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24226"/>
  <mc:AlternateContent xmlns:mc="http://schemas.openxmlformats.org/markup-compatibility/2006">
    <mc:Choice Requires="x15">
      <x15ac:absPath xmlns:x15ac="http://schemas.microsoft.com/office/spreadsheetml/2010/11/ac" url="K:\CN Shared\Child Nutrition Web Docs\Food Distribution Program\"/>
    </mc:Choice>
  </mc:AlternateContent>
  <xr:revisionPtr revIDLastSave="0" documentId="13_ncr:1_{D14684A7-80A9-42BB-94EA-79B6B853AE28}" xr6:coauthVersionLast="47" xr6:coauthVersionMax="47" xr10:uidLastSave="{00000000-0000-0000-0000-000000000000}"/>
  <bookViews>
    <workbookView xWindow="-120" yWindow="-120" windowWidth="29040" windowHeight="17025" tabRatio="427" xr2:uid="{00000000-000D-0000-FFFF-FFFF00000000}"/>
  </bookViews>
  <sheets>
    <sheet name="2023 BB Locations" sheetId="12" r:id="rId1"/>
    <sheet name="Monthy Distribution" sheetId="17" r:id="rId2"/>
    <sheet name="Holiday Dates" sheetId="19" r:id="rId3"/>
    <sheet name="Once a Month Delivery File" sheetId="20" state="hidden" r:id="rId4"/>
    <sheet name="Location Substitution table" sheetId="18" state="hidden" r:id="rId5"/>
  </sheets>
  <externalReferences>
    <externalReference r:id="rId6"/>
    <externalReference r:id="rId7"/>
    <externalReference r:id="rId8"/>
    <externalReference r:id="rId9"/>
  </externalReferences>
  <definedNames>
    <definedName name="_xlnm._FilterDatabase" localSheetId="0" hidden="1">'2023 BB Locations'!$A$2:$Z$559</definedName>
    <definedName name="HOLIDAYS">"'Holiday Dates'+'Holiday Dates'!$A:$A"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 i="12" l="1"/>
  <c r="L560" i="12"/>
  <c r="M560" i="12" s="1"/>
  <c r="L561" i="12"/>
  <c r="M561" i="12" s="1"/>
  <c r="L562" i="12"/>
  <c r="M562" i="12" s="1"/>
  <c r="L563" i="12"/>
  <c r="M563" i="12" s="1"/>
  <c r="L564" i="12"/>
  <c r="M564" i="12" s="1"/>
  <c r="L565" i="12"/>
  <c r="M565" i="12" s="1"/>
  <c r="L566" i="12"/>
  <c r="M566" i="12" s="1"/>
  <c r="L567" i="12"/>
  <c r="M567" i="12" s="1"/>
  <c r="L568" i="12"/>
  <c r="M568" i="12" s="1"/>
  <c r="L569" i="12"/>
  <c r="M569" i="12" s="1"/>
  <c r="L570" i="12"/>
  <c r="M570" i="12" s="1"/>
  <c r="L571" i="12"/>
  <c r="M571" i="12" s="1"/>
  <c r="L572" i="12"/>
  <c r="M572" i="12" s="1"/>
  <c r="L573" i="12"/>
  <c r="M573" i="12" s="1"/>
  <c r="L574" i="12"/>
  <c r="M574" i="12" s="1"/>
  <c r="L575" i="12"/>
  <c r="M575" i="12" s="1"/>
  <c r="L576" i="12"/>
  <c r="M576" i="12" s="1"/>
  <c r="L577" i="12"/>
  <c r="M577" i="12" s="1"/>
  <c r="L578" i="12"/>
  <c r="M578" i="12" s="1"/>
  <c r="L579" i="12"/>
  <c r="M579" i="12" s="1"/>
  <c r="L580" i="12"/>
  <c r="M580" i="12" s="1"/>
  <c r="L581" i="12"/>
  <c r="M581" i="12" s="1"/>
  <c r="L582" i="12"/>
  <c r="M582" i="12" s="1"/>
  <c r="L583" i="12"/>
  <c r="M583" i="12" s="1"/>
  <c r="L584" i="12"/>
  <c r="M584" i="12" s="1"/>
  <c r="L585" i="12"/>
  <c r="M585" i="12" s="1"/>
  <c r="L586" i="12"/>
  <c r="M586" i="12" s="1"/>
  <c r="L587" i="12"/>
  <c r="M587" i="12" s="1"/>
  <c r="L588" i="12"/>
  <c r="M588" i="12" s="1"/>
  <c r="L589" i="12"/>
  <c r="M589" i="12" s="1"/>
  <c r="L590" i="12"/>
  <c r="M590" i="12" s="1"/>
  <c r="L591" i="12"/>
  <c r="M591" i="12" s="1"/>
  <c r="L592" i="12"/>
  <c r="M592" i="12" s="1"/>
  <c r="L593" i="12"/>
  <c r="M593" i="12" s="1"/>
  <c r="L594" i="12"/>
  <c r="M594" i="12" s="1"/>
  <c r="L595" i="12"/>
  <c r="M595" i="12" s="1"/>
  <c r="L596" i="12"/>
  <c r="M596" i="12" s="1"/>
  <c r="L597" i="12"/>
  <c r="M597" i="12" s="1"/>
  <c r="L598" i="12"/>
  <c r="M598" i="12" s="1"/>
  <c r="L599" i="12"/>
  <c r="M599" i="12" s="1"/>
  <c r="L600" i="12"/>
  <c r="M600" i="12" s="1"/>
  <c r="L601" i="12"/>
  <c r="M601" i="12" s="1"/>
  <c r="L602" i="12"/>
  <c r="M602" i="12" s="1"/>
  <c r="L603" i="12"/>
  <c r="M603" i="12" s="1"/>
  <c r="L604" i="12"/>
  <c r="M604" i="12" s="1"/>
  <c r="L605" i="12"/>
  <c r="M605" i="12" s="1"/>
  <c r="L606" i="12"/>
  <c r="M606" i="12" s="1"/>
  <c r="L607" i="12"/>
  <c r="M607" i="12" s="1"/>
  <c r="L608" i="12"/>
  <c r="M608" i="12" s="1"/>
  <c r="L609" i="12"/>
  <c r="M609" i="12" s="1"/>
  <c r="L610" i="12"/>
  <c r="M610" i="12" s="1"/>
  <c r="L611" i="12"/>
  <c r="M611" i="12"/>
  <c r="L612" i="12"/>
  <c r="M612" i="12" s="1"/>
  <c r="L613" i="12"/>
  <c r="M613" i="12" s="1"/>
  <c r="L614" i="12"/>
  <c r="M614" i="12" s="1"/>
  <c r="L615" i="12"/>
  <c r="M615" i="12" s="1"/>
  <c r="L616" i="12"/>
  <c r="M616" i="12" s="1"/>
  <c r="L617" i="12"/>
  <c r="M617" i="12" s="1"/>
  <c r="L618" i="12"/>
  <c r="M618" i="12" s="1"/>
  <c r="L619" i="12"/>
  <c r="M619" i="12" s="1"/>
  <c r="L620" i="12"/>
  <c r="M620" i="12" s="1"/>
  <c r="L621" i="12"/>
  <c r="M621" i="12" s="1"/>
  <c r="L622" i="12"/>
  <c r="M622" i="12" s="1"/>
  <c r="L623" i="12"/>
  <c r="M623" i="12" s="1"/>
  <c r="L624" i="12"/>
  <c r="M624" i="12" s="1"/>
  <c r="L625" i="12"/>
  <c r="M625" i="12" s="1"/>
  <c r="L626" i="12"/>
  <c r="M626" i="12" s="1"/>
  <c r="L627" i="12"/>
  <c r="M627" i="12" s="1"/>
  <c r="L628" i="12"/>
  <c r="M628" i="12" s="1"/>
  <c r="L629" i="12"/>
  <c r="M629" i="12" s="1"/>
  <c r="L630" i="12"/>
  <c r="M630" i="12" s="1"/>
  <c r="L631" i="12"/>
  <c r="M631" i="12" s="1"/>
  <c r="L632" i="12"/>
  <c r="M632" i="12" s="1"/>
  <c r="L633" i="12"/>
  <c r="M633" i="12" s="1"/>
  <c r="L634" i="12"/>
  <c r="M634" i="12" s="1"/>
  <c r="L635" i="12"/>
  <c r="M635" i="12" s="1"/>
  <c r="L636" i="12"/>
  <c r="M636" i="12" s="1"/>
  <c r="L637" i="12"/>
  <c r="M637" i="12" s="1"/>
  <c r="L638" i="12"/>
  <c r="M638" i="12" s="1"/>
  <c r="L639" i="12"/>
  <c r="M639" i="12" s="1"/>
  <c r="L640" i="12"/>
  <c r="M640" i="12" s="1"/>
  <c r="L641" i="12"/>
  <c r="M641" i="12" s="1"/>
  <c r="L642" i="12"/>
  <c r="M642" i="12" s="1"/>
  <c r="L643" i="12"/>
  <c r="M643" i="12" s="1"/>
  <c r="L644" i="12"/>
  <c r="M644" i="12" s="1"/>
  <c r="L645" i="12"/>
  <c r="M645" i="12" s="1"/>
  <c r="L646" i="12"/>
  <c r="M646" i="12" s="1"/>
  <c r="L647" i="12"/>
  <c r="M647" i="12" s="1"/>
  <c r="L648" i="12"/>
  <c r="M648" i="12" s="1"/>
  <c r="L649" i="12"/>
  <c r="M649" i="12" s="1"/>
  <c r="L650" i="12"/>
  <c r="M650" i="12" s="1"/>
  <c r="L651" i="12"/>
  <c r="M651" i="12" s="1"/>
  <c r="L652" i="12"/>
  <c r="M652" i="12" s="1"/>
  <c r="L653" i="12"/>
  <c r="M653" i="12" s="1"/>
  <c r="L654" i="12"/>
  <c r="M654" i="12" s="1"/>
  <c r="L655" i="12"/>
  <c r="M655" i="12" s="1"/>
  <c r="L656" i="12"/>
  <c r="M656" i="12" s="1"/>
  <c r="L657" i="12"/>
  <c r="M657" i="12" s="1"/>
  <c r="L658" i="12"/>
  <c r="M658" i="12" s="1"/>
  <c r="L659" i="12"/>
  <c r="M659" i="12" s="1"/>
  <c r="L660" i="12"/>
  <c r="M660" i="12" s="1"/>
  <c r="L661" i="12"/>
  <c r="M661" i="12" s="1"/>
  <c r="L662" i="12"/>
  <c r="M662" i="12" s="1"/>
  <c r="L663" i="12"/>
  <c r="M663" i="12" s="1"/>
  <c r="L664" i="12"/>
  <c r="M664" i="12" s="1"/>
  <c r="L665" i="12"/>
  <c r="M665" i="12" s="1"/>
  <c r="L666" i="12"/>
  <c r="M666" i="12" s="1"/>
  <c r="L667" i="12"/>
  <c r="M667" i="12" s="1"/>
  <c r="L668" i="12"/>
  <c r="M668" i="12" s="1"/>
  <c r="L669" i="12"/>
  <c r="M669" i="12" s="1"/>
  <c r="L670" i="12"/>
  <c r="M670" i="12" s="1"/>
  <c r="L671" i="12"/>
  <c r="M671" i="12" s="1"/>
  <c r="L672" i="12"/>
  <c r="M672" i="12" s="1"/>
  <c r="L673" i="12"/>
  <c r="M673" i="12" s="1"/>
  <c r="L674" i="12"/>
  <c r="M674" i="12" s="1"/>
  <c r="L675" i="12"/>
  <c r="M675" i="12" s="1"/>
  <c r="L676" i="12"/>
  <c r="M676" i="12" s="1"/>
  <c r="L677" i="12"/>
  <c r="M677" i="12" s="1"/>
  <c r="L678" i="12"/>
  <c r="M678" i="12" s="1"/>
  <c r="L679" i="12"/>
  <c r="M679" i="12" s="1"/>
  <c r="L680" i="12"/>
  <c r="M680" i="12" s="1"/>
  <c r="L681" i="12"/>
  <c r="M681" i="12" s="1"/>
  <c r="L682" i="12"/>
  <c r="M682" i="12" s="1"/>
  <c r="L683" i="12"/>
  <c r="M683" i="12" s="1"/>
  <c r="L684" i="12"/>
  <c r="M684" i="12" s="1"/>
  <c r="L685" i="12"/>
  <c r="M685" i="12" s="1"/>
  <c r="L686" i="12"/>
  <c r="M686" i="12" s="1"/>
  <c r="L687" i="12"/>
  <c r="M687" i="12" s="1"/>
  <c r="L688" i="12"/>
  <c r="M688" i="12" s="1"/>
  <c r="L689" i="12"/>
  <c r="M689" i="12" s="1"/>
  <c r="L690" i="12"/>
  <c r="M690" i="12" s="1"/>
  <c r="L691" i="12"/>
  <c r="M691" i="12" s="1"/>
  <c r="L692" i="12"/>
  <c r="M692" i="12" s="1"/>
  <c r="L693" i="12"/>
  <c r="M693" i="12" s="1"/>
  <c r="L694" i="12"/>
  <c r="M694" i="12" s="1"/>
  <c r="L695" i="12"/>
  <c r="M695" i="12" s="1"/>
  <c r="L696" i="12"/>
  <c r="M696" i="12" s="1"/>
  <c r="L697" i="12"/>
  <c r="M697" i="12" s="1"/>
  <c r="L698" i="12"/>
  <c r="M698" i="12" s="1"/>
  <c r="L699" i="12"/>
  <c r="M699" i="12" s="1"/>
  <c r="L700" i="12"/>
  <c r="M700" i="12" s="1"/>
  <c r="L701" i="12"/>
  <c r="M701" i="12" s="1"/>
  <c r="L702" i="12"/>
  <c r="M702" i="12" s="1"/>
  <c r="L703" i="12"/>
  <c r="M703" i="12" s="1"/>
  <c r="L704" i="12"/>
  <c r="M704" i="12" s="1"/>
  <c r="L705" i="12"/>
  <c r="M705" i="12" s="1"/>
  <c r="L706" i="12"/>
  <c r="M706" i="12" s="1"/>
  <c r="L707" i="12"/>
  <c r="M707" i="12" s="1"/>
  <c r="L708" i="12"/>
  <c r="M708" i="12" s="1"/>
  <c r="L709" i="12"/>
  <c r="M709" i="12" s="1"/>
  <c r="L710" i="12"/>
  <c r="M710" i="12" s="1"/>
  <c r="L711" i="12"/>
  <c r="M711" i="12" s="1"/>
  <c r="L712" i="12"/>
  <c r="M712" i="12" s="1"/>
  <c r="L713" i="12"/>
  <c r="M713" i="12"/>
  <c r="L714" i="12"/>
  <c r="M714" i="12" s="1"/>
  <c r="L715" i="12"/>
  <c r="M715" i="12" s="1"/>
  <c r="L716" i="12"/>
  <c r="M716" i="12" s="1"/>
  <c r="L717" i="12"/>
  <c r="M717" i="12" s="1"/>
  <c r="L718" i="12"/>
  <c r="M718" i="12" s="1"/>
  <c r="L719" i="12"/>
  <c r="M719" i="12" s="1"/>
  <c r="L720" i="12"/>
  <c r="M720" i="12" s="1"/>
  <c r="L721" i="12"/>
  <c r="M721" i="12" s="1"/>
  <c r="L722" i="12"/>
  <c r="M722" i="12" s="1"/>
  <c r="L723" i="12"/>
  <c r="M723" i="12" s="1"/>
  <c r="L724" i="12"/>
  <c r="M724" i="12" s="1"/>
  <c r="L725" i="12"/>
  <c r="M725" i="12" s="1"/>
  <c r="L726" i="12"/>
  <c r="M726" i="12" s="1"/>
  <c r="L727" i="12"/>
  <c r="M727" i="12" s="1"/>
  <c r="L728" i="12"/>
  <c r="M728" i="12" s="1"/>
  <c r="L729" i="12"/>
  <c r="M729" i="12" s="1"/>
  <c r="L730" i="12"/>
  <c r="M730" i="12" s="1"/>
  <c r="L731" i="12"/>
  <c r="M731" i="12" s="1"/>
  <c r="L732" i="12"/>
  <c r="M732" i="12" s="1"/>
  <c r="L733" i="12"/>
  <c r="M733" i="12" s="1"/>
  <c r="L734" i="12"/>
  <c r="M734" i="12" s="1"/>
  <c r="L735" i="12"/>
  <c r="M735" i="12" s="1"/>
  <c r="L736" i="12"/>
  <c r="M736" i="12" s="1"/>
  <c r="L737" i="12"/>
  <c r="M737" i="12" s="1"/>
  <c r="L738" i="12"/>
  <c r="M738" i="12" s="1"/>
  <c r="L739" i="12"/>
  <c r="M739" i="12" s="1"/>
  <c r="L740" i="12"/>
  <c r="M740" i="12" s="1"/>
  <c r="L741" i="12"/>
  <c r="M741" i="12" s="1"/>
  <c r="L742" i="12"/>
  <c r="M742" i="12" s="1"/>
  <c r="L743" i="12"/>
  <c r="M743" i="12" s="1"/>
  <c r="L744" i="12"/>
  <c r="M744" i="12" s="1"/>
  <c r="L745" i="12"/>
  <c r="M745" i="12" s="1"/>
  <c r="L746" i="12"/>
  <c r="M746" i="12" s="1"/>
  <c r="L747" i="12"/>
  <c r="M747" i="12" s="1"/>
  <c r="L748" i="12"/>
  <c r="M748" i="12" s="1"/>
  <c r="L749" i="12"/>
  <c r="M749" i="12" s="1"/>
  <c r="L750" i="12"/>
  <c r="M750" i="12" s="1"/>
  <c r="L751" i="12"/>
  <c r="M751" i="12"/>
  <c r="L752" i="12"/>
  <c r="M752" i="12" s="1"/>
  <c r="L753" i="12"/>
  <c r="M753" i="12" s="1"/>
  <c r="L754" i="12"/>
  <c r="M754" i="12" s="1"/>
  <c r="L755" i="12"/>
  <c r="M755" i="12" s="1"/>
  <c r="L756" i="12"/>
  <c r="M756" i="12" s="1"/>
  <c r="L757" i="12"/>
  <c r="M757" i="12" s="1"/>
  <c r="L758" i="12"/>
  <c r="M758" i="12" s="1"/>
  <c r="L759" i="12"/>
  <c r="M759" i="12" s="1"/>
  <c r="L760" i="12"/>
  <c r="M760" i="12" s="1"/>
  <c r="L761" i="12"/>
  <c r="M761" i="12" s="1"/>
  <c r="L762" i="12"/>
  <c r="M762" i="12" s="1"/>
  <c r="L763" i="12"/>
  <c r="M763" i="12" s="1"/>
  <c r="L764" i="12"/>
  <c r="M764" i="12" s="1"/>
  <c r="L765" i="12"/>
  <c r="M765" i="12" s="1"/>
  <c r="L766" i="12"/>
  <c r="M766" i="12" s="1"/>
  <c r="L767" i="12"/>
  <c r="M767" i="12" s="1"/>
  <c r="L768" i="12"/>
  <c r="M768" i="12" s="1"/>
  <c r="L769" i="12"/>
  <c r="M769" i="12" s="1"/>
  <c r="L770" i="12"/>
  <c r="M770" i="12" s="1"/>
  <c r="L771" i="12"/>
  <c r="M771" i="12" s="1"/>
  <c r="L772" i="12"/>
  <c r="M772" i="12" s="1"/>
  <c r="L773" i="12"/>
  <c r="M773" i="12" s="1"/>
  <c r="L774" i="12"/>
  <c r="M774" i="12" s="1"/>
  <c r="L775" i="12"/>
  <c r="M775" i="12" s="1"/>
  <c r="L776" i="12"/>
  <c r="M776" i="12" s="1"/>
  <c r="L777" i="12"/>
  <c r="M777" i="12" s="1"/>
  <c r="L778" i="12"/>
  <c r="M778" i="12" s="1"/>
  <c r="L779" i="12"/>
  <c r="M779" i="12" s="1"/>
  <c r="L780" i="12"/>
  <c r="M780" i="12" s="1"/>
  <c r="L781" i="12"/>
  <c r="M781" i="12" s="1"/>
  <c r="L782" i="12"/>
  <c r="M782" i="12" s="1"/>
  <c r="L783" i="12"/>
  <c r="M783" i="12" s="1"/>
  <c r="L784" i="12"/>
  <c r="M784" i="12" s="1"/>
  <c r="L785" i="12"/>
  <c r="M785" i="12" s="1"/>
  <c r="L786" i="12"/>
  <c r="M786" i="12" s="1"/>
  <c r="L787" i="12"/>
  <c r="M787" i="12" s="1"/>
  <c r="L788" i="12"/>
  <c r="M788" i="12" s="1"/>
  <c r="L789" i="12"/>
  <c r="M789" i="12" s="1"/>
  <c r="L790" i="12"/>
  <c r="M790" i="12" s="1"/>
  <c r="L791" i="12"/>
  <c r="M791" i="12" s="1"/>
  <c r="L792" i="12"/>
  <c r="M792" i="12" s="1"/>
  <c r="L793" i="12"/>
  <c r="M793" i="12" s="1"/>
  <c r="L794" i="12"/>
  <c r="M794" i="12" s="1"/>
  <c r="L795" i="12"/>
  <c r="M795" i="12" s="1"/>
  <c r="L796" i="12"/>
  <c r="M796" i="12" s="1"/>
  <c r="L797" i="12"/>
  <c r="M797" i="12" s="1"/>
  <c r="L798" i="12"/>
  <c r="M798" i="12" s="1"/>
  <c r="L799" i="12"/>
  <c r="M799" i="12" s="1"/>
  <c r="L800" i="12"/>
  <c r="M800" i="12" s="1"/>
  <c r="L801" i="12"/>
  <c r="M801" i="12" s="1"/>
  <c r="L802" i="12"/>
  <c r="M802" i="12" s="1"/>
  <c r="L803" i="12"/>
  <c r="M803" i="12" s="1"/>
  <c r="L804" i="12"/>
  <c r="M804" i="12" s="1"/>
  <c r="L805" i="12"/>
  <c r="M805" i="12" s="1"/>
  <c r="L806" i="12"/>
  <c r="M806" i="12" s="1"/>
  <c r="L807" i="12"/>
  <c r="M807" i="12" s="1"/>
  <c r="L808" i="12"/>
  <c r="M808" i="12" s="1"/>
  <c r="L809" i="12"/>
  <c r="M809" i="12" s="1"/>
  <c r="L810" i="12"/>
  <c r="M810" i="12" s="1"/>
  <c r="L811" i="12"/>
  <c r="M811" i="12" s="1"/>
  <c r="L812" i="12"/>
  <c r="M812" i="12" s="1"/>
  <c r="L813" i="12"/>
  <c r="M813" i="12" s="1"/>
  <c r="L814" i="12"/>
  <c r="M814" i="12" s="1"/>
  <c r="L815" i="12"/>
  <c r="M815" i="12" s="1"/>
  <c r="L816" i="12"/>
  <c r="M816" i="12" s="1"/>
  <c r="L817" i="12"/>
  <c r="M817" i="12" s="1"/>
  <c r="L818" i="12"/>
  <c r="M818" i="12" s="1"/>
  <c r="L819" i="12"/>
  <c r="M819" i="12" s="1"/>
  <c r="L820" i="12"/>
  <c r="M820" i="12" s="1"/>
  <c r="L821" i="12"/>
  <c r="M821" i="12" s="1"/>
  <c r="L822" i="12"/>
  <c r="M822" i="12" s="1"/>
  <c r="L823" i="12"/>
  <c r="M823" i="12" s="1"/>
  <c r="L824" i="12"/>
  <c r="M824" i="12" s="1"/>
  <c r="L825" i="12"/>
  <c r="M825" i="12" s="1"/>
  <c r="L826" i="12"/>
  <c r="M826" i="12" s="1"/>
  <c r="L827" i="12"/>
  <c r="M827" i="12" s="1"/>
  <c r="L828" i="12"/>
  <c r="M828" i="12" s="1"/>
  <c r="L829" i="12"/>
  <c r="M829" i="12" s="1"/>
  <c r="L830" i="12"/>
  <c r="M830" i="12" s="1"/>
  <c r="L831" i="12"/>
  <c r="M831" i="12" s="1"/>
  <c r="L832" i="12"/>
  <c r="M832" i="12" s="1"/>
  <c r="L833" i="12"/>
  <c r="M833" i="12" s="1"/>
  <c r="L834" i="12"/>
  <c r="M834" i="12" s="1"/>
  <c r="L835" i="12"/>
  <c r="M835" i="12" s="1"/>
  <c r="L836" i="12"/>
  <c r="M836" i="12" s="1"/>
  <c r="L837" i="12"/>
  <c r="M837" i="12" s="1"/>
  <c r="L838" i="12"/>
  <c r="M838" i="12" s="1"/>
  <c r="L839" i="12"/>
  <c r="M839" i="12" s="1"/>
  <c r="L840" i="12"/>
  <c r="M840" i="12" s="1"/>
  <c r="L841" i="12"/>
  <c r="M841" i="12" s="1"/>
  <c r="L842" i="12"/>
  <c r="M842" i="12" s="1"/>
  <c r="L843" i="12"/>
  <c r="M843" i="12" s="1"/>
  <c r="L844" i="12"/>
  <c r="M844" i="12" s="1"/>
  <c r="L845" i="12"/>
  <c r="M845" i="12" s="1"/>
  <c r="L846" i="12"/>
  <c r="M846" i="12" s="1"/>
  <c r="L847" i="12"/>
  <c r="M847" i="12" s="1"/>
  <c r="L848" i="12"/>
  <c r="M848" i="12" s="1"/>
  <c r="L849" i="12"/>
  <c r="M849" i="12" s="1"/>
  <c r="L850" i="12"/>
  <c r="M850" i="12" s="1"/>
  <c r="L851" i="12"/>
  <c r="M851" i="12" s="1"/>
  <c r="L852" i="12"/>
  <c r="M852" i="12" s="1"/>
  <c r="L853" i="12"/>
  <c r="M853" i="12" s="1"/>
  <c r="L854" i="12"/>
  <c r="M854" i="12" s="1"/>
  <c r="L855" i="12"/>
  <c r="M855" i="12" s="1"/>
  <c r="L856" i="12"/>
  <c r="M856" i="12" s="1"/>
  <c r="L857" i="12"/>
  <c r="M857" i="12" s="1"/>
  <c r="L858" i="12"/>
  <c r="M858" i="12" s="1"/>
  <c r="L859" i="12"/>
  <c r="M859" i="12" s="1"/>
  <c r="L860" i="12"/>
  <c r="M860" i="12" s="1"/>
  <c r="L861" i="12"/>
  <c r="M861" i="12" s="1"/>
  <c r="L862" i="12"/>
  <c r="M862" i="12" s="1"/>
  <c r="L863" i="12"/>
  <c r="M863" i="12" s="1"/>
  <c r="L864" i="12"/>
  <c r="M864" i="12" s="1"/>
  <c r="L865" i="12"/>
  <c r="M865" i="12" s="1"/>
  <c r="L866" i="12"/>
  <c r="M866" i="12" s="1"/>
  <c r="L867" i="12"/>
  <c r="M867" i="12" s="1"/>
  <c r="L868" i="12"/>
  <c r="M868" i="12" s="1"/>
  <c r="L869" i="12"/>
  <c r="M869" i="12" s="1"/>
  <c r="L870" i="12"/>
  <c r="M870" i="12" s="1"/>
  <c r="L871" i="12"/>
  <c r="M871" i="12" s="1"/>
  <c r="L872" i="12"/>
  <c r="M872" i="12" s="1"/>
  <c r="L873" i="12"/>
  <c r="M873" i="12" s="1"/>
  <c r="L874" i="12"/>
  <c r="M874" i="12" s="1"/>
  <c r="L875" i="12"/>
  <c r="M875" i="12" s="1"/>
  <c r="L876" i="12"/>
  <c r="M876" i="12" s="1"/>
  <c r="L877" i="12"/>
  <c r="M877" i="12" s="1"/>
  <c r="L878" i="12"/>
  <c r="M878" i="12" s="1"/>
  <c r="L879" i="12"/>
  <c r="M879" i="12" s="1"/>
  <c r="L880" i="12"/>
  <c r="M880" i="12" s="1"/>
  <c r="L881" i="12"/>
  <c r="M881" i="12" s="1"/>
  <c r="L882" i="12"/>
  <c r="M882" i="12" s="1"/>
  <c r="L883" i="12"/>
  <c r="M883" i="12" s="1"/>
  <c r="L884" i="12"/>
  <c r="M884" i="12" s="1"/>
  <c r="L885" i="12"/>
  <c r="M885" i="12" s="1"/>
  <c r="L886" i="12"/>
  <c r="M886" i="12" s="1"/>
  <c r="L887" i="12"/>
  <c r="M887" i="12" s="1"/>
  <c r="L888" i="12"/>
  <c r="M888" i="12" s="1"/>
  <c r="L889" i="12"/>
  <c r="M889" i="12" s="1"/>
  <c r="L890" i="12"/>
  <c r="M890" i="12" s="1"/>
  <c r="L891" i="12"/>
  <c r="M891" i="12" s="1"/>
  <c r="L892" i="12"/>
  <c r="M892" i="12" s="1"/>
  <c r="L893" i="12"/>
  <c r="M893" i="12" s="1"/>
  <c r="L894" i="12"/>
  <c r="M894" i="12" s="1"/>
  <c r="L895" i="12"/>
  <c r="M895" i="12" s="1"/>
  <c r="L896" i="12"/>
  <c r="M896" i="12" s="1"/>
  <c r="L897" i="12"/>
  <c r="M897" i="12" s="1"/>
  <c r="L898" i="12"/>
  <c r="M898" i="12" s="1"/>
  <c r="L899" i="12"/>
  <c r="M899" i="12" s="1"/>
  <c r="L900" i="12"/>
  <c r="M900" i="12" s="1"/>
  <c r="L901" i="12"/>
  <c r="M901" i="12" s="1"/>
  <c r="L902" i="12"/>
  <c r="M902" i="12" s="1"/>
  <c r="L903" i="12"/>
  <c r="M903" i="12" s="1"/>
  <c r="L904" i="12"/>
  <c r="M904" i="12" s="1"/>
  <c r="L905" i="12"/>
  <c r="M905" i="12" s="1"/>
  <c r="L906" i="12"/>
  <c r="M906" i="12" s="1"/>
  <c r="L907" i="12"/>
  <c r="M907" i="12" s="1"/>
  <c r="L908" i="12"/>
  <c r="M908" i="12" s="1"/>
  <c r="L909" i="12"/>
  <c r="M909" i="12" s="1"/>
  <c r="L910" i="12"/>
  <c r="M910" i="12" s="1"/>
  <c r="L911" i="12"/>
  <c r="M911" i="12" s="1"/>
  <c r="L912" i="12"/>
  <c r="M912" i="12" s="1"/>
  <c r="L913" i="12"/>
  <c r="M913" i="12" s="1"/>
  <c r="L914" i="12"/>
  <c r="M914" i="12" s="1"/>
  <c r="L915" i="12"/>
  <c r="M915" i="12" s="1"/>
  <c r="L916" i="12"/>
  <c r="M916" i="12" s="1"/>
  <c r="L917" i="12"/>
  <c r="M917" i="12" s="1"/>
  <c r="L918" i="12"/>
  <c r="M918" i="12" s="1"/>
  <c r="L919" i="12"/>
  <c r="M919" i="12" s="1"/>
  <c r="L920" i="12"/>
  <c r="M920" i="12" s="1"/>
  <c r="L921" i="12"/>
  <c r="M921" i="12" s="1"/>
  <c r="L922" i="12"/>
  <c r="M922" i="12" s="1"/>
  <c r="L923" i="12"/>
  <c r="M923" i="12" s="1"/>
  <c r="L924" i="12"/>
  <c r="M924" i="12" s="1"/>
  <c r="L925" i="12"/>
  <c r="M925" i="12" s="1"/>
  <c r="L926" i="12"/>
  <c r="M926" i="12" s="1"/>
  <c r="L927" i="12"/>
  <c r="M927" i="12" s="1"/>
  <c r="L928" i="12"/>
  <c r="M928" i="12" s="1"/>
  <c r="L929" i="12"/>
  <c r="M929" i="12" s="1"/>
  <c r="L930" i="12"/>
  <c r="M930" i="12" s="1"/>
  <c r="L931" i="12"/>
  <c r="M931" i="12" s="1"/>
  <c r="L932" i="12"/>
  <c r="M932" i="12" s="1"/>
  <c r="L933" i="12"/>
  <c r="M933" i="12" s="1"/>
  <c r="L934" i="12"/>
  <c r="M934" i="12" s="1"/>
  <c r="L935" i="12"/>
  <c r="M935" i="12" s="1"/>
  <c r="L936" i="12"/>
  <c r="M936" i="12" s="1"/>
  <c r="L937" i="12"/>
  <c r="M937" i="12" s="1"/>
  <c r="L938" i="12"/>
  <c r="M938" i="12" s="1"/>
  <c r="L939" i="12"/>
  <c r="M939" i="12" s="1"/>
  <c r="L940" i="12"/>
  <c r="M940" i="12" s="1"/>
  <c r="L941" i="12"/>
  <c r="M941" i="12" s="1"/>
  <c r="L942" i="12"/>
  <c r="M942" i="12" s="1"/>
  <c r="L943" i="12"/>
  <c r="M943" i="12" s="1"/>
  <c r="L944" i="12"/>
  <c r="M944" i="12" s="1"/>
  <c r="L945" i="12"/>
  <c r="M945" i="12" s="1"/>
  <c r="L946" i="12"/>
  <c r="M946" i="12" s="1"/>
  <c r="L947" i="12"/>
  <c r="M947" i="12" s="1"/>
  <c r="L948" i="12"/>
  <c r="M948" i="12" s="1"/>
  <c r="L949" i="12"/>
  <c r="M949" i="12" s="1"/>
  <c r="L950" i="12"/>
  <c r="M950" i="12" s="1"/>
  <c r="L951" i="12"/>
  <c r="M951" i="12" s="1"/>
  <c r="L952" i="12"/>
  <c r="M952" i="12" s="1"/>
  <c r="L953" i="12"/>
  <c r="M953" i="12" s="1"/>
  <c r="L954" i="12"/>
  <c r="M954" i="12" s="1"/>
  <c r="L955" i="12"/>
  <c r="M955" i="12" s="1"/>
  <c r="L956" i="12"/>
  <c r="M956" i="12" s="1"/>
  <c r="L957" i="12"/>
  <c r="M957" i="12" s="1"/>
  <c r="B504" i="12"/>
  <c r="B151" i="12"/>
  <c r="B511" i="12"/>
  <c r="B503" i="12"/>
  <c r="B499" i="12"/>
  <c r="B472" i="12"/>
  <c r="B465" i="12"/>
  <c r="B436" i="12"/>
  <c r="B430" i="12"/>
  <c r="B426" i="12"/>
  <c r="B422" i="12"/>
  <c r="B372" i="12"/>
  <c r="B368" i="12"/>
  <c r="B357" i="12"/>
  <c r="B349" i="12"/>
  <c r="B209" i="12"/>
  <c r="B164" i="12"/>
  <c r="B131" i="12"/>
  <c r="B127" i="12"/>
  <c r="B466" i="12"/>
  <c r="B453" i="12"/>
  <c r="B435" i="12"/>
  <c r="B427" i="12"/>
  <c r="B362" i="12"/>
  <c r="B358" i="12"/>
  <c r="B165" i="12"/>
  <c r="B155" i="12"/>
  <c r="B63" i="12"/>
  <c r="B474" i="12"/>
  <c r="B470" i="12"/>
  <c r="B432" i="12"/>
  <c r="B428" i="12"/>
  <c r="B424" i="12"/>
  <c r="B409" i="12"/>
  <c r="B392" i="12"/>
  <c r="B363" i="12"/>
  <c r="B359" i="12"/>
  <c r="B355" i="12"/>
  <c r="B347" i="12"/>
  <c r="B330" i="12"/>
  <c r="B318" i="12"/>
  <c r="B312" i="12"/>
  <c r="B271" i="12"/>
  <c r="B208" i="12"/>
  <c r="B196" i="12"/>
  <c r="B185" i="12"/>
  <c r="B182" i="12"/>
  <c r="B167" i="12"/>
  <c r="B166" i="12"/>
  <c r="B162" i="12"/>
  <c r="B156" i="12"/>
  <c r="B158" i="12"/>
  <c r="B126" i="12"/>
  <c r="B107" i="12"/>
  <c r="B44" i="12"/>
  <c r="B471" i="12"/>
  <c r="B433" i="12"/>
  <c r="B429" i="12"/>
  <c r="B425" i="12"/>
  <c r="B421" i="12"/>
  <c r="B364" i="12"/>
  <c r="B360" i="12"/>
  <c r="B356" i="12"/>
  <c r="B307" i="12"/>
  <c r="B304" i="12"/>
  <c r="B273" i="12"/>
  <c r="B171" i="12"/>
  <c r="B161" i="12"/>
  <c r="B163" i="12"/>
  <c r="B157" i="12"/>
  <c r="B101" i="12"/>
  <c r="C101" i="12"/>
  <c r="F101" i="12"/>
  <c r="G101" i="12"/>
  <c r="H101" i="12"/>
  <c r="I101" i="12"/>
  <c r="C157" i="12"/>
  <c r="F157" i="12"/>
  <c r="G157" i="12"/>
  <c r="H157" i="12"/>
  <c r="I157" i="12"/>
  <c r="C163" i="12"/>
  <c r="F163" i="12"/>
  <c r="G163" i="12"/>
  <c r="H163" i="12"/>
  <c r="I163" i="12"/>
  <c r="C161" i="12"/>
  <c r="F161" i="12"/>
  <c r="G161" i="12"/>
  <c r="H161" i="12"/>
  <c r="I161" i="12"/>
  <c r="C171" i="12"/>
  <c r="F171" i="12"/>
  <c r="G171" i="12"/>
  <c r="H171" i="12"/>
  <c r="I171" i="12"/>
  <c r="C273" i="12"/>
  <c r="F273" i="12"/>
  <c r="G273" i="12"/>
  <c r="H273" i="12"/>
  <c r="I273" i="12"/>
  <c r="C304" i="12"/>
  <c r="F304" i="12"/>
  <c r="G304" i="12"/>
  <c r="H304" i="12"/>
  <c r="I304" i="12"/>
  <c r="C307" i="12"/>
  <c r="F307" i="12"/>
  <c r="G307" i="12"/>
  <c r="H307" i="12"/>
  <c r="I307" i="12"/>
  <c r="C356" i="12"/>
  <c r="F356" i="12"/>
  <c r="G356" i="12"/>
  <c r="H356" i="12"/>
  <c r="I356" i="12"/>
  <c r="C360" i="12"/>
  <c r="F360" i="12"/>
  <c r="G360" i="12"/>
  <c r="H360" i="12"/>
  <c r="I360" i="12"/>
  <c r="C364" i="12"/>
  <c r="F364" i="12"/>
  <c r="G364" i="12"/>
  <c r="H364" i="12"/>
  <c r="I364" i="12"/>
  <c r="C421" i="12"/>
  <c r="F421" i="12"/>
  <c r="G421" i="12"/>
  <c r="H421" i="12"/>
  <c r="I421" i="12"/>
  <c r="C425" i="12"/>
  <c r="F425" i="12"/>
  <c r="G425" i="12"/>
  <c r="H425" i="12"/>
  <c r="I425" i="12"/>
  <c r="C429" i="12"/>
  <c r="F429" i="12"/>
  <c r="G429" i="12"/>
  <c r="H429" i="12"/>
  <c r="I429" i="12"/>
  <c r="C433" i="12"/>
  <c r="F433" i="12"/>
  <c r="G433" i="12"/>
  <c r="H433" i="12"/>
  <c r="I433" i="12"/>
  <c r="C471" i="12"/>
  <c r="F471" i="12"/>
  <c r="G471" i="12"/>
  <c r="H471" i="12"/>
  <c r="I471" i="12"/>
  <c r="C44" i="12"/>
  <c r="F44" i="12"/>
  <c r="G44" i="12"/>
  <c r="H44" i="12"/>
  <c r="I44" i="12"/>
  <c r="C107" i="12"/>
  <c r="F107" i="12"/>
  <c r="G107" i="12"/>
  <c r="H107" i="12"/>
  <c r="I107" i="12"/>
  <c r="C126" i="12"/>
  <c r="F126" i="12"/>
  <c r="G126" i="12"/>
  <c r="H126" i="12"/>
  <c r="I126" i="12"/>
  <c r="C158" i="12"/>
  <c r="F158" i="12"/>
  <c r="G158" i="12"/>
  <c r="H158" i="12"/>
  <c r="I158" i="12"/>
  <c r="C156" i="12"/>
  <c r="F156" i="12"/>
  <c r="G156" i="12"/>
  <c r="H156" i="12"/>
  <c r="I156" i="12"/>
  <c r="C162" i="12"/>
  <c r="F162" i="12"/>
  <c r="G162" i="12"/>
  <c r="H162" i="12"/>
  <c r="I162" i="12"/>
  <c r="C166" i="12"/>
  <c r="F166" i="12"/>
  <c r="G166" i="12"/>
  <c r="H166" i="12"/>
  <c r="I166" i="12"/>
  <c r="C167" i="12"/>
  <c r="F167" i="12"/>
  <c r="G167" i="12"/>
  <c r="H167" i="12"/>
  <c r="I167" i="12"/>
  <c r="C182" i="12"/>
  <c r="F182" i="12"/>
  <c r="G182" i="12"/>
  <c r="H182" i="12"/>
  <c r="I182" i="12"/>
  <c r="C185" i="12"/>
  <c r="F185" i="12"/>
  <c r="G185" i="12"/>
  <c r="H185" i="12"/>
  <c r="I185" i="12"/>
  <c r="C196" i="12"/>
  <c r="F196" i="12"/>
  <c r="G196" i="12"/>
  <c r="H196" i="12"/>
  <c r="I196" i="12"/>
  <c r="C208" i="12"/>
  <c r="F208" i="12"/>
  <c r="G208" i="12"/>
  <c r="H208" i="12"/>
  <c r="I208" i="12"/>
  <c r="C271" i="12"/>
  <c r="F271" i="12"/>
  <c r="G271" i="12"/>
  <c r="H271" i="12"/>
  <c r="I271" i="12"/>
  <c r="C312" i="12"/>
  <c r="F312" i="12"/>
  <c r="G312" i="12"/>
  <c r="H312" i="12"/>
  <c r="I312" i="12"/>
  <c r="C318" i="12"/>
  <c r="F318" i="12"/>
  <c r="G318" i="12"/>
  <c r="H318" i="12"/>
  <c r="I318" i="12"/>
  <c r="C330" i="12"/>
  <c r="F330" i="12"/>
  <c r="G330" i="12"/>
  <c r="H330" i="12"/>
  <c r="I330" i="12"/>
  <c r="C347" i="12"/>
  <c r="F347" i="12"/>
  <c r="G347" i="12"/>
  <c r="H347" i="12"/>
  <c r="I347" i="12"/>
  <c r="C355" i="12"/>
  <c r="F355" i="12"/>
  <c r="G355" i="12"/>
  <c r="H355" i="12"/>
  <c r="I355" i="12"/>
  <c r="C359" i="12"/>
  <c r="F359" i="12"/>
  <c r="G359" i="12"/>
  <c r="H359" i="12"/>
  <c r="I359" i="12"/>
  <c r="C363" i="12"/>
  <c r="F363" i="12"/>
  <c r="G363" i="12"/>
  <c r="H363" i="12"/>
  <c r="I363" i="12"/>
  <c r="C392" i="12"/>
  <c r="F392" i="12"/>
  <c r="G392" i="12"/>
  <c r="H392" i="12"/>
  <c r="I392" i="12"/>
  <c r="C409" i="12"/>
  <c r="F409" i="12"/>
  <c r="G409" i="12"/>
  <c r="H409" i="12"/>
  <c r="I409" i="12"/>
  <c r="C424" i="12"/>
  <c r="F424" i="12"/>
  <c r="G424" i="12"/>
  <c r="H424" i="12"/>
  <c r="I424" i="12"/>
  <c r="C428" i="12"/>
  <c r="F428" i="12"/>
  <c r="G428" i="12"/>
  <c r="H428" i="12"/>
  <c r="I428" i="12"/>
  <c r="C432" i="12"/>
  <c r="F432" i="12"/>
  <c r="G432" i="12"/>
  <c r="H432" i="12"/>
  <c r="I432" i="12"/>
  <c r="C470" i="12"/>
  <c r="F470" i="12"/>
  <c r="G470" i="12"/>
  <c r="H470" i="12"/>
  <c r="I470" i="12"/>
  <c r="C474" i="12"/>
  <c r="F474" i="12"/>
  <c r="G474" i="12"/>
  <c r="H474" i="12"/>
  <c r="I474" i="12"/>
  <c r="C63" i="12"/>
  <c r="F63" i="12"/>
  <c r="G63" i="12"/>
  <c r="H63" i="12"/>
  <c r="I63" i="12"/>
  <c r="C155" i="12"/>
  <c r="F155" i="12"/>
  <c r="G155" i="12"/>
  <c r="H155" i="12"/>
  <c r="I155" i="12"/>
  <c r="C165" i="12"/>
  <c r="F165" i="12"/>
  <c r="G165" i="12"/>
  <c r="H165" i="12"/>
  <c r="I165" i="12"/>
  <c r="C358" i="12"/>
  <c r="F358" i="12"/>
  <c r="G358" i="12"/>
  <c r="H358" i="12"/>
  <c r="I358" i="12"/>
  <c r="C362" i="12"/>
  <c r="F362" i="12"/>
  <c r="G362" i="12"/>
  <c r="H362" i="12"/>
  <c r="I362" i="12"/>
  <c r="C427" i="12"/>
  <c r="F427" i="12"/>
  <c r="G427" i="12"/>
  <c r="H427" i="12"/>
  <c r="I427" i="12"/>
  <c r="C435" i="12"/>
  <c r="F435" i="12"/>
  <c r="G435" i="12"/>
  <c r="H435" i="12"/>
  <c r="I435" i="12"/>
  <c r="C453" i="12"/>
  <c r="F453" i="12"/>
  <c r="G453" i="12"/>
  <c r="H453" i="12"/>
  <c r="I453" i="12"/>
  <c r="C466" i="12"/>
  <c r="F466" i="12"/>
  <c r="G466" i="12"/>
  <c r="H466" i="12"/>
  <c r="I466" i="12"/>
  <c r="C127" i="12"/>
  <c r="F127" i="12"/>
  <c r="G127" i="12"/>
  <c r="H127" i="12"/>
  <c r="I127" i="12"/>
  <c r="C131" i="12"/>
  <c r="F131" i="12"/>
  <c r="G131" i="12"/>
  <c r="H131" i="12"/>
  <c r="I131" i="12"/>
  <c r="C164" i="12"/>
  <c r="F164" i="12"/>
  <c r="G164" i="12"/>
  <c r="H164" i="12"/>
  <c r="I164" i="12"/>
  <c r="C209" i="12"/>
  <c r="F209" i="12"/>
  <c r="G209" i="12"/>
  <c r="H209" i="12"/>
  <c r="I209" i="12"/>
  <c r="C349" i="12"/>
  <c r="F349" i="12"/>
  <c r="G349" i="12"/>
  <c r="H349" i="12"/>
  <c r="I349" i="12"/>
  <c r="C357" i="12"/>
  <c r="F357" i="12"/>
  <c r="G357" i="12"/>
  <c r="H357" i="12"/>
  <c r="I357" i="12"/>
  <c r="C368" i="12"/>
  <c r="F368" i="12"/>
  <c r="G368" i="12"/>
  <c r="H368" i="12"/>
  <c r="I368" i="12"/>
  <c r="C372" i="12"/>
  <c r="F372" i="12"/>
  <c r="G372" i="12"/>
  <c r="H372" i="12"/>
  <c r="I372" i="12"/>
  <c r="C422" i="12"/>
  <c r="F422" i="12"/>
  <c r="G422" i="12"/>
  <c r="H422" i="12"/>
  <c r="I422" i="12"/>
  <c r="C426" i="12"/>
  <c r="F426" i="12"/>
  <c r="G426" i="12"/>
  <c r="H426" i="12"/>
  <c r="I426" i="12"/>
  <c r="C430" i="12"/>
  <c r="F430" i="12"/>
  <c r="G430" i="12"/>
  <c r="H430" i="12"/>
  <c r="I430" i="12"/>
  <c r="C436" i="12"/>
  <c r="F436" i="12"/>
  <c r="G436" i="12"/>
  <c r="H436" i="12"/>
  <c r="I436" i="12"/>
  <c r="C465" i="12"/>
  <c r="F465" i="12"/>
  <c r="G465" i="12"/>
  <c r="H465" i="12"/>
  <c r="I465" i="12"/>
  <c r="C472" i="12"/>
  <c r="F472" i="12"/>
  <c r="G472" i="12"/>
  <c r="H472" i="12"/>
  <c r="I472" i="12"/>
  <c r="C499" i="12"/>
  <c r="F499" i="12"/>
  <c r="G499" i="12"/>
  <c r="H499" i="12"/>
  <c r="I499" i="12"/>
  <c r="C503" i="12"/>
  <c r="F503" i="12"/>
  <c r="G503" i="12"/>
  <c r="H503" i="12"/>
  <c r="I503" i="12"/>
  <c r="C511" i="12"/>
  <c r="F511" i="12"/>
  <c r="G511" i="12"/>
  <c r="H511" i="12"/>
  <c r="I511" i="12"/>
  <c r="C151" i="12"/>
  <c r="F151" i="12"/>
  <c r="G151" i="12"/>
  <c r="H151" i="12"/>
  <c r="I151" i="12"/>
  <c r="C504" i="12"/>
  <c r="F504" i="12"/>
  <c r="G504" i="12"/>
  <c r="H504" i="12"/>
  <c r="I504" i="12"/>
  <c r="D12" i="12"/>
  <c r="D161" i="12"/>
  <c r="D171" i="12"/>
  <c r="D273" i="12"/>
  <c r="D304" i="12"/>
  <c r="D307" i="12"/>
  <c r="D356" i="12"/>
  <c r="D360" i="12"/>
  <c r="D364" i="12"/>
  <c r="D421" i="12"/>
  <c r="D425" i="12"/>
  <c r="D429" i="12"/>
  <c r="D433" i="12"/>
  <c r="D471" i="12"/>
  <c r="D44" i="12"/>
  <c r="D107" i="12"/>
  <c r="D126" i="12"/>
  <c r="D158" i="12"/>
  <c r="D156" i="12"/>
  <c r="D162" i="12"/>
  <c r="D166" i="12"/>
  <c r="D167" i="12"/>
  <c r="D182" i="12"/>
  <c r="D185" i="12"/>
  <c r="D196" i="12"/>
  <c r="D208" i="12"/>
  <c r="D271" i="12"/>
  <c r="D312" i="12"/>
  <c r="D318" i="12"/>
  <c r="D330" i="12"/>
  <c r="D347" i="12"/>
  <c r="D355" i="12"/>
  <c r="D359" i="12"/>
  <c r="D363" i="12"/>
  <c r="D392" i="12"/>
  <c r="D409" i="12"/>
  <c r="D424" i="12"/>
  <c r="D428" i="12"/>
  <c r="D432" i="12"/>
  <c r="D470" i="12"/>
  <c r="D474" i="12"/>
  <c r="D63" i="12"/>
  <c r="D155" i="12"/>
  <c r="D165" i="12"/>
  <c r="D358" i="12"/>
  <c r="D362" i="12"/>
  <c r="D427" i="12"/>
  <c r="D435" i="12"/>
  <c r="D453" i="12"/>
  <c r="D466" i="12"/>
  <c r="D127" i="12"/>
  <c r="D131" i="12"/>
  <c r="D164" i="12"/>
  <c r="D209" i="12"/>
  <c r="D349" i="12"/>
  <c r="D357" i="12"/>
  <c r="D368" i="12"/>
  <c r="D372" i="12"/>
  <c r="D422" i="12"/>
  <c r="D426" i="12"/>
  <c r="D430" i="12"/>
  <c r="D436" i="12"/>
  <c r="D465" i="12"/>
  <c r="D472" i="12"/>
  <c r="D499" i="12"/>
  <c r="D503" i="12"/>
  <c r="D511" i="12"/>
  <c r="D151" i="12"/>
  <c r="D504" i="12"/>
  <c r="D4" i="12"/>
  <c r="D11" i="12"/>
  <c r="D14" i="12"/>
  <c r="D15" i="12"/>
  <c r="D19" i="12"/>
  <c r="D20" i="12"/>
  <c r="D10" i="12"/>
  <c r="D23" i="12"/>
  <c r="D9" i="12"/>
  <c r="D26" i="12"/>
  <c r="D8" i="12"/>
  <c r="D3" i="12"/>
  <c r="D6" i="12"/>
  <c r="D7" i="12"/>
  <c r="D13" i="12"/>
  <c r="D17" i="12"/>
  <c r="D18" i="12"/>
  <c r="D22" i="12"/>
  <c r="D24" i="12"/>
  <c r="D27" i="12"/>
  <c r="K504" i="12"/>
  <c r="K151" i="12"/>
  <c r="K511" i="12"/>
  <c r="K503" i="12"/>
  <c r="K499" i="12"/>
  <c r="K472" i="12"/>
  <c r="K465" i="12"/>
  <c r="K436" i="12"/>
  <c r="K430" i="12"/>
  <c r="K426" i="12"/>
  <c r="K422" i="12"/>
  <c r="K372" i="12"/>
  <c r="K368" i="12"/>
  <c r="K357" i="12"/>
  <c r="K349" i="12"/>
  <c r="K209" i="12"/>
  <c r="K164" i="12"/>
  <c r="K131" i="12"/>
  <c r="K127" i="12"/>
  <c r="K466" i="12"/>
  <c r="K453" i="12"/>
  <c r="K435" i="12"/>
  <c r="K427" i="12"/>
  <c r="K362" i="12"/>
  <c r="K358" i="12"/>
  <c r="K165" i="12"/>
  <c r="K155" i="12"/>
  <c r="K63" i="12"/>
  <c r="K474" i="12"/>
  <c r="K470" i="12"/>
  <c r="K432" i="12"/>
  <c r="K428" i="12"/>
  <c r="K424" i="12"/>
  <c r="K409" i="12"/>
  <c r="K392" i="12"/>
  <c r="K363" i="12"/>
  <c r="K359" i="12"/>
  <c r="K355" i="12"/>
  <c r="K347" i="12"/>
  <c r="K330" i="12"/>
  <c r="K318" i="12"/>
  <c r="K312" i="12"/>
  <c r="K271" i="12"/>
  <c r="K208" i="12"/>
  <c r="K196" i="12"/>
  <c r="K185" i="12"/>
  <c r="K182" i="12"/>
  <c r="K167" i="12"/>
  <c r="K166" i="12"/>
  <c r="K162" i="12"/>
  <c r="K156" i="12"/>
  <c r="K158" i="12"/>
  <c r="K126" i="12"/>
  <c r="K107" i="12"/>
  <c r="K44" i="12"/>
  <c r="K471" i="12"/>
  <c r="K433" i="12"/>
  <c r="K429" i="12"/>
  <c r="K425" i="12"/>
  <c r="K421" i="12"/>
  <c r="K364" i="12"/>
  <c r="K360" i="12"/>
  <c r="K356" i="12"/>
  <c r="K307" i="12"/>
  <c r="K304" i="12"/>
  <c r="K273" i="12"/>
  <c r="K171" i="12"/>
  <c r="K161" i="12"/>
  <c r="K163" i="12"/>
  <c r="K157" i="12"/>
  <c r="K101" i="12"/>
  <c r="K516" i="12"/>
  <c r="K515" i="12"/>
  <c r="K514" i="12"/>
  <c r="K513" i="12"/>
  <c r="K512" i="12"/>
  <c r="K510" i="12"/>
  <c r="K509" i="12"/>
  <c r="K508" i="12"/>
  <c r="K507" i="12"/>
  <c r="K506" i="12"/>
  <c r="K505" i="12"/>
  <c r="K502" i="12"/>
  <c r="K501" i="12"/>
  <c r="K500" i="12"/>
  <c r="K498" i="12"/>
  <c r="K497" i="12"/>
  <c r="K496" i="12"/>
  <c r="K495" i="12"/>
  <c r="K494" i="12"/>
  <c r="K493" i="12"/>
  <c r="K492" i="12"/>
  <c r="K491" i="12"/>
  <c r="K490" i="12"/>
  <c r="K489" i="12"/>
  <c r="K488" i="12"/>
  <c r="K487" i="12"/>
  <c r="K486" i="12"/>
  <c r="K485" i="12"/>
  <c r="K484" i="12"/>
  <c r="K483" i="12"/>
  <c r="K482" i="12"/>
  <c r="K481" i="12"/>
  <c r="K480" i="12"/>
  <c r="K479" i="12"/>
  <c r="K478" i="12"/>
  <c r="K477" i="12"/>
  <c r="K476" i="12"/>
  <c r="K475" i="12"/>
  <c r="K473" i="12"/>
  <c r="K469" i="12"/>
  <c r="K468" i="12"/>
  <c r="K467" i="12"/>
  <c r="K464" i="12"/>
  <c r="K463" i="12"/>
  <c r="K462" i="12"/>
  <c r="K461" i="12"/>
  <c r="K460" i="12"/>
  <c r="K459" i="12"/>
  <c r="K458" i="12"/>
  <c r="K457" i="12"/>
  <c r="K456" i="12"/>
  <c r="K455" i="12"/>
  <c r="K454" i="12"/>
  <c r="K452" i="12"/>
  <c r="K451" i="12"/>
  <c r="K450" i="12"/>
  <c r="K449" i="12"/>
  <c r="K448" i="12"/>
  <c r="K447" i="12"/>
  <c r="K446" i="12"/>
  <c r="K445" i="12"/>
  <c r="K444" i="12"/>
  <c r="K443" i="12"/>
  <c r="K442" i="12"/>
  <c r="K441" i="12"/>
  <c r="K440" i="12"/>
  <c r="K439" i="12"/>
  <c r="K438" i="12"/>
  <c r="K437" i="12"/>
  <c r="K434" i="12"/>
  <c r="K431" i="12"/>
  <c r="K423" i="12"/>
  <c r="K420" i="12"/>
  <c r="K419" i="12"/>
  <c r="K418" i="12"/>
  <c r="K417" i="12"/>
  <c r="K416" i="12"/>
  <c r="K415" i="12"/>
  <c r="K414" i="12"/>
  <c r="K413" i="12"/>
  <c r="K412" i="12"/>
  <c r="K411" i="12"/>
  <c r="K410" i="12"/>
  <c r="K408" i="12"/>
  <c r="K407" i="12"/>
  <c r="K406" i="12"/>
  <c r="K405" i="12"/>
  <c r="K404" i="12"/>
  <c r="K403" i="12"/>
  <c r="K402" i="12"/>
  <c r="K401" i="12"/>
  <c r="K400" i="12"/>
  <c r="K399" i="12"/>
  <c r="K398" i="12"/>
  <c r="K397" i="12"/>
  <c r="K396" i="12"/>
  <c r="K395" i="12"/>
  <c r="K394" i="12"/>
  <c r="K393" i="12"/>
  <c r="K391" i="12"/>
  <c r="K390" i="12"/>
  <c r="K389" i="12"/>
  <c r="K388" i="12"/>
  <c r="K387" i="12"/>
  <c r="K386" i="12"/>
  <c r="K385" i="12"/>
  <c r="K384" i="12"/>
  <c r="K383" i="12"/>
  <c r="K382" i="12"/>
  <c r="K381" i="12"/>
  <c r="K380" i="12"/>
  <c r="K379" i="12"/>
  <c r="K378" i="12"/>
  <c r="K377" i="12"/>
  <c r="K376" i="12"/>
  <c r="K375" i="12"/>
  <c r="K374" i="12"/>
  <c r="K373" i="12"/>
  <c r="K371" i="12"/>
  <c r="K370" i="12"/>
  <c r="K369" i="12"/>
  <c r="K367" i="12"/>
  <c r="K366" i="12"/>
  <c r="K365" i="12"/>
  <c r="K361" i="12"/>
  <c r="K354" i="12"/>
  <c r="K353" i="12"/>
  <c r="K352" i="12"/>
  <c r="K351" i="12"/>
  <c r="K350" i="12"/>
  <c r="K348" i="12"/>
  <c r="K346" i="12"/>
  <c r="K345" i="12"/>
  <c r="K344" i="12"/>
  <c r="K343" i="12"/>
  <c r="K342" i="12"/>
  <c r="K341" i="12"/>
  <c r="K340" i="12"/>
  <c r="K339" i="12"/>
  <c r="K338" i="12"/>
  <c r="K337" i="12"/>
  <c r="K336" i="12"/>
  <c r="K335" i="12"/>
  <c r="K334" i="12"/>
  <c r="K333" i="12"/>
  <c r="K332" i="12"/>
  <c r="K331" i="12"/>
  <c r="K329" i="12"/>
  <c r="K328" i="12"/>
  <c r="K327" i="12"/>
  <c r="K326" i="12"/>
  <c r="K325" i="12"/>
  <c r="K324" i="12"/>
  <c r="K323" i="12"/>
  <c r="K322" i="12"/>
  <c r="K321" i="12"/>
  <c r="K320" i="12"/>
  <c r="K319" i="12"/>
  <c r="K317" i="12"/>
  <c r="K316" i="12"/>
  <c r="K315" i="12"/>
  <c r="K314" i="12"/>
  <c r="K313" i="12"/>
  <c r="K311" i="12"/>
  <c r="K310" i="12"/>
  <c r="K309" i="12"/>
  <c r="K308" i="12"/>
  <c r="K306" i="12"/>
  <c r="K305" i="12"/>
  <c r="K303" i="12"/>
  <c r="K302" i="12"/>
  <c r="K301" i="12"/>
  <c r="K300" i="12"/>
  <c r="K299" i="12"/>
  <c r="K298" i="12"/>
  <c r="K297" i="12"/>
  <c r="K296" i="12"/>
  <c r="K295" i="12"/>
  <c r="K294" i="12"/>
  <c r="K293" i="12"/>
  <c r="K292" i="12"/>
  <c r="K291" i="12"/>
  <c r="K290" i="12"/>
  <c r="K289" i="12"/>
  <c r="K288" i="12"/>
  <c r="K287" i="12"/>
  <c r="K286" i="12"/>
  <c r="K285" i="12"/>
  <c r="K284" i="12"/>
  <c r="K283" i="12"/>
  <c r="K282" i="12"/>
  <c r="K281" i="12"/>
  <c r="K280" i="12"/>
  <c r="K279" i="12"/>
  <c r="K278" i="12"/>
  <c r="K277" i="12"/>
  <c r="K276" i="12"/>
  <c r="K275" i="12"/>
  <c r="K274" i="12"/>
  <c r="K272" i="12"/>
  <c r="K270" i="12"/>
  <c r="K269" i="12"/>
  <c r="K268" i="12"/>
  <c r="K267" i="12"/>
  <c r="K266" i="12"/>
  <c r="K265" i="12"/>
  <c r="K264" i="12"/>
  <c r="K263" i="12"/>
  <c r="K262" i="12"/>
  <c r="K261" i="12"/>
  <c r="K260" i="12"/>
  <c r="K259" i="12"/>
  <c r="K258" i="12"/>
  <c r="K257" i="12"/>
  <c r="K256" i="12"/>
  <c r="K255" i="12"/>
  <c r="K254" i="12"/>
  <c r="K253" i="12"/>
  <c r="K252" i="12"/>
  <c r="K251" i="12"/>
  <c r="K250" i="12"/>
  <c r="K249" i="12"/>
  <c r="K248" i="12"/>
  <c r="K247" i="12"/>
  <c r="K246" i="12"/>
  <c r="K245" i="12"/>
  <c r="K244" i="12"/>
  <c r="K243" i="12"/>
  <c r="K242" i="12"/>
  <c r="K241" i="12"/>
  <c r="K240" i="12"/>
  <c r="K239" i="12"/>
  <c r="K238" i="12"/>
  <c r="K237" i="12"/>
  <c r="K236" i="12"/>
  <c r="K235" i="12"/>
  <c r="K234" i="12"/>
  <c r="K233" i="12"/>
  <c r="K232" i="12"/>
  <c r="K231" i="12"/>
  <c r="K230" i="12"/>
  <c r="K229" i="12"/>
  <c r="K228" i="12"/>
  <c r="K227" i="12"/>
  <c r="K226" i="12"/>
  <c r="K225" i="12"/>
  <c r="K224" i="12"/>
  <c r="K223" i="12"/>
  <c r="K222" i="12"/>
  <c r="K221" i="12"/>
  <c r="K220" i="12"/>
  <c r="K219" i="12"/>
  <c r="K218" i="12"/>
  <c r="K217" i="12"/>
  <c r="K216" i="12"/>
  <c r="K215" i="12"/>
  <c r="K214" i="12"/>
  <c r="K213" i="12"/>
  <c r="K212" i="12"/>
  <c r="K211" i="12"/>
  <c r="K210" i="12"/>
  <c r="K207" i="12"/>
  <c r="K206" i="12"/>
  <c r="K205" i="12"/>
  <c r="K204" i="12"/>
  <c r="K203" i="12"/>
  <c r="K202" i="12"/>
  <c r="K201" i="12"/>
  <c r="K200" i="12"/>
  <c r="K199" i="12"/>
  <c r="K198" i="12"/>
  <c r="K197" i="12"/>
  <c r="K195" i="12"/>
  <c r="K194" i="12"/>
  <c r="K193" i="12"/>
  <c r="K192" i="12"/>
  <c r="K191" i="12"/>
  <c r="K190" i="12"/>
  <c r="K189" i="12"/>
  <c r="K188" i="12"/>
  <c r="K187" i="12"/>
  <c r="K186" i="12"/>
  <c r="K184" i="12"/>
  <c r="K183" i="12"/>
  <c r="K181" i="12"/>
  <c r="K180" i="12"/>
  <c r="K179" i="12"/>
  <c r="K178" i="12"/>
  <c r="K177" i="12"/>
  <c r="K176" i="12"/>
  <c r="K175" i="12"/>
  <c r="K174" i="12"/>
  <c r="K173" i="12"/>
  <c r="K172" i="12"/>
  <c r="K170" i="12"/>
  <c r="K169" i="12"/>
  <c r="K168" i="12"/>
  <c r="K160" i="12"/>
  <c r="K159" i="12"/>
  <c r="K154" i="12"/>
  <c r="K153" i="12"/>
  <c r="K152" i="12"/>
  <c r="K150" i="12"/>
  <c r="K149" i="12"/>
  <c r="K148" i="12"/>
  <c r="K147" i="12"/>
  <c r="K146" i="12"/>
  <c r="K145" i="12"/>
  <c r="K144" i="12"/>
  <c r="K143" i="12"/>
  <c r="K142" i="12"/>
  <c r="K141" i="12"/>
  <c r="K140" i="12"/>
  <c r="K139" i="12"/>
  <c r="K138" i="12"/>
  <c r="K137" i="12"/>
  <c r="K136" i="12"/>
  <c r="K135" i="12"/>
  <c r="K134" i="12"/>
  <c r="K133" i="12"/>
  <c r="K132" i="12"/>
  <c r="K130" i="12"/>
  <c r="K129" i="12"/>
  <c r="K128" i="12"/>
  <c r="K125" i="12"/>
  <c r="K124" i="12"/>
  <c r="K123" i="12"/>
  <c r="K122" i="12"/>
  <c r="K121" i="12"/>
  <c r="K120" i="12"/>
  <c r="K119" i="12"/>
  <c r="K118" i="12"/>
  <c r="K117" i="12"/>
  <c r="K116" i="12"/>
  <c r="K115" i="12"/>
  <c r="K114" i="12"/>
  <c r="K113" i="12"/>
  <c r="K112" i="12"/>
  <c r="K111" i="12"/>
  <c r="K110" i="12"/>
  <c r="K109" i="12"/>
  <c r="K108" i="12"/>
  <c r="K106" i="12"/>
  <c r="K105" i="12"/>
  <c r="K104" i="12"/>
  <c r="K103" i="12"/>
  <c r="K102"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K66" i="12"/>
  <c r="K65" i="12"/>
  <c r="K64" i="12"/>
  <c r="K62" i="12"/>
  <c r="K61" i="12"/>
  <c r="K60" i="12"/>
  <c r="K59" i="12"/>
  <c r="K58" i="12"/>
  <c r="K57" i="12"/>
  <c r="K56" i="12"/>
  <c r="K55" i="12"/>
  <c r="K54" i="12"/>
  <c r="K53" i="12"/>
  <c r="K52" i="12"/>
  <c r="K51" i="12"/>
  <c r="K50" i="12"/>
  <c r="K49" i="12"/>
  <c r="K48" i="12"/>
  <c r="K47" i="12"/>
  <c r="K46" i="12"/>
  <c r="K45" i="12"/>
  <c r="K43" i="12"/>
  <c r="K42" i="12"/>
  <c r="K41" i="12"/>
  <c r="K40" i="12"/>
  <c r="K39" i="12"/>
  <c r="K38" i="12"/>
  <c r="K37" i="12"/>
  <c r="K36" i="12"/>
  <c r="K35" i="12"/>
  <c r="K34" i="12"/>
  <c r="K33" i="12"/>
  <c r="K32" i="12"/>
  <c r="K31" i="12"/>
  <c r="K30" i="12"/>
  <c r="K29" i="12"/>
  <c r="K28" i="12"/>
  <c r="K27" i="12"/>
  <c r="K26" i="12"/>
  <c r="K25" i="12"/>
  <c r="K24" i="12"/>
  <c r="K23" i="12"/>
  <c r="K22" i="12"/>
  <c r="K21" i="12"/>
  <c r="K20" i="12"/>
  <c r="K19" i="12"/>
  <c r="K18" i="12"/>
  <c r="K17" i="12"/>
  <c r="K16" i="12"/>
  <c r="K15" i="12"/>
  <c r="K14" i="12"/>
  <c r="K13" i="12"/>
  <c r="K12" i="12"/>
  <c r="K11" i="12"/>
  <c r="K10" i="12"/>
  <c r="K9" i="12"/>
  <c r="K8" i="12"/>
  <c r="K7" i="12"/>
  <c r="K6" i="12"/>
  <c r="K5" i="12"/>
  <c r="K4" i="12"/>
  <c r="K3" i="12"/>
  <c r="A671" i="20"/>
  <c r="A672" i="20"/>
  <c r="A673" i="20"/>
  <c r="A674" i="20"/>
  <c r="A675" i="20"/>
  <c r="A676" i="20"/>
  <c r="A677" i="20"/>
  <c r="A678" i="20"/>
  <c r="A679" i="20"/>
  <c r="A680" i="20"/>
  <c r="A681" i="20"/>
  <c r="A682" i="20"/>
  <c r="A683" i="20"/>
  <c r="A684" i="20"/>
  <c r="A685" i="20"/>
  <c r="A686" i="20"/>
  <c r="A687" i="20"/>
  <c r="A688" i="20"/>
  <c r="A689" i="20"/>
  <c r="A690" i="20"/>
  <c r="A691" i="20"/>
  <c r="A692" i="20"/>
  <c r="A693" i="20"/>
  <c r="A694" i="20"/>
  <c r="A695" i="20"/>
  <c r="A696" i="20"/>
  <c r="A697" i="20"/>
  <c r="A698" i="20"/>
  <c r="A699" i="20"/>
  <c r="A700" i="20"/>
  <c r="A701" i="20"/>
  <c r="A702" i="20"/>
  <c r="A703" i="20"/>
  <c r="A704" i="20"/>
  <c r="A705" i="20"/>
  <c r="A706" i="20"/>
  <c r="A707" i="20"/>
  <c r="A708" i="20"/>
  <c r="A709" i="20"/>
  <c r="A710" i="20"/>
  <c r="A711" i="20"/>
  <c r="A712" i="20"/>
  <c r="A713" i="20"/>
  <c r="A714" i="20"/>
  <c r="A715" i="20"/>
  <c r="A716" i="20"/>
  <c r="A717" i="20"/>
  <c r="A718" i="20"/>
  <c r="A719" i="20"/>
  <c r="A720" i="20"/>
  <c r="A721" i="20"/>
  <c r="A722" i="20"/>
  <c r="A723" i="20"/>
  <c r="A724" i="20"/>
  <c r="A725" i="20"/>
  <c r="A726" i="20"/>
  <c r="A727" i="20"/>
  <c r="A728" i="20"/>
  <c r="A729" i="20"/>
  <c r="A730" i="20"/>
  <c r="A731" i="20"/>
  <c r="A732" i="20"/>
  <c r="A733" i="20"/>
  <c r="A734" i="20"/>
  <c r="A735" i="20"/>
  <c r="A736" i="20"/>
  <c r="A737" i="20"/>
  <c r="A738" i="20"/>
  <c r="A739" i="20"/>
  <c r="A740" i="20"/>
  <c r="A741" i="20"/>
  <c r="A742" i="20"/>
  <c r="A743" i="20"/>
  <c r="A744" i="20"/>
  <c r="A745" i="20"/>
  <c r="A746" i="20"/>
  <c r="A747" i="20"/>
  <c r="A748" i="20"/>
  <c r="A749" i="20"/>
  <c r="A750" i="20"/>
  <c r="A751" i="20"/>
  <c r="A752" i="20"/>
  <c r="A753" i="20"/>
  <c r="A754" i="20"/>
  <c r="A755" i="20"/>
  <c r="A756" i="20"/>
  <c r="A757" i="20"/>
  <c r="A758" i="20"/>
  <c r="A759" i="20"/>
  <c r="A760" i="20"/>
  <c r="A761" i="20"/>
  <c r="A762" i="20"/>
  <c r="A763" i="20"/>
  <c r="A764" i="20"/>
  <c r="A765" i="20"/>
  <c r="A766" i="20"/>
  <c r="A767" i="20"/>
  <c r="A768" i="20"/>
  <c r="A769" i="20"/>
  <c r="A770" i="20"/>
  <c r="A771" i="20"/>
  <c r="A772" i="20"/>
  <c r="A773" i="20"/>
  <c r="A774" i="20"/>
  <c r="A775" i="20"/>
  <c r="A776" i="20"/>
  <c r="A777" i="20"/>
  <c r="A778" i="20"/>
  <c r="A779" i="20"/>
  <c r="A780" i="20"/>
  <c r="A781" i="20"/>
  <c r="A782" i="20"/>
  <c r="A783" i="20"/>
  <c r="A784" i="20"/>
  <c r="A785" i="20"/>
  <c r="A786" i="20"/>
  <c r="A787" i="20"/>
  <c r="A788" i="20"/>
  <c r="A789" i="20"/>
  <c r="A790" i="20"/>
  <c r="A791" i="20"/>
  <c r="A792" i="20"/>
  <c r="A793" i="20"/>
  <c r="A794" i="20"/>
  <c r="A795" i="20"/>
  <c r="A796" i="20"/>
  <c r="A797" i="20"/>
  <c r="A798" i="20"/>
  <c r="A799" i="20"/>
  <c r="A800" i="20"/>
  <c r="A801" i="20"/>
  <c r="A802" i="20"/>
  <c r="A803" i="20"/>
  <c r="A804" i="20"/>
  <c r="A805" i="20"/>
  <c r="A806" i="20"/>
  <c r="A807" i="20"/>
  <c r="A808" i="20"/>
  <c r="A809" i="20"/>
  <c r="A810" i="20"/>
  <c r="A811" i="20"/>
  <c r="A812" i="20"/>
  <c r="A813" i="20"/>
  <c r="A814" i="20"/>
  <c r="A815" i="20"/>
  <c r="A816" i="20"/>
  <c r="A817" i="20"/>
  <c r="A818" i="20"/>
  <c r="A819" i="20"/>
  <c r="A820" i="20"/>
  <c r="A821" i="20"/>
  <c r="A822" i="20"/>
  <c r="A823" i="20"/>
  <c r="A824" i="20"/>
  <c r="A825" i="20"/>
  <c r="A826" i="20"/>
  <c r="A827" i="20"/>
  <c r="A828" i="20"/>
  <c r="A829" i="20"/>
  <c r="A830" i="20"/>
  <c r="A831" i="20"/>
  <c r="A832" i="20"/>
  <c r="A833" i="20"/>
  <c r="A834" i="20"/>
  <c r="A835" i="20"/>
  <c r="A836" i="20"/>
  <c r="A837" i="20"/>
  <c r="A838" i="20"/>
  <c r="A839" i="20"/>
  <c r="A840" i="20"/>
  <c r="A841" i="20"/>
  <c r="A842" i="20"/>
  <c r="A843" i="20"/>
  <c r="A844" i="20"/>
  <c r="A845" i="20"/>
  <c r="A846" i="20"/>
  <c r="A847" i="20"/>
  <c r="A848" i="20"/>
  <c r="A849" i="20"/>
  <c r="A850" i="20"/>
  <c r="A851" i="20"/>
  <c r="A852" i="20"/>
  <c r="A853" i="20"/>
  <c r="A854" i="20"/>
  <c r="A855" i="20"/>
  <c r="A856" i="20"/>
  <c r="A857" i="20"/>
  <c r="A858" i="20"/>
  <c r="A859" i="20"/>
  <c r="A860" i="20"/>
  <c r="A861" i="20"/>
  <c r="A862" i="20"/>
  <c r="A863" i="20"/>
  <c r="A864" i="20"/>
  <c r="A865" i="20"/>
  <c r="A866" i="20"/>
  <c r="A867" i="20"/>
  <c r="A868" i="20"/>
  <c r="A869" i="20"/>
  <c r="A870" i="20"/>
  <c r="A871" i="20"/>
  <c r="A872" i="20"/>
  <c r="A873" i="20"/>
  <c r="A874" i="20"/>
  <c r="A875" i="20"/>
  <c r="A876" i="20"/>
  <c r="A877" i="20"/>
  <c r="A878" i="20"/>
  <c r="A879" i="20"/>
  <c r="A880" i="20"/>
  <c r="A881" i="20"/>
  <c r="A882" i="20"/>
  <c r="A883" i="20"/>
  <c r="A884" i="20"/>
  <c r="A885" i="20"/>
  <c r="A886" i="20"/>
  <c r="A887" i="20"/>
  <c r="A888" i="20"/>
  <c r="A889" i="20"/>
  <c r="A890" i="20"/>
  <c r="A891" i="20"/>
  <c r="A892" i="20"/>
  <c r="A893" i="20"/>
  <c r="A894" i="20"/>
  <c r="A895" i="20"/>
  <c r="A896" i="20"/>
  <c r="A897" i="20"/>
  <c r="A898" i="20"/>
  <c r="A899" i="20"/>
  <c r="A900" i="20"/>
  <c r="A670" i="20"/>
  <c r="A4" i="20"/>
  <c r="A5" i="20"/>
  <c r="A6" i="20"/>
  <c r="A7" i="20"/>
  <c r="A8" i="20"/>
  <c r="A9" i="20"/>
  <c r="A10" i="20"/>
  <c r="A11" i="20"/>
  <c r="A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A257" i="20"/>
  <c r="A258" i="20"/>
  <c r="A259" i="20"/>
  <c r="A260" i="20"/>
  <c r="A261" i="20"/>
  <c r="A262" i="20"/>
  <c r="A263" i="20"/>
  <c r="A264" i="20"/>
  <c r="A265" i="20"/>
  <c r="A266" i="20"/>
  <c r="A267" i="20"/>
  <c r="A268" i="20"/>
  <c r="A269" i="20"/>
  <c r="A270" i="20"/>
  <c r="A271" i="20"/>
  <c r="A272" i="20"/>
  <c r="A273" i="20"/>
  <c r="A274" i="20"/>
  <c r="A275" i="20"/>
  <c r="A276" i="20"/>
  <c r="A277" i="20"/>
  <c r="A278" i="20"/>
  <c r="A279" i="20"/>
  <c r="A280" i="20"/>
  <c r="A281" i="20"/>
  <c r="A282" i="20"/>
  <c r="A283" i="20"/>
  <c r="A284" i="20"/>
  <c r="A285" i="20"/>
  <c r="A286" i="20"/>
  <c r="A287" i="20"/>
  <c r="A288" i="20"/>
  <c r="A289" i="20"/>
  <c r="A290" i="20"/>
  <c r="A291" i="20"/>
  <c r="A292" i="20"/>
  <c r="A293" i="20"/>
  <c r="A294" i="20"/>
  <c r="A295" i="20"/>
  <c r="A296" i="20"/>
  <c r="A297" i="20"/>
  <c r="A298" i="20"/>
  <c r="A299" i="20"/>
  <c r="A300" i="20"/>
  <c r="A301" i="20"/>
  <c r="A302" i="20"/>
  <c r="A303" i="20"/>
  <c r="A304" i="20"/>
  <c r="A305" i="20"/>
  <c r="A306" i="20"/>
  <c r="A307" i="20"/>
  <c r="A308" i="20"/>
  <c r="A309" i="20"/>
  <c r="A310" i="20"/>
  <c r="A311" i="20"/>
  <c r="A312" i="20"/>
  <c r="A313" i="20"/>
  <c r="A314" i="20"/>
  <c r="A315" i="20"/>
  <c r="A316" i="20"/>
  <c r="A317" i="20"/>
  <c r="A318" i="20"/>
  <c r="A319" i="20"/>
  <c r="A320" i="20"/>
  <c r="A321" i="20"/>
  <c r="A322" i="20"/>
  <c r="A323" i="20"/>
  <c r="A324" i="20"/>
  <c r="A325" i="20"/>
  <c r="A326" i="20"/>
  <c r="A327" i="20"/>
  <c r="A328" i="20"/>
  <c r="A329" i="20"/>
  <c r="A330" i="20"/>
  <c r="A331" i="20"/>
  <c r="A332" i="20"/>
  <c r="A333" i="20"/>
  <c r="A334" i="20"/>
  <c r="A335" i="20"/>
  <c r="A336" i="20"/>
  <c r="A337" i="20"/>
  <c r="A338" i="20"/>
  <c r="A339" i="20"/>
  <c r="A340" i="20"/>
  <c r="A341" i="20"/>
  <c r="A342" i="20"/>
  <c r="A343" i="20"/>
  <c r="A344" i="20"/>
  <c r="A345" i="20"/>
  <c r="A346" i="20"/>
  <c r="A347" i="20"/>
  <c r="A348" i="20"/>
  <c r="A349" i="20"/>
  <c r="A350" i="20"/>
  <c r="A351" i="20"/>
  <c r="A352" i="20"/>
  <c r="A353" i="20"/>
  <c r="A354" i="20"/>
  <c r="A355" i="20"/>
  <c r="A356" i="20"/>
  <c r="A357" i="20"/>
  <c r="A358" i="20"/>
  <c r="A359" i="20"/>
  <c r="A360" i="20"/>
  <c r="A361" i="20"/>
  <c r="A362" i="20"/>
  <c r="A363" i="20"/>
  <c r="A364" i="20"/>
  <c r="A365" i="20"/>
  <c r="A366" i="20"/>
  <c r="A367" i="20"/>
  <c r="A368" i="20"/>
  <c r="A369" i="20"/>
  <c r="A370" i="20"/>
  <c r="A371" i="20"/>
  <c r="A372" i="20"/>
  <c r="A373" i="20"/>
  <c r="A374" i="20"/>
  <c r="A375" i="20"/>
  <c r="A376" i="20"/>
  <c r="A377" i="20"/>
  <c r="A378" i="20"/>
  <c r="A379" i="20"/>
  <c r="A380" i="20"/>
  <c r="A381" i="20"/>
  <c r="A382" i="20"/>
  <c r="A383" i="20"/>
  <c r="A384" i="20"/>
  <c r="A385" i="20"/>
  <c r="A386" i="20"/>
  <c r="A387" i="20"/>
  <c r="A388" i="20"/>
  <c r="A389" i="20"/>
  <c r="A390" i="20"/>
  <c r="A391" i="20"/>
  <c r="A392" i="20"/>
  <c r="A393" i="20"/>
  <c r="A394" i="20"/>
  <c r="A395" i="20"/>
  <c r="A396" i="20"/>
  <c r="A397" i="20"/>
  <c r="A398" i="20"/>
  <c r="A399" i="20"/>
  <c r="A400" i="20"/>
  <c r="A401" i="20"/>
  <c r="A402" i="20"/>
  <c r="A403" i="20"/>
  <c r="A404" i="20"/>
  <c r="A405" i="20"/>
  <c r="A406" i="20"/>
  <c r="A407" i="20"/>
  <c r="A408" i="20"/>
  <c r="A409" i="20"/>
  <c r="A410" i="20"/>
  <c r="A411" i="20"/>
  <c r="A412" i="20"/>
  <c r="A413" i="20"/>
  <c r="A414" i="20"/>
  <c r="A415" i="20"/>
  <c r="A416" i="20"/>
  <c r="A417" i="20"/>
  <c r="A418" i="20"/>
  <c r="A419" i="20"/>
  <c r="A420" i="20"/>
  <c r="A421" i="20"/>
  <c r="A422" i="20"/>
  <c r="A423" i="20"/>
  <c r="A424" i="20"/>
  <c r="A425" i="20"/>
  <c r="A426" i="20"/>
  <c r="A427" i="20"/>
  <c r="A428" i="20"/>
  <c r="A429" i="20"/>
  <c r="A430" i="20"/>
  <c r="A431" i="20"/>
  <c r="A432" i="20"/>
  <c r="A433" i="20"/>
  <c r="A434" i="20"/>
  <c r="A435" i="20"/>
  <c r="A436" i="20"/>
  <c r="A437" i="20"/>
  <c r="A438" i="20"/>
  <c r="A439" i="20"/>
  <c r="A440" i="20"/>
  <c r="A441" i="20"/>
  <c r="A442" i="20"/>
  <c r="A443" i="20"/>
  <c r="A444" i="20"/>
  <c r="A445" i="20"/>
  <c r="A446" i="20"/>
  <c r="A447" i="20"/>
  <c r="A448" i="20"/>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474" i="20"/>
  <c r="A475" i="20"/>
  <c r="A476" i="20"/>
  <c r="A477" i="20"/>
  <c r="A478" i="20"/>
  <c r="A479" i="20"/>
  <c r="A480" i="20"/>
  <c r="A481" i="20"/>
  <c r="A482" i="20"/>
  <c r="A483" i="20"/>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528" i="20"/>
  <c r="A529" i="20"/>
  <c r="A530" i="20"/>
  <c r="A531" i="20"/>
  <c r="A532" i="20"/>
  <c r="A533" i="20"/>
  <c r="A534" i="20"/>
  <c r="A535" i="20"/>
  <c r="A536" i="20"/>
  <c r="A537" i="20"/>
  <c r="A538" i="20"/>
  <c r="A539" i="20"/>
  <c r="A540" i="20"/>
  <c r="A541" i="20"/>
  <c r="A542" i="20"/>
  <c r="A543" i="20"/>
  <c r="A544" i="20"/>
  <c r="A545" i="20"/>
  <c r="A546" i="20"/>
  <c r="A547" i="20"/>
  <c r="A548" i="20"/>
  <c r="A549" i="20"/>
  <c r="A550" i="20"/>
  <c r="A551" i="20"/>
  <c r="A552" i="20"/>
  <c r="A553" i="20"/>
  <c r="A554" i="20"/>
  <c r="A555" i="20"/>
  <c r="A556" i="20"/>
  <c r="A557" i="20"/>
  <c r="A558" i="20"/>
  <c r="A559" i="20"/>
  <c r="A560" i="20"/>
  <c r="A561" i="20"/>
  <c r="A562" i="20"/>
  <c r="A563" i="20"/>
  <c r="A564" i="20"/>
  <c r="A565" i="20"/>
  <c r="A566" i="20"/>
  <c r="A567" i="20"/>
  <c r="A568" i="20"/>
  <c r="A569" i="20"/>
  <c r="A570" i="20"/>
  <c r="A571" i="20"/>
  <c r="A572" i="20"/>
  <c r="A573" i="20"/>
  <c r="A574" i="20"/>
  <c r="A575" i="20"/>
  <c r="A576" i="20"/>
  <c r="A577" i="20"/>
  <c r="A578" i="20"/>
  <c r="A579" i="20"/>
  <c r="A580" i="20"/>
  <c r="A581" i="20"/>
  <c r="A582" i="20"/>
  <c r="A583" i="20"/>
  <c r="A584" i="20"/>
  <c r="A585" i="20"/>
  <c r="A586" i="20"/>
  <c r="A587" i="20"/>
  <c r="A588" i="20"/>
  <c r="A589" i="20"/>
  <c r="A590" i="20"/>
  <c r="A591" i="20"/>
  <c r="A592" i="20"/>
  <c r="A593" i="20"/>
  <c r="A594" i="20"/>
  <c r="A595" i="20"/>
  <c r="A596" i="20"/>
  <c r="A597" i="20"/>
  <c r="A598" i="20"/>
  <c r="A599" i="20"/>
  <c r="A600" i="20"/>
  <c r="A601" i="20"/>
  <c r="A602" i="20"/>
  <c r="A603" i="20"/>
  <c r="A604" i="20"/>
  <c r="A605" i="20"/>
  <c r="A606" i="20"/>
  <c r="A607" i="20"/>
  <c r="A608" i="20"/>
  <c r="A609" i="20"/>
  <c r="A610" i="20"/>
  <c r="A611" i="20"/>
  <c r="A612" i="20"/>
  <c r="A613" i="20"/>
  <c r="A614" i="20"/>
  <c r="A615" i="20"/>
  <c r="A616" i="20"/>
  <c r="A617" i="20"/>
  <c r="A618" i="20"/>
  <c r="A619" i="20"/>
  <c r="A620" i="20"/>
  <c r="A621" i="20"/>
  <c r="A622" i="20"/>
  <c r="A623" i="20"/>
  <c r="A624" i="20"/>
  <c r="A625" i="20"/>
  <c r="A626" i="20"/>
  <c r="A627" i="20"/>
  <c r="A628" i="20"/>
  <c r="A629" i="20"/>
  <c r="A630" i="20"/>
  <c r="A631" i="20"/>
  <c r="A632" i="20"/>
  <c r="A633" i="20"/>
  <c r="A634" i="20"/>
  <c r="A635" i="20"/>
  <c r="A636" i="20"/>
  <c r="A637" i="20"/>
  <c r="A638" i="20"/>
  <c r="A639" i="20"/>
  <c r="A640" i="20"/>
  <c r="A641" i="20"/>
  <c r="A642" i="20"/>
  <c r="A643" i="20"/>
  <c r="A644" i="20"/>
  <c r="A645" i="20"/>
  <c r="A646" i="20"/>
  <c r="A647" i="20"/>
  <c r="A648" i="20"/>
  <c r="A649" i="20"/>
  <c r="A650" i="20"/>
  <c r="A651" i="20"/>
  <c r="A652" i="20"/>
  <c r="A653" i="20"/>
  <c r="A654" i="20"/>
  <c r="A655" i="20"/>
  <c r="A656" i="20"/>
  <c r="A657" i="20"/>
  <c r="A658" i="20"/>
  <c r="A659" i="20"/>
  <c r="A660" i="20"/>
  <c r="A661" i="20"/>
  <c r="A662" i="20"/>
  <c r="A663" i="20"/>
  <c r="A664" i="20"/>
  <c r="A665" i="20"/>
  <c r="A666" i="20"/>
  <c r="A667" i="20"/>
  <c r="A668" i="20"/>
  <c r="A669" i="20"/>
  <c r="A3" i="20"/>
  <c r="C4" i="20"/>
  <c r="C5"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321" i="20"/>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C429" i="20"/>
  <c r="C430" i="20"/>
  <c r="C431" i="20"/>
  <c r="C432" i="20"/>
  <c r="C433" i="20"/>
  <c r="C434" i="20"/>
  <c r="C435" i="20"/>
  <c r="C436" i="20"/>
  <c r="C437" i="20"/>
  <c r="C438" i="20"/>
  <c r="C439" i="20"/>
  <c r="C440" i="20"/>
  <c r="C441" i="20"/>
  <c r="C442" i="20"/>
  <c r="C443" i="20"/>
  <c r="C444" i="20"/>
  <c r="C445" i="20"/>
  <c r="C446" i="20"/>
  <c r="C447" i="20"/>
  <c r="C448" i="20"/>
  <c r="C449" i="20"/>
  <c r="C450" i="20"/>
  <c r="C451" i="20"/>
  <c r="C452" i="20"/>
  <c r="C453" i="20"/>
  <c r="C454" i="20"/>
  <c r="C455" i="20"/>
  <c r="C456" i="20"/>
  <c r="C457" i="20"/>
  <c r="C458" i="20"/>
  <c r="C459" i="20"/>
  <c r="C460" i="20"/>
  <c r="C461" i="20"/>
  <c r="C462" i="20"/>
  <c r="C463" i="20"/>
  <c r="C464" i="20"/>
  <c r="C465" i="20"/>
  <c r="C466" i="20"/>
  <c r="C467" i="20"/>
  <c r="C468" i="20"/>
  <c r="C469" i="20"/>
  <c r="C470" i="20"/>
  <c r="C471" i="20"/>
  <c r="C472" i="20"/>
  <c r="C473" i="20"/>
  <c r="C474" i="20"/>
  <c r="C475" i="20"/>
  <c r="C476" i="20"/>
  <c r="C477" i="20"/>
  <c r="C478" i="20"/>
  <c r="C479" i="20"/>
  <c r="C480" i="20"/>
  <c r="C481" i="20"/>
  <c r="C482" i="20"/>
  <c r="C483" i="20"/>
  <c r="C484" i="20"/>
  <c r="C485" i="20"/>
  <c r="C486" i="20"/>
  <c r="C487" i="20"/>
  <c r="C488" i="20"/>
  <c r="C489" i="20"/>
  <c r="C490" i="20"/>
  <c r="C491" i="20"/>
  <c r="C492" i="20"/>
  <c r="C493" i="20"/>
  <c r="C494" i="20"/>
  <c r="C495" i="20"/>
  <c r="C496" i="20"/>
  <c r="C497" i="20"/>
  <c r="C498" i="20"/>
  <c r="C499" i="20"/>
  <c r="C500" i="20"/>
  <c r="C501" i="20"/>
  <c r="C502" i="20"/>
  <c r="C503" i="20"/>
  <c r="C504" i="20"/>
  <c r="C505" i="20"/>
  <c r="C506" i="20"/>
  <c r="C507" i="20"/>
  <c r="C508" i="20"/>
  <c r="C509" i="20"/>
  <c r="C510" i="20"/>
  <c r="C511" i="20"/>
  <c r="C512" i="20"/>
  <c r="C513" i="20"/>
  <c r="C514" i="20"/>
  <c r="C515" i="20"/>
  <c r="C516" i="20"/>
  <c r="C517" i="20"/>
  <c r="C518" i="20"/>
  <c r="C519" i="20"/>
  <c r="C520" i="20"/>
  <c r="C521" i="20"/>
  <c r="C522" i="20"/>
  <c r="C523" i="20"/>
  <c r="C524" i="20"/>
  <c r="C525" i="20"/>
  <c r="C526" i="20"/>
  <c r="C527" i="20"/>
  <c r="C528" i="20"/>
  <c r="C529" i="20"/>
  <c r="C530" i="20"/>
  <c r="C531" i="20"/>
  <c r="C532" i="20"/>
  <c r="C533" i="20"/>
  <c r="C534" i="20"/>
  <c r="C535" i="20"/>
  <c r="C536" i="20"/>
  <c r="C537" i="20"/>
  <c r="C538" i="20"/>
  <c r="C539" i="20"/>
  <c r="C540" i="20"/>
  <c r="C541" i="20"/>
  <c r="C542" i="20"/>
  <c r="C543" i="20"/>
  <c r="C544" i="20"/>
  <c r="C545" i="20"/>
  <c r="C546" i="20"/>
  <c r="C547" i="20"/>
  <c r="C548" i="20"/>
  <c r="C549" i="20"/>
  <c r="C550" i="20"/>
  <c r="C551" i="20"/>
  <c r="C552" i="20"/>
  <c r="C553" i="20"/>
  <c r="C554" i="20"/>
  <c r="C555" i="20"/>
  <c r="C556" i="20"/>
  <c r="C557" i="20"/>
  <c r="C558" i="20"/>
  <c r="C559" i="20"/>
  <c r="C560" i="20"/>
  <c r="C561" i="20"/>
  <c r="C562" i="20"/>
  <c r="C563" i="20"/>
  <c r="C564" i="20"/>
  <c r="C565" i="20"/>
  <c r="C566" i="20"/>
  <c r="C567" i="20"/>
  <c r="C568" i="20"/>
  <c r="C569" i="20"/>
  <c r="C570" i="20"/>
  <c r="C571" i="20"/>
  <c r="C572" i="20"/>
  <c r="C573" i="20"/>
  <c r="C574" i="20"/>
  <c r="C575" i="20"/>
  <c r="C576" i="20"/>
  <c r="C577" i="20"/>
  <c r="C578" i="20"/>
  <c r="C579" i="20"/>
  <c r="C580" i="20"/>
  <c r="C581" i="20"/>
  <c r="C582" i="20"/>
  <c r="C583" i="20"/>
  <c r="C584" i="20"/>
  <c r="C585" i="20"/>
  <c r="C586" i="20"/>
  <c r="C587" i="20"/>
  <c r="C588" i="20"/>
  <c r="C589" i="20"/>
  <c r="C590" i="20"/>
  <c r="C591" i="20"/>
  <c r="C592" i="20"/>
  <c r="C593" i="20"/>
  <c r="C594" i="20"/>
  <c r="C595" i="20"/>
  <c r="C596" i="20"/>
  <c r="C597" i="20"/>
  <c r="C598" i="20"/>
  <c r="C599" i="20"/>
  <c r="C600" i="20"/>
  <c r="C601" i="20"/>
  <c r="C602" i="20"/>
  <c r="C603" i="20"/>
  <c r="C604" i="20"/>
  <c r="C605" i="20"/>
  <c r="C606" i="20"/>
  <c r="C607" i="20"/>
  <c r="C608" i="20"/>
  <c r="C609" i="20"/>
  <c r="C610" i="20"/>
  <c r="C611" i="20"/>
  <c r="C612" i="20"/>
  <c r="C613" i="20"/>
  <c r="C614" i="20"/>
  <c r="C615" i="20"/>
  <c r="C616" i="20"/>
  <c r="C617" i="20"/>
  <c r="C618" i="20"/>
  <c r="C619" i="20"/>
  <c r="C620" i="20"/>
  <c r="C621" i="20"/>
  <c r="C622" i="20"/>
  <c r="C623" i="20"/>
  <c r="C624" i="20"/>
  <c r="C625" i="20"/>
  <c r="C626" i="20"/>
  <c r="C627" i="20"/>
  <c r="C628" i="20"/>
  <c r="C629" i="20"/>
  <c r="C630" i="20"/>
  <c r="C631" i="20"/>
  <c r="C632" i="20"/>
  <c r="C633" i="20"/>
  <c r="C634" i="20"/>
  <c r="C635" i="20"/>
  <c r="C636" i="20"/>
  <c r="C637" i="20"/>
  <c r="C638" i="20"/>
  <c r="C639" i="20"/>
  <c r="C640" i="20"/>
  <c r="C641" i="20"/>
  <c r="C642" i="20"/>
  <c r="C643" i="20"/>
  <c r="C644" i="20"/>
  <c r="C645" i="20"/>
  <c r="C646" i="20"/>
  <c r="C647" i="20"/>
  <c r="C648" i="20"/>
  <c r="C649" i="20"/>
  <c r="C650" i="20"/>
  <c r="C651" i="20"/>
  <c r="C652" i="20"/>
  <c r="C653" i="20"/>
  <c r="C654" i="20"/>
  <c r="C655" i="20"/>
  <c r="C656" i="20"/>
  <c r="C657" i="20"/>
  <c r="C658" i="20"/>
  <c r="C659" i="20"/>
  <c r="C660" i="20"/>
  <c r="C661" i="20"/>
  <c r="C662" i="20"/>
  <c r="C663" i="20"/>
  <c r="C664" i="20"/>
  <c r="C665" i="20"/>
  <c r="C666" i="20"/>
  <c r="C667" i="20"/>
  <c r="C668" i="20"/>
  <c r="C669" i="20"/>
  <c r="C3" i="20"/>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04" i="12"/>
  <c r="L151" i="12"/>
  <c r="L511" i="12"/>
  <c r="L503" i="12"/>
  <c r="L499" i="12"/>
  <c r="L472" i="12"/>
  <c r="L465" i="12"/>
  <c r="L436" i="12"/>
  <c r="L430" i="12"/>
  <c r="L426" i="12"/>
  <c r="L422" i="12"/>
  <c r="L372" i="12"/>
  <c r="L368" i="12"/>
  <c r="L357" i="12"/>
  <c r="L349" i="12"/>
  <c r="L209" i="12"/>
  <c r="L164" i="12"/>
  <c r="L131" i="12"/>
  <c r="L127" i="12"/>
  <c r="L466" i="12"/>
  <c r="L453" i="12"/>
  <c r="L435" i="12"/>
  <c r="L427" i="12"/>
  <c r="L362" i="12"/>
  <c r="L358" i="12"/>
  <c r="L165" i="12"/>
  <c r="L155" i="12"/>
  <c r="L63" i="12"/>
  <c r="L474" i="12"/>
  <c r="L470" i="12"/>
  <c r="L432" i="12"/>
  <c r="L428" i="12"/>
  <c r="L424" i="12"/>
  <c r="L409" i="12"/>
  <c r="L392" i="12"/>
  <c r="L363" i="12"/>
  <c r="L359" i="12"/>
  <c r="L355" i="12"/>
  <c r="L347" i="12"/>
  <c r="L330" i="12"/>
  <c r="L318" i="12"/>
  <c r="L312" i="12"/>
  <c r="L271" i="12"/>
  <c r="L208" i="12"/>
  <c r="L196" i="12"/>
  <c r="L185" i="12"/>
  <c r="L182" i="12"/>
  <c r="L167" i="12"/>
  <c r="L166" i="12"/>
  <c r="L162" i="12"/>
  <c r="L156" i="12"/>
  <c r="L158" i="12"/>
  <c r="L126" i="12"/>
  <c r="L107" i="12"/>
  <c r="L44" i="12"/>
  <c r="L471" i="12"/>
  <c r="L433" i="12"/>
  <c r="L429" i="12"/>
  <c r="L425" i="12"/>
  <c r="L421" i="12"/>
  <c r="L364" i="12"/>
  <c r="L360" i="12"/>
  <c r="L356" i="12"/>
  <c r="L307" i="12"/>
  <c r="L304" i="12"/>
  <c r="L273" i="12"/>
  <c r="L171" i="12"/>
  <c r="L161" i="12"/>
  <c r="L163" i="12"/>
  <c r="L157" i="12"/>
  <c r="L101" i="12"/>
  <c r="L515" i="12"/>
  <c r="L514" i="12"/>
  <c r="L513" i="12"/>
  <c r="L512" i="12"/>
  <c r="L510" i="12"/>
  <c r="L509" i="12"/>
  <c r="L508" i="12"/>
  <c r="L507" i="12"/>
  <c r="L506" i="12"/>
  <c r="L505" i="12"/>
  <c r="L502" i="12"/>
  <c r="L501" i="12"/>
  <c r="L500"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3" i="12"/>
  <c r="L469" i="12"/>
  <c r="L468" i="12"/>
  <c r="L467" i="12"/>
  <c r="L464" i="12"/>
  <c r="L463" i="12"/>
  <c r="L462" i="12"/>
  <c r="L461" i="12"/>
  <c r="L460" i="12"/>
  <c r="L459" i="12"/>
  <c r="L458" i="12"/>
  <c r="L457" i="12"/>
  <c r="L456" i="12"/>
  <c r="L455" i="12"/>
  <c r="L454" i="12"/>
  <c r="L452" i="12"/>
  <c r="L451" i="12"/>
  <c r="L450" i="12"/>
  <c r="L449" i="12"/>
  <c r="L448" i="12"/>
  <c r="L447" i="12"/>
  <c r="L446" i="12"/>
  <c r="L445" i="12"/>
  <c r="L444" i="12"/>
  <c r="L443" i="12"/>
  <c r="L442" i="12"/>
  <c r="L441" i="12"/>
  <c r="L440" i="12"/>
  <c r="L439" i="12"/>
  <c r="L438" i="12"/>
  <c r="L437" i="12"/>
  <c r="L434" i="12"/>
  <c r="L431" i="12"/>
  <c r="L423" i="12"/>
  <c r="L420" i="12"/>
  <c r="L419" i="12"/>
  <c r="L418" i="12"/>
  <c r="L417" i="12"/>
  <c r="L416" i="12"/>
  <c r="L415" i="12"/>
  <c r="L414" i="12"/>
  <c r="L413" i="12"/>
  <c r="L412" i="12"/>
  <c r="L411" i="12"/>
  <c r="L410" i="12"/>
  <c r="L408" i="12"/>
  <c r="L407" i="12"/>
  <c r="L406" i="12"/>
  <c r="L405" i="12"/>
  <c r="L404" i="12"/>
  <c r="L403" i="12"/>
  <c r="L402" i="12"/>
  <c r="L401" i="12"/>
  <c r="L400" i="12"/>
  <c r="L399" i="12"/>
  <c r="L398" i="12"/>
  <c r="L397" i="12"/>
  <c r="L396" i="12"/>
  <c r="L395" i="12"/>
  <c r="L394" i="12"/>
  <c r="L393" i="12"/>
  <c r="L391" i="12"/>
  <c r="L390" i="12"/>
  <c r="L389" i="12"/>
  <c r="L388" i="12"/>
  <c r="L387" i="12"/>
  <c r="L386" i="12"/>
  <c r="L385" i="12"/>
  <c r="L384" i="12"/>
  <c r="L383" i="12"/>
  <c r="L382" i="12"/>
  <c r="L381" i="12"/>
  <c r="L380" i="12"/>
  <c r="L379" i="12"/>
  <c r="L378" i="12"/>
  <c r="L377" i="12"/>
  <c r="L376" i="12"/>
  <c r="L375" i="12"/>
  <c r="L374" i="12"/>
  <c r="L373" i="12"/>
  <c r="L371" i="12"/>
  <c r="L370" i="12"/>
  <c r="L369" i="12"/>
  <c r="L367" i="12"/>
  <c r="L366" i="12"/>
  <c r="L365" i="12"/>
  <c r="L361" i="12"/>
  <c r="L354" i="12"/>
  <c r="L353" i="12"/>
  <c r="L352" i="12"/>
  <c r="L351" i="12"/>
  <c r="L350" i="12"/>
  <c r="L348" i="12"/>
  <c r="L346" i="12"/>
  <c r="L345" i="12"/>
  <c r="L344" i="12"/>
  <c r="L343" i="12"/>
  <c r="L342" i="12"/>
  <c r="L341" i="12"/>
  <c r="L340" i="12"/>
  <c r="L339" i="12"/>
  <c r="L338" i="12"/>
  <c r="L337" i="12"/>
  <c r="L336" i="12"/>
  <c r="L335" i="12"/>
  <c r="L334" i="12"/>
  <c r="L333" i="12"/>
  <c r="L332" i="12"/>
  <c r="L331" i="12"/>
  <c r="L329" i="12"/>
  <c r="L328" i="12"/>
  <c r="L327" i="12"/>
  <c r="L326" i="12"/>
  <c r="L325" i="12"/>
  <c r="L324" i="12"/>
  <c r="L323" i="12"/>
  <c r="L322" i="12"/>
  <c r="L321" i="12"/>
  <c r="L320" i="12"/>
  <c r="L319" i="12"/>
  <c r="L317" i="12"/>
  <c r="L316" i="12"/>
  <c r="L315" i="12"/>
  <c r="L314" i="12"/>
  <c r="L313" i="12"/>
  <c r="L311" i="12"/>
  <c r="L310" i="12"/>
  <c r="L309" i="12"/>
  <c r="L308" i="12"/>
  <c r="L306" i="12"/>
  <c r="L305"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2" i="12"/>
  <c r="L270" i="12"/>
  <c r="L269" i="12"/>
  <c r="L268" i="12"/>
  <c r="L267" i="12"/>
  <c r="L266" i="12"/>
  <c r="L264" i="12"/>
  <c r="L263" i="12"/>
  <c r="L262" i="12"/>
  <c r="L261" i="12"/>
  <c r="L260" i="12"/>
  <c r="L259" i="12"/>
  <c r="L258" i="12"/>
  <c r="L257"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1" i="12"/>
  <c r="L230" i="12"/>
  <c r="L229" i="12"/>
  <c r="L228" i="12"/>
  <c r="L227" i="12"/>
  <c r="L226" i="12"/>
  <c r="L225" i="12"/>
  <c r="L224" i="12"/>
  <c r="L223" i="12"/>
  <c r="L222" i="12"/>
  <c r="L221" i="12"/>
  <c r="L220" i="12"/>
  <c r="L219" i="12"/>
  <c r="L218" i="12"/>
  <c r="L217" i="12"/>
  <c r="L216" i="12"/>
  <c r="L215" i="12"/>
  <c r="L214" i="12"/>
  <c r="L213" i="12"/>
  <c r="L212" i="12"/>
  <c r="L211" i="12"/>
  <c r="L210" i="12"/>
  <c r="L207" i="12"/>
  <c r="L206" i="12"/>
  <c r="L205" i="12"/>
  <c r="L204" i="12"/>
  <c r="L203" i="12"/>
  <c r="L202" i="12"/>
  <c r="L201" i="12"/>
  <c r="L200" i="12"/>
  <c r="L199" i="12"/>
  <c r="L198" i="12"/>
  <c r="L197" i="12"/>
  <c r="L195" i="12"/>
  <c r="L194" i="12"/>
  <c r="L193" i="12"/>
  <c r="L192" i="12"/>
  <c r="L191" i="12"/>
  <c r="L190" i="12"/>
  <c r="L189" i="12"/>
  <c r="L188" i="12"/>
  <c r="L187" i="12"/>
  <c r="L186" i="12"/>
  <c r="L184" i="12"/>
  <c r="L183" i="12"/>
  <c r="L181" i="12"/>
  <c r="L180" i="12"/>
  <c r="L179" i="12"/>
  <c r="L178" i="12"/>
  <c r="L177" i="12"/>
  <c r="L176" i="12"/>
  <c r="L175" i="12"/>
  <c r="L174" i="12"/>
  <c r="L173" i="12"/>
  <c r="L172" i="12"/>
  <c r="L170" i="12"/>
  <c r="L169" i="12"/>
  <c r="L168" i="12"/>
  <c r="L160" i="12"/>
  <c r="L159" i="12"/>
  <c r="L154" i="12"/>
  <c r="L153" i="12"/>
  <c r="L152" i="12"/>
  <c r="L150" i="12"/>
  <c r="L149" i="12"/>
  <c r="L148" i="12"/>
  <c r="L147" i="12"/>
  <c r="L146" i="12"/>
  <c r="L145" i="12"/>
  <c r="L144" i="12"/>
  <c r="L143" i="12"/>
  <c r="L142" i="12"/>
  <c r="L141" i="12"/>
  <c r="L140" i="12"/>
  <c r="L139" i="12"/>
  <c r="L138" i="12"/>
  <c r="L137" i="12"/>
  <c r="L136" i="12"/>
  <c r="L135" i="12"/>
  <c r="L134" i="12"/>
  <c r="L133" i="12"/>
  <c r="L132" i="12"/>
  <c r="L130" i="12"/>
  <c r="L129" i="12"/>
  <c r="L128" i="12"/>
  <c r="L125" i="12"/>
  <c r="L124" i="12"/>
  <c r="L123" i="12"/>
  <c r="L122" i="12"/>
  <c r="L121" i="12"/>
  <c r="L120" i="12"/>
  <c r="L119" i="12"/>
  <c r="L118" i="12"/>
  <c r="L117" i="12"/>
  <c r="L116" i="12"/>
  <c r="L115" i="12"/>
  <c r="L114" i="12"/>
  <c r="L113" i="12"/>
  <c r="L112" i="12"/>
  <c r="L111" i="12"/>
  <c r="L110" i="12"/>
  <c r="L109" i="12"/>
  <c r="L108" i="12"/>
  <c r="L106" i="12"/>
  <c r="L105" i="12"/>
  <c r="L104" i="12"/>
  <c r="L103" i="12"/>
  <c r="L102"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2" i="12"/>
  <c r="L61" i="12"/>
  <c r="L60" i="12"/>
  <c r="L59" i="12"/>
  <c r="L58" i="12"/>
  <c r="L57" i="12"/>
  <c r="L56" i="12"/>
  <c r="L55" i="12"/>
  <c r="L54" i="12"/>
  <c r="L53" i="12"/>
  <c r="L52" i="12"/>
  <c r="L51" i="12"/>
  <c r="L50" i="12"/>
  <c r="L49" i="12"/>
  <c r="L48" i="12"/>
  <c r="L47" i="12"/>
  <c r="L46" i="12"/>
  <c r="L45"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L5" i="12"/>
  <c r="L4" i="12"/>
  <c r="L3" i="12"/>
  <c r="D21" i="12" l="1"/>
  <c r="D25" i="12"/>
  <c r="D5" i="12"/>
  <c r="D101" i="12"/>
  <c r="D157" i="12"/>
  <c r="D163" i="12"/>
  <c r="J516" i="12"/>
  <c r="I516" i="12"/>
  <c r="H516" i="12"/>
  <c r="G516" i="12"/>
  <c r="F516" i="12"/>
  <c r="D516" i="12"/>
  <c r="C516" i="12"/>
  <c r="J515" i="12"/>
  <c r="I515" i="12"/>
  <c r="H515" i="12"/>
  <c r="G515" i="12"/>
  <c r="F515" i="12"/>
  <c r="D515" i="12"/>
  <c r="C515" i="12"/>
  <c r="J514" i="12"/>
  <c r="I514" i="12"/>
  <c r="H514" i="12"/>
  <c r="G514" i="12"/>
  <c r="F514" i="12"/>
  <c r="D514" i="12"/>
  <c r="C514" i="12"/>
  <c r="J513" i="12"/>
  <c r="I513" i="12"/>
  <c r="H513" i="12"/>
  <c r="G513" i="12"/>
  <c r="F513" i="12"/>
  <c r="D513" i="12"/>
  <c r="C513" i="12"/>
  <c r="J512" i="12"/>
  <c r="I512" i="12"/>
  <c r="H512" i="12"/>
  <c r="G512" i="12"/>
  <c r="F512" i="12"/>
  <c r="D512" i="12"/>
  <c r="C512" i="12"/>
  <c r="J510" i="12"/>
  <c r="I510" i="12"/>
  <c r="H510" i="12"/>
  <c r="G510" i="12"/>
  <c r="F510" i="12"/>
  <c r="D510" i="12"/>
  <c r="C510" i="12"/>
  <c r="J509" i="12"/>
  <c r="I509" i="12"/>
  <c r="H509" i="12"/>
  <c r="G509" i="12"/>
  <c r="F509" i="12"/>
  <c r="D509" i="12"/>
  <c r="C509" i="12"/>
  <c r="J508" i="12"/>
  <c r="I508" i="12"/>
  <c r="H508" i="12"/>
  <c r="G508" i="12"/>
  <c r="F508" i="12"/>
  <c r="D508" i="12"/>
  <c r="C508" i="12"/>
  <c r="J507" i="12"/>
  <c r="I507" i="12"/>
  <c r="H507" i="12"/>
  <c r="G507" i="12"/>
  <c r="F507" i="12"/>
  <c r="D507" i="12"/>
  <c r="C507" i="12"/>
  <c r="J506" i="12"/>
  <c r="I506" i="12"/>
  <c r="H506" i="12"/>
  <c r="G506" i="12"/>
  <c r="F506" i="12"/>
  <c r="D506" i="12"/>
  <c r="C506" i="12"/>
  <c r="J505" i="12"/>
  <c r="I505" i="12"/>
  <c r="H505" i="12"/>
  <c r="G505" i="12"/>
  <c r="F505" i="12"/>
  <c r="D505" i="12"/>
  <c r="C505" i="12"/>
  <c r="J502" i="12"/>
  <c r="I502" i="12"/>
  <c r="H502" i="12"/>
  <c r="G502" i="12"/>
  <c r="F502" i="12"/>
  <c r="D502" i="12"/>
  <c r="C502" i="12"/>
  <c r="J501" i="12"/>
  <c r="I501" i="12"/>
  <c r="H501" i="12"/>
  <c r="G501" i="12"/>
  <c r="F501" i="12"/>
  <c r="D501" i="12"/>
  <c r="C501" i="12"/>
  <c r="J500" i="12"/>
  <c r="I500" i="12"/>
  <c r="H500" i="12"/>
  <c r="G500" i="12"/>
  <c r="F500" i="12"/>
  <c r="D500" i="12"/>
  <c r="C500" i="12"/>
  <c r="J498" i="12"/>
  <c r="I498" i="12"/>
  <c r="H498" i="12"/>
  <c r="G498" i="12"/>
  <c r="F498" i="12"/>
  <c r="D498" i="12"/>
  <c r="C498" i="12"/>
  <c r="J497" i="12"/>
  <c r="I497" i="12"/>
  <c r="H497" i="12"/>
  <c r="G497" i="12"/>
  <c r="F497" i="12"/>
  <c r="D497" i="12"/>
  <c r="C497" i="12"/>
  <c r="J496" i="12"/>
  <c r="I496" i="12"/>
  <c r="H496" i="12"/>
  <c r="G496" i="12"/>
  <c r="F496" i="12"/>
  <c r="D496" i="12"/>
  <c r="C496" i="12"/>
  <c r="J495" i="12"/>
  <c r="I495" i="12"/>
  <c r="H495" i="12"/>
  <c r="G495" i="12"/>
  <c r="F495" i="12"/>
  <c r="D495" i="12"/>
  <c r="C495" i="12"/>
  <c r="J494" i="12"/>
  <c r="I494" i="12"/>
  <c r="H494" i="12"/>
  <c r="G494" i="12"/>
  <c r="F494" i="12"/>
  <c r="D494" i="12"/>
  <c r="C494" i="12"/>
  <c r="J493" i="12"/>
  <c r="I493" i="12"/>
  <c r="H493" i="12"/>
  <c r="G493" i="12"/>
  <c r="F493" i="12"/>
  <c r="D493" i="12"/>
  <c r="C493" i="12"/>
  <c r="J492" i="12"/>
  <c r="I492" i="12"/>
  <c r="H492" i="12"/>
  <c r="G492" i="12"/>
  <c r="F492" i="12"/>
  <c r="C492" i="12"/>
  <c r="J491" i="12"/>
  <c r="I491" i="12"/>
  <c r="H491" i="12"/>
  <c r="G491" i="12"/>
  <c r="F491" i="12"/>
  <c r="D491" i="12"/>
  <c r="C491" i="12"/>
  <c r="J490" i="12"/>
  <c r="I490" i="12"/>
  <c r="H490" i="12"/>
  <c r="G490" i="12"/>
  <c r="F490" i="12"/>
  <c r="D490" i="12"/>
  <c r="C490" i="12"/>
  <c r="J489" i="12"/>
  <c r="I489" i="12"/>
  <c r="H489" i="12"/>
  <c r="G489" i="12"/>
  <c r="F489" i="12"/>
  <c r="D489" i="12"/>
  <c r="C489" i="12"/>
  <c r="J488" i="12"/>
  <c r="I488" i="12"/>
  <c r="H488" i="12"/>
  <c r="G488" i="12"/>
  <c r="F488" i="12"/>
  <c r="D488" i="12"/>
  <c r="C488" i="12"/>
  <c r="J487" i="12"/>
  <c r="I487" i="12"/>
  <c r="H487" i="12"/>
  <c r="G487" i="12"/>
  <c r="F487" i="12"/>
  <c r="D487" i="12"/>
  <c r="C487" i="12"/>
  <c r="J486" i="12"/>
  <c r="I486" i="12"/>
  <c r="H486" i="12"/>
  <c r="G486" i="12"/>
  <c r="F486" i="12"/>
  <c r="D486" i="12"/>
  <c r="C486" i="12"/>
  <c r="J485" i="12"/>
  <c r="I485" i="12"/>
  <c r="H485" i="12"/>
  <c r="G485" i="12"/>
  <c r="F485" i="12"/>
  <c r="D485" i="12"/>
  <c r="C485" i="12"/>
  <c r="J484" i="12"/>
  <c r="I484" i="12"/>
  <c r="H484" i="12"/>
  <c r="G484" i="12"/>
  <c r="F484" i="12"/>
  <c r="D484" i="12"/>
  <c r="C484" i="12"/>
  <c r="J483" i="12"/>
  <c r="I483" i="12"/>
  <c r="H483" i="12"/>
  <c r="G483" i="12"/>
  <c r="F483" i="12"/>
  <c r="D483" i="12"/>
  <c r="C483" i="12"/>
  <c r="J482" i="12"/>
  <c r="I482" i="12"/>
  <c r="H482" i="12"/>
  <c r="G482" i="12"/>
  <c r="F482" i="12"/>
  <c r="D482" i="12"/>
  <c r="C482" i="12"/>
  <c r="J481" i="12"/>
  <c r="I481" i="12"/>
  <c r="H481" i="12"/>
  <c r="G481" i="12"/>
  <c r="F481" i="12"/>
  <c r="D481" i="12"/>
  <c r="C481" i="12"/>
  <c r="J480" i="12"/>
  <c r="I480" i="12"/>
  <c r="H480" i="12"/>
  <c r="G480" i="12"/>
  <c r="F480" i="12"/>
  <c r="D480" i="12"/>
  <c r="C480" i="12"/>
  <c r="J479" i="12"/>
  <c r="I479" i="12"/>
  <c r="H479" i="12"/>
  <c r="G479" i="12"/>
  <c r="F479" i="12"/>
  <c r="D479" i="12"/>
  <c r="C479" i="12"/>
  <c r="J478" i="12"/>
  <c r="I478" i="12"/>
  <c r="H478" i="12"/>
  <c r="G478" i="12"/>
  <c r="F478" i="12"/>
  <c r="D478" i="12"/>
  <c r="C478" i="12"/>
  <c r="J477" i="12"/>
  <c r="I477" i="12"/>
  <c r="H477" i="12"/>
  <c r="G477" i="12"/>
  <c r="F477" i="12"/>
  <c r="D477" i="12"/>
  <c r="C477" i="12"/>
  <c r="J476" i="12"/>
  <c r="I476" i="12"/>
  <c r="H476" i="12"/>
  <c r="G476" i="12"/>
  <c r="F476" i="12"/>
  <c r="D476" i="12"/>
  <c r="C476" i="12"/>
  <c r="J475" i="12"/>
  <c r="I475" i="12"/>
  <c r="H475" i="12"/>
  <c r="G475" i="12"/>
  <c r="F475" i="12"/>
  <c r="D475" i="12"/>
  <c r="C475" i="12"/>
  <c r="J473" i="12"/>
  <c r="I473" i="12"/>
  <c r="H473" i="12"/>
  <c r="G473" i="12"/>
  <c r="F473" i="12"/>
  <c r="D473" i="12"/>
  <c r="C473" i="12"/>
  <c r="J469" i="12"/>
  <c r="I469" i="12"/>
  <c r="H469" i="12"/>
  <c r="G469" i="12"/>
  <c r="F469" i="12"/>
  <c r="D469" i="12"/>
  <c r="C469" i="12"/>
  <c r="J468" i="12"/>
  <c r="I468" i="12"/>
  <c r="H468" i="12"/>
  <c r="G468" i="12"/>
  <c r="F468" i="12"/>
  <c r="D468" i="12"/>
  <c r="C468" i="12"/>
  <c r="J467" i="12"/>
  <c r="I467" i="12"/>
  <c r="H467" i="12"/>
  <c r="G467" i="12"/>
  <c r="F467" i="12"/>
  <c r="D467" i="12"/>
  <c r="C467" i="12"/>
  <c r="J464" i="12"/>
  <c r="I464" i="12"/>
  <c r="H464" i="12"/>
  <c r="G464" i="12"/>
  <c r="F464" i="12"/>
  <c r="D464" i="12"/>
  <c r="C464" i="12"/>
  <c r="J463" i="12"/>
  <c r="I463" i="12"/>
  <c r="H463" i="12"/>
  <c r="G463" i="12"/>
  <c r="F463" i="12"/>
  <c r="D463" i="12"/>
  <c r="C463" i="12"/>
  <c r="J462" i="12"/>
  <c r="I462" i="12"/>
  <c r="H462" i="12"/>
  <c r="G462" i="12"/>
  <c r="F462" i="12"/>
  <c r="D462" i="12"/>
  <c r="C462" i="12"/>
  <c r="J461" i="12"/>
  <c r="I461" i="12"/>
  <c r="H461" i="12"/>
  <c r="G461" i="12"/>
  <c r="F461" i="12"/>
  <c r="D461" i="12"/>
  <c r="C461" i="12"/>
  <c r="J460" i="12"/>
  <c r="I460" i="12"/>
  <c r="H460" i="12"/>
  <c r="G460" i="12"/>
  <c r="F460" i="12"/>
  <c r="D460" i="12"/>
  <c r="C460" i="12"/>
  <c r="J459" i="12"/>
  <c r="I459" i="12"/>
  <c r="H459" i="12"/>
  <c r="G459" i="12"/>
  <c r="F459" i="12"/>
  <c r="D459" i="12"/>
  <c r="C459" i="12"/>
  <c r="J458" i="12"/>
  <c r="I458" i="12"/>
  <c r="H458" i="12"/>
  <c r="G458" i="12"/>
  <c r="F458" i="12"/>
  <c r="D458" i="12"/>
  <c r="C458" i="12"/>
  <c r="J457" i="12"/>
  <c r="I457" i="12"/>
  <c r="H457" i="12"/>
  <c r="G457" i="12"/>
  <c r="F457" i="12"/>
  <c r="D457" i="12"/>
  <c r="C457" i="12"/>
  <c r="J456" i="12"/>
  <c r="I456" i="12"/>
  <c r="H456" i="12"/>
  <c r="G456" i="12"/>
  <c r="F456" i="12"/>
  <c r="D456" i="12"/>
  <c r="C456" i="12"/>
  <c r="J455" i="12"/>
  <c r="I455" i="12"/>
  <c r="H455" i="12"/>
  <c r="G455" i="12"/>
  <c r="F455" i="12"/>
  <c r="D455" i="12"/>
  <c r="C455" i="12"/>
  <c r="J454" i="12"/>
  <c r="I454" i="12"/>
  <c r="H454" i="12"/>
  <c r="G454" i="12"/>
  <c r="F454" i="12"/>
  <c r="C454" i="12"/>
  <c r="J452" i="12"/>
  <c r="I452" i="12"/>
  <c r="H452" i="12"/>
  <c r="G452" i="12"/>
  <c r="F452" i="12"/>
  <c r="D452" i="12"/>
  <c r="C452" i="12"/>
  <c r="J451" i="12"/>
  <c r="I451" i="12"/>
  <c r="H451" i="12"/>
  <c r="G451" i="12"/>
  <c r="F451" i="12"/>
  <c r="D451" i="12"/>
  <c r="C451" i="12"/>
  <c r="J450" i="12"/>
  <c r="I450" i="12"/>
  <c r="H450" i="12"/>
  <c r="G450" i="12"/>
  <c r="F450" i="12"/>
  <c r="D450" i="12"/>
  <c r="C450" i="12"/>
  <c r="J449" i="12"/>
  <c r="I449" i="12"/>
  <c r="H449" i="12"/>
  <c r="G449" i="12"/>
  <c r="F449" i="12"/>
  <c r="D449" i="12"/>
  <c r="C449" i="12"/>
  <c r="J448" i="12"/>
  <c r="I448" i="12"/>
  <c r="H448" i="12"/>
  <c r="G448" i="12"/>
  <c r="F448" i="12"/>
  <c r="D448" i="12"/>
  <c r="C448" i="12"/>
  <c r="J447" i="12"/>
  <c r="I447" i="12"/>
  <c r="H447" i="12"/>
  <c r="G447" i="12"/>
  <c r="F447" i="12"/>
  <c r="D447" i="12"/>
  <c r="C447" i="12"/>
  <c r="J446" i="12"/>
  <c r="I446" i="12"/>
  <c r="H446" i="12"/>
  <c r="G446" i="12"/>
  <c r="F446" i="12"/>
  <c r="D446" i="12"/>
  <c r="C446" i="12"/>
  <c r="J445" i="12"/>
  <c r="I445" i="12"/>
  <c r="H445" i="12"/>
  <c r="G445" i="12"/>
  <c r="F445" i="12"/>
  <c r="D445" i="12"/>
  <c r="C445" i="12"/>
  <c r="J444" i="12"/>
  <c r="I444" i="12"/>
  <c r="H444" i="12"/>
  <c r="G444" i="12"/>
  <c r="F444" i="12"/>
  <c r="D444" i="12"/>
  <c r="C444" i="12"/>
  <c r="J443" i="12"/>
  <c r="I443" i="12"/>
  <c r="H443" i="12"/>
  <c r="G443" i="12"/>
  <c r="F443" i="12"/>
  <c r="D443" i="12"/>
  <c r="C443" i="12"/>
  <c r="J442" i="12"/>
  <c r="I442" i="12"/>
  <c r="H442" i="12"/>
  <c r="G442" i="12"/>
  <c r="F442" i="12"/>
  <c r="D442" i="12"/>
  <c r="C442" i="12"/>
  <c r="J441" i="12"/>
  <c r="I441" i="12"/>
  <c r="H441" i="12"/>
  <c r="G441" i="12"/>
  <c r="F441" i="12"/>
  <c r="D441" i="12"/>
  <c r="C441" i="12"/>
  <c r="J440" i="12"/>
  <c r="I440" i="12"/>
  <c r="H440" i="12"/>
  <c r="G440" i="12"/>
  <c r="F440" i="12"/>
  <c r="D440" i="12"/>
  <c r="C440" i="12"/>
  <c r="J439" i="12"/>
  <c r="I439" i="12"/>
  <c r="H439" i="12"/>
  <c r="G439" i="12"/>
  <c r="F439" i="12"/>
  <c r="D439" i="12"/>
  <c r="C439" i="12"/>
  <c r="J438" i="12"/>
  <c r="I438" i="12"/>
  <c r="H438" i="12"/>
  <c r="G438" i="12"/>
  <c r="F438" i="12"/>
  <c r="D438" i="12"/>
  <c r="C438" i="12"/>
  <c r="J437" i="12"/>
  <c r="I437" i="12"/>
  <c r="H437" i="12"/>
  <c r="G437" i="12"/>
  <c r="F437" i="12"/>
  <c r="D437" i="12"/>
  <c r="C437" i="12"/>
  <c r="J434" i="12"/>
  <c r="I434" i="12"/>
  <c r="H434" i="12"/>
  <c r="G434" i="12"/>
  <c r="F434" i="12"/>
  <c r="D434" i="12"/>
  <c r="C434" i="12"/>
  <c r="J431" i="12"/>
  <c r="I431" i="12"/>
  <c r="H431" i="12"/>
  <c r="G431" i="12"/>
  <c r="F431" i="12"/>
  <c r="D431" i="12"/>
  <c r="C431" i="12"/>
  <c r="J423" i="12"/>
  <c r="I423" i="12"/>
  <c r="H423" i="12"/>
  <c r="G423" i="12"/>
  <c r="F423" i="12"/>
  <c r="D423" i="12"/>
  <c r="C423" i="12"/>
  <c r="J420" i="12"/>
  <c r="I420" i="12"/>
  <c r="H420" i="12"/>
  <c r="G420" i="12"/>
  <c r="F420" i="12"/>
  <c r="D420" i="12"/>
  <c r="C420" i="12"/>
  <c r="J419" i="12"/>
  <c r="I419" i="12"/>
  <c r="H419" i="12"/>
  <c r="G419" i="12"/>
  <c r="F419" i="12"/>
  <c r="D419" i="12"/>
  <c r="C419" i="12"/>
  <c r="J418" i="12"/>
  <c r="I418" i="12"/>
  <c r="H418" i="12"/>
  <c r="G418" i="12"/>
  <c r="F418" i="12"/>
  <c r="D418" i="12"/>
  <c r="C418" i="12"/>
  <c r="J417" i="12"/>
  <c r="I417" i="12"/>
  <c r="H417" i="12"/>
  <c r="G417" i="12"/>
  <c r="F417" i="12"/>
  <c r="D417" i="12"/>
  <c r="C417" i="12"/>
  <c r="J416" i="12"/>
  <c r="I416" i="12"/>
  <c r="H416" i="12"/>
  <c r="G416" i="12"/>
  <c r="F416" i="12"/>
  <c r="C416" i="12"/>
  <c r="J415" i="12"/>
  <c r="I415" i="12"/>
  <c r="H415" i="12"/>
  <c r="G415" i="12"/>
  <c r="F415" i="12"/>
  <c r="D415" i="12"/>
  <c r="C415" i="12"/>
  <c r="J414" i="12"/>
  <c r="I414" i="12"/>
  <c r="H414" i="12"/>
  <c r="G414" i="12"/>
  <c r="F414" i="12"/>
  <c r="D414" i="12"/>
  <c r="C414" i="12"/>
  <c r="J413" i="12"/>
  <c r="I413" i="12"/>
  <c r="H413" i="12"/>
  <c r="G413" i="12"/>
  <c r="F413" i="12"/>
  <c r="D413" i="12"/>
  <c r="C413" i="12"/>
  <c r="J412" i="12"/>
  <c r="I412" i="12"/>
  <c r="H412" i="12"/>
  <c r="G412" i="12"/>
  <c r="F412" i="12"/>
  <c r="C412" i="12"/>
  <c r="J411" i="12"/>
  <c r="I411" i="12"/>
  <c r="H411" i="12"/>
  <c r="G411" i="12"/>
  <c r="F411" i="12"/>
  <c r="D411" i="12"/>
  <c r="C411" i="12"/>
  <c r="J410" i="12"/>
  <c r="I410" i="12"/>
  <c r="H410" i="12"/>
  <c r="G410" i="12"/>
  <c r="F410" i="12"/>
  <c r="D410" i="12"/>
  <c r="C410" i="12"/>
  <c r="J408" i="12"/>
  <c r="I408" i="12"/>
  <c r="H408" i="12"/>
  <c r="G408" i="12"/>
  <c r="F408" i="12"/>
  <c r="D408" i="12"/>
  <c r="C408" i="12"/>
  <c r="J407" i="12"/>
  <c r="I407" i="12"/>
  <c r="H407" i="12"/>
  <c r="G407" i="12"/>
  <c r="F407" i="12"/>
  <c r="D407" i="12"/>
  <c r="C407" i="12"/>
  <c r="J406" i="12"/>
  <c r="I406" i="12"/>
  <c r="H406" i="12"/>
  <c r="G406" i="12"/>
  <c r="F406" i="12"/>
  <c r="D406" i="12"/>
  <c r="C406" i="12"/>
  <c r="J405" i="12"/>
  <c r="I405" i="12"/>
  <c r="H405" i="12"/>
  <c r="G405" i="12"/>
  <c r="F405" i="12"/>
  <c r="D405" i="12"/>
  <c r="C405" i="12"/>
  <c r="J404" i="12"/>
  <c r="I404" i="12"/>
  <c r="H404" i="12"/>
  <c r="G404" i="12"/>
  <c r="F404" i="12"/>
  <c r="D404" i="12"/>
  <c r="C404" i="12"/>
  <c r="J403" i="12"/>
  <c r="I403" i="12"/>
  <c r="H403" i="12"/>
  <c r="G403" i="12"/>
  <c r="F403" i="12"/>
  <c r="D403" i="12"/>
  <c r="C403" i="12"/>
  <c r="J402" i="12"/>
  <c r="I402" i="12"/>
  <c r="H402" i="12"/>
  <c r="G402" i="12"/>
  <c r="F402" i="12"/>
  <c r="D402" i="12"/>
  <c r="C402" i="12"/>
  <c r="J401" i="12"/>
  <c r="I401" i="12"/>
  <c r="H401" i="12"/>
  <c r="G401" i="12"/>
  <c r="F401" i="12"/>
  <c r="D401" i="12"/>
  <c r="C401" i="12"/>
  <c r="J400" i="12"/>
  <c r="I400" i="12"/>
  <c r="H400" i="12"/>
  <c r="G400" i="12"/>
  <c r="F400" i="12"/>
  <c r="D400" i="12"/>
  <c r="C400" i="12"/>
  <c r="J399" i="12"/>
  <c r="I399" i="12"/>
  <c r="H399" i="12"/>
  <c r="G399" i="12"/>
  <c r="F399" i="12"/>
  <c r="D399" i="12"/>
  <c r="C399" i="12"/>
  <c r="J398" i="12"/>
  <c r="I398" i="12"/>
  <c r="H398" i="12"/>
  <c r="G398" i="12"/>
  <c r="F398" i="12"/>
  <c r="D398" i="12"/>
  <c r="C398" i="12"/>
  <c r="J397" i="12"/>
  <c r="I397" i="12"/>
  <c r="H397" i="12"/>
  <c r="G397" i="12"/>
  <c r="F397" i="12"/>
  <c r="D397" i="12"/>
  <c r="C397" i="12"/>
  <c r="J396" i="12"/>
  <c r="I396" i="12"/>
  <c r="H396" i="12"/>
  <c r="G396" i="12"/>
  <c r="F396" i="12"/>
  <c r="D396" i="12"/>
  <c r="C396" i="12"/>
  <c r="J395" i="12"/>
  <c r="I395" i="12"/>
  <c r="H395" i="12"/>
  <c r="G395" i="12"/>
  <c r="F395" i="12"/>
  <c r="D395" i="12"/>
  <c r="C395" i="12"/>
  <c r="J394" i="12"/>
  <c r="I394" i="12"/>
  <c r="H394" i="12"/>
  <c r="G394" i="12"/>
  <c r="F394" i="12"/>
  <c r="D394" i="12"/>
  <c r="C394" i="12"/>
  <c r="J393" i="12"/>
  <c r="I393" i="12"/>
  <c r="H393" i="12"/>
  <c r="G393" i="12"/>
  <c r="F393" i="12"/>
  <c r="D393" i="12"/>
  <c r="C393" i="12"/>
  <c r="J391" i="12"/>
  <c r="I391" i="12"/>
  <c r="H391" i="12"/>
  <c r="G391" i="12"/>
  <c r="F391" i="12"/>
  <c r="D391" i="12"/>
  <c r="C391" i="12"/>
  <c r="J390" i="12"/>
  <c r="I390" i="12"/>
  <c r="H390" i="12"/>
  <c r="G390" i="12"/>
  <c r="F390" i="12"/>
  <c r="C390" i="12"/>
  <c r="J389" i="12"/>
  <c r="I389" i="12"/>
  <c r="H389" i="12"/>
  <c r="G389" i="12"/>
  <c r="F389" i="12"/>
  <c r="D389" i="12"/>
  <c r="C389" i="12"/>
  <c r="J388" i="12"/>
  <c r="I388" i="12"/>
  <c r="H388" i="12"/>
  <c r="G388" i="12"/>
  <c r="F388" i="12"/>
  <c r="D388" i="12"/>
  <c r="C388" i="12"/>
  <c r="J387" i="12"/>
  <c r="I387" i="12"/>
  <c r="H387" i="12"/>
  <c r="G387" i="12"/>
  <c r="F387" i="12"/>
  <c r="D387" i="12"/>
  <c r="C387" i="12"/>
  <c r="J386" i="12"/>
  <c r="I386" i="12"/>
  <c r="H386" i="12"/>
  <c r="G386" i="12"/>
  <c r="F386" i="12"/>
  <c r="D386" i="12"/>
  <c r="C386" i="12"/>
  <c r="J385" i="12"/>
  <c r="I385" i="12"/>
  <c r="H385" i="12"/>
  <c r="G385" i="12"/>
  <c r="F385" i="12"/>
  <c r="D385" i="12"/>
  <c r="C385" i="12"/>
  <c r="J384" i="12"/>
  <c r="I384" i="12"/>
  <c r="H384" i="12"/>
  <c r="G384" i="12"/>
  <c r="F384" i="12"/>
  <c r="D384" i="12"/>
  <c r="C384" i="12"/>
  <c r="J383" i="12"/>
  <c r="I383" i="12"/>
  <c r="H383" i="12"/>
  <c r="G383" i="12"/>
  <c r="F383" i="12"/>
  <c r="D383" i="12"/>
  <c r="C383" i="12"/>
  <c r="J382" i="12"/>
  <c r="I382" i="12"/>
  <c r="H382" i="12"/>
  <c r="G382" i="12"/>
  <c r="F382" i="12"/>
  <c r="D382" i="12"/>
  <c r="C382" i="12"/>
  <c r="J381" i="12"/>
  <c r="I381" i="12"/>
  <c r="H381" i="12"/>
  <c r="G381" i="12"/>
  <c r="F381" i="12"/>
  <c r="D381" i="12"/>
  <c r="C381" i="12"/>
  <c r="J380" i="12"/>
  <c r="I380" i="12"/>
  <c r="H380" i="12"/>
  <c r="G380" i="12"/>
  <c r="F380" i="12"/>
  <c r="D380" i="12"/>
  <c r="C380" i="12"/>
  <c r="J379" i="12"/>
  <c r="I379" i="12"/>
  <c r="H379" i="12"/>
  <c r="G379" i="12"/>
  <c r="F379" i="12"/>
  <c r="D379" i="12"/>
  <c r="C379" i="12"/>
  <c r="J378" i="12"/>
  <c r="I378" i="12"/>
  <c r="H378" i="12"/>
  <c r="G378" i="12"/>
  <c r="F378" i="12"/>
  <c r="C378" i="12"/>
  <c r="J377" i="12"/>
  <c r="I377" i="12"/>
  <c r="H377" i="12"/>
  <c r="G377" i="12"/>
  <c r="F377" i="12"/>
  <c r="C377" i="12"/>
  <c r="J376" i="12"/>
  <c r="I376" i="12"/>
  <c r="H376" i="12"/>
  <c r="G376" i="12"/>
  <c r="F376" i="12"/>
  <c r="D376" i="12"/>
  <c r="C376" i="12"/>
  <c r="J375" i="12"/>
  <c r="I375" i="12"/>
  <c r="H375" i="12"/>
  <c r="G375" i="12"/>
  <c r="F375" i="12"/>
  <c r="D375" i="12"/>
  <c r="C375" i="12"/>
  <c r="J374" i="12"/>
  <c r="I374" i="12"/>
  <c r="H374" i="12"/>
  <c r="G374" i="12"/>
  <c r="F374" i="12"/>
  <c r="C374" i="12"/>
  <c r="J373" i="12"/>
  <c r="I373" i="12"/>
  <c r="H373" i="12"/>
  <c r="G373" i="12"/>
  <c r="F373" i="12"/>
  <c r="D373" i="12"/>
  <c r="C373" i="12"/>
  <c r="J371" i="12"/>
  <c r="I371" i="12"/>
  <c r="H371" i="12"/>
  <c r="G371" i="12"/>
  <c r="F371" i="12"/>
  <c r="D371" i="12"/>
  <c r="C371" i="12"/>
  <c r="J370" i="12"/>
  <c r="I370" i="12"/>
  <c r="H370" i="12"/>
  <c r="G370" i="12"/>
  <c r="F370" i="12"/>
  <c r="D370" i="12"/>
  <c r="C370" i="12"/>
  <c r="J369" i="12"/>
  <c r="I369" i="12"/>
  <c r="H369" i="12"/>
  <c r="G369" i="12"/>
  <c r="F369" i="12"/>
  <c r="D369" i="12"/>
  <c r="C369" i="12"/>
  <c r="J367" i="12"/>
  <c r="I367" i="12"/>
  <c r="H367" i="12"/>
  <c r="G367" i="12"/>
  <c r="F367" i="12"/>
  <c r="D367" i="12"/>
  <c r="C367" i="12"/>
  <c r="J366" i="12"/>
  <c r="I366" i="12"/>
  <c r="H366" i="12"/>
  <c r="G366" i="12"/>
  <c r="F366" i="12"/>
  <c r="D366" i="12"/>
  <c r="C366" i="12"/>
  <c r="J365" i="12"/>
  <c r="I365" i="12"/>
  <c r="H365" i="12"/>
  <c r="G365" i="12"/>
  <c r="F365" i="12"/>
  <c r="D365" i="12"/>
  <c r="C365" i="12"/>
  <c r="J361" i="12"/>
  <c r="I361" i="12"/>
  <c r="H361" i="12"/>
  <c r="G361" i="12"/>
  <c r="F361" i="12"/>
  <c r="D361" i="12"/>
  <c r="C361" i="12"/>
  <c r="J354" i="12"/>
  <c r="I354" i="12"/>
  <c r="H354" i="12"/>
  <c r="G354" i="12"/>
  <c r="F354" i="12"/>
  <c r="D354" i="12"/>
  <c r="C354" i="12"/>
  <c r="J353" i="12"/>
  <c r="I353" i="12"/>
  <c r="H353" i="12"/>
  <c r="G353" i="12"/>
  <c r="F353" i="12"/>
  <c r="D353" i="12"/>
  <c r="C353" i="12"/>
  <c r="J352" i="12"/>
  <c r="I352" i="12"/>
  <c r="H352" i="12"/>
  <c r="G352" i="12"/>
  <c r="F352" i="12"/>
  <c r="D352" i="12"/>
  <c r="C352" i="12"/>
  <c r="J351" i="12"/>
  <c r="I351" i="12"/>
  <c r="H351" i="12"/>
  <c r="G351" i="12"/>
  <c r="F351" i="12"/>
  <c r="D351" i="12"/>
  <c r="C351" i="12"/>
  <c r="J350" i="12"/>
  <c r="I350" i="12"/>
  <c r="H350" i="12"/>
  <c r="G350" i="12"/>
  <c r="F350" i="12"/>
  <c r="D350" i="12"/>
  <c r="C350" i="12"/>
  <c r="J348" i="12"/>
  <c r="I348" i="12"/>
  <c r="H348" i="12"/>
  <c r="G348" i="12"/>
  <c r="F348" i="12"/>
  <c r="C348" i="12"/>
  <c r="J346" i="12"/>
  <c r="I346" i="12"/>
  <c r="H346" i="12"/>
  <c r="G346" i="12"/>
  <c r="F346" i="12"/>
  <c r="D346" i="12"/>
  <c r="C346" i="12"/>
  <c r="J345" i="12"/>
  <c r="I345" i="12"/>
  <c r="H345" i="12"/>
  <c r="G345" i="12"/>
  <c r="F345" i="12"/>
  <c r="D345" i="12"/>
  <c r="C345" i="12"/>
  <c r="J344" i="12"/>
  <c r="I344" i="12"/>
  <c r="H344" i="12"/>
  <c r="G344" i="12"/>
  <c r="F344" i="12"/>
  <c r="D344" i="12"/>
  <c r="C344" i="12"/>
  <c r="J343" i="12"/>
  <c r="I343" i="12"/>
  <c r="H343" i="12"/>
  <c r="G343" i="12"/>
  <c r="F343" i="12"/>
  <c r="D343" i="12"/>
  <c r="C343" i="12"/>
  <c r="J342" i="12"/>
  <c r="I342" i="12"/>
  <c r="H342" i="12"/>
  <c r="G342" i="12"/>
  <c r="F342" i="12"/>
  <c r="D342" i="12"/>
  <c r="C342" i="12"/>
  <c r="J341" i="12"/>
  <c r="I341" i="12"/>
  <c r="H341" i="12"/>
  <c r="G341" i="12"/>
  <c r="F341" i="12"/>
  <c r="D341" i="12"/>
  <c r="C341" i="12"/>
  <c r="J340" i="12"/>
  <c r="I340" i="12"/>
  <c r="H340" i="12"/>
  <c r="G340" i="12"/>
  <c r="F340" i="12"/>
  <c r="D340" i="12"/>
  <c r="C340" i="12"/>
  <c r="J339" i="12"/>
  <c r="I339" i="12"/>
  <c r="H339" i="12"/>
  <c r="G339" i="12"/>
  <c r="F339" i="12"/>
  <c r="D339" i="12"/>
  <c r="C339" i="12"/>
  <c r="J338" i="12"/>
  <c r="I338" i="12"/>
  <c r="H338" i="12"/>
  <c r="G338" i="12"/>
  <c r="F338" i="12"/>
  <c r="D338" i="12"/>
  <c r="C338" i="12"/>
  <c r="J337" i="12"/>
  <c r="I337" i="12"/>
  <c r="H337" i="12"/>
  <c r="G337" i="12"/>
  <c r="F337" i="12"/>
  <c r="D337" i="12"/>
  <c r="C337" i="12"/>
  <c r="J336" i="12"/>
  <c r="I336" i="12"/>
  <c r="H336" i="12"/>
  <c r="G336" i="12"/>
  <c r="F336" i="12"/>
  <c r="D336" i="12"/>
  <c r="C336" i="12"/>
  <c r="J335" i="12"/>
  <c r="I335" i="12"/>
  <c r="H335" i="12"/>
  <c r="G335" i="12"/>
  <c r="F335" i="12"/>
  <c r="D335" i="12"/>
  <c r="C335" i="12"/>
  <c r="J334" i="12"/>
  <c r="I334" i="12"/>
  <c r="H334" i="12"/>
  <c r="G334" i="12"/>
  <c r="F334" i="12"/>
  <c r="D334" i="12"/>
  <c r="C334" i="12"/>
  <c r="J333" i="12"/>
  <c r="I333" i="12"/>
  <c r="H333" i="12"/>
  <c r="G333" i="12"/>
  <c r="F333" i="12"/>
  <c r="D333" i="12"/>
  <c r="C333" i="12"/>
  <c r="J332" i="12"/>
  <c r="I332" i="12"/>
  <c r="H332" i="12"/>
  <c r="G332" i="12"/>
  <c r="F332" i="12"/>
  <c r="D332" i="12"/>
  <c r="C332" i="12"/>
  <c r="J331" i="12"/>
  <c r="I331" i="12"/>
  <c r="H331" i="12"/>
  <c r="G331" i="12"/>
  <c r="F331" i="12"/>
  <c r="D331" i="12"/>
  <c r="C331" i="12"/>
  <c r="J329" i="12"/>
  <c r="I329" i="12"/>
  <c r="H329" i="12"/>
  <c r="G329" i="12"/>
  <c r="F329" i="12"/>
  <c r="D329" i="12"/>
  <c r="C329" i="12"/>
  <c r="J328" i="12"/>
  <c r="I328" i="12"/>
  <c r="H328" i="12"/>
  <c r="G328" i="12"/>
  <c r="F328" i="12"/>
  <c r="D328" i="12"/>
  <c r="C328" i="12"/>
  <c r="J327" i="12"/>
  <c r="I327" i="12"/>
  <c r="H327" i="12"/>
  <c r="G327" i="12"/>
  <c r="F327" i="12"/>
  <c r="D327" i="12"/>
  <c r="C327" i="12"/>
  <c r="J326" i="12"/>
  <c r="I326" i="12"/>
  <c r="H326" i="12"/>
  <c r="G326" i="12"/>
  <c r="F326" i="12"/>
  <c r="D326" i="12"/>
  <c r="C326" i="12"/>
  <c r="J325" i="12"/>
  <c r="I325" i="12"/>
  <c r="H325" i="12"/>
  <c r="G325" i="12"/>
  <c r="F325" i="12"/>
  <c r="D325" i="12"/>
  <c r="C325" i="12"/>
  <c r="J324" i="12"/>
  <c r="I324" i="12"/>
  <c r="H324" i="12"/>
  <c r="G324" i="12"/>
  <c r="F324" i="12"/>
  <c r="D324" i="12"/>
  <c r="C324" i="12"/>
  <c r="J323" i="12"/>
  <c r="I323" i="12"/>
  <c r="H323" i="12"/>
  <c r="G323" i="12"/>
  <c r="F323" i="12"/>
  <c r="D323" i="12"/>
  <c r="C323" i="12"/>
  <c r="J322" i="12"/>
  <c r="I322" i="12"/>
  <c r="H322" i="12"/>
  <c r="G322" i="12"/>
  <c r="F322" i="12"/>
  <c r="D322" i="12"/>
  <c r="C322" i="12"/>
  <c r="J321" i="12"/>
  <c r="I321" i="12"/>
  <c r="H321" i="12"/>
  <c r="G321" i="12"/>
  <c r="F321" i="12"/>
  <c r="D321" i="12"/>
  <c r="C321" i="12"/>
  <c r="J320" i="12"/>
  <c r="I320" i="12"/>
  <c r="H320" i="12"/>
  <c r="G320" i="12"/>
  <c r="F320" i="12"/>
  <c r="C320" i="12"/>
  <c r="J319" i="12"/>
  <c r="I319" i="12"/>
  <c r="H319" i="12"/>
  <c r="G319" i="12"/>
  <c r="F319" i="12"/>
  <c r="D319" i="12"/>
  <c r="C319" i="12"/>
  <c r="J317" i="12"/>
  <c r="I317" i="12"/>
  <c r="H317" i="12"/>
  <c r="G317" i="12"/>
  <c r="F317" i="12"/>
  <c r="D317" i="12"/>
  <c r="C317" i="12"/>
  <c r="J316" i="12"/>
  <c r="I316" i="12"/>
  <c r="H316" i="12"/>
  <c r="G316" i="12"/>
  <c r="F316" i="12"/>
  <c r="D316" i="12"/>
  <c r="C316" i="12"/>
  <c r="J315" i="12"/>
  <c r="I315" i="12"/>
  <c r="H315" i="12"/>
  <c r="G315" i="12"/>
  <c r="F315" i="12"/>
  <c r="D315" i="12"/>
  <c r="C315" i="12"/>
  <c r="J314" i="12"/>
  <c r="I314" i="12"/>
  <c r="H314" i="12"/>
  <c r="G314" i="12"/>
  <c r="F314" i="12"/>
  <c r="C314" i="12"/>
  <c r="J313" i="12"/>
  <c r="I313" i="12"/>
  <c r="H313" i="12"/>
  <c r="G313" i="12"/>
  <c r="F313" i="12"/>
  <c r="D313" i="12"/>
  <c r="C313" i="12"/>
  <c r="J311" i="12"/>
  <c r="I311" i="12"/>
  <c r="H311" i="12"/>
  <c r="G311" i="12"/>
  <c r="F311" i="12"/>
  <c r="D311" i="12"/>
  <c r="C311" i="12"/>
  <c r="J310" i="12"/>
  <c r="I310" i="12"/>
  <c r="H310" i="12"/>
  <c r="G310" i="12"/>
  <c r="F310" i="12"/>
  <c r="D310" i="12"/>
  <c r="C310" i="12"/>
  <c r="J309" i="12"/>
  <c r="I309" i="12"/>
  <c r="H309" i="12"/>
  <c r="G309" i="12"/>
  <c r="F309" i="12"/>
  <c r="D309" i="12"/>
  <c r="C309" i="12"/>
  <c r="J308" i="12"/>
  <c r="I308" i="12"/>
  <c r="H308" i="12"/>
  <c r="G308" i="12"/>
  <c r="F308" i="12"/>
  <c r="D308" i="12"/>
  <c r="C308" i="12"/>
  <c r="J306" i="12"/>
  <c r="I306" i="12"/>
  <c r="H306" i="12"/>
  <c r="G306" i="12"/>
  <c r="F306" i="12"/>
  <c r="C306" i="12"/>
  <c r="J305" i="12"/>
  <c r="I305" i="12"/>
  <c r="H305" i="12"/>
  <c r="G305" i="12"/>
  <c r="F305" i="12"/>
  <c r="D305" i="12"/>
  <c r="C305" i="12"/>
  <c r="J303" i="12"/>
  <c r="I303" i="12"/>
  <c r="H303" i="12"/>
  <c r="G303" i="12"/>
  <c r="F303" i="12"/>
  <c r="D303" i="12"/>
  <c r="C303" i="12"/>
  <c r="J302" i="12"/>
  <c r="I302" i="12"/>
  <c r="H302" i="12"/>
  <c r="G302" i="12"/>
  <c r="F302" i="12"/>
  <c r="D302" i="12"/>
  <c r="C302" i="12"/>
  <c r="J301" i="12"/>
  <c r="I301" i="12"/>
  <c r="H301" i="12"/>
  <c r="G301" i="12"/>
  <c r="F301" i="12"/>
  <c r="D301" i="12"/>
  <c r="C301" i="12"/>
  <c r="J300" i="12"/>
  <c r="I300" i="12"/>
  <c r="H300" i="12"/>
  <c r="G300" i="12"/>
  <c r="F300" i="12"/>
  <c r="D300" i="12"/>
  <c r="C300" i="12"/>
  <c r="J299" i="12"/>
  <c r="I299" i="12"/>
  <c r="H299" i="12"/>
  <c r="G299" i="12"/>
  <c r="F299" i="12"/>
  <c r="D299" i="12"/>
  <c r="C299" i="12"/>
  <c r="J298" i="12"/>
  <c r="I298" i="12"/>
  <c r="H298" i="12"/>
  <c r="G298" i="12"/>
  <c r="F298" i="12"/>
  <c r="D298" i="12"/>
  <c r="C298" i="12"/>
  <c r="J297" i="12"/>
  <c r="I297" i="12"/>
  <c r="H297" i="12"/>
  <c r="G297" i="12"/>
  <c r="F297" i="12"/>
  <c r="D297" i="12"/>
  <c r="C297" i="12"/>
  <c r="J296" i="12"/>
  <c r="I296" i="12"/>
  <c r="H296" i="12"/>
  <c r="G296" i="12"/>
  <c r="F296" i="12"/>
  <c r="D296" i="12"/>
  <c r="C296" i="12"/>
  <c r="J295" i="12"/>
  <c r="I295" i="12"/>
  <c r="H295" i="12"/>
  <c r="G295" i="12"/>
  <c r="F295" i="12"/>
  <c r="D295" i="12"/>
  <c r="C295" i="12"/>
  <c r="J294" i="12"/>
  <c r="I294" i="12"/>
  <c r="H294" i="12"/>
  <c r="G294" i="12"/>
  <c r="F294" i="12"/>
  <c r="D294" i="12"/>
  <c r="C294" i="12"/>
  <c r="J293" i="12"/>
  <c r="I293" i="12"/>
  <c r="H293" i="12"/>
  <c r="G293" i="12"/>
  <c r="F293" i="12"/>
  <c r="D293" i="12"/>
  <c r="C293" i="12"/>
  <c r="J292" i="12"/>
  <c r="I292" i="12"/>
  <c r="H292" i="12"/>
  <c r="G292" i="12"/>
  <c r="F292" i="12"/>
  <c r="C292" i="12"/>
  <c r="J291" i="12"/>
  <c r="I291" i="12"/>
  <c r="H291" i="12"/>
  <c r="G291" i="12"/>
  <c r="F291" i="12"/>
  <c r="D291" i="12"/>
  <c r="C291" i="12"/>
  <c r="J290" i="12"/>
  <c r="I290" i="12"/>
  <c r="H290" i="12"/>
  <c r="G290" i="12"/>
  <c r="F290" i="12"/>
  <c r="D290" i="12"/>
  <c r="C290" i="12"/>
  <c r="J289" i="12"/>
  <c r="I289" i="12"/>
  <c r="H289" i="12"/>
  <c r="G289" i="12"/>
  <c r="F289" i="12"/>
  <c r="D289" i="12"/>
  <c r="C289" i="12"/>
  <c r="J288" i="12"/>
  <c r="I288" i="12"/>
  <c r="H288" i="12"/>
  <c r="G288" i="12"/>
  <c r="F288" i="12"/>
  <c r="D288" i="12"/>
  <c r="C288" i="12"/>
  <c r="J287" i="12"/>
  <c r="I287" i="12"/>
  <c r="H287" i="12"/>
  <c r="G287" i="12"/>
  <c r="F287" i="12"/>
  <c r="D287" i="12"/>
  <c r="C287" i="12"/>
  <c r="J286" i="12"/>
  <c r="I286" i="12"/>
  <c r="H286" i="12"/>
  <c r="G286" i="12"/>
  <c r="F286" i="12"/>
  <c r="D286" i="12"/>
  <c r="C286" i="12"/>
  <c r="J285" i="12"/>
  <c r="I285" i="12"/>
  <c r="H285" i="12"/>
  <c r="G285" i="12"/>
  <c r="F285" i="12"/>
  <c r="D285" i="12"/>
  <c r="C285" i="12"/>
  <c r="J284" i="12"/>
  <c r="I284" i="12"/>
  <c r="H284" i="12"/>
  <c r="G284" i="12"/>
  <c r="F284" i="12"/>
  <c r="D284" i="12"/>
  <c r="C284" i="12"/>
  <c r="J283" i="12"/>
  <c r="I283" i="12"/>
  <c r="H283" i="12"/>
  <c r="G283" i="12"/>
  <c r="F283" i="12"/>
  <c r="D283" i="12"/>
  <c r="C283" i="12"/>
  <c r="J282" i="12"/>
  <c r="I282" i="12"/>
  <c r="H282" i="12"/>
  <c r="G282" i="12"/>
  <c r="F282" i="12"/>
  <c r="D282" i="12"/>
  <c r="C282" i="12"/>
  <c r="J281" i="12"/>
  <c r="I281" i="12"/>
  <c r="H281" i="12"/>
  <c r="G281" i="12"/>
  <c r="F281" i="12"/>
  <c r="D281" i="12"/>
  <c r="C281" i="12"/>
  <c r="J280" i="12"/>
  <c r="I280" i="12"/>
  <c r="H280" i="12"/>
  <c r="G280" i="12"/>
  <c r="F280" i="12"/>
  <c r="D280" i="12"/>
  <c r="C280" i="12"/>
  <c r="J279" i="12"/>
  <c r="I279" i="12"/>
  <c r="H279" i="12"/>
  <c r="G279" i="12"/>
  <c r="F279" i="12"/>
  <c r="D279" i="12"/>
  <c r="C279" i="12"/>
  <c r="J278" i="12"/>
  <c r="I278" i="12"/>
  <c r="H278" i="12"/>
  <c r="G278" i="12"/>
  <c r="F278" i="12"/>
  <c r="D278" i="12"/>
  <c r="C278" i="12"/>
  <c r="J277" i="12"/>
  <c r="I277" i="12"/>
  <c r="H277" i="12"/>
  <c r="G277" i="12"/>
  <c r="F277" i="12"/>
  <c r="D277" i="12"/>
  <c r="C277" i="12"/>
  <c r="J276" i="12"/>
  <c r="I276" i="12"/>
  <c r="H276" i="12"/>
  <c r="G276" i="12"/>
  <c r="F276" i="12"/>
  <c r="D276" i="12"/>
  <c r="C276" i="12"/>
  <c r="J275" i="12"/>
  <c r="I275" i="12"/>
  <c r="H275" i="12"/>
  <c r="G275" i="12"/>
  <c r="F275" i="12"/>
  <c r="D275" i="12"/>
  <c r="C275" i="12"/>
  <c r="J274" i="12"/>
  <c r="I274" i="12"/>
  <c r="H274" i="12"/>
  <c r="G274" i="12"/>
  <c r="F274" i="12"/>
  <c r="D274" i="12"/>
  <c r="C274" i="12"/>
  <c r="J272" i="12"/>
  <c r="I272" i="12"/>
  <c r="H272" i="12"/>
  <c r="G272" i="12"/>
  <c r="F272" i="12"/>
  <c r="D272" i="12"/>
  <c r="C272" i="12"/>
  <c r="J270" i="12"/>
  <c r="I270" i="12"/>
  <c r="H270" i="12"/>
  <c r="G270" i="12"/>
  <c r="F270" i="12"/>
  <c r="D270" i="12"/>
  <c r="C270" i="12"/>
  <c r="J269" i="12"/>
  <c r="I269" i="12"/>
  <c r="H269" i="12"/>
  <c r="G269" i="12"/>
  <c r="F269" i="12"/>
  <c r="D269" i="12"/>
  <c r="C269" i="12"/>
  <c r="J268" i="12"/>
  <c r="I268" i="12"/>
  <c r="H268" i="12"/>
  <c r="G268" i="12"/>
  <c r="F268" i="12"/>
  <c r="D268" i="12"/>
  <c r="C268" i="12"/>
  <c r="J267" i="12"/>
  <c r="I267" i="12"/>
  <c r="H267" i="12"/>
  <c r="G267" i="12"/>
  <c r="F267" i="12"/>
  <c r="D267" i="12"/>
  <c r="C267" i="12"/>
  <c r="J266" i="12"/>
  <c r="I266" i="12"/>
  <c r="H266" i="12"/>
  <c r="G266" i="12"/>
  <c r="F266" i="12"/>
  <c r="C266" i="12"/>
  <c r="J265" i="12"/>
  <c r="I265" i="12"/>
  <c r="H265" i="12"/>
  <c r="G265" i="12"/>
  <c r="F265" i="12"/>
  <c r="D265" i="12"/>
  <c r="C265" i="12"/>
  <c r="J264" i="12"/>
  <c r="I264" i="12"/>
  <c r="H264" i="12"/>
  <c r="G264" i="12"/>
  <c r="F264" i="12"/>
  <c r="C264" i="12"/>
  <c r="J263" i="12"/>
  <c r="I263" i="12"/>
  <c r="H263" i="12"/>
  <c r="G263" i="12"/>
  <c r="F263" i="12"/>
  <c r="D263" i="12"/>
  <c r="C263" i="12"/>
  <c r="J262" i="12"/>
  <c r="I262" i="12"/>
  <c r="H262" i="12"/>
  <c r="G262" i="12"/>
  <c r="F262" i="12"/>
  <c r="C262" i="12"/>
  <c r="J261" i="12"/>
  <c r="I261" i="12"/>
  <c r="H261" i="12"/>
  <c r="G261" i="12"/>
  <c r="F261" i="12"/>
  <c r="D261" i="12"/>
  <c r="C261" i="12"/>
  <c r="J260" i="12"/>
  <c r="I260" i="12"/>
  <c r="H260" i="12"/>
  <c r="G260" i="12"/>
  <c r="F260" i="12"/>
  <c r="D260" i="12"/>
  <c r="C260" i="12"/>
  <c r="J259" i="12"/>
  <c r="I259" i="12"/>
  <c r="H259" i="12"/>
  <c r="G259" i="12"/>
  <c r="F259" i="12"/>
  <c r="D259" i="12"/>
  <c r="C259" i="12"/>
  <c r="J258" i="12"/>
  <c r="I258" i="12"/>
  <c r="H258" i="12"/>
  <c r="G258" i="12"/>
  <c r="F258" i="12"/>
  <c r="C258" i="12"/>
  <c r="J257" i="12"/>
  <c r="I257" i="12"/>
  <c r="H257" i="12"/>
  <c r="G257" i="12"/>
  <c r="F257" i="12"/>
  <c r="D257" i="12"/>
  <c r="C257" i="12"/>
  <c r="J256" i="12"/>
  <c r="I256" i="12"/>
  <c r="H256" i="12"/>
  <c r="G256" i="12"/>
  <c r="F256" i="12"/>
  <c r="D256" i="12"/>
  <c r="C256" i="12"/>
  <c r="J255" i="12"/>
  <c r="I255" i="12"/>
  <c r="H255" i="12"/>
  <c r="G255" i="12"/>
  <c r="F255" i="12"/>
  <c r="D255" i="12"/>
  <c r="C255" i="12"/>
  <c r="J254" i="12"/>
  <c r="I254" i="12"/>
  <c r="H254" i="12"/>
  <c r="G254" i="12"/>
  <c r="F254" i="12"/>
  <c r="D254" i="12"/>
  <c r="C254" i="12"/>
  <c r="J253" i="12"/>
  <c r="I253" i="12"/>
  <c r="H253" i="12"/>
  <c r="G253" i="12"/>
  <c r="F253" i="12"/>
  <c r="D253" i="12"/>
  <c r="C253" i="12"/>
  <c r="J252" i="12"/>
  <c r="I252" i="12"/>
  <c r="H252" i="12"/>
  <c r="G252" i="12"/>
  <c r="F252" i="12"/>
  <c r="D252" i="12"/>
  <c r="C252" i="12"/>
  <c r="J251" i="12"/>
  <c r="I251" i="12"/>
  <c r="H251" i="12"/>
  <c r="G251" i="12"/>
  <c r="F251" i="12"/>
  <c r="D251" i="12"/>
  <c r="C251" i="12"/>
  <c r="J250" i="12"/>
  <c r="I250" i="12"/>
  <c r="H250" i="12"/>
  <c r="G250" i="12"/>
  <c r="F250" i="12"/>
  <c r="D250" i="12"/>
  <c r="C250" i="12"/>
  <c r="J249" i="12"/>
  <c r="I249" i="12"/>
  <c r="H249" i="12"/>
  <c r="G249" i="12"/>
  <c r="F249" i="12"/>
  <c r="D249" i="12"/>
  <c r="C249" i="12"/>
  <c r="J248" i="12"/>
  <c r="I248" i="12"/>
  <c r="H248" i="12"/>
  <c r="G248" i="12"/>
  <c r="F248" i="12"/>
  <c r="D248" i="12"/>
  <c r="C248" i="12"/>
  <c r="J247" i="12"/>
  <c r="I247" i="12"/>
  <c r="H247" i="12"/>
  <c r="G247" i="12"/>
  <c r="F247" i="12"/>
  <c r="D247" i="12"/>
  <c r="C247" i="12"/>
  <c r="J246" i="12"/>
  <c r="I246" i="12"/>
  <c r="H246" i="12"/>
  <c r="G246" i="12"/>
  <c r="F246" i="12"/>
  <c r="D246" i="12"/>
  <c r="C246" i="12"/>
  <c r="J245" i="12"/>
  <c r="I245" i="12"/>
  <c r="H245" i="12"/>
  <c r="G245" i="12"/>
  <c r="F245" i="12"/>
  <c r="D245" i="12"/>
  <c r="C245" i="12"/>
  <c r="J244" i="12"/>
  <c r="I244" i="12"/>
  <c r="H244" i="12"/>
  <c r="G244" i="12"/>
  <c r="F244" i="12"/>
  <c r="D244" i="12"/>
  <c r="C244" i="12"/>
  <c r="J243" i="12"/>
  <c r="I243" i="12"/>
  <c r="H243" i="12"/>
  <c r="G243" i="12"/>
  <c r="F243" i="12"/>
  <c r="D243" i="12"/>
  <c r="C243" i="12"/>
  <c r="J242" i="12"/>
  <c r="I242" i="12"/>
  <c r="H242" i="12"/>
  <c r="G242" i="12"/>
  <c r="F242" i="12"/>
  <c r="D242" i="12"/>
  <c r="C242" i="12"/>
  <c r="J241" i="12"/>
  <c r="I241" i="12"/>
  <c r="H241" i="12"/>
  <c r="G241" i="12"/>
  <c r="F241" i="12"/>
  <c r="D241" i="12"/>
  <c r="C241" i="12"/>
  <c r="J240" i="12"/>
  <c r="I240" i="12"/>
  <c r="H240" i="12"/>
  <c r="G240" i="12"/>
  <c r="F240" i="12"/>
  <c r="D240" i="12"/>
  <c r="C240" i="12"/>
  <c r="J239" i="12"/>
  <c r="I239" i="12"/>
  <c r="H239" i="12"/>
  <c r="G239" i="12"/>
  <c r="F239" i="12"/>
  <c r="D239" i="12"/>
  <c r="C239" i="12"/>
  <c r="J238" i="12"/>
  <c r="I238" i="12"/>
  <c r="H238" i="12"/>
  <c r="G238" i="12"/>
  <c r="F238" i="12"/>
  <c r="D238" i="12"/>
  <c r="C238" i="12"/>
  <c r="J237" i="12"/>
  <c r="I237" i="12"/>
  <c r="H237" i="12"/>
  <c r="G237" i="12"/>
  <c r="F237" i="12"/>
  <c r="D237" i="12"/>
  <c r="C237" i="12"/>
  <c r="J236" i="12"/>
  <c r="I236" i="12"/>
  <c r="H236" i="12"/>
  <c r="G236" i="12"/>
  <c r="F236" i="12"/>
  <c r="D236" i="12"/>
  <c r="C236" i="12"/>
  <c r="J235" i="12"/>
  <c r="I235" i="12"/>
  <c r="H235" i="12"/>
  <c r="G235" i="12"/>
  <c r="F235" i="12"/>
  <c r="C235" i="12"/>
  <c r="J234" i="12"/>
  <c r="I234" i="12"/>
  <c r="H234" i="12"/>
  <c r="G234" i="12"/>
  <c r="F234" i="12"/>
  <c r="C234" i="12"/>
  <c r="J233" i="12"/>
  <c r="I233" i="12"/>
  <c r="H233" i="12"/>
  <c r="G233" i="12"/>
  <c r="F233" i="12"/>
  <c r="D233" i="12"/>
  <c r="C233" i="12"/>
  <c r="J232" i="12"/>
  <c r="I232" i="12"/>
  <c r="H232" i="12"/>
  <c r="G232" i="12"/>
  <c r="F232" i="12"/>
  <c r="D232" i="12"/>
  <c r="C232" i="12"/>
  <c r="J231" i="12"/>
  <c r="I231" i="12"/>
  <c r="H231" i="12"/>
  <c r="G231" i="12"/>
  <c r="F231" i="12"/>
  <c r="D231" i="12"/>
  <c r="C231" i="12"/>
  <c r="J230" i="12"/>
  <c r="I230" i="12"/>
  <c r="H230" i="12"/>
  <c r="G230" i="12"/>
  <c r="F230" i="12"/>
  <c r="C230" i="12"/>
  <c r="J229" i="12"/>
  <c r="I229" i="12"/>
  <c r="H229" i="12"/>
  <c r="G229" i="12"/>
  <c r="F229" i="12"/>
  <c r="D229" i="12"/>
  <c r="C229" i="12"/>
  <c r="J228" i="12"/>
  <c r="I228" i="12"/>
  <c r="H228" i="12"/>
  <c r="G228" i="12"/>
  <c r="F228" i="12"/>
  <c r="D228" i="12"/>
  <c r="C228" i="12"/>
  <c r="J227" i="12"/>
  <c r="I227" i="12"/>
  <c r="H227" i="12"/>
  <c r="G227" i="12"/>
  <c r="F227" i="12"/>
  <c r="C227" i="12"/>
  <c r="J226" i="12"/>
  <c r="I226" i="12"/>
  <c r="H226" i="12"/>
  <c r="G226" i="12"/>
  <c r="F226" i="12"/>
  <c r="D226" i="12"/>
  <c r="C226" i="12"/>
  <c r="J225" i="12"/>
  <c r="I225" i="12"/>
  <c r="H225" i="12"/>
  <c r="G225" i="12"/>
  <c r="F225" i="12"/>
  <c r="D225" i="12"/>
  <c r="C225" i="12"/>
  <c r="J224" i="12"/>
  <c r="I224" i="12"/>
  <c r="H224" i="12"/>
  <c r="G224" i="12"/>
  <c r="F224" i="12"/>
  <c r="D224" i="12"/>
  <c r="C224" i="12"/>
  <c r="J223" i="12"/>
  <c r="I223" i="12"/>
  <c r="H223" i="12"/>
  <c r="G223" i="12"/>
  <c r="F223" i="12"/>
  <c r="D223" i="12"/>
  <c r="C223" i="12"/>
  <c r="J222" i="12"/>
  <c r="I222" i="12"/>
  <c r="H222" i="12"/>
  <c r="G222" i="12"/>
  <c r="F222" i="12"/>
  <c r="D222" i="12"/>
  <c r="C222" i="12"/>
  <c r="J221" i="12"/>
  <c r="I221" i="12"/>
  <c r="H221" i="12"/>
  <c r="G221" i="12"/>
  <c r="F221" i="12"/>
  <c r="D221" i="12"/>
  <c r="C221" i="12"/>
  <c r="J220" i="12"/>
  <c r="I220" i="12"/>
  <c r="H220" i="12"/>
  <c r="G220" i="12"/>
  <c r="F220" i="12"/>
  <c r="D220" i="12"/>
  <c r="C220" i="12"/>
  <c r="J219" i="12"/>
  <c r="I219" i="12"/>
  <c r="H219" i="12"/>
  <c r="G219" i="12"/>
  <c r="F219" i="12"/>
  <c r="D219" i="12"/>
  <c r="C219" i="12"/>
  <c r="J218" i="12"/>
  <c r="I218" i="12"/>
  <c r="H218" i="12"/>
  <c r="G218" i="12"/>
  <c r="F218" i="12"/>
  <c r="C218" i="12"/>
  <c r="J217" i="12"/>
  <c r="I217" i="12"/>
  <c r="H217" i="12"/>
  <c r="G217" i="12"/>
  <c r="F217" i="12"/>
  <c r="D217" i="12"/>
  <c r="C217" i="12"/>
  <c r="J216" i="12"/>
  <c r="I216" i="12"/>
  <c r="H216" i="12"/>
  <c r="G216" i="12"/>
  <c r="F216" i="12"/>
  <c r="D216" i="12"/>
  <c r="C216" i="12"/>
  <c r="J215" i="12"/>
  <c r="I215" i="12"/>
  <c r="H215" i="12"/>
  <c r="G215" i="12"/>
  <c r="F215" i="12"/>
  <c r="D215" i="12"/>
  <c r="C215" i="12"/>
  <c r="J214" i="12"/>
  <c r="I214" i="12"/>
  <c r="H214" i="12"/>
  <c r="G214" i="12"/>
  <c r="F214" i="12"/>
  <c r="D214" i="12"/>
  <c r="C214" i="12"/>
  <c r="J213" i="12"/>
  <c r="I213" i="12"/>
  <c r="H213" i="12"/>
  <c r="G213" i="12"/>
  <c r="F213" i="12"/>
  <c r="D213" i="12"/>
  <c r="C213" i="12"/>
  <c r="J212" i="12"/>
  <c r="I212" i="12"/>
  <c r="H212" i="12"/>
  <c r="G212" i="12"/>
  <c r="F212" i="12"/>
  <c r="D212" i="12"/>
  <c r="C212" i="12"/>
  <c r="J211" i="12"/>
  <c r="I211" i="12"/>
  <c r="H211" i="12"/>
  <c r="G211" i="12"/>
  <c r="F211" i="12"/>
  <c r="D211" i="12"/>
  <c r="C211" i="12"/>
  <c r="J210" i="12"/>
  <c r="I210" i="12"/>
  <c r="H210" i="12"/>
  <c r="G210" i="12"/>
  <c r="F210" i="12"/>
  <c r="D210" i="12"/>
  <c r="C210" i="12"/>
  <c r="J207" i="12"/>
  <c r="I207" i="12"/>
  <c r="H207" i="12"/>
  <c r="G207" i="12"/>
  <c r="F207" i="12"/>
  <c r="D207" i="12"/>
  <c r="C207" i="12"/>
  <c r="J206" i="12"/>
  <c r="I206" i="12"/>
  <c r="H206" i="12"/>
  <c r="G206" i="12"/>
  <c r="F206" i="12"/>
  <c r="D206" i="12"/>
  <c r="C206" i="12"/>
  <c r="J205" i="12"/>
  <c r="I205" i="12"/>
  <c r="H205" i="12"/>
  <c r="G205" i="12"/>
  <c r="F205" i="12"/>
  <c r="D205" i="12"/>
  <c r="C205" i="12"/>
  <c r="J204" i="12"/>
  <c r="I204" i="12"/>
  <c r="H204" i="12"/>
  <c r="G204" i="12"/>
  <c r="F204" i="12"/>
  <c r="D204" i="12"/>
  <c r="C204" i="12"/>
  <c r="J203" i="12"/>
  <c r="I203" i="12"/>
  <c r="H203" i="12"/>
  <c r="G203" i="12"/>
  <c r="F203" i="12"/>
  <c r="D203" i="12"/>
  <c r="C203" i="12"/>
  <c r="J202" i="12"/>
  <c r="I202" i="12"/>
  <c r="H202" i="12"/>
  <c r="G202" i="12"/>
  <c r="F202" i="12"/>
  <c r="D202" i="12"/>
  <c r="C202" i="12"/>
  <c r="J201" i="12"/>
  <c r="I201" i="12"/>
  <c r="H201" i="12"/>
  <c r="G201" i="12"/>
  <c r="F201" i="12"/>
  <c r="D201" i="12"/>
  <c r="C201" i="12"/>
  <c r="J200" i="12"/>
  <c r="I200" i="12"/>
  <c r="H200" i="12"/>
  <c r="G200" i="12"/>
  <c r="F200" i="12"/>
  <c r="D200" i="12"/>
  <c r="C200" i="12"/>
  <c r="J199" i="12"/>
  <c r="I199" i="12"/>
  <c r="H199" i="12"/>
  <c r="G199" i="12"/>
  <c r="F199" i="12"/>
  <c r="D199" i="12"/>
  <c r="C199" i="12"/>
  <c r="J198" i="12"/>
  <c r="I198" i="12"/>
  <c r="H198" i="12"/>
  <c r="G198" i="12"/>
  <c r="F198" i="12"/>
  <c r="D198" i="12"/>
  <c r="C198" i="12"/>
  <c r="J197" i="12"/>
  <c r="I197" i="12"/>
  <c r="H197" i="12"/>
  <c r="G197" i="12"/>
  <c r="F197" i="12"/>
  <c r="D197" i="12"/>
  <c r="C197" i="12"/>
  <c r="J195" i="12"/>
  <c r="I195" i="12"/>
  <c r="H195" i="12"/>
  <c r="G195" i="12"/>
  <c r="F195" i="12"/>
  <c r="D195" i="12"/>
  <c r="C195" i="12"/>
  <c r="J194" i="12"/>
  <c r="I194" i="12"/>
  <c r="H194" i="12"/>
  <c r="G194" i="12"/>
  <c r="F194" i="12"/>
  <c r="D194" i="12"/>
  <c r="C194" i="12"/>
  <c r="J193" i="12"/>
  <c r="I193" i="12"/>
  <c r="H193" i="12"/>
  <c r="G193" i="12"/>
  <c r="F193" i="12"/>
  <c r="C193" i="12"/>
  <c r="J192" i="12"/>
  <c r="I192" i="12"/>
  <c r="H192" i="12"/>
  <c r="G192" i="12"/>
  <c r="F192" i="12"/>
  <c r="D192" i="12"/>
  <c r="C192" i="12"/>
  <c r="J191" i="12"/>
  <c r="I191" i="12"/>
  <c r="H191" i="12"/>
  <c r="G191" i="12"/>
  <c r="F191" i="12"/>
  <c r="D191" i="12"/>
  <c r="C191" i="12"/>
  <c r="J190" i="12"/>
  <c r="I190" i="12"/>
  <c r="H190" i="12"/>
  <c r="G190" i="12"/>
  <c r="F190" i="12"/>
  <c r="D190" i="12"/>
  <c r="C190" i="12"/>
  <c r="J189" i="12"/>
  <c r="I189" i="12"/>
  <c r="H189" i="12"/>
  <c r="G189" i="12"/>
  <c r="F189" i="12"/>
  <c r="C189" i="12"/>
  <c r="J188" i="12"/>
  <c r="I188" i="12"/>
  <c r="H188" i="12"/>
  <c r="G188" i="12"/>
  <c r="F188" i="12"/>
  <c r="D188" i="12"/>
  <c r="C188" i="12"/>
  <c r="J187" i="12"/>
  <c r="I187" i="12"/>
  <c r="H187" i="12"/>
  <c r="G187" i="12"/>
  <c r="F187" i="12"/>
  <c r="D187" i="12"/>
  <c r="C187" i="12"/>
  <c r="J186" i="12"/>
  <c r="I186" i="12"/>
  <c r="H186" i="12"/>
  <c r="G186" i="12"/>
  <c r="F186" i="12"/>
  <c r="D186" i="12"/>
  <c r="C186" i="12"/>
  <c r="J184" i="12"/>
  <c r="I184" i="12"/>
  <c r="H184" i="12"/>
  <c r="G184" i="12"/>
  <c r="F184" i="12"/>
  <c r="D184" i="12"/>
  <c r="C184" i="12"/>
  <c r="J183" i="12"/>
  <c r="I183" i="12"/>
  <c r="H183" i="12"/>
  <c r="G183" i="12"/>
  <c r="F183" i="12"/>
  <c r="D183" i="12"/>
  <c r="C183" i="12"/>
  <c r="J181" i="12"/>
  <c r="I181" i="12"/>
  <c r="H181" i="12"/>
  <c r="G181" i="12"/>
  <c r="F181" i="12"/>
  <c r="D181" i="12"/>
  <c r="C181" i="12"/>
  <c r="J180" i="12"/>
  <c r="I180" i="12"/>
  <c r="H180" i="12"/>
  <c r="G180" i="12"/>
  <c r="F180" i="12"/>
  <c r="D180" i="12"/>
  <c r="C180" i="12"/>
  <c r="J179" i="12"/>
  <c r="I179" i="12"/>
  <c r="H179" i="12"/>
  <c r="G179" i="12"/>
  <c r="F179" i="12"/>
  <c r="D179" i="12"/>
  <c r="C179" i="12"/>
  <c r="J178" i="12"/>
  <c r="I178" i="12"/>
  <c r="H178" i="12"/>
  <c r="G178" i="12"/>
  <c r="F178" i="12"/>
  <c r="D178" i="12"/>
  <c r="C178" i="12"/>
  <c r="J177" i="12"/>
  <c r="I177" i="12"/>
  <c r="H177" i="12"/>
  <c r="G177" i="12"/>
  <c r="F177" i="12"/>
  <c r="D177" i="12"/>
  <c r="C177" i="12"/>
  <c r="J176" i="12"/>
  <c r="I176" i="12"/>
  <c r="H176" i="12"/>
  <c r="G176" i="12"/>
  <c r="F176" i="12"/>
  <c r="D176" i="12"/>
  <c r="C176" i="12"/>
  <c r="J175" i="12"/>
  <c r="I175" i="12"/>
  <c r="H175" i="12"/>
  <c r="G175" i="12"/>
  <c r="F175" i="12"/>
  <c r="D175" i="12"/>
  <c r="C175" i="12"/>
  <c r="J174" i="12"/>
  <c r="I174" i="12"/>
  <c r="H174" i="12"/>
  <c r="G174" i="12"/>
  <c r="F174" i="12"/>
  <c r="D174" i="12"/>
  <c r="C174" i="12"/>
  <c r="J173" i="12"/>
  <c r="I173" i="12"/>
  <c r="H173" i="12"/>
  <c r="G173" i="12"/>
  <c r="F173" i="12"/>
  <c r="D173" i="12"/>
  <c r="C173" i="12"/>
  <c r="J172" i="12"/>
  <c r="I172" i="12"/>
  <c r="H172" i="12"/>
  <c r="G172" i="12"/>
  <c r="F172" i="12"/>
  <c r="D172" i="12"/>
  <c r="C172" i="12"/>
  <c r="J170" i="12"/>
  <c r="I170" i="12"/>
  <c r="H170" i="12"/>
  <c r="G170" i="12"/>
  <c r="F170" i="12"/>
  <c r="D170" i="12"/>
  <c r="C170" i="12"/>
  <c r="J169" i="12"/>
  <c r="I169" i="12"/>
  <c r="H169" i="12"/>
  <c r="G169" i="12"/>
  <c r="F169" i="12"/>
  <c r="D169" i="12"/>
  <c r="C169" i="12"/>
  <c r="J168" i="12"/>
  <c r="I168" i="12"/>
  <c r="H168" i="12"/>
  <c r="G168" i="12"/>
  <c r="F168" i="12"/>
  <c r="D168" i="12"/>
  <c r="C168" i="12"/>
  <c r="J160" i="12"/>
  <c r="I160" i="12"/>
  <c r="H160" i="12"/>
  <c r="G160" i="12"/>
  <c r="F160" i="12"/>
  <c r="D160" i="12"/>
  <c r="C160" i="12"/>
  <c r="J159" i="12"/>
  <c r="I159" i="12"/>
  <c r="H159" i="12"/>
  <c r="G159" i="12"/>
  <c r="F159" i="12"/>
  <c r="D159" i="12"/>
  <c r="C159" i="12"/>
  <c r="J154" i="12"/>
  <c r="I154" i="12"/>
  <c r="H154" i="12"/>
  <c r="G154" i="12"/>
  <c r="F154" i="12"/>
  <c r="D154" i="12"/>
  <c r="C154" i="12"/>
  <c r="J153" i="12"/>
  <c r="I153" i="12"/>
  <c r="H153" i="12"/>
  <c r="G153" i="12"/>
  <c r="F153" i="12"/>
  <c r="D153" i="12"/>
  <c r="C153" i="12"/>
  <c r="J152" i="12"/>
  <c r="I152" i="12"/>
  <c r="H152" i="12"/>
  <c r="G152" i="12"/>
  <c r="F152" i="12"/>
  <c r="D152" i="12"/>
  <c r="C152" i="12"/>
  <c r="J150" i="12"/>
  <c r="I150" i="12"/>
  <c r="H150" i="12"/>
  <c r="G150" i="12"/>
  <c r="F150" i="12"/>
  <c r="D150" i="12"/>
  <c r="C150" i="12"/>
  <c r="J149" i="12"/>
  <c r="I149" i="12"/>
  <c r="H149" i="12"/>
  <c r="G149" i="12"/>
  <c r="F149" i="12"/>
  <c r="D149" i="12"/>
  <c r="C149" i="12"/>
  <c r="J148" i="12"/>
  <c r="I148" i="12"/>
  <c r="H148" i="12"/>
  <c r="G148" i="12"/>
  <c r="F148" i="12"/>
  <c r="C148" i="12"/>
  <c r="J147" i="12"/>
  <c r="I147" i="12"/>
  <c r="H147" i="12"/>
  <c r="G147" i="12"/>
  <c r="F147" i="12"/>
  <c r="D147" i="12"/>
  <c r="C147" i="12"/>
  <c r="J146" i="12"/>
  <c r="I146" i="12"/>
  <c r="H146" i="12"/>
  <c r="G146" i="12"/>
  <c r="F146" i="12"/>
  <c r="D146" i="12"/>
  <c r="C146" i="12"/>
  <c r="J145" i="12"/>
  <c r="I145" i="12"/>
  <c r="H145" i="12"/>
  <c r="G145" i="12"/>
  <c r="F145" i="12"/>
  <c r="D145" i="12"/>
  <c r="C145" i="12"/>
  <c r="J144" i="12"/>
  <c r="I144" i="12"/>
  <c r="H144" i="12"/>
  <c r="G144" i="12"/>
  <c r="F144" i="12"/>
  <c r="C144" i="12"/>
  <c r="J143" i="12"/>
  <c r="I143" i="12"/>
  <c r="H143" i="12"/>
  <c r="G143" i="12"/>
  <c r="F143" i="12"/>
  <c r="D143" i="12"/>
  <c r="C143" i="12"/>
  <c r="J142" i="12"/>
  <c r="I142" i="12"/>
  <c r="H142" i="12"/>
  <c r="G142" i="12"/>
  <c r="F142" i="12"/>
  <c r="D142" i="12"/>
  <c r="C142" i="12"/>
  <c r="J141" i="12"/>
  <c r="I141" i="12"/>
  <c r="H141" i="12"/>
  <c r="G141" i="12"/>
  <c r="F141" i="12"/>
  <c r="D141" i="12"/>
  <c r="C141" i="12"/>
  <c r="J140" i="12"/>
  <c r="I140" i="12"/>
  <c r="H140" i="12"/>
  <c r="G140" i="12"/>
  <c r="F140" i="12"/>
  <c r="C140" i="12"/>
  <c r="J139" i="12"/>
  <c r="I139" i="12"/>
  <c r="H139" i="12"/>
  <c r="G139" i="12"/>
  <c r="F139" i="12"/>
  <c r="D139" i="12"/>
  <c r="C139" i="12"/>
  <c r="J138" i="12"/>
  <c r="I138" i="12"/>
  <c r="H138" i="12"/>
  <c r="G138" i="12"/>
  <c r="F138" i="12"/>
  <c r="D138" i="12"/>
  <c r="C138" i="12"/>
  <c r="J137" i="12"/>
  <c r="I137" i="12"/>
  <c r="H137" i="12"/>
  <c r="G137" i="12"/>
  <c r="F137" i="12"/>
  <c r="C137" i="12"/>
  <c r="J136" i="12"/>
  <c r="I136" i="12"/>
  <c r="H136" i="12"/>
  <c r="G136" i="12"/>
  <c r="F136" i="12"/>
  <c r="D136" i="12"/>
  <c r="C136" i="12"/>
  <c r="J135" i="12"/>
  <c r="I135" i="12"/>
  <c r="H135" i="12"/>
  <c r="G135" i="12"/>
  <c r="F135" i="12"/>
  <c r="D135" i="12"/>
  <c r="C135" i="12"/>
  <c r="J134" i="12"/>
  <c r="I134" i="12"/>
  <c r="H134" i="12"/>
  <c r="G134" i="12"/>
  <c r="F134" i="12"/>
  <c r="D134" i="12"/>
  <c r="C134" i="12"/>
  <c r="J133" i="12"/>
  <c r="I133" i="12"/>
  <c r="H133" i="12"/>
  <c r="G133" i="12"/>
  <c r="F133" i="12"/>
  <c r="C133" i="12"/>
  <c r="J132" i="12"/>
  <c r="I132" i="12"/>
  <c r="H132" i="12"/>
  <c r="G132" i="12"/>
  <c r="F132" i="12"/>
  <c r="D132" i="12"/>
  <c r="C132" i="12"/>
  <c r="J130" i="12"/>
  <c r="I130" i="12"/>
  <c r="H130" i="12"/>
  <c r="G130" i="12"/>
  <c r="F130" i="12"/>
  <c r="D130" i="12"/>
  <c r="C130" i="12"/>
  <c r="J129" i="12"/>
  <c r="I129" i="12"/>
  <c r="H129" i="12"/>
  <c r="G129" i="12"/>
  <c r="F129" i="12"/>
  <c r="D129" i="12"/>
  <c r="C129" i="12"/>
  <c r="J128" i="12"/>
  <c r="I128" i="12"/>
  <c r="H128" i="12"/>
  <c r="G128" i="12"/>
  <c r="F128" i="12"/>
  <c r="D128" i="12"/>
  <c r="C128" i="12"/>
  <c r="J125" i="12"/>
  <c r="I125" i="12"/>
  <c r="H125" i="12"/>
  <c r="G125" i="12"/>
  <c r="F125" i="12"/>
  <c r="D125" i="12"/>
  <c r="C125" i="12"/>
  <c r="J124" i="12"/>
  <c r="I124" i="12"/>
  <c r="H124" i="12"/>
  <c r="G124" i="12"/>
  <c r="F124" i="12"/>
  <c r="D124" i="12"/>
  <c r="C124" i="12"/>
  <c r="J123" i="12"/>
  <c r="I123" i="12"/>
  <c r="H123" i="12"/>
  <c r="G123" i="12"/>
  <c r="F123" i="12"/>
  <c r="D123" i="12"/>
  <c r="C123" i="12"/>
  <c r="J122" i="12"/>
  <c r="I122" i="12"/>
  <c r="H122" i="12"/>
  <c r="G122" i="12"/>
  <c r="F122" i="12"/>
  <c r="D122" i="12"/>
  <c r="C122" i="12"/>
  <c r="J121" i="12"/>
  <c r="I121" i="12"/>
  <c r="H121" i="12"/>
  <c r="G121" i="12"/>
  <c r="F121" i="12"/>
  <c r="C121" i="12"/>
  <c r="J120" i="12"/>
  <c r="I120" i="12"/>
  <c r="H120" i="12"/>
  <c r="G120" i="12"/>
  <c r="F120" i="12"/>
  <c r="D120" i="12"/>
  <c r="C120" i="12"/>
  <c r="J119" i="12"/>
  <c r="I119" i="12"/>
  <c r="H119" i="12"/>
  <c r="G119" i="12"/>
  <c r="F119" i="12"/>
  <c r="D119" i="12"/>
  <c r="C119" i="12"/>
  <c r="J118" i="12"/>
  <c r="I118" i="12"/>
  <c r="H118" i="12"/>
  <c r="G118" i="12"/>
  <c r="F118" i="12"/>
  <c r="D118" i="12"/>
  <c r="C118" i="12"/>
  <c r="J117" i="12"/>
  <c r="I117" i="12"/>
  <c r="H117" i="12"/>
  <c r="G117" i="12"/>
  <c r="F117" i="12"/>
  <c r="D117" i="12"/>
  <c r="C117" i="12"/>
  <c r="J116" i="12"/>
  <c r="I116" i="12"/>
  <c r="H116" i="12"/>
  <c r="G116" i="12"/>
  <c r="F116" i="12"/>
  <c r="D116" i="12"/>
  <c r="C116" i="12"/>
  <c r="J115" i="12"/>
  <c r="I115" i="12"/>
  <c r="H115" i="12"/>
  <c r="G115" i="12"/>
  <c r="F115" i="12"/>
  <c r="C115" i="12"/>
  <c r="J114" i="12"/>
  <c r="I114" i="12"/>
  <c r="H114" i="12"/>
  <c r="G114" i="12"/>
  <c r="F114" i="12"/>
  <c r="D114" i="12"/>
  <c r="C114" i="12"/>
  <c r="J113" i="12"/>
  <c r="I113" i="12"/>
  <c r="H113" i="12"/>
  <c r="G113" i="12"/>
  <c r="F113" i="12"/>
  <c r="D113" i="12"/>
  <c r="C113" i="12"/>
  <c r="J112" i="12"/>
  <c r="I112" i="12"/>
  <c r="H112" i="12"/>
  <c r="G112" i="12"/>
  <c r="F112" i="12"/>
  <c r="D112" i="12"/>
  <c r="C112" i="12"/>
  <c r="J111" i="12"/>
  <c r="I111" i="12"/>
  <c r="H111" i="12"/>
  <c r="G111" i="12"/>
  <c r="F111" i="12"/>
  <c r="D111" i="12"/>
  <c r="C111" i="12"/>
  <c r="J110" i="12"/>
  <c r="I110" i="12"/>
  <c r="H110" i="12"/>
  <c r="G110" i="12"/>
  <c r="F110" i="12"/>
  <c r="D110" i="12"/>
  <c r="C110" i="12"/>
  <c r="J109" i="12"/>
  <c r="I109" i="12"/>
  <c r="H109" i="12"/>
  <c r="G109" i="12"/>
  <c r="F109" i="12"/>
  <c r="D109" i="12"/>
  <c r="C109" i="12"/>
  <c r="J108" i="12"/>
  <c r="I108" i="12"/>
  <c r="H108" i="12"/>
  <c r="G108" i="12"/>
  <c r="F108" i="12"/>
  <c r="D108" i="12"/>
  <c r="C108" i="12"/>
  <c r="J106" i="12"/>
  <c r="I106" i="12"/>
  <c r="H106" i="12"/>
  <c r="G106" i="12"/>
  <c r="F106" i="12"/>
  <c r="D106" i="12"/>
  <c r="C106" i="12"/>
  <c r="J105" i="12"/>
  <c r="I105" i="12"/>
  <c r="H105" i="12"/>
  <c r="G105" i="12"/>
  <c r="F105" i="12"/>
  <c r="D105" i="12"/>
  <c r="C105" i="12"/>
  <c r="J104" i="12"/>
  <c r="I104" i="12"/>
  <c r="H104" i="12"/>
  <c r="G104" i="12"/>
  <c r="F104" i="12"/>
  <c r="D104" i="12"/>
  <c r="C104" i="12"/>
  <c r="J103" i="12"/>
  <c r="I103" i="12"/>
  <c r="H103" i="12"/>
  <c r="G103" i="12"/>
  <c r="F103" i="12"/>
  <c r="D103" i="12"/>
  <c r="C103" i="12"/>
  <c r="J102" i="12"/>
  <c r="I102" i="12"/>
  <c r="H102" i="12"/>
  <c r="G102" i="12"/>
  <c r="F102" i="12"/>
  <c r="C102" i="12"/>
  <c r="J100" i="12"/>
  <c r="I100" i="12"/>
  <c r="H100" i="12"/>
  <c r="G100" i="12"/>
  <c r="F100" i="12"/>
  <c r="D100" i="12"/>
  <c r="C100" i="12"/>
  <c r="J99" i="12"/>
  <c r="I99" i="12"/>
  <c r="H99" i="12"/>
  <c r="G99" i="12"/>
  <c r="F99" i="12"/>
  <c r="D99" i="12"/>
  <c r="C99" i="12"/>
  <c r="J98" i="12"/>
  <c r="I98" i="12"/>
  <c r="H98" i="12"/>
  <c r="G98" i="12"/>
  <c r="F98" i="12"/>
  <c r="D98" i="12"/>
  <c r="C98" i="12"/>
  <c r="J97" i="12"/>
  <c r="I97" i="12"/>
  <c r="H97" i="12"/>
  <c r="G97" i="12"/>
  <c r="F97" i="12"/>
  <c r="D97" i="12"/>
  <c r="C97" i="12"/>
  <c r="J96" i="12"/>
  <c r="I96" i="12"/>
  <c r="H96" i="12"/>
  <c r="G96" i="12"/>
  <c r="F96" i="12"/>
  <c r="D96" i="12"/>
  <c r="C96" i="12"/>
  <c r="J95" i="12"/>
  <c r="I95" i="12"/>
  <c r="H95" i="12"/>
  <c r="G95" i="12"/>
  <c r="F95" i="12"/>
  <c r="D95" i="12"/>
  <c r="C95" i="12"/>
  <c r="J94" i="12"/>
  <c r="I94" i="12"/>
  <c r="H94" i="12"/>
  <c r="G94" i="12"/>
  <c r="F94" i="12"/>
  <c r="D94" i="12"/>
  <c r="C94" i="12"/>
  <c r="J93" i="12"/>
  <c r="I93" i="12"/>
  <c r="H93" i="12"/>
  <c r="G93" i="12"/>
  <c r="F93" i="12"/>
  <c r="D93" i="12"/>
  <c r="C93" i="12"/>
  <c r="J92" i="12"/>
  <c r="I92" i="12"/>
  <c r="H92" i="12"/>
  <c r="G92" i="12"/>
  <c r="F92" i="12"/>
  <c r="D92" i="12"/>
  <c r="C92" i="12"/>
  <c r="J91" i="12"/>
  <c r="I91" i="12"/>
  <c r="H91" i="12"/>
  <c r="G91" i="12"/>
  <c r="F91" i="12"/>
  <c r="D91" i="12"/>
  <c r="C91" i="12"/>
  <c r="J90" i="12"/>
  <c r="I90" i="12"/>
  <c r="H90" i="12"/>
  <c r="G90" i="12"/>
  <c r="F90" i="12"/>
  <c r="D90" i="12"/>
  <c r="C90" i="12"/>
  <c r="J89" i="12"/>
  <c r="I89" i="12"/>
  <c r="H89" i="12"/>
  <c r="G89" i="12"/>
  <c r="F89" i="12"/>
  <c r="D89" i="12"/>
  <c r="C89" i="12"/>
  <c r="J88" i="12"/>
  <c r="I88" i="12"/>
  <c r="H88" i="12"/>
  <c r="G88" i="12"/>
  <c r="F88" i="12"/>
  <c r="D88" i="12"/>
  <c r="C88" i="12"/>
  <c r="J87" i="12"/>
  <c r="I87" i="12"/>
  <c r="H87" i="12"/>
  <c r="G87" i="12"/>
  <c r="F87" i="12"/>
  <c r="C87" i="12"/>
  <c r="J86" i="12"/>
  <c r="I86" i="12"/>
  <c r="H86" i="12"/>
  <c r="G86" i="12"/>
  <c r="F86" i="12"/>
  <c r="C86" i="12"/>
  <c r="J85" i="12"/>
  <c r="I85" i="12"/>
  <c r="H85" i="12"/>
  <c r="G85" i="12"/>
  <c r="F85" i="12"/>
  <c r="D85" i="12"/>
  <c r="C85" i="12"/>
  <c r="J84" i="12"/>
  <c r="I84" i="12"/>
  <c r="H84" i="12"/>
  <c r="G84" i="12"/>
  <c r="F84" i="12"/>
  <c r="D84" i="12"/>
  <c r="C84" i="12"/>
  <c r="J83" i="12"/>
  <c r="I83" i="12"/>
  <c r="H83" i="12"/>
  <c r="G83" i="12"/>
  <c r="F83" i="12"/>
  <c r="D83" i="12"/>
  <c r="C83" i="12"/>
  <c r="J82" i="12"/>
  <c r="I82" i="12"/>
  <c r="H82" i="12"/>
  <c r="G82" i="12"/>
  <c r="F82" i="12"/>
  <c r="D82" i="12"/>
  <c r="C82" i="12"/>
  <c r="J81" i="12"/>
  <c r="I81" i="12"/>
  <c r="H81" i="12"/>
  <c r="G81" i="12"/>
  <c r="F81" i="12"/>
  <c r="D81" i="12"/>
  <c r="C81" i="12"/>
  <c r="J80" i="12"/>
  <c r="I80" i="12"/>
  <c r="H80" i="12"/>
  <c r="G80" i="12"/>
  <c r="F80" i="12"/>
  <c r="D80" i="12"/>
  <c r="C80" i="12"/>
  <c r="J79" i="12"/>
  <c r="I79" i="12"/>
  <c r="H79" i="12"/>
  <c r="G79" i="12"/>
  <c r="F79" i="12"/>
  <c r="D79" i="12"/>
  <c r="C79" i="12"/>
  <c r="J78" i="12"/>
  <c r="I78" i="12"/>
  <c r="H78" i="12"/>
  <c r="G78" i="12"/>
  <c r="F78" i="12"/>
  <c r="D78" i="12"/>
  <c r="C78" i="12"/>
  <c r="J77" i="12"/>
  <c r="I77" i="12"/>
  <c r="H77" i="12"/>
  <c r="G77" i="12"/>
  <c r="F77" i="12"/>
  <c r="D77" i="12"/>
  <c r="C77" i="12"/>
  <c r="J76" i="12"/>
  <c r="I76" i="12"/>
  <c r="H76" i="12"/>
  <c r="G76" i="12"/>
  <c r="F76" i="12"/>
  <c r="D76" i="12"/>
  <c r="C76" i="12"/>
  <c r="J75" i="12"/>
  <c r="I75" i="12"/>
  <c r="H75" i="12"/>
  <c r="G75" i="12"/>
  <c r="F75" i="12"/>
  <c r="D75" i="12"/>
  <c r="C75" i="12"/>
  <c r="J74" i="12"/>
  <c r="I74" i="12"/>
  <c r="H74" i="12"/>
  <c r="G74" i="12"/>
  <c r="F74" i="12"/>
  <c r="D74" i="12"/>
  <c r="C74" i="12"/>
  <c r="J73" i="12"/>
  <c r="I73" i="12"/>
  <c r="H73" i="12"/>
  <c r="G73" i="12"/>
  <c r="F73" i="12"/>
  <c r="C73" i="12"/>
  <c r="J72" i="12"/>
  <c r="I72" i="12"/>
  <c r="H72" i="12"/>
  <c r="G72" i="12"/>
  <c r="F72" i="12"/>
  <c r="D72" i="12"/>
  <c r="C72" i="12"/>
  <c r="J71" i="12"/>
  <c r="I71" i="12"/>
  <c r="H71" i="12"/>
  <c r="G71" i="12"/>
  <c r="F71" i="12"/>
  <c r="C71" i="12"/>
  <c r="J70" i="12"/>
  <c r="I70" i="12"/>
  <c r="H70" i="12"/>
  <c r="G70" i="12"/>
  <c r="F70" i="12"/>
  <c r="D70" i="12"/>
  <c r="C70" i="12"/>
  <c r="J69" i="12"/>
  <c r="I69" i="12"/>
  <c r="H69" i="12"/>
  <c r="G69" i="12"/>
  <c r="F69" i="12"/>
  <c r="D69" i="12"/>
  <c r="C69" i="12"/>
  <c r="J68" i="12"/>
  <c r="I68" i="12"/>
  <c r="H68" i="12"/>
  <c r="G68" i="12"/>
  <c r="F68" i="12"/>
  <c r="D68" i="12"/>
  <c r="C68" i="12"/>
  <c r="J67" i="12"/>
  <c r="I67" i="12"/>
  <c r="H67" i="12"/>
  <c r="G67" i="12"/>
  <c r="F67" i="12"/>
  <c r="D67" i="12"/>
  <c r="C67" i="12"/>
  <c r="J66" i="12"/>
  <c r="I66" i="12"/>
  <c r="H66" i="12"/>
  <c r="G66" i="12"/>
  <c r="F66" i="12"/>
  <c r="D66" i="12"/>
  <c r="C66" i="12"/>
  <c r="J65" i="12"/>
  <c r="I65" i="12"/>
  <c r="H65" i="12"/>
  <c r="G65" i="12"/>
  <c r="F65" i="12"/>
  <c r="D65" i="12"/>
  <c r="C65" i="12"/>
  <c r="J64" i="12"/>
  <c r="I64" i="12"/>
  <c r="H64" i="12"/>
  <c r="G64" i="12"/>
  <c r="F64" i="12"/>
  <c r="D64" i="12"/>
  <c r="C64" i="12"/>
  <c r="J62" i="12"/>
  <c r="I62" i="12"/>
  <c r="H62" i="12"/>
  <c r="G62" i="12"/>
  <c r="F62" i="12"/>
  <c r="D62" i="12"/>
  <c r="C62" i="12"/>
  <c r="J61" i="12"/>
  <c r="I61" i="12"/>
  <c r="H61" i="12"/>
  <c r="G61" i="12"/>
  <c r="F61" i="12"/>
  <c r="D61" i="12"/>
  <c r="C61" i="12"/>
  <c r="J60" i="12"/>
  <c r="I60" i="12"/>
  <c r="H60" i="12"/>
  <c r="G60" i="12"/>
  <c r="F60" i="12"/>
  <c r="D60" i="12"/>
  <c r="C60" i="12"/>
  <c r="J59" i="12"/>
  <c r="I59" i="12"/>
  <c r="H59" i="12"/>
  <c r="G59" i="12"/>
  <c r="F59" i="12"/>
  <c r="D59" i="12"/>
  <c r="C59" i="12"/>
  <c r="J58" i="12"/>
  <c r="I58" i="12"/>
  <c r="H58" i="12"/>
  <c r="G58" i="12"/>
  <c r="F58" i="12"/>
  <c r="D58" i="12"/>
  <c r="C58" i="12"/>
  <c r="J57" i="12"/>
  <c r="I57" i="12"/>
  <c r="H57" i="12"/>
  <c r="G57" i="12"/>
  <c r="F57" i="12"/>
  <c r="D57" i="12"/>
  <c r="C57" i="12"/>
  <c r="J56" i="12"/>
  <c r="I56" i="12"/>
  <c r="H56" i="12"/>
  <c r="G56" i="12"/>
  <c r="F56" i="12"/>
  <c r="D56" i="12"/>
  <c r="C56" i="12"/>
  <c r="J55" i="12"/>
  <c r="I55" i="12"/>
  <c r="H55" i="12"/>
  <c r="G55" i="12"/>
  <c r="F55" i="12"/>
  <c r="D55" i="12"/>
  <c r="C55" i="12"/>
  <c r="J54" i="12"/>
  <c r="I54" i="12"/>
  <c r="H54" i="12"/>
  <c r="G54" i="12"/>
  <c r="F54" i="12"/>
  <c r="D54" i="12"/>
  <c r="C54" i="12"/>
  <c r="J53" i="12"/>
  <c r="I53" i="12"/>
  <c r="H53" i="12"/>
  <c r="G53" i="12"/>
  <c r="F53" i="12"/>
  <c r="D53" i="12"/>
  <c r="C53" i="12"/>
  <c r="J52" i="12"/>
  <c r="I52" i="12"/>
  <c r="H52" i="12"/>
  <c r="G52" i="12"/>
  <c r="F52" i="12"/>
  <c r="D52" i="12"/>
  <c r="C52" i="12"/>
  <c r="J51" i="12"/>
  <c r="I51" i="12"/>
  <c r="H51" i="12"/>
  <c r="G51" i="12"/>
  <c r="F51" i="12"/>
  <c r="D51" i="12"/>
  <c r="C51" i="12"/>
  <c r="J50" i="12"/>
  <c r="I50" i="12"/>
  <c r="H50" i="12"/>
  <c r="G50" i="12"/>
  <c r="F50" i="12"/>
  <c r="D50" i="12"/>
  <c r="C50" i="12"/>
  <c r="J49" i="12"/>
  <c r="I49" i="12"/>
  <c r="H49" i="12"/>
  <c r="G49" i="12"/>
  <c r="F49" i="12"/>
  <c r="D49" i="12"/>
  <c r="C49" i="12"/>
  <c r="J48" i="12"/>
  <c r="I48" i="12"/>
  <c r="H48" i="12"/>
  <c r="G48" i="12"/>
  <c r="F48" i="12"/>
  <c r="D48" i="12"/>
  <c r="C48" i="12"/>
  <c r="J47" i="12"/>
  <c r="I47" i="12"/>
  <c r="H47" i="12"/>
  <c r="G47" i="12"/>
  <c r="F47" i="12"/>
  <c r="D47" i="12"/>
  <c r="C47" i="12"/>
  <c r="J46" i="12"/>
  <c r="I46" i="12"/>
  <c r="H46" i="12"/>
  <c r="G46" i="12"/>
  <c r="F46" i="12"/>
  <c r="D46" i="12"/>
  <c r="C46" i="12"/>
  <c r="J45" i="12"/>
  <c r="I45" i="12"/>
  <c r="H45" i="12"/>
  <c r="G45" i="12"/>
  <c r="F45" i="12"/>
  <c r="D45" i="12"/>
  <c r="C45" i="12"/>
  <c r="J43" i="12"/>
  <c r="I43" i="12"/>
  <c r="H43" i="12"/>
  <c r="G43" i="12"/>
  <c r="F43" i="12"/>
  <c r="D43" i="12"/>
  <c r="C43" i="12"/>
  <c r="J42" i="12"/>
  <c r="I42" i="12"/>
  <c r="H42" i="12"/>
  <c r="G42" i="12"/>
  <c r="F42" i="12"/>
  <c r="D42" i="12"/>
  <c r="C42" i="12"/>
  <c r="J41" i="12"/>
  <c r="I41" i="12"/>
  <c r="H41" i="12"/>
  <c r="G41" i="12"/>
  <c r="F41" i="12"/>
  <c r="D41" i="12"/>
  <c r="C41" i="12"/>
  <c r="J40" i="12"/>
  <c r="I40" i="12"/>
  <c r="H40" i="12"/>
  <c r="G40" i="12"/>
  <c r="F40" i="12"/>
  <c r="D40" i="12"/>
  <c r="C40" i="12"/>
  <c r="J39" i="12"/>
  <c r="I39" i="12"/>
  <c r="H39" i="12"/>
  <c r="G39" i="12"/>
  <c r="F39" i="12"/>
  <c r="D39" i="12"/>
  <c r="C39" i="12"/>
  <c r="J38" i="12"/>
  <c r="I38" i="12"/>
  <c r="H38" i="12"/>
  <c r="G38" i="12"/>
  <c r="F38" i="12"/>
  <c r="D38" i="12"/>
  <c r="C38" i="12"/>
  <c r="J37" i="12"/>
  <c r="I37" i="12"/>
  <c r="H37" i="12"/>
  <c r="G37" i="12"/>
  <c r="F37" i="12"/>
  <c r="C37" i="12"/>
  <c r="J36" i="12"/>
  <c r="I36" i="12"/>
  <c r="H36" i="12"/>
  <c r="G36" i="12"/>
  <c r="F36" i="12"/>
  <c r="D36" i="12"/>
  <c r="C36" i="12"/>
  <c r="J35" i="12"/>
  <c r="I35" i="12"/>
  <c r="H35" i="12"/>
  <c r="G35" i="12"/>
  <c r="F35" i="12"/>
  <c r="D35" i="12"/>
  <c r="C35" i="12"/>
  <c r="J34" i="12"/>
  <c r="I34" i="12"/>
  <c r="H34" i="12"/>
  <c r="G34" i="12"/>
  <c r="F34" i="12"/>
  <c r="C34" i="12"/>
  <c r="J33" i="12"/>
  <c r="I33" i="12"/>
  <c r="H33" i="12"/>
  <c r="G33" i="12"/>
  <c r="F33" i="12"/>
  <c r="D33" i="12"/>
  <c r="C33" i="12"/>
  <c r="J32" i="12"/>
  <c r="I32" i="12"/>
  <c r="H32" i="12"/>
  <c r="G32" i="12"/>
  <c r="F32" i="12"/>
  <c r="D32" i="12"/>
  <c r="C32" i="12"/>
  <c r="J31" i="12"/>
  <c r="I31" i="12"/>
  <c r="H31" i="12"/>
  <c r="G31" i="12"/>
  <c r="F31" i="12"/>
  <c r="D31" i="12"/>
  <c r="C31" i="12"/>
  <c r="J30" i="12"/>
  <c r="I30" i="12"/>
  <c r="H30" i="12"/>
  <c r="G30" i="12"/>
  <c r="F30" i="12"/>
  <c r="C30" i="12"/>
  <c r="J29" i="12"/>
  <c r="I29" i="12"/>
  <c r="H29" i="12"/>
  <c r="G29" i="12"/>
  <c r="F29" i="12"/>
  <c r="D29" i="12"/>
  <c r="C29" i="12"/>
  <c r="J28" i="12"/>
  <c r="I28" i="12"/>
  <c r="H28" i="12"/>
  <c r="G28" i="12"/>
  <c r="F28" i="12"/>
  <c r="D28" i="12"/>
  <c r="C28" i="12"/>
  <c r="J27" i="12"/>
  <c r="I27" i="12"/>
  <c r="H27" i="12"/>
  <c r="G27" i="12"/>
  <c r="F27" i="12"/>
  <c r="C27" i="12"/>
  <c r="J26" i="12"/>
  <c r="I26" i="12"/>
  <c r="H26" i="12"/>
  <c r="G26" i="12"/>
  <c r="F26" i="12"/>
  <c r="C26" i="12"/>
  <c r="J25" i="12"/>
  <c r="I25" i="12"/>
  <c r="H25" i="12"/>
  <c r="G25" i="12"/>
  <c r="F25" i="12"/>
  <c r="C25" i="12"/>
  <c r="J24" i="12"/>
  <c r="I24" i="12"/>
  <c r="H24" i="12"/>
  <c r="G24" i="12"/>
  <c r="F24" i="12"/>
  <c r="C24" i="12"/>
  <c r="J23" i="12"/>
  <c r="I23" i="12"/>
  <c r="H23" i="12"/>
  <c r="G23" i="12"/>
  <c r="F23" i="12"/>
  <c r="C23" i="12"/>
  <c r="J22" i="12"/>
  <c r="I22" i="12"/>
  <c r="H22" i="12"/>
  <c r="G22" i="12"/>
  <c r="F22" i="12"/>
  <c r="C22" i="12"/>
  <c r="J21" i="12"/>
  <c r="I21" i="12"/>
  <c r="H21" i="12"/>
  <c r="G21" i="12"/>
  <c r="F21" i="12"/>
  <c r="C21" i="12"/>
  <c r="J20" i="12"/>
  <c r="I20" i="12"/>
  <c r="H20" i="12"/>
  <c r="G20" i="12"/>
  <c r="F20" i="12"/>
  <c r="C20" i="12"/>
  <c r="J19" i="12"/>
  <c r="I19" i="12"/>
  <c r="H19" i="12"/>
  <c r="G19" i="12"/>
  <c r="F19" i="12"/>
  <c r="C19" i="12"/>
  <c r="J18" i="12"/>
  <c r="I18" i="12"/>
  <c r="H18" i="12"/>
  <c r="G18" i="12"/>
  <c r="F18" i="12"/>
  <c r="C18" i="12"/>
  <c r="J17" i="12"/>
  <c r="I17" i="12"/>
  <c r="H17" i="12"/>
  <c r="G17" i="12"/>
  <c r="F17" i="12"/>
  <c r="C17" i="12"/>
  <c r="J16" i="12"/>
  <c r="I16" i="12"/>
  <c r="H16" i="12"/>
  <c r="G16" i="12"/>
  <c r="F16" i="12"/>
  <c r="C16" i="12"/>
  <c r="J15" i="12"/>
  <c r="I15" i="12"/>
  <c r="H15" i="12"/>
  <c r="G15" i="12"/>
  <c r="F15" i="12"/>
  <c r="C15" i="12"/>
  <c r="J14" i="12"/>
  <c r="I14" i="12"/>
  <c r="H14" i="12"/>
  <c r="G14" i="12"/>
  <c r="F14" i="12"/>
  <c r="C14" i="12"/>
  <c r="J13" i="12"/>
  <c r="I13" i="12"/>
  <c r="H13" i="12"/>
  <c r="G13" i="12"/>
  <c r="F13" i="12"/>
  <c r="C13" i="12"/>
  <c r="J12" i="12"/>
  <c r="I12" i="12"/>
  <c r="H12" i="12"/>
  <c r="G12" i="12"/>
  <c r="F12" i="12"/>
  <c r="C12" i="12"/>
  <c r="J11" i="12"/>
  <c r="I11" i="12"/>
  <c r="H11" i="12"/>
  <c r="G11" i="12"/>
  <c r="F11" i="12"/>
  <c r="C11" i="12"/>
  <c r="J10" i="12"/>
  <c r="I10" i="12"/>
  <c r="H10" i="12"/>
  <c r="G10" i="12"/>
  <c r="F10" i="12"/>
  <c r="C10" i="12"/>
  <c r="J9" i="12"/>
  <c r="I9" i="12"/>
  <c r="H9" i="12"/>
  <c r="G9" i="12"/>
  <c r="F9" i="12"/>
  <c r="C9" i="12"/>
  <c r="J8" i="12"/>
  <c r="I8" i="12"/>
  <c r="H8" i="12"/>
  <c r="G8" i="12"/>
  <c r="F8" i="12"/>
  <c r="C8" i="12"/>
  <c r="J7" i="12"/>
  <c r="I7" i="12"/>
  <c r="H7" i="12"/>
  <c r="G7" i="12"/>
  <c r="F7" i="12"/>
  <c r="C7" i="12"/>
  <c r="J6" i="12"/>
  <c r="I6" i="12"/>
  <c r="H6" i="12"/>
  <c r="G6" i="12"/>
  <c r="F6" i="12"/>
  <c r="C6" i="12"/>
  <c r="J5" i="12"/>
  <c r="I5" i="12"/>
  <c r="H5" i="12"/>
  <c r="G5" i="12"/>
  <c r="F5" i="12"/>
  <c r="C5" i="12"/>
  <c r="J4" i="12"/>
  <c r="I4" i="12"/>
  <c r="H4" i="12"/>
  <c r="G4" i="12"/>
  <c r="F4" i="12"/>
  <c r="C4" i="12"/>
  <c r="E18" i="17" l="1"/>
  <c r="E15" i="17"/>
  <c r="E17" i="17"/>
  <c r="E16" i="17"/>
  <c r="E14" i="17"/>
  <c r="F14" i="17"/>
  <c r="G14" i="17"/>
  <c r="H14" i="17"/>
  <c r="I3" i="12"/>
  <c r="H3" i="12"/>
  <c r="G3" i="12"/>
  <c r="F3" i="12"/>
  <c r="C3" i="12"/>
  <c r="B2" i="19"/>
  <c r="B3" i="19"/>
  <c r="B5" i="19"/>
  <c r="B6" i="19"/>
  <c r="B7" i="19"/>
  <c r="B8" i="19"/>
  <c r="B9" i="19"/>
  <c r="B10" i="19"/>
  <c r="B11" i="19"/>
  <c r="B12" i="19"/>
  <c r="B13" i="19"/>
  <c r="K1" i="12"/>
  <c r="B27" i="19"/>
  <c r="B28" i="19"/>
  <c r="B29" i="19"/>
  <c r="B30" i="19"/>
  <c r="B32" i="19"/>
  <c r="B24" i="19"/>
  <c r="B25" i="19"/>
  <c r="B26" i="19"/>
  <c r="B31" i="19"/>
  <c r="B14" i="19"/>
  <c r="B15" i="19"/>
  <c r="B16" i="19"/>
  <c r="B17" i="19"/>
  <c r="B18" i="19"/>
  <c r="B19" i="19"/>
  <c r="B20" i="19"/>
  <c r="B21" i="19"/>
  <c r="B22" i="19"/>
  <c r="B23" i="19"/>
  <c r="B4" i="19"/>
  <c r="M523" i="12"/>
  <c r="M539" i="12"/>
  <c r="M273" i="12"/>
  <c r="M165" i="12"/>
  <c r="M360" i="12"/>
  <c r="M519" i="12"/>
  <c r="M358" i="12"/>
  <c r="M151" i="12"/>
  <c r="M357" i="12"/>
  <c r="M312" i="12"/>
  <c r="M409" i="12"/>
  <c r="M131" i="12"/>
  <c r="M429" i="12"/>
  <c r="M547" i="12"/>
  <c r="M472" i="12"/>
  <c r="M334" i="12"/>
  <c r="M281" i="12"/>
  <c r="M227" i="12"/>
  <c r="M110" i="12"/>
  <c r="M513" i="12"/>
  <c r="M516" i="12"/>
  <c r="M510" i="12"/>
  <c r="M508" i="12"/>
  <c r="M502" i="12"/>
  <c r="M498" i="12"/>
  <c r="M497" i="12"/>
  <c r="M493" i="12"/>
  <c r="M491" i="12"/>
  <c r="M489" i="12"/>
  <c r="M477" i="12"/>
  <c r="M475" i="12"/>
  <c r="M469" i="12"/>
  <c r="M463" i="12"/>
  <c r="M459" i="12"/>
  <c r="M455" i="12"/>
  <c r="M452" i="12"/>
  <c r="M446" i="12"/>
  <c r="M442" i="12"/>
  <c r="M438" i="12"/>
  <c r="M423" i="12"/>
  <c r="M417" i="12"/>
  <c r="M414" i="12"/>
  <c r="M413" i="12"/>
  <c r="M408" i="12"/>
  <c r="M404" i="12"/>
  <c r="M400" i="12"/>
  <c r="M398" i="12"/>
  <c r="M389" i="12"/>
  <c r="M387" i="12"/>
  <c r="M384" i="12"/>
  <c r="M385" i="12"/>
  <c r="M379" i="12"/>
  <c r="M375" i="12"/>
  <c r="M370" i="12"/>
  <c r="M365" i="12"/>
  <c r="M369" i="12"/>
  <c r="M352" i="12"/>
  <c r="M353" i="12"/>
  <c r="M346" i="12"/>
  <c r="M342" i="12"/>
  <c r="M345" i="12"/>
  <c r="M338" i="12"/>
  <c r="M341" i="12"/>
  <c r="M335" i="12"/>
  <c r="M337" i="12"/>
  <c r="M329" i="12"/>
  <c r="M325" i="12"/>
  <c r="M321" i="12"/>
  <c r="M316" i="12"/>
  <c r="M320" i="12"/>
  <c r="M306" i="12"/>
  <c r="M302" i="12"/>
  <c r="M301" i="12"/>
  <c r="M293" i="12"/>
  <c r="M291" i="12"/>
  <c r="M285" i="12"/>
  <c r="M275" i="12"/>
  <c r="M272" i="12"/>
  <c r="M264" i="12"/>
  <c r="M263" i="12"/>
  <c r="M255" i="12"/>
  <c r="M247" i="12"/>
  <c r="M244" i="12"/>
  <c r="M243" i="12"/>
  <c r="M241" i="12"/>
  <c r="M239" i="12"/>
  <c r="M236" i="12"/>
  <c r="M235" i="12"/>
  <c r="M231" i="12"/>
  <c r="M225" i="12"/>
  <c r="M223" i="12"/>
  <c r="M219" i="12"/>
  <c r="M222" i="12"/>
  <c r="M221" i="12"/>
  <c r="M201" i="12"/>
  <c r="M197" i="12"/>
  <c r="M188" i="12"/>
  <c r="M192" i="12"/>
  <c r="M190" i="12"/>
  <c r="M183" i="12"/>
  <c r="M174" i="12"/>
  <c r="M149" i="12"/>
  <c r="M141" i="12"/>
  <c r="M145" i="12"/>
  <c r="M137" i="12"/>
  <c r="M133" i="12"/>
  <c r="M128" i="12"/>
  <c r="M122" i="12"/>
  <c r="M114" i="12"/>
  <c r="M132" i="12"/>
  <c r="M130" i="12"/>
  <c r="M93" i="12"/>
  <c r="M88" i="12"/>
  <c r="M76" i="12"/>
  <c r="M72" i="12"/>
  <c r="M68" i="12"/>
  <c r="M64" i="12"/>
  <c r="M60" i="12"/>
  <c r="M59" i="12"/>
  <c r="M55" i="12"/>
  <c r="M52" i="12"/>
  <c r="M51" i="12"/>
  <c r="M47" i="12"/>
  <c r="M43" i="12"/>
  <c r="M42" i="12"/>
  <c r="M38" i="12"/>
  <c r="M35" i="12"/>
  <c r="M58" i="12"/>
  <c r="M56" i="12"/>
  <c r="M30" i="12"/>
  <c r="M50" i="12"/>
  <c r="M49" i="12"/>
  <c r="M48" i="12"/>
  <c r="M46" i="12"/>
  <c r="M45" i="12"/>
  <c r="M22" i="12"/>
  <c r="M41" i="12"/>
  <c r="M40" i="12"/>
  <c r="M18" i="12"/>
  <c r="M37" i="12"/>
  <c r="M36" i="12"/>
  <c r="M14" i="12"/>
  <c r="M11" i="12"/>
  <c r="M10" i="12"/>
  <c r="M6" i="12"/>
  <c r="M3" i="12"/>
  <c r="M555" i="12"/>
  <c r="J14" i="17" l="1"/>
  <c r="E20" i="17"/>
  <c r="O555" i="12"/>
  <c r="R555" i="12"/>
  <c r="Q555" i="12"/>
  <c r="P555" i="12"/>
  <c r="N555" i="12"/>
  <c r="X555" i="12"/>
  <c r="T555" i="12"/>
  <c r="W555" i="12"/>
  <c r="Z555" i="12"/>
  <c r="V555" i="12"/>
  <c r="Y555" i="12"/>
  <c r="U555" i="12"/>
  <c r="P11" i="12"/>
  <c r="O11" i="12"/>
  <c r="R11" i="12"/>
  <c r="N11" i="12"/>
  <c r="Q11" i="12"/>
  <c r="Z11" i="12"/>
  <c r="V11" i="12"/>
  <c r="Y11" i="12"/>
  <c r="U11" i="12"/>
  <c r="X11" i="12"/>
  <c r="T11" i="12"/>
  <c r="W11" i="12"/>
  <c r="Q18" i="12"/>
  <c r="P18" i="12"/>
  <c r="O18" i="12"/>
  <c r="R18" i="12"/>
  <c r="N18" i="12"/>
  <c r="Y18" i="12"/>
  <c r="U18" i="12"/>
  <c r="X18" i="12"/>
  <c r="T18" i="12"/>
  <c r="W18" i="12"/>
  <c r="Z18" i="12"/>
  <c r="V18" i="12"/>
  <c r="O45" i="12"/>
  <c r="R45" i="12"/>
  <c r="N45" i="12"/>
  <c r="Q45" i="12"/>
  <c r="P45" i="12"/>
  <c r="W45" i="12"/>
  <c r="Z45" i="12"/>
  <c r="V45" i="12"/>
  <c r="Y45" i="12"/>
  <c r="U45" i="12"/>
  <c r="X45" i="12"/>
  <c r="T45" i="12"/>
  <c r="R50" i="12"/>
  <c r="N50" i="12"/>
  <c r="Q50" i="12"/>
  <c r="P50" i="12"/>
  <c r="O50" i="12"/>
  <c r="X50" i="12"/>
  <c r="T50" i="12"/>
  <c r="W50" i="12"/>
  <c r="Z50" i="12"/>
  <c r="V50" i="12"/>
  <c r="Y50" i="12"/>
  <c r="U50" i="12"/>
  <c r="P35" i="12"/>
  <c r="O35" i="12"/>
  <c r="R35" i="12"/>
  <c r="N35" i="12"/>
  <c r="Q35" i="12"/>
  <c r="Z35" i="12"/>
  <c r="V35" i="12"/>
  <c r="Y35" i="12"/>
  <c r="U35" i="12"/>
  <c r="X35" i="12"/>
  <c r="T35" i="12"/>
  <c r="W35" i="12"/>
  <c r="Q47" i="12"/>
  <c r="P47" i="12"/>
  <c r="O47" i="12"/>
  <c r="R47" i="12"/>
  <c r="N47" i="12"/>
  <c r="Y47" i="12"/>
  <c r="U47" i="12"/>
  <c r="X47" i="12"/>
  <c r="T47" i="12"/>
  <c r="W47" i="12"/>
  <c r="Z47" i="12"/>
  <c r="V47" i="12"/>
  <c r="Q59" i="12"/>
  <c r="P59" i="12"/>
  <c r="O59" i="12"/>
  <c r="R59" i="12"/>
  <c r="N59" i="12"/>
  <c r="Y59" i="12"/>
  <c r="U59" i="12"/>
  <c r="X59" i="12"/>
  <c r="T59" i="12"/>
  <c r="W59" i="12"/>
  <c r="Z59" i="12"/>
  <c r="V59" i="12"/>
  <c r="Q72" i="12"/>
  <c r="P72" i="12"/>
  <c r="O72" i="12"/>
  <c r="R72" i="12"/>
  <c r="N72" i="12"/>
  <c r="W72" i="12"/>
  <c r="Z72" i="12"/>
  <c r="V72" i="12"/>
  <c r="X72" i="12"/>
  <c r="T72" i="12"/>
  <c r="Y72" i="12"/>
  <c r="U72" i="12"/>
  <c r="O130" i="12"/>
  <c r="R130" i="12"/>
  <c r="N130" i="12"/>
  <c r="Q130" i="12"/>
  <c r="P130" i="12"/>
  <c r="Y130" i="12"/>
  <c r="U130" i="12"/>
  <c r="X130" i="12"/>
  <c r="T130" i="12"/>
  <c r="W130" i="12"/>
  <c r="Z130" i="12"/>
  <c r="V130" i="12"/>
  <c r="Q128" i="12"/>
  <c r="P128" i="12"/>
  <c r="O128" i="12"/>
  <c r="R128" i="12"/>
  <c r="N128" i="12"/>
  <c r="W128" i="12"/>
  <c r="Z128" i="12"/>
  <c r="V128" i="12"/>
  <c r="Y128" i="12"/>
  <c r="U128" i="12"/>
  <c r="X128" i="12"/>
  <c r="T128" i="12"/>
  <c r="Q141" i="12"/>
  <c r="P141" i="12"/>
  <c r="O141" i="12"/>
  <c r="R141" i="12"/>
  <c r="N141" i="12"/>
  <c r="Z141" i="12"/>
  <c r="V141" i="12"/>
  <c r="Y141" i="12"/>
  <c r="U141" i="12"/>
  <c r="X141" i="12"/>
  <c r="T141" i="12"/>
  <c r="O190" i="12"/>
  <c r="R190" i="12"/>
  <c r="N190" i="12"/>
  <c r="Q190" i="12"/>
  <c r="P190" i="12"/>
  <c r="Y190" i="12"/>
  <c r="U190" i="12"/>
  <c r="X190" i="12"/>
  <c r="T190" i="12"/>
  <c r="Z190" i="12"/>
  <c r="V190" i="12"/>
  <c r="Q201" i="12"/>
  <c r="P201" i="12"/>
  <c r="O201" i="12"/>
  <c r="R201" i="12"/>
  <c r="N201" i="12"/>
  <c r="W201" i="12"/>
  <c r="Z201" i="12"/>
  <c r="V201" i="12"/>
  <c r="Y201" i="12"/>
  <c r="U201" i="12"/>
  <c r="X201" i="12"/>
  <c r="T201" i="12"/>
  <c r="Q223" i="12"/>
  <c r="P223" i="12"/>
  <c r="O223" i="12"/>
  <c r="R223" i="12"/>
  <c r="N223" i="12"/>
  <c r="W223" i="12"/>
  <c r="Z223" i="12"/>
  <c r="V223" i="12"/>
  <c r="Y223" i="12"/>
  <c r="U223" i="12"/>
  <c r="X223" i="12"/>
  <c r="T223" i="12"/>
  <c r="P236" i="12"/>
  <c r="O236" i="12"/>
  <c r="R236" i="12"/>
  <c r="N236" i="12"/>
  <c r="Q236" i="12"/>
  <c r="X236" i="12"/>
  <c r="T236" i="12"/>
  <c r="W236" i="12"/>
  <c r="Z236" i="12"/>
  <c r="V236" i="12"/>
  <c r="Y236" i="12"/>
  <c r="U236" i="12"/>
  <c r="P244" i="12"/>
  <c r="O244" i="12"/>
  <c r="R244" i="12"/>
  <c r="N244" i="12"/>
  <c r="Q244" i="12"/>
  <c r="X244" i="12"/>
  <c r="T244" i="12"/>
  <c r="W244" i="12"/>
  <c r="Z244" i="12"/>
  <c r="V244" i="12"/>
  <c r="Y244" i="12"/>
  <c r="U244" i="12"/>
  <c r="P264" i="12"/>
  <c r="O264" i="12"/>
  <c r="R264" i="12"/>
  <c r="N264" i="12"/>
  <c r="Q264" i="12"/>
  <c r="X264" i="12"/>
  <c r="T264" i="12"/>
  <c r="Z264" i="12"/>
  <c r="V264" i="12"/>
  <c r="Y264" i="12"/>
  <c r="U264" i="12"/>
  <c r="R291" i="12"/>
  <c r="O291" i="12"/>
  <c r="N291" i="12"/>
  <c r="Q291" i="12"/>
  <c r="P291" i="12"/>
  <c r="W291" i="12"/>
  <c r="Z291" i="12"/>
  <c r="V291" i="12"/>
  <c r="Y291" i="12"/>
  <c r="U291" i="12"/>
  <c r="X291" i="12"/>
  <c r="T291" i="12"/>
  <c r="P306" i="12"/>
  <c r="O306" i="12"/>
  <c r="R306" i="12"/>
  <c r="N306" i="12"/>
  <c r="Q306" i="12"/>
  <c r="Y306" i="12"/>
  <c r="U306" i="12"/>
  <c r="X306" i="12"/>
  <c r="T306" i="12"/>
  <c r="W306" i="12"/>
  <c r="Z306" i="12"/>
  <c r="V306" i="12"/>
  <c r="Q325" i="12"/>
  <c r="R325" i="12"/>
  <c r="P325" i="12"/>
  <c r="O325" i="12"/>
  <c r="N325" i="12"/>
  <c r="Y325" i="12"/>
  <c r="U325" i="12"/>
  <c r="X325" i="12"/>
  <c r="T325" i="12"/>
  <c r="W325" i="12"/>
  <c r="Z325" i="12"/>
  <c r="V325" i="12"/>
  <c r="R341" i="12"/>
  <c r="N341" i="12"/>
  <c r="Q341" i="12"/>
  <c r="P341" i="12"/>
  <c r="O341" i="12"/>
  <c r="X341" i="12"/>
  <c r="T341" i="12"/>
  <c r="W341" i="12"/>
  <c r="Z341" i="12"/>
  <c r="V341" i="12"/>
  <c r="Y341" i="12"/>
  <c r="U341" i="12"/>
  <c r="Q346" i="12"/>
  <c r="N346" i="12"/>
  <c r="R346" i="12"/>
  <c r="P346" i="12"/>
  <c r="O346" i="12"/>
  <c r="Y346" i="12"/>
  <c r="U346" i="12"/>
  <c r="X346" i="12"/>
  <c r="T346" i="12"/>
  <c r="W346" i="12"/>
  <c r="Z346" i="12"/>
  <c r="V346" i="12"/>
  <c r="Q365" i="12"/>
  <c r="P365" i="12"/>
  <c r="O365" i="12"/>
  <c r="N365" i="12"/>
  <c r="R365" i="12"/>
  <c r="Y365" i="12"/>
  <c r="U365" i="12"/>
  <c r="X365" i="12"/>
  <c r="T365" i="12"/>
  <c r="W365" i="12"/>
  <c r="Z365" i="12"/>
  <c r="V365" i="12"/>
  <c r="O385" i="12"/>
  <c r="Q385" i="12"/>
  <c r="P385" i="12"/>
  <c r="N385" i="12"/>
  <c r="R385" i="12"/>
  <c r="W385" i="12"/>
  <c r="Z385" i="12"/>
  <c r="V385" i="12"/>
  <c r="Y385" i="12"/>
  <c r="U385" i="12"/>
  <c r="X385" i="12"/>
  <c r="T385" i="12"/>
  <c r="O398" i="12"/>
  <c r="Q398" i="12"/>
  <c r="P398" i="12"/>
  <c r="N398" i="12"/>
  <c r="R398" i="12"/>
  <c r="W398" i="12"/>
  <c r="Z398" i="12"/>
  <c r="V398" i="12"/>
  <c r="Y398" i="12"/>
  <c r="U398" i="12"/>
  <c r="X398" i="12"/>
  <c r="T398" i="12"/>
  <c r="Q413" i="12"/>
  <c r="P413" i="12"/>
  <c r="O413" i="12"/>
  <c r="N413" i="12"/>
  <c r="R413" i="12"/>
  <c r="Y413" i="12"/>
  <c r="U413" i="12"/>
  <c r="X413" i="12"/>
  <c r="T413" i="12"/>
  <c r="W413" i="12"/>
  <c r="Z413" i="12"/>
  <c r="V413" i="12"/>
  <c r="Q438" i="12"/>
  <c r="O438" i="12"/>
  <c r="N438" i="12"/>
  <c r="R438" i="12"/>
  <c r="P438" i="12"/>
  <c r="Y438" i="12"/>
  <c r="U438" i="12"/>
  <c r="X438" i="12"/>
  <c r="T438" i="12"/>
  <c r="W438" i="12"/>
  <c r="Z438" i="12"/>
  <c r="V438" i="12"/>
  <c r="Q455" i="12"/>
  <c r="O455" i="12"/>
  <c r="N455" i="12"/>
  <c r="R455" i="12"/>
  <c r="P455" i="12"/>
  <c r="Y455" i="12"/>
  <c r="U455" i="12"/>
  <c r="X455" i="12"/>
  <c r="T455" i="12"/>
  <c r="W455" i="12"/>
  <c r="Z455" i="12"/>
  <c r="V455" i="12"/>
  <c r="Q475" i="12"/>
  <c r="R475" i="12"/>
  <c r="P475" i="12"/>
  <c r="O475" i="12"/>
  <c r="N475" i="12"/>
  <c r="W475" i="12"/>
  <c r="Z475" i="12"/>
  <c r="V475" i="12"/>
  <c r="Y475" i="12"/>
  <c r="U475" i="12"/>
  <c r="X475" i="12"/>
  <c r="T475" i="12"/>
  <c r="O493" i="12"/>
  <c r="R493" i="12"/>
  <c r="Q493" i="12"/>
  <c r="P493" i="12"/>
  <c r="N493" i="12"/>
  <c r="Y493" i="12"/>
  <c r="U493" i="12"/>
  <c r="X493" i="12"/>
  <c r="T493" i="12"/>
  <c r="W493" i="12"/>
  <c r="Z493" i="12"/>
  <c r="V493" i="12"/>
  <c r="O508" i="12"/>
  <c r="Q508" i="12"/>
  <c r="P508" i="12"/>
  <c r="N508" i="12"/>
  <c r="R508" i="12"/>
  <c r="Y508" i="12"/>
  <c r="U508" i="12"/>
  <c r="X508" i="12"/>
  <c r="T508" i="12"/>
  <c r="W508" i="12"/>
  <c r="Z508" i="12"/>
  <c r="V508" i="12"/>
  <c r="Q110" i="12"/>
  <c r="P110" i="12"/>
  <c r="O110" i="12"/>
  <c r="R110" i="12"/>
  <c r="N110" i="12"/>
  <c r="W110" i="12"/>
  <c r="Z110" i="12"/>
  <c r="V110" i="12"/>
  <c r="Y110" i="12"/>
  <c r="U110" i="12"/>
  <c r="X110" i="12"/>
  <c r="T110" i="12"/>
  <c r="O472" i="12"/>
  <c r="N472" i="12"/>
  <c r="R472" i="12"/>
  <c r="Q472" i="12"/>
  <c r="P472" i="12"/>
  <c r="W472" i="12"/>
  <c r="Z472" i="12"/>
  <c r="V472" i="12"/>
  <c r="Y472" i="12"/>
  <c r="U472" i="12"/>
  <c r="X472" i="12"/>
  <c r="T472" i="12"/>
  <c r="R409" i="12"/>
  <c r="N409" i="12"/>
  <c r="P409" i="12"/>
  <c r="O409" i="12"/>
  <c r="Q409" i="12"/>
  <c r="W409" i="12"/>
  <c r="Z409" i="12"/>
  <c r="V409" i="12"/>
  <c r="Y409" i="12"/>
  <c r="U409" i="12"/>
  <c r="X409" i="12"/>
  <c r="T409" i="12"/>
  <c r="R358" i="12"/>
  <c r="N358" i="12"/>
  <c r="O358" i="12"/>
  <c r="Q358" i="12"/>
  <c r="P358" i="12"/>
  <c r="X358" i="12"/>
  <c r="T358" i="12"/>
  <c r="Z358" i="12"/>
  <c r="V358" i="12"/>
  <c r="Y358" i="12"/>
  <c r="U358" i="12"/>
  <c r="R273" i="12"/>
  <c r="N273" i="12"/>
  <c r="P273" i="12"/>
  <c r="O273" i="12"/>
  <c r="Q273" i="12"/>
  <c r="Z273" i="12"/>
  <c r="V273" i="12"/>
  <c r="Y273" i="12"/>
  <c r="U273" i="12"/>
  <c r="X273" i="12"/>
  <c r="T273" i="12"/>
  <c r="W273" i="12"/>
  <c r="Q14" i="12"/>
  <c r="P14" i="12"/>
  <c r="O14" i="12"/>
  <c r="R14" i="12"/>
  <c r="N14" i="12"/>
  <c r="Y14" i="12"/>
  <c r="U14" i="12"/>
  <c r="X14" i="12"/>
  <c r="T14" i="12"/>
  <c r="W14" i="12"/>
  <c r="Z14" i="12"/>
  <c r="V14" i="12"/>
  <c r="O40" i="12"/>
  <c r="R40" i="12"/>
  <c r="N40" i="12"/>
  <c r="Q40" i="12"/>
  <c r="P40" i="12"/>
  <c r="W40" i="12"/>
  <c r="Z40" i="12"/>
  <c r="V40" i="12"/>
  <c r="Y40" i="12"/>
  <c r="U40" i="12"/>
  <c r="X40" i="12"/>
  <c r="T40" i="12"/>
  <c r="R46" i="12"/>
  <c r="N46" i="12"/>
  <c r="Q46" i="12"/>
  <c r="P46" i="12"/>
  <c r="O46" i="12"/>
  <c r="X46" i="12"/>
  <c r="T46" i="12"/>
  <c r="W46" i="12"/>
  <c r="Z46" i="12"/>
  <c r="V46" i="12"/>
  <c r="Y46" i="12"/>
  <c r="U46" i="12"/>
  <c r="Q30" i="12"/>
  <c r="P30" i="12"/>
  <c r="O30" i="12"/>
  <c r="R30" i="12"/>
  <c r="N30" i="12"/>
  <c r="Y30" i="12"/>
  <c r="U30" i="12"/>
  <c r="X30" i="12"/>
  <c r="T30" i="12"/>
  <c r="W30" i="12"/>
  <c r="Z30" i="12"/>
  <c r="V30" i="12"/>
  <c r="Q38" i="12"/>
  <c r="P38" i="12"/>
  <c r="O38" i="12"/>
  <c r="R38" i="12"/>
  <c r="N38" i="12"/>
  <c r="Y38" i="12"/>
  <c r="U38" i="12"/>
  <c r="X38" i="12"/>
  <c r="T38" i="12"/>
  <c r="Z38" i="12"/>
  <c r="V38" i="12"/>
  <c r="Q51" i="12"/>
  <c r="P51" i="12"/>
  <c r="O51" i="12"/>
  <c r="R51" i="12"/>
  <c r="N51" i="12"/>
  <c r="Y51" i="12"/>
  <c r="U51" i="12"/>
  <c r="X51" i="12"/>
  <c r="T51" i="12"/>
  <c r="W51" i="12"/>
  <c r="Z51" i="12"/>
  <c r="V51" i="12"/>
  <c r="P60" i="12"/>
  <c r="O60" i="12"/>
  <c r="R60" i="12"/>
  <c r="N60" i="12"/>
  <c r="Q60" i="12"/>
  <c r="Z60" i="12"/>
  <c r="V60" i="12"/>
  <c r="Y60" i="12"/>
  <c r="U60" i="12"/>
  <c r="X60" i="12"/>
  <c r="T60" i="12"/>
  <c r="W60" i="12"/>
  <c r="Q76" i="12"/>
  <c r="P76" i="12"/>
  <c r="O76" i="12"/>
  <c r="R76" i="12"/>
  <c r="N76" i="12"/>
  <c r="W76" i="12"/>
  <c r="Z76" i="12"/>
  <c r="V76" i="12"/>
  <c r="Y76" i="12"/>
  <c r="U76" i="12"/>
  <c r="X76" i="12"/>
  <c r="T76" i="12"/>
  <c r="R132" i="12"/>
  <c r="N132" i="12"/>
  <c r="Q132" i="12"/>
  <c r="P132" i="12"/>
  <c r="O132" i="12"/>
  <c r="Z132" i="12"/>
  <c r="V132" i="12"/>
  <c r="Y132" i="12"/>
  <c r="U132" i="12"/>
  <c r="X132" i="12"/>
  <c r="T132" i="12"/>
  <c r="W132" i="12"/>
  <c r="Q133" i="12"/>
  <c r="P133" i="12"/>
  <c r="O133" i="12"/>
  <c r="R133" i="12"/>
  <c r="N133" i="12"/>
  <c r="W133" i="12"/>
  <c r="Z133" i="12"/>
  <c r="V133" i="12"/>
  <c r="Y133" i="12"/>
  <c r="U133" i="12"/>
  <c r="X133" i="12"/>
  <c r="T133" i="12"/>
  <c r="Q149" i="12"/>
  <c r="P149" i="12"/>
  <c r="O149" i="12"/>
  <c r="R149" i="12"/>
  <c r="N149" i="12"/>
  <c r="Z149" i="12"/>
  <c r="V149" i="12"/>
  <c r="Y149" i="12"/>
  <c r="U149" i="12"/>
  <c r="X149" i="12"/>
  <c r="T149" i="12"/>
  <c r="Q192" i="12"/>
  <c r="P192" i="12"/>
  <c r="O192" i="12"/>
  <c r="R192" i="12"/>
  <c r="N192" i="12"/>
  <c r="W192" i="12"/>
  <c r="Z192" i="12"/>
  <c r="V192" i="12"/>
  <c r="Y192" i="12"/>
  <c r="U192" i="12"/>
  <c r="X192" i="12"/>
  <c r="T192" i="12"/>
  <c r="O221" i="12"/>
  <c r="R221" i="12"/>
  <c r="N221" i="12"/>
  <c r="Q221" i="12"/>
  <c r="P221" i="12"/>
  <c r="Y221" i="12"/>
  <c r="U221" i="12"/>
  <c r="X221" i="12"/>
  <c r="T221" i="12"/>
  <c r="W221" i="12"/>
  <c r="Z221" i="12"/>
  <c r="V221" i="12"/>
  <c r="O225" i="12"/>
  <c r="R225" i="12"/>
  <c r="N225" i="12"/>
  <c r="Q225" i="12"/>
  <c r="P225" i="12"/>
  <c r="Y225" i="12"/>
  <c r="U225" i="12"/>
  <c r="X225" i="12"/>
  <c r="T225" i="12"/>
  <c r="W225" i="12"/>
  <c r="Z225" i="12"/>
  <c r="V225" i="12"/>
  <c r="Q239" i="12"/>
  <c r="P239" i="12"/>
  <c r="O239" i="12"/>
  <c r="R239" i="12"/>
  <c r="N239" i="12"/>
  <c r="W239" i="12"/>
  <c r="Z239" i="12"/>
  <c r="V239" i="12"/>
  <c r="Y239" i="12"/>
  <c r="U239" i="12"/>
  <c r="X239" i="12"/>
  <c r="T239" i="12"/>
  <c r="Q247" i="12"/>
  <c r="P247" i="12"/>
  <c r="O247" i="12"/>
  <c r="R247" i="12"/>
  <c r="N247" i="12"/>
  <c r="W247" i="12"/>
  <c r="Z247" i="12"/>
  <c r="V247" i="12"/>
  <c r="Y247" i="12"/>
  <c r="U247" i="12"/>
  <c r="X247" i="12"/>
  <c r="T247" i="12"/>
  <c r="Q272" i="12"/>
  <c r="P272" i="12"/>
  <c r="O272" i="12"/>
  <c r="R272" i="12"/>
  <c r="N272" i="12"/>
  <c r="W272" i="12"/>
  <c r="Z272" i="12"/>
  <c r="V272" i="12"/>
  <c r="Y272" i="12"/>
  <c r="U272" i="12"/>
  <c r="X272" i="12"/>
  <c r="T272" i="12"/>
  <c r="P293" i="12"/>
  <c r="O293" i="12"/>
  <c r="R293" i="12"/>
  <c r="N293" i="12"/>
  <c r="Q293" i="12"/>
  <c r="Y293" i="12"/>
  <c r="U293" i="12"/>
  <c r="X293" i="12"/>
  <c r="T293" i="12"/>
  <c r="W293" i="12"/>
  <c r="Z293" i="12"/>
  <c r="V293" i="12"/>
  <c r="R320" i="12"/>
  <c r="N320" i="12"/>
  <c r="P320" i="12"/>
  <c r="O320" i="12"/>
  <c r="Q320" i="12"/>
  <c r="X320" i="12"/>
  <c r="T320" i="12"/>
  <c r="W320" i="12"/>
  <c r="Z320" i="12"/>
  <c r="V320" i="12"/>
  <c r="Y320" i="12"/>
  <c r="U320" i="12"/>
  <c r="Q329" i="12"/>
  <c r="N329" i="12"/>
  <c r="R329" i="12"/>
  <c r="P329" i="12"/>
  <c r="O329" i="12"/>
  <c r="Y329" i="12"/>
  <c r="U329" i="12"/>
  <c r="X329" i="12"/>
  <c r="T329" i="12"/>
  <c r="W329" i="12"/>
  <c r="Z329" i="12"/>
  <c r="V329" i="12"/>
  <c r="Q338" i="12"/>
  <c r="P338" i="12"/>
  <c r="O338" i="12"/>
  <c r="N338" i="12"/>
  <c r="R338" i="12"/>
  <c r="Y338" i="12"/>
  <c r="U338" i="12"/>
  <c r="X338" i="12"/>
  <c r="T338" i="12"/>
  <c r="W338" i="12"/>
  <c r="Z338" i="12"/>
  <c r="V338" i="12"/>
  <c r="P353" i="12"/>
  <c r="O353" i="12"/>
  <c r="N353" i="12"/>
  <c r="R353" i="12"/>
  <c r="Q353" i="12"/>
  <c r="Z353" i="12"/>
  <c r="V353" i="12"/>
  <c r="Y353" i="12"/>
  <c r="U353" i="12"/>
  <c r="X353" i="12"/>
  <c r="T353" i="12"/>
  <c r="W353" i="12"/>
  <c r="Q370" i="12"/>
  <c r="R370" i="12"/>
  <c r="P370" i="12"/>
  <c r="O370" i="12"/>
  <c r="N370" i="12"/>
  <c r="Y370" i="12"/>
  <c r="U370" i="12"/>
  <c r="X370" i="12"/>
  <c r="T370" i="12"/>
  <c r="W370" i="12"/>
  <c r="Z370" i="12"/>
  <c r="V370" i="12"/>
  <c r="P384" i="12"/>
  <c r="Q384" i="12"/>
  <c r="O384" i="12"/>
  <c r="N384" i="12"/>
  <c r="R384" i="12"/>
  <c r="Z384" i="12"/>
  <c r="V384" i="12"/>
  <c r="Y384" i="12"/>
  <c r="U384" i="12"/>
  <c r="X384" i="12"/>
  <c r="T384" i="12"/>
  <c r="Q400" i="12"/>
  <c r="R400" i="12"/>
  <c r="P400" i="12"/>
  <c r="O400" i="12"/>
  <c r="N400" i="12"/>
  <c r="Y400" i="12"/>
  <c r="U400" i="12"/>
  <c r="X400" i="12"/>
  <c r="T400" i="12"/>
  <c r="W400" i="12"/>
  <c r="Z400" i="12"/>
  <c r="V400" i="12"/>
  <c r="P414" i="12"/>
  <c r="Q414" i="12"/>
  <c r="O414" i="12"/>
  <c r="N414" i="12"/>
  <c r="R414" i="12"/>
  <c r="Z414" i="12"/>
  <c r="V414" i="12"/>
  <c r="Y414" i="12"/>
  <c r="U414" i="12"/>
  <c r="X414" i="12"/>
  <c r="T414" i="12"/>
  <c r="W414" i="12"/>
  <c r="Q442" i="12"/>
  <c r="P442" i="12"/>
  <c r="O442" i="12"/>
  <c r="N442" i="12"/>
  <c r="R442" i="12"/>
  <c r="Y442" i="12"/>
  <c r="U442" i="12"/>
  <c r="X442" i="12"/>
  <c r="T442" i="12"/>
  <c r="W442" i="12"/>
  <c r="Z442" i="12"/>
  <c r="V442" i="12"/>
  <c r="Q459" i="12"/>
  <c r="P459" i="12"/>
  <c r="O459" i="12"/>
  <c r="N459" i="12"/>
  <c r="R459" i="12"/>
  <c r="Y459" i="12"/>
  <c r="U459" i="12"/>
  <c r="X459" i="12"/>
  <c r="T459" i="12"/>
  <c r="W459" i="12"/>
  <c r="Z459" i="12"/>
  <c r="V459" i="12"/>
  <c r="O477" i="12"/>
  <c r="R477" i="12"/>
  <c r="N477" i="12"/>
  <c r="Q477" i="12"/>
  <c r="P477" i="12"/>
  <c r="Y477" i="12"/>
  <c r="U477" i="12"/>
  <c r="X477" i="12"/>
  <c r="T477" i="12"/>
  <c r="W477" i="12"/>
  <c r="Z477" i="12"/>
  <c r="V477" i="12"/>
  <c r="O497" i="12"/>
  <c r="N497" i="12"/>
  <c r="R497" i="12"/>
  <c r="Q497" i="12"/>
  <c r="P497" i="12"/>
  <c r="Y497" i="12"/>
  <c r="U497" i="12"/>
  <c r="X497" i="12"/>
  <c r="T497" i="12"/>
  <c r="W497" i="12"/>
  <c r="Z497" i="12"/>
  <c r="V497" i="12"/>
  <c r="Q510" i="12"/>
  <c r="R510" i="12"/>
  <c r="N510" i="12"/>
  <c r="P510" i="12"/>
  <c r="O510" i="12"/>
  <c r="W510" i="12"/>
  <c r="Z510" i="12"/>
  <c r="V510" i="12"/>
  <c r="Y510" i="12"/>
  <c r="U510" i="12"/>
  <c r="X510" i="12"/>
  <c r="T510" i="12"/>
  <c r="Q227" i="12"/>
  <c r="P227" i="12"/>
  <c r="O227" i="12"/>
  <c r="R227" i="12"/>
  <c r="N227" i="12"/>
  <c r="W227" i="12"/>
  <c r="Z227" i="12"/>
  <c r="V227" i="12"/>
  <c r="Y227" i="12"/>
  <c r="U227" i="12"/>
  <c r="X227" i="12"/>
  <c r="T227" i="12"/>
  <c r="O547" i="12"/>
  <c r="P547" i="12"/>
  <c r="Q547" i="12"/>
  <c r="N547" i="12"/>
  <c r="R547" i="12"/>
  <c r="W547" i="12"/>
  <c r="Z547" i="12"/>
  <c r="V547" i="12"/>
  <c r="Y547" i="12"/>
  <c r="U547" i="12"/>
  <c r="X547" i="12"/>
  <c r="T547" i="12"/>
  <c r="R312" i="12"/>
  <c r="N312" i="12"/>
  <c r="Q312" i="12"/>
  <c r="P312" i="12"/>
  <c r="O312" i="12"/>
  <c r="W312" i="12"/>
  <c r="Z312" i="12"/>
  <c r="V312" i="12"/>
  <c r="Y312" i="12"/>
  <c r="U312" i="12"/>
  <c r="X312" i="12"/>
  <c r="T312" i="12"/>
  <c r="O519" i="12"/>
  <c r="Q519" i="12"/>
  <c r="N519" i="12"/>
  <c r="R519" i="12"/>
  <c r="P519" i="12"/>
  <c r="W519" i="12"/>
  <c r="Z519" i="12"/>
  <c r="V519" i="12"/>
  <c r="Y519" i="12"/>
  <c r="U519" i="12"/>
  <c r="X519" i="12"/>
  <c r="T519" i="12"/>
  <c r="O539" i="12"/>
  <c r="R539" i="12"/>
  <c r="N539" i="12"/>
  <c r="Q539" i="12"/>
  <c r="P539" i="12"/>
  <c r="W539" i="12"/>
  <c r="Z539" i="12"/>
  <c r="V539" i="12"/>
  <c r="Y539" i="12"/>
  <c r="U539" i="12"/>
  <c r="X539" i="12"/>
  <c r="T539" i="12"/>
  <c r="Q6" i="12"/>
  <c r="P6" i="12"/>
  <c r="O6" i="12"/>
  <c r="R6" i="12"/>
  <c r="N6" i="12"/>
  <c r="Y6" i="12"/>
  <c r="U6" i="12"/>
  <c r="X6" i="12"/>
  <c r="T6" i="12"/>
  <c r="W6" i="12"/>
  <c r="Z6" i="12"/>
  <c r="V6" i="12"/>
  <c r="O36" i="12"/>
  <c r="R36" i="12"/>
  <c r="N36" i="12"/>
  <c r="Q36" i="12"/>
  <c r="P36" i="12"/>
  <c r="W36" i="12"/>
  <c r="Z36" i="12"/>
  <c r="V36" i="12"/>
  <c r="Y36" i="12"/>
  <c r="U36" i="12"/>
  <c r="X36" i="12"/>
  <c r="T36" i="12"/>
  <c r="R41" i="12"/>
  <c r="N41" i="12"/>
  <c r="Q41" i="12"/>
  <c r="P41" i="12"/>
  <c r="O41" i="12"/>
  <c r="X41" i="12"/>
  <c r="T41" i="12"/>
  <c r="W41" i="12"/>
  <c r="Z41" i="12"/>
  <c r="V41" i="12"/>
  <c r="Y41" i="12"/>
  <c r="U41" i="12"/>
  <c r="P48" i="12"/>
  <c r="O48" i="12"/>
  <c r="R48" i="12"/>
  <c r="N48" i="12"/>
  <c r="Q48" i="12"/>
  <c r="Z48" i="12"/>
  <c r="V48" i="12"/>
  <c r="Y48" i="12"/>
  <c r="U48" i="12"/>
  <c r="X48" i="12"/>
  <c r="T48" i="12"/>
  <c r="W48" i="12"/>
  <c r="P56" i="12"/>
  <c r="O56" i="12"/>
  <c r="R56" i="12"/>
  <c r="N56" i="12"/>
  <c r="Q56" i="12"/>
  <c r="Z56" i="12"/>
  <c r="V56" i="12"/>
  <c r="Y56" i="12"/>
  <c r="U56" i="12"/>
  <c r="X56" i="12"/>
  <c r="T56" i="12"/>
  <c r="W56" i="12"/>
  <c r="Q42" i="12"/>
  <c r="P42" i="12"/>
  <c r="O42" i="12"/>
  <c r="R42" i="12"/>
  <c r="N42" i="12"/>
  <c r="Y42" i="12"/>
  <c r="U42" i="12"/>
  <c r="X42" i="12"/>
  <c r="T42" i="12"/>
  <c r="W42" i="12"/>
  <c r="Z42" i="12"/>
  <c r="V42" i="12"/>
  <c r="P52" i="12"/>
  <c r="O52" i="12"/>
  <c r="R52" i="12"/>
  <c r="N52" i="12"/>
  <c r="Q52" i="12"/>
  <c r="Z52" i="12"/>
  <c r="V52" i="12"/>
  <c r="Y52" i="12"/>
  <c r="U52" i="12"/>
  <c r="X52" i="12"/>
  <c r="T52" i="12"/>
  <c r="W52" i="12"/>
  <c r="Q64" i="12"/>
  <c r="P64" i="12"/>
  <c r="O64" i="12"/>
  <c r="R64" i="12"/>
  <c r="N64" i="12"/>
  <c r="Z64" i="12"/>
  <c r="Y64" i="12"/>
  <c r="U64" i="12"/>
  <c r="X64" i="12"/>
  <c r="T64" i="12"/>
  <c r="W64" i="12"/>
  <c r="V64" i="12"/>
  <c r="Q88" i="12"/>
  <c r="P88" i="12"/>
  <c r="O88" i="12"/>
  <c r="R88" i="12"/>
  <c r="N88" i="12"/>
  <c r="W88" i="12"/>
  <c r="Z88" i="12"/>
  <c r="V88" i="12"/>
  <c r="Y88" i="12"/>
  <c r="U88" i="12"/>
  <c r="X88" i="12"/>
  <c r="T88" i="12"/>
  <c r="Q114" i="12"/>
  <c r="P114" i="12"/>
  <c r="O114" i="12"/>
  <c r="R114" i="12"/>
  <c r="N114" i="12"/>
  <c r="W114" i="12"/>
  <c r="Z114" i="12"/>
  <c r="V114" i="12"/>
  <c r="Y114" i="12"/>
  <c r="U114" i="12"/>
  <c r="X114" i="12"/>
  <c r="T114" i="12"/>
  <c r="Q137" i="12"/>
  <c r="P137" i="12"/>
  <c r="O137" i="12"/>
  <c r="R137" i="12"/>
  <c r="N137" i="12"/>
  <c r="W137" i="12"/>
  <c r="Z137" i="12"/>
  <c r="V137" i="12"/>
  <c r="Y137" i="12"/>
  <c r="U137" i="12"/>
  <c r="X137" i="12"/>
  <c r="T137" i="12"/>
  <c r="Q174" i="12"/>
  <c r="P174" i="12"/>
  <c r="O174" i="12"/>
  <c r="R174" i="12"/>
  <c r="N174" i="12"/>
  <c r="W174" i="12"/>
  <c r="Z174" i="12"/>
  <c r="V174" i="12"/>
  <c r="Y174" i="12"/>
  <c r="U174" i="12"/>
  <c r="X174" i="12"/>
  <c r="T174" i="12"/>
  <c r="Q188" i="12"/>
  <c r="P188" i="12"/>
  <c r="O188" i="12"/>
  <c r="R188" i="12"/>
  <c r="N188" i="12"/>
  <c r="W188" i="12"/>
  <c r="Z188" i="12"/>
  <c r="V188" i="12"/>
  <c r="Y188" i="12"/>
  <c r="U188" i="12"/>
  <c r="X188" i="12"/>
  <c r="T188" i="12"/>
  <c r="R222" i="12"/>
  <c r="N222" i="12"/>
  <c r="Q222" i="12"/>
  <c r="P222" i="12"/>
  <c r="O222" i="12"/>
  <c r="Z222" i="12"/>
  <c r="V222" i="12"/>
  <c r="Y222" i="12"/>
  <c r="U222" i="12"/>
  <c r="X222" i="12"/>
  <c r="T222" i="12"/>
  <c r="W222" i="12"/>
  <c r="Q231" i="12"/>
  <c r="P231" i="12"/>
  <c r="O231" i="12"/>
  <c r="R231" i="12"/>
  <c r="N231" i="12"/>
  <c r="W231" i="12"/>
  <c r="Z231" i="12"/>
  <c r="V231" i="12"/>
  <c r="Y231" i="12"/>
  <c r="U231" i="12"/>
  <c r="X231" i="12"/>
  <c r="T231" i="12"/>
  <c r="O241" i="12"/>
  <c r="R241" i="12"/>
  <c r="N241" i="12"/>
  <c r="Q241" i="12"/>
  <c r="P241" i="12"/>
  <c r="Y241" i="12"/>
  <c r="U241" i="12"/>
  <c r="X241" i="12"/>
  <c r="T241" i="12"/>
  <c r="W241" i="12"/>
  <c r="Z241" i="12"/>
  <c r="V241" i="12"/>
  <c r="Q255" i="12"/>
  <c r="P255" i="12"/>
  <c r="O255" i="12"/>
  <c r="R255" i="12"/>
  <c r="N255" i="12"/>
  <c r="W255" i="12"/>
  <c r="Z255" i="12"/>
  <c r="V255" i="12"/>
  <c r="Y255" i="12"/>
  <c r="U255" i="12"/>
  <c r="X255" i="12"/>
  <c r="T255" i="12"/>
  <c r="O275" i="12"/>
  <c r="R275" i="12"/>
  <c r="N275" i="12"/>
  <c r="Q275" i="12"/>
  <c r="P275" i="12"/>
  <c r="Y275" i="12"/>
  <c r="U275" i="12"/>
  <c r="X275" i="12"/>
  <c r="T275" i="12"/>
  <c r="W275" i="12"/>
  <c r="Z275" i="12"/>
  <c r="V275" i="12"/>
  <c r="P301" i="12"/>
  <c r="O301" i="12"/>
  <c r="R301" i="12"/>
  <c r="N301" i="12"/>
  <c r="Q301" i="12"/>
  <c r="Y301" i="12"/>
  <c r="U301" i="12"/>
  <c r="X301" i="12"/>
  <c r="T301" i="12"/>
  <c r="W301" i="12"/>
  <c r="Z301" i="12"/>
  <c r="V301" i="12"/>
  <c r="Q316" i="12"/>
  <c r="O316" i="12"/>
  <c r="N316" i="12"/>
  <c r="R316" i="12"/>
  <c r="P316" i="12"/>
  <c r="Y316" i="12"/>
  <c r="U316" i="12"/>
  <c r="X316" i="12"/>
  <c r="T316" i="12"/>
  <c r="W316" i="12"/>
  <c r="Z316" i="12"/>
  <c r="V316" i="12"/>
  <c r="R337" i="12"/>
  <c r="N337" i="12"/>
  <c r="P337" i="12"/>
  <c r="O337" i="12"/>
  <c r="Q337" i="12"/>
  <c r="X337" i="12"/>
  <c r="T337" i="12"/>
  <c r="W337" i="12"/>
  <c r="Z337" i="12"/>
  <c r="V337" i="12"/>
  <c r="Y337" i="12"/>
  <c r="U337" i="12"/>
  <c r="R345" i="12"/>
  <c r="N345" i="12"/>
  <c r="Q345" i="12"/>
  <c r="P345" i="12"/>
  <c r="O345" i="12"/>
  <c r="X345" i="12"/>
  <c r="T345" i="12"/>
  <c r="W345" i="12"/>
  <c r="Z345" i="12"/>
  <c r="V345" i="12"/>
  <c r="Y345" i="12"/>
  <c r="U345" i="12"/>
  <c r="Q352" i="12"/>
  <c r="O352" i="12"/>
  <c r="N352" i="12"/>
  <c r="R352" i="12"/>
  <c r="P352" i="12"/>
  <c r="Y352" i="12"/>
  <c r="U352" i="12"/>
  <c r="X352" i="12"/>
  <c r="T352" i="12"/>
  <c r="W352" i="12"/>
  <c r="Z352" i="12"/>
  <c r="V352" i="12"/>
  <c r="Q375" i="12"/>
  <c r="N375" i="12"/>
  <c r="R375" i="12"/>
  <c r="P375" i="12"/>
  <c r="O375" i="12"/>
  <c r="Y375" i="12"/>
  <c r="U375" i="12"/>
  <c r="X375" i="12"/>
  <c r="T375" i="12"/>
  <c r="W375" i="12"/>
  <c r="Z375" i="12"/>
  <c r="V375" i="12"/>
  <c r="Q387" i="12"/>
  <c r="R387" i="12"/>
  <c r="P387" i="12"/>
  <c r="O387" i="12"/>
  <c r="N387" i="12"/>
  <c r="Y387" i="12"/>
  <c r="U387" i="12"/>
  <c r="X387" i="12"/>
  <c r="T387" i="12"/>
  <c r="W387" i="12"/>
  <c r="Z387" i="12"/>
  <c r="V387" i="12"/>
  <c r="Q404" i="12"/>
  <c r="N404" i="12"/>
  <c r="R404" i="12"/>
  <c r="P404" i="12"/>
  <c r="O404" i="12"/>
  <c r="Y404" i="12"/>
  <c r="U404" i="12"/>
  <c r="X404" i="12"/>
  <c r="T404" i="12"/>
  <c r="W404" i="12"/>
  <c r="Z404" i="12"/>
  <c r="V404" i="12"/>
  <c r="Q417" i="12"/>
  <c r="R417" i="12"/>
  <c r="P417" i="12"/>
  <c r="O417" i="12"/>
  <c r="N417" i="12"/>
  <c r="Y417" i="12"/>
  <c r="U417" i="12"/>
  <c r="X417" i="12"/>
  <c r="T417" i="12"/>
  <c r="W417" i="12"/>
  <c r="Z417" i="12"/>
  <c r="V417" i="12"/>
  <c r="Q446" i="12"/>
  <c r="R446" i="12"/>
  <c r="P446" i="12"/>
  <c r="O446" i="12"/>
  <c r="N446" i="12"/>
  <c r="Y446" i="12"/>
  <c r="U446" i="12"/>
  <c r="X446" i="12"/>
  <c r="T446" i="12"/>
  <c r="W446" i="12"/>
  <c r="Z446" i="12"/>
  <c r="V446" i="12"/>
  <c r="Q463" i="12"/>
  <c r="R463" i="12"/>
  <c r="P463" i="12"/>
  <c r="O463" i="12"/>
  <c r="N463" i="12"/>
  <c r="Y463" i="12"/>
  <c r="U463" i="12"/>
  <c r="X463" i="12"/>
  <c r="T463" i="12"/>
  <c r="W463" i="12"/>
  <c r="Z463" i="12"/>
  <c r="V463" i="12"/>
  <c r="O489" i="12"/>
  <c r="Q489" i="12"/>
  <c r="R489" i="12"/>
  <c r="P489" i="12"/>
  <c r="N489" i="12"/>
  <c r="Y489" i="12"/>
  <c r="U489" i="12"/>
  <c r="X489" i="12"/>
  <c r="T489" i="12"/>
  <c r="W489" i="12"/>
  <c r="Z489" i="12"/>
  <c r="V489" i="12"/>
  <c r="R498" i="12"/>
  <c r="N498" i="12"/>
  <c r="O498" i="12"/>
  <c r="P498" i="12"/>
  <c r="Q498" i="12"/>
  <c r="Z498" i="12"/>
  <c r="V498" i="12"/>
  <c r="Y498" i="12"/>
  <c r="U498" i="12"/>
  <c r="X498" i="12"/>
  <c r="T498" i="12"/>
  <c r="W498" i="12"/>
  <c r="P516" i="12"/>
  <c r="N516" i="12"/>
  <c r="Q516" i="12"/>
  <c r="O516" i="12"/>
  <c r="R516" i="12"/>
  <c r="X516" i="12"/>
  <c r="T516" i="12"/>
  <c r="W516" i="12"/>
  <c r="Z516" i="12"/>
  <c r="V516" i="12"/>
  <c r="Y516" i="12"/>
  <c r="U516" i="12"/>
  <c r="Q281" i="12"/>
  <c r="P281" i="12"/>
  <c r="O281" i="12"/>
  <c r="R281" i="12"/>
  <c r="N281" i="12"/>
  <c r="W281" i="12"/>
  <c r="Z281" i="12"/>
  <c r="V281" i="12"/>
  <c r="Y281" i="12"/>
  <c r="U281" i="12"/>
  <c r="X281" i="12"/>
  <c r="T281" i="12"/>
  <c r="R429" i="12"/>
  <c r="N429" i="12"/>
  <c r="Q429" i="12"/>
  <c r="P429" i="12"/>
  <c r="O429" i="12"/>
  <c r="W429" i="12"/>
  <c r="Z429" i="12"/>
  <c r="V429" i="12"/>
  <c r="Y429" i="12"/>
  <c r="U429" i="12"/>
  <c r="X429" i="12"/>
  <c r="T429" i="12"/>
  <c r="O357" i="12"/>
  <c r="Q357" i="12"/>
  <c r="P357" i="12"/>
  <c r="N357" i="12"/>
  <c r="R357" i="12"/>
  <c r="W357" i="12"/>
  <c r="Z357" i="12"/>
  <c r="V357" i="12"/>
  <c r="Y357" i="12"/>
  <c r="U357" i="12"/>
  <c r="X357" i="12"/>
  <c r="T357" i="12"/>
  <c r="R360" i="12"/>
  <c r="N360" i="12"/>
  <c r="Q360" i="12"/>
  <c r="P360" i="12"/>
  <c r="O360" i="12"/>
  <c r="W360" i="12"/>
  <c r="Z360" i="12"/>
  <c r="V360" i="12"/>
  <c r="Y360" i="12"/>
  <c r="U360" i="12"/>
  <c r="X360" i="12"/>
  <c r="T360" i="12"/>
  <c r="O523" i="12"/>
  <c r="R523" i="12"/>
  <c r="P523" i="12"/>
  <c r="N523" i="12"/>
  <c r="Q523" i="12"/>
  <c r="W523" i="12"/>
  <c r="Z523" i="12"/>
  <c r="V523" i="12"/>
  <c r="Y523" i="12"/>
  <c r="U523" i="12"/>
  <c r="X523" i="12"/>
  <c r="T523" i="12"/>
  <c r="Q10" i="12"/>
  <c r="P10" i="12"/>
  <c r="O10" i="12"/>
  <c r="R10" i="12"/>
  <c r="N10" i="12"/>
  <c r="Y10" i="12"/>
  <c r="U10" i="12"/>
  <c r="X10" i="12"/>
  <c r="T10" i="12"/>
  <c r="Z10" i="12"/>
  <c r="V10" i="12"/>
  <c r="R37" i="12"/>
  <c r="N37" i="12"/>
  <c r="Q37" i="12"/>
  <c r="P37" i="12"/>
  <c r="O37" i="12"/>
  <c r="X37" i="12"/>
  <c r="T37" i="12"/>
  <c r="W37" i="12"/>
  <c r="Z37" i="12"/>
  <c r="V37" i="12"/>
  <c r="Y37" i="12"/>
  <c r="U37" i="12"/>
  <c r="Q22" i="12"/>
  <c r="P22" i="12"/>
  <c r="O22" i="12"/>
  <c r="R22" i="12"/>
  <c r="N22" i="12"/>
  <c r="Y22" i="12"/>
  <c r="U22" i="12"/>
  <c r="X22" i="12"/>
  <c r="T22" i="12"/>
  <c r="W22" i="12"/>
  <c r="Z22" i="12"/>
  <c r="V22" i="12"/>
  <c r="O49" i="12"/>
  <c r="R49" i="12"/>
  <c r="N49" i="12"/>
  <c r="Q49" i="12"/>
  <c r="P49" i="12"/>
  <c r="W49" i="12"/>
  <c r="Z49" i="12"/>
  <c r="V49" i="12"/>
  <c r="Y49" i="12"/>
  <c r="U49" i="12"/>
  <c r="X49" i="12"/>
  <c r="T49" i="12"/>
  <c r="R58" i="12"/>
  <c r="N58" i="12"/>
  <c r="Q58" i="12"/>
  <c r="P58" i="12"/>
  <c r="O58" i="12"/>
  <c r="X58" i="12"/>
  <c r="T58" i="12"/>
  <c r="W58" i="12"/>
  <c r="Z58" i="12"/>
  <c r="V58" i="12"/>
  <c r="Y58" i="12"/>
  <c r="U58" i="12"/>
  <c r="P43" i="12"/>
  <c r="O43" i="12"/>
  <c r="R43" i="12"/>
  <c r="N43" i="12"/>
  <c r="Q43" i="12"/>
  <c r="Z43" i="12"/>
  <c r="V43" i="12"/>
  <c r="Y43" i="12"/>
  <c r="U43" i="12"/>
  <c r="X43" i="12"/>
  <c r="T43" i="12"/>
  <c r="W43" i="12"/>
  <c r="Q55" i="12"/>
  <c r="P55" i="12"/>
  <c r="O55" i="12"/>
  <c r="R55" i="12"/>
  <c r="N55" i="12"/>
  <c r="Y55" i="12"/>
  <c r="U55" i="12"/>
  <c r="X55" i="12"/>
  <c r="T55" i="12"/>
  <c r="W55" i="12"/>
  <c r="Z55" i="12"/>
  <c r="V55" i="12"/>
  <c r="Q68" i="12"/>
  <c r="P68" i="12"/>
  <c r="O68" i="12"/>
  <c r="R68" i="12"/>
  <c r="N68" i="12"/>
  <c r="W68" i="12"/>
  <c r="Z68" i="12"/>
  <c r="V68" i="12"/>
  <c r="T68" i="12"/>
  <c r="Y68" i="12"/>
  <c r="X68" i="12"/>
  <c r="U68" i="12"/>
  <c r="P93" i="12"/>
  <c r="O93" i="12"/>
  <c r="R93" i="12"/>
  <c r="N93" i="12"/>
  <c r="Q93" i="12"/>
  <c r="X93" i="12"/>
  <c r="T93" i="12"/>
  <c r="W93" i="12"/>
  <c r="Z93" i="12"/>
  <c r="V93" i="12"/>
  <c r="Y93" i="12"/>
  <c r="U93" i="12"/>
  <c r="Q122" i="12"/>
  <c r="P122" i="12"/>
  <c r="O122" i="12"/>
  <c r="R122" i="12"/>
  <c r="N122" i="12"/>
  <c r="W122" i="12"/>
  <c r="Z122" i="12"/>
  <c r="V122" i="12"/>
  <c r="Y122" i="12"/>
  <c r="U122" i="12"/>
  <c r="X122" i="12"/>
  <c r="T122" i="12"/>
  <c r="Q145" i="12"/>
  <c r="P145" i="12"/>
  <c r="O145" i="12"/>
  <c r="R145" i="12"/>
  <c r="N145" i="12"/>
  <c r="Z145" i="12"/>
  <c r="V145" i="12"/>
  <c r="Y145" i="12"/>
  <c r="U145" i="12"/>
  <c r="X145" i="12"/>
  <c r="T145" i="12"/>
  <c r="Q183" i="12"/>
  <c r="P183" i="12"/>
  <c r="O183" i="12"/>
  <c r="R183" i="12"/>
  <c r="N183" i="12"/>
  <c r="W183" i="12"/>
  <c r="Z183" i="12"/>
  <c r="V183" i="12"/>
  <c r="Y183" i="12"/>
  <c r="U183" i="12"/>
  <c r="X183" i="12"/>
  <c r="T183" i="12"/>
  <c r="Q197" i="12"/>
  <c r="P197" i="12"/>
  <c r="O197" i="12"/>
  <c r="R197" i="12"/>
  <c r="N197" i="12"/>
  <c r="W197" i="12"/>
  <c r="Z197" i="12"/>
  <c r="V197" i="12"/>
  <c r="Y197" i="12"/>
  <c r="U197" i="12"/>
  <c r="X197" i="12"/>
  <c r="T197" i="12"/>
  <c r="Q219" i="12"/>
  <c r="P219" i="12"/>
  <c r="O219" i="12"/>
  <c r="R219" i="12"/>
  <c r="N219" i="12"/>
  <c r="W219" i="12"/>
  <c r="Z219" i="12"/>
  <c r="V219" i="12"/>
  <c r="Y219" i="12"/>
  <c r="U219" i="12"/>
  <c r="X219" i="12"/>
  <c r="T219" i="12"/>
  <c r="Q235" i="12"/>
  <c r="P235" i="12"/>
  <c r="O235" i="12"/>
  <c r="R235" i="12"/>
  <c r="N235" i="12"/>
  <c r="W235" i="12"/>
  <c r="Z235" i="12"/>
  <c r="V235" i="12"/>
  <c r="Y235" i="12"/>
  <c r="U235" i="12"/>
  <c r="X235" i="12"/>
  <c r="T235" i="12"/>
  <c r="Q243" i="12"/>
  <c r="P243" i="12"/>
  <c r="O243" i="12"/>
  <c r="R243" i="12"/>
  <c r="N243" i="12"/>
  <c r="W243" i="12"/>
  <c r="Z243" i="12"/>
  <c r="V243" i="12"/>
  <c r="Y243" i="12"/>
  <c r="U243" i="12"/>
  <c r="X243" i="12"/>
  <c r="T243" i="12"/>
  <c r="Q263" i="12"/>
  <c r="P263" i="12"/>
  <c r="O263" i="12"/>
  <c r="R263" i="12"/>
  <c r="N263" i="12"/>
  <c r="W263" i="12"/>
  <c r="Z263" i="12"/>
  <c r="V263" i="12"/>
  <c r="Y263" i="12"/>
  <c r="U263" i="12"/>
  <c r="X263" i="12"/>
  <c r="T263" i="12"/>
  <c r="Q285" i="12"/>
  <c r="P285" i="12"/>
  <c r="O285" i="12"/>
  <c r="R285" i="12"/>
  <c r="N285" i="12"/>
  <c r="Y285" i="12"/>
  <c r="U285" i="12"/>
  <c r="X285" i="12"/>
  <c r="Z285" i="12"/>
  <c r="V285" i="12"/>
  <c r="W285" i="12"/>
  <c r="T285" i="12"/>
  <c r="O302" i="12"/>
  <c r="R302" i="12"/>
  <c r="N302" i="12"/>
  <c r="Q302" i="12"/>
  <c r="P302" i="12"/>
  <c r="Z302" i="12"/>
  <c r="V302" i="12"/>
  <c r="Y302" i="12"/>
  <c r="U302" i="12"/>
  <c r="X302" i="12"/>
  <c r="T302" i="12"/>
  <c r="W302" i="12"/>
  <c r="Q321" i="12"/>
  <c r="P321" i="12"/>
  <c r="O321" i="12"/>
  <c r="N321" i="12"/>
  <c r="R321" i="12"/>
  <c r="Y321" i="12"/>
  <c r="U321" i="12"/>
  <c r="X321" i="12"/>
  <c r="T321" i="12"/>
  <c r="W321" i="12"/>
  <c r="Z321" i="12"/>
  <c r="V321" i="12"/>
  <c r="P335" i="12"/>
  <c r="O335" i="12"/>
  <c r="N335" i="12"/>
  <c r="R335" i="12"/>
  <c r="Q335" i="12"/>
  <c r="Z335" i="12"/>
  <c r="V335" i="12"/>
  <c r="Y335" i="12"/>
  <c r="U335" i="12"/>
  <c r="X335" i="12"/>
  <c r="T335" i="12"/>
  <c r="W335" i="12"/>
  <c r="Q342" i="12"/>
  <c r="R342" i="12"/>
  <c r="P342" i="12"/>
  <c r="O342" i="12"/>
  <c r="N342" i="12"/>
  <c r="Y342" i="12"/>
  <c r="U342" i="12"/>
  <c r="X342" i="12"/>
  <c r="T342" i="12"/>
  <c r="W342" i="12"/>
  <c r="Z342" i="12"/>
  <c r="V342" i="12"/>
  <c r="R369" i="12"/>
  <c r="N369" i="12"/>
  <c r="Q369" i="12"/>
  <c r="P369" i="12"/>
  <c r="O369" i="12"/>
  <c r="X369" i="12"/>
  <c r="T369" i="12"/>
  <c r="Z369" i="12"/>
  <c r="V369" i="12"/>
  <c r="Y369" i="12"/>
  <c r="U369" i="12"/>
  <c r="Q379" i="12"/>
  <c r="O379" i="12"/>
  <c r="N379" i="12"/>
  <c r="R379" i="12"/>
  <c r="P379" i="12"/>
  <c r="Y379" i="12"/>
  <c r="U379" i="12"/>
  <c r="X379" i="12"/>
  <c r="T379" i="12"/>
  <c r="W379" i="12"/>
  <c r="Z379" i="12"/>
  <c r="V379" i="12"/>
  <c r="O389" i="12"/>
  <c r="R389" i="12"/>
  <c r="Q389" i="12"/>
  <c r="P389" i="12"/>
  <c r="N389" i="12"/>
  <c r="W389" i="12"/>
  <c r="Z389" i="12"/>
  <c r="V389" i="12"/>
  <c r="Y389" i="12"/>
  <c r="U389" i="12"/>
  <c r="X389" i="12"/>
  <c r="T389" i="12"/>
  <c r="Q408" i="12"/>
  <c r="O408" i="12"/>
  <c r="N408" i="12"/>
  <c r="R408" i="12"/>
  <c r="P408" i="12"/>
  <c r="Y408" i="12"/>
  <c r="U408" i="12"/>
  <c r="X408" i="12"/>
  <c r="T408" i="12"/>
  <c r="W408" i="12"/>
  <c r="Z408" i="12"/>
  <c r="V408" i="12"/>
  <c r="Q423" i="12"/>
  <c r="N423" i="12"/>
  <c r="R423" i="12"/>
  <c r="P423" i="12"/>
  <c r="O423" i="12"/>
  <c r="Y423" i="12"/>
  <c r="U423" i="12"/>
  <c r="X423" i="12"/>
  <c r="T423" i="12"/>
  <c r="W423" i="12"/>
  <c r="Z423" i="12"/>
  <c r="V423" i="12"/>
  <c r="O452" i="12"/>
  <c r="N452" i="12"/>
  <c r="R452" i="12"/>
  <c r="Q452" i="12"/>
  <c r="P452" i="12"/>
  <c r="W452" i="12"/>
  <c r="Z452" i="12"/>
  <c r="V452" i="12"/>
  <c r="Y452" i="12"/>
  <c r="U452" i="12"/>
  <c r="X452" i="12"/>
  <c r="T452" i="12"/>
  <c r="Q469" i="12"/>
  <c r="N469" i="12"/>
  <c r="R469" i="12"/>
  <c r="P469" i="12"/>
  <c r="O469" i="12"/>
  <c r="Y469" i="12"/>
  <c r="U469" i="12"/>
  <c r="X469" i="12"/>
  <c r="T469" i="12"/>
  <c r="W469" i="12"/>
  <c r="Z469" i="12"/>
  <c r="V469" i="12"/>
  <c r="Q491" i="12"/>
  <c r="R491" i="12"/>
  <c r="O491" i="12"/>
  <c r="N491" i="12"/>
  <c r="P491" i="12"/>
  <c r="W491" i="12"/>
  <c r="Z491" i="12"/>
  <c r="V491" i="12"/>
  <c r="Y491" i="12"/>
  <c r="U491" i="12"/>
  <c r="X491" i="12"/>
  <c r="T491" i="12"/>
  <c r="O502" i="12"/>
  <c r="P502" i="12"/>
  <c r="N502" i="12"/>
  <c r="R502" i="12"/>
  <c r="Q502" i="12"/>
  <c r="Y502" i="12"/>
  <c r="U502" i="12"/>
  <c r="X502" i="12"/>
  <c r="T502" i="12"/>
  <c r="W502" i="12"/>
  <c r="Z502" i="12"/>
  <c r="V502" i="12"/>
  <c r="O513" i="12"/>
  <c r="R513" i="12"/>
  <c r="Q513" i="12"/>
  <c r="P513" i="12"/>
  <c r="N513" i="12"/>
  <c r="Y513" i="12"/>
  <c r="U513" i="12"/>
  <c r="X513" i="12"/>
  <c r="T513" i="12"/>
  <c r="W513" i="12"/>
  <c r="Z513" i="12"/>
  <c r="V513" i="12"/>
  <c r="Q334" i="12"/>
  <c r="O334" i="12"/>
  <c r="N334" i="12"/>
  <c r="R334" i="12"/>
  <c r="P334" i="12"/>
  <c r="Y334" i="12"/>
  <c r="U334" i="12"/>
  <c r="X334" i="12"/>
  <c r="T334" i="12"/>
  <c r="W334" i="12"/>
  <c r="Z334" i="12"/>
  <c r="V334" i="12"/>
  <c r="O131" i="12"/>
  <c r="P131" i="12"/>
  <c r="N131" i="12"/>
  <c r="R131" i="12"/>
  <c r="Q131" i="12"/>
  <c r="W131" i="12"/>
  <c r="Z131" i="12"/>
  <c r="V131" i="12"/>
  <c r="Y131" i="12"/>
  <c r="U131" i="12"/>
  <c r="X131" i="12"/>
  <c r="T131" i="12"/>
  <c r="O151" i="12"/>
  <c r="P151" i="12"/>
  <c r="R151" i="12"/>
  <c r="Q151" i="12"/>
  <c r="N151" i="12"/>
  <c r="Z151" i="12"/>
  <c r="V151" i="12"/>
  <c r="Y151" i="12"/>
  <c r="U151" i="12"/>
  <c r="X151" i="12"/>
  <c r="T151" i="12"/>
  <c r="R165" i="12"/>
  <c r="N165" i="12"/>
  <c r="Q165" i="12"/>
  <c r="P165" i="12"/>
  <c r="O165" i="12"/>
  <c r="W165" i="12"/>
  <c r="Z165" i="12"/>
  <c r="V165" i="12"/>
  <c r="Y165" i="12"/>
  <c r="U165" i="12"/>
  <c r="X165" i="12"/>
  <c r="T165" i="12"/>
  <c r="R3" i="12"/>
  <c r="N3" i="12"/>
  <c r="W3" i="12"/>
  <c r="V3" i="12"/>
  <c r="Q3" i="12"/>
  <c r="Z3" i="12"/>
  <c r="O3" i="12"/>
  <c r="T3" i="12"/>
  <c r="P3" i="12"/>
  <c r="Y3" i="12"/>
  <c r="U3" i="12"/>
  <c r="X3" i="12"/>
  <c r="M362" i="12"/>
  <c r="M374" i="12"/>
  <c r="M268" i="12"/>
  <c r="M127" i="12"/>
  <c r="M356" i="12"/>
  <c r="M167" i="12"/>
  <c r="M208" i="12"/>
  <c r="M428" i="12"/>
  <c r="M333" i="12"/>
  <c r="M307" i="12"/>
  <c r="M332" i="12"/>
  <c r="M262" i="12"/>
  <c r="M361" i="12"/>
  <c r="M331" i="12"/>
  <c r="M220" i="12"/>
  <c r="M319" i="12"/>
  <c r="M184" i="12"/>
  <c r="M322" i="12"/>
  <c r="M326" i="12"/>
  <c r="G16" i="17"/>
  <c r="F15" i="17"/>
  <c r="H18" i="17"/>
  <c r="G17" i="17"/>
  <c r="F16" i="17"/>
  <c r="G18" i="17"/>
  <c r="F17" i="17"/>
  <c r="H15" i="17"/>
  <c r="F18" i="17"/>
  <c r="H16" i="17"/>
  <c r="G15" i="17"/>
  <c r="H17" i="17"/>
  <c r="M111" i="12"/>
  <c r="M350" i="12"/>
  <c r="M57" i="12"/>
  <c r="M314" i="12"/>
  <c r="M348" i="12"/>
  <c r="M340" i="12"/>
  <c r="M367" i="12"/>
  <c r="M315" i="12"/>
  <c r="M224" i="12"/>
  <c r="M186" i="12"/>
  <c r="M343" i="12"/>
  <c r="M53" i="12"/>
  <c r="M279" i="12"/>
  <c r="M366" i="12"/>
  <c r="M288" i="12"/>
  <c r="M324" i="12"/>
  <c r="M521" i="12"/>
  <c r="M54" i="12"/>
  <c r="M339" i="12"/>
  <c r="M323" i="12"/>
  <c r="M351" i="12"/>
  <c r="M317" i="12"/>
  <c r="M257" i="12"/>
  <c r="M211" i="12"/>
  <c r="M386" i="12"/>
  <c r="M390" i="12"/>
  <c r="M395" i="12"/>
  <c r="M468" i="12"/>
  <c r="M476" i="12"/>
  <c r="M480" i="12"/>
  <c r="M484" i="12"/>
  <c r="M488" i="12"/>
  <c r="M492" i="12"/>
  <c r="M171" i="12"/>
  <c r="M371" i="12"/>
  <c r="M233" i="12"/>
  <c r="M354" i="12"/>
  <c r="M139" i="12"/>
  <c r="M196" i="12"/>
  <c r="M474" i="12"/>
  <c r="M520" i="12"/>
  <c r="M269" i="12"/>
  <c r="M63" i="12"/>
  <c r="M5" i="12"/>
  <c r="M13" i="12"/>
  <c r="M17" i="12"/>
  <c r="M25" i="12"/>
  <c r="M29" i="12"/>
  <c r="M33" i="12"/>
  <c r="M99" i="12"/>
  <c r="M104" i="12"/>
  <c r="M113" i="12"/>
  <c r="M117" i="12"/>
  <c r="M121" i="12"/>
  <c r="M125" i="12"/>
  <c r="M140" i="12"/>
  <c r="M187" i="12"/>
  <c r="M191" i="12"/>
  <c r="M195" i="12"/>
  <c r="M210" i="12"/>
  <c r="M214" i="12"/>
  <c r="M218" i="12"/>
  <c r="M226" i="12"/>
  <c r="M270" i="12"/>
  <c r="M300" i="12"/>
  <c r="M305" i="12"/>
  <c r="M310" i="12"/>
  <c r="M399" i="12"/>
  <c r="M403" i="12"/>
  <c r="M407" i="12"/>
  <c r="M412" i="12"/>
  <c r="M416" i="12"/>
  <c r="M420" i="12"/>
  <c r="M437" i="12"/>
  <c r="M441" i="12"/>
  <c r="M445" i="12"/>
  <c r="M449" i="12"/>
  <c r="M454" i="12"/>
  <c r="M458" i="12"/>
  <c r="M462" i="12"/>
  <c r="M496" i="12"/>
  <c r="M501" i="12"/>
  <c r="M507" i="12"/>
  <c r="B2" i="17"/>
  <c r="B3" i="17"/>
  <c r="B4" i="17"/>
  <c r="B5" i="17"/>
  <c r="M92" i="12"/>
  <c r="M169" i="12"/>
  <c r="M450" i="12"/>
  <c r="M267" i="12"/>
  <c r="M434" i="12"/>
  <c r="M453" i="12"/>
  <c r="M328" i="12"/>
  <c r="M464" i="12"/>
  <c r="M105" i="12"/>
  <c r="M198" i="12"/>
  <c r="M259" i="12"/>
  <c r="M309" i="12"/>
  <c r="M34" i="12"/>
  <c r="M207" i="12"/>
  <c r="M313" i="12"/>
  <c r="M383" i="12"/>
  <c r="M478" i="12"/>
  <c r="M61" i="12"/>
  <c r="M86" i="12"/>
  <c r="M143" i="12"/>
  <c r="M147" i="12"/>
  <c r="M152" i="12"/>
  <c r="M160" i="12"/>
  <c r="M180" i="12"/>
  <c r="M199" i="12"/>
  <c r="M203" i="12"/>
  <c r="M265" i="12"/>
  <c r="M295" i="12"/>
  <c r="M377" i="12"/>
  <c r="M381" i="12"/>
  <c r="M394" i="12"/>
  <c r="M467" i="12"/>
  <c r="M479" i="12"/>
  <c r="M483" i="12"/>
  <c r="M487" i="12"/>
  <c r="M500" i="12"/>
  <c r="M506" i="12"/>
  <c r="M515" i="12"/>
  <c r="M158" i="12"/>
  <c r="M503" i="12"/>
  <c r="M27" i="12"/>
  <c r="M129" i="12"/>
  <c r="M297" i="12"/>
  <c r="M344" i="12"/>
  <c r="M391" i="12"/>
  <c r="M280" i="12"/>
  <c r="M80" i="12"/>
  <c r="M175" i="12"/>
  <c r="M251" i="12"/>
  <c r="M289" i="12"/>
  <c r="M311" i="12"/>
  <c r="M373" i="12"/>
  <c r="M393" i="12"/>
  <c r="M406" i="12"/>
  <c r="M481" i="12"/>
  <c r="M19" i="12"/>
  <c r="M84" i="12"/>
  <c r="M96" i="12"/>
  <c r="M154" i="12"/>
  <c r="M178" i="12"/>
  <c r="M205" i="12"/>
  <c r="M277" i="12"/>
  <c r="M327" i="12"/>
  <c r="M396" i="12"/>
  <c r="M485" i="12"/>
  <c r="M62" i="12"/>
  <c r="M67" i="12"/>
  <c r="M71" i="12"/>
  <c r="M75" i="12"/>
  <c r="M79" i="12"/>
  <c r="M83" i="12"/>
  <c r="M91" i="12"/>
  <c r="M95" i="12"/>
  <c r="M109" i="12"/>
  <c r="M136" i="12"/>
  <c r="M173" i="12"/>
  <c r="M177" i="12"/>
  <c r="M230" i="12"/>
  <c r="M238" i="12"/>
  <c r="M242" i="12"/>
  <c r="M246" i="12"/>
  <c r="M250" i="12"/>
  <c r="M254" i="12"/>
  <c r="M258" i="12"/>
  <c r="M284" i="12"/>
  <c r="M378" i="12"/>
  <c r="M382" i="12"/>
  <c r="M7" i="12"/>
  <c r="M15" i="12"/>
  <c r="M23" i="12"/>
  <c r="M31" i="12"/>
  <c r="M39" i="12"/>
  <c r="M65" i="12"/>
  <c r="M69" i="12"/>
  <c r="M73" i="12"/>
  <c r="M77" i="12"/>
  <c r="M81" i="12"/>
  <c r="M85" i="12"/>
  <c r="M89" i="12"/>
  <c r="M97" i="12"/>
  <c r="M102" i="12"/>
  <c r="M106" i="12"/>
  <c r="M115" i="12"/>
  <c r="M119" i="12"/>
  <c r="M123" i="12"/>
  <c r="M134" i="12"/>
  <c r="M138" i="12"/>
  <c r="M146" i="12"/>
  <c r="M170" i="12"/>
  <c r="M179" i="12"/>
  <c r="M189" i="12"/>
  <c r="M193" i="12"/>
  <c r="M212" i="12"/>
  <c r="M216" i="12"/>
  <c r="M228" i="12"/>
  <c r="M232" i="12"/>
  <c r="M240" i="12"/>
  <c r="M248" i="12"/>
  <c r="M252" i="12"/>
  <c r="M256" i="12"/>
  <c r="M260" i="12"/>
  <c r="M278" i="12"/>
  <c r="M282" i="12"/>
  <c r="M286" i="12"/>
  <c r="M142" i="12"/>
  <c r="M150" i="12"/>
  <c r="M159" i="12"/>
  <c r="M202" i="12"/>
  <c r="M206" i="12"/>
  <c r="M274" i="12"/>
  <c r="M290" i="12"/>
  <c r="M294" i="12"/>
  <c r="M298" i="12"/>
  <c r="M308" i="12"/>
  <c r="M402" i="12"/>
  <c r="M411" i="12"/>
  <c r="M415" i="12"/>
  <c r="M419" i="12"/>
  <c r="M440" i="12"/>
  <c r="M444" i="12"/>
  <c r="M448" i="12"/>
  <c r="M457" i="12"/>
  <c r="M461" i="12"/>
  <c r="M533" i="12"/>
  <c r="M537" i="12"/>
  <c r="M541" i="12"/>
  <c r="M101" i="12"/>
  <c r="M8" i="12"/>
  <c r="M12" i="12"/>
  <c r="M16" i="12"/>
  <c r="M20" i="12"/>
  <c r="M24" i="12"/>
  <c r="M28" i="12"/>
  <c r="M32" i="12"/>
  <c r="M66" i="12"/>
  <c r="M70" i="12"/>
  <c r="M74" i="12"/>
  <c r="M78" i="12"/>
  <c r="M82" i="12"/>
  <c r="M90" i="12"/>
  <c r="M94" i="12"/>
  <c r="M98" i="12"/>
  <c r="M103" i="12"/>
  <c r="M108" i="12"/>
  <c r="M112" i="12"/>
  <c r="M116" i="12"/>
  <c r="M120" i="12"/>
  <c r="M124" i="12"/>
  <c r="M135" i="12"/>
  <c r="M172" i="12"/>
  <c r="M176" i="12"/>
  <c r="M194" i="12"/>
  <c r="M213" i="12"/>
  <c r="M217" i="12"/>
  <c r="M229" i="12"/>
  <c r="M237" i="12"/>
  <c r="M245" i="12"/>
  <c r="M249" i="12"/>
  <c r="M253" i="12"/>
  <c r="M261" i="12"/>
  <c r="M283" i="12"/>
  <c r="M287" i="12"/>
  <c r="M299" i="12"/>
  <c r="M303" i="12"/>
  <c r="M336" i="12"/>
  <c r="M495" i="12"/>
  <c r="M527" i="12"/>
  <c r="M161" i="12"/>
  <c r="M157" i="12"/>
  <c r="M421" i="12"/>
  <c r="M471" i="12"/>
  <c r="M330" i="12"/>
  <c r="M363" i="12"/>
  <c r="M466" i="12"/>
  <c r="M426" i="12"/>
  <c r="M209" i="12"/>
  <c r="M372" i="12"/>
  <c r="M436" i="12"/>
  <c r="M517" i="12"/>
  <c r="M525" i="12"/>
  <c r="M529" i="12"/>
  <c r="M26" i="12"/>
  <c r="M100" i="12"/>
  <c r="M118" i="12"/>
  <c r="M215" i="12"/>
  <c r="M9" i="12"/>
  <c r="M355" i="12"/>
  <c r="M21" i="12"/>
  <c r="M559" i="12"/>
  <c r="M87" i="12"/>
  <c r="M144" i="12"/>
  <c r="M148" i="12"/>
  <c r="M153" i="12"/>
  <c r="M168" i="12"/>
  <c r="M181" i="12"/>
  <c r="M200" i="12"/>
  <c r="M204" i="12"/>
  <c r="M234" i="12"/>
  <c r="M266" i="12"/>
  <c r="M276" i="12"/>
  <c r="M292" i="12"/>
  <c r="M296" i="12"/>
  <c r="M512" i="12"/>
  <c r="M425" i="12"/>
  <c r="M44" i="12"/>
  <c r="M156" i="12"/>
  <c r="M182" i="12"/>
  <c r="M271" i="12"/>
  <c r="M347" i="12"/>
  <c r="M392" i="12"/>
  <c r="M432" i="12"/>
  <c r="M155" i="12"/>
  <c r="M107" i="12"/>
  <c r="M427" i="12"/>
  <c r="M162" i="12"/>
  <c r="M545" i="12"/>
  <c r="M549" i="12"/>
  <c r="M553" i="12"/>
  <c r="M349" i="12"/>
  <c r="M422" i="12"/>
  <c r="M465" i="12"/>
  <c r="M511" i="12"/>
  <c r="M518" i="12"/>
  <c r="M522" i="12"/>
  <c r="M526" i="12"/>
  <c r="M530" i="12"/>
  <c r="M534" i="12"/>
  <c r="M538" i="12"/>
  <c r="M542" i="12"/>
  <c r="M546" i="12"/>
  <c r="M550" i="12"/>
  <c r="M554" i="12"/>
  <c r="M558" i="12"/>
  <c r="M551" i="12"/>
  <c r="M535" i="12"/>
  <c r="M470" i="12"/>
  <c r="M185" i="12"/>
  <c r="M531" i="12"/>
  <c r="M376" i="12"/>
  <c r="M380" i="12"/>
  <c r="M388" i="12"/>
  <c r="M397" i="12"/>
  <c r="M401" i="12"/>
  <c r="M405" i="12"/>
  <c r="M410" i="12"/>
  <c r="M418" i="12"/>
  <c r="M431" i="12"/>
  <c r="M439" i="12"/>
  <c r="M443" i="12"/>
  <c r="M447" i="12"/>
  <c r="M451" i="12"/>
  <c r="M456" i="12"/>
  <c r="M460" i="12"/>
  <c r="M473" i="12"/>
  <c r="M482" i="12"/>
  <c r="M486" i="12"/>
  <c r="M490" i="12"/>
  <c r="M494" i="12"/>
  <c r="M505" i="12"/>
  <c r="M509" i="12"/>
  <c r="M514" i="12"/>
  <c r="M163" i="12"/>
  <c r="M304" i="12"/>
  <c r="M364" i="12"/>
  <c r="M433" i="12"/>
  <c r="M126" i="12"/>
  <c r="M166" i="12"/>
  <c r="M318" i="12"/>
  <c r="M359" i="12"/>
  <c r="M424" i="12"/>
  <c r="M164" i="12"/>
  <c r="M368" i="12"/>
  <c r="M430" i="12"/>
  <c r="M499" i="12"/>
  <c r="M504" i="12"/>
  <c r="M524" i="12"/>
  <c r="M528" i="12"/>
  <c r="M532" i="12"/>
  <c r="M536" i="12"/>
  <c r="M540" i="12"/>
  <c r="M544" i="12"/>
  <c r="M548" i="12"/>
  <c r="M552" i="12"/>
  <c r="M556" i="12"/>
  <c r="M543" i="12"/>
  <c r="M435" i="12"/>
  <c r="B9" i="17"/>
  <c r="B11" i="17"/>
  <c r="M557" i="12"/>
  <c r="B10" i="17"/>
  <c r="M4" i="12"/>
  <c r="B8" i="17"/>
  <c r="B7" i="17"/>
  <c r="J17" i="17" l="1"/>
  <c r="G20" i="17"/>
  <c r="J16" i="17"/>
  <c r="J18" i="17"/>
  <c r="F20" i="17"/>
  <c r="H20" i="17"/>
  <c r="J15" i="17"/>
  <c r="R536" i="12"/>
  <c r="N536" i="12"/>
  <c r="Q536" i="12"/>
  <c r="O536" i="12"/>
  <c r="P536" i="12"/>
  <c r="X536" i="12"/>
  <c r="T536" i="12"/>
  <c r="W536" i="12"/>
  <c r="Z536" i="12"/>
  <c r="V536" i="12"/>
  <c r="Y536" i="12"/>
  <c r="U536" i="12"/>
  <c r="R505" i="12"/>
  <c r="N505" i="12"/>
  <c r="P505" i="12"/>
  <c r="Q505" i="12"/>
  <c r="O505" i="12"/>
  <c r="Z505" i="12"/>
  <c r="V505" i="12"/>
  <c r="Y505" i="12"/>
  <c r="U505" i="12"/>
  <c r="X505" i="12"/>
  <c r="T505" i="12"/>
  <c r="W505" i="12"/>
  <c r="P401" i="12"/>
  <c r="R401" i="12"/>
  <c r="Q401" i="12"/>
  <c r="O401" i="12"/>
  <c r="N401" i="12"/>
  <c r="Z401" i="12"/>
  <c r="V401" i="12"/>
  <c r="Y401" i="12"/>
  <c r="U401" i="12"/>
  <c r="X401" i="12"/>
  <c r="T401" i="12"/>
  <c r="W401" i="12"/>
  <c r="P376" i="12"/>
  <c r="N376" i="12"/>
  <c r="R376" i="12"/>
  <c r="Q376" i="12"/>
  <c r="O376" i="12"/>
  <c r="Z376" i="12"/>
  <c r="V376" i="12"/>
  <c r="Y376" i="12"/>
  <c r="U376" i="12"/>
  <c r="X376" i="12"/>
  <c r="T376" i="12"/>
  <c r="W376" i="12"/>
  <c r="P518" i="12"/>
  <c r="Q518" i="12"/>
  <c r="R518" i="12"/>
  <c r="O518" i="12"/>
  <c r="N518" i="12"/>
  <c r="Z518" i="12"/>
  <c r="V518" i="12"/>
  <c r="Y518" i="12"/>
  <c r="U518" i="12"/>
  <c r="X518" i="12"/>
  <c r="T518" i="12"/>
  <c r="W518" i="12"/>
  <c r="P512" i="12"/>
  <c r="R512" i="12"/>
  <c r="O512" i="12"/>
  <c r="N512" i="12"/>
  <c r="Q512" i="12"/>
  <c r="X512" i="12"/>
  <c r="T512" i="12"/>
  <c r="W512" i="12"/>
  <c r="Z512" i="12"/>
  <c r="V512" i="12"/>
  <c r="Y512" i="12"/>
  <c r="U512" i="12"/>
  <c r="R144" i="12"/>
  <c r="N144" i="12"/>
  <c r="Q144" i="12"/>
  <c r="P144" i="12"/>
  <c r="O144" i="12"/>
  <c r="Z144" i="12"/>
  <c r="V144" i="12"/>
  <c r="Y144" i="12"/>
  <c r="U144" i="12"/>
  <c r="X144" i="12"/>
  <c r="T144" i="12"/>
  <c r="O426" i="12"/>
  <c r="R426" i="12"/>
  <c r="Q426" i="12"/>
  <c r="P426" i="12"/>
  <c r="N426" i="12"/>
  <c r="W426" i="12"/>
  <c r="Z426" i="12"/>
  <c r="V426" i="12"/>
  <c r="Y426" i="12"/>
  <c r="U426" i="12"/>
  <c r="X426" i="12"/>
  <c r="T426" i="12"/>
  <c r="O527" i="12"/>
  <c r="N527" i="12"/>
  <c r="Q527" i="12"/>
  <c r="P527" i="12"/>
  <c r="R527" i="12"/>
  <c r="W527" i="12"/>
  <c r="Z527" i="12"/>
  <c r="V527" i="12"/>
  <c r="Y527" i="12"/>
  <c r="U527" i="12"/>
  <c r="X527" i="12"/>
  <c r="T527" i="12"/>
  <c r="O229" i="12"/>
  <c r="R229" i="12"/>
  <c r="N229" i="12"/>
  <c r="Q229" i="12"/>
  <c r="P229" i="12"/>
  <c r="Y229" i="12"/>
  <c r="U229" i="12"/>
  <c r="X229" i="12"/>
  <c r="T229" i="12"/>
  <c r="W229" i="12"/>
  <c r="Z229" i="12"/>
  <c r="V229" i="12"/>
  <c r="O103" i="12"/>
  <c r="R103" i="12"/>
  <c r="N103" i="12"/>
  <c r="Q103" i="12"/>
  <c r="P103" i="12"/>
  <c r="Y103" i="12"/>
  <c r="U103" i="12"/>
  <c r="X103" i="12"/>
  <c r="T103" i="12"/>
  <c r="W103" i="12"/>
  <c r="Z103" i="12"/>
  <c r="V103" i="12"/>
  <c r="O20" i="12"/>
  <c r="R20" i="12"/>
  <c r="N20" i="12"/>
  <c r="Q20" i="12"/>
  <c r="P20" i="12"/>
  <c r="W20" i="12"/>
  <c r="Z20" i="12"/>
  <c r="V20" i="12"/>
  <c r="Y20" i="12"/>
  <c r="U20" i="12"/>
  <c r="X20" i="12"/>
  <c r="T20" i="12"/>
  <c r="O461" i="12"/>
  <c r="Q461" i="12"/>
  <c r="P461" i="12"/>
  <c r="N461" i="12"/>
  <c r="R461" i="12"/>
  <c r="W461" i="12"/>
  <c r="Z461" i="12"/>
  <c r="V461" i="12"/>
  <c r="Y461" i="12"/>
  <c r="U461" i="12"/>
  <c r="X461" i="12"/>
  <c r="T461" i="12"/>
  <c r="P290" i="12"/>
  <c r="O290" i="12"/>
  <c r="R290" i="12"/>
  <c r="N290" i="12"/>
  <c r="Q290" i="12"/>
  <c r="Z290" i="12"/>
  <c r="V290" i="12"/>
  <c r="Y290" i="12"/>
  <c r="U290" i="12"/>
  <c r="X290" i="12"/>
  <c r="T290" i="12"/>
  <c r="W290" i="12"/>
  <c r="P252" i="12"/>
  <c r="O252" i="12"/>
  <c r="R252" i="12"/>
  <c r="N252" i="12"/>
  <c r="Q252" i="12"/>
  <c r="X252" i="12"/>
  <c r="T252" i="12"/>
  <c r="W252" i="12"/>
  <c r="Z252" i="12"/>
  <c r="V252" i="12"/>
  <c r="Y252" i="12"/>
  <c r="U252" i="12"/>
  <c r="P115" i="12"/>
  <c r="O115" i="12"/>
  <c r="R115" i="12"/>
  <c r="N115" i="12"/>
  <c r="Q115" i="12"/>
  <c r="X115" i="12"/>
  <c r="T115" i="12"/>
  <c r="W115" i="12"/>
  <c r="Z115" i="12"/>
  <c r="V115" i="12"/>
  <c r="Y115" i="12"/>
  <c r="U115" i="12"/>
  <c r="P31" i="12"/>
  <c r="O31" i="12"/>
  <c r="R31" i="12"/>
  <c r="N31" i="12"/>
  <c r="Q31" i="12"/>
  <c r="Z31" i="12"/>
  <c r="V31" i="12"/>
  <c r="Y31" i="12"/>
  <c r="U31" i="12"/>
  <c r="X31" i="12"/>
  <c r="T31" i="12"/>
  <c r="W31" i="12"/>
  <c r="R238" i="12"/>
  <c r="N238" i="12"/>
  <c r="Q238" i="12"/>
  <c r="P238" i="12"/>
  <c r="O238" i="12"/>
  <c r="Z238" i="12"/>
  <c r="V238" i="12"/>
  <c r="Y238" i="12"/>
  <c r="U238" i="12"/>
  <c r="X238" i="12"/>
  <c r="T238" i="12"/>
  <c r="W238" i="12"/>
  <c r="Q80" i="12"/>
  <c r="P80" i="12"/>
  <c r="O80" i="12"/>
  <c r="R80" i="12"/>
  <c r="N80" i="12"/>
  <c r="W80" i="12"/>
  <c r="Z80" i="12"/>
  <c r="V80" i="12"/>
  <c r="Y80" i="12"/>
  <c r="U80" i="12"/>
  <c r="X80" i="12"/>
  <c r="T80" i="12"/>
  <c r="Q557" i="12"/>
  <c r="N557" i="12"/>
  <c r="P557" i="12"/>
  <c r="O557" i="12"/>
  <c r="R557" i="12"/>
  <c r="Z557" i="12"/>
  <c r="V557" i="12"/>
  <c r="Y557" i="12"/>
  <c r="U557" i="12"/>
  <c r="X557" i="12"/>
  <c r="T557" i="12"/>
  <c r="W557" i="12"/>
  <c r="R544" i="12"/>
  <c r="N544" i="12"/>
  <c r="O544" i="12"/>
  <c r="Q544" i="12"/>
  <c r="P544" i="12"/>
  <c r="X544" i="12"/>
  <c r="T544" i="12"/>
  <c r="W544" i="12"/>
  <c r="Z544" i="12"/>
  <c r="V544" i="12"/>
  <c r="Y544" i="12"/>
  <c r="U544" i="12"/>
  <c r="R430" i="12"/>
  <c r="N430" i="12"/>
  <c r="Q430" i="12"/>
  <c r="P430" i="12"/>
  <c r="O430" i="12"/>
  <c r="X430" i="12"/>
  <c r="T430" i="12"/>
  <c r="W430" i="12"/>
  <c r="Z430" i="12"/>
  <c r="V430" i="12"/>
  <c r="Y430" i="12"/>
  <c r="U430" i="12"/>
  <c r="Q433" i="12"/>
  <c r="N433" i="12"/>
  <c r="R433" i="12"/>
  <c r="P433" i="12"/>
  <c r="O433" i="12"/>
  <c r="X433" i="12"/>
  <c r="T433" i="12"/>
  <c r="W433" i="12"/>
  <c r="Z433" i="12"/>
  <c r="V433" i="12"/>
  <c r="Y433" i="12"/>
  <c r="U433" i="12"/>
  <c r="R490" i="12"/>
  <c r="N490" i="12"/>
  <c r="Q490" i="12"/>
  <c r="P490" i="12"/>
  <c r="O490" i="12"/>
  <c r="Z490" i="12"/>
  <c r="V490" i="12"/>
  <c r="Y490" i="12"/>
  <c r="U490" i="12"/>
  <c r="X490" i="12"/>
  <c r="T490" i="12"/>
  <c r="W490" i="12"/>
  <c r="P443" i="12"/>
  <c r="Q443" i="12"/>
  <c r="O443" i="12"/>
  <c r="N443" i="12"/>
  <c r="R443" i="12"/>
  <c r="Z443" i="12"/>
  <c r="V443" i="12"/>
  <c r="Y443" i="12"/>
  <c r="U443" i="12"/>
  <c r="X443" i="12"/>
  <c r="T443" i="12"/>
  <c r="W443" i="12"/>
  <c r="P410" i="12"/>
  <c r="O410" i="12"/>
  <c r="N410" i="12"/>
  <c r="R410" i="12"/>
  <c r="Q410" i="12"/>
  <c r="Z410" i="12"/>
  <c r="V410" i="12"/>
  <c r="Y410" i="12"/>
  <c r="U410" i="12"/>
  <c r="X410" i="12"/>
  <c r="T410" i="12"/>
  <c r="W410" i="12"/>
  <c r="R185" i="12"/>
  <c r="N185" i="12"/>
  <c r="Q185" i="12"/>
  <c r="P185" i="12"/>
  <c r="O185" i="12"/>
  <c r="W185" i="12"/>
  <c r="Z185" i="12"/>
  <c r="V185" i="12"/>
  <c r="Y185" i="12"/>
  <c r="U185" i="12"/>
  <c r="X185" i="12"/>
  <c r="T185" i="12"/>
  <c r="P542" i="12"/>
  <c r="N542" i="12"/>
  <c r="R542" i="12"/>
  <c r="Q542" i="12"/>
  <c r="O542" i="12"/>
  <c r="Z542" i="12"/>
  <c r="V542" i="12"/>
  <c r="Y542" i="12"/>
  <c r="U542" i="12"/>
  <c r="X542" i="12"/>
  <c r="T542" i="12"/>
  <c r="W542" i="12"/>
  <c r="P465" i="12"/>
  <c r="N465" i="12"/>
  <c r="Q465" i="12"/>
  <c r="O465" i="12"/>
  <c r="R465" i="12"/>
  <c r="Z465" i="12"/>
  <c r="V465" i="12"/>
  <c r="Y465" i="12"/>
  <c r="U465" i="12"/>
  <c r="X465" i="12"/>
  <c r="T465" i="12"/>
  <c r="W465" i="12"/>
  <c r="R107" i="12"/>
  <c r="N107" i="12"/>
  <c r="O107" i="12"/>
  <c r="Q107" i="12"/>
  <c r="P107" i="12"/>
  <c r="W107" i="12"/>
  <c r="Z107" i="12"/>
  <c r="V107" i="12"/>
  <c r="Y107" i="12"/>
  <c r="U107" i="12"/>
  <c r="X107" i="12"/>
  <c r="T107" i="12"/>
  <c r="O347" i="12"/>
  <c r="N347" i="12"/>
  <c r="R347" i="12"/>
  <c r="Q347" i="12"/>
  <c r="P347" i="12"/>
  <c r="Z347" i="12"/>
  <c r="V347" i="12"/>
  <c r="Y347" i="12"/>
  <c r="U347" i="12"/>
  <c r="X347" i="12"/>
  <c r="T347" i="12"/>
  <c r="W347" i="12"/>
  <c r="Q292" i="12"/>
  <c r="P292" i="12"/>
  <c r="O292" i="12"/>
  <c r="R292" i="12"/>
  <c r="N292" i="12"/>
  <c r="X292" i="12"/>
  <c r="T292" i="12"/>
  <c r="W292" i="12"/>
  <c r="Z292" i="12"/>
  <c r="V292" i="12"/>
  <c r="Y292" i="12"/>
  <c r="U292" i="12"/>
  <c r="R153" i="12"/>
  <c r="N153" i="12"/>
  <c r="Q153" i="12"/>
  <c r="P153" i="12"/>
  <c r="O153" i="12"/>
  <c r="Z153" i="12"/>
  <c r="V153" i="12"/>
  <c r="Y153" i="12"/>
  <c r="U153" i="12"/>
  <c r="X153" i="12"/>
  <c r="T153" i="12"/>
  <c r="W153" i="12"/>
  <c r="Q215" i="12"/>
  <c r="P215" i="12"/>
  <c r="O215" i="12"/>
  <c r="R215" i="12"/>
  <c r="N215" i="12"/>
  <c r="W215" i="12"/>
  <c r="Z215" i="12"/>
  <c r="V215" i="12"/>
  <c r="Y215" i="12"/>
  <c r="U215" i="12"/>
  <c r="X215" i="12"/>
  <c r="T215" i="12"/>
  <c r="P363" i="12"/>
  <c r="O363" i="12"/>
  <c r="N363" i="12"/>
  <c r="R363" i="12"/>
  <c r="Q363" i="12"/>
  <c r="Y363" i="12"/>
  <c r="U363" i="12"/>
  <c r="X363" i="12"/>
  <c r="T363" i="12"/>
  <c r="W363" i="12"/>
  <c r="Z363" i="12"/>
  <c r="V363" i="12"/>
  <c r="R556" i="12"/>
  <c r="N556" i="12"/>
  <c r="O556" i="12"/>
  <c r="Q556" i="12"/>
  <c r="P556" i="12"/>
  <c r="Y556" i="12"/>
  <c r="U556" i="12"/>
  <c r="X556" i="12"/>
  <c r="T556" i="12"/>
  <c r="W556" i="12"/>
  <c r="Z556" i="12"/>
  <c r="V556" i="12"/>
  <c r="R540" i="12"/>
  <c r="N540" i="12"/>
  <c r="P540" i="12"/>
  <c r="O540" i="12"/>
  <c r="Q540" i="12"/>
  <c r="X540" i="12"/>
  <c r="T540" i="12"/>
  <c r="W540" i="12"/>
  <c r="Z540" i="12"/>
  <c r="V540" i="12"/>
  <c r="Y540" i="12"/>
  <c r="U540" i="12"/>
  <c r="R524" i="12"/>
  <c r="N524" i="12"/>
  <c r="Q524" i="12"/>
  <c r="P524" i="12"/>
  <c r="O524" i="12"/>
  <c r="X524" i="12"/>
  <c r="T524" i="12"/>
  <c r="W524" i="12"/>
  <c r="Z524" i="12"/>
  <c r="V524" i="12"/>
  <c r="Y524" i="12"/>
  <c r="U524" i="12"/>
  <c r="R368" i="12"/>
  <c r="N368" i="12"/>
  <c r="Q368" i="12"/>
  <c r="P368" i="12"/>
  <c r="O368" i="12"/>
  <c r="X368" i="12"/>
  <c r="T368" i="12"/>
  <c r="W368" i="12"/>
  <c r="Z368" i="12"/>
  <c r="V368" i="12"/>
  <c r="Y368" i="12"/>
  <c r="U368" i="12"/>
  <c r="Q318" i="12"/>
  <c r="N318" i="12"/>
  <c r="R318" i="12"/>
  <c r="P318" i="12"/>
  <c r="O318" i="12"/>
  <c r="X318" i="12"/>
  <c r="T318" i="12"/>
  <c r="W318" i="12"/>
  <c r="Z318" i="12"/>
  <c r="V318" i="12"/>
  <c r="Y318" i="12"/>
  <c r="U318" i="12"/>
  <c r="Q364" i="12"/>
  <c r="R364" i="12"/>
  <c r="P364" i="12"/>
  <c r="O364" i="12"/>
  <c r="N364" i="12"/>
  <c r="X364" i="12"/>
  <c r="T364" i="12"/>
  <c r="W364" i="12"/>
  <c r="Z364" i="12"/>
  <c r="V364" i="12"/>
  <c r="Y364" i="12"/>
  <c r="U364" i="12"/>
  <c r="R509" i="12"/>
  <c r="N509" i="12"/>
  <c r="Q509" i="12"/>
  <c r="P509" i="12"/>
  <c r="O509" i="12"/>
  <c r="Z509" i="12"/>
  <c r="V509" i="12"/>
  <c r="Y509" i="12"/>
  <c r="U509" i="12"/>
  <c r="X509" i="12"/>
  <c r="T509" i="12"/>
  <c r="W509" i="12"/>
  <c r="R486" i="12"/>
  <c r="N486" i="12"/>
  <c r="P486" i="12"/>
  <c r="Q486" i="12"/>
  <c r="O486" i="12"/>
  <c r="Z486" i="12"/>
  <c r="V486" i="12"/>
  <c r="Y486" i="12"/>
  <c r="U486" i="12"/>
  <c r="X486" i="12"/>
  <c r="T486" i="12"/>
  <c r="W486" i="12"/>
  <c r="P456" i="12"/>
  <c r="O456" i="12"/>
  <c r="N456" i="12"/>
  <c r="R456" i="12"/>
  <c r="Q456" i="12"/>
  <c r="Z456" i="12"/>
  <c r="V456" i="12"/>
  <c r="Y456" i="12"/>
  <c r="U456" i="12"/>
  <c r="X456" i="12"/>
  <c r="T456" i="12"/>
  <c r="W456" i="12"/>
  <c r="P439" i="12"/>
  <c r="O439" i="12"/>
  <c r="N439" i="12"/>
  <c r="R439" i="12"/>
  <c r="Q439" i="12"/>
  <c r="Z439" i="12"/>
  <c r="V439" i="12"/>
  <c r="Y439" i="12"/>
  <c r="U439" i="12"/>
  <c r="X439" i="12"/>
  <c r="T439" i="12"/>
  <c r="W439" i="12"/>
  <c r="P405" i="12"/>
  <c r="N405" i="12"/>
  <c r="R405" i="12"/>
  <c r="Q405" i="12"/>
  <c r="O405" i="12"/>
  <c r="Z405" i="12"/>
  <c r="V405" i="12"/>
  <c r="Y405" i="12"/>
  <c r="U405" i="12"/>
  <c r="X405" i="12"/>
  <c r="T405" i="12"/>
  <c r="W405" i="12"/>
  <c r="P380" i="12"/>
  <c r="O380" i="12"/>
  <c r="N380" i="12"/>
  <c r="R380" i="12"/>
  <c r="Q380" i="12"/>
  <c r="Z380" i="12"/>
  <c r="V380" i="12"/>
  <c r="Y380" i="12"/>
  <c r="U380" i="12"/>
  <c r="X380" i="12"/>
  <c r="T380" i="12"/>
  <c r="W380" i="12"/>
  <c r="R470" i="12"/>
  <c r="N470" i="12"/>
  <c r="Q470" i="12"/>
  <c r="P470" i="12"/>
  <c r="O470" i="12"/>
  <c r="W470" i="12"/>
  <c r="Z470" i="12"/>
  <c r="V470" i="12"/>
  <c r="Y470" i="12"/>
  <c r="U470" i="12"/>
  <c r="X470" i="12"/>
  <c r="T470" i="12"/>
  <c r="P554" i="12"/>
  <c r="R554" i="12"/>
  <c r="Q554" i="12"/>
  <c r="O554" i="12"/>
  <c r="N554" i="12"/>
  <c r="W554" i="12"/>
  <c r="Z554" i="12"/>
  <c r="V554" i="12"/>
  <c r="Y554" i="12"/>
  <c r="U554" i="12"/>
  <c r="X554" i="12"/>
  <c r="T554" i="12"/>
  <c r="P538" i="12"/>
  <c r="R538" i="12"/>
  <c r="Q538" i="12"/>
  <c r="O538" i="12"/>
  <c r="N538" i="12"/>
  <c r="Z538" i="12"/>
  <c r="V538" i="12"/>
  <c r="Y538" i="12"/>
  <c r="U538" i="12"/>
  <c r="X538" i="12"/>
  <c r="T538" i="12"/>
  <c r="W538" i="12"/>
  <c r="P522" i="12"/>
  <c r="R522" i="12"/>
  <c r="N522" i="12"/>
  <c r="Q522" i="12"/>
  <c r="O522" i="12"/>
  <c r="Z522" i="12"/>
  <c r="V522" i="12"/>
  <c r="Y522" i="12"/>
  <c r="U522" i="12"/>
  <c r="X522" i="12"/>
  <c r="T522" i="12"/>
  <c r="W522" i="12"/>
  <c r="P422" i="12"/>
  <c r="R422" i="12"/>
  <c r="O422" i="12"/>
  <c r="N422" i="12"/>
  <c r="Q422" i="12"/>
  <c r="Z422" i="12"/>
  <c r="V422" i="12"/>
  <c r="Y422" i="12"/>
  <c r="U422" i="12"/>
  <c r="X422" i="12"/>
  <c r="T422" i="12"/>
  <c r="W422" i="12"/>
  <c r="Q545" i="12"/>
  <c r="O545" i="12"/>
  <c r="R545" i="12"/>
  <c r="P545" i="12"/>
  <c r="N545" i="12"/>
  <c r="Y545" i="12"/>
  <c r="U545" i="12"/>
  <c r="X545" i="12"/>
  <c r="T545" i="12"/>
  <c r="W545" i="12"/>
  <c r="Z545" i="12"/>
  <c r="V545" i="12"/>
  <c r="O155" i="12"/>
  <c r="R155" i="12"/>
  <c r="Q155" i="12"/>
  <c r="P155" i="12"/>
  <c r="N155" i="12"/>
  <c r="Z155" i="12"/>
  <c r="V155" i="12"/>
  <c r="Y155" i="12"/>
  <c r="U155" i="12"/>
  <c r="X155" i="12"/>
  <c r="T155" i="12"/>
  <c r="W155" i="12"/>
  <c r="O271" i="12"/>
  <c r="R271" i="12"/>
  <c r="Q271" i="12"/>
  <c r="P271" i="12"/>
  <c r="N271" i="12"/>
  <c r="Z271" i="12"/>
  <c r="V271" i="12"/>
  <c r="Y271" i="12"/>
  <c r="U271" i="12"/>
  <c r="X271" i="12"/>
  <c r="T271" i="12"/>
  <c r="W271" i="12"/>
  <c r="O425" i="12"/>
  <c r="R425" i="12"/>
  <c r="Q425" i="12"/>
  <c r="P425" i="12"/>
  <c r="N425" i="12"/>
  <c r="Z425" i="12"/>
  <c r="V425" i="12"/>
  <c r="Y425" i="12"/>
  <c r="U425" i="12"/>
  <c r="X425" i="12"/>
  <c r="T425" i="12"/>
  <c r="W425" i="12"/>
  <c r="R276" i="12"/>
  <c r="N276" i="12"/>
  <c r="Q276" i="12"/>
  <c r="P276" i="12"/>
  <c r="O276" i="12"/>
  <c r="Z276" i="12"/>
  <c r="V276" i="12"/>
  <c r="Y276" i="12"/>
  <c r="U276" i="12"/>
  <c r="X276" i="12"/>
  <c r="T276" i="12"/>
  <c r="W276" i="12"/>
  <c r="R200" i="12"/>
  <c r="N200" i="12"/>
  <c r="Q200" i="12"/>
  <c r="P200" i="12"/>
  <c r="O200" i="12"/>
  <c r="Z200" i="12"/>
  <c r="V200" i="12"/>
  <c r="Y200" i="12"/>
  <c r="U200" i="12"/>
  <c r="X200" i="12"/>
  <c r="T200" i="12"/>
  <c r="W200" i="12"/>
  <c r="R148" i="12"/>
  <c r="N148" i="12"/>
  <c r="Q148" i="12"/>
  <c r="P148" i="12"/>
  <c r="O148" i="12"/>
  <c r="Z148" i="12"/>
  <c r="V148" i="12"/>
  <c r="Y148" i="12"/>
  <c r="U148" i="12"/>
  <c r="X148" i="12"/>
  <c r="T148" i="12"/>
  <c r="R21" i="12"/>
  <c r="N21" i="12"/>
  <c r="Q21" i="12"/>
  <c r="P21" i="12"/>
  <c r="O21" i="12"/>
  <c r="X21" i="12"/>
  <c r="T21" i="12"/>
  <c r="W21" i="12"/>
  <c r="Z21" i="12"/>
  <c r="V21" i="12"/>
  <c r="Y21" i="12"/>
  <c r="U21" i="12"/>
  <c r="Q118" i="12"/>
  <c r="P118" i="12"/>
  <c r="O118" i="12"/>
  <c r="R118" i="12"/>
  <c r="N118" i="12"/>
  <c r="W118" i="12"/>
  <c r="Z118" i="12"/>
  <c r="V118" i="12"/>
  <c r="Y118" i="12"/>
  <c r="U118" i="12"/>
  <c r="X118" i="12"/>
  <c r="T118" i="12"/>
  <c r="Q525" i="12"/>
  <c r="N525" i="12"/>
  <c r="R525" i="12"/>
  <c r="P525" i="12"/>
  <c r="O525" i="12"/>
  <c r="Y525" i="12"/>
  <c r="U525" i="12"/>
  <c r="X525" i="12"/>
  <c r="T525" i="12"/>
  <c r="W525" i="12"/>
  <c r="Z525" i="12"/>
  <c r="V525" i="12"/>
  <c r="Q209" i="12"/>
  <c r="P209" i="12"/>
  <c r="R209" i="12"/>
  <c r="O209" i="12"/>
  <c r="N209" i="12"/>
  <c r="Y209" i="12"/>
  <c r="U209" i="12"/>
  <c r="X209" i="12"/>
  <c r="T209" i="12"/>
  <c r="W209" i="12"/>
  <c r="Z209" i="12"/>
  <c r="V209" i="12"/>
  <c r="P330" i="12"/>
  <c r="N330" i="12"/>
  <c r="R330" i="12"/>
  <c r="Q330" i="12"/>
  <c r="O330" i="12"/>
  <c r="Y330" i="12"/>
  <c r="U330" i="12"/>
  <c r="X330" i="12"/>
  <c r="T330" i="12"/>
  <c r="W330" i="12"/>
  <c r="Z330" i="12"/>
  <c r="V330" i="12"/>
  <c r="P161" i="12"/>
  <c r="O161" i="12"/>
  <c r="R161" i="12"/>
  <c r="Q161" i="12"/>
  <c r="N161" i="12"/>
  <c r="X161" i="12"/>
  <c r="T161" i="12"/>
  <c r="W161" i="12"/>
  <c r="Z161" i="12"/>
  <c r="V161" i="12"/>
  <c r="Y161" i="12"/>
  <c r="U161" i="12"/>
  <c r="R303" i="12"/>
  <c r="N303" i="12"/>
  <c r="Q303" i="12"/>
  <c r="P303" i="12"/>
  <c r="O303" i="12"/>
  <c r="W303" i="12"/>
  <c r="Z303" i="12"/>
  <c r="V303" i="12"/>
  <c r="Y303" i="12"/>
  <c r="U303" i="12"/>
  <c r="X303" i="12"/>
  <c r="T303" i="12"/>
  <c r="O261" i="12"/>
  <c r="R261" i="12"/>
  <c r="N261" i="12"/>
  <c r="Q261" i="12"/>
  <c r="P261" i="12"/>
  <c r="Y261" i="12"/>
  <c r="U261" i="12"/>
  <c r="X261" i="12"/>
  <c r="T261" i="12"/>
  <c r="W261" i="12"/>
  <c r="Z261" i="12"/>
  <c r="V261" i="12"/>
  <c r="O237" i="12"/>
  <c r="R237" i="12"/>
  <c r="N237" i="12"/>
  <c r="Q237" i="12"/>
  <c r="P237" i="12"/>
  <c r="Y237" i="12"/>
  <c r="U237" i="12"/>
  <c r="X237" i="12"/>
  <c r="T237" i="12"/>
  <c r="W237" i="12"/>
  <c r="Z237" i="12"/>
  <c r="V237" i="12"/>
  <c r="O194" i="12"/>
  <c r="R194" i="12"/>
  <c r="N194" i="12"/>
  <c r="Q194" i="12"/>
  <c r="P194" i="12"/>
  <c r="Y194" i="12"/>
  <c r="U194" i="12"/>
  <c r="X194" i="12"/>
  <c r="T194" i="12"/>
  <c r="W194" i="12"/>
  <c r="Z194" i="12"/>
  <c r="V194" i="12"/>
  <c r="O124" i="12"/>
  <c r="R124" i="12"/>
  <c r="N124" i="12"/>
  <c r="Q124" i="12"/>
  <c r="P124" i="12"/>
  <c r="Y124" i="12"/>
  <c r="U124" i="12"/>
  <c r="X124" i="12"/>
  <c r="T124" i="12"/>
  <c r="W124" i="12"/>
  <c r="Z124" i="12"/>
  <c r="V124" i="12"/>
  <c r="O108" i="12"/>
  <c r="R108" i="12"/>
  <c r="N108" i="12"/>
  <c r="Q108" i="12"/>
  <c r="P108" i="12"/>
  <c r="Y108" i="12"/>
  <c r="U108" i="12"/>
  <c r="X108" i="12"/>
  <c r="T108" i="12"/>
  <c r="W108" i="12"/>
  <c r="Z108" i="12"/>
  <c r="V108" i="12"/>
  <c r="O90" i="12"/>
  <c r="R90" i="12"/>
  <c r="N90" i="12"/>
  <c r="Q90" i="12"/>
  <c r="P90" i="12"/>
  <c r="Y90" i="12"/>
  <c r="U90" i="12"/>
  <c r="X90" i="12"/>
  <c r="T90" i="12"/>
  <c r="W90" i="12"/>
  <c r="Z90" i="12"/>
  <c r="V90" i="12"/>
  <c r="O70" i="12"/>
  <c r="R70" i="12"/>
  <c r="N70" i="12"/>
  <c r="Q70" i="12"/>
  <c r="P70" i="12"/>
  <c r="Y70" i="12"/>
  <c r="U70" i="12"/>
  <c r="X70" i="12"/>
  <c r="T70" i="12"/>
  <c r="Z70" i="12"/>
  <c r="V70" i="12"/>
  <c r="W70" i="12"/>
  <c r="O24" i="12"/>
  <c r="R24" i="12"/>
  <c r="N24" i="12"/>
  <c r="Q24" i="12"/>
  <c r="P24" i="12"/>
  <c r="W24" i="12"/>
  <c r="Z24" i="12"/>
  <c r="V24" i="12"/>
  <c r="Y24" i="12"/>
  <c r="U24" i="12"/>
  <c r="X24" i="12"/>
  <c r="T24" i="12"/>
  <c r="O8" i="12"/>
  <c r="R8" i="12"/>
  <c r="N8" i="12"/>
  <c r="Q8" i="12"/>
  <c r="P8" i="12"/>
  <c r="W8" i="12"/>
  <c r="Z8" i="12"/>
  <c r="V8" i="12"/>
  <c r="Y8" i="12"/>
  <c r="U8" i="12"/>
  <c r="X8" i="12"/>
  <c r="T8" i="12"/>
  <c r="Q533" i="12"/>
  <c r="P533" i="12"/>
  <c r="O533" i="12"/>
  <c r="N533" i="12"/>
  <c r="R533" i="12"/>
  <c r="Y533" i="12"/>
  <c r="U533" i="12"/>
  <c r="X533" i="12"/>
  <c r="T533" i="12"/>
  <c r="W533" i="12"/>
  <c r="Z533" i="12"/>
  <c r="V533" i="12"/>
  <c r="O444" i="12"/>
  <c r="Q444" i="12"/>
  <c r="P444" i="12"/>
  <c r="N444" i="12"/>
  <c r="R444" i="12"/>
  <c r="W444" i="12"/>
  <c r="Z444" i="12"/>
  <c r="V444" i="12"/>
  <c r="Y444" i="12"/>
  <c r="U444" i="12"/>
  <c r="X444" i="12"/>
  <c r="T444" i="12"/>
  <c r="O411" i="12"/>
  <c r="P411" i="12"/>
  <c r="N411" i="12"/>
  <c r="R411" i="12"/>
  <c r="Q411" i="12"/>
  <c r="W411" i="12"/>
  <c r="Z411" i="12"/>
  <c r="V411" i="12"/>
  <c r="Y411" i="12"/>
  <c r="U411" i="12"/>
  <c r="X411" i="12"/>
  <c r="T411" i="12"/>
  <c r="O294" i="12"/>
  <c r="R294" i="12"/>
  <c r="N294" i="12"/>
  <c r="Q294" i="12"/>
  <c r="P294" i="12"/>
  <c r="Z294" i="12"/>
  <c r="V294" i="12"/>
  <c r="Y294" i="12"/>
  <c r="U294" i="12"/>
  <c r="X294" i="12"/>
  <c r="T294" i="12"/>
  <c r="W294" i="12"/>
  <c r="P202" i="12"/>
  <c r="O202" i="12"/>
  <c r="R202" i="12"/>
  <c r="N202" i="12"/>
  <c r="Q202" i="12"/>
  <c r="X202" i="12"/>
  <c r="T202" i="12"/>
  <c r="W202" i="12"/>
  <c r="Z202" i="12"/>
  <c r="V202" i="12"/>
  <c r="Y202" i="12"/>
  <c r="U202" i="12"/>
  <c r="P286" i="12"/>
  <c r="O286" i="12"/>
  <c r="R286" i="12"/>
  <c r="N286" i="12"/>
  <c r="Q286" i="12"/>
  <c r="Z286" i="12"/>
  <c r="V286" i="12"/>
  <c r="Y286" i="12"/>
  <c r="U286" i="12"/>
  <c r="X286" i="12"/>
  <c r="W286" i="12"/>
  <c r="T286" i="12"/>
  <c r="P256" i="12"/>
  <c r="O256" i="12"/>
  <c r="R256" i="12"/>
  <c r="N256" i="12"/>
  <c r="Q256" i="12"/>
  <c r="X256" i="12"/>
  <c r="T256" i="12"/>
  <c r="W256" i="12"/>
  <c r="Z256" i="12"/>
  <c r="V256" i="12"/>
  <c r="Y256" i="12"/>
  <c r="U256" i="12"/>
  <c r="P232" i="12"/>
  <c r="O232" i="12"/>
  <c r="R232" i="12"/>
  <c r="N232" i="12"/>
  <c r="Q232" i="12"/>
  <c r="X232" i="12"/>
  <c r="T232" i="12"/>
  <c r="W232" i="12"/>
  <c r="Z232" i="12"/>
  <c r="V232" i="12"/>
  <c r="Y232" i="12"/>
  <c r="U232" i="12"/>
  <c r="P193" i="12"/>
  <c r="O193" i="12"/>
  <c r="R193" i="12"/>
  <c r="N193" i="12"/>
  <c r="Q193" i="12"/>
  <c r="X193" i="12"/>
  <c r="T193" i="12"/>
  <c r="Z193" i="12"/>
  <c r="V193" i="12"/>
  <c r="Y193" i="12"/>
  <c r="U193" i="12"/>
  <c r="P146" i="12"/>
  <c r="O146" i="12"/>
  <c r="R146" i="12"/>
  <c r="N146" i="12"/>
  <c r="Q146" i="12"/>
  <c r="X146" i="12"/>
  <c r="T146" i="12"/>
  <c r="W146" i="12"/>
  <c r="Z146" i="12"/>
  <c r="V146" i="12"/>
  <c r="Y146" i="12"/>
  <c r="U146" i="12"/>
  <c r="P119" i="12"/>
  <c r="O119" i="12"/>
  <c r="R119" i="12"/>
  <c r="N119" i="12"/>
  <c r="Q119" i="12"/>
  <c r="X119" i="12"/>
  <c r="T119" i="12"/>
  <c r="W119" i="12"/>
  <c r="Z119" i="12"/>
  <c r="V119" i="12"/>
  <c r="Y119" i="12"/>
  <c r="U119" i="12"/>
  <c r="P97" i="12"/>
  <c r="O97" i="12"/>
  <c r="R97" i="12"/>
  <c r="N97" i="12"/>
  <c r="Q97" i="12"/>
  <c r="X97" i="12"/>
  <c r="T97" i="12"/>
  <c r="W97" i="12"/>
  <c r="Z97" i="12"/>
  <c r="V97" i="12"/>
  <c r="Y97" i="12"/>
  <c r="U97" i="12"/>
  <c r="P77" i="12"/>
  <c r="O77" i="12"/>
  <c r="R77" i="12"/>
  <c r="N77" i="12"/>
  <c r="Q77" i="12"/>
  <c r="X77" i="12"/>
  <c r="T77" i="12"/>
  <c r="W77" i="12"/>
  <c r="Z77" i="12"/>
  <c r="V77" i="12"/>
  <c r="Y77" i="12"/>
  <c r="U77" i="12"/>
  <c r="P39" i="12"/>
  <c r="O39" i="12"/>
  <c r="R39" i="12"/>
  <c r="N39" i="12"/>
  <c r="Q39" i="12"/>
  <c r="Z39" i="12"/>
  <c r="V39" i="12"/>
  <c r="Y39" i="12"/>
  <c r="U39" i="12"/>
  <c r="X39" i="12"/>
  <c r="T39" i="12"/>
  <c r="W39" i="12"/>
  <c r="P7" i="12"/>
  <c r="O7" i="12"/>
  <c r="R7" i="12"/>
  <c r="N7" i="12"/>
  <c r="Q7" i="12"/>
  <c r="Z7" i="12"/>
  <c r="V7" i="12"/>
  <c r="Y7" i="12"/>
  <c r="U7" i="12"/>
  <c r="X7" i="12"/>
  <c r="T7" i="12"/>
  <c r="W7" i="12"/>
  <c r="R258" i="12"/>
  <c r="N258" i="12"/>
  <c r="Q258" i="12"/>
  <c r="P258" i="12"/>
  <c r="O258" i="12"/>
  <c r="Z258" i="12"/>
  <c r="V258" i="12"/>
  <c r="Y258" i="12"/>
  <c r="U258" i="12"/>
  <c r="X258" i="12"/>
  <c r="T258" i="12"/>
  <c r="W258" i="12"/>
  <c r="R242" i="12"/>
  <c r="N242" i="12"/>
  <c r="Q242" i="12"/>
  <c r="P242" i="12"/>
  <c r="O242" i="12"/>
  <c r="Z242" i="12"/>
  <c r="V242" i="12"/>
  <c r="Y242" i="12"/>
  <c r="U242" i="12"/>
  <c r="X242" i="12"/>
  <c r="T242" i="12"/>
  <c r="W242" i="12"/>
  <c r="R173" i="12"/>
  <c r="N173" i="12"/>
  <c r="Q173" i="12"/>
  <c r="P173" i="12"/>
  <c r="O173" i="12"/>
  <c r="Z173" i="12"/>
  <c r="V173" i="12"/>
  <c r="Y173" i="12"/>
  <c r="U173" i="12"/>
  <c r="X173" i="12"/>
  <c r="T173" i="12"/>
  <c r="W173" i="12"/>
  <c r="R91" i="12"/>
  <c r="N91" i="12"/>
  <c r="Q91" i="12"/>
  <c r="P91" i="12"/>
  <c r="O91" i="12"/>
  <c r="Z91" i="12"/>
  <c r="V91" i="12"/>
  <c r="Y91" i="12"/>
  <c r="U91" i="12"/>
  <c r="X91" i="12"/>
  <c r="T91" i="12"/>
  <c r="W91" i="12"/>
  <c r="R71" i="12"/>
  <c r="N71" i="12"/>
  <c r="Q71" i="12"/>
  <c r="P71" i="12"/>
  <c r="O71" i="12"/>
  <c r="Z71" i="12"/>
  <c r="V71" i="12"/>
  <c r="Y71" i="12"/>
  <c r="U71" i="12"/>
  <c r="W71" i="12"/>
  <c r="X71" i="12"/>
  <c r="T71" i="12"/>
  <c r="Q396" i="12"/>
  <c r="P396" i="12"/>
  <c r="O396" i="12"/>
  <c r="R396" i="12"/>
  <c r="N396" i="12"/>
  <c r="Y396" i="12"/>
  <c r="U396" i="12"/>
  <c r="X396" i="12"/>
  <c r="T396" i="12"/>
  <c r="W396" i="12"/>
  <c r="Z396" i="12"/>
  <c r="V396" i="12"/>
  <c r="Q178" i="12"/>
  <c r="P178" i="12"/>
  <c r="O178" i="12"/>
  <c r="R178" i="12"/>
  <c r="N178" i="12"/>
  <c r="W178" i="12"/>
  <c r="Z178" i="12"/>
  <c r="V178" i="12"/>
  <c r="Y178" i="12"/>
  <c r="U178" i="12"/>
  <c r="X178" i="12"/>
  <c r="T178" i="12"/>
  <c r="P19" i="12"/>
  <c r="O19" i="12"/>
  <c r="R19" i="12"/>
  <c r="N19" i="12"/>
  <c r="Q19" i="12"/>
  <c r="Z19" i="12"/>
  <c r="V19" i="12"/>
  <c r="Y19" i="12"/>
  <c r="U19" i="12"/>
  <c r="X19" i="12"/>
  <c r="T19" i="12"/>
  <c r="W19" i="12"/>
  <c r="O373" i="12"/>
  <c r="R373" i="12"/>
  <c r="Q373" i="12"/>
  <c r="P373" i="12"/>
  <c r="N373" i="12"/>
  <c r="W373" i="12"/>
  <c r="Z373" i="12"/>
  <c r="V373" i="12"/>
  <c r="Y373" i="12"/>
  <c r="U373" i="12"/>
  <c r="X373" i="12"/>
  <c r="T373" i="12"/>
  <c r="P175" i="12"/>
  <c r="O175" i="12"/>
  <c r="R175" i="12"/>
  <c r="N175" i="12"/>
  <c r="Q175" i="12"/>
  <c r="X175" i="12"/>
  <c r="T175" i="12"/>
  <c r="W175" i="12"/>
  <c r="Z175" i="12"/>
  <c r="V175" i="12"/>
  <c r="Y175" i="12"/>
  <c r="U175" i="12"/>
  <c r="O344" i="12"/>
  <c r="R344" i="12"/>
  <c r="Q344" i="12"/>
  <c r="P344" i="12"/>
  <c r="N344" i="12"/>
  <c r="W344" i="12"/>
  <c r="Z344" i="12"/>
  <c r="V344" i="12"/>
  <c r="Y344" i="12"/>
  <c r="U344" i="12"/>
  <c r="X344" i="12"/>
  <c r="T344" i="12"/>
  <c r="Q503" i="12"/>
  <c r="O503" i="12"/>
  <c r="P503" i="12"/>
  <c r="N503" i="12"/>
  <c r="R503" i="12"/>
  <c r="Y503" i="12"/>
  <c r="U503" i="12"/>
  <c r="X503" i="12"/>
  <c r="T503" i="12"/>
  <c r="W503" i="12"/>
  <c r="Z503" i="12"/>
  <c r="V503" i="12"/>
  <c r="Q500" i="12"/>
  <c r="O500" i="12"/>
  <c r="R500" i="12"/>
  <c r="P500" i="12"/>
  <c r="N500" i="12"/>
  <c r="W500" i="12"/>
  <c r="Z500" i="12"/>
  <c r="V500" i="12"/>
  <c r="Y500" i="12"/>
  <c r="U500" i="12"/>
  <c r="X500" i="12"/>
  <c r="T500" i="12"/>
  <c r="O467" i="12"/>
  <c r="R467" i="12"/>
  <c r="Q467" i="12"/>
  <c r="P467" i="12"/>
  <c r="N467" i="12"/>
  <c r="W467" i="12"/>
  <c r="Z467" i="12"/>
  <c r="V467" i="12"/>
  <c r="Y467" i="12"/>
  <c r="U467" i="12"/>
  <c r="X467" i="12"/>
  <c r="T467" i="12"/>
  <c r="R295" i="12"/>
  <c r="N295" i="12"/>
  <c r="Q295" i="12"/>
  <c r="P295" i="12"/>
  <c r="O295" i="12"/>
  <c r="W295" i="12"/>
  <c r="Z295" i="12"/>
  <c r="V295" i="12"/>
  <c r="Y295" i="12"/>
  <c r="U295" i="12"/>
  <c r="X295" i="12"/>
  <c r="T295" i="12"/>
  <c r="O180" i="12"/>
  <c r="R180" i="12"/>
  <c r="N180" i="12"/>
  <c r="Q180" i="12"/>
  <c r="P180" i="12"/>
  <c r="Y180" i="12"/>
  <c r="U180" i="12"/>
  <c r="X180" i="12"/>
  <c r="T180" i="12"/>
  <c r="W180" i="12"/>
  <c r="Z180" i="12"/>
  <c r="V180" i="12"/>
  <c r="O143" i="12"/>
  <c r="R143" i="12"/>
  <c r="N143" i="12"/>
  <c r="Q143" i="12"/>
  <c r="P143" i="12"/>
  <c r="Y143" i="12"/>
  <c r="U143" i="12"/>
  <c r="X143" i="12"/>
  <c r="T143" i="12"/>
  <c r="W143" i="12"/>
  <c r="Z143" i="12"/>
  <c r="V143" i="12"/>
  <c r="Q383" i="12"/>
  <c r="P383" i="12"/>
  <c r="O383" i="12"/>
  <c r="N383" i="12"/>
  <c r="R383" i="12"/>
  <c r="Y383" i="12"/>
  <c r="U383" i="12"/>
  <c r="X383" i="12"/>
  <c r="T383" i="12"/>
  <c r="W383" i="12"/>
  <c r="Z383" i="12"/>
  <c r="V383" i="12"/>
  <c r="R309" i="12"/>
  <c r="N309" i="12"/>
  <c r="Q309" i="12"/>
  <c r="P309" i="12"/>
  <c r="O309" i="12"/>
  <c r="W309" i="12"/>
  <c r="Z309" i="12"/>
  <c r="V309" i="12"/>
  <c r="Y309" i="12"/>
  <c r="U309" i="12"/>
  <c r="X309" i="12"/>
  <c r="T309" i="12"/>
  <c r="P464" i="12"/>
  <c r="R464" i="12"/>
  <c r="Q464" i="12"/>
  <c r="O464" i="12"/>
  <c r="N464" i="12"/>
  <c r="Z464" i="12"/>
  <c r="V464" i="12"/>
  <c r="Y464" i="12"/>
  <c r="U464" i="12"/>
  <c r="X464" i="12"/>
  <c r="T464" i="12"/>
  <c r="W464" i="12"/>
  <c r="Q267" i="12"/>
  <c r="P267" i="12"/>
  <c r="O267" i="12"/>
  <c r="R267" i="12"/>
  <c r="N267" i="12"/>
  <c r="W267" i="12"/>
  <c r="Z267" i="12"/>
  <c r="V267" i="12"/>
  <c r="Y267" i="12"/>
  <c r="U267" i="12"/>
  <c r="X267" i="12"/>
  <c r="T267" i="12"/>
  <c r="P507" i="12"/>
  <c r="Q507" i="12"/>
  <c r="N507" i="12"/>
  <c r="R507" i="12"/>
  <c r="O507" i="12"/>
  <c r="X507" i="12"/>
  <c r="T507" i="12"/>
  <c r="W507" i="12"/>
  <c r="Z507" i="12"/>
  <c r="V507" i="12"/>
  <c r="Y507" i="12"/>
  <c r="U507" i="12"/>
  <c r="R458" i="12"/>
  <c r="N458" i="12"/>
  <c r="P458" i="12"/>
  <c r="O458" i="12"/>
  <c r="Q458" i="12"/>
  <c r="X458" i="12"/>
  <c r="T458" i="12"/>
  <c r="W458" i="12"/>
  <c r="Z458" i="12"/>
  <c r="V458" i="12"/>
  <c r="Y458" i="12"/>
  <c r="U458" i="12"/>
  <c r="R441" i="12"/>
  <c r="N441" i="12"/>
  <c r="P441" i="12"/>
  <c r="O441" i="12"/>
  <c r="Q441" i="12"/>
  <c r="X441" i="12"/>
  <c r="T441" i="12"/>
  <c r="W441" i="12"/>
  <c r="Z441" i="12"/>
  <c r="V441" i="12"/>
  <c r="Y441" i="12"/>
  <c r="U441" i="12"/>
  <c r="R412" i="12"/>
  <c r="N412" i="12"/>
  <c r="P412" i="12"/>
  <c r="O412" i="12"/>
  <c r="Q412" i="12"/>
  <c r="X412" i="12"/>
  <c r="T412" i="12"/>
  <c r="W412" i="12"/>
  <c r="Z412" i="12"/>
  <c r="V412" i="12"/>
  <c r="Y412" i="12"/>
  <c r="U412" i="12"/>
  <c r="Q310" i="12"/>
  <c r="P310" i="12"/>
  <c r="O310" i="12"/>
  <c r="R310" i="12"/>
  <c r="N310" i="12"/>
  <c r="X310" i="12"/>
  <c r="T310" i="12"/>
  <c r="W310" i="12"/>
  <c r="Z310" i="12"/>
  <c r="V310" i="12"/>
  <c r="Y310" i="12"/>
  <c r="U310" i="12"/>
  <c r="R226" i="12"/>
  <c r="N226" i="12"/>
  <c r="Q226" i="12"/>
  <c r="P226" i="12"/>
  <c r="O226" i="12"/>
  <c r="Z226" i="12"/>
  <c r="V226" i="12"/>
  <c r="Y226" i="12"/>
  <c r="U226" i="12"/>
  <c r="X226" i="12"/>
  <c r="T226" i="12"/>
  <c r="W226" i="12"/>
  <c r="R195" i="12"/>
  <c r="N195" i="12"/>
  <c r="Q195" i="12"/>
  <c r="P195" i="12"/>
  <c r="O195" i="12"/>
  <c r="Z195" i="12"/>
  <c r="V195" i="12"/>
  <c r="Y195" i="12"/>
  <c r="U195" i="12"/>
  <c r="X195" i="12"/>
  <c r="T195" i="12"/>
  <c r="W195" i="12"/>
  <c r="R125" i="12"/>
  <c r="N125" i="12"/>
  <c r="Q125" i="12"/>
  <c r="P125" i="12"/>
  <c r="O125" i="12"/>
  <c r="Z125" i="12"/>
  <c r="V125" i="12"/>
  <c r="Y125" i="12"/>
  <c r="U125" i="12"/>
  <c r="X125" i="12"/>
  <c r="T125" i="12"/>
  <c r="W125" i="12"/>
  <c r="R104" i="12"/>
  <c r="N104" i="12"/>
  <c r="Q104" i="12"/>
  <c r="P104" i="12"/>
  <c r="O104" i="12"/>
  <c r="Z104" i="12"/>
  <c r="V104" i="12"/>
  <c r="Y104" i="12"/>
  <c r="U104" i="12"/>
  <c r="X104" i="12"/>
  <c r="T104" i="12"/>
  <c r="W104" i="12"/>
  <c r="R25" i="12"/>
  <c r="N25" i="12"/>
  <c r="Q25" i="12"/>
  <c r="P25" i="12"/>
  <c r="O25" i="12"/>
  <c r="X25" i="12"/>
  <c r="T25" i="12"/>
  <c r="W25" i="12"/>
  <c r="Z25" i="12"/>
  <c r="V25" i="12"/>
  <c r="Y25" i="12"/>
  <c r="U25" i="12"/>
  <c r="P63" i="12"/>
  <c r="R63" i="12"/>
  <c r="Q63" i="12"/>
  <c r="O63" i="12"/>
  <c r="N63" i="12"/>
  <c r="Y63" i="12"/>
  <c r="U63" i="12"/>
  <c r="X63" i="12"/>
  <c r="T63" i="12"/>
  <c r="W63" i="12"/>
  <c r="Z63" i="12"/>
  <c r="V63" i="12"/>
  <c r="Q196" i="12"/>
  <c r="R196" i="12"/>
  <c r="P196" i="12"/>
  <c r="O196" i="12"/>
  <c r="N196" i="12"/>
  <c r="X196" i="12"/>
  <c r="T196" i="12"/>
  <c r="W196" i="12"/>
  <c r="Z196" i="12"/>
  <c r="V196" i="12"/>
  <c r="Y196" i="12"/>
  <c r="U196" i="12"/>
  <c r="O354" i="12"/>
  <c r="P354" i="12"/>
  <c r="N354" i="12"/>
  <c r="R354" i="12"/>
  <c r="Q354" i="12"/>
  <c r="W354" i="12"/>
  <c r="Z354" i="12"/>
  <c r="V354" i="12"/>
  <c r="Y354" i="12"/>
  <c r="U354" i="12"/>
  <c r="X354" i="12"/>
  <c r="T354" i="12"/>
  <c r="P492" i="12"/>
  <c r="R492" i="12"/>
  <c r="Q492" i="12"/>
  <c r="O492" i="12"/>
  <c r="N492" i="12"/>
  <c r="X492" i="12"/>
  <c r="T492" i="12"/>
  <c r="W492" i="12"/>
  <c r="Z492" i="12"/>
  <c r="V492" i="12"/>
  <c r="Y492" i="12"/>
  <c r="U492" i="12"/>
  <c r="P476" i="12"/>
  <c r="R476" i="12"/>
  <c r="Q476" i="12"/>
  <c r="O476" i="12"/>
  <c r="N476" i="12"/>
  <c r="X476" i="12"/>
  <c r="T476" i="12"/>
  <c r="W476" i="12"/>
  <c r="Z476" i="12"/>
  <c r="V476" i="12"/>
  <c r="Y476" i="12"/>
  <c r="U476" i="12"/>
  <c r="R386" i="12"/>
  <c r="N386" i="12"/>
  <c r="Q386" i="12"/>
  <c r="P386" i="12"/>
  <c r="O386" i="12"/>
  <c r="X386" i="12"/>
  <c r="T386" i="12"/>
  <c r="W386" i="12"/>
  <c r="Z386" i="12"/>
  <c r="V386" i="12"/>
  <c r="Y386" i="12"/>
  <c r="U386" i="12"/>
  <c r="R351" i="12"/>
  <c r="N351" i="12"/>
  <c r="O351" i="12"/>
  <c r="Q351" i="12"/>
  <c r="P351" i="12"/>
  <c r="X351" i="12"/>
  <c r="T351" i="12"/>
  <c r="W351" i="12"/>
  <c r="Z351" i="12"/>
  <c r="V351" i="12"/>
  <c r="Y351" i="12"/>
  <c r="U351" i="12"/>
  <c r="Q521" i="12"/>
  <c r="R521" i="12"/>
  <c r="P521" i="12"/>
  <c r="O521" i="12"/>
  <c r="N521" i="12"/>
  <c r="Y521" i="12"/>
  <c r="U521" i="12"/>
  <c r="X521" i="12"/>
  <c r="T521" i="12"/>
  <c r="W521" i="12"/>
  <c r="Z521" i="12"/>
  <c r="V521" i="12"/>
  <c r="O279" i="12"/>
  <c r="R279" i="12"/>
  <c r="N279" i="12"/>
  <c r="Q279" i="12"/>
  <c r="P279" i="12"/>
  <c r="Y279" i="12"/>
  <c r="U279" i="12"/>
  <c r="X279" i="12"/>
  <c r="T279" i="12"/>
  <c r="W279" i="12"/>
  <c r="Z279" i="12"/>
  <c r="V279" i="12"/>
  <c r="P224" i="12"/>
  <c r="O224" i="12"/>
  <c r="R224" i="12"/>
  <c r="N224" i="12"/>
  <c r="Q224" i="12"/>
  <c r="X224" i="12"/>
  <c r="T224" i="12"/>
  <c r="W224" i="12"/>
  <c r="Z224" i="12"/>
  <c r="V224" i="12"/>
  <c r="Y224" i="12"/>
  <c r="U224" i="12"/>
  <c r="P348" i="12"/>
  <c r="N348" i="12"/>
  <c r="R348" i="12"/>
  <c r="Q348" i="12"/>
  <c r="O348" i="12"/>
  <c r="Z348" i="12"/>
  <c r="V348" i="12"/>
  <c r="Y348" i="12"/>
  <c r="U348" i="12"/>
  <c r="X348" i="12"/>
  <c r="T348" i="12"/>
  <c r="W348" i="12"/>
  <c r="P111" i="12"/>
  <c r="O111" i="12"/>
  <c r="R111" i="12"/>
  <c r="N111" i="12"/>
  <c r="Q111" i="12"/>
  <c r="X111" i="12"/>
  <c r="T111" i="12"/>
  <c r="W111" i="12"/>
  <c r="Z111" i="12"/>
  <c r="V111" i="12"/>
  <c r="Y111" i="12"/>
  <c r="U111" i="12"/>
  <c r="O319" i="12"/>
  <c r="P319" i="12"/>
  <c r="N319" i="12"/>
  <c r="R319" i="12"/>
  <c r="Q319" i="12"/>
  <c r="W319" i="12"/>
  <c r="Z319" i="12"/>
  <c r="V319" i="12"/>
  <c r="Y319" i="12"/>
  <c r="U319" i="12"/>
  <c r="X319" i="12"/>
  <c r="T319" i="12"/>
  <c r="R262" i="12"/>
  <c r="N262" i="12"/>
  <c r="Q262" i="12"/>
  <c r="P262" i="12"/>
  <c r="O262" i="12"/>
  <c r="Z262" i="12"/>
  <c r="V262" i="12"/>
  <c r="Y262" i="12"/>
  <c r="U262" i="12"/>
  <c r="X262" i="12"/>
  <c r="T262" i="12"/>
  <c r="W262" i="12"/>
  <c r="P428" i="12"/>
  <c r="Q428" i="12"/>
  <c r="O428" i="12"/>
  <c r="N428" i="12"/>
  <c r="R428" i="12"/>
  <c r="Y428" i="12"/>
  <c r="U428" i="12"/>
  <c r="X428" i="12"/>
  <c r="T428" i="12"/>
  <c r="W428" i="12"/>
  <c r="Z428" i="12"/>
  <c r="V428" i="12"/>
  <c r="P127" i="12"/>
  <c r="O127" i="12"/>
  <c r="R127" i="12"/>
  <c r="Q127" i="12"/>
  <c r="N127" i="12"/>
  <c r="Z127" i="12"/>
  <c r="V127" i="12"/>
  <c r="Y127" i="12"/>
  <c r="U127" i="12"/>
  <c r="X127" i="12"/>
  <c r="T127" i="12"/>
  <c r="W127" i="12"/>
  <c r="R164" i="12"/>
  <c r="N164" i="12"/>
  <c r="P164" i="12"/>
  <c r="Q164" i="12"/>
  <c r="O164" i="12"/>
  <c r="X164" i="12"/>
  <c r="T164" i="12"/>
  <c r="W164" i="12"/>
  <c r="Z164" i="12"/>
  <c r="V164" i="12"/>
  <c r="Y164" i="12"/>
  <c r="U164" i="12"/>
  <c r="R482" i="12"/>
  <c r="N482" i="12"/>
  <c r="O482" i="12"/>
  <c r="Q482" i="12"/>
  <c r="P482" i="12"/>
  <c r="Z482" i="12"/>
  <c r="V482" i="12"/>
  <c r="Y482" i="12"/>
  <c r="U482" i="12"/>
  <c r="X482" i="12"/>
  <c r="T482" i="12"/>
  <c r="W482" i="12"/>
  <c r="O535" i="12"/>
  <c r="Q535" i="12"/>
  <c r="R535" i="12"/>
  <c r="P535" i="12"/>
  <c r="N535" i="12"/>
  <c r="W535" i="12"/>
  <c r="Z535" i="12"/>
  <c r="V535" i="12"/>
  <c r="Y535" i="12"/>
  <c r="U535" i="12"/>
  <c r="X535" i="12"/>
  <c r="T535" i="12"/>
  <c r="R162" i="12"/>
  <c r="N162" i="12"/>
  <c r="P162" i="12"/>
  <c r="O162" i="12"/>
  <c r="Q162" i="12"/>
  <c r="W162" i="12"/>
  <c r="Z162" i="12"/>
  <c r="V162" i="12"/>
  <c r="Y162" i="12"/>
  <c r="U162" i="12"/>
  <c r="X162" i="12"/>
  <c r="T162" i="12"/>
  <c r="R266" i="12"/>
  <c r="N266" i="12"/>
  <c r="Q266" i="12"/>
  <c r="P266" i="12"/>
  <c r="O266" i="12"/>
  <c r="Z266" i="12"/>
  <c r="V266" i="12"/>
  <c r="Y266" i="12"/>
  <c r="U266" i="12"/>
  <c r="X266" i="12"/>
  <c r="T266" i="12"/>
  <c r="W266" i="12"/>
  <c r="R355" i="12"/>
  <c r="N355" i="12"/>
  <c r="O355" i="12"/>
  <c r="Q355" i="12"/>
  <c r="P355" i="12"/>
  <c r="W355" i="12"/>
  <c r="Z355" i="12"/>
  <c r="V355" i="12"/>
  <c r="Y355" i="12"/>
  <c r="U355" i="12"/>
  <c r="X355" i="12"/>
  <c r="T355" i="12"/>
  <c r="P471" i="12"/>
  <c r="N471" i="12"/>
  <c r="R471" i="12"/>
  <c r="Q471" i="12"/>
  <c r="O471" i="12"/>
  <c r="Y471" i="12"/>
  <c r="U471" i="12"/>
  <c r="X471" i="12"/>
  <c r="T471" i="12"/>
  <c r="W471" i="12"/>
  <c r="Z471" i="12"/>
  <c r="V471" i="12"/>
  <c r="O253" i="12"/>
  <c r="R253" i="12"/>
  <c r="N253" i="12"/>
  <c r="Q253" i="12"/>
  <c r="P253" i="12"/>
  <c r="Y253" i="12"/>
  <c r="U253" i="12"/>
  <c r="X253" i="12"/>
  <c r="T253" i="12"/>
  <c r="W253" i="12"/>
  <c r="Z253" i="12"/>
  <c r="V253" i="12"/>
  <c r="O120" i="12"/>
  <c r="R120" i="12"/>
  <c r="N120" i="12"/>
  <c r="Q120" i="12"/>
  <c r="P120" i="12"/>
  <c r="Y120" i="12"/>
  <c r="U120" i="12"/>
  <c r="X120" i="12"/>
  <c r="T120" i="12"/>
  <c r="W120" i="12"/>
  <c r="Z120" i="12"/>
  <c r="V120" i="12"/>
  <c r="O66" i="12"/>
  <c r="R66" i="12"/>
  <c r="N66" i="12"/>
  <c r="Q66" i="12"/>
  <c r="P66" i="12"/>
  <c r="Y66" i="12"/>
  <c r="U66" i="12"/>
  <c r="X66" i="12"/>
  <c r="T66" i="12"/>
  <c r="Z66" i="12"/>
  <c r="W66" i="12"/>
  <c r="V66" i="12"/>
  <c r="O440" i="12"/>
  <c r="P440" i="12"/>
  <c r="N440" i="12"/>
  <c r="R440" i="12"/>
  <c r="Q440" i="12"/>
  <c r="W440" i="12"/>
  <c r="Z440" i="12"/>
  <c r="V440" i="12"/>
  <c r="Y440" i="12"/>
  <c r="U440" i="12"/>
  <c r="X440" i="12"/>
  <c r="T440" i="12"/>
  <c r="P159" i="12"/>
  <c r="O159" i="12"/>
  <c r="R159" i="12"/>
  <c r="N159" i="12"/>
  <c r="Q159" i="12"/>
  <c r="X159" i="12"/>
  <c r="T159" i="12"/>
  <c r="W159" i="12"/>
  <c r="Z159" i="12"/>
  <c r="V159" i="12"/>
  <c r="Y159" i="12"/>
  <c r="U159" i="12"/>
  <c r="P228" i="12"/>
  <c r="O228" i="12"/>
  <c r="R228" i="12"/>
  <c r="N228" i="12"/>
  <c r="Q228" i="12"/>
  <c r="X228" i="12"/>
  <c r="T228" i="12"/>
  <c r="W228" i="12"/>
  <c r="Z228" i="12"/>
  <c r="V228" i="12"/>
  <c r="Y228" i="12"/>
  <c r="U228" i="12"/>
  <c r="P138" i="12"/>
  <c r="O138" i="12"/>
  <c r="R138" i="12"/>
  <c r="N138" i="12"/>
  <c r="Q138" i="12"/>
  <c r="X138" i="12"/>
  <c r="T138" i="12"/>
  <c r="W138" i="12"/>
  <c r="Z138" i="12"/>
  <c r="V138" i="12"/>
  <c r="Y138" i="12"/>
  <c r="U138" i="12"/>
  <c r="P73" i="12"/>
  <c r="O73" i="12"/>
  <c r="R73" i="12"/>
  <c r="N73" i="12"/>
  <c r="Q73" i="12"/>
  <c r="X73" i="12"/>
  <c r="T73" i="12"/>
  <c r="W73" i="12"/>
  <c r="Y73" i="12"/>
  <c r="U73" i="12"/>
  <c r="Z73" i="12"/>
  <c r="V73" i="12"/>
  <c r="R254" i="12"/>
  <c r="N254" i="12"/>
  <c r="Q254" i="12"/>
  <c r="P254" i="12"/>
  <c r="O254" i="12"/>
  <c r="Z254" i="12"/>
  <c r="V254" i="12"/>
  <c r="Y254" i="12"/>
  <c r="U254" i="12"/>
  <c r="X254" i="12"/>
  <c r="T254" i="12"/>
  <c r="W254" i="12"/>
  <c r="R83" i="12"/>
  <c r="N83" i="12"/>
  <c r="Q83" i="12"/>
  <c r="P83" i="12"/>
  <c r="O83" i="12"/>
  <c r="Z83" i="12"/>
  <c r="V83" i="12"/>
  <c r="Y83" i="12"/>
  <c r="U83" i="12"/>
  <c r="X83" i="12"/>
  <c r="T83" i="12"/>
  <c r="W83" i="12"/>
  <c r="Q154" i="12"/>
  <c r="P154" i="12"/>
  <c r="O154" i="12"/>
  <c r="R154" i="12"/>
  <c r="N154" i="12"/>
  <c r="W154" i="12"/>
  <c r="Z154" i="12"/>
  <c r="V154" i="12"/>
  <c r="Y154" i="12"/>
  <c r="U154" i="12"/>
  <c r="X154" i="12"/>
  <c r="T154" i="12"/>
  <c r="P311" i="12"/>
  <c r="O311" i="12"/>
  <c r="R311" i="12"/>
  <c r="N311" i="12"/>
  <c r="Q311" i="12"/>
  <c r="Y311" i="12"/>
  <c r="U311" i="12"/>
  <c r="X311" i="12"/>
  <c r="T311" i="12"/>
  <c r="W311" i="12"/>
  <c r="Z311" i="12"/>
  <c r="V311" i="12"/>
  <c r="P158" i="12"/>
  <c r="O158" i="12"/>
  <c r="N158" i="12"/>
  <c r="R158" i="12"/>
  <c r="Q158" i="12"/>
  <c r="Y158" i="12"/>
  <c r="U158" i="12"/>
  <c r="X158" i="12"/>
  <c r="T158" i="12"/>
  <c r="W158" i="12"/>
  <c r="Z158" i="12"/>
  <c r="V158" i="12"/>
  <c r="O265" i="12"/>
  <c r="R265" i="12"/>
  <c r="N265" i="12"/>
  <c r="Q265" i="12"/>
  <c r="P265" i="12"/>
  <c r="Y265" i="12"/>
  <c r="U265" i="12"/>
  <c r="X265" i="12"/>
  <c r="T265" i="12"/>
  <c r="W265" i="12"/>
  <c r="Z265" i="12"/>
  <c r="V265" i="12"/>
  <c r="O86" i="12"/>
  <c r="R86" i="12"/>
  <c r="N86" i="12"/>
  <c r="Q86" i="12"/>
  <c r="P86" i="12"/>
  <c r="Y86" i="12"/>
  <c r="U86" i="12"/>
  <c r="X86" i="12"/>
  <c r="T86" i="12"/>
  <c r="W86" i="12"/>
  <c r="Z86" i="12"/>
  <c r="V86" i="12"/>
  <c r="Q259" i="12"/>
  <c r="P259" i="12"/>
  <c r="O259" i="12"/>
  <c r="R259" i="12"/>
  <c r="N259" i="12"/>
  <c r="W259" i="12"/>
  <c r="Z259" i="12"/>
  <c r="V259" i="12"/>
  <c r="Y259" i="12"/>
  <c r="U259" i="12"/>
  <c r="X259" i="12"/>
  <c r="T259" i="12"/>
  <c r="Q450" i="12"/>
  <c r="N450" i="12"/>
  <c r="R450" i="12"/>
  <c r="P450" i="12"/>
  <c r="O450" i="12"/>
  <c r="Y450" i="12"/>
  <c r="U450" i="12"/>
  <c r="X450" i="12"/>
  <c r="T450" i="12"/>
  <c r="W450" i="12"/>
  <c r="Z450" i="12"/>
  <c r="V450" i="12"/>
  <c r="R454" i="12"/>
  <c r="N454" i="12"/>
  <c r="O454" i="12"/>
  <c r="Q454" i="12"/>
  <c r="P454" i="12"/>
  <c r="X454" i="12"/>
  <c r="T454" i="12"/>
  <c r="W454" i="12"/>
  <c r="Z454" i="12"/>
  <c r="V454" i="12"/>
  <c r="Y454" i="12"/>
  <c r="U454" i="12"/>
  <c r="R437" i="12"/>
  <c r="N437" i="12"/>
  <c r="O437" i="12"/>
  <c r="Q437" i="12"/>
  <c r="P437" i="12"/>
  <c r="X437" i="12"/>
  <c r="T437" i="12"/>
  <c r="W437" i="12"/>
  <c r="Z437" i="12"/>
  <c r="V437" i="12"/>
  <c r="Y437" i="12"/>
  <c r="U437" i="12"/>
  <c r="R407" i="12"/>
  <c r="N407" i="12"/>
  <c r="O407" i="12"/>
  <c r="Q407" i="12"/>
  <c r="P407" i="12"/>
  <c r="X407" i="12"/>
  <c r="T407" i="12"/>
  <c r="W407" i="12"/>
  <c r="Z407" i="12"/>
  <c r="V407" i="12"/>
  <c r="Y407" i="12"/>
  <c r="U407" i="12"/>
  <c r="Q305" i="12"/>
  <c r="P305" i="12"/>
  <c r="O305" i="12"/>
  <c r="R305" i="12"/>
  <c r="N305" i="12"/>
  <c r="X305" i="12"/>
  <c r="T305" i="12"/>
  <c r="W305" i="12"/>
  <c r="Z305" i="12"/>
  <c r="V305" i="12"/>
  <c r="Y305" i="12"/>
  <c r="U305" i="12"/>
  <c r="R191" i="12"/>
  <c r="N191" i="12"/>
  <c r="Q191" i="12"/>
  <c r="P191" i="12"/>
  <c r="O191" i="12"/>
  <c r="Z191" i="12"/>
  <c r="V191" i="12"/>
  <c r="Y191" i="12"/>
  <c r="U191" i="12"/>
  <c r="X191" i="12"/>
  <c r="T191" i="12"/>
  <c r="W191" i="12"/>
  <c r="R121" i="12"/>
  <c r="N121" i="12"/>
  <c r="Q121" i="12"/>
  <c r="P121" i="12"/>
  <c r="O121" i="12"/>
  <c r="Z121" i="12"/>
  <c r="V121" i="12"/>
  <c r="Y121" i="12"/>
  <c r="U121" i="12"/>
  <c r="X121" i="12"/>
  <c r="T121" i="12"/>
  <c r="W121" i="12"/>
  <c r="R99" i="12"/>
  <c r="N99" i="12"/>
  <c r="Q99" i="12"/>
  <c r="P99" i="12"/>
  <c r="O99" i="12"/>
  <c r="Z99" i="12"/>
  <c r="V99" i="12"/>
  <c r="Y99" i="12"/>
  <c r="U99" i="12"/>
  <c r="X99" i="12"/>
  <c r="T99" i="12"/>
  <c r="W99" i="12"/>
  <c r="R17" i="12"/>
  <c r="N17" i="12"/>
  <c r="Q17" i="12"/>
  <c r="P17" i="12"/>
  <c r="O17" i="12"/>
  <c r="X17" i="12"/>
  <c r="T17" i="12"/>
  <c r="W17" i="12"/>
  <c r="Z17" i="12"/>
  <c r="V17" i="12"/>
  <c r="Y17" i="12"/>
  <c r="U17" i="12"/>
  <c r="O269" i="12"/>
  <c r="R269" i="12"/>
  <c r="N269" i="12"/>
  <c r="Q269" i="12"/>
  <c r="P269" i="12"/>
  <c r="Y269" i="12"/>
  <c r="U269" i="12"/>
  <c r="X269" i="12"/>
  <c r="T269" i="12"/>
  <c r="W269" i="12"/>
  <c r="Z269" i="12"/>
  <c r="V269" i="12"/>
  <c r="O139" i="12"/>
  <c r="R139" i="12"/>
  <c r="N139" i="12"/>
  <c r="Q139" i="12"/>
  <c r="P139" i="12"/>
  <c r="Y139" i="12"/>
  <c r="U139" i="12"/>
  <c r="X139" i="12"/>
  <c r="T139" i="12"/>
  <c r="W139" i="12"/>
  <c r="Z139" i="12"/>
  <c r="V139" i="12"/>
  <c r="O233" i="12"/>
  <c r="R233" i="12"/>
  <c r="N233" i="12"/>
  <c r="Q233" i="12"/>
  <c r="P233" i="12"/>
  <c r="Y233" i="12"/>
  <c r="U233" i="12"/>
  <c r="X233" i="12"/>
  <c r="T233" i="12"/>
  <c r="W233" i="12"/>
  <c r="Z233" i="12"/>
  <c r="V233" i="12"/>
  <c r="P488" i="12"/>
  <c r="Q488" i="12"/>
  <c r="O488" i="12"/>
  <c r="N488" i="12"/>
  <c r="R488" i="12"/>
  <c r="X488" i="12"/>
  <c r="T488" i="12"/>
  <c r="W488" i="12"/>
  <c r="Z488" i="12"/>
  <c r="V488" i="12"/>
  <c r="Y488" i="12"/>
  <c r="U488" i="12"/>
  <c r="R468" i="12"/>
  <c r="N468" i="12"/>
  <c r="Q468" i="12"/>
  <c r="P468" i="12"/>
  <c r="O468" i="12"/>
  <c r="X468" i="12"/>
  <c r="T468" i="12"/>
  <c r="W468" i="12"/>
  <c r="Z468" i="12"/>
  <c r="V468" i="12"/>
  <c r="Y468" i="12"/>
  <c r="U468" i="12"/>
  <c r="Q211" i="12"/>
  <c r="P211" i="12"/>
  <c r="O211" i="12"/>
  <c r="R211" i="12"/>
  <c r="N211" i="12"/>
  <c r="W211" i="12"/>
  <c r="Z211" i="12"/>
  <c r="V211" i="12"/>
  <c r="Y211" i="12"/>
  <c r="U211" i="12"/>
  <c r="X211" i="12"/>
  <c r="T211" i="12"/>
  <c r="O323" i="12"/>
  <c r="Q323" i="12"/>
  <c r="P323" i="12"/>
  <c r="N323" i="12"/>
  <c r="R323" i="12"/>
  <c r="W323" i="12"/>
  <c r="Z323" i="12"/>
  <c r="V323" i="12"/>
  <c r="Y323" i="12"/>
  <c r="U323" i="12"/>
  <c r="X323" i="12"/>
  <c r="T323" i="12"/>
  <c r="R324" i="12"/>
  <c r="N324" i="12"/>
  <c r="Q324" i="12"/>
  <c r="P324" i="12"/>
  <c r="O324" i="12"/>
  <c r="X324" i="12"/>
  <c r="T324" i="12"/>
  <c r="W324" i="12"/>
  <c r="Z324" i="12"/>
  <c r="V324" i="12"/>
  <c r="Y324" i="12"/>
  <c r="U324" i="12"/>
  <c r="O53" i="12"/>
  <c r="R53" i="12"/>
  <c r="N53" i="12"/>
  <c r="Q53" i="12"/>
  <c r="P53" i="12"/>
  <c r="W53" i="12"/>
  <c r="Z53" i="12"/>
  <c r="V53" i="12"/>
  <c r="Y53" i="12"/>
  <c r="U53" i="12"/>
  <c r="X53" i="12"/>
  <c r="T53" i="12"/>
  <c r="R315" i="12"/>
  <c r="N315" i="12"/>
  <c r="O315" i="12"/>
  <c r="Q315" i="12"/>
  <c r="P315" i="12"/>
  <c r="X315" i="12"/>
  <c r="T315" i="12"/>
  <c r="W315" i="12"/>
  <c r="Z315" i="12"/>
  <c r="V315" i="12"/>
  <c r="Y315" i="12"/>
  <c r="U315" i="12"/>
  <c r="O314" i="12"/>
  <c r="N314" i="12"/>
  <c r="R314" i="12"/>
  <c r="Q314" i="12"/>
  <c r="P314" i="12"/>
  <c r="W314" i="12"/>
  <c r="Z314" i="12"/>
  <c r="V314" i="12"/>
  <c r="Y314" i="12"/>
  <c r="U314" i="12"/>
  <c r="X314" i="12"/>
  <c r="T314" i="12"/>
  <c r="P326" i="12"/>
  <c r="R326" i="12"/>
  <c r="Q326" i="12"/>
  <c r="O326" i="12"/>
  <c r="N326" i="12"/>
  <c r="Z326" i="12"/>
  <c r="V326" i="12"/>
  <c r="Y326" i="12"/>
  <c r="U326" i="12"/>
  <c r="X326" i="12"/>
  <c r="T326" i="12"/>
  <c r="W326" i="12"/>
  <c r="P220" i="12"/>
  <c r="O220" i="12"/>
  <c r="R220" i="12"/>
  <c r="N220" i="12"/>
  <c r="Q220" i="12"/>
  <c r="X220" i="12"/>
  <c r="T220" i="12"/>
  <c r="W220" i="12"/>
  <c r="Z220" i="12"/>
  <c r="V220" i="12"/>
  <c r="Y220" i="12"/>
  <c r="U220" i="12"/>
  <c r="O332" i="12"/>
  <c r="N332" i="12"/>
  <c r="R332" i="12"/>
  <c r="Q332" i="12"/>
  <c r="P332" i="12"/>
  <c r="W332" i="12"/>
  <c r="Z332" i="12"/>
  <c r="V332" i="12"/>
  <c r="Y332" i="12"/>
  <c r="U332" i="12"/>
  <c r="X332" i="12"/>
  <c r="T332" i="12"/>
  <c r="P208" i="12"/>
  <c r="R208" i="12"/>
  <c r="Q208" i="12"/>
  <c r="O208" i="12"/>
  <c r="N208" i="12"/>
  <c r="Y208" i="12"/>
  <c r="U208" i="12"/>
  <c r="X208" i="12"/>
  <c r="T208" i="12"/>
  <c r="W208" i="12"/>
  <c r="Z208" i="12"/>
  <c r="V208" i="12"/>
  <c r="P268" i="12"/>
  <c r="O268" i="12"/>
  <c r="R268" i="12"/>
  <c r="N268" i="12"/>
  <c r="Q268" i="12"/>
  <c r="X268" i="12"/>
  <c r="T268" i="12"/>
  <c r="W268" i="12"/>
  <c r="Z268" i="12"/>
  <c r="V268" i="12"/>
  <c r="Y268" i="12"/>
  <c r="U268" i="12"/>
  <c r="R552" i="12"/>
  <c r="N552" i="12"/>
  <c r="Q552" i="12"/>
  <c r="P552" i="12"/>
  <c r="O552" i="12"/>
  <c r="Y552" i="12"/>
  <c r="U552" i="12"/>
  <c r="X552" i="12"/>
  <c r="T552" i="12"/>
  <c r="W552" i="12"/>
  <c r="Z552" i="12"/>
  <c r="V552" i="12"/>
  <c r="Q166" i="12"/>
  <c r="P166" i="12"/>
  <c r="O166" i="12"/>
  <c r="N166" i="12"/>
  <c r="R166" i="12"/>
  <c r="X166" i="12"/>
  <c r="T166" i="12"/>
  <c r="W166" i="12"/>
  <c r="Z166" i="12"/>
  <c r="V166" i="12"/>
  <c r="Y166" i="12"/>
  <c r="U166" i="12"/>
  <c r="P451" i="12"/>
  <c r="N451" i="12"/>
  <c r="R451" i="12"/>
  <c r="Q451" i="12"/>
  <c r="O451" i="12"/>
  <c r="Z451" i="12"/>
  <c r="V451" i="12"/>
  <c r="Y451" i="12"/>
  <c r="U451" i="12"/>
  <c r="X451" i="12"/>
  <c r="T451" i="12"/>
  <c r="W451" i="12"/>
  <c r="P550" i="12"/>
  <c r="Q550" i="12"/>
  <c r="O550" i="12"/>
  <c r="N550" i="12"/>
  <c r="R550" i="12"/>
  <c r="Z550" i="12"/>
  <c r="V550" i="12"/>
  <c r="Y550" i="12"/>
  <c r="U550" i="12"/>
  <c r="X550" i="12"/>
  <c r="T550" i="12"/>
  <c r="W550" i="12"/>
  <c r="P349" i="12"/>
  <c r="Q349" i="12"/>
  <c r="N349" i="12"/>
  <c r="R349" i="12"/>
  <c r="O349" i="12"/>
  <c r="Z349" i="12"/>
  <c r="V349" i="12"/>
  <c r="Y349" i="12"/>
  <c r="U349" i="12"/>
  <c r="X349" i="12"/>
  <c r="T349" i="12"/>
  <c r="W349" i="12"/>
  <c r="O182" i="12"/>
  <c r="Q182" i="12"/>
  <c r="P182" i="12"/>
  <c r="N182" i="12"/>
  <c r="R182" i="12"/>
  <c r="Z182" i="12"/>
  <c r="V182" i="12"/>
  <c r="Y182" i="12"/>
  <c r="U182" i="12"/>
  <c r="X182" i="12"/>
  <c r="T182" i="12"/>
  <c r="W182" i="12"/>
  <c r="R181" i="12"/>
  <c r="N181" i="12"/>
  <c r="Q181" i="12"/>
  <c r="P181" i="12"/>
  <c r="O181" i="12"/>
  <c r="Z181" i="12"/>
  <c r="V181" i="12"/>
  <c r="Y181" i="12"/>
  <c r="U181" i="12"/>
  <c r="X181" i="12"/>
  <c r="T181" i="12"/>
  <c r="W181" i="12"/>
  <c r="Q517" i="12"/>
  <c r="P517" i="12"/>
  <c r="R517" i="12"/>
  <c r="O517" i="12"/>
  <c r="N517" i="12"/>
  <c r="Y517" i="12"/>
  <c r="U517" i="12"/>
  <c r="X517" i="12"/>
  <c r="T517" i="12"/>
  <c r="W517" i="12"/>
  <c r="Z517" i="12"/>
  <c r="V517" i="12"/>
  <c r="R299" i="12"/>
  <c r="N299" i="12"/>
  <c r="Q299" i="12"/>
  <c r="P299" i="12"/>
  <c r="O299" i="12"/>
  <c r="W299" i="12"/>
  <c r="Z299" i="12"/>
  <c r="V299" i="12"/>
  <c r="Y299" i="12"/>
  <c r="U299" i="12"/>
  <c r="X299" i="12"/>
  <c r="T299" i="12"/>
  <c r="O176" i="12"/>
  <c r="R176" i="12"/>
  <c r="N176" i="12"/>
  <c r="Q176" i="12"/>
  <c r="P176" i="12"/>
  <c r="Y176" i="12"/>
  <c r="U176" i="12"/>
  <c r="X176" i="12"/>
  <c r="T176" i="12"/>
  <c r="W176" i="12"/>
  <c r="Z176" i="12"/>
  <c r="V176" i="12"/>
  <c r="O82" i="12"/>
  <c r="R82" i="12"/>
  <c r="N82" i="12"/>
  <c r="Q82" i="12"/>
  <c r="P82" i="12"/>
  <c r="Y82" i="12"/>
  <c r="U82" i="12"/>
  <c r="X82" i="12"/>
  <c r="T82" i="12"/>
  <c r="W82" i="12"/>
  <c r="Z82" i="12"/>
  <c r="V82" i="12"/>
  <c r="O101" i="12"/>
  <c r="N101" i="12"/>
  <c r="R101" i="12"/>
  <c r="Q101" i="12"/>
  <c r="P101" i="12"/>
  <c r="Y101" i="12"/>
  <c r="U101" i="12"/>
  <c r="X101" i="12"/>
  <c r="T101" i="12"/>
  <c r="W101" i="12"/>
  <c r="Z101" i="12"/>
  <c r="V101" i="12"/>
  <c r="O402" i="12"/>
  <c r="R402" i="12"/>
  <c r="Q402" i="12"/>
  <c r="P402" i="12"/>
  <c r="N402" i="12"/>
  <c r="W402" i="12"/>
  <c r="Z402" i="12"/>
  <c r="V402" i="12"/>
  <c r="Y402" i="12"/>
  <c r="U402" i="12"/>
  <c r="X402" i="12"/>
  <c r="T402" i="12"/>
  <c r="P282" i="12"/>
  <c r="O282" i="12"/>
  <c r="R282" i="12"/>
  <c r="N282" i="12"/>
  <c r="Q282" i="12"/>
  <c r="X282" i="12"/>
  <c r="T282" i="12"/>
  <c r="W282" i="12"/>
  <c r="Z282" i="12"/>
  <c r="V282" i="12"/>
  <c r="Y282" i="12"/>
  <c r="U282" i="12"/>
  <c r="P189" i="12"/>
  <c r="O189" i="12"/>
  <c r="R189" i="12"/>
  <c r="N189" i="12"/>
  <c r="Q189" i="12"/>
  <c r="X189" i="12"/>
  <c r="T189" i="12"/>
  <c r="W189" i="12"/>
  <c r="Z189" i="12"/>
  <c r="V189" i="12"/>
  <c r="Y189" i="12"/>
  <c r="U189" i="12"/>
  <c r="P89" i="12"/>
  <c r="O89" i="12"/>
  <c r="R89" i="12"/>
  <c r="N89" i="12"/>
  <c r="Q89" i="12"/>
  <c r="X89" i="12"/>
  <c r="T89" i="12"/>
  <c r="W89" i="12"/>
  <c r="Z89" i="12"/>
  <c r="V89" i="12"/>
  <c r="Y89" i="12"/>
  <c r="U89" i="12"/>
  <c r="R382" i="12"/>
  <c r="N382" i="12"/>
  <c r="P382" i="12"/>
  <c r="O382" i="12"/>
  <c r="Q382" i="12"/>
  <c r="X382" i="12"/>
  <c r="T382" i="12"/>
  <c r="W382" i="12"/>
  <c r="Z382" i="12"/>
  <c r="V382" i="12"/>
  <c r="Y382" i="12"/>
  <c r="U382" i="12"/>
  <c r="R136" i="12"/>
  <c r="N136" i="12"/>
  <c r="Q136" i="12"/>
  <c r="P136" i="12"/>
  <c r="O136" i="12"/>
  <c r="Z136" i="12"/>
  <c r="V136" i="12"/>
  <c r="Y136" i="12"/>
  <c r="U136" i="12"/>
  <c r="X136" i="12"/>
  <c r="T136" i="12"/>
  <c r="W136" i="12"/>
  <c r="R67" i="12"/>
  <c r="N67" i="12"/>
  <c r="Q67" i="12"/>
  <c r="P67" i="12"/>
  <c r="O67" i="12"/>
  <c r="Z67" i="12"/>
  <c r="V67" i="12"/>
  <c r="Y67" i="12"/>
  <c r="U67" i="12"/>
  <c r="X67" i="12"/>
  <c r="W67" i="12"/>
  <c r="T67" i="12"/>
  <c r="O327" i="12"/>
  <c r="R327" i="12"/>
  <c r="Q327" i="12"/>
  <c r="P327" i="12"/>
  <c r="N327" i="12"/>
  <c r="W327" i="12"/>
  <c r="Z327" i="12"/>
  <c r="V327" i="12"/>
  <c r="Y327" i="12"/>
  <c r="U327" i="12"/>
  <c r="X327" i="12"/>
  <c r="T327" i="12"/>
  <c r="O481" i="12"/>
  <c r="N481" i="12"/>
  <c r="P481" i="12"/>
  <c r="R481" i="12"/>
  <c r="Q481" i="12"/>
  <c r="Y481" i="12"/>
  <c r="U481" i="12"/>
  <c r="X481" i="12"/>
  <c r="T481" i="12"/>
  <c r="W481" i="12"/>
  <c r="Z481" i="12"/>
  <c r="V481" i="12"/>
  <c r="P297" i="12"/>
  <c r="O297" i="12"/>
  <c r="R297" i="12"/>
  <c r="N297" i="12"/>
  <c r="Q297" i="12"/>
  <c r="Y297" i="12"/>
  <c r="U297" i="12"/>
  <c r="X297" i="12"/>
  <c r="T297" i="12"/>
  <c r="W297" i="12"/>
  <c r="Z297" i="12"/>
  <c r="V297" i="12"/>
  <c r="Q487" i="12"/>
  <c r="P487" i="12"/>
  <c r="N487" i="12"/>
  <c r="R487" i="12"/>
  <c r="O487" i="12"/>
  <c r="W487" i="12"/>
  <c r="Z487" i="12"/>
  <c r="V487" i="12"/>
  <c r="Y487" i="12"/>
  <c r="U487" i="12"/>
  <c r="X487" i="12"/>
  <c r="T487" i="12"/>
  <c r="O394" i="12"/>
  <c r="N394" i="12"/>
  <c r="R394" i="12"/>
  <c r="Q394" i="12"/>
  <c r="P394" i="12"/>
  <c r="W394" i="12"/>
  <c r="Z394" i="12"/>
  <c r="V394" i="12"/>
  <c r="Y394" i="12"/>
  <c r="U394" i="12"/>
  <c r="X394" i="12"/>
  <c r="T394" i="12"/>
  <c r="O160" i="12"/>
  <c r="R160" i="12"/>
  <c r="N160" i="12"/>
  <c r="Q160" i="12"/>
  <c r="P160" i="12"/>
  <c r="Y160" i="12"/>
  <c r="U160" i="12"/>
  <c r="X160" i="12"/>
  <c r="T160" i="12"/>
  <c r="W160" i="12"/>
  <c r="Z160" i="12"/>
  <c r="V160" i="12"/>
  <c r="O313" i="12"/>
  <c r="R313" i="12"/>
  <c r="N313" i="12"/>
  <c r="Q313" i="12"/>
  <c r="P313" i="12"/>
  <c r="Z313" i="12"/>
  <c r="V313" i="12"/>
  <c r="Y313" i="12"/>
  <c r="U313" i="12"/>
  <c r="X313" i="12"/>
  <c r="T313" i="12"/>
  <c r="W313" i="12"/>
  <c r="R328" i="12"/>
  <c r="N328" i="12"/>
  <c r="Q328" i="12"/>
  <c r="P328" i="12"/>
  <c r="O328" i="12"/>
  <c r="X328" i="12"/>
  <c r="T328" i="12"/>
  <c r="W328" i="12"/>
  <c r="Z328" i="12"/>
  <c r="V328" i="12"/>
  <c r="Y328" i="12"/>
  <c r="U328" i="12"/>
  <c r="P501" i="12"/>
  <c r="O501" i="12"/>
  <c r="R501" i="12"/>
  <c r="Q501" i="12"/>
  <c r="N501" i="12"/>
  <c r="X501" i="12"/>
  <c r="T501" i="12"/>
  <c r="W501" i="12"/>
  <c r="Z501" i="12"/>
  <c r="V501" i="12"/>
  <c r="Y501" i="12"/>
  <c r="U501" i="12"/>
  <c r="R218" i="12"/>
  <c r="N218" i="12"/>
  <c r="Q218" i="12"/>
  <c r="P218" i="12"/>
  <c r="O218" i="12"/>
  <c r="Z218" i="12"/>
  <c r="V218" i="12"/>
  <c r="Y218" i="12"/>
  <c r="U218" i="12"/>
  <c r="X218" i="12"/>
  <c r="T218" i="12"/>
  <c r="W218" i="12"/>
  <c r="O435" i="12"/>
  <c r="N435" i="12"/>
  <c r="R435" i="12"/>
  <c r="Q435" i="12"/>
  <c r="P435" i="12"/>
  <c r="W435" i="12"/>
  <c r="Z435" i="12"/>
  <c r="V435" i="12"/>
  <c r="Y435" i="12"/>
  <c r="U435" i="12"/>
  <c r="X435" i="12"/>
  <c r="T435" i="12"/>
  <c r="R548" i="12"/>
  <c r="N548" i="12"/>
  <c r="P548" i="12"/>
  <c r="Q548" i="12"/>
  <c r="O548" i="12"/>
  <c r="X548" i="12"/>
  <c r="T548" i="12"/>
  <c r="W548" i="12"/>
  <c r="Z548" i="12"/>
  <c r="V548" i="12"/>
  <c r="Y548" i="12"/>
  <c r="U548" i="12"/>
  <c r="R532" i="12"/>
  <c r="N532" i="12"/>
  <c r="P532" i="12"/>
  <c r="Q532" i="12"/>
  <c r="O532" i="12"/>
  <c r="X532" i="12"/>
  <c r="T532" i="12"/>
  <c r="W532" i="12"/>
  <c r="Z532" i="12"/>
  <c r="V532" i="12"/>
  <c r="Y532" i="12"/>
  <c r="U532" i="12"/>
  <c r="R499" i="12"/>
  <c r="N499" i="12"/>
  <c r="O499" i="12"/>
  <c r="Q499" i="12"/>
  <c r="P499" i="12"/>
  <c r="X499" i="12"/>
  <c r="T499" i="12"/>
  <c r="W499" i="12"/>
  <c r="Z499" i="12"/>
  <c r="V499" i="12"/>
  <c r="Y499" i="12"/>
  <c r="U499" i="12"/>
  <c r="Q424" i="12"/>
  <c r="P424" i="12"/>
  <c r="O424" i="12"/>
  <c r="N424" i="12"/>
  <c r="R424" i="12"/>
  <c r="X424" i="12"/>
  <c r="T424" i="12"/>
  <c r="W424" i="12"/>
  <c r="Z424" i="12"/>
  <c r="V424" i="12"/>
  <c r="Y424" i="12"/>
  <c r="U424" i="12"/>
  <c r="Q126" i="12"/>
  <c r="O126" i="12"/>
  <c r="N126" i="12"/>
  <c r="R126" i="12"/>
  <c r="P126" i="12"/>
  <c r="X126" i="12"/>
  <c r="T126" i="12"/>
  <c r="W126" i="12"/>
  <c r="Z126" i="12"/>
  <c r="V126" i="12"/>
  <c r="Y126" i="12"/>
  <c r="U126" i="12"/>
  <c r="Q163" i="12"/>
  <c r="O163" i="12"/>
  <c r="P163" i="12"/>
  <c r="N163" i="12"/>
  <c r="R163" i="12"/>
  <c r="W163" i="12"/>
  <c r="Z163" i="12"/>
  <c r="V163" i="12"/>
  <c r="Y163" i="12"/>
  <c r="U163" i="12"/>
  <c r="X163" i="12"/>
  <c r="T163" i="12"/>
  <c r="R494" i="12"/>
  <c r="N494" i="12"/>
  <c r="O494" i="12"/>
  <c r="Q494" i="12"/>
  <c r="P494" i="12"/>
  <c r="Z494" i="12"/>
  <c r="V494" i="12"/>
  <c r="Y494" i="12"/>
  <c r="U494" i="12"/>
  <c r="X494" i="12"/>
  <c r="T494" i="12"/>
  <c r="R473" i="12"/>
  <c r="N473" i="12"/>
  <c r="Q473" i="12"/>
  <c r="O473" i="12"/>
  <c r="P473" i="12"/>
  <c r="Z473" i="12"/>
  <c r="V473" i="12"/>
  <c r="Y473" i="12"/>
  <c r="U473" i="12"/>
  <c r="X473" i="12"/>
  <c r="T473" i="12"/>
  <c r="W473" i="12"/>
  <c r="P447" i="12"/>
  <c r="R447" i="12"/>
  <c r="Q447" i="12"/>
  <c r="O447" i="12"/>
  <c r="N447" i="12"/>
  <c r="Z447" i="12"/>
  <c r="V447" i="12"/>
  <c r="Y447" i="12"/>
  <c r="U447" i="12"/>
  <c r="X447" i="12"/>
  <c r="T447" i="12"/>
  <c r="W447" i="12"/>
  <c r="P418" i="12"/>
  <c r="R418" i="12"/>
  <c r="Q418" i="12"/>
  <c r="O418" i="12"/>
  <c r="N418" i="12"/>
  <c r="Z418" i="12"/>
  <c r="V418" i="12"/>
  <c r="Y418" i="12"/>
  <c r="U418" i="12"/>
  <c r="X418" i="12"/>
  <c r="T418" i="12"/>
  <c r="W418" i="12"/>
  <c r="P397" i="12"/>
  <c r="Q397" i="12"/>
  <c r="O397" i="12"/>
  <c r="N397" i="12"/>
  <c r="R397" i="12"/>
  <c r="Z397" i="12"/>
  <c r="V397" i="12"/>
  <c r="Y397" i="12"/>
  <c r="U397" i="12"/>
  <c r="X397" i="12"/>
  <c r="T397" i="12"/>
  <c r="W397" i="12"/>
  <c r="O531" i="12"/>
  <c r="P531" i="12"/>
  <c r="R531" i="12"/>
  <c r="Q531" i="12"/>
  <c r="N531" i="12"/>
  <c r="W531" i="12"/>
  <c r="Z531" i="12"/>
  <c r="V531" i="12"/>
  <c r="Y531" i="12"/>
  <c r="U531" i="12"/>
  <c r="X531" i="12"/>
  <c r="T531" i="12"/>
  <c r="O551" i="12"/>
  <c r="Q551" i="12"/>
  <c r="R551" i="12"/>
  <c r="P551" i="12"/>
  <c r="N551" i="12"/>
  <c r="W551" i="12"/>
  <c r="Z551" i="12"/>
  <c r="V551" i="12"/>
  <c r="Y551" i="12"/>
  <c r="U551" i="12"/>
  <c r="X551" i="12"/>
  <c r="T551" i="12"/>
  <c r="P546" i="12"/>
  <c r="O546" i="12"/>
  <c r="N546" i="12"/>
  <c r="R546" i="12"/>
  <c r="Q546" i="12"/>
  <c r="Z546" i="12"/>
  <c r="V546" i="12"/>
  <c r="Y546" i="12"/>
  <c r="U546" i="12"/>
  <c r="X546" i="12"/>
  <c r="T546" i="12"/>
  <c r="W546" i="12"/>
  <c r="P530" i="12"/>
  <c r="O530" i="12"/>
  <c r="Q530" i="12"/>
  <c r="N530" i="12"/>
  <c r="R530" i="12"/>
  <c r="Z530" i="12"/>
  <c r="V530" i="12"/>
  <c r="Y530" i="12"/>
  <c r="U530" i="12"/>
  <c r="X530" i="12"/>
  <c r="T530" i="12"/>
  <c r="W530" i="12"/>
  <c r="P511" i="12"/>
  <c r="O511" i="12"/>
  <c r="R511" i="12"/>
  <c r="Q511" i="12"/>
  <c r="N511" i="12"/>
  <c r="Z511" i="12"/>
  <c r="V511" i="12"/>
  <c r="Y511" i="12"/>
  <c r="U511" i="12"/>
  <c r="X511" i="12"/>
  <c r="T511" i="12"/>
  <c r="W511" i="12"/>
  <c r="Q553" i="12"/>
  <c r="R553" i="12"/>
  <c r="O553" i="12"/>
  <c r="N553" i="12"/>
  <c r="P553" i="12"/>
  <c r="Z553" i="12"/>
  <c r="V553" i="12"/>
  <c r="Y553" i="12"/>
  <c r="U553" i="12"/>
  <c r="X553" i="12"/>
  <c r="T553" i="12"/>
  <c r="W553" i="12"/>
  <c r="P427" i="12"/>
  <c r="N427" i="12"/>
  <c r="R427" i="12"/>
  <c r="Q427" i="12"/>
  <c r="O427" i="12"/>
  <c r="Z427" i="12"/>
  <c r="V427" i="12"/>
  <c r="Y427" i="12"/>
  <c r="U427" i="12"/>
  <c r="X427" i="12"/>
  <c r="T427" i="12"/>
  <c r="W427" i="12"/>
  <c r="O392" i="12"/>
  <c r="P392" i="12"/>
  <c r="N392" i="12"/>
  <c r="R392" i="12"/>
  <c r="Q392" i="12"/>
  <c r="Z392" i="12"/>
  <c r="V392" i="12"/>
  <c r="Y392" i="12"/>
  <c r="U392" i="12"/>
  <c r="X392" i="12"/>
  <c r="T392" i="12"/>
  <c r="W392" i="12"/>
  <c r="O156" i="12"/>
  <c r="P156" i="12"/>
  <c r="N156" i="12"/>
  <c r="R156" i="12"/>
  <c r="Q156" i="12"/>
  <c r="Z156" i="12"/>
  <c r="V156" i="12"/>
  <c r="Y156" i="12"/>
  <c r="U156" i="12"/>
  <c r="X156" i="12"/>
  <c r="T156" i="12"/>
  <c r="W156" i="12"/>
  <c r="Q296" i="12"/>
  <c r="P296" i="12"/>
  <c r="O296" i="12"/>
  <c r="R296" i="12"/>
  <c r="N296" i="12"/>
  <c r="X296" i="12"/>
  <c r="T296" i="12"/>
  <c r="W296" i="12"/>
  <c r="Z296" i="12"/>
  <c r="V296" i="12"/>
  <c r="Y296" i="12"/>
  <c r="U296" i="12"/>
  <c r="R234" i="12"/>
  <c r="N234" i="12"/>
  <c r="Q234" i="12"/>
  <c r="P234" i="12"/>
  <c r="O234" i="12"/>
  <c r="Z234" i="12"/>
  <c r="V234" i="12"/>
  <c r="Y234" i="12"/>
  <c r="U234" i="12"/>
  <c r="X234" i="12"/>
  <c r="T234" i="12"/>
  <c r="W234" i="12"/>
  <c r="R168" i="12"/>
  <c r="N168" i="12"/>
  <c r="Q168" i="12"/>
  <c r="P168" i="12"/>
  <c r="O168" i="12"/>
  <c r="Z168" i="12"/>
  <c r="V168" i="12"/>
  <c r="Y168" i="12"/>
  <c r="U168" i="12"/>
  <c r="X168" i="12"/>
  <c r="T168" i="12"/>
  <c r="W168" i="12"/>
  <c r="R87" i="12"/>
  <c r="N87" i="12"/>
  <c r="Q87" i="12"/>
  <c r="P87" i="12"/>
  <c r="O87" i="12"/>
  <c r="Z87" i="12"/>
  <c r="V87" i="12"/>
  <c r="Y87" i="12"/>
  <c r="U87" i="12"/>
  <c r="X87" i="12"/>
  <c r="T87" i="12"/>
  <c r="W87" i="12"/>
  <c r="R9" i="12"/>
  <c r="N9" i="12"/>
  <c r="Q9" i="12"/>
  <c r="P9" i="12"/>
  <c r="O9" i="12"/>
  <c r="X9" i="12"/>
  <c r="T9" i="12"/>
  <c r="W9" i="12"/>
  <c r="Z9" i="12"/>
  <c r="V9" i="12"/>
  <c r="Y9" i="12"/>
  <c r="U9" i="12"/>
  <c r="Q26" i="12"/>
  <c r="P26" i="12"/>
  <c r="O26" i="12"/>
  <c r="R26" i="12"/>
  <c r="N26" i="12"/>
  <c r="Y26" i="12"/>
  <c r="U26" i="12"/>
  <c r="X26" i="12"/>
  <c r="T26" i="12"/>
  <c r="W26" i="12"/>
  <c r="Z26" i="12"/>
  <c r="V26" i="12"/>
  <c r="Q436" i="12"/>
  <c r="N436" i="12"/>
  <c r="O436" i="12"/>
  <c r="R436" i="12"/>
  <c r="P436" i="12"/>
  <c r="Y436" i="12"/>
  <c r="U436" i="12"/>
  <c r="X436" i="12"/>
  <c r="T436" i="12"/>
  <c r="W436" i="12"/>
  <c r="Z436" i="12"/>
  <c r="V436" i="12"/>
  <c r="Q466" i="12"/>
  <c r="O466" i="12"/>
  <c r="R466" i="12"/>
  <c r="P466" i="12"/>
  <c r="N466" i="12"/>
  <c r="Y466" i="12"/>
  <c r="U466" i="12"/>
  <c r="X466" i="12"/>
  <c r="T466" i="12"/>
  <c r="W466" i="12"/>
  <c r="Z466" i="12"/>
  <c r="V466" i="12"/>
  <c r="P421" i="12"/>
  <c r="R421" i="12"/>
  <c r="Q421" i="12"/>
  <c r="O421" i="12"/>
  <c r="N421" i="12"/>
  <c r="Y421" i="12"/>
  <c r="U421" i="12"/>
  <c r="X421" i="12"/>
  <c r="T421" i="12"/>
  <c r="W421" i="12"/>
  <c r="Z421" i="12"/>
  <c r="V421" i="12"/>
  <c r="Q495" i="12"/>
  <c r="N495" i="12"/>
  <c r="P495" i="12"/>
  <c r="O495" i="12"/>
  <c r="R495" i="12"/>
  <c r="W495" i="12"/>
  <c r="Z495" i="12"/>
  <c r="V495" i="12"/>
  <c r="Y495" i="12"/>
  <c r="U495" i="12"/>
  <c r="X495" i="12"/>
  <c r="T495" i="12"/>
  <c r="O287" i="12"/>
  <c r="R287" i="12"/>
  <c r="N287" i="12"/>
  <c r="Q287" i="12"/>
  <c r="P287" i="12"/>
  <c r="W287" i="12"/>
  <c r="Z287" i="12"/>
  <c r="V287" i="12"/>
  <c r="Y287" i="12"/>
  <c r="U287" i="12"/>
  <c r="X287" i="12"/>
  <c r="T287" i="12"/>
  <c r="O249" i="12"/>
  <c r="R249" i="12"/>
  <c r="N249" i="12"/>
  <c r="Q249" i="12"/>
  <c r="P249" i="12"/>
  <c r="Y249" i="12"/>
  <c r="U249" i="12"/>
  <c r="X249" i="12"/>
  <c r="T249" i="12"/>
  <c r="W249" i="12"/>
  <c r="Z249" i="12"/>
  <c r="V249" i="12"/>
  <c r="O217" i="12"/>
  <c r="R217" i="12"/>
  <c r="N217" i="12"/>
  <c r="Q217" i="12"/>
  <c r="P217" i="12"/>
  <c r="Y217" i="12"/>
  <c r="U217" i="12"/>
  <c r="X217" i="12"/>
  <c r="T217" i="12"/>
  <c r="W217" i="12"/>
  <c r="Z217" i="12"/>
  <c r="V217" i="12"/>
  <c r="O172" i="12"/>
  <c r="R172" i="12"/>
  <c r="N172" i="12"/>
  <c r="Q172" i="12"/>
  <c r="P172" i="12"/>
  <c r="Y172" i="12"/>
  <c r="U172" i="12"/>
  <c r="X172" i="12"/>
  <c r="T172" i="12"/>
  <c r="W172" i="12"/>
  <c r="Z172" i="12"/>
  <c r="V172" i="12"/>
  <c r="O116" i="12"/>
  <c r="R116" i="12"/>
  <c r="N116" i="12"/>
  <c r="Q116" i="12"/>
  <c r="P116" i="12"/>
  <c r="Y116" i="12"/>
  <c r="U116" i="12"/>
  <c r="X116" i="12"/>
  <c r="T116" i="12"/>
  <c r="W116" i="12"/>
  <c r="Z116" i="12"/>
  <c r="V116" i="12"/>
  <c r="O98" i="12"/>
  <c r="R98" i="12"/>
  <c r="N98" i="12"/>
  <c r="Q98" i="12"/>
  <c r="P98" i="12"/>
  <c r="Y98" i="12"/>
  <c r="U98" i="12"/>
  <c r="X98" i="12"/>
  <c r="T98" i="12"/>
  <c r="W98" i="12"/>
  <c r="Z98" i="12"/>
  <c r="V98" i="12"/>
  <c r="O78" i="12"/>
  <c r="R78" i="12"/>
  <c r="N78" i="12"/>
  <c r="Q78" i="12"/>
  <c r="P78" i="12"/>
  <c r="Y78" i="12"/>
  <c r="U78" i="12"/>
  <c r="X78" i="12"/>
  <c r="T78" i="12"/>
  <c r="W78" i="12"/>
  <c r="Z78" i="12"/>
  <c r="V78" i="12"/>
  <c r="O32" i="12"/>
  <c r="R32" i="12"/>
  <c r="N32" i="12"/>
  <c r="Q32" i="12"/>
  <c r="P32" i="12"/>
  <c r="W32" i="12"/>
  <c r="Z32" i="12"/>
  <c r="V32" i="12"/>
  <c r="Y32" i="12"/>
  <c r="U32" i="12"/>
  <c r="X32" i="12"/>
  <c r="T32" i="12"/>
  <c r="O16" i="12"/>
  <c r="R16" i="12"/>
  <c r="N16" i="12"/>
  <c r="Q16" i="12"/>
  <c r="P16" i="12"/>
  <c r="W16" i="12"/>
  <c r="Z16" i="12"/>
  <c r="V16" i="12"/>
  <c r="Y16" i="12"/>
  <c r="U16" i="12"/>
  <c r="X16" i="12"/>
  <c r="T16" i="12"/>
  <c r="Q541" i="12"/>
  <c r="N541" i="12"/>
  <c r="R541" i="12"/>
  <c r="P541" i="12"/>
  <c r="O541" i="12"/>
  <c r="Y541" i="12"/>
  <c r="U541" i="12"/>
  <c r="X541" i="12"/>
  <c r="T541" i="12"/>
  <c r="W541" i="12"/>
  <c r="Z541" i="12"/>
  <c r="V541" i="12"/>
  <c r="O457" i="12"/>
  <c r="P457" i="12"/>
  <c r="N457" i="12"/>
  <c r="R457" i="12"/>
  <c r="Q457" i="12"/>
  <c r="W457" i="12"/>
  <c r="Z457" i="12"/>
  <c r="V457" i="12"/>
  <c r="Y457" i="12"/>
  <c r="U457" i="12"/>
  <c r="X457" i="12"/>
  <c r="T457" i="12"/>
  <c r="O419" i="12"/>
  <c r="R419" i="12"/>
  <c r="Q419" i="12"/>
  <c r="P419" i="12"/>
  <c r="N419" i="12"/>
  <c r="W419" i="12"/>
  <c r="Z419" i="12"/>
  <c r="V419" i="12"/>
  <c r="Y419" i="12"/>
  <c r="U419" i="12"/>
  <c r="X419" i="12"/>
  <c r="T419" i="12"/>
  <c r="O308" i="12"/>
  <c r="R308" i="12"/>
  <c r="N308" i="12"/>
  <c r="Q308" i="12"/>
  <c r="P308" i="12"/>
  <c r="Z308" i="12"/>
  <c r="V308" i="12"/>
  <c r="Y308" i="12"/>
  <c r="U308" i="12"/>
  <c r="X308" i="12"/>
  <c r="T308" i="12"/>
  <c r="W308" i="12"/>
  <c r="P274" i="12"/>
  <c r="O274" i="12"/>
  <c r="R274" i="12"/>
  <c r="N274" i="12"/>
  <c r="Q274" i="12"/>
  <c r="X274" i="12"/>
  <c r="T274" i="12"/>
  <c r="W274" i="12"/>
  <c r="Z274" i="12"/>
  <c r="V274" i="12"/>
  <c r="Y274" i="12"/>
  <c r="U274" i="12"/>
  <c r="P150" i="12"/>
  <c r="O150" i="12"/>
  <c r="R150" i="12"/>
  <c r="N150" i="12"/>
  <c r="Q150" i="12"/>
  <c r="X150" i="12"/>
  <c r="T150" i="12"/>
  <c r="W150" i="12"/>
  <c r="Z150" i="12"/>
  <c r="V150" i="12"/>
  <c r="Y150" i="12"/>
  <c r="U150" i="12"/>
  <c r="P278" i="12"/>
  <c r="O278" i="12"/>
  <c r="R278" i="12"/>
  <c r="N278" i="12"/>
  <c r="Q278" i="12"/>
  <c r="X278" i="12"/>
  <c r="T278" i="12"/>
  <c r="W278" i="12"/>
  <c r="Z278" i="12"/>
  <c r="V278" i="12"/>
  <c r="Y278" i="12"/>
  <c r="U278" i="12"/>
  <c r="P248" i="12"/>
  <c r="O248" i="12"/>
  <c r="R248" i="12"/>
  <c r="N248" i="12"/>
  <c r="Q248" i="12"/>
  <c r="X248" i="12"/>
  <c r="T248" i="12"/>
  <c r="W248" i="12"/>
  <c r="Z248" i="12"/>
  <c r="V248" i="12"/>
  <c r="Y248" i="12"/>
  <c r="U248" i="12"/>
  <c r="P216" i="12"/>
  <c r="O216" i="12"/>
  <c r="R216" i="12"/>
  <c r="N216" i="12"/>
  <c r="Q216" i="12"/>
  <c r="X216" i="12"/>
  <c r="T216" i="12"/>
  <c r="W216" i="12"/>
  <c r="Z216" i="12"/>
  <c r="V216" i="12"/>
  <c r="Y216" i="12"/>
  <c r="U216" i="12"/>
  <c r="P179" i="12"/>
  <c r="O179" i="12"/>
  <c r="R179" i="12"/>
  <c r="N179" i="12"/>
  <c r="Q179" i="12"/>
  <c r="X179" i="12"/>
  <c r="T179" i="12"/>
  <c r="W179" i="12"/>
  <c r="Z179" i="12"/>
  <c r="V179" i="12"/>
  <c r="Y179" i="12"/>
  <c r="U179" i="12"/>
  <c r="P134" i="12"/>
  <c r="O134" i="12"/>
  <c r="R134" i="12"/>
  <c r="N134" i="12"/>
  <c r="Q134" i="12"/>
  <c r="X134" i="12"/>
  <c r="T134" i="12"/>
  <c r="W134" i="12"/>
  <c r="Z134" i="12"/>
  <c r="V134" i="12"/>
  <c r="Y134" i="12"/>
  <c r="U134" i="12"/>
  <c r="P106" i="12"/>
  <c r="O106" i="12"/>
  <c r="R106" i="12"/>
  <c r="N106" i="12"/>
  <c r="Q106" i="12"/>
  <c r="X106" i="12"/>
  <c r="T106" i="12"/>
  <c r="W106" i="12"/>
  <c r="Z106" i="12"/>
  <c r="V106" i="12"/>
  <c r="Y106" i="12"/>
  <c r="U106" i="12"/>
  <c r="P85" i="12"/>
  <c r="O85" i="12"/>
  <c r="R85" i="12"/>
  <c r="N85" i="12"/>
  <c r="Q85" i="12"/>
  <c r="X85" i="12"/>
  <c r="T85" i="12"/>
  <c r="W85" i="12"/>
  <c r="Z85" i="12"/>
  <c r="V85" i="12"/>
  <c r="Y85" i="12"/>
  <c r="U85" i="12"/>
  <c r="P69" i="12"/>
  <c r="O69" i="12"/>
  <c r="R69" i="12"/>
  <c r="N69" i="12"/>
  <c r="Q69" i="12"/>
  <c r="X69" i="12"/>
  <c r="T69" i="12"/>
  <c r="W69" i="12"/>
  <c r="Y69" i="12"/>
  <c r="U69" i="12"/>
  <c r="V69" i="12"/>
  <c r="Z69" i="12"/>
  <c r="P23" i="12"/>
  <c r="O23" i="12"/>
  <c r="R23" i="12"/>
  <c r="N23" i="12"/>
  <c r="Q23" i="12"/>
  <c r="Z23" i="12"/>
  <c r="V23" i="12"/>
  <c r="Y23" i="12"/>
  <c r="U23" i="12"/>
  <c r="X23" i="12"/>
  <c r="T23" i="12"/>
  <c r="R378" i="12"/>
  <c r="N378" i="12"/>
  <c r="O378" i="12"/>
  <c r="Q378" i="12"/>
  <c r="P378" i="12"/>
  <c r="X378" i="12"/>
  <c r="T378" i="12"/>
  <c r="W378" i="12"/>
  <c r="Z378" i="12"/>
  <c r="V378" i="12"/>
  <c r="Y378" i="12"/>
  <c r="U378" i="12"/>
  <c r="R250" i="12"/>
  <c r="N250" i="12"/>
  <c r="Q250" i="12"/>
  <c r="P250" i="12"/>
  <c r="O250" i="12"/>
  <c r="Z250" i="12"/>
  <c r="V250" i="12"/>
  <c r="Y250" i="12"/>
  <c r="U250" i="12"/>
  <c r="X250" i="12"/>
  <c r="T250" i="12"/>
  <c r="W250" i="12"/>
  <c r="R230" i="12"/>
  <c r="N230" i="12"/>
  <c r="Q230" i="12"/>
  <c r="P230" i="12"/>
  <c r="O230" i="12"/>
  <c r="Z230" i="12"/>
  <c r="V230" i="12"/>
  <c r="Y230" i="12"/>
  <c r="U230" i="12"/>
  <c r="X230" i="12"/>
  <c r="T230" i="12"/>
  <c r="W230" i="12"/>
  <c r="R109" i="12"/>
  <c r="N109" i="12"/>
  <c r="Q109" i="12"/>
  <c r="P109" i="12"/>
  <c r="O109" i="12"/>
  <c r="Z109" i="12"/>
  <c r="V109" i="12"/>
  <c r="Y109" i="12"/>
  <c r="U109" i="12"/>
  <c r="X109" i="12"/>
  <c r="T109" i="12"/>
  <c r="W109" i="12"/>
  <c r="R79" i="12"/>
  <c r="N79" i="12"/>
  <c r="Q79" i="12"/>
  <c r="P79" i="12"/>
  <c r="O79" i="12"/>
  <c r="Z79" i="12"/>
  <c r="V79" i="12"/>
  <c r="Y79" i="12"/>
  <c r="U79" i="12"/>
  <c r="X79" i="12"/>
  <c r="T79" i="12"/>
  <c r="W79" i="12"/>
  <c r="R62" i="12"/>
  <c r="N62" i="12"/>
  <c r="Q62" i="12"/>
  <c r="P62" i="12"/>
  <c r="O62" i="12"/>
  <c r="X62" i="12"/>
  <c r="T62" i="12"/>
  <c r="W62" i="12"/>
  <c r="Z62" i="12"/>
  <c r="V62" i="12"/>
  <c r="Y62" i="12"/>
  <c r="U62" i="12"/>
  <c r="Q277" i="12"/>
  <c r="P277" i="12"/>
  <c r="O277" i="12"/>
  <c r="R277" i="12"/>
  <c r="N277" i="12"/>
  <c r="W277" i="12"/>
  <c r="Z277" i="12"/>
  <c r="V277" i="12"/>
  <c r="Y277" i="12"/>
  <c r="U277" i="12"/>
  <c r="X277" i="12"/>
  <c r="T277" i="12"/>
  <c r="Q96" i="12"/>
  <c r="P96" i="12"/>
  <c r="O96" i="12"/>
  <c r="R96" i="12"/>
  <c r="N96" i="12"/>
  <c r="W96" i="12"/>
  <c r="Z96" i="12"/>
  <c r="V96" i="12"/>
  <c r="Y96" i="12"/>
  <c r="U96" i="12"/>
  <c r="X96" i="12"/>
  <c r="T96" i="12"/>
  <c r="O406" i="12"/>
  <c r="N406" i="12"/>
  <c r="R406" i="12"/>
  <c r="Q406" i="12"/>
  <c r="P406" i="12"/>
  <c r="W406" i="12"/>
  <c r="Z406" i="12"/>
  <c r="V406" i="12"/>
  <c r="Y406" i="12"/>
  <c r="U406" i="12"/>
  <c r="X406" i="12"/>
  <c r="T406" i="12"/>
  <c r="Q289" i="12"/>
  <c r="P289" i="12"/>
  <c r="O289" i="12"/>
  <c r="R289" i="12"/>
  <c r="N289" i="12"/>
  <c r="Y289" i="12"/>
  <c r="U289" i="12"/>
  <c r="X289" i="12"/>
  <c r="T289" i="12"/>
  <c r="W289" i="12"/>
  <c r="Z289" i="12"/>
  <c r="V289" i="12"/>
  <c r="R280" i="12"/>
  <c r="N280" i="12"/>
  <c r="Q280" i="12"/>
  <c r="P280" i="12"/>
  <c r="O280" i="12"/>
  <c r="Z280" i="12"/>
  <c r="V280" i="12"/>
  <c r="Y280" i="12"/>
  <c r="U280" i="12"/>
  <c r="X280" i="12"/>
  <c r="T280" i="12"/>
  <c r="W280" i="12"/>
  <c r="P129" i="12"/>
  <c r="O129" i="12"/>
  <c r="R129" i="12"/>
  <c r="N129" i="12"/>
  <c r="Q129" i="12"/>
  <c r="X129" i="12"/>
  <c r="T129" i="12"/>
  <c r="W129" i="12"/>
  <c r="Z129" i="12"/>
  <c r="V129" i="12"/>
  <c r="Y129" i="12"/>
  <c r="U129" i="12"/>
  <c r="Q515" i="12"/>
  <c r="N515" i="12"/>
  <c r="O515" i="12"/>
  <c r="R515" i="12"/>
  <c r="P515" i="12"/>
  <c r="W515" i="12"/>
  <c r="Z515" i="12"/>
  <c r="V515" i="12"/>
  <c r="Y515" i="12"/>
  <c r="U515" i="12"/>
  <c r="X515" i="12"/>
  <c r="T515" i="12"/>
  <c r="Q483" i="12"/>
  <c r="O483" i="12"/>
  <c r="R483" i="12"/>
  <c r="P483" i="12"/>
  <c r="N483" i="12"/>
  <c r="W483" i="12"/>
  <c r="Z483" i="12"/>
  <c r="V483" i="12"/>
  <c r="Y483" i="12"/>
  <c r="U483" i="12"/>
  <c r="X483" i="12"/>
  <c r="T483" i="12"/>
  <c r="O381" i="12"/>
  <c r="P381" i="12"/>
  <c r="N381" i="12"/>
  <c r="R381" i="12"/>
  <c r="Q381" i="12"/>
  <c r="W381" i="12"/>
  <c r="Z381" i="12"/>
  <c r="V381" i="12"/>
  <c r="Y381" i="12"/>
  <c r="U381" i="12"/>
  <c r="X381" i="12"/>
  <c r="T381" i="12"/>
  <c r="O203" i="12"/>
  <c r="R203" i="12"/>
  <c r="N203" i="12"/>
  <c r="Q203" i="12"/>
  <c r="P203" i="12"/>
  <c r="Y203" i="12"/>
  <c r="U203" i="12"/>
  <c r="X203" i="12"/>
  <c r="T203" i="12"/>
  <c r="W203" i="12"/>
  <c r="Z203" i="12"/>
  <c r="V203" i="12"/>
  <c r="O152" i="12"/>
  <c r="R152" i="12"/>
  <c r="N152" i="12"/>
  <c r="Q152" i="12"/>
  <c r="P152" i="12"/>
  <c r="Y152" i="12"/>
  <c r="U152" i="12"/>
  <c r="X152" i="12"/>
  <c r="T152" i="12"/>
  <c r="W152" i="12"/>
  <c r="Z152" i="12"/>
  <c r="V152" i="12"/>
  <c r="O61" i="12"/>
  <c r="R61" i="12"/>
  <c r="N61" i="12"/>
  <c r="Q61" i="12"/>
  <c r="P61" i="12"/>
  <c r="W61" i="12"/>
  <c r="Z61" i="12"/>
  <c r="V61" i="12"/>
  <c r="Y61" i="12"/>
  <c r="U61" i="12"/>
  <c r="X61" i="12"/>
  <c r="T61" i="12"/>
  <c r="O207" i="12"/>
  <c r="R207" i="12"/>
  <c r="N207" i="12"/>
  <c r="Q207" i="12"/>
  <c r="P207" i="12"/>
  <c r="Y207" i="12"/>
  <c r="U207" i="12"/>
  <c r="X207" i="12"/>
  <c r="T207" i="12"/>
  <c r="W207" i="12"/>
  <c r="Z207" i="12"/>
  <c r="V207" i="12"/>
  <c r="P198" i="12"/>
  <c r="O198" i="12"/>
  <c r="R198" i="12"/>
  <c r="N198" i="12"/>
  <c r="Q198" i="12"/>
  <c r="X198" i="12"/>
  <c r="T198" i="12"/>
  <c r="W198" i="12"/>
  <c r="Z198" i="12"/>
  <c r="V198" i="12"/>
  <c r="Y198" i="12"/>
  <c r="U198" i="12"/>
  <c r="R453" i="12"/>
  <c r="N453" i="12"/>
  <c r="O453" i="12"/>
  <c r="P453" i="12"/>
  <c r="Q453" i="12"/>
  <c r="X453" i="12"/>
  <c r="T453" i="12"/>
  <c r="W453" i="12"/>
  <c r="Z453" i="12"/>
  <c r="V453" i="12"/>
  <c r="Y453" i="12"/>
  <c r="U453" i="12"/>
  <c r="Q169" i="12"/>
  <c r="P169" i="12"/>
  <c r="O169" i="12"/>
  <c r="R169" i="12"/>
  <c r="N169" i="12"/>
  <c r="W169" i="12"/>
  <c r="Z169" i="12"/>
  <c r="V169" i="12"/>
  <c r="Y169" i="12"/>
  <c r="U169" i="12"/>
  <c r="X169" i="12"/>
  <c r="T169" i="12"/>
  <c r="P496" i="12"/>
  <c r="N496" i="12"/>
  <c r="R496" i="12"/>
  <c r="Q496" i="12"/>
  <c r="O496" i="12"/>
  <c r="X496" i="12"/>
  <c r="T496" i="12"/>
  <c r="W496" i="12"/>
  <c r="Z496" i="12"/>
  <c r="V496" i="12"/>
  <c r="Y496" i="12"/>
  <c r="U496" i="12"/>
  <c r="R449" i="12"/>
  <c r="N449" i="12"/>
  <c r="Q449" i="12"/>
  <c r="P449" i="12"/>
  <c r="O449" i="12"/>
  <c r="X449" i="12"/>
  <c r="T449" i="12"/>
  <c r="W449" i="12"/>
  <c r="Z449" i="12"/>
  <c r="V449" i="12"/>
  <c r="Y449" i="12"/>
  <c r="U449" i="12"/>
  <c r="R420" i="12"/>
  <c r="N420" i="12"/>
  <c r="Q420" i="12"/>
  <c r="P420" i="12"/>
  <c r="O420" i="12"/>
  <c r="X420" i="12"/>
  <c r="T420" i="12"/>
  <c r="W420" i="12"/>
  <c r="Z420" i="12"/>
  <c r="V420" i="12"/>
  <c r="Y420" i="12"/>
  <c r="U420" i="12"/>
  <c r="R403" i="12"/>
  <c r="N403" i="12"/>
  <c r="Q403" i="12"/>
  <c r="P403" i="12"/>
  <c r="O403" i="12"/>
  <c r="X403" i="12"/>
  <c r="T403" i="12"/>
  <c r="W403" i="12"/>
  <c r="Z403" i="12"/>
  <c r="V403" i="12"/>
  <c r="Y403" i="12"/>
  <c r="U403" i="12"/>
  <c r="Q300" i="12"/>
  <c r="P300" i="12"/>
  <c r="O300" i="12"/>
  <c r="R300" i="12"/>
  <c r="N300" i="12"/>
  <c r="X300" i="12"/>
  <c r="T300" i="12"/>
  <c r="W300" i="12"/>
  <c r="Z300" i="12"/>
  <c r="V300" i="12"/>
  <c r="Y300" i="12"/>
  <c r="U300" i="12"/>
  <c r="R214" i="12"/>
  <c r="N214" i="12"/>
  <c r="Q214" i="12"/>
  <c r="P214" i="12"/>
  <c r="O214" i="12"/>
  <c r="Z214" i="12"/>
  <c r="V214" i="12"/>
  <c r="Y214" i="12"/>
  <c r="U214" i="12"/>
  <c r="X214" i="12"/>
  <c r="T214" i="12"/>
  <c r="W214" i="12"/>
  <c r="R187" i="12"/>
  <c r="N187" i="12"/>
  <c r="Q187" i="12"/>
  <c r="P187" i="12"/>
  <c r="O187" i="12"/>
  <c r="Z187" i="12"/>
  <c r="V187" i="12"/>
  <c r="Y187" i="12"/>
  <c r="U187" i="12"/>
  <c r="X187" i="12"/>
  <c r="T187" i="12"/>
  <c r="W187" i="12"/>
  <c r="R117" i="12"/>
  <c r="N117" i="12"/>
  <c r="Q117" i="12"/>
  <c r="P117" i="12"/>
  <c r="O117" i="12"/>
  <c r="Z117" i="12"/>
  <c r="V117" i="12"/>
  <c r="Y117" i="12"/>
  <c r="U117" i="12"/>
  <c r="X117" i="12"/>
  <c r="T117" i="12"/>
  <c r="W117" i="12"/>
  <c r="R33" i="12"/>
  <c r="N33" i="12"/>
  <c r="Q33" i="12"/>
  <c r="P33" i="12"/>
  <c r="O33" i="12"/>
  <c r="X33" i="12"/>
  <c r="T33" i="12"/>
  <c r="W33" i="12"/>
  <c r="Z33" i="12"/>
  <c r="V33" i="12"/>
  <c r="Y33" i="12"/>
  <c r="U33" i="12"/>
  <c r="R13" i="12"/>
  <c r="N13" i="12"/>
  <c r="Q13" i="12"/>
  <c r="P13" i="12"/>
  <c r="O13" i="12"/>
  <c r="X13" i="12"/>
  <c r="T13" i="12"/>
  <c r="W13" i="12"/>
  <c r="Z13" i="12"/>
  <c r="V13" i="12"/>
  <c r="Y13" i="12"/>
  <c r="U13" i="12"/>
  <c r="R520" i="12"/>
  <c r="N520" i="12"/>
  <c r="Q520" i="12"/>
  <c r="P520" i="12"/>
  <c r="O520" i="12"/>
  <c r="X520" i="12"/>
  <c r="T520" i="12"/>
  <c r="W520" i="12"/>
  <c r="Z520" i="12"/>
  <c r="V520" i="12"/>
  <c r="Y520" i="12"/>
  <c r="U520" i="12"/>
  <c r="P371" i="12"/>
  <c r="R371" i="12"/>
  <c r="Q371" i="12"/>
  <c r="O371" i="12"/>
  <c r="N371" i="12"/>
  <c r="Z371" i="12"/>
  <c r="V371" i="12"/>
  <c r="Y371" i="12"/>
  <c r="U371" i="12"/>
  <c r="X371" i="12"/>
  <c r="T371" i="12"/>
  <c r="W371" i="12"/>
  <c r="P484" i="12"/>
  <c r="O484" i="12"/>
  <c r="N484" i="12"/>
  <c r="R484" i="12"/>
  <c r="Q484" i="12"/>
  <c r="X484" i="12"/>
  <c r="T484" i="12"/>
  <c r="W484" i="12"/>
  <c r="Z484" i="12"/>
  <c r="V484" i="12"/>
  <c r="Y484" i="12"/>
  <c r="U484" i="12"/>
  <c r="R395" i="12"/>
  <c r="N395" i="12"/>
  <c r="O395" i="12"/>
  <c r="Q395" i="12"/>
  <c r="P395" i="12"/>
  <c r="X395" i="12"/>
  <c r="T395" i="12"/>
  <c r="W395" i="12"/>
  <c r="Z395" i="12"/>
  <c r="V395" i="12"/>
  <c r="Y395" i="12"/>
  <c r="U395" i="12"/>
  <c r="O257" i="12"/>
  <c r="R257" i="12"/>
  <c r="N257" i="12"/>
  <c r="Q257" i="12"/>
  <c r="P257" i="12"/>
  <c r="Y257" i="12"/>
  <c r="U257" i="12"/>
  <c r="X257" i="12"/>
  <c r="T257" i="12"/>
  <c r="W257" i="12"/>
  <c r="Z257" i="12"/>
  <c r="V257" i="12"/>
  <c r="P339" i="12"/>
  <c r="Q339" i="12"/>
  <c r="O339" i="12"/>
  <c r="N339" i="12"/>
  <c r="R339" i="12"/>
  <c r="Z339" i="12"/>
  <c r="V339" i="12"/>
  <c r="Y339" i="12"/>
  <c r="U339" i="12"/>
  <c r="X339" i="12"/>
  <c r="T339" i="12"/>
  <c r="W339" i="12"/>
  <c r="R288" i="12"/>
  <c r="N288" i="12"/>
  <c r="Q288" i="12"/>
  <c r="P288" i="12"/>
  <c r="O288" i="12"/>
  <c r="X288" i="12"/>
  <c r="T288" i="12"/>
  <c r="W288" i="12"/>
  <c r="Z288" i="12"/>
  <c r="V288" i="12"/>
  <c r="Y288" i="12"/>
  <c r="U288" i="12"/>
  <c r="P343" i="12"/>
  <c r="R343" i="12"/>
  <c r="Q343" i="12"/>
  <c r="O343" i="12"/>
  <c r="N343" i="12"/>
  <c r="Z343" i="12"/>
  <c r="V343" i="12"/>
  <c r="Y343" i="12"/>
  <c r="U343" i="12"/>
  <c r="X343" i="12"/>
  <c r="T343" i="12"/>
  <c r="W343" i="12"/>
  <c r="O367" i="12"/>
  <c r="Q367" i="12"/>
  <c r="P367" i="12"/>
  <c r="N367" i="12"/>
  <c r="R367" i="12"/>
  <c r="Z367" i="12"/>
  <c r="V367" i="12"/>
  <c r="Y367" i="12"/>
  <c r="U367" i="12"/>
  <c r="X367" i="12"/>
  <c r="T367" i="12"/>
  <c r="O57" i="12"/>
  <c r="R57" i="12"/>
  <c r="N57" i="12"/>
  <c r="Q57" i="12"/>
  <c r="P57" i="12"/>
  <c r="W57" i="12"/>
  <c r="Z57" i="12"/>
  <c r="V57" i="12"/>
  <c r="Y57" i="12"/>
  <c r="U57" i="12"/>
  <c r="X57" i="12"/>
  <c r="T57" i="12"/>
  <c r="P322" i="12"/>
  <c r="Q322" i="12"/>
  <c r="O322" i="12"/>
  <c r="N322" i="12"/>
  <c r="R322" i="12"/>
  <c r="Z322" i="12"/>
  <c r="V322" i="12"/>
  <c r="Y322" i="12"/>
  <c r="U322" i="12"/>
  <c r="X322" i="12"/>
  <c r="T322" i="12"/>
  <c r="W322" i="12"/>
  <c r="P331" i="12"/>
  <c r="N331" i="12"/>
  <c r="R331" i="12"/>
  <c r="Q331" i="12"/>
  <c r="O331" i="12"/>
  <c r="Z331" i="12"/>
  <c r="V331" i="12"/>
  <c r="Y331" i="12"/>
  <c r="U331" i="12"/>
  <c r="X331" i="12"/>
  <c r="T331" i="12"/>
  <c r="W331" i="12"/>
  <c r="P307" i="12"/>
  <c r="Q307" i="12"/>
  <c r="O307" i="12"/>
  <c r="N307" i="12"/>
  <c r="R307" i="12"/>
  <c r="Y307" i="12"/>
  <c r="U307" i="12"/>
  <c r="X307" i="12"/>
  <c r="T307" i="12"/>
  <c r="Z307" i="12"/>
  <c r="V307" i="12"/>
  <c r="W307" i="12"/>
  <c r="P167" i="12"/>
  <c r="Q167" i="12"/>
  <c r="O167" i="12"/>
  <c r="N167" i="12"/>
  <c r="R167" i="12"/>
  <c r="Y167" i="12"/>
  <c r="U167" i="12"/>
  <c r="X167" i="12"/>
  <c r="T167" i="12"/>
  <c r="W167" i="12"/>
  <c r="Z167" i="12"/>
  <c r="V167" i="12"/>
  <c r="R374" i="12"/>
  <c r="N374" i="12"/>
  <c r="Q374" i="12"/>
  <c r="P374" i="12"/>
  <c r="O374" i="12"/>
  <c r="X374" i="12"/>
  <c r="T374" i="12"/>
  <c r="W374" i="12"/>
  <c r="Z374" i="12"/>
  <c r="V374" i="12"/>
  <c r="Y374" i="12"/>
  <c r="U374" i="12"/>
  <c r="O4" i="12"/>
  <c r="R4" i="12"/>
  <c r="N4" i="12"/>
  <c r="Q4" i="12"/>
  <c r="P4" i="12"/>
  <c r="W4" i="12"/>
  <c r="Z4" i="12"/>
  <c r="V4" i="12"/>
  <c r="Y4" i="12"/>
  <c r="U4" i="12"/>
  <c r="X4" i="12"/>
  <c r="T4" i="12"/>
  <c r="R504" i="12"/>
  <c r="N504" i="12"/>
  <c r="P504" i="12"/>
  <c r="O504" i="12"/>
  <c r="Q504" i="12"/>
  <c r="X504" i="12"/>
  <c r="T504" i="12"/>
  <c r="W504" i="12"/>
  <c r="Z504" i="12"/>
  <c r="V504" i="12"/>
  <c r="Y504" i="12"/>
  <c r="U504" i="12"/>
  <c r="Q304" i="12"/>
  <c r="P304" i="12"/>
  <c r="R304" i="12"/>
  <c r="O304" i="12"/>
  <c r="N304" i="12"/>
  <c r="X304" i="12"/>
  <c r="W304" i="12"/>
  <c r="Z304" i="12"/>
  <c r="T304" i="12"/>
  <c r="Y304" i="12"/>
  <c r="V304" i="12"/>
  <c r="U304" i="12"/>
  <c r="P431" i="12"/>
  <c r="N431" i="12"/>
  <c r="R431" i="12"/>
  <c r="Q431" i="12"/>
  <c r="O431" i="12"/>
  <c r="Z431" i="12"/>
  <c r="V431" i="12"/>
  <c r="Y431" i="12"/>
  <c r="U431" i="12"/>
  <c r="X431" i="12"/>
  <c r="T431" i="12"/>
  <c r="W431" i="12"/>
  <c r="P534" i="12"/>
  <c r="Q534" i="12"/>
  <c r="R534" i="12"/>
  <c r="O534" i="12"/>
  <c r="N534" i="12"/>
  <c r="Z534" i="12"/>
  <c r="V534" i="12"/>
  <c r="Y534" i="12"/>
  <c r="U534" i="12"/>
  <c r="X534" i="12"/>
  <c r="T534" i="12"/>
  <c r="W534" i="12"/>
  <c r="O432" i="12"/>
  <c r="Q432" i="12"/>
  <c r="P432" i="12"/>
  <c r="N432" i="12"/>
  <c r="R432" i="12"/>
  <c r="Z432" i="12"/>
  <c r="V432" i="12"/>
  <c r="Y432" i="12"/>
  <c r="U432" i="12"/>
  <c r="X432" i="12"/>
  <c r="T432" i="12"/>
  <c r="W432" i="12"/>
  <c r="Q100" i="12"/>
  <c r="P100" i="12"/>
  <c r="O100" i="12"/>
  <c r="R100" i="12"/>
  <c r="N100" i="12"/>
  <c r="W100" i="12"/>
  <c r="Z100" i="12"/>
  <c r="V100" i="12"/>
  <c r="Y100" i="12"/>
  <c r="U100" i="12"/>
  <c r="X100" i="12"/>
  <c r="T100" i="12"/>
  <c r="O543" i="12"/>
  <c r="N543" i="12"/>
  <c r="P543" i="12"/>
  <c r="R543" i="12"/>
  <c r="Q543" i="12"/>
  <c r="W543" i="12"/>
  <c r="Z543" i="12"/>
  <c r="V543" i="12"/>
  <c r="Y543" i="12"/>
  <c r="U543" i="12"/>
  <c r="X543" i="12"/>
  <c r="T543" i="12"/>
  <c r="R528" i="12"/>
  <c r="N528" i="12"/>
  <c r="O528" i="12"/>
  <c r="Q528" i="12"/>
  <c r="P528" i="12"/>
  <c r="X528" i="12"/>
  <c r="T528" i="12"/>
  <c r="W528" i="12"/>
  <c r="Z528" i="12"/>
  <c r="V528" i="12"/>
  <c r="Y528" i="12"/>
  <c r="U528" i="12"/>
  <c r="Q359" i="12"/>
  <c r="O359" i="12"/>
  <c r="N359" i="12"/>
  <c r="R359" i="12"/>
  <c r="P359" i="12"/>
  <c r="X359" i="12"/>
  <c r="T359" i="12"/>
  <c r="W359" i="12"/>
  <c r="Z359" i="12"/>
  <c r="V359" i="12"/>
  <c r="Y359" i="12"/>
  <c r="U359" i="12"/>
  <c r="R514" i="12"/>
  <c r="N514" i="12"/>
  <c r="Q514" i="12"/>
  <c r="P514" i="12"/>
  <c r="O514" i="12"/>
  <c r="Z514" i="12"/>
  <c r="V514" i="12"/>
  <c r="Y514" i="12"/>
  <c r="U514" i="12"/>
  <c r="X514" i="12"/>
  <c r="T514" i="12"/>
  <c r="W514" i="12"/>
  <c r="P460" i="12"/>
  <c r="Q460" i="12"/>
  <c r="O460" i="12"/>
  <c r="N460" i="12"/>
  <c r="R460" i="12"/>
  <c r="Z460" i="12"/>
  <c r="V460" i="12"/>
  <c r="Y460" i="12"/>
  <c r="U460" i="12"/>
  <c r="X460" i="12"/>
  <c r="T460" i="12"/>
  <c r="W460" i="12"/>
  <c r="P388" i="12"/>
  <c r="R388" i="12"/>
  <c r="Q388" i="12"/>
  <c r="O388" i="12"/>
  <c r="N388" i="12"/>
  <c r="Z388" i="12"/>
  <c r="V388" i="12"/>
  <c r="Y388" i="12"/>
  <c r="U388" i="12"/>
  <c r="X388" i="12"/>
  <c r="T388" i="12"/>
  <c r="W388" i="12"/>
  <c r="P558" i="12"/>
  <c r="N558" i="12"/>
  <c r="R558" i="12"/>
  <c r="Q558" i="12"/>
  <c r="O558" i="12"/>
  <c r="W558" i="12"/>
  <c r="Z558" i="12"/>
  <c r="V558" i="12"/>
  <c r="Y558" i="12"/>
  <c r="U558" i="12"/>
  <c r="X558" i="12"/>
  <c r="T558" i="12"/>
  <c r="P526" i="12"/>
  <c r="N526" i="12"/>
  <c r="O526" i="12"/>
  <c r="R526" i="12"/>
  <c r="Q526" i="12"/>
  <c r="Z526" i="12"/>
  <c r="V526" i="12"/>
  <c r="Y526" i="12"/>
  <c r="U526" i="12"/>
  <c r="X526" i="12"/>
  <c r="T526" i="12"/>
  <c r="W526" i="12"/>
  <c r="Q549" i="12"/>
  <c r="P549" i="12"/>
  <c r="N549" i="12"/>
  <c r="R549" i="12"/>
  <c r="O549" i="12"/>
  <c r="Y549" i="12"/>
  <c r="U549" i="12"/>
  <c r="X549" i="12"/>
  <c r="T549" i="12"/>
  <c r="W549" i="12"/>
  <c r="Z549" i="12"/>
  <c r="V549" i="12"/>
  <c r="O44" i="12"/>
  <c r="N44" i="12"/>
  <c r="R44" i="12"/>
  <c r="Q44" i="12"/>
  <c r="P44" i="12"/>
  <c r="Z44" i="12"/>
  <c r="V44" i="12"/>
  <c r="Y44" i="12"/>
  <c r="U44" i="12"/>
  <c r="X44" i="12"/>
  <c r="T44" i="12"/>
  <c r="W44" i="12"/>
  <c r="R204" i="12"/>
  <c r="N204" i="12"/>
  <c r="Q204" i="12"/>
  <c r="P204" i="12"/>
  <c r="O204" i="12"/>
  <c r="Z204" i="12"/>
  <c r="V204" i="12"/>
  <c r="Y204" i="12"/>
  <c r="U204" i="12"/>
  <c r="X204" i="12"/>
  <c r="T204" i="12"/>
  <c r="W204" i="12"/>
  <c r="O559" i="12"/>
  <c r="N559" i="12"/>
  <c r="R559" i="12"/>
  <c r="Q559" i="12"/>
  <c r="P559" i="12"/>
  <c r="X559" i="12"/>
  <c r="T559" i="12"/>
  <c r="W559" i="12"/>
  <c r="Z559" i="12"/>
  <c r="V559" i="12"/>
  <c r="Y559" i="12"/>
  <c r="U559" i="12"/>
  <c r="Q529" i="12"/>
  <c r="O529" i="12"/>
  <c r="N529" i="12"/>
  <c r="R529" i="12"/>
  <c r="P529" i="12"/>
  <c r="Y529" i="12"/>
  <c r="U529" i="12"/>
  <c r="X529" i="12"/>
  <c r="T529" i="12"/>
  <c r="W529" i="12"/>
  <c r="Z529" i="12"/>
  <c r="V529" i="12"/>
  <c r="Q372" i="12"/>
  <c r="R372" i="12"/>
  <c r="N372" i="12"/>
  <c r="P372" i="12"/>
  <c r="O372" i="12"/>
  <c r="Y372" i="12"/>
  <c r="U372" i="12"/>
  <c r="X372" i="12"/>
  <c r="T372" i="12"/>
  <c r="W372" i="12"/>
  <c r="Z372" i="12"/>
  <c r="V372" i="12"/>
  <c r="R157" i="12"/>
  <c r="N157" i="12"/>
  <c r="O157" i="12"/>
  <c r="Q157" i="12"/>
  <c r="P157" i="12"/>
  <c r="Z157" i="12"/>
  <c r="V157" i="12"/>
  <c r="Y157" i="12"/>
  <c r="U157" i="12"/>
  <c r="X157" i="12"/>
  <c r="T157" i="12"/>
  <c r="W157" i="12"/>
  <c r="O336" i="12"/>
  <c r="P336" i="12"/>
  <c r="N336" i="12"/>
  <c r="R336" i="12"/>
  <c r="Q336" i="12"/>
  <c r="W336" i="12"/>
  <c r="Z336" i="12"/>
  <c r="V336" i="12"/>
  <c r="Y336" i="12"/>
  <c r="U336" i="12"/>
  <c r="X336" i="12"/>
  <c r="T336" i="12"/>
  <c r="O283" i="12"/>
  <c r="R283" i="12"/>
  <c r="N283" i="12"/>
  <c r="Q283" i="12"/>
  <c r="P283" i="12"/>
  <c r="Y283" i="12"/>
  <c r="U283" i="12"/>
  <c r="X283" i="12"/>
  <c r="T283" i="12"/>
  <c r="W283" i="12"/>
  <c r="Z283" i="12"/>
  <c r="V283" i="12"/>
  <c r="O245" i="12"/>
  <c r="R245" i="12"/>
  <c r="N245" i="12"/>
  <c r="Q245" i="12"/>
  <c r="P245" i="12"/>
  <c r="Y245" i="12"/>
  <c r="U245" i="12"/>
  <c r="X245" i="12"/>
  <c r="T245" i="12"/>
  <c r="W245" i="12"/>
  <c r="Z245" i="12"/>
  <c r="V245" i="12"/>
  <c r="O213" i="12"/>
  <c r="R213" i="12"/>
  <c r="N213" i="12"/>
  <c r="Q213" i="12"/>
  <c r="P213" i="12"/>
  <c r="Y213" i="12"/>
  <c r="U213" i="12"/>
  <c r="X213" i="12"/>
  <c r="T213" i="12"/>
  <c r="W213" i="12"/>
  <c r="Z213" i="12"/>
  <c r="V213" i="12"/>
  <c r="O135" i="12"/>
  <c r="R135" i="12"/>
  <c r="N135" i="12"/>
  <c r="Q135" i="12"/>
  <c r="P135" i="12"/>
  <c r="Y135" i="12"/>
  <c r="U135" i="12"/>
  <c r="X135" i="12"/>
  <c r="T135" i="12"/>
  <c r="W135" i="12"/>
  <c r="Z135" i="12"/>
  <c r="V135" i="12"/>
  <c r="O112" i="12"/>
  <c r="R112" i="12"/>
  <c r="N112" i="12"/>
  <c r="Q112" i="12"/>
  <c r="P112" i="12"/>
  <c r="Y112" i="12"/>
  <c r="U112" i="12"/>
  <c r="X112" i="12"/>
  <c r="T112" i="12"/>
  <c r="W112" i="12"/>
  <c r="Z112" i="12"/>
  <c r="V112" i="12"/>
  <c r="O94" i="12"/>
  <c r="R94" i="12"/>
  <c r="N94" i="12"/>
  <c r="Q94" i="12"/>
  <c r="P94" i="12"/>
  <c r="Y94" i="12"/>
  <c r="U94" i="12"/>
  <c r="X94" i="12"/>
  <c r="T94" i="12"/>
  <c r="W94" i="12"/>
  <c r="Z94" i="12"/>
  <c r="V94" i="12"/>
  <c r="O74" i="12"/>
  <c r="R74" i="12"/>
  <c r="N74" i="12"/>
  <c r="Q74" i="12"/>
  <c r="P74" i="12"/>
  <c r="Y74" i="12"/>
  <c r="U74" i="12"/>
  <c r="X74" i="12"/>
  <c r="T74" i="12"/>
  <c r="Z74" i="12"/>
  <c r="V74" i="12"/>
  <c r="W74" i="12"/>
  <c r="O28" i="12"/>
  <c r="R28" i="12"/>
  <c r="N28" i="12"/>
  <c r="Q28" i="12"/>
  <c r="P28" i="12"/>
  <c r="W28" i="12"/>
  <c r="Z28" i="12"/>
  <c r="V28" i="12"/>
  <c r="Y28" i="12"/>
  <c r="U28" i="12"/>
  <c r="X28" i="12"/>
  <c r="T28" i="12"/>
  <c r="O12" i="12"/>
  <c r="R12" i="12"/>
  <c r="N12" i="12"/>
  <c r="Q12" i="12"/>
  <c r="P12" i="12"/>
  <c r="W12" i="12"/>
  <c r="Z12" i="12"/>
  <c r="V12" i="12"/>
  <c r="Y12" i="12"/>
  <c r="U12" i="12"/>
  <c r="X12" i="12"/>
  <c r="T12" i="12"/>
  <c r="Q537" i="12"/>
  <c r="R537" i="12"/>
  <c r="P537" i="12"/>
  <c r="O537" i="12"/>
  <c r="N537" i="12"/>
  <c r="Y537" i="12"/>
  <c r="U537" i="12"/>
  <c r="X537" i="12"/>
  <c r="T537" i="12"/>
  <c r="W537" i="12"/>
  <c r="Z537" i="12"/>
  <c r="V537" i="12"/>
  <c r="O448" i="12"/>
  <c r="R448" i="12"/>
  <c r="Q448" i="12"/>
  <c r="P448" i="12"/>
  <c r="N448" i="12"/>
  <c r="W448" i="12"/>
  <c r="Z448" i="12"/>
  <c r="V448" i="12"/>
  <c r="Y448" i="12"/>
  <c r="U448" i="12"/>
  <c r="X448" i="12"/>
  <c r="T448" i="12"/>
  <c r="O415" i="12"/>
  <c r="Q415" i="12"/>
  <c r="P415" i="12"/>
  <c r="N415" i="12"/>
  <c r="R415" i="12"/>
  <c r="W415" i="12"/>
  <c r="Z415" i="12"/>
  <c r="V415" i="12"/>
  <c r="Y415" i="12"/>
  <c r="U415" i="12"/>
  <c r="X415" i="12"/>
  <c r="T415" i="12"/>
  <c r="O298" i="12"/>
  <c r="R298" i="12"/>
  <c r="N298" i="12"/>
  <c r="Q298" i="12"/>
  <c r="P298" i="12"/>
  <c r="Z298" i="12"/>
  <c r="V298" i="12"/>
  <c r="Y298" i="12"/>
  <c r="U298" i="12"/>
  <c r="X298" i="12"/>
  <c r="T298" i="12"/>
  <c r="W298" i="12"/>
  <c r="P206" i="12"/>
  <c r="O206" i="12"/>
  <c r="R206" i="12"/>
  <c r="N206" i="12"/>
  <c r="Q206" i="12"/>
  <c r="X206" i="12"/>
  <c r="T206" i="12"/>
  <c r="W206" i="12"/>
  <c r="Z206" i="12"/>
  <c r="V206" i="12"/>
  <c r="Y206" i="12"/>
  <c r="U206" i="12"/>
  <c r="P142" i="12"/>
  <c r="O142" i="12"/>
  <c r="R142" i="12"/>
  <c r="N142" i="12"/>
  <c r="Q142" i="12"/>
  <c r="X142" i="12"/>
  <c r="T142" i="12"/>
  <c r="W142" i="12"/>
  <c r="Z142" i="12"/>
  <c r="V142" i="12"/>
  <c r="Y142" i="12"/>
  <c r="U142" i="12"/>
  <c r="P260" i="12"/>
  <c r="O260" i="12"/>
  <c r="R260" i="12"/>
  <c r="N260" i="12"/>
  <c r="Q260" i="12"/>
  <c r="X260" i="12"/>
  <c r="T260" i="12"/>
  <c r="W260" i="12"/>
  <c r="Z260" i="12"/>
  <c r="V260" i="12"/>
  <c r="Y260" i="12"/>
  <c r="U260" i="12"/>
  <c r="P240" i="12"/>
  <c r="O240" i="12"/>
  <c r="R240" i="12"/>
  <c r="N240" i="12"/>
  <c r="Q240" i="12"/>
  <c r="X240" i="12"/>
  <c r="T240" i="12"/>
  <c r="W240" i="12"/>
  <c r="Z240" i="12"/>
  <c r="V240" i="12"/>
  <c r="Y240" i="12"/>
  <c r="U240" i="12"/>
  <c r="P212" i="12"/>
  <c r="O212" i="12"/>
  <c r="R212" i="12"/>
  <c r="N212" i="12"/>
  <c r="Q212" i="12"/>
  <c r="X212" i="12"/>
  <c r="T212" i="12"/>
  <c r="W212" i="12"/>
  <c r="Z212" i="12"/>
  <c r="V212" i="12"/>
  <c r="Y212" i="12"/>
  <c r="U212" i="12"/>
  <c r="P170" i="12"/>
  <c r="O170" i="12"/>
  <c r="R170" i="12"/>
  <c r="N170" i="12"/>
  <c r="Q170" i="12"/>
  <c r="X170" i="12"/>
  <c r="T170" i="12"/>
  <c r="W170" i="12"/>
  <c r="Z170" i="12"/>
  <c r="V170" i="12"/>
  <c r="Y170" i="12"/>
  <c r="U170" i="12"/>
  <c r="P123" i="12"/>
  <c r="O123" i="12"/>
  <c r="R123" i="12"/>
  <c r="N123" i="12"/>
  <c r="Q123" i="12"/>
  <c r="X123" i="12"/>
  <c r="T123" i="12"/>
  <c r="W123" i="12"/>
  <c r="Z123" i="12"/>
  <c r="V123" i="12"/>
  <c r="Y123" i="12"/>
  <c r="U123" i="12"/>
  <c r="P102" i="12"/>
  <c r="O102" i="12"/>
  <c r="R102" i="12"/>
  <c r="N102" i="12"/>
  <c r="Q102" i="12"/>
  <c r="X102" i="12"/>
  <c r="T102" i="12"/>
  <c r="W102" i="12"/>
  <c r="Z102" i="12"/>
  <c r="V102" i="12"/>
  <c r="Y102" i="12"/>
  <c r="U102" i="12"/>
  <c r="P81" i="12"/>
  <c r="O81" i="12"/>
  <c r="R81" i="12"/>
  <c r="N81" i="12"/>
  <c r="Q81" i="12"/>
  <c r="X81" i="12"/>
  <c r="T81" i="12"/>
  <c r="W81" i="12"/>
  <c r="Z81" i="12"/>
  <c r="V81" i="12"/>
  <c r="Y81" i="12"/>
  <c r="U81" i="12"/>
  <c r="P65" i="12"/>
  <c r="O65" i="12"/>
  <c r="R65" i="12"/>
  <c r="N65" i="12"/>
  <c r="Q65" i="12"/>
  <c r="X65" i="12"/>
  <c r="W65" i="12"/>
  <c r="Y65" i="12"/>
  <c r="V65" i="12"/>
  <c r="U65" i="12"/>
  <c r="Z65" i="12"/>
  <c r="T65" i="12"/>
  <c r="P15" i="12"/>
  <c r="O15" i="12"/>
  <c r="R15" i="12"/>
  <c r="N15" i="12"/>
  <c r="Q15" i="12"/>
  <c r="Z15" i="12"/>
  <c r="V15" i="12"/>
  <c r="Y15" i="12"/>
  <c r="U15" i="12"/>
  <c r="X15" i="12"/>
  <c r="T15" i="12"/>
  <c r="W15" i="12"/>
  <c r="R284" i="12"/>
  <c r="N284" i="12"/>
  <c r="Q284" i="12"/>
  <c r="P284" i="12"/>
  <c r="O284" i="12"/>
  <c r="Z284" i="12"/>
  <c r="V284" i="12"/>
  <c r="Y284" i="12"/>
  <c r="U284" i="12"/>
  <c r="X284" i="12"/>
  <c r="T284" i="12"/>
  <c r="W284" i="12"/>
  <c r="R246" i="12"/>
  <c r="N246" i="12"/>
  <c r="Q246" i="12"/>
  <c r="P246" i="12"/>
  <c r="O246" i="12"/>
  <c r="Z246" i="12"/>
  <c r="V246" i="12"/>
  <c r="Y246" i="12"/>
  <c r="U246" i="12"/>
  <c r="X246" i="12"/>
  <c r="T246" i="12"/>
  <c r="W246" i="12"/>
  <c r="R177" i="12"/>
  <c r="N177" i="12"/>
  <c r="Q177" i="12"/>
  <c r="P177" i="12"/>
  <c r="O177" i="12"/>
  <c r="Z177" i="12"/>
  <c r="V177" i="12"/>
  <c r="Y177" i="12"/>
  <c r="U177" i="12"/>
  <c r="X177" i="12"/>
  <c r="T177" i="12"/>
  <c r="W177" i="12"/>
  <c r="R95" i="12"/>
  <c r="N95" i="12"/>
  <c r="Q95" i="12"/>
  <c r="P95" i="12"/>
  <c r="O95" i="12"/>
  <c r="Z95" i="12"/>
  <c r="V95" i="12"/>
  <c r="Y95" i="12"/>
  <c r="U95" i="12"/>
  <c r="X95" i="12"/>
  <c r="T95" i="12"/>
  <c r="W95" i="12"/>
  <c r="R75" i="12"/>
  <c r="N75" i="12"/>
  <c r="Q75" i="12"/>
  <c r="P75" i="12"/>
  <c r="O75" i="12"/>
  <c r="Z75" i="12"/>
  <c r="V75" i="12"/>
  <c r="Y75" i="12"/>
  <c r="U75" i="12"/>
  <c r="W75" i="12"/>
  <c r="X75" i="12"/>
  <c r="T75" i="12"/>
  <c r="O485" i="12"/>
  <c r="P485" i="12"/>
  <c r="Q485" i="12"/>
  <c r="N485" i="12"/>
  <c r="R485" i="12"/>
  <c r="Y485" i="12"/>
  <c r="U485" i="12"/>
  <c r="X485" i="12"/>
  <c r="T485" i="12"/>
  <c r="W485" i="12"/>
  <c r="Z485" i="12"/>
  <c r="V485" i="12"/>
  <c r="Q205" i="12"/>
  <c r="P205" i="12"/>
  <c r="O205" i="12"/>
  <c r="R205" i="12"/>
  <c r="N205" i="12"/>
  <c r="W205" i="12"/>
  <c r="Z205" i="12"/>
  <c r="V205" i="12"/>
  <c r="Y205" i="12"/>
  <c r="U205" i="12"/>
  <c r="X205" i="12"/>
  <c r="T205" i="12"/>
  <c r="Q84" i="12"/>
  <c r="P84" i="12"/>
  <c r="O84" i="12"/>
  <c r="R84" i="12"/>
  <c r="N84" i="12"/>
  <c r="W84" i="12"/>
  <c r="Z84" i="12"/>
  <c r="V84" i="12"/>
  <c r="Y84" i="12"/>
  <c r="U84" i="12"/>
  <c r="X84" i="12"/>
  <c r="T84" i="12"/>
  <c r="P393" i="12"/>
  <c r="N393" i="12"/>
  <c r="R393" i="12"/>
  <c r="Q393" i="12"/>
  <c r="O393" i="12"/>
  <c r="Z393" i="12"/>
  <c r="V393" i="12"/>
  <c r="Y393" i="12"/>
  <c r="U393" i="12"/>
  <c r="X393" i="12"/>
  <c r="T393" i="12"/>
  <c r="W393" i="12"/>
  <c r="Q251" i="12"/>
  <c r="P251" i="12"/>
  <c r="O251" i="12"/>
  <c r="R251" i="12"/>
  <c r="N251" i="12"/>
  <c r="W251" i="12"/>
  <c r="Z251" i="12"/>
  <c r="V251" i="12"/>
  <c r="Y251" i="12"/>
  <c r="U251" i="12"/>
  <c r="X251" i="12"/>
  <c r="T251" i="12"/>
  <c r="Q391" i="12"/>
  <c r="N391" i="12"/>
  <c r="R391" i="12"/>
  <c r="P391" i="12"/>
  <c r="O391" i="12"/>
  <c r="Y391" i="12"/>
  <c r="U391" i="12"/>
  <c r="X391" i="12"/>
  <c r="T391" i="12"/>
  <c r="W391" i="12"/>
  <c r="Z391" i="12"/>
  <c r="V391" i="12"/>
  <c r="P27" i="12"/>
  <c r="O27" i="12"/>
  <c r="R27" i="12"/>
  <c r="N27" i="12"/>
  <c r="Q27" i="12"/>
  <c r="Z27" i="12"/>
  <c r="V27" i="12"/>
  <c r="Y27" i="12"/>
  <c r="U27" i="12"/>
  <c r="X27" i="12"/>
  <c r="T27" i="12"/>
  <c r="W27" i="12"/>
  <c r="Q506" i="12"/>
  <c r="P506" i="12"/>
  <c r="R506" i="12"/>
  <c r="O506" i="12"/>
  <c r="N506" i="12"/>
  <c r="W506" i="12"/>
  <c r="Z506" i="12"/>
  <c r="V506" i="12"/>
  <c r="Y506" i="12"/>
  <c r="U506" i="12"/>
  <c r="X506" i="12"/>
  <c r="T506" i="12"/>
  <c r="Q479" i="12"/>
  <c r="N479" i="12"/>
  <c r="R479" i="12"/>
  <c r="P479" i="12"/>
  <c r="O479" i="12"/>
  <c r="W479" i="12"/>
  <c r="Z479" i="12"/>
  <c r="V479" i="12"/>
  <c r="Y479" i="12"/>
  <c r="U479" i="12"/>
  <c r="X479" i="12"/>
  <c r="T479" i="12"/>
  <c r="O377" i="12"/>
  <c r="N377" i="12"/>
  <c r="R377" i="12"/>
  <c r="Q377" i="12"/>
  <c r="P377" i="12"/>
  <c r="Z377" i="12"/>
  <c r="V377" i="12"/>
  <c r="Y377" i="12"/>
  <c r="U377" i="12"/>
  <c r="X377" i="12"/>
  <c r="T377" i="12"/>
  <c r="O199" i="12"/>
  <c r="R199" i="12"/>
  <c r="N199" i="12"/>
  <c r="Q199" i="12"/>
  <c r="P199" i="12"/>
  <c r="Y199" i="12"/>
  <c r="U199" i="12"/>
  <c r="X199" i="12"/>
  <c r="T199" i="12"/>
  <c r="W199" i="12"/>
  <c r="Z199" i="12"/>
  <c r="V199" i="12"/>
  <c r="O147" i="12"/>
  <c r="R147" i="12"/>
  <c r="N147" i="12"/>
  <c r="Q147" i="12"/>
  <c r="P147" i="12"/>
  <c r="Y147" i="12"/>
  <c r="U147" i="12"/>
  <c r="X147" i="12"/>
  <c r="T147" i="12"/>
  <c r="W147" i="12"/>
  <c r="Z147" i="12"/>
  <c r="V147" i="12"/>
  <c r="R478" i="12"/>
  <c r="N478" i="12"/>
  <c r="P478" i="12"/>
  <c r="O478" i="12"/>
  <c r="Q478" i="12"/>
  <c r="Z478" i="12"/>
  <c r="V478" i="12"/>
  <c r="Y478" i="12"/>
  <c r="U478" i="12"/>
  <c r="X478" i="12"/>
  <c r="T478" i="12"/>
  <c r="W478" i="12"/>
  <c r="Q34" i="12"/>
  <c r="P34" i="12"/>
  <c r="O34" i="12"/>
  <c r="R34" i="12"/>
  <c r="N34" i="12"/>
  <c r="Y34" i="12"/>
  <c r="U34" i="12"/>
  <c r="X34" i="12"/>
  <c r="T34" i="12"/>
  <c r="W34" i="12"/>
  <c r="Z34" i="12"/>
  <c r="V34" i="12"/>
  <c r="Q105" i="12"/>
  <c r="P105" i="12"/>
  <c r="O105" i="12"/>
  <c r="R105" i="12"/>
  <c r="N105" i="12"/>
  <c r="W105" i="12"/>
  <c r="Z105" i="12"/>
  <c r="V105" i="12"/>
  <c r="Y105" i="12"/>
  <c r="U105" i="12"/>
  <c r="X105" i="12"/>
  <c r="T105" i="12"/>
  <c r="O434" i="12"/>
  <c r="N434" i="12"/>
  <c r="R434" i="12"/>
  <c r="Q434" i="12"/>
  <c r="P434" i="12"/>
  <c r="W434" i="12"/>
  <c r="Z434" i="12"/>
  <c r="V434" i="12"/>
  <c r="Y434" i="12"/>
  <c r="U434" i="12"/>
  <c r="X434" i="12"/>
  <c r="T434" i="12"/>
  <c r="Q92" i="12"/>
  <c r="P92" i="12"/>
  <c r="O92" i="12"/>
  <c r="R92" i="12"/>
  <c r="N92" i="12"/>
  <c r="W92" i="12"/>
  <c r="Z92" i="12"/>
  <c r="V92" i="12"/>
  <c r="Y92" i="12"/>
  <c r="U92" i="12"/>
  <c r="X92" i="12"/>
  <c r="T92" i="12"/>
  <c r="R462" i="12"/>
  <c r="N462" i="12"/>
  <c r="Q462" i="12"/>
  <c r="P462" i="12"/>
  <c r="O462" i="12"/>
  <c r="X462" i="12"/>
  <c r="T462" i="12"/>
  <c r="W462" i="12"/>
  <c r="Z462" i="12"/>
  <c r="V462" i="12"/>
  <c r="Y462" i="12"/>
  <c r="U462" i="12"/>
  <c r="R445" i="12"/>
  <c r="N445" i="12"/>
  <c r="Q445" i="12"/>
  <c r="P445" i="12"/>
  <c r="O445" i="12"/>
  <c r="X445" i="12"/>
  <c r="T445" i="12"/>
  <c r="W445" i="12"/>
  <c r="Z445" i="12"/>
  <c r="V445" i="12"/>
  <c r="Y445" i="12"/>
  <c r="U445" i="12"/>
  <c r="R416" i="12"/>
  <c r="N416" i="12"/>
  <c r="Q416" i="12"/>
  <c r="P416" i="12"/>
  <c r="O416" i="12"/>
  <c r="X416" i="12"/>
  <c r="T416" i="12"/>
  <c r="W416" i="12"/>
  <c r="Z416" i="12"/>
  <c r="V416" i="12"/>
  <c r="Y416" i="12"/>
  <c r="U416" i="12"/>
  <c r="R399" i="12"/>
  <c r="N399" i="12"/>
  <c r="Q399" i="12"/>
  <c r="P399" i="12"/>
  <c r="O399" i="12"/>
  <c r="X399" i="12"/>
  <c r="T399" i="12"/>
  <c r="W399" i="12"/>
  <c r="Z399" i="12"/>
  <c r="V399" i="12"/>
  <c r="Y399" i="12"/>
  <c r="U399" i="12"/>
  <c r="R270" i="12"/>
  <c r="N270" i="12"/>
  <c r="Q270" i="12"/>
  <c r="P270" i="12"/>
  <c r="O270" i="12"/>
  <c r="Z270" i="12"/>
  <c r="V270" i="12"/>
  <c r="Y270" i="12"/>
  <c r="U270" i="12"/>
  <c r="X270" i="12"/>
  <c r="T270" i="12"/>
  <c r="W270" i="12"/>
  <c r="R210" i="12"/>
  <c r="N210" i="12"/>
  <c r="Q210" i="12"/>
  <c r="P210" i="12"/>
  <c r="O210" i="12"/>
  <c r="Z210" i="12"/>
  <c r="V210" i="12"/>
  <c r="Y210" i="12"/>
  <c r="U210" i="12"/>
  <c r="X210" i="12"/>
  <c r="T210" i="12"/>
  <c r="W210" i="12"/>
  <c r="R140" i="12"/>
  <c r="N140" i="12"/>
  <c r="Q140" i="12"/>
  <c r="P140" i="12"/>
  <c r="O140" i="12"/>
  <c r="Z140" i="12"/>
  <c r="V140" i="12"/>
  <c r="Y140" i="12"/>
  <c r="U140" i="12"/>
  <c r="X140" i="12"/>
  <c r="T140" i="12"/>
  <c r="R113" i="12"/>
  <c r="N113" i="12"/>
  <c r="Q113" i="12"/>
  <c r="P113" i="12"/>
  <c r="O113" i="12"/>
  <c r="Z113" i="12"/>
  <c r="V113" i="12"/>
  <c r="Y113" i="12"/>
  <c r="U113" i="12"/>
  <c r="X113" i="12"/>
  <c r="T113" i="12"/>
  <c r="W113" i="12"/>
  <c r="R29" i="12"/>
  <c r="N29" i="12"/>
  <c r="Q29" i="12"/>
  <c r="P29" i="12"/>
  <c r="O29" i="12"/>
  <c r="X29" i="12"/>
  <c r="T29" i="12"/>
  <c r="W29" i="12"/>
  <c r="Z29" i="12"/>
  <c r="V29" i="12"/>
  <c r="Y29" i="12"/>
  <c r="U29" i="12"/>
  <c r="R5" i="12"/>
  <c r="N5" i="12"/>
  <c r="Q5" i="12"/>
  <c r="P5" i="12"/>
  <c r="O5" i="12"/>
  <c r="X5" i="12"/>
  <c r="T5" i="12"/>
  <c r="V5" i="12"/>
  <c r="W5" i="12"/>
  <c r="Z5" i="12"/>
  <c r="Y5" i="12"/>
  <c r="U5" i="12"/>
  <c r="Q474" i="12"/>
  <c r="R474" i="12"/>
  <c r="P474" i="12"/>
  <c r="O474" i="12"/>
  <c r="N474" i="12"/>
  <c r="X474" i="12"/>
  <c r="T474" i="12"/>
  <c r="W474" i="12"/>
  <c r="Z474" i="12"/>
  <c r="V474" i="12"/>
  <c r="Y474" i="12"/>
  <c r="U474" i="12"/>
  <c r="O171" i="12"/>
  <c r="P171" i="12"/>
  <c r="R171" i="12"/>
  <c r="Q171" i="12"/>
  <c r="N171" i="12"/>
  <c r="Y171" i="12"/>
  <c r="U171" i="12"/>
  <c r="X171" i="12"/>
  <c r="T171" i="12"/>
  <c r="W171" i="12"/>
  <c r="Z171" i="12"/>
  <c r="V171" i="12"/>
  <c r="P480" i="12"/>
  <c r="N480" i="12"/>
  <c r="R480" i="12"/>
  <c r="Q480" i="12"/>
  <c r="O480" i="12"/>
  <c r="X480" i="12"/>
  <c r="T480" i="12"/>
  <c r="W480" i="12"/>
  <c r="Z480" i="12"/>
  <c r="V480" i="12"/>
  <c r="Y480" i="12"/>
  <c r="U480" i="12"/>
  <c r="R390" i="12"/>
  <c r="N390" i="12"/>
  <c r="Q390" i="12"/>
  <c r="P390" i="12"/>
  <c r="O390" i="12"/>
  <c r="X390" i="12"/>
  <c r="T390" i="12"/>
  <c r="W390" i="12"/>
  <c r="Z390" i="12"/>
  <c r="V390" i="12"/>
  <c r="Y390" i="12"/>
  <c r="U390" i="12"/>
  <c r="P317" i="12"/>
  <c r="O317" i="12"/>
  <c r="N317" i="12"/>
  <c r="R317" i="12"/>
  <c r="Q317" i="12"/>
  <c r="Z317" i="12"/>
  <c r="V317" i="12"/>
  <c r="Y317" i="12"/>
  <c r="U317" i="12"/>
  <c r="X317" i="12"/>
  <c r="T317" i="12"/>
  <c r="W317" i="12"/>
  <c r="R54" i="12"/>
  <c r="N54" i="12"/>
  <c r="Q54" i="12"/>
  <c r="P54" i="12"/>
  <c r="O54" i="12"/>
  <c r="X54" i="12"/>
  <c r="T54" i="12"/>
  <c r="W54" i="12"/>
  <c r="Z54" i="12"/>
  <c r="V54" i="12"/>
  <c r="Y54" i="12"/>
  <c r="U54" i="12"/>
  <c r="P366" i="12"/>
  <c r="Q366" i="12"/>
  <c r="O366" i="12"/>
  <c r="N366" i="12"/>
  <c r="R366" i="12"/>
  <c r="Z366" i="12"/>
  <c r="V366" i="12"/>
  <c r="Y366" i="12"/>
  <c r="U366" i="12"/>
  <c r="X366" i="12"/>
  <c r="T366" i="12"/>
  <c r="W366" i="12"/>
  <c r="O186" i="12"/>
  <c r="R186" i="12"/>
  <c r="N186" i="12"/>
  <c r="Q186" i="12"/>
  <c r="P186" i="12"/>
  <c r="Y186" i="12"/>
  <c r="U186" i="12"/>
  <c r="X186" i="12"/>
  <c r="T186" i="12"/>
  <c r="W186" i="12"/>
  <c r="Z186" i="12"/>
  <c r="V186" i="12"/>
  <c r="O340" i="12"/>
  <c r="Q340" i="12"/>
  <c r="P340" i="12"/>
  <c r="N340" i="12"/>
  <c r="R340" i="12"/>
  <c r="W340" i="12"/>
  <c r="Z340" i="12"/>
  <c r="V340" i="12"/>
  <c r="Y340" i="12"/>
  <c r="U340" i="12"/>
  <c r="X340" i="12"/>
  <c r="T340" i="12"/>
  <c r="O350" i="12"/>
  <c r="N350" i="12"/>
  <c r="R350" i="12"/>
  <c r="Q350" i="12"/>
  <c r="P350" i="12"/>
  <c r="W350" i="12"/>
  <c r="Z350" i="12"/>
  <c r="V350" i="12"/>
  <c r="Y350" i="12"/>
  <c r="U350" i="12"/>
  <c r="X350" i="12"/>
  <c r="T350" i="12"/>
  <c r="P184" i="12"/>
  <c r="O184" i="12"/>
  <c r="R184" i="12"/>
  <c r="N184" i="12"/>
  <c r="Q184" i="12"/>
  <c r="X184" i="12"/>
  <c r="T184" i="12"/>
  <c r="W184" i="12"/>
  <c r="Z184" i="12"/>
  <c r="V184" i="12"/>
  <c r="Y184" i="12"/>
  <c r="U184" i="12"/>
  <c r="R361" i="12"/>
  <c r="N361" i="12"/>
  <c r="P361" i="12"/>
  <c r="O361" i="12"/>
  <c r="Q361" i="12"/>
  <c r="X361" i="12"/>
  <c r="T361" i="12"/>
  <c r="W361" i="12"/>
  <c r="Z361" i="12"/>
  <c r="V361" i="12"/>
  <c r="Y361" i="12"/>
  <c r="U361" i="12"/>
  <c r="R333" i="12"/>
  <c r="N333" i="12"/>
  <c r="O333" i="12"/>
  <c r="Q333" i="12"/>
  <c r="P333" i="12"/>
  <c r="X333" i="12"/>
  <c r="T333" i="12"/>
  <c r="W333" i="12"/>
  <c r="Z333" i="12"/>
  <c r="V333" i="12"/>
  <c r="Y333" i="12"/>
  <c r="U333" i="12"/>
  <c r="O356" i="12"/>
  <c r="Q356" i="12"/>
  <c r="P356" i="12"/>
  <c r="N356" i="12"/>
  <c r="R356" i="12"/>
  <c r="Z356" i="12"/>
  <c r="V356" i="12"/>
  <c r="Y356" i="12"/>
  <c r="U356" i="12"/>
  <c r="W356" i="12"/>
  <c r="X356" i="12"/>
  <c r="T356" i="12"/>
  <c r="Q362" i="12"/>
  <c r="N362" i="12"/>
  <c r="P362" i="12"/>
  <c r="O362" i="12"/>
  <c r="R362" i="12"/>
  <c r="Y362" i="12"/>
  <c r="U362" i="12"/>
  <c r="X362" i="12"/>
  <c r="T362" i="12"/>
  <c r="Z362" i="12"/>
  <c r="V362" i="12"/>
  <c r="F19" i="17"/>
  <c r="I16" i="17"/>
  <c r="I15" i="17"/>
  <c r="G19" i="17"/>
  <c r="H19" i="17"/>
  <c r="I17" i="17"/>
  <c r="I18" i="17"/>
  <c r="B13" i="17"/>
  <c r="C10" i="17" s="1"/>
  <c r="I14" i="17" l="1"/>
  <c r="E19" i="17"/>
  <c r="J19" i="17" s="1"/>
  <c r="C7" i="17"/>
  <c r="C8" i="17"/>
  <c r="C11" i="17"/>
  <c r="C9" i="17"/>
  <c r="C13" i="17" l="1"/>
</calcChain>
</file>

<file path=xl/sharedStrings.xml><?xml version="1.0" encoding="utf-8"?>
<sst xmlns="http://schemas.openxmlformats.org/spreadsheetml/2006/main" count="21361" uniqueCount="1957">
  <si>
    <t>A  W  COX SCHOOL- USDA</t>
  </si>
  <si>
    <t>Address</t>
  </si>
  <si>
    <t>Name</t>
  </si>
  <si>
    <t>CITY</t>
  </si>
  <si>
    <t>Group</t>
  </si>
  <si>
    <t>City</t>
  </si>
  <si>
    <t>ST</t>
  </si>
  <si>
    <t>ZIP</t>
  </si>
  <si>
    <t>ALCOTT ELEMENTRY SCHOOL</t>
  </si>
  <si>
    <t>ANDOVER ELEMENTARY</t>
  </si>
  <si>
    <t>BIELEFIELD ELEM</t>
  </si>
  <si>
    <t>BIRCH GROVE SCHOOL</t>
  </si>
  <si>
    <t>BLACK ROCK ELEMENTARY</t>
  </si>
  <si>
    <t>BOWERS</t>
  </si>
  <si>
    <t>BUCKLEY</t>
  </si>
  <si>
    <t>BULLARD HAVENS TECHNICAL</t>
  </si>
  <si>
    <t>CAPT NATHAN HALE SCHOOL</t>
  </si>
  <si>
    <t>CENTER SCHOOL</t>
  </si>
  <si>
    <t>CENTRAL OFFICE SUPPLY</t>
  </si>
  <si>
    <t>CHAPMAN ELEMENTARY</t>
  </si>
  <si>
    <t>CHARLES E. MURPHY SCHOOL</t>
  </si>
  <si>
    <t>CHESHIRE HIGH SCHOOL</t>
  </si>
  <si>
    <t>COVENTRY GRAMMAR SCHOOL</t>
  </si>
  <si>
    <t>COVENTRY HIGH SCHOOL</t>
  </si>
  <si>
    <t>CROSBY HIGH SCHOOL</t>
  </si>
  <si>
    <t>CUTLER MIDDLE SCHOOL</t>
  </si>
  <si>
    <t>EAST HAMPTON MEMORIAL EL</t>
  </si>
  <si>
    <t>EAST HAMPTON MIDDLE SCHO</t>
  </si>
  <si>
    <t>EAST HAMTON CENTER ELEME</t>
  </si>
  <si>
    <t>ELLA GRASSO TECHNICAL HS</t>
  </si>
  <si>
    <t>FRISBIE ELEMENTARY SCHOO</t>
  </si>
  <si>
    <t>G H ROBERTSON</t>
  </si>
  <si>
    <t>GLASTONBURY HIGH SCHOOL</t>
  </si>
  <si>
    <t>H.C. WILCOX TECHNICAL HS</t>
  </si>
  <si>
    <t>HARVARD H. ELLIS TECH HI</t>
  </si>
  <si>
    <t>HENRY ABBOTT TECHNICAL H</t>
  </si>
  <si>
    <t>HIGHLAND ELEMENTARY</t>
  </si>
  <si>
    <t>HIGHLAND PARK</t>
  </si>
  <si>
    <t>HILL AND PLAIN SCHOOL</t>
  </si>
  <si>
    <t>HOLLAND ELEMENTARY</t>
  </si>
  <si>
    <t>J. FORAN HIGH</t>
  </si>
  <si>
    <t>J. TYL MIDDLE SCHOOL</t>
  </si>
  <si>
    <t>JOHN WINTHROP MIDDLE SCH</t>
  </si>
  <si>
    <t>JUDSON ELEMENTARY</t>
  </si>
  <si>
    <t>K.E. GOODWIN SCHOOL</t>
  </si>
  <si>
    <t>KOLNASKI ELEM SCHOOL</t>
  </si>
  <si>
    <t>LAWRENCE ELEM</t>
  </si>
  <si>
    <t>LINCOLN MIDDLE SCHOOLS</t>
  </si>
  <si>
    <t>LYMAN HALL HS</t>
  </si>
  <si>
    <t>MACDONOUGH ELEM</t>
  </si>
  <si>
    <t>MANCHESTER HIGH</t>
  </si>
  <si>
    <t>MARTIN</t>
  </si>
  <si>
    <t>MIDDLETOWN HIGH SCHOOL</t>
  </si>
  <si>
    <t>MOHEGAN SCHOOL</t>
  </si>
  <si>
    <t>MONTVILLE HIGH SCHOOL</t>
  </si>
  <si>
    <t>MYSTIC MIDDLE SCHOOL</t>
  </si>
  <si>
    <t>NATHAN HALE-RAY HIGH SCH</t>
  </si>
  <si>
    <t>NATHAN HALE-RAY MIDDLE S</t>
  </si>
  <si>
    <t>NEW MILFORD HIGH SCH</t>
  </si>
  <si>
    <t>NORTHEAST ACADEMY ELEM</t>
  </si>
  <si>
    <t>NORTHVILLE ELEMENTARY</t>
  </si>
  <si>
    <t>NORWICH TECHNICAL HS</t>
  </si>
  <si>
    <t>OAKDALE SCHOOL</t>
  </si>
  <si>
    <t>OSWEGATCHIE ELEM</t>
  </si>
  <si>
    <t>PLATT HIGH SCHOOL</t>
  </si>
  <si>
    <t>POLK ELEMEMTARY</t>
  </si>
  <si>
    <t>S.B. BUTLER ELEMENTARY S</t>
  </si>
  <si>
    <t>SARAH NOBLEI NTER</t>
  </si>
  <si>
    <t>SCHAGHTICOKE MIDDLE SCH</t>
  </si>
  <si>
    <t>SHEEHAN HIGH SCHOOL</t>
  </si>
  <si>
    <t>SPENCER ELEM</t>
  </si>
  <si>
    <t>ST. JOHN SCHOOL</t>
  </si>
  <si>
    <t>STONINGTON HIGH SCHOOL</t>
  </si>
  <si>
    <t>THOMAS EDISON MIDDLE</t>
  </si>
  <si>
    <t>THOMASTON HIGH SCHOOL</t>
  </si>
  <si>
    <t>TOLLAND INTERMEDIATE</t>
  </si>
  <si>
    <t>TOLLAND MIDDLE SCHOOL</t>
  </si>
  <si>
    <t>TRUMBULL PRIMARY SCHOOL</t>
  </si>
  <si>
    <t>VAN BUREN MOODY ELEM</t>
  </si>
  <si>
    <t>W.F. KAYNOR TECHNICAL HS</t>
  </si>
  <si>
    <t>WADDELL</t>
  </si>
  <si>
    <t>WAKELEE ELEMENTARY</t>
  </si>
  <si>
    <t>WASHINGTON MIDDLE SCHOOL</t>
  </si>
  <si>
    <t>WATERTOWN HIGH SCHOOL</t>
  </si>
  <si>
    <t>WEST HILL ELEM SCHOOL</t>
  </si>
  <si>
    <t>WILBERT SNOW ELEM</t>
  </si>
  <si>
    <t>WOLCOTT HIGH SCHOOL</t>
  </si>
  <si>
    <t>M</t>
  </si>
  <si>
    <t>R</t>
  </si>
  <si>
    <t>NORTON ELEMENTARY SCHOOL</t>
  </si>
  <si>
    <t>EASTHAMPTON PUBLIC</t>
  </si>
  <si>
    <t>KEENEY</t>
  </si>
  <si>
    <t>HADDAM ELEMENTARY SCHOOL</t>
  </si>
  <si>
    <t>WEQUONNOC SCHOOL</t>
  </si>
  <si>
    <t>WEST VINE SCHOOL</t>
  </si>
  <si>
    <t>DEANS MILL SCHOOL</t>
  </si>
  <si>
    <t>BUNKER HILL SCHOOL</t>
  </si>
  <si>
    <t>DUGGAN SCHOOL</t>
  </si>
  <si>
    <t>KENNEDY HIGH SCHOOL</t>
  </si>
  <si>
    <t>MALONEY MAGNET SCHOOL</t>
  </si>
  <si>
    <t>WILBY HEIGHTS</t>
  </si>
  <si>
    <t>W</t>
  </si>
  <si>
    <t>F</t>
  </si>
  <si>
    <t>T</t>
  </si>
  <si>
    <t>AUGUST</t>
  </si>
  <si>
    <t>SEPT</t>
  </si>
  <si>
    <t>OCT</t>
  </si>
  <si>
    <t>NOV</t>
  </si>
  <si>
    <t>DEC</t>
  </si>
  <si>
    <t>WK#</t>
  </si>
  <si>
    <t>DAY#</t>
  </si>
  <si>
    <t>DEL DAY</t>
  </si>
  <si>
    <t>JAN</t>
  </si>
  <si>
    <t>FEB</t>
  </si>
  <si>
    <t>MAR</t>
  </si>
  <si>
    <t>APR</t>
  </si>
  <si>
    <t>MAY</t>
  </si>
  <si>
    <t>JUN</t>
  </si>
  <si>
    <t>JUL</t>
  </si>
  <si>
    <t>Date_Modified_</t>
  </si>
  <si>
    <t>User_Modified_</t>
  </si>
  <si>
    <t>FRANKIE</t>
  </si>
  <si>
    <t>ADMIN</t>
  </si>
  <si>
    <t>DODD MIDDLE SCHOOL - FFV</t>
  </si>
  <si>
    <t>DOOLITLE ELEMENTARY SCHO</t>
  </si>
  <si>
    <t>AI PRINCE TECH HIGH SCHOOL - FFV</t>
  </si>
  <si>
    <t>EC Goodwin Tech - FFV</t>
  </si>
  <si>
    <t>EMMETT O BRIEN TECH HIGH</t>
  </si>
  <si>
    <t>HOWELL CHENEY TECH HIGH - FFV</t>
  </si>
  <si>
    <t>VINAL TECHNCAL HS - FFV</t>
  </si>
  <si>
    <t>WINDHAM TECHNICAL HS - FFV</t>
  </si>
  <si>
    <t>CLAUDE CHESTER ELEMENTAR</t>
  </si>
  <si>
    <t>WEST SIDE MIDDLE SCH - GROTON</t>
  </si>
  <si>
    <t>VERPLANCK SCHOOL - FFV</t>
  </si>
  <si>
    <t>Maloney High School - FFV</t>
  </si>
  <si>
    <t>LAWRENCE ELEM - FFV</t>
  </si>
  <si>
    <t>WESLEY ELEMENTARY SCHOOL - FFV</t>
  </si>
  <si>
    <t>WILBERT SNOW ELEM - FFV</t>
  </si>
  <si>
    <t>J LAW HIGH SCHOOL - CENTRAL KIT FFV</t>
  </si>
  <si>
    <t>OAKDALE SCHOOL - FFV</t>
  </si>
  <si>
    <t>SCHAGHTICOKE MIDDLE SCH - FFV</t>
  </si>
  <si>
    <t>Tolland High School</t>
  </si>
  <si>
    <t>GENERALI SCHOOL - WATERBURY - FFV</t>
  </si>
  <si>
    <t>ROTELLA MAGNET ELEMENTAR</t>
  </si>
  <si>
    <t>SWIFT MIDDLE SCH - OAKVILLE</t>
  </si>
  <si>
    <t>Tyrell Middle school - FFV</t>
  </si>
  <si>
    <t>ELI WHITNEY TECHNICAL HIGH SCHOOL - FFV</t>
  </si>
  <si>
    <t>J.M. Wright THS - FFV</t>
  </si>
  <si>
    <t>OLIVER WOLCOTT T. Torrington</t>
  </si>
  <si>
    <t>Platt THS - FFV</t>
  </si>
  <si>
    <t>CARRINGTON ELEMENTARY SC</t>
  </si>
  <si>
    <t>JONATHAN REED ELEMENTARY</t>
  </si>
  <si>
    <t>Southington High School 7-1</t>
  </si>
  <si>
    <t>Conard High School</t>
  </si>
  <si>
    <t>Hall High School</t>
  </si>
  <si>
    <t>Sedgwick Middle School</t>
  </si>
  <si>
    <t>KING PHILIP MIDDLE SCHOOL - FFV</t>
  </si>
  <si>
    <t>Bristow Middle School</t>
  </si>
  <si>
    <t>Aiken Eem. School</t>
  </si>
  <si>
    <t>Braeburn Elem. School</t>
  </si>
  <si>
    <t>Bugbee Elem. School</t>
  </si>
  <si>
    <t>Charter Oak Elem. School</t>
  </si>
  <si>
    <t>St Bridgett W.Hartford 7-1</t>
  </si>
  <si>
    <t>Duffy Elem. School</t>
  </si>
  <si>
    <t>Webster Hill School</t>
  </si>
  <si>
    <t>Wolcott Elem. School</t>
  </si>
  <si>
    <t>Smith Elem. School</t>
  </si>
  <si>
    <t>HOOSAC VALLEY MIDDLE AND</t>
  </si>
  <si>
    <t>AGAWAM HIGH</t>
  </si>
  <si>
    <t>AGAWAM JUNIOR HIGH</t>
  </si>
  <si>
    <t>FORT RIVER ELEMENTARY</t>
  </si>
  <si>
    <t>WILDWOOD ELEMENTARY</t>
  </si>
  <si>
    <t>AMHERST REGIONAL HIGH</t>
  </si>
  <si>
    <t>AMHERST REGIONAL MIDDLE</t>
  </si>
  <si>
    <t>CHESTNUT HILL COMMUNITY</t>
  </si>
  <si>
    <t>JABISH BROOK</t>
  </si>
  <si>
    <t>CHICOPEE HIGH</t>
  </si>
  <si>
    <t>EAST LONGMEADOW HIGH SCH</t>
  </si>
  <si>
    <t>EASTHAMPTON HIGH</t>
  </si>
  <si>
    <t>FRANKLIN COUNTY TECH</t>
  </si>
  <si>
    <t>GATEWAY MS/JR/HIGH SCHOO</t>
  </si>
  <si>
    <t>TURNERS H. S./ G.F.MIDDL</t>
  </si>
  <si>
    <t>GREENFIELD HIGH SCHOOL</t>
  </si>
  <si>
    <t>GREENFIELD MIDDLE SCHOOL</t>
  </si>
  <si>
    <t>MINNECHAUG HIGH SCHOOL</t>
  </si>
  <si>
    <t>WILBRAHAM MIDDLE SCHOOL</t>
  </si>
  <si>
    <t>LEE ELEMENTARY</t>
  </si>
  <si>
    <t>LEE MIDDLE AND HIGH SCHO</t>
  </si>
  <si>
    <t>LENOX MEMORIAL MIDDLE &amp;</t>
  </si>
  <si>
    <t>MORRIS ELEMENTARY</t>
  </si>
  <si>
    <t>LONGMEADOW HIGH</t>
  </si>
  <si>
    <t>LUDLOW HIGH</t>
  </si>
  <si>
    <t>MOHAWK TRAIL REGIONAL HI</t>
  </si>
  <si>
    <t>GRANITE VALLEY MIDDLE SC</t>
  </si>
  <si>
    <t>QUARRY HILL COMM SCHOOL</t>
  </si>
  <si>
    <t>NORTH BROOKFIELD ELEMENTARY - FFV</t>
  </si>
  <si>
    <t>NORTH BROOKFIELD HIGH SCHOOL - FFV</t>
  </si>
  <si>
    <t>SMITH VOC &amp; AGR HIGH</t>
  </si>
  <si>
    <t>PALMER HIGH</t>
  </si>
  <si>
    <t>PIONEER VALLEY REGIONAL</t>
  </si>
  <si>
    <t>PITTSFIELD SCHOOL WAREHO</t>
  </si>
  <si>
    <t>SOUTH HADLEY HIGH</t>
  </si>
  <si>
    <t>MICHAEL E SMITH MIDDLE SCHOOL - FFV</t>
  </si>
  <si>
    <t>MT EVERETT REGIONAL</t>
  </si>
  <si>
    <t>POWDER MILL</t>
  </si>
  <si>
    <t>SOUTHWICK REGIONAL SCHOO</t>
  </si>
  <si>
    <t>TANTASQUA REG JUNIOR HIG</t>
  </si>
  <si>
    <t>TANTASQUA REG SENIOR HIG</t>
  </si>
  <si>
    <t>WESTFIELD HIGH</t>
  </si>
  <si>
    <t>Whiting Hill Elem. School</t>
  </si>
  <si>
    <t>Bridgeport Public Schools</t>
  </si>
  <si>
    <t>Windsor Public schools</t>
  </si>
  <si>
    <t>Drury High School</t>
  </si>
  <si>
    <t>Bernardston E. School 7-1</t>
  </si>
  <si>
    <t>NORTHFIELD ELEMENTARY SCHOOL - FFV</t>
  </si>
  <si>
    <t>Agawam Middle school</t>
  </si>
  <si>
    <t>Chapin School MA 7/2</t>
  </si>
  <si>
    <t>East St School 7/2</t>
  </si>
  <si>
    <t>PAUL BAIRD MIDDLE SCHOOL - FFV</t>
  </si>
  <si>
    <t>Monson High school 7/2</t>
  </si>
  <si>
    <t>Pathfinder Tech School 7/2</t>
  </si>
  <si>
    <t>Woodland School</t>
  </si>
  <si>
    <t>Westfield Tech School 7/2</t>
  </si>
  <si>
    <t>Crocker Farm School 7/2</t>
  </si>
  <si>
    <t>Belchertown High School 7/2</t>
  </si>
  <si>
    <t>Swift River school 7/2</t>
  </si>
  <si>
    <t>Hadley school</t>
  </si>
  <si>
    <t>Hopkins Academy 7/2</t>
  </si>
  <si>
    <t>William Norris school 7/2</t>
  </si>
  <si>
    <t>MOSIER SCHOOL - FFV</t>
  </si>
  <si>
    <t>Childrens Center E. Windsor</t>
  </si>
  <si>
    <t>Mary Morrisson school</t>
  </si>
  <si>
    <t>CHARLES BARNUM SCHOOL</t>
  </si>
  <si>
    <t>J. Berry Elem Meriden 6:15-1:45</t>
  </si>
  <si>
    <t>Thomas Hooker Elementary - FFV</t>
  </si>
  <si>
    <t>C. Pulaski Elem Meriden 6:45-2</t>
  </si>
  <si>
    <t>R. Sherman Elem Meriden 6:30-1:45</t>
  </si>
  <si>
    <t>FRONTIER REG SCH DISTRICT</t>
  </si>
  <si>
    <t>Westfield Intermediate Scho</t>
  </si>
  <si>
    <t>Westfield Middle School</t>
  </si>
  <si>
    <t>SOULE ROAD SCHOOL</t>
  </si>
  <si>
    <t>STONY HILL ELEMENTARY</t>
  </si>
  <si>
    <t>NORTHAMPTON HIGH</t>
  </si>
  <si>
    <t>Hampshire Regional High Sch</t>
  </si>
  <si>
    <t>N. Hale Elem Meriden - FFV</t>
  </si>
  <si>
    <t>B. Franklin Elem Meriden</t>
  </si>
  <si>
    <t>MANCHESTER MIDDLE ACADEMY</t>
  </si>
  <si>
    <t>Isreal Putnam School</t>
  </si>
  <si>
    <t>Hanover Elem.</t>
  </si>
  <si>
    <t>Morley Elementary</t>
  </si>
  <si>
    <t>EAST MEADOW SCHOOL</t>
  </si>
  <si>
    <t>HOOSAC VALLEY ELEMENTARY</t>
  </si>
  <si>
    <t>Original_Type_</t>
  </si>
  <si>
    <t>Original_ID_</t>
  </si>
  <si>
    <t>New_Type_</t>
  </si>
  <si>
    <t>New_ID_</t>
  </si>
  <si>
    <t>Original_Description_</t>
  </si>
  <si>
    <t>New_Description_</t>
  </si>
  <si>
    <t>SIT</t>
  </si>
  <si>
    <t>R.I. DOC Central - Produce</t>
  </si>
  <si>
    <t>R.I. DOC Central</t>
  </si>
  <si>
    <t>BC Produce</t>
  </si>
  <si>
    <t>BHL - Strock &amp; Company 7-2</t>
  </si>
  <si>
    <t>Labonnes/Oliver s Supermarket</t>
  </si>
  <si>
    <t>D youville Sr Care Cafe</t>
  </si>
  <si>
    <t>D youville Sr Care</t>
  </si>
  <si>
    <t>BIDWELL HEALTH - ICARE CORP</t>
  </si>
  <si>
    <t>BIDWELL HEALTH</t>
  </si>
  <si>
    <t>worcester Nursing - Serene</t>
  </si>
  <si>
    <t>worcester Nursing</t>
  </si>
  <si>
    <t>Crossing s East 6-6</t>
  </si>
  <si>
    <t>Crossings East Health and Rehabilitation Center</t>
  </si>
  <si>
    <t>Den-Mar Rehab &amp; Nursing 6-4</t>
  </si>
  <si>
    <t>Den-Mar Rehab &amp; Nursing</t>
  </si>
  <si>
    <t>Advocate Healthcare</t>
  </si>
  <si>
    <t>Don Orione Home</t>
  </si>
  <si>
    <t>ICARE - WINTONBURY</t>
  </si>
  <si>
    <t>Aviv Center 7-6</t>
  </si>
  <si>
    <t>SOUTH HADLEY HIGH SCHOOL - USDA</t>
  </si>
  <si>
    <t>SOUTH HADLE MIDDLE SCHOOL - USDA</t>
  </si>
  <si>
    <t>MOSIER ELEMENTARY - USDA</t>
  </si>
  <si>
    <t>EAST LONGMEADOW HIGH SCHOOL - USDA</t>
  </si>
  <si>
    <t>EAST MEADOW SCHOOL - MA USDA</t>
  </si>
  <si>
    <t>EASTHAMPTON HIGH SCHOOL</t>
  </si>
  <si>
    <t>SOULE ROAD SCHOOL - USDA</t>
  </si>
  <si>
    <t>STONY HILL SCHOOL - USDA</t>
  </si>
  <si>
    <t>WILBRAHAM MIDDLE SCHOOL - USDA</t>
  </si>
  <si>
    <t>MINNECHAUG REGIONAL HIGH SCHOOL - USDA</t>
  </si>
  <si>
    <t>LEE ELEMENTARY SCHOOL - USDA</t>
  </si>
  <si>
    <t>LEE MIDDLE AND HIGH SCHOOL - USDA</t>
  </si>
  <si>
    <t>MORRIS ELEMENTARY SCHOOL - USDA</t>
  </si>
  <si>
    <t>LENOX MEMORIAL MIDDLE AND HIGH - USDA</t>
  </si>
  <si>
    <t>BECHERTOWN HIGH SCHOOL - USDA</t>
  </si>
  <si>
    <t>JABISH BROOK MIDDLE SCHOOL - USDA</t>
  </si>
  <si>
    <t>CHESTNUT HILL COMMUNITY SCHOOL - USDA</t>
  </si>
  <si>
    <t>SWIFT RIVER ELEMENTARY SCHOOL - USDA</t>
  </si>
  <si>
    <t>TURNERS FALLS HIGH SCHOOL - USDA</t>
  </si>
  <si>
    <t>MOHAWK TRAIL REG. SCHOOL - USDA</t>
  </si>
  <si>
    <t>PITTSFIELD SCHOOL FOOD SERVICE - USDA</t>
  </si>
  <si>
    <t>HADLEY ELEMENTARY SCHOOL - USDA</t>
  </si>
  <si>
    <t>HOPKINS ACADEMY - USDA</t>
  </si>
  <si>
    <t>MONSON HIGH SCHOOL - USDA</t>
  </si>
  <si>
    <t>QUARRY HILL COMMUNITY SCHOOL - USDA</t>
  </si>
  <si>
    <t>GRANITE VALLEY SCHOOL - USDA</t>
  </si>
  <si>
    <t>SMITH VOCATIONAL AND AGRICULUTRAL HIGH</t>
  </si>
  <si>
    <t>SOUTHWICK REGIONAL SCHOOL - USDA</t>
  </si>
  <si>
    <t>POWDER MILL SCHOOL - USDA</t>
  </si>
  <si>
    <t>WOODLAND SCHOOL - USDA</t>
  </si>
  <si>
    <t>MT EVERETT REGIONAL SCHOOL - USDA</t>
  </si>
  <si>
    <t>AGAWAM HIGH SCHOOL - USDA</t>
  </si>
  <si>
    <t>AGAWAM JUNIOR HIGH SCHOOL - USDA</t>
  </si>
  <si>
    <t>ROBERTA DOERING MIDDLE SCHOOL - USDA</t>
  </si>
  <si>
    <t>CHICOPEE HIGH SCHOOL - USDA</t>
  </si>
  <si>
    <t>LONGMEADOW HIGH SCHOOL - USDA</t>
  </si>
  <si>
    <t>WHATELY ELEMENTARY SCHOOL - USDA</t>
  </si>
  <si>
    <t>Whately Elementary school</t>
  </si>
  <si>
    <t>AMHERST HIGH SCHOOL - USDA</t>
  </si>
  <si>
    <t>AMHEST MIDDLE SCHOOL  - USDA</t>
  </si>
  <si>
    <t>CROCKER FARM ELEMENTARY SCHOOL - USDA</t>
  </si>
  <si>
    <t>FORT RIVER ELEMENTARY SCHOOL - USDA</t>
  </si>
  <si>
    <t>WILDWOOD ELEMENTRY SCHOOL - USDA</t>
  </si>
  <si>
    <t>GATEWAY REGIONAL HIGH SCHOOL - USDA</t>
  </si>
  <si>
    <t>PALMER HIGH SCHOOL - USDA</t>
  </si>
  <si>
    <t>LUDLOW HIGH SCHOOL - USDA</t>
  </si>
  <si>
    <t>PAUL R. BAIRD MIDDLE SCHOOL - USDA</t>
  </si>
  <si>
    <t>CHAPIN STREET SCHOOL - USDA</t>
  </si>
  <si>
    <t>EAST STREET SCHOOL - USDA</t>
  </si>
  <si>
    <t>HOOSAC VALLEY MIDDLE &amp; HIGH SCHOOL - US</t>
  </si>
  <si>
    <t>PATHINDER RTVHS - USDA</t>
  </si>
  <si>
    <t>BERNARDSTON ELEMENTARY SCHOOL - USDA</t>
  </si>
  <si>
    <t>NORTHFIELD ELEMENTARY SCHOOL - USDA</t>
  </si>
  <si>
    <t>HAMPSHIRE REGIONAL HIGH SCHOOL - USDA</t>
  </si>
  <si>
    <t>WILLIAM E. NORRIS SCHOOL - USDA</t>
  </si>
  <si>
    <t>NORTHAMPTON HIGH SCHOOL - USDA</t>
  </si>
  <si>
    <t>HIGH SCHOOL  - USDA</t>
  </si>
  <si>
    <t>INTERMEDIATE SCHOOL - USDA</t>
  </si>
  <si>
    <t>MIDDLE SCHOOL  - USDA</t>
  </si>
  <si>
    <t>TECHNICAL ACADEMY  - USDA</t>
  </si>
  <si>
    <t>HOOSAC VALLEY ELEMENTARY - MA USDA</t>
  </si>
  <si>
    <t>LCB - Residence at Five Corners</t>
  </si>
  <si>
    <t>Traditions Dedham Maint. 6 6</t>
  </si>
  <si>
    <t>Traditions of Dedham 6-12</t>
  </si>
  <si>
    <t>LCB - Residence of Valley</t>
  </si>
  <si>
    <t>LCB - Residence at Watertown</t>
  </si>
  <si>
    <t>LCB - Residence at Brookside</t>
  </si>
  <si>
    <t>LCB - Residence at South Windsor Mainti</t>
  </si>
  <si>
    <t>LCB - Residence at South Windsor</t>
  </si>
  <si>
    <t>LCB - Residence at Vinnin Square</t>
  </si>
  <si>
    <t>LCB - Residence at Orchard Grove</t>
  </si>
  <si>
    <t>LCB - Residence at Silver Square</t>
  </si>
  <si>
    <t>LCB - Residence at Cedar</t>
  </si>
  <si>
    <t>LCB - Residence at Otter Circle</t>
  </si>
  <si>
    <t>LCB - Residence at Quarry Hill</t>
  </si>
  <si>
    <t>LCB - Residence at Riverbend</t>
  </si>
  <si>
    <t>LCB - Residence at Shelburne</t>
  </si>
  <si>
    <t>LCB - Residence at Summer Street - MAIN</t>
  </si>
  <si>
    <t>LCB - Residence at Summer Street</t>
  </si>
  <si>
    <t>LCB - Residence at Selleck Woods Darien</t>
  </si>
  <si>
    <t>LCB - Residence Selleck Woods Darien -</t>
  </si>
  <si>
    <t>LCB - Residence at Chadds Ford</t>
  </si>
  <si>
    <t>LCB - SUFFIELD BY THE RIVER</t>
  </si>
  <si>
    <t>LCB - Residence at FERRY - Maint</t>
  </si>
  <si>
    <t>LCB - Residence at FERRY PK LCB - FOOD</t>
  </si>
  <si>
    <t>LCB - Residence at FREEMAN - MAINTENANC</t>
  </si>
  <si>
    <t>LCB - Residence at FREEMAN - FOOD</t>
  </si>
  <si>
    <t>LCB - Residence at Penniman Hill</t>
  </si>
  <si>
    <t>LCB - Residence at Penniman Hill MD</t>
  </si>
  <si>
    <t>LCB - Residence at Cherry Hill MD</t>
  </si>
  <si>
    <t>LCB - Residence at Cherry Hill</t>
  </si>
  <si>
    <t>Arbor Rose @ Jerome Home</t>
  </si>
  <si>
    <t>JEROME HOME</t>
  </si>
  <si>
    <t>Manchester High School</t>
  </si>
  <si>
    <t>Cheshire High School 8-10:30 / 12-1:30</t>
  </si>
  <si>
    <t>J LAW HIGH SCHOOL - CENTRAL KITCHEN</t>
  </si>
  <si>
    <t>J LAW HIGH SCHOOL</t>
  </si>
  <si>
    <t>B. Franklin Elem Meriden 6:30-2</t>
  </si>
  <si>
    <t>Wolcott Kids Link</t>
  </si>
  <si>
    <t>Webster Hill Kids Link</t>
  </si>
  <si>
    <t>Tolland Intermediate School 7-1</t>
  </si>
  <si>
    <t>Catering Old Saybrook H.S. 6-2</t>
  </si>
  <si>
    <t>Old Saybrook H.S.</t>
  </si>
  <si>
    <t>N. Hale Elem Meriden</t>
  </si>
  <si>
    <t>Maloney High School</t>
  </si>
  <si>
    <t>RING 1207TH FSC MAINT CO</t>
  </si>
  <si>
    <t>RING 115TH MILITARY POLICE</t>
  </si>
  <si>
    <t>R.I. Zambarno Central Recieving  5:00-4</t>
  </si>
  <si>
    <t>R.I. Zambarno Unit</t>
  </si>
  <si>
    <t>R.I. Cranston Central Recieving 5-4</t>
  </si>
  <si>
    <t>R.I. Cranston Dietary</t>
  </si>
  <si>
    <t>R.I. Zambarno (lake)</t>
  </si>
  <si>
    <t>R.I. Zambarno  ( Mowry )</t>
  </si>
  <si>
    <t>R.I. Zambarno Unit 5:00-4</t>
  </si>
  <si>
    <t>R.I. Cranston Dietary 5-4</t>
  </si>
  <si>
    <t>CTC-CT Training Center</t>
  </si>
  <si>
    <t>Ct Training Niantic</t>
  </si>
  <si>
    <t>KEY - test kitchen CHESHIRE</t>
  </si>
  <si>
    <t>KEY - Jakes WB - CHESHIRE</t>
  </si>
  <si>
    <t>Cater-It</t>
  </si>
  <si>
    <t>Evan. Baptist Home</t>
  </si>
  <si>
    <t>Evan. Christain Center</t>
  </si>
  <si>
    <t>Duffey W.H. Kids Link</t>
  </si>
  <si>
    <t>Trackside Cafe 8-8</t>
  </si>
  <si>
    <t>Essex Steam Train 7-4</t>
  </si>
  <si>
    <t>Events at Essex Station 7-7</t>
  </si>
  <si>
    <t>essex train beverage</t>
  </si>
  <si>
    <t>Valley RR Lunch Train 7-3</t>
  </si>
  <si>
    <t>New Haven Job Corp</t>
  </si>
  <si>
    <t>Parkville - Disco Forno</t>
  </si>
  <si>
    <t>PARKVILLE MARKET, LLC</t>
  </si>
  <si>
    <t>Parkville - PORTLY PIG</t>
  </si>
  <si>
    <t>Parkville - Chompers, LLC</t>
  </si>
  <si>
    <t>Parkville - Mofungo Restaurant</t>
  </si>
  <si>
    <t>Parkville - Brazilian Gula</t>
  </si>
  <si>
    <t>Parkville - Bombay Express</t>
  </si>
  <si>
    <t>Parkville - Lucky Taco</t>
  </si>
  <si>
    <t>Parkville - Hartford Poke Co.</t>
  </si>
  <si>
    <t>Parkville - Crave Leche</t>
  </si>
  <si>
    <t>Parkville - Phogo</t>
  </si>
  <si>
    <t>Parkville - Twisted Italian Cafe</t>
  </si>
  <si>
    <t>Parkville - Jerk Shack</t>
  </si>
  <si>
    <t>Parkville - Las Tortas MX</t>
  </si>
  <si>
    <t>Parkville - Mercado 27</t>
  </si>
  <si>
    <t>Parkville - Que Chivo</t>
  </si>
  <si>
    <t>Parkville - Fowl Play</t>
  </si>
  <si>
    <t>Parkville - Meltdown on Park</t>
  </si>
  <si>
    <t>Cheeks Chix East Hartford 10-6</t>
  </si>
  <si>
    <t>Grafton Job Corp 8-12 / 1-4</t>
  </si>
  <si>
    <t>Grafton Job Corp</t>
  </si>
  <si>
    <t>Manchester Job Corps</t>
  </si>
  <si>
    <t>Connection floor 4</t>
  </si>
  <si>
    <t>The Connection</t>
  </si>
  <si>
    <t>Connections Floor 3</t>
  </si>
  <si>
    <t>Connections Floor 1</t>
  </si>
  <si>
    <t>Connection ground floor</t>
  </si>
  <si>
    <t>Hebron Fair 6-4</t>
  </si>
  <si>
    <t>BSA Troop 60 hebron Fair 6-12</t>
  </si>
  <si>
    <t>R.I. College - Cafe</t>
  </si>
  <si>
    <t>R.I. College</t>
  </si>
  <si>
    <t>R.I. College 6-10 Donavan NF</t>
  </si>
  <si>
    <t>Camp Canonicus</t>
  </si>
  <si>
    <t>Camp Canonicus 7-5</t>
  </si>
  <si>
    <t>Cook Willow Nursing</t>
  </si>
  <si>
    <t>Till - Nashua Adult Learning</t>
  </si>
  <si>
    <t>Precious Memories 7-4</t>
  </si>
  <si>
    <t>HEALTHY EATING FOR KIDS</t>
  </si>
  <si>
    <t>Greenwich Country Day School 6-10</t>
  </si>
  <si>
    <t>Greenwich Country Day (Food Pantry)</t>
  </si>
  <si>
    <t>COUNTRY CLUB OF FAIRFIELD</t>
  </si>
  <si>
    <t>Par 4 Catering</t>
  </si>
  <si>
    <t>Par 4 Restaurant</t>
  </si>
  <si>
    <t>RYDER S - CHESHIRE HOUSE</t>
  </si>
  <si>
    <t>RYDER S - CHESHIRE HOUSE HEALTH</t>
  </si>
  <si>
    <t>RYDER S - BEL-AIR MANOR</t>
  </si>
  <si>
    <t>MYSTIC MANOR REHAB &amp; NURS</t>
  </si>
  <si>
    <t>RYDER S - LORD CHAMBERLAIN HOME</t>
  </si>
  <si>
    <t>Whispering Pines Rehab &amp; Nursing</t>
  </si>
  <si>
    <t>Whispering Pines</t>
  </si>
  <si>
    <t>RYDER S - Douglas Manor 6-12</t>
  </si>
  <si>
    <t>RYDER S - Douglas Manor</t>
  </si>
  <si>
    <t>Cooley D. Hospital 6-11 coffee shop</t>
  </si>
  <si>
    <t>Cooley D. Hospital</t>
  </si>
  <si>
    <t>HEBREW REHAB CENTER HSL</t>
  </si>
  <si>
    <t>Hebrew Rehab Center</t>
  </si>
  <si>
    <t>143rd MP CO</t>
  </si>
  <si>
    <t>143rd MP S 8-4</t>
  </si>
  <si>
    <t>Chapman Elem Cheshire 8-10:30 / 12 -1:30</t>
  </si>
  <si>
    <t>DODD MIDDLE SCHOOL - K12</t>
  </si>
  <si>
    <t>Dolittle Elem Cheshire</t>
  </si>
  <si>
    <t>Highland Elem Cheshire</t>
  </si>
  <si>
    <t>Norton Elem Cheshire 8-10:30 / 12-1:30</t>
  </si>
  <si>
    <t>HH Ellis THS (RA)</t>
  </si>
  <si>
    <t>HOWELL CHENEY TECH HIGH - CT TECH</t>
  </si>
  <si>
    <t>VINAL TECHNICAL HS - RA</t>
  </si>
  <si>
    <t>WINDHAM TECHNICAL HS - (RA)</t>
  </si>
  <si>
    <t>Andover Elem. School 7-1</t>
  </si>
  <si>
    <t>Captain Nathan Hale school Covntry 7-1</t>
  </si>
  <si>
    <t>Coventry Grammer School 7-1</t>
  </si>
  <si>
    <t>Coventry High School 6-1</t>
  </si>
  <si>
    <t>G.H. Robinson school Covnentry 7-1</t>
  </si>
  <si>
    <t>East haddam E. School 7-3</t>
  </si>
  <si>
    <t>Nathan Hale HS Moodus 7-3</t>
  </si>
  <si>
    <t>Nathan Hale Middle Moodus 7-3</t>
  </si>
  <si>
    <t>E.H. Memorial Elementary 7-3</t>
  </si>
  <si>
    <t>E.H. Hampton Middle School 7-3</t>
  </si>
  <si>
    <t>E.H. Center Elenentary 7-3</t>
  </si>
  <si>
    <t>East Hampton H.S.</t>
  </si>
  <si>
    <t>GIDEON WELLS HIGH SCHOOL - K12</t>
  </si>
  <si>
    <t>Glastonbury High School</t>
  </si>
  <si>
    <t>G. Smith Middle School</t>
  </si>
  <si>
    <t>CHESTER ELEMENTARY SCHOOL - K12</t>
  </si>
  <si>
    <t>Cutter Middle School Groton 7-230</t>
  </si>
  <si>
    <t>FITCH HIGH SCHOOL - K12</t>
  </si>
  <si>
    <t>Kolnaski Magnet Groton 730-3</t>
  </si>
  <si>
    <t>Northeast Academy Groton 730-3</t>
  </si>
  <si>
    <t>Butler Elementary Groton 730-3</t>
  </si>
  <si>
    <t>West Side Middle School Groton 7-330</t>
  </si>
  <si>
    <t>Bennet M.S.- Mancester</t>
  </si>
  <si>
    <t>Manc. Bowers School</t>
  </si>
  <si>
    <t>Manc. Buckley School</t>
  </si>
  <si>
    <t>Manc. Highland Park</t>
  </si>
  <si>
    <t>Illing M.S. - Mancester</t>
  </si>
  <si>
    <t>Manc. Keeney School</t>
  </si>
  <si>
    <t>Manc. Martin School</t>
  </si>
  <si>
    <t>VERPLANCK SCHOOL</t>
  </si>
  <si>
    <t>Manc. Waddell School</t>
  </si>
  <si>
    <t>Lincoln Middle Meriden 6-2</t>
  </si>
  <si>
    <t>Platt High S. Meriden</t>
  </si>
  <si>
    <t>Thomas Edison Middle School</t>
  </si>
  <si>
    <t>Washington Middle Meriden 6-2</t>
  </si>
  <si>
    <t>Bielefield Scool Middletown</t>
  </si>
  <si>
    <t>Farm Hill School Middletown</t>
  </si>
  <si>
    <t>MacDonough school Middletown</t>
  </si>
  <si>
    <t>Middletown High School</t>
  </si>
  <si>
    <t>Spencer School middletown 7-3</t>
  </si>
  <si>
    <t>Van Buren schhol Middletown 7-3</t>
  </si>
  <si>
    <t>WESLEY ELEMENTARY SCHOOL - K12</t>
  </si>
  <si>
    <t>Foran High School</t>
  </si>
  <si>
    <t>Hill &amp; Plain Elem New Milford 7:30 - 11:15</t>
  </si>
  <si>
    <t>Northville Elem school  New Milford 8:00 - 11:15</t>
  </si>
  <si>
    <t>Sarah Nobel School New Milford 6:30 - 10:30</t>
  </si>
  <si>
    <t>Nor. Bishop School 7-1</t>
  </si>
  <si>
    <t>Nor. Huntington School 7-1</t>
  </si>
  <si>
    <t>Nor. Kelly Middle School 630-1</t>
  </si>
  <si>
    <t>Nor. Mahan School 7-1</t>
  </si>
  <si>
    <t>Nor. Stanton School 7-1</t>
  </si>
  <si>
    <t>Nor. Teachers Memorial M.S. 630-1</t>
  </si>
  <si>
    <t>Nor. Uncas School 7-1</t>
  </si>
  <si>
    <t>Nor Veterans Mem School 7-1</t>
  </si>
  <si>
    <t>Nor. Wequonnoc School 7-11</t>
  </si>
  <si>
    <t>Goodwin school Old Saybrook 7-3</t>
  </si>
  <si>
    <t>Old Saybrook Middle School 630-2</t>
  </si>
  <si>
    <t>St John St Old Saybrook 7-3</t>
  </si>
  <si>
    <t>Wamogo High Litchfield 6:30-9:30</t>
  </si>
  <si>
    <t>West Hill School 7-10/1-4</t>
  </si>
  <si>
    <t>Simsbury High school</t>
  </si>
  <si>
    <t>Mystic Middle school 7/1</t>
  </si>
  <si>
    <t>Stonington High School 7/1</t>
  </si>
  <si>
    <t>West Vine school 7/1</t>
  </si>
  <si>
    <t>Black Rock School</t>
  </si>
  <si>
    <t>THOMASTON CENTER SCHOOL - K12</t>
  </si>
  <si>
    <t>Thomaston High School</t>
  </si>
  <si>
    <t>Birch Grove school Tolland</t>
  </si>
  <si>
    <t>L. Hall High Wallingford</t>
  </si>
  <si>
    <t>Sheehan High Wallingford</t>
  </si>
  <si>
    <t>Wat. Bunker hill Grammer School</t>
  </si>
  <si>
    <t>Wat Central Supply</t>
  </si>
  <si>
    <t>Wat Crosby High School</t>
  </si>
  <si>
    <t>Waterbury Duggan School</t>
  </si>
  <si>
    <t>GENERALI SCHOOL - WATERBURY</t>
  </si>
  <si>
    <t>Wat Kennedy High School</t>
  </si>
  <si>
    <t>Maloney Grammer School</t>
  </si>
  <si>
    <t>Wat Rotella Grammer School</t>
  </si>
  <si>
    <t>Wat Wilby High School</t>
  </si>
  <si>
    <t>CLARK LANE MIDDLE SCHOOL - K12</t>
  </si>
  <si>
    <t>Oswegatchie School</t>
  </si>
  <si>
    <t>Waterford H.S.</t>
  </si>
  <si>
    <t>Alcott Elem School Wolcott 7:30 - 11:15</t>
  </si>
  <si>
    <t>Frisbie Elem School Wolcott 7:30 - 11</t>
  </si>
  <si>
    <t>Tyrell Middle school - K12</t>
  </si>
  <si>
    <t>Wakelee Elem School Wolcott 7</t>
  </si>
  <si>
    <t>Wolcott High school 6:30 - 10</t>
  </si>
  <si>
    <t>J.M. Wright THS - (RA)</t>
  </si>
  <si>
    <t>Wat. Carrington Grammer School</t>
  </si>
  <si>
    <t>Jonathan Reed School Waterbury 7-3</t>
  </si>
  <si>
    <t>RHODE ISLAND TRAINING SC</t>
  </si>
  <si>
    <t>RIC Training School</t>
  </si>
  <si>
    <t>Southington H.S.</t>
  </si>
  <si>
    <t>KING PHILIP MIDDLE SCHOOL - K12</t>
  </si>
  <si>
    <t>W HTFD SCH ST BRIDG USDA</t>
  </si>
  <si>
    <t>FRANKLIN COUNTY TECHNICAL SCHOOL - USDA</t>
  </si>
  <si>
    <t>T. Carroll Nut. Bridgeport Schools</t>
  </si>
  <si>
    <t>Windsor High School</t>
  </si>
  <si>
    <t>SECURITY     Albert Solnit Childrens (RA)</t>
  </si>
  <si>
    <t>Morrisson Elementary Groton</t>
  </si>
  <si>
    <t>Burnum Elementary Groton</t>
  </si>
  <si>
    <t>Thomas Hooker Elementary - K12</t>
  </si>
  <si>
    <t>Israel Putnam</t>
  </si>
  <si>
    <t>Hanover Elem Meriden</t>
  </si>
  <si>
    <t>GROTON MIDDLE SCHOOL - K12</t>
  </si>
  <si>
    <t>AI PRINCE TECH HIGH SCHOOL - DOC</t>
  </si>
  <si>
    <t>Bullard Havens THS-Culinary</t>
  </si>
  <si>
    <t>HOWELL CHENEY TECH HIGH CULINARY - DOC</t>
  </si>
  <si>
    <t>EC Goodwin Tech - DOE</t>
  </si>
  <si>
    <t>ELI WHITNEY TECHNICAL HIGH SCHOOL - DOC</t>
  </si>
  <si>
    <t>Ella T. Grasso THS-Culinary Ar</t>
  </si>
  <si>
    <t>H.C. Wilcox THS-Culinary Arts</t>
  </si>
  <si>
    <t>Henry Abbott THS-Culinary Arts</t>
  </si>
  <si>
    <t>Harvard H. Ellis THS- Culinary</t>
  </si>
  <si>
    <t>J.M. Wright THS - Culinary Arts</t>
  </si>
  <si>
    <t>NORWICH TECHNICAL HS - DOE</t>
  </si>
  <si>
    <t>EMMETT O BRIEN TECH HIGH - CULINARY</t>
  </si>
  <si>
    <t>Oliver Wolcott THS-Culinary Ar</t>
  </si>
  <si>
    <t>Platt THS - Culinary Arts</t>
  </si>
  <si>
    <t>VINAL TECHNICAL HS - DOE</t>
  </si>
  <si>
    <t>W.F. Kaynor THS-Culinary Arts</t>
  </si>
  <si>
    <t>WINDHAM TECHNICAL HS - DOE</t>
  </si>
  <si>
    <t>Capitol Region Mental Health Center - DMHAS</t>
  </si>
  <si>
    <t>Blue Hills Substance Abuse - DMHAS</t>
  </si>
  <si>
    <t>YORK PRODUCTION/Kitchen Wareho</t>
  </si>
  <si>
    <t>GARNER CORRECTIONS</t>
  </si>
  <si>
    <t>ROBINSON CORRECTIONS</t>
  </si>
  <si>
    <t>Manson Youth - DOC</t>
  </si>
  <si>
    <t>Manson Youth - DOC2</t>
  </si>
  <si>
    <t>J.M. Wright THS - HOSPITALITY</t>
  </si>
  <si>
    <t>ANDOVER ELEMENTARY USDADD</t>
  </si>
  <si>
    <t>ANSONIA HI SCH USDA</t>
  </si>
  <si>
    <t>EMMETT O BRIEN TECH HIGH - USDA</t>
  </si>
  <si>
    <t>ASHFORD SCH USDA</t>
  </si>
  <si>
    <t>AVON MIDDLE SCH USDA</t>
  </si>
  <si>
    <t>PINE GROVE SCH USDA</t>
  </si>
  <si>
    <t>ROARING BROOK USDA</t>
  </si>
  <si>
    <t>THOMPSON BROOK SCH USDA</t>
  </si>
  <si>
    <t>BLOOMFIELD HIGH SCH USDA</t>
  </si>
  <si>
    <t>CARMEN ARACE MID SCH USDA</t>
  </si>
  <si>
    <t>CREC MUSEUM ACAD USDA</t>
  </si>
  <si>
    <t>METACOMET ELEM SCH USDA</t>
  </si>
  <si>
    <t>BOLTON CENTER SCH USDA</t>
  </si>
  <si>
    <t>FIELDS MEMORIAL SCH USDA</t>
  </si>
  <si>
    <t>BRIDGE ACAD USDA WHT</t>
  </si>
  <si>
    <t>T. Carrol Nut. Bridgeport - USDA</t>
  </si>
  <si>
    <t>BULLARD HAVENS CTECS  USD</t>
  </si>
  <si>
    <t>E WINDSOR MID SCH USDA</t>
  </si>
  <si>
    <t>BROOKLYN ELEM SCH USDA</t>
  </si>
  <si>
    <t>BROOKLYN MID SCH USDA</t>
  </si>
  <si>
    <t>LEWIS S MILLS SCH USDA</t>
  </si>
  <si>
    <t>N CANAAN ELEM SCH USDA</t>
  </si>
  <si>
    <t>CHAPLIN ELEM SCH USDA</t>
  </si>
  <si>
    <t>PARISH HILL SCH USDA</t>
  </si>
  <si>
    <t>CHAPMAN SCH USDA</t>
  </si>
  <si>
    <t>CHESHIRE HI SCH USDA</t>
  </si>
  <si>
    <t>DODD MIDDLE SCHOOL - USDA</t>
  </si>
  <si>
    <t>DOOLITTLE SCH USDA</t>
  </si>
  <si>
    <t>HIGHLAND ELEM SCH USDA</t>
  </si>
  <si>
    <t>NORTON ELEM SCH USDA</t>
  </si>
  <si>
    <t>JARED ELLIOT MID SCH USDA</t>
  </si>
  <si>
    <t>JOEL SCH USDA</t>
  </si>
  <si>
    <t>MORGAN HI SCH USDA</t>
  </si>
  <si>
    <t>BACON ACAD HI SCH USDA</t>
  </si>
  <si>
    <t>COLCHESTER ELEM SCH USDA</t>
  </si>
  <si>
    <t>JOHNSON MID SCH USDA</t>
  </si>
  <si>
    <t>EVC USDA</t>
  </si>
  <si>
    <t>HORACE PORTER SCH USDA</t>
  </si>
  <si>
    <t>CAPT NATH HALE SCH USDA</t>
  </si>
  <si>
    <t>COVENTRY ELEM SCH USDA</t>
  </si>
  <si>
    <t>COVENTRY HI SCH USDA</t>
  </si>
  <si>
    <t>ROBERTSON SCH USDA</t>
  </si>
  <si>
    <t>CROMWELL MID SCH USDA</t>
  </si>
  <si>
    <t>CROMWELL PUB HI SCH USDA</t>
  </si>
  <si>
    <t>WOODSIDE INTER SCH USDA</t>
  </si>
  <si>
    <t>BROADVIEW SCH USDA SDX</t>
  </si>
  <si>
    <t>DANBURY HI SCH USDA SDX</t>
  </si>
  <si>
    <t>HENRY ABBOTT THS USDA</t>
  </si>
  <si>
    <t>ROGERS PARK MID USDA SDX</t>
  </si>
  <si>
    <t>H H  ELLIS CTECS USDA</t>
  </si>
  <si>
    <t>KILLINGLY CENTER USDA WHT</t>
  </si>
  <si>
    <t>KILLINGLY INT USDA WHT</t>
  </si>
  <si>
    <t>DEEP RIVER ELEM SCH USDA</t>
  </si>
  <si>
    <t>E HAMPTON HI SCH USDA</t>
  </si>
  <si>
    <t>E HAMPTON MID SCH USDA</t>
  </si>
  <si>
    <t>E HAMPTON PUB SCH USDA</t>
  </si>
  <si>
    <t>MEMORIAL ELEM SCH USDA</t>
  </si>
  <si>
    <t>E LYME MID SCH USDA</t>
  </si>
  <si>
    <t>FLANDERS ELEM SCH USDA</t>
  </si>
  <si>
    <t>SOLNIT NORTH DCF USDA</t>
  </si>
  <si>
    <t>JFK MID SCH USDA</t>
  </si>
  <si>
    <t>WARDE HI STORE USDA</t>
  </si>
  <si>
    <t>HOUSATONIC HIGH REG 1 USD</t>
  </si>
  <si>
    <t>GIDEON WELLS HIGH SCHOOL - USDA</t>
  </si>
  <si>
    <t>GLASTONBURY HI SCH USDA</t>
  </si>
  <si>
    <t>GLASTONBURY PS USDA</t>
  </si>
  <si>
    <t>GRANBY ELEMENTARY USDA</t>
  </si>
  <si>
    <t>GRANBY MEM MID SCH USDA</t>
  </si>
  <si>
    <t>KELLY LANE ELEM SCH USDA</t>
  </si>
  <si>
    <t>CUTLER MIDDLE SCH USDA</t>
  </si>
  <si>
    <t>ELLA GRASSO CTECS USDA</t>
  </si>
  <si>
    <t>FITCH HIGH SCHOOL - USDA</t>
  </si>
  <si>
    <t>A.W. Cox school Guilford 7-3</t>
  </si>
  <si>
    <t>ABRAH BALDWIN MID SCH USD</t>
  </si>
  <si>
    <t>Baldwin Middle Guilford 630-2</t>
  </si>
  <si>
    <t>ADAMS MIDDLE SCH USDA</t>
  </si>
  <si>
    <t>Adams Middle S. Guilford 630 -2</t>
  </si>
  <si>
    <t>CALVIN LEETE SCH USDA</t>
  </si>
  <si>
    <t>Calvin L. School Guilford 7-3</t>
  </si>
  <si>
    <t>GUILFORD HIGH SCH USDA</t>
  </si>
  <si>
    <t>Guilford High School</t>
  </si>
  <si>
    <t>GUILFORD LAKES SCH USDA</t>
  </si>
  <si>
    <t>Guilford Lakes Elementary 7-3</t>
  </si>
  <si>
    <t>MELISSA JONES SCH USDA</t>
  </si>
  <si>
    <t>M. Jones School Guilford 7-3</t>
  </si>
  <si>
    <t>ELI WHITNEY TECHNICAL HIGH SCHOOL - USDA</t>
  </si>
  <si>
    <t>AI PRINCE TECH HIGH SCHOOL - USDA</t>
  </si>
  <si>
    <t>BELLIZZI MIDDLE SCH USDA</t>
  </si>
  <si>
    <t>JOSEPH J BELLIZZI</t>
  </si>
  <si>
    <t>BURR SCHOOL USDA</t>
  </si>
  <si>
    <t>Hart. Burr E. School</t>
  </si>
  <si>
    <t>GRT HTFD ART CREC USDA WH</t>
  </si>
  <si>
    <t>HARTFORD CENT WRHSE USDA</t>
  </si>
  <si>
    <t>HARTFORD PUBLIC SCHOOLS - CENTRAL SUPPLY</t>
  </si>
  <si>
    <t>HARTFORD PUB HI SCH USDA</t>
  </si>
  <si>
    <t>Hartford Public High</t>
  </si>
  <si>
    <t>KENNELLY SCHUSDA</t>
  </si>
  <si>
    <t>EB KENNELLY SCHOOL</t>
  </si>
  <si>
    <t>M. D. FOX SCH USDA</t>
  </si>
  <si>
    <t>M D FOX</t>
  </si>
  <si>
    <t>NAYLOR SCH USDA</t>
  </si>
  <si>
    <t>JAMES H NAYLOR ACADEMY</t>
  </si>
  <si>
    <t>RAWSON SCH USDA</t>
  </si>
  <si>
    <t>SJR Elementary</t>
  </si>
  <si>
    <t>GILEAD HILL SCH USDA</t>
  </si>
  <si>
    <t>HADD KILLINGWORTH USDA</t>
  </si>
  <si>
    <t>GRISWOLD ELEM SCH USDA</t>
  </si>
  <si>
    <t>GRISWOLD HI SCH USDA</t>
  </si>
  <si>
    <t>GRISWOLD INTER SCH USDA</t>
  </si>
  <si>
    <t>SALISBURY CENTRAL USDA</t>
  </si>
  <si>
    <t>WAMOGO HI SCH USDA</t>
  </si>
  <si>
    <t>BENNET MIDDLE SCH USDA</t>
  </si>
  <si>
    <t>BUCKLEY SCH USDA</t>
  </si>
  <si>
    <t>HOWELL CHENEY TECH HIGH - USDA</t>
  </si>
  <si>
    <t>ILLING MID SCH USDA</t>
  </si>
  <si>
    <t>MANCH CENT STOR USDA</t>
  </si>
  <si>
    <t>MANCHESTER HI SCH USDA</t>
  </si>
  <si>
    <t>ANN VINTON ELEM SCH USDA</t>
  </si>
  <si>
    <t>S EAST ELEM SCH USDA</t>
  </si>
  <si>
    <t>H C WILCOX CTECSUSDA</t>
  </si>
  <si>
    <t>MERIDEN MNT SCH STRGE USD</t>
  </si>
  <si>
    <t>Meriden School Warehouse 7-11:30</t>
  </si>
  <si>
    <t>LONG MEADOW EL SCH USDA</t>
  </si>
  <si>
    <t>MEMORIAL MIDDLE SCH USDA</t>
  </si>
  <si>
    <t>MIDDLEBURY ELEM SCH USDA</t>
  </si>
  <si>
    <t>BIELEFIELD ELEM USDA</t>
  </si>
  <si>
    <t>FARM H ELEM USDA</t>
  </si>
  <si>
    <t>MACDONOUGH EL SCH USDA</t>
  </si>
  <si>
    <t>MIDDLETWN HI SCH USDA</t>
  </si>
  <si>
    <t>MIDDLETOWN KEIG USDA</t>
  </si>
  <si>
    <t>LAWRENCE ELEM - USDA</t>
  </si>
  <si>
    <t>SOLNIT SOUTH DCF USDA</t>
  </si>
  <si>
    <t>SPENCER ELEM USDA</t>
  </si>
  <si>
    <t>V BUREN MOOD SCH USDA</t>
  </si>
  <si>
    <t>VINAL TECHNCAL HS - USDA</t>
  </si>
  <si>
    <t>WESLEY ELEMENTARY SCHOOL - USDA</t>
  </si>
  <si>
    <t>WILBERT SNOW ELEM - USDA</t>
  </si>
  <si>
    <t>Platt THS - USDA</t>
  </si>
  <si>
    <t>EAST HADD PUB SCH USDA</t>
  </si>
  <si>
    <t>NATH HALE-RAY HI SCH USDA</t>
  </si>
  <si>
    <t>NATH HALE-RAY MID USDA</t>
  </si>
  <si>
    <t>MYSTIC MID SCHUSDA</t>
  </si>
  <si>
    <t>NTHWT ACAD ELEM USDA</t>
  </si>
  <si>
    <t>EC Goodwin Tech - USDA</t>
  </si>
  <si>
    <t>KLINGBERG CENT USDA</t>
  </si>
  <si>
    <t>Raymond Hill school NB 7-1</t>
  </si>
  <si>
    <t>ANN ANTOLINI SCH USDA</t>
  </si>
  <si>
    <t>JENNINGS SCH USDA</t>
  </si>
  <si>
    <t>Jennings E.S N. London</t>
  </si>
  <si>
    <t>NATH HALE SCH USDA</t>
  </si>
  <si>
    <t>N.Hale New London</t>
  </si>
  <si>
    <t>REG MUTI MAG SCH RMS USDA</t>
  </si>
  <si>
    <t>SR HI SCH USDA</t>
  </si>
  <si>
    <t>New London High School</t>
  </si>
  <si>
    <t>HILL &amp; PLAIN SCH USDA</t>
  </si>
  <si>
    <t>NEW MILFORD HI SCH USDA</t>
  </si>
  <si>
    <t>NORTHVILLE SCH USDA</t>
  </si>
  <si>
    <t>SARAH NOBLE INTERM USDA</t>
  </si>
  <si>
    <t>SCHAGHTICOKE MIDDLE SCH - USDA</t>
  </si>
  <si>
    <t>J WALLACE MID SCH USDA</t>
  </si>
  <si>
    <t>J WALLACE MIDDLE SCHOOL</t>
  </si>
  <si>
    <t>NEWINGTON HI SCH USDA</t>
  </si>
  <si>
    <t>Newington High School</t>
  </si>
  <si>
    <t>NIANTIC CENT SCH USDA</t>
  </si>
  <si>
    <t>BOTELLE ELEM SCH USDA</t>
  </si>
  <si>
    <t>THOMP MIDDLE SCH USDA</t>
  </si>
  <si>
    <t>N WINDHAM SCH USDA</t>
  </si>
  <si>
    <t>BISHOP SCHUSDA USDA</t>
  </si>
  <si>
    <t>CASE ST EARLY LEARN USDA</t>
  </si>
  <si>
    <t>Case St Learning Norwich 7-3</t>
  </si>
  <si>
    <t>HUNTINGTON SCH USDA</t>
  </si>
  <si>
    <t>KELLEY MID SCH USDA</t>
  </si>
  <si>
    <t>MAHAN SCH USDA</t>
  </si>
  <si>
    <t>MORIARITY SCH USDA</t>
  </si>
  <si>
    <t>Nor. Moriarty school 7-1</t>
  </si>
  <si>
    <t>NORWICH CTECS USDA</t>
  </si>
  <si>
    <t>STANTON SCH USDA</t>
  </si>
  <si>
    <t>TEACHERS MID SCH USDA</t>
  </si>
  <si>
    <t>UNCAS SCH USDA</t>
  </si>
  <si>
    <t>VETERANS SCH USDA</t>
  </si>
  <si>
    <t>WEQUONNOC SCH USDA</t>
  </si>
  <si>
    <t>C E  MURPHY SCH USDA</t>
  </si>
  <si>
    <t>MONTVILLE HI SCH USDA</t>
  </si>
  <si>
    <t>MOHEGAN ELEMENTARY SCH USDA</t>
  </si>
  <si>
    <t>OAKDALE SCHOOL - USDA</t>
  </si>
  <si>
    <t>TYL MIDDLE SCH USDA</t>
  </si>
  <si>
    <t>SWIFT MIDDLE SCH - OAKVILLE - USDA</t>
  </si>
  <si>
    <t>PAWCATUCK MID SCH USDA</t>
  </si>
  <si>
    <t>Pawcatuck Middle school</t>
  </si>
  <si>
    <t>OLD SAYBROOK MID USDA</t>
  </si>
  <si>
    <t>OLD SAYBROK SEN HI USDA</t>
  </si>
  <si>
    <t>MARY L TRACY SCH USDA</t>
  </si>
  <si>
    <t>PECK PLACE SCH USDA</t>
  </si>
  <si>
    <t>TURKEY HILL SCH USDA</t>
  </si>
  <si>
    <t>STONINGTON HI SCHU SDA</t>
  </si>
  <si>
    <t>WEST VINE SCH USDA</t>
  </si>
  <si>
    <t>PLAINVILLE HI SCH USDA</t>
  </si>
  <si>
    <t>BARKHAMSTED SCH USDA</t>
  </si>
  <si>
    <t>POMFRET COMM SCH USDA</t>
  </si>
  <si>
    <t>VETERANS MEM SCH USDA</t>
  </si>
  <si>
    <t>PROSPCT ELEM SCH USDA</t>
  </si>
  <si>
    <t>PUTNAM ELEM MID USDA</t>
  </si>
  <si>
    <t>QUAKER HILL ELEM USDA</t>
  </si>
  <si>
    <t>SALEM SCH USDA</t>
  </si>
  <si>
    <t>SEYMOUR MID SCH USDA</t>
  </si>
  <si>
    <t>SEYMOUR HIGH SCH USDA</t>
  </si>
  <si>
    <t>SHARON CTR SCH USDA</t>
  </si>
  <si>
    <t>HENRY J MEM HI USDA</t>
  </si>
  <si>
    <t>SIMSBURY HI SCH USDA</t>
  </si>
  <si>
    <t>INTERN MAG SCH USDA CREC</t>
  </si>
  <si>
    <t>POMPER ELEM SCH USDA</t>
  </si>
  <si>
    <t>POMPERAUGH HI SCH USDA</t>
  </si>
  <si>
    <t>SOUTHINGTON HI SCH USDA</t>
  </si>
  <si>
    <t>STAFFORD HIGH SCH USDA</t>
  </si>
  <si>
    <t>STAFFORD MID SCH USDA</t>
  </si>
  <si>
    <t>J.M. Wright THS -USDA</t>
  </si>
  <si>
    <t>NORTHEAST SCH USDA</t>
  </si>
  <si>
    <t>STERLING COMM SCH USDA</t>
  </si>
  <si>
    <t>DEANS MILL SCH USDA</t>
  </si>
  <si>
    <t>E O SMITH HI SCH USDA</t>
  </si>
  <si>
    <t>MANSFIELD MID SCH USDA</t>
  </si>
  <si>
    <t>TERRYVILLE HI SCH USDA</t>
  </si>
  <si>
    <t>BLACK ROCK EL SCH USDA</t>
  </si>
  <si>
    <t>THOMASTON CENTER SCHOOL - USDA</t>
  </si>
  <si>
    <t>THOMASTON HI SCH USDA</t>
  </si>
  <si>
    <t>TOLLD INTERM SCH USDA</t>
  </si>
  <si>
    <t>O WOLCOTT THS USDA CTECS</t>
  </si>
  <si>
    <t>SOUTHWST SCH USDA</t>
  </si>
  <si>
    <t>TORRINGFORD SCH USDA</t>
  </si>
  <si>
    <t>TORRINGTON HI SCH USDA</t>
  </si>
  <si>
    <t>TORRINGTON MID SCH USDA</t>
  </si>
  <si>
    <t>HILLCREST JR HI SCH USDA</t>
  </si>
  <si>
    <t>JANE RYAN SCH USDA</t>
  </si>
  <si>
    <t>MADISON JR HI SCH USDA</t>
  </si>
  <si>
    <t>TRUMBULL HI SCH USDA</t>
  </si>
  <si>
    <t>CENTER RD SCH USDA</t>
  </si>
  <si>
    <t>LAKE ST SCH USDA</t>
  </si>
  <si>
    <t>MAPLE ST SCH USDA</t>
  </si>
  <si>
    <t>ROCKVILLE HI SCH USDA</t>
  </si>
  <si>
    <t>SKINNER RD SCH USDA</t>
  </si>
  <si>
    <t>VERNON MID SCH USDA</t>
  </si>
  <si>
    <t>SHEPAUG VALL SCH USDA</t>
  </si>
  <si>
    <t>BUNKER HILL SCH USDA</t>
  </si>
  <si>
    <t>CARRINGTON SCH USDA</t>
  </si>
  <si>
    <t>CROSBY H S USDA</t>
  </si>
  <si>
    <t>DUGGAN SCH USDA</t>
  </si>
  <si>
    <t>GENERALI SCHOOL - WATERBURY - USDA</t>
  </si>
  <si>
    <t>JONATHAN REED SCH USDA</t>
  </si>
  <si>
    <t>KENNEDY H S USDA</t>
  </si>
  <si>
    <t>MALONEY ET USDA</t>
  </si>
  <si>
    <t>ROTELLA MAG SCH USDA</t>
  </si>
  <si>
    <t>WILBY HI SCH CAF USDA</t>
  </si>
  <si>
    <t>GREAT NECK SCH USDA</t>
  </si>
  <si>
    <t>OSWEGATCHI USDA</t>
  </si>
  <si>
    <t>FRIENDSHIP SCH FRD USDA</t>
  </si>
  <si>
    <t>CLARK LANE MIDDLE SCHOOL - USDA</t>
  </si>
  <si>
    <t>WATERFRD LUNCH HI USDA</t>
  </si>
  <si>
    <t>JOHN TRUMBULL PRIM USDA</t>
  </si>
  <si>
    <t>JUDSON SCHOOL USDA</t>
  </si>
  <si>
    <t>POLK SCHOOL USDA</t>
  </si>
  <si>
    <t>WATRTOWN HIGH SCH USDA</t>
  </si>
  <si>
    <t>BRISTOW MID SCH USDA</t>
  </si>
  <si>
    <t>HALL HIGH SCH USDA</t>
  </si>
  <si>
    <t>KING PHILIP MIDDLE SCHOOL - USDA</t>
  </si>
  <si>
    <t>NORTFELDT SCH USDA</t>
  </si>
  <si>
    <t>SEDGWICK MID SCH USDA</t>
  </si>
  <si>
    <t>NATCHAUG SCH USDA</t>
  </si>
  <si>
    <t>SWEENEY SCH USDA</t>
  </si>
  <si>
    <t>WINDHAM MID SCH USDA</t>
  </si>
  <si>
    <t>WINDHAM TECHNICAL HS - USDA</t>
  </si>
  <si>
    <t>BARROWS STEM ACAD USDA</t>
  </si>
  <si>
    <t>BATCHELTER SCH USDA</t>
  </si>
  <si>
    <t>PEARSON SCH USDA</t>
  </si>
  <si>
    <t>ALCOTT HIGH SCH USDA</t>
  </si>
  <si>
    <t>FRISBIE SCHOOL USDA</t>
  </si>
  <si>
    <t>Tyrell Middle school - USDA</t>
  </si>
  <si>
    <t>WAKELEE SCHOOL USDA</t>
  </si>
  <si>
    <t>WOLCOTT HI SCH USDA</t>
  </si>
  <si>
    <t>WOODBURY MID REG 14 USDA</t>
  </si>
  <si>
    <t>Manson Youth - USDA</t>
  </si>
  <si>
    <t>GROTON MIDDLE SCHOOL - USDA</t>
  </si>
  <si>
    <t>AI PRINCE TECH HIGH SCHOOL - CT TECH</t>
  </si>
  <si>
    <t>Bullards Havens (RA)</t>
  </si>
  <si>
    <t>EC Goodwin Tech - (RA)</t>
  </si>
  <si>
    <t>ELI WHITNEY TECHNICAL HIGH SCHOOL - CT TECH</t>
  </si>
  <si>
    <t>Ella Grasso THS (RA)</t>
  </si>
  <si>
    <t>EMMETT O BRIEN TECH HIGH - (RA)</t>
  </si>
  <si>
    <t>HC Wilcox THS (RA)</t>
  </si>
  <si>
    <t>Henry Abbot THS (RA)</t>
  </si>
  <si>
    <t>NORWICH TECHNICAL HS - RA</t>
  </si>
  <si>
    <t>Oliver Wolcott THS (RA)</t>
  </si>
  <si>
    <t>Platt THS - (RA)</t>
  </si>
  <si>
    <t>FAITH TABERNACLE CHURCH</t>
  </si>
  <si>
    <t>mark of excell. preschool</t>
  </si>
  <si>
    <t>Tremont Athena 6-4</t>
  </si>
  <si>
    <t>Summit C.  NO TRAILER</t>
  </si>
  <si>
    <t>Miller Foods 7-5</t>
  </si>
  <si>
    <t>BHL - Miller Foods</t>
  </si>
  <si>
    <t>SHARON H, ct.</t>
  </si>
  <si>
    <t>ATHENA - SHARON Health Care</t>
  </si>
  <si>
    <t>Newtown Rehab 6-4</t>
  </si>
  <si>
    <t>ATHENA - Newtown Rehab</t>
  </si>
  <si>
    <t>SOUTHINGTON CARE 6AM-7AM</t>
  </si>
  <si>
    <t>ATHENA - SHADY KNOLL - CHEMICAL</t>
  </si>
  <si>
    <t>ATHENA - SHADY KNOLL</t>
  </si>
  <si>
    <t>GLASTONBURY HEALTH-CHEMIC</t>
  </si>
  <si>
    <t>ATHENA - GLASTONBURY HEALTH</t>
  </si>
  <si>
    <t>ATHENA - MEADOWBROOK - CHEMICAL</t>
  </si>
  <si>
    <t>ATHENA - MEADOWBROOK GRANBY</t>
  </si>
  <si>
    <t>ATHENA - OAKLAND GROVE CHEM-ATHENA</t>
  </si>
  <si>
    <t>OAKLAND GROVE / ATHENA</t>
  </si>
  <si>
    <t>ATHENA - ABBOTT TERRACE - CHEMICAL</t>
  </si>
  <si>
    <t>ATHENA - ABBOTT TERRACE - ATHENA</t>
  </si>
  <si>
    <t>ATHENA - VALERIE MANOR - CHEMICAL</t>
  </si>
  <si>
    <t>ATHENA - VALERIE MANOR</t>
  </si>
  <si>
    <t>ATHENA - LITCHFIELD WOODS</t>
  </si>
  <si>
    <t>BAYVIEW HEALTH / CHEMICAL</t>
  </si>
  <si>
    <t>ATHENA - BAYVIEW HEALTH</t>
  </si>
  <si>
    <t>ATHENA - WADSWORTH GLEN - CHEMICAL</t>
  </si>
  <si>
    <t>ATHENA - WADSWORTH GLEN</t>
  </si>
  <si>
    <t>SHERIDEN WOODS / CHEMICAL</t>
  </si>
  <si>
    <t>ATHENA - SHERIDEN WOODS</t>
  </si>
  <si>
    <t>ATHENA - CHERRY BROOK - CHEMICAL</t>
  </si>
  <si>
    <t>ATHENA - CHERRY BROOK</t>
  </si>
  <si>
    <t>ATHENA - MAEFAIR HEALTH - CHEMICAL</t>
  </si>
  <si>
    <t>ATHENA - MAEFAIR HEALTH -</t>
  </si>
  <si>
    <t>ATHENA - BEACON BROOK - CHEMICALS</t>
  </si>
  <si>
    <t>ATHENA - BEACON BROOK</t>
  </si>
  <si>
    <t>NORTHBRIDGE HEALTH -CHEM</t>
  </si>
  <si>
    <t>ATHENA - NORTHBRIDGE HEALTH</t>
  </si>
  <si>
    <t>MIDDLESEX  H.C.</t>
  </si>
  <si>
    <t>ATHENA - MIDDLESEX  H.C.</t>
  </si>
  <si>
    <t>Jones Campus URI</t>
  </si>
  <si>
    <t>URI - Jones Campus</t>
  </si>
  <si>
    <t>Cust #</t>
  </si>
  <si>
    <t>SAYLES ELEMNTARY SCH USDA</t>
  </si>
  <si>
    <t>LAUREL ELEM  USDA</t>
  </si>
  <si>
    <t>WINTONBURY CHLDHD   USDA</t>
  </si>
  <si>
    <t>BRISTOL PUB SCHOOLS  USDA</t>
  </si>
  <si>
    <t>CANTERBRY BALD SCH USDA</t>
  </si>
  <si>
    <t>CANTERBRY ELEM SCH USDA</t>
  </si>
  <si>
    <t>COGINCHAUG HIGH REG 13 US</t>
  </si>
  <si>
    <t>POLARIS CENTER CREC USDA</t>
  </si>
  <si>
    <t>HAMPTON ELEM SCH USDA</t>
  </si>
  <si>
    <t>LISBON CENTRAL SCH USDA</t>
  </si>
  <si>
    <t>BDJ MIDDLE SCH USDA</t>
  </si>
  <si>
    <t>WINTHROP SCH USDA</t>
  </si>
  <si>
    <t>FRANKLIN ELEM SCH USDA</t>
  </si>
  <si>
    <t>WINTERGREEN MAG SCH USDA</t>
  </si>
  <si>
    <t>PLYMOUTH CTR SCH USDA</t>
  </si>
  <si>
    <t>PRESTON PLS MID USDA</t>
  </si>
  <si>
    <t>STAFFORD ELEM SCH USDA</t>
  </si>
  <si>
    <t>WT STAFFORD SCH USDA</t>
  </si>
  <si>
    <t>D C GOODWN SCH USDA</t>
  </si>
  <si>
    <t>ELI TERRY MID SCH USDA</t>
  </si>
  <si>
    <t>HARRY FISCHER SCH USDA</t>
  </si>
  <si>
    <t>VOLUNTOWN SCH USDA</t>
  </si>
  <si>
    <t>UNIV HARTFORD MAGNET USDA</t>
  </si>
  <si>
    <t xml:space="preserve"> </t>
  </si>
  <si>
    <t>Y</t>
  </si>
  <si>
    <t xml:space="preserve">STAFFORD MID SCH USDA    </t>
  </si>
  <si>
    <t xml:space="preserve">COMMON GROUND HS USDA    </t>
  </si>
  <si>
    <t xml:space="preserve">BRISTOW MID SCH USDA     </t>
  </si>
  <si>
    <t xml:space="preserve">MCCANN TECHNICAL SCHOOL  </t>
  </si>
  <si>
    <t xml:space="preserve">WHATELY ELEMENTARY SCH   </t>
  </si>
  <si>
    <t>SUNDERLAND ELEMENTARY SCH</t>
  </si>
  <si>
    <t xml:space="preserve">FRONTIER REGIONAL SCHOOL </t>
  </si>
  <si>
    <t xml:space="preserve">DEERFIELD ELEMENTARY SCH </t>
  </si>
  <si>
    <t xml:space="preserve">CONWAY GRAMMAR SCHOOL    </t>
  </si>
  <si>
    <t xml:space="preserve">CAPITOL PREP HARBOR USDA </t>
  </si>
  <si>
    <t>EXPLORATIONS AT EDADVANCE</t>
  </si>
  <si>
    <t xml:space="preserve">GROTON MIDDLE SCH USDA   </t>
  </si>
  <si>
    <t>HOOSAC VALLEY ELEM   USDA</t>
  </si>
  <si>
    <t xml:space="preserve">KENT CENTER SCHOOL USDA  </t>
  </si>
  <si>
    <t>WINTERGREEN ELEM USDA  @W</t>
  </si>
  <si>
    <t>FARMINGTON HIGH SC USDA@C</t>
  </si>
  <si>
    <t xml:space="preserve">MILL ACADEMY        USDA </t>
  </si>
  <si>
    <t xml:space="preserve">CONGREG K'TANA-WTBY USDA </t>
  </si>
  <si>
    <t>PULASKI MIDDLE SCH USDA@W</t>
  </si>
  <si>
    <t xml:space="preserve">JAMES MORRIS SCH USDA    </t>
  </si>
  <si>
    <t>GOSHEN CENTER SCHOOL USDA</t>
  </si>
  <si>
    <t xml:space="preserve">WARREN ELEM SCH USDA     </t>
  </si>
  <si>
    <t xml:space="preserve">OAK BLUFFS ELEMENTARY    </t>
  </si>
  <si>
    <t xml:space="preserve">WEST TISBURY ELEMENTARY  </t>
  </si>
  <si>
    <t>MARTHA'S VINEYARD REGIONA</t>
  </si>
  <si>
    <t xml:space="preserve">EDGARTOWN ELEMENTARY     </t>
  </si>
  <si>
    <t xml:space="preserve">CHILMARK SCHOOL          </t>
  </si>
  <si>
    <t>MOSER SCHOOL USDA      @S</t>
  </si>
  <si>
    <t>INTERDISTRICT SCHOOL USDA</t>
  </si>
  <si>
    <t>INTEGRATED DAY CHART-USDA</t>
  </si>
  <si>
    <t xml:space="preserve">WILLIAMSTOWN ELEMENTARY  </t>
  </si>
  <si>
    <t xml:space="preserve">MOUNT GREYLOCK REGIONAL  </t>
  </si>
  <si>
    <t xml:space="preserve">ANNE T DUNPHY SCHOOL - U </t>
  </si>
  <si>
    <t xml:space="preserve">WILBRAHAM MIDDLE SCHOOL  </t>
  </si>
  <si>
    <t xml:space="preserve">STONY HILL SCHOOL - USDA </t>
  </si>
  <si>
    <t xml:space="preserve">SOULE ROAD SCHOOL - USDA </t>
  </si>
  <si>
    <t xml:space="preserve">MINNECHAUG REGIONAL HIGH </t>
  </si>
  <si>
    <t xml:space="preserve">MILE TREE SCHOOL - USDA  </t>
  </si>
  <si>
    <t xml:space="preserve">WHATELY ELEMENTARY SCHOO </t>
  </si>
  <si>
    <t xml:space="preserve">WESTHAMPTON ELEMENTARY S </t>
  </si>
  <si>
    <t xml:space="preserve">HAMPSHIRE REGIONAL HIGH  </t>
  </si>
  <si>
    <t xml:space="preserve">TECHNICAL ACADEMY  - USD </t>
  </si>
  <si>
    <t xml:space="preserve">SOUTHAMPTON RD - USDA    </t>
  </si>
  <si>
    <t xml:space="preserve">PAPER MILL  - USDA       </t>
  </si>
  <si>
    <t xml:space="preserve">MUNGER HILL  - USDA      </t>
  </si>
  <si>
    <t xml:space="preserve">MIDDLE SCHOOL  - USDA    </t>
  </si>
  <si>
    <t xml:space="preserve">INTERMEDIATE SCHOOL - US </t>
  </si>
  <si>
    <t xml:space="preserve">HIGLAND ELEMENTRY  - USD </t>
  </si>
  <si>
    <t xml:space="preserve">HIGH SCHOOL  - USDA      </t>
  </si>
  <si>
    <t xml:space="preserve">FRANKLIN AVE  - USDA     </t>
  </si>
  <si>
    <t xml:space="preserve">ABNER GIBBS - USDA       </t>
  </si>
  <si>
    <t xml:space="preserve">WAREHOUSE  - USDA        </t>
  </si>
  <si>
    <t xml:space="preserve">LOWER PIONEER VALLEY CAR </t>
  </si>
  <si>
    <t xml:space="preserve">WARE MIDDLE SCHOOL - USD </t>
  </si>
  <si>
    <t>WARE JR SR HIGH SCHOOL -</t>
  </si>
  <si>
    <t>SMK ELEMENTARY SCHOOL -</t>
  </si>
  <si>
    <t xml:space="preserve">WALES ELEMENTARY SCHOOL  </t>
  </si>
  <si>
    <t xml:space="preserve">FRANKLIN COUNTY TECHNICA </t>
  </si>
  <si>
    <t xml:space="preserve">SUNDERLAND ELEMENTARY SC </t>
  </si>
  <si>
    <t xml:space="preserve">SPRINGFIELD CNC WAREHOUS </t>
  </si>
  <si>
    <t xml:space="preserve">WOODLAND SCHOOL - USDA   </t>
  </si>
  <si>
    <t xml:space="preserve">SOUTHWICK REGIONAL SCHOO </t>
  </si>
  <si>
    <t xml:space="preserve">POWDER MILL SCHOOL - USD </t>
  </si>
  <si>
    <t xml:space="preserve">WILLIAM E. NORRIS SCHOOL </t>
  </si>
  <si>
    <t xml:space="preserve">SOUTH HADLEY HIGH SCHOOL </t>
  </si>
  <si>
    <t xml:space="preserve">SOUTH HADLE MIDDLE SCHOO </t>
  </si>
  <si>
    <t xml:space="preserve">PLAINS ELEMENTARY - USDA </t>
  </si>
  <si>
    <t xml:space="preserve">MOSIER ELEMENTARY - USDA </t>
  </si>
  <si>
    <t>SHUTESBURY ELEMENTARY -</t>
  </si>
  <si>
    <t xml:space="preserve">MOHAWK TRAIL REG. SCHOOL </t>
  </si>
  <si>
    <t xml:space="preserve">MT EVERETT REGIONAL SCHO </t>
  </si>
  <si>
    <t>ROWE ELEMENTARY SCHOOL -</t>
  </si>
  <si>
    <t xml:space="preserve">RICHMOND CONSOLIDATED SC </t>
  </si>
  <si>
    <t xml:space="preserve">PITTSFIELD SCHOOL FOOD S </t>
  </si>
  <si>
    <t xml:space="preserve">HILLCREST ACADEMY - USDA </t>
  </si>
  <si>
    <t xml:space="preserve">18 DEGREES INC - USDA    </t>
  </si>
  <si>
    <t xml:space="preserve">PATHINDER RTVHS - USDA   </t>
  </si>
  <si>
    <t xml:space="preserve">PALMER HIGH SCHOOL - USD </t>
  </si>
  <si>
    <t xml:space="preserve">OLD MILL POND SCHOOL - U </t>
  </si>
  <si>
    <t xml:space="preserve">FARMINGTON RIVER REGIONA </t>
  </si>
  <si>
    <t xml:space="preserve">PIONEER VALLEY REGIONAL  </t>
  </si>
  <si>
    <t xml:space="preserve">NORTHFIELD ELEMENTARY SC </t>
  </si>
  <si>
    <t xml:space="preserve">SMITH VOCATIONAL AND AGR </t>
  </si>
  <si>
    <t xml:space="preserve">NORTHAMPTON HIGH SCHOOL  </t>
  </si>
  <si>
    <t xml:space="preserve">GREYLOCK ELEMENTARY SCHO </t>
  </si>
  <si>
    <t xml:space="preserve">DRURY HIGH SCHOOL - USDA </t>
  </si>
  <si>
    <t xml:space="preserve">COLEGROVE PARK ELEMENTAR </t>
  </si>
  <si>
    <t xml:space="preserve">BRAYTON ELEMENTARY SCHOO </t>
  </si>
  <si>
    <t xml:space="preserve">SWIFT RIVER ELEMENTARY S </t>
  </si>
  <si>
    <t xml:space="preserve">TURNERS FALLS HIGH SCHOO </t>
  </si>
  <si>
    <t xml:space="preserve">QUARRY HILL COMMUNITY SC </t>
  </si>
  <si>
    <t xml:space="preserve">MONSON HIGH SCHOOL - USD </t>
  </si>
  <si>
    <t>GRANITE VALLEY SCHOOL -</t>
  </si>
  <si>
    <t>VETERAN'S PARK SCHOOL -</t>
  </si>
  <si>
    <t xml:space="preserve">ST. JOHN THE BAPTIST SCH </t>
  </si>
  <si>
    <t xml:space="preserve">PAUL R. BAIRD MIDDLE SCH </t>
  </si>
  <si>
    <t xml:space="preserve">LUDLOW HIGH SCHOOL - USD </t>
  </si>
  <si>
    <t xml:space="preserve">EAST STREET SCHOOL - USD </t>
  </si>
  <si>
    <t xml:space="preserve">CHAPIN STREET SCHOOL - U </t>
  </si>
  <si>
    <t xml:space="preserve">WOLF SWAMP ROAD ELEMENTA </t>
  </si>
  <si>
    <t>WILLIAMS MIDDLE SCHOOL -</t>
  </si>
  <si>
    <t>LONGMEADOW HIGH SCHOOL -</t>
  </si>
  <si>
    <t xml:space="preserve">GLENBROOK MIDDLE SCHOOL  </t>
  </si>
  <si>
    <t xml:space="preserve">CENTER ELEMENTARY SCHOOL </t>
  </si>
  <si>
    <t xml:space="preserve">BLUEBERRRY HILL ELEMENTA </t>
  </si>
  <si>
    <t xml:space="preserve">LEVERETT ELEMENTARY SCHO </t>
  </si>
  <si>
    <t xml:space="preserve">MORRIS ELEMENTARY SCHOOL </t>
  </si>
  <si>
    <t xml:space="preserve">LENOX MEMORIAL MIDDLE AN </t>
  </si>
  <si>
    <t xml:space="preserve">LEE MIDDLE AND HIGH SCHO </t>
  </si>
  <si>
    <t>LEE ELEMENTARY SCHOOL -</t>
  </si>
  <si>
    <t xml:space="preserve">LANESBOROUGH ELEMENTARY  </t>
  </si>
  <si>
    <t xml:space="preserve">GATEWAY REGIONAL HIGH SC </t>
  </si>
  <si>
    <t xml:space="preserve">HOLYOKE PUBLIC SCHOOLS W </t>
  </si>
  <si>
    <t xml:space="preserve">HOLYOKE DAY NURSERY, INC </t>
  </si>
  <si>
    <t xml:space="preserve">HOLLAND ELEMENTARY SCHOO </t>
  </si>
  <si>
    <t xml:space="preserve">KITTREDGE ELEMENTARY SCH </t>
  </si>
  <si>
    <t xml:space="preserve">GREEN MEADOWS SCHOOL - U </t>
  </si>
  <si>
    <t xml:space="preserve">HOPKINS ACADEMY - USDA   </t>
  </si>
  <si>
    <t xml:space="preserve">HADLEY ELEMENTARY SCHOOL </t>
  </si>
  <si>
    <t xml:space="preserve">GREENFIELD MIDDLE SCHOOL </t>
  </si>
  <si>
    <t xml:space="preserve">GREENFIELD HIGH SCHOOL   </t>
  </si>
  <si>
    <t>GREENFIELD HIGH SCHOOL -</t>
  </si>
  <si>
    <t xml:space="preserve">MONUMENT MTN REGIONAL H  </t>
  </si>
  <si>
    <t xml:space="preserve">EAST MEADOW SCHOOL       </t>
  </si>
  <si>
    <t xml:space="preserve">GABRIEL ABBOTT MEMORIAL  </t>
  </si>
  <si>
    <t xml:space="preserve">AGAWAM JUNIOR HIGH SCHOO </t>
  </si>
  <si>
    <t xml:space="preserve">ERVING ELEMENTARY SCHOOL </t>
  </si>
  <si>
    <t xml:space="preserve">EAST HAMPTON HIGH SCHOOL </t>
  </si>
  <si>
    <t xml:space="preserve">EAST LONGMEADOW MOUNTAIN </t>
  </si>
  <si>
    <t xml:space="preserve">EAST LONGMEADOW MEADOWBR </t>
  </si>
  <si>
    <t xml:space="preserve">EAST LONGMEADOW HIGH SCH </t>
  </si>
  <si>
    <t xml:space="preserve">EAST LONGMEADOW BIRCHLAN </t>
  </si>
  <si>
    <t xml:space="preserve">SAINT AGNES ACADEMY  - U </t>
  </si>
  <si>
    <t xml:space="preserve">WAHCONAH HIGH SCHOOL - U </t>
  </si>
  <si>
    <t>NESSACUS MIDDLE SCHOOL -</t>
  </si>
  <si>
    <t xml:space="preserve">CRANEVILLE ELEMENTARY SC </t>
  </si>
  <si>
    <t>CONWAY GRAMMAR SCHOOL -</t>
  </si>
  <si>
    <t xml:space="preserve">CLARKSBURG ELEMENTARY SC </t>
  </si>
  <si>
    <t xml:space="preserve">SZETELA EARLY CHILDHOOD  </t>
  </si>
  <si>
    <t xml:space="preserve">STREIBER ELEMENTARY SCHO </t>
  </si>
  <si>
    <t xml:space="preserve">STEFANIK ELEMENTARY SCHO </t>
  </si>
  <si>
    <t xml:space="preserve">PE BOWE ELEMENTARY SCHOO </t>
  </si>
  <si>
    <t xml:space="preserve">LITWIN ELEMENTARY SCHOOL </t>
  </si>
  <si>
    <t xml:space="preserve">LAMBERT-LAVOIE ELEMENTAR </t>
  </si>
  <si>
    <t xml:space="preserve">FAIRVIEW ELEMENTARY SCHO </t>
  </si>
  <si>
    <t xml:space="preserve">DUPONT MIDDLE SCHOOL - U </t>
  </si>
  <si>
    <t xml:space="preserve">CHICOPEE HIGH SCHOOL - U </t>
  </si>
  <si>
    <t xml:space="preserve">CHICOPEE COMPREHENSIVE H </t>
  </si>
  <si>
    <t xml:space="preserve">CHICOPEE ACADEMY - USDA  </t>
  </si>
  <si>
    <t xml:space="preserve">BOWIE ELEMENTARY SCHOOL  </t>
  </si>
  <si>
    <t>BELLAMY MIDDLE SCHOOL -</t>
  </si>
  <si>
    <t xml:space="preserve">BELCHER SCHOOL - USDA    </t>
  </si>
  <si>
    <t xml:space="preserve">BARRY ELEMENTARY SCHOOL  </t>
  </si>
  <si>
    <t xml:space="preserve">NEW HINGHAM REGIONAL ELE </t>
  </si>
  <si>
    <t xml:space="preserve">HOOSAC VALLEY MIDDLE &amp; H </t>
  </si>
  <si>
    <t xml:space="preserve">HAWLEMONT REGIONAL SCHOO </t>
  </si>
  <si>
    <t xml:space="preserve">BROOKFIELD ELEMENTARY SC </t>
  </si>
  <si>
    <t xml:space="preserve">BRIMFIELD ELEMENTARY SCH </t>
  </si>
  <si>
    <t xml:space="preserve">BERNARDSTON ELEMENTARY S </t>
  </si>
  <si>
    <t xml:space="preserve">JABISH BROOK MIDDLE SCHO </t>
  </si>
  <si>
    <t xml:space="preserve">COLD SPRING SCHOOL - USD </t>
  </si>
  <si>
    <t xml:space="preserve">CHESTNUT HILL COMMUNITY  </t>
  </si>
  <si>
    <t>BELCHERTOWN HIGH SCHOOL -</t>
  </si>
  <si>
    <t xml:space="preserve">WILDWOOD ELEMENTRY SCHOO </t>
  </si>
  <si>
    <t xml:space="preserve">FORT RIVER ELEMENTARY SC </t>
  </si>
  <si>
    <t xml:space="preserve">CROCKER FARM ELEMENTARY  </t>
  </si>
  <si>
    <t>AMHERST MIDDLE SCHOOL  -</t>
  </si>
  <si>
    <t>PELHAM SCHOOLS-AMHERST MS</t>
  </si>
  <si>
    <t xml:space="preserve">AMHERST HIGH SCHOOL - US </t>
  </si>
  <si>
    <t xml:space="preserve">ROBERTA DOERING MIDDLE S </t>
  </si>
  <si>
    <t xml:space="preserve">AGAWAM HIGH SCHOOL - USD </t>
  </si>
  <si>
    <t xml:space="preserve">ROBINSON PARK SCHOOL - U </t>
  </si>
  <si>
    <t xml:space="preserve">ST. STANISLAUS KOSTKA SC </t>
  </si>
  <si>
    <t xml:space="preserve">CANTON SCHOOLS USDA      </t>
  </si>
  <si>
    <t>MANCHESTER SCH LUNCH USDA</t>
  </si>
  <si>
    <t xml:space="preserve">VALLEY REGIONAL HIGH SCH </t>
  </si>
  <si>
    <t xml:space="preserve">JOHN WINTHROP MIDDLE SCH </t>
  </si>
  <si>
    <t xml:space="preserve">WOODBURY MID REG 14 USDA </t>
  </si>
  <si>
    <t xml:space="preserve">TYRRELL MID SCH USDA     </t>
  </si>
  <si>
    <t xml:space="preserve">PEARSON SCH USDA         </t>
  </si>
  <si>
    <t>WIND LOCKS MID SCH USDA@S</t>
  </si>
  <si>
    <t>MIDDLEBROK SCH USDA    @C</t>
  </si>
  <si>
    <t xml:space="preserve">WINDHAM CENTER USDA      </t>
  </si>
  <si>
    <t>REDDING ELEM SCH USDA  @C</t>
  </si>
  <si>
    <t xml:space="preserve">SEDGWICK MID SCH USDA    </t>
  </si>
  <si>
    <t xml:space="preserve">CONARD HIGH SCH USDA     </t>
  </si>
  <si>
    <t xml:space="preserve">POLK SCHOOL USDA         </t>
  </si>
  <si>
    <t xml:space="preserve">FRIENDSHIP SCH FRD USDA  </t>
  </si>
  <si>
    <t xml:space="preserve">WILBY HIGH SCH CAFE USDA </t>
  </si>
  <si>
    <t xml:space="preserve">ROTELLA MAG SCH USDA     </t>
  </si>
  <si>
    <t>GENERALI GRAMMAR SCH USDA</t>
  </si>
  <si>
    <t xml:space="preserve">CARRINGTON SCH USDA      </t>
  </si>
  <si>
    <t xml:space="preserve">VERNON MID SCH USDA      </t>
  </si>
  <si>
    <t xml:space="preserve">MAPLE ST SCH USDA        </t>
  </si>
  <si>
    <t xml:space="preserve">MID BROOK SCHOOL USDA    </t>
  </si>
  <si>
    <t xml:space="preserve">FRENCHTOWN EL SCH USDA   </t>
  </si>
  <si>
    <t xml:space="preserve">TORRINGTON MID SCH USDA  </t>
  </si>
  <si>
    <t>O WOLCOTT THS USDA CTECS@</t>
  </si>
  <si>
    <t xml:space="preserve">TOLLD INTERM SCH USDA    </t>
  </si>
  <si>
    <t xml:space="preserve">THOMASTON HI SCH USDA    </t>
  </si>
  <si>
    <t xml:space="preserve">PLYMOUTH CTR SCH USDA    </t>
  </si>
  <si>
    <t xml:space="preserve">MANSFIELD MID SCH USDA   </t>
  </si>
  <si>
    <t>TRAILBLAZERS ACAD USDA @C</t>
  </si>
  <si>
    <t xml:space="preserve">STAFFORDVIL SCH USDA     </t>
  </si>
  <si>
    <t xml:space="preserve">SOUTHINGTON HI SCH USDA  </t>
  </si>
  <si>
    <t xml:space="preserve">DE PAOLA MIDDLE SCH USDA </t>
  </si>
  <si>
    <t xml:space="preserve">POMPERAUG HIGH SCH USDA  </t>
  </si>
  <si>
    <t xml:space="preserve"> S WINDSOR PUB SCH USDA@C</t>
  </si>
  <si>
    <t xml:space="preserve">SQUADRON LNE SCH USDA    </t>
  </si>
  <si>
    <t>SHELT PERRY HL SCH USDA@W</t>
  </si>
  <si>
    <t xml:space="preserve">SEYMOUR MID SCH USDA     </t>
  </si>
  <si>
    <t>ROCKY HILL SCH USDA    @S</t>
  </si>
  <si>
    <t>BARLOW MNT SCH USDA    @C</t>
  </si>
  <si>
    <t xml:space="preserve">WEST VINE SCH USDA       </t>
  </si>
  <si>
    <t>QUAKER FMS SCH USDA    @W</t>
  </si>
  <si>
    <t>ORANGE JR USDA         @C</t>
  </si>
  <si>
    <t xml:space="preserve">OLD SAYBROK SEN HI USDA  </t>
  </si>
  <si>
    <t xml:space="preserve">MOHEGAN ELEM SCH USDA    </t>
  </si>
  <si>
    <t>NORWICH FREE ACAD USDA @C</t>
  </si>
  <si>
    <t xml:space="preserve">UNCAS SCH USDA           </t>
  </si>
  <si>
    <t xml:space="preserve">HUNTINGTON SCH USDA      </t>
  </si>
  <si>
    <t xml:space="preserve">NORTH HAVEN HS   USDA @C </t>
  </si>
  <si>
    <t>N BRANFORD INTER SCH USDA</t>
  </si>
  <si>
    <t xml:space="preserve">NORTHVILLE ELEM SCH USDA </t>
  </si>
  <si>
    <t xml:space="preserve">WINTHROP SCH USDA        </t>
  </si>
  <si>
    <t>NEW HAVEN CENTRAL KITUSDA</t>
  </si>
  <si>
    <t>NEW BRITAIN HS  USDA   @W</t>
  </si>
  <si>
    <t>NAUGATUC HIGH SCH USDA @S</t>
  </si>
  <si>
    <t xml:space="preserve">NATHAN HALE RAY MID USDA </t>
  </si>
  <si>
    <t>JOCKEY HOL MID SCH USDA@S</t>
  </si>
  <si>
    <t>VAN BUREN MOODY ELEM USDA</t>
  </si>
  <si>
    <t xml:space="preserve">KEIGWIN ANNEX USDA       </t>
  </si>
  <si>
    <t xml:space="preserve">BIELEFIELD ELEM SCH USDA </t>
  </si>
  <si>
    <t xml:space="preserve">MIDDLEBURY ELEM SCH USDA </t>
  </si>
  <si>
    <t>HOWELL CHENEY CTECS USDA@</t>
  </si>
  <si>
    <t xml:space="preserve">VERPLANCK SCH USDA       </t>
  </si>
  <si>
    <t>LEBANON MIDDLE SCH USDA@C</t>
  </si>
  <si>
    <t xml:space="preserve">GRISWOLD HI SCH USDA     </t>
  </si>
  <si>
    <t xml:space="preserve">HADD KILLINGWORTH USDA   </t>
  </si>
  <si>
    <t xml:space="preserve">A I PRINCE CTECS USDA  @ </t>
  </si>
  <si>
    <t xml:space="preserve">M D FOX SCH USDA         </t>
  </si>
  <si>
    <t>SPRING GLEN ELEM USDA  @W</t>
  </si>
  <si>
    <t xml:space="preserve">HAMDEN MID SCH USDA  @W  </t>
  </si>
  <si>
    <t xml:space="preserve">CHURCH ST SCH USDA    @W </t>
  </si>
  <si>
    <t xml:space="preserve">MELISSA JONES SCH USDA   </t>
  </si>
  <si>
    <t xml:space="preserve">ADAMS MIDDLE SCH USDA    </t>
  </si>
  <si>
    <t xml:space="preserve">BUTLER ELEM SCH USDA     </t>
  </si>
  <si>
    <t xml:space="preserve">CLAUDE CHESTER SCH USDA  </t>
  </si>
  <si>
    <t xml:space="preserve">KELLY LANE ELEM SC USDA  </t>
  </si>
  <si>
    <t xml:space="preserve">SMITH MIDDLE SCH USDA    </t>
  </si>
  <si>
    <t>CIVIC LEADERSHIP HS CRE@W</t>
  </si>
  <si>
    <t>CT RIVER ACADEMY USDA  @S</t>
  </si>
  <si>
    <t xml:space="preserve">E HAMPTON CENTER USDA    </t>
  </si>
  <si>
    <t xml:space="preserve">KILLINGLY INT USDA WHT   </t>
  </si>
  <si>
    <t>KILLINGLY MEM USDA     @W</t>
  </si>
  <si>
    <t>HENRY ABBOTT THS USDA   @</t>
  </si>
  <si>
    <t xml:space="preserve">CROMWELL PUB HI SCH USDA </t>
  </si>
  <si>
    <t xml:space="preserve">COVENTRY HI SCH USDA     </t>
  </si>
  <si>
    <t xml:space="preserve">JACK JACKTER INTER USDA  </t>
  </si>
  <si>
    <t xml:space="preserve">DODD MID SCH USDA        </t>
  </si>
  <si>
    <t xml:space="preserve">BRIDGEPRT NUTR CTR USDA  </t>
  </si>
  <si>
    <t>MARY MURPHY SCH USDA   @C</t>
  </si>
  <si>
    <t>MET LEARNING CTR CREC  @W</t>
  </si>
  <si>
    <t xml:space="preserve">THOMPSON BROOK SCH USDA  </t>
  </si>
  <si>
    <t xml:space="preserve">AVON MIDDLE SCH USDA     </t>
  </si>
  <si>
    <t xml:space="preserve">WAKELEE ELEMENTARY USDA  </t>
  </si>
  <si>
    <t>WIND LOCKS SO SCH USDA @S</t>
  </si>
  <si>
    <t xml:space="preserve">WINDHAM HI SCH USDA      </t>
  </si>
  <si>
    <t xml:space="preserve">HALL HIGH SCH USDA       </t>
  </si>
  <si>
    <t xml:space="preserve">ST BRIGID-ST AUGUST USDA </t>
  </si>
  <si>
    <t xml:space="preserve">WATERTOWN HIGH SCH USDA  </t>
  </si>
  <si>
    <t xml:space="preserve">WATERFORD LUNCH CLR USDA </t>
  </si>
  <si>
    <t>WEST SIDE MIDDLE SCH USDA</t>
  </si>
  <si>
    <t xml:space="preserve">JONATHAN REED SCH USDA   </t>
  </si>
  <si>
    <t xml:space="preserve">W F KAYNOR TECH HS USDA  </t>
  </si>
  <si>
    <t xml:space="preserve">CHILDRENS COMM SCH USDA  </t>
  </si>
  <si>
    <t xml:space="preserve">NORTHEAST SCH USDA       </t>
  </si>
  <si>
    <t xml:space="preserve">TASHUA SCHOOL USDA       </t>
  </si>
  <si>
    <t xml:space="preserve">HILLCREST JR HI SCH USDA </t>
  </si>
  <si>
    <t xml:space="preserve">VOGEL W  SCHOOL USDA     </t>
  </si>
  <si>
    <t xml:space="preserve">SOUTHWST SCH USDA        </t>
  </si>
  <si>
    <t xml:space="preserve">TOLLAND MID SCH USDA     </t>
  </si>
  <si>
    <t xml:space="preserve">TERRYVILLE HI SCH USDA   </t>
  </si>
  <si>
    <t>NORTHEAST SCH USDA     @C</t>
  </si>
  <si>
    <t xml:space="preserve">WT STAFFORD SCH USDA     </t>
  </si>
  <si>
    <t xml:space="preserve">THALBERG ELEM SCH USDA   </t>
  </si>
  <si>
    <t xml:space="preserve">J. KENNEDY MID SCH USDA  </t>
  </si>
  <si>
    <t xml:space="preserve">ROCHAMBEAU MID SCH USDA  </t>
  </si>
  <si>
    <t xml:space="preserve">SEYMOUR HIGH SCH USDA    </t>
  </si>
  <si>
    <t>SCOTTS RIDGE MID USDA  @C</t>
  </si>
  <si>
    <t>BRANCHVIL ELEM SCH USDA@C</t>
  </si>
  <si>
    <t xml:space="preserve">OXFORD MIDDLE SCH USDA@W </t>
  </si>
  <si>
    <t xml:space="preserve">PECK PLACE SCH USDA      </t>
  </si>
  <si>
    <t xml:space="preserve">OAKDALE SCH USDA         </t>
  </si>
  <si>
    <t>NORWICH CTECS USDA      @</t>
  </si>
  <si>
    <t>VETERANS MEMORIAL SCH USD</t>
  </si>
  <si>
    <t xml:space="preserve">KELLEY MID SCH USDA      </t>
  </si>
  <si>
    <t xml:space="preserve">SARAH NOBLE INTERM USDA  </t>
  </si>
  <si>
    <t xml:space="preserve">BDJ MIDDLE SCH USDA      </t>
  </si>
  <si>
    <t xml:space="preserve">AMISTAD HIGH SCH  @W     </t>
  </si>
  <si>
    <t>STEPNEY ELEM SCH USDA  @S</t>
  </si>
  <si>
    <t>VINAL CTECS  USDA       @</t>
  </si>
  <si>
    <t xml:space="preserve">WOODROW WILSON MID USDA  </t>
  </si>
  <si>
    <t xml:space="preserve">FARM HILL ELEM USDA      </t>
  </si>
  <si>
    <t xml:space="preserve">ILLING MID SCH USDA      </t>
  </si>
  <si>
    <t>LEBANON SCH LYMAN USDA @C</t>
  </si>
  <si>
    <t xml:space="preserve">GRISWOLD INTER SCH USDA  </t>
  </si>
  <si>
    <t xml:space="preserve">NAYLOR SCH USDA          </t>
  </si>
  <si>
    <t xml:space="preserve">HARTFORD CENT WRHSE USDA </t>
  </si>
  <si>
    <t xml:space="preserve">BELLIZZI MIDDLE SCH USDA </t>
  </si>
  <si>
    <t>WEST WOODS SCH-USDA    @W</t>
  </si>
  <si>
    <t>HAMDEN HIGH SCH USDA   @W</t>
  </si>
  <si>
    <t>DUNBAR HILL SCH USDA   @W</t>
  </si>
  <si>
    <t xml:space="preserve">CALVIN LEETE SCH USDA    </t>
  </si>
  <si>
    <t xml:space="preserve">WESTSIDE MID SCH USDA    </t>
  </si>
  <si>
    <t xml:space="preserve">CUTLER MIDDLE SCH USDA   </t>
  </si>
  <si>
    <t xml:space="preserve">E LYME HIGH SCH USDA     </t>
  </si>
  <si>
    <t>E HARTFORD HIGH SC USDA@S</t>
  </si>
  <si>
    <t xml:space="preserve">MEMORIAL ELEM SCH USDA   </t>
  </si>
  <si>
    <t xml:space="preserve">ROGERS PARK MID USDA SDX </t>
  </si>
  <si>
    <t xml:space="preserve">EDNA C STEVENS USDA      </t>
  </si>
  <si>
    <t xml:space="preserve">G H ROBERTSON SCH USDA   </t>
  </si>
  <si>
    <t xml:space="preserve">JOHNSON MID SCH USDA     </t>
  </si>
  <si>
    <t xml:space="preserve">PIERSON SCH USDA         </t>
  </si>
  <si>
    <t xml:space="preserve">DOOLITTLE ELEM SCH USDA  </t>
  </si>
  <si>
    <t>BULLARD HAVENS CTEC  USD@</t>
  </si>
  <si>
    <t>MARY TISKO SCH  USDA   @C</t>
  </si>
  <si>
    <t xml:space="preserve">CREC MUSEUM ACAD USDA    </t>
  </si>
  <si>
    <t xml:space="preserve">PINE GROVE SCH USDA      </t>
  </si>
  <si>
    <t xml:space="preserve">WOODSTOCK EL SCH USDA    </t>
  </si>
  <si>
    <t xml:space="preserve">MITCHELL ELEM SCH USDA   </t>
  </si>
  <si>
    <t>AMITY REG 5 SCH USDA   @C</t>
  </si>
  <si>
    <t xml:space="preserve">WOLCOTT HIGH SCH USDA    </t>
  </si>
  <si>
    <t xml:space="preserve">ALCOTT ELEM SCH USDA     </t>
  </si>
  <si>
    <t xml:space="preserve">BATCHELTER SCH USDA      </t>
  </si>
  <si>
    <t>NORTH STREET SCH USDA  @S</t>
  </si>
  <si>
    <t>WIND LOCKS PUB SCH USDA@S</t>
  </si>
  <si>
    <t xml:space="preserve">BARROWS STEM ACAD USDA   </t>
  </si>
  <si>
    <t>CIDER MILL SCH USDA    @C</t>
  </si>
  <si>
    <t xml:space="preserve">WILLINGTON SCH LUN USDA  </t>
  </si>
  <si>
    <t xml:space="preserve">WINDHAM MID SCH USDA     </t>
  </si>
  <si>
    <t xml:space="preserve">NATCHAUG SCH USDA        </t>
  </si>
  <si>
    <t>WETHERSFIELD HI SC USDA@C</t>
  </si>
  <si>
    <t>WESTBROOK DAISY INGR USDA</t>
  </si>
  <si>
    <t>SPAULDING SCH USDA     @A</t>
  </si>
  <si>
    <t>BARLOW SCH USDA        @C</t>
  </si>
  <si>
    <t>W HAVEN PUB USDA       @S</t>
  </si>
  <si>
    <t xml:space="preserve">PHILIP MID SCH USDA      </t>
  </si>
  <si>
    <t xml:space="preserve">JOHN TRUMBULL PRIM USDA  </t>
  </si>
  <si>
    <t xml:space="preserve">WATERFORD HIGH SCH USDA  </t>
  </si>
  <si>
    <t xml:space="preserve">GREAT NECK SCH USDA      </t>
  </si>
  <si>
    <t>BRASS CITY CHARTER SCH US</t>
  </si>
  <si>
    <t>WATERBURY ARTS MAG SCH US</t>
  </si>
  <si>
    <t xml:space="preserve">KENNEDY HIGH SCH USDA    </t>
  </si>
  <si>
    <t xml:space="preserve">CROSBY HIGH SCH USDA     </t>
  </si>
  <si>
    <t xml:space="preserve">SHEPAUG VALL SCH USDA    </t>
  </si>
  <si>
    <t>DAG HAMMARSKJOLD MID USDA</t>
  </si>
  <si>
    <t xml:space="preserve">VOLUNTOWN SCH USDA       </t>
  </si>
  <si>
    <t xml:space="preserve">ROCKVILLE HI SCH USDA    </t>
  </si>
  <si>
    <t xml:space="preserve">CENTER RD SCH USDA       </t>
  </si>
  <si>
    <t xml:space="preserve">MOHEGAN SCHOOL USDA      </t>
  </si>
  <si>
    <t xml:space="preserve">TRUMBULL HI SCH USDA     </t>
  </si>
  <si>
    <t xml:space="preserve">JANE RYAN SCH USDA       </t>
  </si>
  <si>
    <t xml:space="preserve">BOOTH HILL SCHOOL USDA   </t>
  </si>
  <si>
    <t xml:space="preserve">TORRINGFORD SCH USDA     </t>
  </si>
  <si>
    <t xml:space="preserve">EAST SCHOOL  USDA        </t>
  </si>
  <si>
    <t xml:space="preserve">BIRCH GROVE EL SCH USDA  </t>
  </si>
  <si>
    <t xml:space="preserve">BLACK ROCK ELEM SCH USDA </t>
  </si>
  <si>
    <t xml:space="preserve">ELI TERRY MID SCH USDA   </t>
  </si>
  <si>
    <t>MCALISTER INT SCH USDA @A</t>
  </si>
  <si>
    <t>STRATFORD PUB SCH USDA @S</t>
  </si>
  <si>
    <t xml:space="preserve">D C GOODWN SCH USDA      </t>
  </si>
  <si>
    <t xml:space="preserve">DEANS MILL SCH USDA      </t>
  </si>
  <si>
    <t xml:space="preserve">STERLING COMM SCH USDA   </t>
  </si>
  <si>
    <t>J WRIGHT CTECS USDA     @</t>
  </si>
  <si>
    <t xml:space="preserve">STAFFORD ELEM SCH USDA   </t>
  </si>
  <si>
    <t xml:space="preserve">HATTON ELEM SCH USDA     </t>
  </si>
  <si>
    <t>KELLEY ELEMENTAY SCH USDA</t>
  </si>
  <si>
    <t xml:space="preserve">DERYNOSKI ELEM SCH USDA  </t>
  </si>
  <si>
    <t xml:space="preserve">GAINFIELD ELEM SCH USDA  </t>
  </si>
  <si>
    <t>S WINDSOR HI SCH USDA  @C</t>
  </si>
  <si>
    <t xml:space="preserve">NAY VAG ELEM SCH USDA    </t>
  </si>
  <si>
    <t xml:space="preserve">HENRY J MEM HI USDA      </t>
  </si>
  <si>
    <t xml:space="preserve">SHELTON HIGH SCH USDA@W  </t>
  </si>
  <si>
    <t xml:space="preserve">SHARON CTR SCH USDA      </t>
  </si>
  <si>
    <t xml:space="preserve">BUNGAY ELEM SCH USDA     </t>
  </si>
  <si>
    <t xml:space="preserve">SCOTLND ELEM SCH USDA    </t>
  </si>
  <si>
    <t xml:space="preserve">WCG USDA NWTN PUB SCH    </t>
  </si>
  <si>
    <t xml:space="preserve">SALEM SCH USDA           </t>
  </si>
  <si>
    <t>GRISWOLD MID SCH USDA  @S</t>
  </si>
  <si>
    <t>EST RIDGE MID SCH USDA @C</t>
  </si>
  <si>
    <t>SCOTLND ELEM SCH USDA  @C</t>
  </si>
  <si>
    <t xml:space="preserve">QUAKER HILL ELEM USDA    </t>
  </si>
  <si>
    <t xml:space="preserve">PUTNAM ELEM MID USDA     </t>
  </si>
  <si>
    <t xml:space="preserve">LONG RIVER MID USDA      </t>
  </si>
  <si>
    <t xml:space="preserve">PRESTON PLS MID USDA     </t>
  </si>
  <si>
    <t>PORTLAND HI SCH USDA   @S</t>
  </si>
  <si>
    <t xml:space="preserve">POMFRET COMM SCH USDA    </t>
  </si>
  <si>
    <t xml:space="preserve">BARKHAMSTED SCH USDA     </t>
  </si>
  <si>
    <t>PLANTSVILLE ELEM SCH USDA</t>
  </si>
  <si>
    <t xml:space="preserve">PLAINVILLE HI SCH USDA   </t>
  </si>
  <si>
    <t>CENTRAL SCH USDA       @C</t>
  </si>
  <si>
    <t xml:space="preserve">STONINGTON HI SCHU SDA   </t>
  </si>
  <si>
    <t>OXFORD HI SCH USDA     @W</t>
  </si>
  <si>
    <t>CENTER SCH USDA        @W</t>
  </si>
  <si>
    <t xml:space="preserve">TURKEY HILL SCH USDA     </t>
  </si>
  <si>
    <t xml:space="preserve">RACE BROK ELEM SCH USDA  </t>
  </si>
  <si>
    <t xml:space="preserve">K E GOODWIN SCH USDA     </t>
  </si>
  <si>
    <t xml:space="preserve">PAWCATUCK MID SCH USDA   </t>
  </si>
  <si>
    <t>OLD LYME HI SCH USDA   @C</t>
  </si>
  <si>
    <t xml:space="preserve">SWIFT MIDDLE SCH USDA    </t>
  </si>
  <si>
    <t>LEONARD J TYL MID SCH USD</t>
  </si>
  <si>
    <t>CHARLES E MURPHY SCH USDA</t>
  </si>
  <si>
    <t xml:space="preserve">WEQUONNOC SCH USDA       </t>
  </si>
  <si>
    <t xml:space="preserve">STANTON SCH USDA         </t>
  </si>
  <si>
    <t xml:space="preserve">MAHAN SCH USDA           </t>
  </si>
  <si>
    <t xml:space="preserve">BISHOP SCH USDA USDA     </t>
  </si>
  <si>
    <t xml:space="preserve">NORWALK PUB SCH USDA  @W </t>
  </si>
  <si>
    <t xml:space="preserve">TOTOKET VALLEY ELEM USDA </t>
  </si>
  <si>
    <t xml:space="preserve">N WINDHAM SCH USDA       </t>
  </si>
  <si>
    <t xml:space="preserve">NTH STONINGT SCH USDA@A  </t>
  </si>
  <si>
    <t>VILLAGE SCH USDA       @C</t>
  </si>
  <si>
    <t xml:space="preserve">THOMP MIDDLE SCH USDA    </t>
  </si>
  <si>
    <t xml:space="preserve">FRANKLIN ELEM SCH USDA   </t>
  </si>
  <si>
    <t>JEROME HARRISON ELEM USDA</t>
  </si>
  <si>
    <t xml:space="preserve">BOTELLE ELEM SCH USDA    </t>
  </si>
  <si>
    <t xml:space="preserve">NIANTIC CENT SCH USDA    </t>
  </si>
  <si>
    <t>REED INTERMEDIATE USDA @W</t>
  </si>
  <si>
    <t xml:space="preserve">J WALLACE MID SCH USDA   </t>
  </si>
  <si>
    <t>SCHAGHTICOKE MID SCH USDA</t>
  </si>
  <si>
    <t>HILL AND PLAIN ELEM SCH U</t>
  </si>
  <si>
    <t>NATHAN HALE ELEM SCH USDA</t>
  </si>
  <si>
    <t xml:space="preserve">JENNINGS SCH USDA        </t>
  </si>
  <si>
    <t>AMISTAD ACAD USDA      @W</t>
  </si>
  <si>
    <t xml:space="preserve">ANN ANTOLINI SCH USDA    </t>
  </si>
  <si>
    <t>NEW FAIRF PUB SCH USDA @A</t>
  </si>
  <si>
    <t xml:space="preserve">KLINGBERG CENT USDA      </t>
  </si>
  <si>
    <t>CITY HILL MID SCH USDA @S</t>
  </si>
  <si>
    <t xml:space="preserve">STONINGTON MID SCH USDA  </t>
  </si>
  <si>
    <t>EAST HADDAM ELEM SCH USDA</t>
  </si>
  <si>
    <t>FAWN HOL ELEM USDA     @S</t>
  </si>
  <si>
    <t xml:space="preserve">JONATHAN LAW USDA        </t>
  </si>
  <si>
    <t xml:space="preserve">WESLEY ELEM SCHOOL USDA  </t>
  </si>
  <si>
    <t xml:space="preserve">MACDONOUGH SCH USDA      </t>
  </si>
  <si>
    <t xml:space="preserve">MIDDLETWN PUB SCH USDA   </t>
  </si>
  <si>
    <t xml:space="preserve">SOLNIT SOUTH DMHAS USDA  </t>
  </si>
  <si>
    <t xml:space="preserve">MIDDLEFLD MEM USDA       </t>
  </si>
  <si>
    <t xml:space="preserve">LONG MEADOW EL SCH USDA  </t>
  </si>
  <si>
    <t>H C WILCOX CTECS USDA   @</t>
  </si>
  <si>
    <t>MARLBOROUGH SCH USDA   @C</t>
  </si>
  <si>
    <t xml:space="preserve">NATCHAUG HOSPITAL USDA   </t>
  </si>
  <si>
    <t xml:space="preserve">ANN VINTON ELEM SCH USDA </t>
  </si>
  <si>
    <t xml:space="preserve">MANCH CENT STOR USDA     </t>
  </si>
  <si>
    <t xml:space="preserve">BENNET MIDDLE SCH USDA   </t>
  </si>
  <si>
    <t xml:space="preserve">LITCHFIELD HI SCH USDA   </t>
  </si>
  <si>
    <t>LEDYARD HIGH SCH USDA  @C</t>
  </si>
  <si>
    <t>LEBANON SCH LUNCH USDA @C</t>
  </si>
  <si>
    <t xml:space="preserve">SALISBURY CENTRAL USDA   </t>
  </si>
  <si>
    <t xml:space="preserve">HADDAM KILINGWORTH MID U </t>
  </si>
  <si>
    <t xml:space="preserve">LISBON CENTRAL SCH USDA  </t>
  </si>
  <si>
    <t xml:space="preserve">BURR ELEM SCH   USDA     </t>
  </si>
  <si>
    <t xml:space="preserve">GILEAD HILL SCH USDA     </t>
  </si>
  <si>
    <t>HARWINTON SCH REG 10 USDA</t>
  </si>
  <si>
    <t xml:space="preserve">RAWSON SCH USDA          </t>
  </si>
  <si>
    <t xml:space="preserve">HARTFORD PUB HI SCH USDA </t>
  </si>
  <si>
    <t xml:space="preserve">BUCKELEY HIGH SCH USDA   </t>
  </si>
  <si>
    <t xml:space="preserve">CAP REG ED CREC USDA     </t>
  </si>
  <si>
    <t xml:space="preserve">HAMPTON ELEM SCH USDA    </t>
  </si>
  <si>
    <t>ELI WHITNEY CTECS  USDA @</t>
  </si>
  <si>
    <t>HELEN ST SCH USDA      @W</t>
  </si>
  <si>
    <t xml:space="preserve">LEEDER HILL WHITNEY USDA </t>
  </si>
  <si>
    <t xml:space="preserve">GUILFORD HIGH SCH USDA   </t>
  </si>
  <si>
    <t xml:space="preserve">A  W  COX SCHOOL- USDA   </t>
  </si>
  <si>
    <t>ELLA GRASSO CTECS USDA  @</t>
  </si>
  <si>
    <t xml:space="preserve">CNTRL OFFICE STRAGE USDA </t>
  </si>
  <si>
    <t xml:space="preserve">GRANBY ELEMENTARY USDA   </t>
  </si>
  <si>
    <t xml:space="preserve">GIDEON WELLS HI SCH USDA </t>
  </si>
  <si>
    <t>ROBBINS MID SCH USDA   @C</t>
  </si>
  <si>
    <t xml:space="preserve">WARDE HI STORE USDA      </t>
  </si>
  <si>
    <t xml:space="preserve">ENFIELD HIGH SCH  USDA   </t>
  </si>
  <si>
    <t>ELLINGTON HI SCH USDA  @W</t>
  </si>
  <si>
    <t>KELLER SCH REG 9 USDA  @C</t>
  </si>
  <si>
    <t xml:space="preserve">SOLNIT NORTH DCF USDA    </t>
  </si>
  <si>
    <t>E HAVEN HI SCH USDA    @S</t>
  </si>
  <si>
    <t xml:space="preserve">POLARIS CENTER CREC USDA </t>
  </si>
  <si>
    <t xml:space="preserve">E HAMPTON HI SCH USDA    </t>
  </si>
  <si>
    <t xml:space="preserve">DERBY HIGH SCH USDA      </t>
  </si>
  <si>
    <t xml:space="preserve">DEEP RIVER ELEM SCH USDA </t>
  </si>
  <si>
    <t xml:space="preserve">ST  JAMES SCH USDA       </t>
  </si>
  <si>
    <t xml:space="preserve">BROADVIEW SCH USDA SDX   </t>
  </si>
  <si>
    <t xml:space="preserve">CHILDREN'S HOME USDA     </t>
  </si>
  <si>
    <t xml:space="preserve">WOODSIDE INTER SCH USDA  </t>
  </si>
  <si>
    <t xml:space="preserve">CAPT NATH HALE SCH USDA  </t>
  </si>
  <si>
    <t xml:space="preserve">EVC USDA                 </t>
  </si>
  <si>
    <t xml:space="preserve">BACON ACAD HI SCH USDA   </t>
  </si>
  <si>
    <t xml:space="preserve">CHESTER ELEM SCH USDA    </t>
  </si>
  <si>
    <t xml:space="preserve">HIGHLAND ELEM SCH USDA   </t>
  </si>
  <si>
    <t xml:space="preserve">CHAPMAN SCH USDA         </t>
  </si>
  <si>
    <t xml:space="preserve">PARISH HILL SCH USDA     </t>
  </si>
  <si>
    <t>PLAINFIELD HI SCH USDA @C</t>
  </si>
  <si>
    <t xml:space="preserve">ESSEX ELEM SCH USDA      </t>
  </si>
  <si>
    <t xml:space="preserve">CANTERBRY BALD SCH USDA  </t>
  </si>
  <si>
    <t xml:space="preserve">N CANAAN ELEM SCH USDA   </t>
  </si>
  <si>
    <t xml:space="preserve">LAKE GARDA SCH USDA      </t>
  </si>
  <si>
    <t xml:space="preserve">BROOKLYN ELEM SCH USDA   </t>
  </si>
  <si>
    <t>BROOKFIELD HIGH SCH USD@W</t>
  </si>
  <si>
    <t xml:space="preserve">E WINDSOR MID SCH USDA   </t>
  </si>
  <si>
    <t xml:space="preserve">BRIDGE ACAD USDA WHT     </t>
  </si>
  <si>
    <t>WALSH INTERM SCH USDA  @C</t>
  </si>
  <si>
    <t>BRANFORD HI SCH USDA   @C</t>
  </si>
  <si>
    <t xml:space="preserve">FIELDS MEMORIAL SCH USDA </t>
  </si>
  <si>
    <t xml:space="preserve">BOLTON CENTER SCH USDA   </t>
  </si>
  <si>
    <t xml:space="preserve">LAUREL ELEM  USDA        </t>
  </si>
  <si>
    <t xml:space="preserve">WINTONBURY CHLDHD   USDA </t>
  </si>
  <si>
    <t>BETHLEHEM ELEM REG14 USDA</t>
  </si>
  <si>
    <t>BETHEL HI SCH USDA     @S</t>
  </si>
  <si>
    <t>BETHANY COMM SCH USDA  @C</t>
  </si>
  <si>
    <t xml:space="preserve">BERLIN PUB SCH CAFÉ USDA </t>
  </si>
  <si>
    <t xml:space="preserve">WOODLAND REG HIGH USDA   </t>
  </si>
  <si>
    <t>REGGIO MAGNET CREC USDA@W</t>
  </si>
  <si>
    <t>ANA GRACE ELE CREC USDA@W</t>
  </si>
  <si>
    <t xml:space="preserve">ASHFORD SCH USDA         </t>
  </si>
  <si>
    <t xml:space="preserve">ANSONIA HI SCH USDA      </t>
  </si>
  <si>
    <t xml:space="preserve">WOODSTCK MID SCH-USDA    </t>
  </si>
  <si>
    <t xml:space="preserve">NONNWAUG HIGH SCH USDA   </t>
  </si>
  <si>
    <t xml:space="preserve">BEECHER ROAD SCH USDA    </t>
  </si>
  <si>
    <t xml:space="preserve">FRISBIE ELEM SCH USDA    </t>
  </si>
  <si>
    <t xml:space="preserve">NORTWEST REG HI USDA     </t>
  </si>
  <si>
    <t>WIND LOCKS HI SCH USDA @S</t>
  </si>
  <si>
    <t>INA DRISCOLL SCH USDA  @C</t>
  </si>
  <si>
    <t xml:space="preserve">SWEENEY SCH USDA         </t>
  </si>
  <si>
    <t>WINDHAM  USDA CTECS     @</t>
  </si>
  <si>
    <t xml:space="preserve">WESTBROK PUB SCH USDA    </t>
  </si>
  <si>
    <t>SUFFIELD HIGH SCH USDA @A</t>
  </si>
  <si>
    <t>READ MIDDLE SCH USDA   @C</t>
  </si>
  <si>
    <t xml:space="preserve">NORTFELDT SCH USDA       </t>
  </si>
  <si>
    <t xml:space="preserve">JUDSON SCHOOL USDA       </t>
  </si>
  <si>
    <t xml:space="preserve">OSWEGATCHI USDA          </t>
  </si>
  <si>
    <t>WATERBURY PUBLIC SCH USDA</t>
  </si>
  <si>
    <t>WATERBURY CAREER ACAD USD</t>
  </si>
  <si>
    <t xml:space="preserve">MALONEY MAGNET SCH USDA  </t>
  </si>
  <si>
    <t xml:space="preserve">DUGGAN SCH USDA          </t>
  </si>
  <si>
    <t xml:space="preserve">BUNKER HILL SCH USDA     </t>
  </si>
  <si>
    <t xml:space="preserve">SKINNER RD SCH USDA      </t>
  </si>
  <si>
    <t xml:space="preserve">LAKE ST SCH USDA         </t>
  </si>
  <si>
    <t xml:space="preserve">MADISON JR HI SCH USDA   </t>
  </si>
  <si>
    <t xml:space="preserve">DANIEL FARM SCHOOL USDA  </t>
  </si>
  <si>
    <t xml:space="preserve">TORRINGTON HI SCH USDA   </t>
  </si>
  <si>
    <t xml:space="preserve">FORBES SCHOOL USDA       </t>
  </si>
  <si>
    <t xml:space="preserve">TOLLAND HIGH SCH USDA    </t>
  </si>
  <si>
    <t xml:space="preserve">THOMASTON CTR SCH USDA   </t>
  </si>
  <si>
    <t xml:space="preserve">HARRY FISCHER SCH USDA   </t>
  </si>
  <si>
    <t>SUFFIELD MID SCH USDA  @A</t>
  </si>
  <si>
    <t xml:space="preserve">E O SMITH HI SCH USDA    </t>
  </si>
  <si>
    <t xml:space="preserve">STAFFORD HIGH SCH USDA   </t>
  </si>
  <si>
    <t xml:space="preserve">STRONG ELEM SCH USDA     </t>
  </si>
  <si>
    <t xml:space="preserve">SOUTH END EL SCH USDA    </t>
  </si>
  <si>
    <t xml:space="preserve">FLANDERS ELEM SCH USDA   </t>
  </si>
  <si>
    <t xml:space="preserve">POMPERAUG ELEM SCH USDA  </t>
  </si>
  <si>
    <t xml:space="preserve">INTERN MAG SCH USDA CREC </t>
  </si>
  <si>
    <t xml:space="preserve">SIMSBURY HI SCH USDA     </t>
  </si>
  <si>
    <t xml:space="preserve">SHELT INTERM SCH USDA@W  </t>
  </si>
  <si>
    <t xml:space="preserve">CHATFIELD SCH USDA       </t>
  </si>
  <si>
    <t>ROCKY HL PUB SCH USDA  @S</t>
  </si>
  <si>
    <t>FARMVILLE MID USDA     @C</t>
  </si>
  <si>
    <t>VTR PARK SCH USDA      @C</t>
  </si>
  <si>
    <t xml:space="preserve">PROSPCT ELEM SCH USDA    </t>
  </si>
  <si>
    <t xml:space="preserve">VETERANS MEM SCH USDA    </t>
  </si>
  <si>
    <t>SHEPARD SCH USDA       @C</t>
  </si>
  <si>
    <t xml:space="preserve">WEST BROAD SCH USDA      </t>
  </si>
  <si>
    <t>OXFD PUB SCH USDA      @W</t>
  </si>
  <si>
    <t xml:space="preserve">MARY L TRACY SCH USDA    </t>
  </si>
  <si>
    <t xml:space="preserve">OLD SAYBROOK MID USDA    </t>
  </si>
  <si>
    <t xml:space="preserve">MONTVILLE HIGH SCH USDA  </t>
  </si>
  <si>
    <t>TEACHERS MEM MID SCH USDA</t>
  </si>
  <si>
    <t xml:space="preserve">MORIARITY SCH USDA       </t>
  </si>
  <si>
    <t xml:space="preserve">CASE ST EARLY LEARN USDA </t>
  </si>
  <si>
    <t>CENT KIT NORW USDA     @W</t>
  </si>
  <si>
    <t xml:space="preserve">WHEELER HI SCH USDA@A    </t>
  </si>
  <si>
    <t>MILL ROAD ELEM SCH USDA@C</t>
  </si>
  <si>
    <t xml:space="preserve">N BRANFORD HI SCH USDA   </t>
  </si>
  <si>
    <t xml:space="preserve">USDA D.O.C. YORK CORR    </t>
  </si>
  <si>
    <t xml:space="preserve">NEWINGTON HIGH SCH USDA  </t>
  </si>
  <si>
    <t>NEW MILFORD HIGH SCH USDA</t>
  </si>
  <si>
    <t>NEW LONDON SR HI SCH USDA</t>
  </si>
  <si>
    <t>HIGHVILLE CHARTER SCHUSDA</t>
  </si>
  <si>
    <t xml:space="preserve">E C GOODWIN THS USDA   @ </t>
  </si>
  <si>
    <t xml:space="preserve">NORTHEAST ACAD ELEM USDA </t>
  </si>
  <si>
    <t>NATHAN HALE RAY HIGH USDA</t>
  </si>
  <si>
    <t>MONROE ELEM SCH USDA   @S</t>
  </si>
  <si>
    <t>PLATT THS  USDA         @</t>
  </si>
  <si>
    <t>WILBERT SNOW ELEM SCH USD</t>
  </si>
  <si>
    <t xml:space="preserve">SPENCER ELEM SCH USDA    </t>
  </si>
  <si>
    <t xml:space="preserve">MIDDLETWN HI SCH USDA    </t>
  </si>
  <si>
    <t xml:space="preserve">MIDDLETOWN SCH LAWR USDA </t>
  </si>
  <si>
    <t xml:space="preserve">MEMORIAL MIDDLE SCH USDA </t>
  </si>
  <si>
    <t xml:space="preserve">S EAST ELEM SCH USDA     </t>
  </si>
  <si>
    <t xml:space="preserve">MANCHESTER HI SCH USDA   </t>
  </si>
  <si>
    <t xml:space="preserve">WAMOGO HI SCH USDA       </t>
  </si>
  <si>
    <t>LEBANON ELEM SCH USDA  @C</t>
  </si>
  <si>
    <t xml:space="preserve">KILLINGWORTH ELEM SCH    </t>
  </si>
  <si>
    <t xml:space="preserve">GRISWOLD ELEM SCH USDA   </t>
  </si>
  <si>
    <t xml:space="preserve">HADDAM ELEM SCH USDA     </t>
  </si>
  <si>
    <t>RHAM MS &amp; HS REG 8USDA @W</t>
  </si>
  <si>
    <t xml:space="preserve">HARTFORD HOSP FOOD USDA  </t>
  </si>
  <si>
    <t xml:space="preserve">KENNELLY SCHUSDA         </t>
  </si>
  <si>
    <t xml:space="preserve">BURR SCHOOL USDA         </t>
  </si>
  <si>
    <t>RIDGE HILL SCH USDA    @W</t>
  </si>
  <si>
    <t xml:space="preserve">BEAR PATH ELEM USDA   @W </t>
  </si>
  <si>
    <t xml:space="preserve">WINTERGREEN MAG SCH USDA </t>
  </si>
  <si>
    <t>GUILFORD LAKES ELEM  USDA</t>
  </si>
  <si>
    <t xml:space="preserve">ROBERT E FITCH HIGH USDA </t>
  </si>
  <si>
    <t xml:space="preserve">CATHERINE KOLNASKI USDA  </t>
  </si>
  <si>
    <t xml:space="preserve">GRANBY MEM MID SCH USDA  </t>
  </si>
  <si>
    <t xml:space="preserve">GLASTONBURY HI SCH USDA  </t>
  </si>
  <si>
    <t>WEST WOODS ELEM USDA   @C</t>
  </si>
  <si>
    <t xml:space="preserve">JFK MID SCH USDA         </t>
  </si>
  <si>
    <t>ELLINGTON MID SCH USDA @W</t>
  </si>
  <si>
    <t>S STAPLE SCH REG 9 USDA@C</t>
  </si>
  <si>
    <t>LILLIE B HAYNES ELEM USDA</t>
  </si>
  <si>
    <t>TWO RIVERS MAG SCH USDA@S</t>
  </si>
  <si>
    <t xml:space="preserve">E HAMPTON MID SCH USDA   </t>
  </si>
  <si>
    <t xml:space="preserve">F W  STRONG SCH USDA     </t>
  </si>
  <si>
    <t>KILLINGLY HI SCH USDA  @W</t>
  </si>
  <si>
    <t>H H  ELLIS CTECS USDA   @</t>
  </si>
  <si>
    <t xml:space="preserve">DANBURY HI SCH USDA SDX  </t>
  </si>
  <si>
    <t xml:space="preserve">CROMWELL MID SCH USDA    </t>
  </si>
  <si>
    <t xml:space="preserve">COVENTRY ELEM SCH USDA   </t>
  </si>
  <si>
    <t xml:space="preserve">HORACE PORTER SCH USDA   </t>
  </si>
  <si>
    <t xml:space="preserve">COLCHESTER ELEM SCH USDA </t>
  </si>
  <si>
    <t xml:space="preserve">JOEL SCH USDA            </t>
  </si>
  <si>
    <t xml:space="preserve">NORTON ELEM SCH USDA     </t>
  </si>
  <si>
    <t xml:space="preserve">CHESHIRE HIGH SCH USDA   </t>
  </si>
  <si>
    <t xml:space="preserve">CHAPLIN ELEM SCH USDA    </t>
  </si>
  <si>
    <t xml:space="preserve">CANTERBRY ELEM SCH USDA  </t>
  </si>
  <si>
    <t xml:space="preserve">LEWIS S MILLS SCH USDA   </t>
  </si>
  <si>
    <t xml:space="preserve">BROOKLYN MID SCH USDA    </t>
  </si>
  <si>
    <t xml:space="preserve">E LYME MID SCH USDA      </t>
  </si>
  <si>
    <t xml:space="preserve">MORGAN HI SCH USDA       </t>
  </si>
  <si>
    <t>BRIDGEPRT ACH 1ST USDA @W</t>
  </si>
  <si>
    <t xml:space="preserve">JOHN SLINEY SCH USDA  @C </t>
  </si>
  <si>
    <t xml:space="preserve">METACOMET ELEM SCH USDA  </t>
  </si>
  <si>
    <t xml:space="preserve">BLOOMFIELD HIGH SCH USDA </t>
  </si>
  <si>
    <t>BETHANY JR HIGH-USDA   @C</t>
  </si>
  <si>
    <t xml:space="preserve">ROARING BROOK USDA       </t>
  </si>
  <si>
    <t xml:space="preserve">EMMETT O'BRIEN THS USDA@ </t>
  </si>
  <si>
    <t xml:space="preserve">AVON HIGH SCHOOL USDA    </t>
  </si>
  <si>
    <t>WEEK</t>
  </si>
  <si>
    <t>NAME</t>
  </si>
  <si>
    <t>CASES / DROP</t>
  </si>
  <si>
    <t>HOLIDAYS</t>
  </si>
  <si>
    <t>Labor Day</t>
  </si>
  <si>
    <t>Rosh Hashanah</t>
  </si>
  <si>
    <t>Yom Kippur</t>
  </si>
  <si>
    <t>Columbus Day</t>
  </si>
  <si>
    <t>Election Day</t>
  </si>
  <si>
    <t>Veterans' Day</t>
  </si>
  <si>
    <t>Thanksgiving week</t>
  </si>
  <si>
    <t>Winter break</t>
  </si>
  <si>
    <t>Three Kings' Day</t>
  </si>
  <si>
    <t>MLK Day</t>
  </si>
  <si>
    <t>Presidents' Day break</t>
  </si>
  <si>
    <t>Good Friday</t>
  </si>
  <si>
    <t>Spring break</t>
  </si>
  <si>
    <t>Memorial Day</t>
  </si>
  <si>
    <t>Juneteenth</t>
  </si>
  <si>
    <t>EMMETT O'BRIEN THS USDA@</t>
  </si>
  <si>
    <t>AVON HIGH SCH USDA</t>
  </si>
  <si>
    <t>REGGIO MAG CREC USDA@W</t>
  </si>
  <si>
    <t>WOODLAND REG HIGH USDA</t>
  </si>
  <si>
    <t>BERLIN PUB SCH CAFÉ USDA</t>
  </si>
  <si>
    <t>JOHN SLINEY SCH USDA  @C</t>
  </si>
  <si>
    <t>BRIDGEPRT NUTR CTR USDA</t>
  </si>
  <si>
    <t>ESSEX ELEM SCH USDA</t>
  </si>
  <si>
    <t>CHESHIRE HIGH SCH USDA</t>
  </si>
  <si>
    <t>DODD MID SCH USDA</t>
  </si>
  <si>
    <t>DOOLITTLE ELEM SCH USDA</t>
  </si>
  <si>
    <t>CHESTER ELEM SCH USDA</t>
  </si>
  <si>
    <t>JACK JACKTER INTER USDA</t>
  </si>
  <si>
    <t>CANTON SCH USDA</t>
  </si>
  <si>
    <t>G H ROBERTSON SCH USDA</t>
  </si>
  <si>
    <t>CHILDREN'S HOME USDA</t>
  </si>
  <si>
    <t>EDNA C STEVENS USDA</t>
  </si>
  <si>
    <t>ST JAMES SCH USDA</t>
  </si>
  <si>
    <t>KILLINGLY CENTER USDA @W</t>
  </si>
  <si>
    <t>DERBY HIGH SCH USDA</t>
  </si>
  <si>
    <t>F W STRONG SCH USDA</t>
  </si>
  <si>
    <t>E HAMPTON CENTER USDA</t>
  </si>
  <si>
    <t>E LYME HIGH SCH USDA</t>
  </si>
  <si>
    <t>ENFIELD HIGH SCH USDA</t>
  </si>
  <si>
    <t>GIDEON WELLS HI SCH USDA</t>
  </si>
  <si>
    <t>SMITH MIDDLE SCH USDA</t>
  </si>
  <si>
    <t>CATHERINE KOLNASKI USDA</t>
  </si>
  <si>
    <t>MYSTIC RIVER MAGNET SCH</t>
  </si>
  <si>
    <t>ROBERT E FITCH HIGH USDA</t>
  </si>
  <si>
    <t>THAMES RIVER MAGNET SCH</t>
  </si>
  <si>
    <t>A W COX SCH USDA</t>
  </si>
  <si>
    <t>CHURCH ST SCH USDA    @W</t>
  </si>
  <si>
    <t>BEAR PATH ELEM USDA   @W</t>
  </si>
  <si>
    <t>HAMDEN MID SCH USDA  @W</t>
  </si>
  <si>
    <t>LEEDER HILL WHITNEY USDA</t>
  </si>
  <si>
    <t>A I PRINCE CTECS USDA  @</t>
  </si>
  <si>
    <t>BURR ELEM SCH   USDA</t>
  </si>
  <si>
    <t>HADDAM KILINGWORTH MID U</t>
  </si>
  <si>
    <t>KILLINGWORTH ELEM SCH</t>
  </si>
  <si>
    <t>VERPLANCK SCH USDA</t>
  </si>
  <si>
    <t>MIDDLEFIELD MEM USDA</t>
  </si>
  <si>
    <t>BIELEFIELD ELEM SCH USDA</t>
  </si>
  <si>
    <t>FARM HILL ELEM USDA</t>
  </si>
  <si>
    <t>MACDONOUGH SCH USDA</t>
  </si>
  <si>
    <t>MIDDLETOWN HI SCH USDA</t>
  </si>
  <si>
    <t>MIDDLETOWN SCH LAWR USDA</t>
  </si>
  <si>
    <t>BEMAN MS  USDA</t>
  </si>
  <si>
    <t>SOLNIT SOUTH DMHAS USDA</t>
  </si>
  <si>
    <t>SPENCER ELEM SCH USDA</t>
  </si>
  <si>
    <t>WESLEY ELEM SCH USDA</t>
  </si>
  <si>
    <t>JONATHAN LAW USDA</t>
  </si>
  <si>
    <t>E HADDAM ELEM SCH USDA</t>
  </si>
  <si>
    <t>NATHAN HALE RAY MID USDA</t>
  </si>
  <si>
    <t>STONINGTON MID SCH USDA</t>
  </si>
  <si>
    <t>NORTHEAST ACAD ELEM USDA</t>
  </si>
  <si>
    <t>MAPLE HILL SCH USDA    @S</t>
  </si>
  <si>
    <t>E C GOODWIN THS USDA   @</t>
  </si>
  <si>
    <t>AMISTAD HIGH SCH  @W</t>
  </si>
  <si>
    <t>NORTHVILLE ELEM SCH USDA</t>
  </si>
  <si>
    <t>NEWINGTON HIGH SCH USDA</t>
  </si>
  <si>
    <t>USDA D.O.C. YORK CORR</t>
  </si>
  <si>
    <t>N BRANFORD HI SCH USDA</t>
  </si>
  <si>
    <t>N HAVEN HS       USDA @C</t>
  </si>
  <si>
    <t>STONINGTON SCH USDA@A</t>
  </si>
  <si>
    <t>WHEELER HI SCH USDA@A</t>
  </si>
  <si>
    <t>TOTOKET VALLEY ELEM USDA</t>
  </si>
  <si>
    <t>CENT KIT NORWALK USDA  @C</t>
  </si>
  <si>
    <t>BISHOP SCH USDA USDA</t>
  </si>
  <si>
    <t>MONTVILLE HIGH SCH USDA</t>
  </si>
  <si>
    <t>MOHEGAN ELEM SCH USDA</t>
  </si>
  <si>
    <t>OAKDALE SCH USDA</t>
  </si>
  <si>
    <t>SWIFT MIDDLE SCH USDA</t>
  </si>
  <si>
    <t>K E GOODWIN SCH USDA</t>
  </si>
  <si>
    <t>RACE BROK ELEM SCH USDA</t>
  </si>
  <si>
    <t>OXFORD MIDDLE SCH USDA@W</t>
  </si>
  <si>
    <t>STONINGTON HI SCH USDA</t>
  </si>
  <si>
    <t>W VINE SCH USDA</t>
  </si>
  <si>
    <t>E RIDGE MID SCH USDA  @C</t>
  </si>
  <si>
    <t>RIDGEBRY ELEM USDA     @C</t>
  </si>
  <si>
    <t>SCOTLAND ELEM SCH USDA @C</t>
  </si>
  <si>
    <t>GRISWOLD MID SCH USDA @S</t>
  </si>
  <si>
    <t>ROCKY HILL HS USDA @ S</t>
  </si>
  <si>
    <t>WCG USDA NWTN PUB SCH @W</t>
  </si>
  <si>
    <t>SCOTLAND ELEM SCH USDA</t>
  </si>
  <si>
    <t>BUNGAY ELEM SCH USDA</t>
  </si>
  <si>
    <t>CHATFIELD SCH USDA</t>
  </si>
  <si>
    <t>SHELTON HIGH SCH USDA@W</t>
  </si>
  <si>
    <t>SHELTON INTRM SCH USDA @W</t>
  </si>
  <si>
    <t>SHELTON PERRY HILL USDA@W</t>
  </si>
  <si>
    <t>SQUADRON LINE SCH USDA</t>
  </si>
  <si>
    <t>GAINFIELD ELEM SCH USDA</t>
  </si>
  <si>
    <t>POMPERAUG ELEM SCH USDA</t>
  </si>
  <si>
    <t>POMPERAUG HIGH SCH USDA</t>
  </si>
  <si>
    <t>ROCHAMBEAU MID SCH USDA</t>
  </si>
  <si>
    <t>J WRIGHT CTECS USDA</t>
  </si>
  <si>
    <t>BLACK ROCK ELEM SCH USDA</t>
  </si>
  <si>
    <t>THOMASTON CTR SCH USDA</t>
  </si>
  <si>
    <t>BIRCH GROVE ELEM SCH USDA</t>
  </si>
  <si>
    <t>TOLLAND HIGH SCH USDA</t>
  </si>
  <si>
    <t>TOLLAND INTERM SCH USDA</t>
  </si>
  <si>
    <t>TOLLAND MID SCH USDA</t>
  </si>
  <si>
    <t>FORBES SCH USDA</t>
  </si>
  <si>
    <t>VOGEL W SCHOOL USDA</t>
  </si>
  <si>
    <t>BOOTH HILL SCH USDA</t>
  </si>
  <si>
    <t>DANIEL FARM SCH USDA</t>
  </si>
  <si>
    <t>FRENCHTOWN ELEM SCH USDA</t>
  </si>
  <si>
    <t>MID BROOK SCH USDA</t>
  </si>
  <si>
    <t>TASHUA SCH USDA</t>
  </si>
  <si>
    <t>CHILDRENS COMM SCH USDA</t>
  </si>
  <si>
    <t>W F KAYNOR TECH HS USDA</t>
  </si>
  <si>
    <t>WATERFORD LUNCH CLR USDA</t>
  </si>
  <si>
    <t>WATERFORD HIGH SCH USDA</t>
  </si>
  <si>
    <t>JUDSON ELEM SCH USDA</t>
  </si>
  <si>
    <t>POLK ELEM SCHOOL USDA</t>
  </si>
  <si>
    <t>WATERTOWN HIGH SCH USDA</t>
  </si>
  <si>
    <t>CONARD HIGH SCH USDA</t>
  </si>
  <si>
    <t>PHILIP MID SCH USDA</t>
  </si>
  <si>
    <t>W HAVEN HS USDA       @S</t>
  </si>
  <si>
    <t>WESTBROOK PUBLIC SCH USDA</t>
  </si>
  <si>
    <t>WINDHAM USDA CTECS     @</t>
  </si>
  <si>
    <t>WILLINGTON SCH LUNCH USDA</t>
  </si>
  <si>
    <t>WINDSOR LOCKS HI USDA  @S</t>
  </si>
  <si>
    <t>WINDSOR LOCKS MID USDA @S</t>
  </si>
  <si>
    <t>NORTWEST REG HI USDA</t>
  </si>
  <si>
    <t>ALCOTT ELEM SCH USDA</t>
  </si>
  <si>
    <t>FRISBIE ELEM SCH USDA</t>
  </si>
  <si>
    <t>TYRRELL MID SCH USDA</t>
  </si>
  <si>
    <t>WAKELEE ELEMENTARY USDA</t>
  </si>
  <si>
    <t>WOLCOTT HIGH SCH USDA</t>
  </si>
  <si>
    <t>BEECHER RD SCH USDA</t>
  </si>
  <si>
    <t>MITCHELL ELEM SCH USDA</t>
  </si>
  <si>
    <t>NONNWAUG HIGH SCH USDA</t>
  </si>
  <si>
    <t>WOODSTOCK ELEM SCH USDA</t>
  </si>
  <si>
    <t>WOODSTOCK MID SCH USDA</t>
  </si>
  <si>
    <t>KENT CENTER SCH USDA</t>
  </si>
  <si>
    <t>CAPITOL PREP HARBOR USDA</t>
  </si>
  <si>
    <t>VALLEY REGIONAL HIGH SCH</t>
  </si>
  <si>
    <t>GOSHEN CENTER SCH USDA</t>
  </si>
  <si>
    <t>JAMES MORRIS SCH USDA</t>
  </si>
  <si>
    <t>MOSER SCH USDA         @S</t>
  </si>
  <si>
    <t>GROTON MIDDLE SCH USDA</t>
  </si>
  <si>
    <t>COMMON GROUND HS USDA</t>
  </si>
  <si>
    <t>INTERDISTRICT SCH USDA</t>
  </si>
  <si>
    <t>CONGREG K'TANA-WTBY USDA</t>
  </si>
  <si>
    <t>CHILDRENS CENTER HAMDEN</t>
  </si>
  <si>
    <t>BAILEY MID SCH      @S</t>
  </si>
  <si>
    <t>CARRIGAN INTER SCH  @S</t>
  </si>
  <si>
    <t>YESHIVAS BEIS DOVID SHLOM</t>
  </si>
  <si>
    <t>Monthly Orders</t>
  </si>
  <si>
    <t>WK1</t>
  </si>
  <si>
    <t>WK2</t>
  </si>
  <si>
    <t>WK3</t>
  </si>
  <si>
    <t>WK4</t>
  </si>
  <si>
    <t>WEEKLY / MONTHLY CASE DISTRIBUTION</t>
  </si>
  <si>
    <t>TOTAL</t>
  </si>
  <si>
    <t>AVG</t>
  </si>
  <si>
    <t>PSC @ Dunkin Donuts Park - CT double play</t>
  </si>
  <si>
    <t>KEY - PSC @ Dunkin Donuts Park</t>
  </si>
  <si>
    <t>GREENFIELD MIDDLE SCHOOL - USDA</t>
  </si>
  <si>
    <t>GREENFIELD HIGH SCHOOL - USDA</t>
  </si>
  <si>
    <t>IMPORTED</t>
  </si>
  <si>
    <t>DEERFIELD ELEMENTARY SCHOOL - USDA</t>
  </si>
  <si>
    <t>DEERFIELD ELEM SCH</t>
  </si>
  <si>
    <t>FRONTIER REGIONAL SCHOOL - USDA</t>
  </si>
  <si>
    <t>AMHERST MIDDLE SCHOOL - USDA</t>
  </si>
  <si>
    <t>DRURY HIGH SCHOOL - USDA</t>
  </si>
  <si>
    <t>PIONEER VALLEY REGIONAL SCHOOL - USDA</t>
  </si>
  <si>
    <t>HOLLAND ELEMENTARY SCHOOL - USDA</t>
  </si>
  <si>
    <t>BROOKFIELD ELEMENTARY SCHOOL - USDA</t>
  </si>
  <si>
    <t>BROOKFIELD ELEMENTARY</t>
  </si>
  <si>
    <t>WALES ELEMENTARY SCHOOL - USDA</t>
  </si>
  <si>
    <t>WALES ELEMENTARY</t>
  </si>
  <si>
    <t>HARRIS BROOK ELEMENTARY SCHOOL - USDA</t>
  </si>
  <si>
    <t>HARRIS BROOK ELEMENTARY SCHOOL - FFV</t>
  </si>
  <si>
    <t>Conway Grammer School</t>
  </si>
  <si>
    <t>CONWAY GRAMMAR SCHOOL - USDA</t>
  </si>
  <si>
    <t>Deerfield Elementary</t>
  </si>
  <si>
    <t>Frontier Regional School</t>
  </si>
  <si>
    <t>LCB - Residence At Boylston MD</t>
  </si>
  <si>
    <t>LCB - Residence at Boylston Place</t>
  </si>
  <si>
    <t>PLAINVILLE HIGH SCH-CULIN</t>
  </si>
  <si>
    <t>Plainville High School</t>
  </si>
  <si>
    <t>MIDDLE SCH PLAINVILLE-CUL</t>
  </si>
  <si>
    <t>Middle School of Plainville</t>
  </si>
  <si>
    <t>R15 - Pomperaug High School Family cons Science</t>
  </si>
  <si>
    <t>R15 - Pomperaug High School</t>
  </si>
  <si>
    <t>PLAINVILLE HIGH - STORE</t>
  </si>
  <si>
    <t>Bullards Havens THS</t>
  </si>
  <si>
    <t>FIRST CATHEDRAL</t>
  </si>
  <si>
    <t>THE FIRST ACADEMY</t>
  </si>
  <si>
    <t>Gandara Harison House</t>
  </si>
  <si>
    <t>Gandara Avandaza</t>
  </si>
  <si>
    <t>Till - Till Inc. Nashua</t>
  </si>
  <si>
    <t>Keystone Place @ Newbury Brook - Bev</t>
  </si>
  <si>
    <t>Keystone Place @ Newbury Brook</t>
  </si>
  <si>
    <t>RYDER S - Monsignor Bojnowski - Laundry</t>
  </si>
  <si>
    <t>RYDER S - Monsignor Bojnowski Manor</t>
  </si>
  <si>
    <t>USCG Seneca</t>
  </si>
  <si>
    <t>USS Providence ssn - 719</t>
  </si>
  <si>
    <t>USS San Juan  ssn - 751</t>
  </si>
  <si>
    <t>USS Hartford ssn - 768 - @ EB</t>
  </si>
  <si>
    <t>USS Toledo ssn - 769</t>
  </si>
  <si>
    <t>USS Virginia ssn - 774 CHANGED NH</t>
  </si>
  <si>
    <t>Naval Sub Base Bldg 33</t>
  </si>
  <si>
    <t>Groton galley</t>
  </si>
  <si>
    <t>103rd Ct Aug. Bradley</t>
  </si>
  <si>
    <t>USCG Barque Eagle</t>
  </si>
  <si>
    <t>NOAA Henry B. Bigelow  Newport</t>
  </si>
  <si>
    <t>NOAA Okeanas Explorer</t>
  </si>
  <si>
    <t>NETC Food Service</t>
  </si>
  <si>
    <t>143rd SVF N. Kingston</t>
  </si>
  <si>
    <t>NY  ANG  106th Row</t>
  </si>
  <si>
    <t>USS Constitution</t>
  </si>
  <si>
    <t>Natick Ma. Lab.</t>
  </si>
  <si>
    <t>104th FW Ma</t>
  </si>
  <si>
    <t>102nd IW (CAMP EDWARDS PRODUCE)</t>
  </si>
  <si>
    <t>102nd IW (CAMP EDWARDS)</t>
  </si>
  <si>
    <t>USCG Escabana</t>
  </si>
  <si>
    <t>FSC 1182ND FORWARD SUPPOR</t>
  </si>
  <si>
    <t>CO. G/186th Quincy</t>
  </si>
  <si>
    <t>Co. E 3/126th Camp Edwards(Cape)</t>
  </si>
  <si>
    <t>972 MP CO MP CO COMBAT SUPPORT</t>
  </si>
  <si>
    <t>1058th Trans Hingham Changed B.Bay</t>
  </si>
  <si>
    <t>1060th Trans Framingham</t>
  </si>
  <si>
    <t>125th Quartermaster Worcester</t>
  </si>
  <si>
    <t>125th Quartermaster</t>
  </si>
  <si>
    <t>110 Maintenance Devons</t>
  </si>
  <si>
    <t>HQ Co. Headquaters Spring CHANGED</t>
  </si>
  <si>
    <t>Twing Hall Camp Edwards (cape)</t>
  </si>
  <si>
    <t>USCG Base Cape Cod</t>
  </si>
  <si>
    <t>NOAA SHIP PISCES</t>
  </si>
  <si>
    <t>USCGC Campbell CHANGED</t>
  </si>
  <si>
    <t>PCU North Dakota 6-10</t>
  </si>
  <si>
    <t>USS Minnesota SSN 783</t>
  </si>
  <si>
    <t>FCS 101st engineering</t>
  </si>
  <si>
    <t>HHC 26th Maneuver NATICK Changed</t>
  </si>
  <si>
    <t>772nd Military P.DFAC     111 Hon Gorde</t>
  </si>
  <si>
    <t>772nd Military P.DFAC     111 Hon Gorden Owen</t>
  </si>
  <si>
    <t>972 MP Company Reading cHANGED TO CAMP</t>
  </si>
  <si>
    <t>972 MP Company Reading cHANGED TO CAMP EDWA</t>
  </si>
  <si>
    <t>USS California SSN-781</t>
  </si>
  <si>
    <t>25th Marines MARDIF 10-5</t>
  </si>
  <si>
    <t>NOAA Gordon Gunter CHANGED 5/20</t>
  </si>
  <si>
    <t>1181st forward support CHANGED</t>
  </si>
  <si>
    <t>USS Montpelier 6-2</t>
  </si>
  <si>
    <t>PCU Colorado 7-7</t>
  </si>
  <si>
    <t>USNS Apache</t>
  </si>
  <si>
    <t>NH ANG 157th MSG 8-5</t>
  </si>
  <si>
    <t>Vermont Air National Guard 8-4</t>
  </si>
  <si>
    <t>747 MP CO    Ware CHANGED TO B.Bay</t>
  </si>
  <si>
    <t>USNC Zeus</t>
  </si>
  <si>
    <t>PCU South Dakota</t>
  </si>
  <si>
    <t>JFHQ  NH 8-4</t>
  </si>
  <si>
    <t>USS Indiana Hull 789</t>
  </si>
  <si>
    <t>1st BN25th Mardevons</t>
  </si>
  <si>
    <t>HHD 151RSG Reading</t>
  </si>
  <si>
    <t>DOD Lebanon Center</t>
  </si>
  <si>
    <t>USS Santa Fe</t>
  </si>
  <si>
    <t>USS Washington</t>
  </si>
  <si>
    <t>PCU Vermont</t>
  </si>
  <si>
    <t>1166th Trans Worcester</t>
  </si>
  <si>
    <t>240 RTI BANGOR</t>
  </si>
  <si>
    <t>USS Delaware</t>
  </si>
  <si>
    <t>USS Newport News</t>
  </si>
  <si>
    <t>PCU OREGON</t>
  </si>
  <si>
    <t>USS Greenville</t>
  </si>
  <si>
    <t>PCU DANIEL INOUYE (DDG118)</t>
  </si>
  <si>
    <t>CGC HEALY (WAGB-20)</t>
  </si>
  <si>
    <t>Warwick Armory(RI)</t>
  </si>
  <si>
    <t>Sun Valley Armory(RI)</t>
  </si>
  <si>
    <t>E Greenwich Readiness Center (RI)</t>
  </si>
  <si>
    <t>Camp Fogarty Armory (RI)</t>
  </si>
  <si>
    <t>USS Cheyenne</t>
  </si>
  <si>
    <t>CO A 1-182D IN/CAMP FOGAR</t>
  </si>
  <si>
    <t>EGRC 643D QM TM (FFT)</t>
  </si>
  <si>
    <t>Devens Reserve Forces</t>
  </si>
  <si>
    <t>W.F. Kaynor THS (RA)</t>
  </si>
  <si>
    <t>Beman Middle School</t>
  </si>
  <si>
    <t>New Milford High school</t>
  </si>
  <si>
    <t>Deans Mill School 7/1</t>
  </si>
  <si>
    <t>Quaker Hill Elementary School</t>
  </si>
  <si>
    <t>Judson Elementary</t>
  </si>
  <si>
    <t>Polk Elementary</t>
  </si>
  <si>
    <t>Swift Middle</t>
  </si>
  <si>
    <t>John Trumbull Primary</t>
  </si>
  <si>
    <t>Watertown High</t>
  </si>
  <si>
    <t>REG 15 - MEMORIAL MS</t>
  </si>
  <si>
    <t>R15 - Memorial Middle School</t>
  </si>
  <si>
    <t>REG 15 - ROCHAMBEAU</t>
  </si>
  <si>
    <t>R15 - Rochambeau Middle School</t>
  </si>
  <si>
    <t>Morley Elem. School</t>
  </si>
  <si>
    <t>Norfeldt Elem. School - FFV</t>
  </si>
  <si>
    <t>Norfeldt Elem. School</t>
  </si>
  <si>
    <t>Riverview Hospital</t>
  </si>
  <si>
    <t>SECURITY Solnit South THS Cafe (RA)</t>
  </si>
  <si>
    <t>DEERFIELD SCH COMMIITTEE</t>
  </si>
  <si>
    <t>Middle School of Plainville (CT)</t>
  </si>
  <si>
    <t>Linden Street School (CT)</t>
  </si>
  <si>
    <t>Linden Street School</t>
  </si>
  <si>
    <t>Louis Toffolon School (CT)</t>
  </si>
  <si>
    <t>Louis Toffolon School</t>
  </si>
  <si>
    <t>Frank T Wheeler School(CT)</t>
  </si>
  <si>
    <t>Frank T Wheeler School</t>
  </si>
  <si>
    <t>Shutesbury Elem.</t>
  </si>
  <si>
    <t>SHUTESBURY ELEMENTARY - USDA</t>
  </si>
  <si>
    <t>R15 - Gainfield Elementarty School</t>
  </si>
  <si>
    <t>York - YORK Facility West</t>
  </si>
  <si>
    <t>York - YORK Facility East</t>
  </si>
  <si>
    <t>York - ST.-DOC YORK-CHILD NUTRITION</t>
  </si>
  <si>
    <t>Bolton School Kids Link</t>
  </si>
  <si>
    <t>R15 - Long Meadow Elementary</t>
  </si>
  <si>
    <t>R15 - Middlebury Elementary</t>
  </si>
  <si>
    <t>Keigwin Annex School</t>
  </si>
  <si>
    <t>Beman Middle School - USDA</t>
  </si>
  <si>
    <t>York - YORK Facility - USDA</t>
  </si>
  <si>
    <t>R15 - Pomperaug Elementary School</t>
  </si>
  <si>
    <t>ELI TERRY JR MIDDLE SCHOOL</t>
  </si>
  <si>
    <t>BIRCH GROVE EL SCH USDA</t>
  </si>
  <si>
    <t>W.F. KAYNOR CTECS USDA</t>
  </si>
  <si>
    <t>Norfeldt Elem. School - USDA</t>
  </si>
  <si>
    <t>Capital Prep Lower School - USDA</t>
  </si>
  <si>
    <t>Capital Prep - Upper School</t>
  </si>
  <si>
    <t>Tom Urban ( UPSTAIRS ) Mohegan</t>
  </si>
  <si>
    <t>Tom Urban ( MAIN ) Mohegan Sun</t>
  </si>
  <si>
    <t>Parent acct #</t>
  </si>
  <si>
    <t>Customer #</t>
  </si>
  <si>
    <t>GREEN AREA IS PASTE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</si>
</sst>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
    <numFmt numFmtId="165" formatCode="&quot;Total =&quot;\ 0"/>
  </numFmts>
  <fonts count="15" x14ac:knownFonts="1">
    <font>
      <sz val="10"/>
      <color indexed="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sz val="10"/>
      <color indexed="8"/>
      <name val="Arial"/>
      <family val="2"/>
    </font>
    <font>
      <sz val="11"/>
      <color theme="1"/>
      <name val="Calibri"/>
      <family val="2"/>
      <scheme val="minor"/>
    </font>
    <font>
      <sz val="11"/>
      <color rgb="FF000000"/>
      <name val="Calibri"/>
      <family val="2"/>
    </font>
    <font>
      <b/>
      <sz val="11"/>
      <color rgb="FF000000"/>
      <name val="Calibri"/>
      <family val="2"/>
    </font>
    <font>
      <sz val="11"/>
      <color indexed="8"/>
      <name val="Calibri"/>
      <family val="2"/>
    </font>
    <font>
      <sz val="8"/>
      <name val="Arial"/>
      <family val="2"/>
    </font>
    <font>
      <sz val="11"/>
      <color rgb="FFFF0000"/>
      <name val="Calibri"/>
      <family val="2"/>
    </font>
  </fonts>
  <fills count="8">
    <fill>
      <patternFill patternType="none"/>
    </fill>
    <fill>
      <patternFill patternType="gray125"/>
    </fill>
    <fill>
      <patternFill patternType="solid">
        <fgColor theme="5" tint="0.79998168889431442"/>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14999847407452621"/>
        <bgColor indexed="0"/>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style="thin">
        <color indexed="64"/>
      </left>
      <right/>
      <top/>
      <bottom style="dashed">
        <color indexed="64"/>
      </bottom>
      <diagonal/>
    </border>
    <border>
      <left/>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style="dashed">
        <color indexed="64"/>
      </left>
      <right style="dashed">
        <color indexed="64"/>
      </right>
      <top/>
      <bottom/>
      <diagonal/>
    </border>
    <border>
      <left style="dashed">
        <color indexed="64"/>
      </left>
      <right style="dashed">
        <color indexed="64"/>
      </right>
      <top style="thin">
        <color indexed="64"/>
      </top>
      <bottom style="dashed">
        <color indexed="64"/>
      </bottom>
      <diagonal/>
    </border>
    <border>
      <left/>
      <right/>
      <top style="thin">
        <color indexed="8"/>
      </top>
      <bottom style="thin">
        <color indexed="8"/>
      </bottom>
      <diagonal/>
    </border>
    <border>
      <left/>
      <right/>
      <top style="thin">
        <color indexed="8"/>
      </top>
      <bottom/>
      <diagonal/>
    </border>
    <border>
      <left style="thin">
        <color indexed="22"/>
      </left>
      <right style="thin">
        <color indexed="22"/>
      </right>
      <top/>
      <bottom style="thin">
        <color indexed="22"/>
      </bottom>
      <diagonal/>
    </border>
  </borders>
  <cellStyleXfs count="5">
    <xf numFmtId="0" fontId="0" fillId="0" borderId="0"/>
    <xf numFmtId="0" fontId="9" fillId="0" borderId="0"/>
    <xf numFmtId="0" fontId="6" fillId="0" borderId="0"/>
    <xf numFmtId="0" fontId="5" fillId="0" borderId="0"/>
    <xf numFmtId="0" fontId="7" fillId="0" borderId="0"/>
  </cellStyleXfs>
  <cellXfs count="83">
    <xf numFmtId="0" fontId="0" fillId="0" borderId="0" xfId="0"/>
    <xf numFmtId="0" fontId="10" fillId="0" borderId="1" xfId="0" applyFont="1" applyBorder="1" applyAlignment="1">
      <alignment wrapText="1"/>
    </xf>
    <xf numFmtId="0" fontId="0" fillId="0" borderId="2" xfId="0" applyBorder="1"/>
    <xf numFmtId="0" fontId="0" fillId="0" borderId="1" xfId="0" applyBorder="1"/>
    <xf numFmtId="0" fontId="0" fillId="0" borderId="1" xfId="0" applyBorder="1" applyAlignment="1">
      <alignment horizontal="center"/>
    </xf>
    <xf numFmtId="0" fontId="11" fillId="0" borderId="3" xfId="0" applyFont="1" applyBorder="1" applyAlignment="1">
      <alignment horizontal="center" wrapText="1"/>
    </xf>
    <xf numFmtId="0" fontId="8" fillId="0" borderId="3" xfId="0" applyFont="1" applyBorder="1" applyAlignment="1">
      <alignment horizontal="center" wrapText="1"/>
    </xf>
    <xf numFmtId="0" fontId="8" fillId="0" borderId="3" xfId="0" applyFont="1" applyBorder="1" applyAlignment="1">
      <alignment wrapText="1"/>
    </xf>
    <xf numFmtId="0" fontId="8" fillId="2" borderId="3" xfId="0" applyFont="1" applyFill="1" applyBorder="1" applyAlignment="1">
      <alignment horizontal="center" wrapText="1"/>
    </xf>
    <xf numFmtId="0" fontId="0" fillId="2" borderId="1" xfId="0" applyFill="1" applyBorder="1" applyAlignment="1">
      <alignment horizontal="center"/>
    </xf>
    <xf numFmtId="0" fontId="10" fillId="0" borderId="1" xfId="0" applyFont="1" applyBorder="1" applyAlignment="1">
      <alignment horizontal="center" wrapText="1"/>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10" fillId="0" borderId="7" xfId="0" applyFont="1" applyBorder="1" applyAlignment="1">
      <alignment wrapText="1"/>
    </xf>
    <xf numFmtId="0" fontId="0" fillId="0" borderId="7" xfId="0" applyBorder="1"/>
    <xf numFmtId="0" fontId="0" fillId="0" borderId="7" xfId="0" applyBorder="1" applyAlignment="1">
      <alignment horizontal="center"/>
    </xf>
    <xf numFmtId="0" fontId="0" fillId="2" borderId="7" xfId="0" applyFill="1" applyBorder="1" applyAlignment="1">
      <alignment horizontal="center"/>
    </xf>
    <xf numFmtId="1" fontId="8" fillId="0" borderId="4" xfId="0" applyNumberFormat="1" applyFont="1" applyBorder="1"/>
    <xf numFmtId="1" fontId="8" fillId="0" borderId="4" xfId="0" applyNumberFormat="1" applyFont="1" applyBorder="1" applyAlignment="1">
      <alignment horizontal="center"/>
    </xf>
    <xf numFmtId="1" fontId="8" fillId="3" borderId="4" xfId="0" applyNumberFormat="1" applyFont="1" applyFill="1" applyBorder="1" applyAlignment="1">
      <alignment horizontal="center"/>
    </xf>
    <xf numFmtId="1" fontId="8" fillId="2" borderId="4" xfId="0" applyNumberFormat="1" applyFont="1" applyFill="1" applyBorder="1" applyAlignment="1">
      <alignment horizontal="center"/>
    </xf>
    <xf numFmtId="1" fontId="8" fillId="4" borderId="4" xfId="0" applyNumberFormat="1" applyFont="1" applyFill="1" applyBorder="1" applyAlignment="1">
      <alignment horizontal="center" vertical="center"/>
    </xf>
    <xf numFmtId="1" fontId="8" fillId="4" borderId="4" xfId="0" applyNumberFormat="1" applyFont="1" applyFill="1" applyBorder="1"/>
    <xf numFmtId="14" fontId="8" fillId="4" borderId="3" xfId="0" applyNumberFormat="1" applyFont="1" applyFill="1" applyBorder="1" applyAlignment="1">
      <alignment horizontal="center" vertical="center" wrapText="1"/>
    </xf>
    <xf numFmtId="0" fontId="8" fillId="4" borderId="3" xfId="0" applyFont="1" applyFill="1" applyBorder="1" applyAlignment="1">
      <alignment horizontal="center" vertical="center" wrapText="1"/>
    </xf>
    <xf numFmtId="14" fontId="0" fillId="4" borderId="7" xfId="0" applyNumberFormat="1" applyFill="1" applyBorder="1" applyAlignment="1">
      <alignment horizontal="center" vertical="center"/>
    </xf>
    <xf numFmtId="14" fontId="0" fillId="4" borderId="1" xfId="0" applyNumberFormat="1" applyFill="1" applyBorder="1" applyAlignment="1">
      <alignment horizontal="center" vertical="center"/>
    </xf>
    <xf numFmtId="14" fontId="8" fillId="5" borderId="3" xfId="0" applyNumberFormat="1" applyFont="1" applyFill="1" applyBorder="1" applyAlignment="1">
      <alignment horizontal="center" vertical="center" wrapText="1"/>
    </xf>
    <xf numFmtId="14" fontId="0" fillId="5" borderId="8" xfId="0" applyNumberFormat="1" applyFill="1" applyBorder="1" applyAlignment="1">
      <alignment horizontal="center" vertical="center"/>
    </xf>
    <xf numFmtId="14" fontId="0" fillId="5" borderId="7" xfId="0" applyNumberFormat="1" applyFill="1" applyBorder="1" applyAlignment="1">
      <alignment horizontal="center" vertical="center"/>
    </xf>
    <xf numFmtId="14" fontId="0" fillId="5" borderId="1" xfId="0" applyNumberFormat="1" applyFill="1" applyBorder="1" applyAlignment="1">
      <alignment horizontal="center" vertical="center"/>
    </xf>
    <xf numFmtId="1" fontId="8" fillId="5" borderId="4" xfId="0" applyNumberFormat="1" applyFont="1" applyFill="1" applyBorder="1" applyAlignment="1">
      <alignment horizontal="center" vertical="center"/>
    </xf>
    <xf numFmtId="0" fontId="6" fillId="0" borderId="0" xfId="2"/>
    <xf numFmtId="0" fontId="6" fillId="0" borderId="0" xfId="2" applyAlignment="1">
      <alignment horizontal="center" vertical="center"/>
    </xf>
    <xf numFmtId="0" fontId="6" fillId="0" borderId="0" xfId="2" applyAlignment="1">
      <alignment horizontal="left"/>
    </xf>
    <xf numFmtId="10" fontId="6" fillId="0" borderId="0" xfId="2" applyNumberFormat="1" applyAlignment="1">
      <alignment horizontal="left"/>
    </xf>
    <xf numFmtId="0" fontId="6" fillId="0" borderId="1" xfId="2" applyBorder="1" applyAlignment="1">
      <alignment horizontal="center" vertical="center"/>
    </xf>
    <xf numFmtId="1" fontId="6" fillId="0" borderId="0" xfId="2" applyNumberFormat="1" applyAlignment="1">
      <alignment horizontal="center"/>
    </xf>
    <xf numFmtId="1" fontId="6" fillId="0" borderId="1" xfId="2" applyNumberFormat="1" applyBorder="1" applyAlignment="1">
      <alignment horizontal="center"/>
    </xf>
    <xf numFmtId="0" fontId="6" fillId="0" borderId="1" xfId="2" applyBorder="1" applyAlignment="1">
      <alignment horizontal="center"/>
    </xf>
    <xf numFmtId="0" fontId="7" fillId="2" borderId="1" xfId="0" applyFont="1" applyFill="1" applyBorder="1" applyAlignment="1">
      <alignment horizontal="center"/>
    </xf>
    <xf numFmtId="164" fontId="0" fillId="0" borderId="0" xfId="0" applyNumberFormat="1"/>
    <xf numFmtId="165" fontId="8" fillId="3" borderId="4" xfId="0" applyNumberFormat="1" applyFont="1" applyFill="1" applyBorder="1" applyAlignment="1">
      <alignment horizontal="center" vertical="center"/>
    </xf>
    <xf numFmtId="14" fontId="0" fillId="0" borderId="0" xfId="0" applyNumberFormat="1"/>
    <xf numFmtId="0" fontId="6" fillId="0" borderId="0" xfId="2" applyAlignment="1">
      <alignment horizontal="center"/>
    </xf>
    <xf numFmtId="1" fontId="11" fillId="0" borderId="3" xfId="0" applyNumberFormat="1" applyFont="1" applyBorder="1" applyAlignment="1">
      <alignment horizontal="center" wrapText="1"/>
    </xf>
    <xf numFmtId="1" fontId="0" fillId="0" borderId="7" xfId="0" applyNumberFormat="1" applyBorder="1" applyAlignment="1">
      <alignment horizontal="center"/>
    </xf>
    <xf numFmtId="1" fontId="0" fillId="0" borderId="1" xfId="0" applyNumberFormat="1" applyBorder="1" applyAlignment="1">
      <alignment horizontal="center"/>
    </xf>
    <xf numFmtId="0" fontId="10" fillId="0" borderId="7" xfId="0" applyFont="1" applyBorder="1" applyAlignment="1">
      <alignment horizontal="center" wrapText="1"/>
    </xf>
    <xf numFmtId="14" fontId="7" fillId="0" borderId="0" xfId="0" applyNumberFormat="1" applyFont="1"/>
    <xf numFmtId="0" fontId="4" fillId="0" borderId="1" xfId="2" applyFont="1" applyBorder="1" applyAlignment="1">
      <alignment horizontal="center" vertical="center"/>
    </xf>
    <xf numFmtId="0" fontId="2" fillId="0" borderId="0" xfId="2" applyFont="1" applyAlignment="1">
      <alignment horizontal="center" vertical="center"/>
    </xf>
    <xf numFmtId="0" fontId="2" fillId="0" borderId="0" xfId="2" applyFont="1" applyAlignment="1">
      <alignment horizontal="center"/>
    </xf>
    <xf numFmtId="1" fontId="6" fillId="0" borderId="11" xfId="2" applyNumberFormat="1" applyBorder="1" applyAlignment="1">
      <alignment horizontal="center" vertical="center"/>
    </xf>
    <xf numFmtId="1" fontId="6" fillId="0" borderId="12" xfId="2" applyNumberFormat="1" applyBorder="1" applyAlignment="1">
      <alignment horizontal="center"/>
    </xf>
    <xf numFmtId="1" fontId="6" fillId="0" borderId="13" xfId="2" applyNumberFormat="1" applyBorder="1" applyAlignment="1">
      <alignment horizontal="center" vertical="center"/>
    </xf>
    <xf numFmtId="1" fontId="6" fillId="0" borderId="14" xfId="2" applyNumberFormat="1" applyBorder="1" applyAlignment="1">
      <alignment horizontal="center"/>
    </xf>
    <xf numFmtId="1" fontId="6" fillId="0" borderId="15" xfId="2" applyNumberFormat="1" applyBorder="1" applyAlignment="1">
      <alignment horizontal="center"/>
    </xf>
    <xf numFmtId="1" fontId="2" fillId="0" borderId="0" xfId="2" applyNumberFormat="1" applyFont="1" applyAlignment="1">
      <alignment horizontal="center"/>
    </xf>
    <xf numFmtId="1" fontId="6" fillId="0" borderId="16" xfId="2" applyNumberFormat="1" applyBorder="1" applyAlignment="1">
      <alignment horizontal="center"/>
    </xf>
    <xf numFmtId="1" fontId="6" fillId="0" borderId="12" xfId="2" applyNumberFormat="1" applyBorder="1" applyAlignment="1">
      <alignment horizontal="center" vertical="center"/>
    </xf>
    <xf numFmtId="14" fontId="7" fillId="5" borderId="1" xfId="0" applyNumberFormat="1" applyFont="1" applyFill="1" applyBorder="1" applyAlignment="1">
      <alignment horizontal="center" vertical="center"/>
    </xf>
    <xf numFmtId="0" fontId="5" fillId="0" borderId="0" xfId="3" applyAlignment="1">
      <alignment horizontal="center"/>
    </xf>
    <xf numFmtId="0" fontId="5" fillId="0" borderId="0" xfId="3" applyAlignment="1">
      <alignment horizontal="left"/>
    </xf>
    <xf numFmtId="0" fontId="5" fillId="4" borderId="0" xfId="3" applyFill="1" applyAlignment="1">
      <alignment horizontal="center"/>
    </xf>
    <xf numFmtId="0" fontId="12" fillId="4" borderId="9" xfId="4" applyFont="1" applyFill="1" applyBorder="1" applyAlignment="1">
      <alignment horizontal="center" wrapText="1"/>
    </xf>
    <xf numFmtId="0" fontId="5" fillId="6" borderId="0" xfId="3" applyFill="1" applyAlignment="1">
      <alignment horizontal="center"/>
    </xf>
    <xf numFmtId="0" fontId="12" fillId="6" borderId="9" xfId="4" applyFont="1" applyFill="1" applyBorder="1" applyAlignment="1">
      <alignment horizontal="left" wrapText="1"/>
    </xf>
    <xf numFmtId="0" fontId="12" fillId="6" borderId="9" xfId="4" applyFont="1" applyFill="1" applyBorder="1" applyAlignment="1">
      <alignment horizontal="center" wrapText="1"/>
    </xf>
    <xf numFmtId="0" fontId="5" fillId="6" borderId="0" xfId="3" applyFill="1" applyAlignment="1">
      <alignment horizontal="left"/>
    </xf>
    <xf numFmtId="0" fontId="12" fillId="4" borderId="19" xfId="4" applyFont="1" applyFill="1" applyBorder="1" applyAlignment="1">
      <alignment horizontal="center" wrapText="1"/>
    </xf>
    <xf numFmtId="0" fontId="12" fillId="4" borderId="18" xfId="4" applyFont="1" applyFill="1" applyBorder="1" applyAlignment="1">
      <alignment horizontal="center"/>
    </xf>
    <xf numFmtId="0" fontId="14" fillId="4" borderId="17" xfId="4" applyFont="1" applyFill="1" applyBorder="1" applyAlignment="1">
      <alignment horizontal="center"/>
    </xf>
    <xf numFmtId="0" fontId="12" fillId="6" borderId="19" xfId="4" applyFont="1" applyFill="1" applyBorder="1" applyAlignment="1">
      <alignment horizontal="left" wrapText="1"/>
    </xf>
    <xf numFmtId="0" fontId="12" fillId="6" borderId="19" xfId="4" applyFont="1" applyFill="1" applyBorder="1" applyAlignment="1">
      <alignment horizontal="center" wrapText="1"/>
    </xf>
    <xf numFmtId="0" fontId="1" fillId="6" borderId="0" xfId="3" applyFont="1" applyFill="1" applyAlignment="1">
      <alignment horizontal="center"/>
    </xf>
    <xf numFmtId="0" fontId="12" fillId="7" borderId="0" xfId="4" applyFont="1" applyFill="1" applyAlignment="1">
      <alignment horizontal="center"/>
    </xf>
    <xf numFmtId="0" fontId="8" fillId="0" borderId="5" xfId="2" applyFont="1" applyBorder="1" applyAlignment="1">
      <alignment horizontal="center" vertical="center" wrapText="1"/>
    </xf>
    <xf numFmtId="0" fontId="8" fillId="0" borderId="6" xfId="2" applyFont="1" applyBorder="1" applyAlignment="1">
      <alignment horizontal="center" vertical="center" wrapText="1"/>
    </xf>
    <xf numFmtId="0" fontId="3" fillId="0" borderId="10" xfId="2" applyFont="1" applyBorder="1" applyAlignment="1">
      <alignment horizontal="center"/>
    </xf>
    <xf numFmtId="0" fontId="6" fillId="0" borderId="10" xfId="2" applyBorder="1" applyAlignment="1">
      <alignment horizontal="center"/>
    </xf>
    <xf numFmtId="0" fontId="1" fillId="6" borderId="0" xfId="3" applyFont="1" applyFill="1" applyAlignment="1">
      <alignment horizontal="center"/>
    </xf>
    <xf numFmtId="0" fontId="5" fillId="6" borderId="0" xfId="3" applyFill="1" applyAlignment="1">
      <alignment horizontal="center"/>
    </xf>
  </cellXfs>
  <cellStyles count="5">
    <cellStyle name="Normal" xfId="0" builtinId="0"/>
    <cellStyle name="Normal 2" xfId="2" xr:uid="{D9F4CF73-B985-482A-A3DA-CE531C03B636}"/>
    <cellStyle name="Normal 2 2" xfId="1" xr:uid="{00000000-0005-0000-0000-000001000000}"/>
    <cellStyle name="Normal 3" xfId="3" xr:uid="{8C49D9A2-F620-4B65-93FC-2C03C42FBD45}"/>
    <cellStyle name="Normal_Sheet1" xfId="4" xr:uid="{A63CF7DA-8DBA-43B5-BFEC-650060BF3802}"/>
  </cellStyles>
  <dxfs count="2">
    <dxf>
      <fill>
        <patternFill>
          <bgColor rgb="FFFFFF00"/>
        </patternFill>
      </fill>
    </dxf>
    <dxf>
      <fill>
        <patternFill>
          <bgColor rgb="FFFFFF00"/>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pcdc0\it\Transportation\Frankie\Locations%20Locations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pcdc0\it\Transportation\Frankie\USDA%202023%20FILES\USDA%20Rou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pcdc0\it\Transportation\Frankie\USDA%202023%20FILES\USDA%20CT%20Chain%20%2317%20Drop%20Dat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pcdc0\it\Transportation\Frankie\USDA%202023%20FILES\USDA%20MASS%20Drop%20Data%20Chain%20%231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_One"/>
    </sheetNames>
    <sheetDataSet>
      <sheetData sheetId="0">
        <row r="1">
          <cell r="B1" t="str">
            <v>Location_ID_</v>
          </cell>
          <cell r="C1" t="str">
            <v>Description_</v>
          </cell>
          <cell r="D1" t="str">
            <v>Segment_</v>
          </cell>
          <cell r="E1" t="str">
            <v>Priority_</v>
          </cell>
          <cell r="F1" t="str">
            <v>Delivery_Days_</v>
          </cell>
          <cell r="G1" t="str">
            <v>Address_Line1_</v>
          </cell>
          <cell r="H1" t="str">
            <v>City_</v>
          </cell>
          <cell r="I1" t="str">
            <v>State_</v>
          </cell>
          <cell r="J1" t="str">
            <v>Zip_Code_</v>
          </cell>
          <cell r="K1" t="str">
            <v>Geocode_Quality_</v>
          </cell>
          <cell r="L1" t="str">
            <v>Load_Notes_</v>
          </cell>
          <cell r="M1" t="str">
            <v>Sales_Rep_</v>
          </cell>
          <cell r="N1" t="str">
            <v>DSM_</v>
          </cell>
          <cell r="O1" t="str">
            <v>Instructions_</v>
          </cell>
          <cell r="P1" t="str">
            <v>Date_Added_</v>
          </cell>
          <cell r="Q1" t="str">
            <v>Date_Modified_</v>
          </cell>
          <cell r="R1" t="str">
            <v>Last_Order_Date_</v>
          </cell>
          <cell r="S1" t="str">
            <v>User_Modified_</v>
          </cell>
          <cell r="T1" t="str">
            <v>Account_Type_</v>
          </cell>
          <cell r="U1" t="str">
            <v>KEY_</v>
          </cell>
          <cell r="V1" t="str">
            <v>Latitude_</v>
          </cell>
          <cell r="W1" t="str">
            <v>Longitude_</v>
          </cell>
        </row>
        <row r="2">
          <cell r="B2">
            <v>237870</v>
          </cell>
          <cell r="C2" t="str">
            <v>TOWER LANE CAFE</v>
          </cell>
          <cell r="E2">
            <v>0</v>
          </cell>
          <cell r="F2" t="str">
            <v>W</v>
          </cell>
          <cell r="G2" t="str">
            <v>30 TOWER LA</v>
          </cell>
          <cell r="H2" t="str">
            <v>AVON</v>
          </cell>
          <cell r="I2" t="str">
            <v>CT</v>
          </cell>
          <cell r="J2" t="str">
            <v>06001</v>
          </cell>
          <cell r="K2" t="str">
            <v>Exact Auto Street Reference Geocoded</v>
          </cell>
          <cell r="M2" t="str">
            <v>SAUL SHEMKOVITZ</v>
          </cell>
          <cell r="N2" t="str">
            <v>BLAIR DISTRICT</v>
          </cell>
          <cell r="P2">
            <v>36347</v>
          </cell>
          <cell r="Q2">
            <v>43927.530810185199</v>
          </cell>
          <cell r="R2">
            <v>43795</v>
          </cell>
          <cell r="S2" t="str">
            <v>FRANKIE</v>
          </cell>
          <cell r="T2" t="str">
            <v>32</v>
          </cell>
          <cell r="V2" t="str">
            <v>41.807193</v>
          </cell>
          <cell r="W2" t="str">
            <v>-72.842257</v>
          </cell>
        </row>
        <row r="3">
          <cell r="B3">
            <v>99350</v>
          </cell>
          <cell r="C3" t="str">
            <v>COUNTRY BUTCHER</v>
          </cell>
          <cell r="D3" t="str">
            <v>C</v>
          </cell>
          <cell r="E3">
            <v>0</v>
          </cell>
          <cell r="F3" t="str">
            <v>R</v>
          </cell>
          <cell r="G3" t="str">
            <v>1032 Tolland Stage Rd.</v>
          </cell>
          <cell r="H3" t="str">
            <v>Tolland</v>
          </cell>
          <cell r="I3" t="str">
            <v>CT</v>
          </cell>
          <cell r="J3" t="str">
            <v>06084</v>
          </cell>
          <cell r="K3" t="str">
            <v>Exact Auto Street Reference Geocoded</v>
          </cell>
          <cell r="M3" t="str">
            <v>40/STEVE SMITH</v>
          </cell>
          <cell r="N3" t="str">
            <v>SMITH DISTRICT</v>
          </cell>
          <cell r="O3" t="str">
            <v>EFFECTIVE 8/10/20 Del in all locations unless cust chooses not to.</v>
          </cell>
          <cell r="P3">
            <v>36347</v>
          </cell>
          <cell r="Q3">
            <v>44053.541296296302</v>
          </cell>
          <cell r="R3">
            <v>44755</v>
          </cell>
          <cell r="S3" t="str">
            <v>FRANKIE</v>
          </cell>
          <cell r="T3" t="str">
            <v>32</v>
          </cell>
          <cell r="V3" t="str">
            <v>41.880858</v>
          </cell>
          <cell r="W3" t="str">
            <v>-72.350106</v>
          </cell>
        </row>
        <row r="4">
          <cell r="B4">
            <v>770267</v>
          </cell>
          <cell r="C4" t="str">
            <v>CENT KIT NORW USDA WHT</v>
          </cell>
          <cell r="D4" t="str">
            <v>USDA</v>
          </cell>
          <cell r="E4">
            <v>0</v>
          </cell>
          <cell r="F4" t="str">
            <v>T</v>
          </cell>
          <cell r="G4" t="str">
            <v>352 MAIN AVE</v>
          </cell>
          <cell r="H4" t="str">
            <v>NORWALK</v>
          </cell>
          <cell r="I4" t="str">
            <v>CT</v>
          </cell>
          <cell r="J4" t="str">
            <v>06851</v>
          </cell>
          <cell r="K4" t="str">
            <v>High Confidence Auto Street Ref Geocoded</v>
          </cell>
          <cell r="M4" t="str">
            <v>STATE OF CT USDA</v>
          </cell>
          <cell r="N4" t="str">
            <v>SIERING DISTRICT</v>
          </cell>
          <cell r="O4" t="str">
            <v>EFFECTIVE 8/10/20 Del in all locations unless cust chooses not to.</v>
          </cell>
          <cell r="P4">
            <v>43675</v>
          </cell>
          <cell r="Q4">
            <v>44634.473611111098</v>
          </cell>
          <cell r="R4">
            <v>44734</v>
          </cell>
          <cell r="S4" t="str">
            <v>FRANKIE</v>
          </cell>
          <cell r="T4" t="str">
            <v>31</v>
          </cell>
          <cell r="V4" t="str">
            <v>41.138806</v>
          </cell>
          <cell r="W4" t="str">
            <v>-73.426198</v>
          </cell>
        </row>
        <row r="5">
          <cell r="B5">
            <v>100350</v>
          </cell>
          <cell r="C5" t="str">
            <v>Juniper House Homecare</v>
          </cell>
          <cell r="D5" t="str">
            <v>C</v>
          </cell>
          <cell r="E5">
            <v>0</v>
          </cell>
          <cell r="F5" t="str">
            <v>TF</v>
          </cell>
          <cell r="G5" t="str">
            <v>1086 New Britain Ave</v>
          </cell>
          <cell r="H5" t="str">
            <v>W HARTFORD</v>
          </cell>
          <cell r="I5" t="str">
            <v>CT</v>
          </cell>
          <cell r="J5" t="str">
            <v>06110</v>
          </cell>
          <cell r="K5" t="str">
            <v>Exact Auto Street Reference Geocoded</v>
          </cell>
          <cell r="M5" t="str">
            <v>KEVIN ZUKOWSKI</v>
          </cell>
          <cell r="N5" t="str">
            <v>BLAIR DISTRICT</v>
          </cell>
          <cell r="O5" t="str">
            <v>ALWAYS BACK IN FROM ROAD.  Pick up milk crates.  If no one is there, please call 860.833.4036</v>
          </cell>
          <cell r="P5">
            <v>38608</v>
          </cell>
          <cell r="Q5">
            <v>44708.582743055602</v>
          </cell>
          <cell r="R5">
            <v>44763</v>
          </cell>
          <cell r="S5" t="str">
            <v>FRANKIE</v>
          </cell>
          <cell r="T5" t="str">
            <v>30</v>
          </cell>
          <cell r="V5" t="str">
            <v>41.731565</v>
          </cell>
          <cell r="W5" t="str">
            <v>-72.728884</v>
          </cell>
        </row>
        <row r="6">
          <cell r="B6">
            <v>101500</v>
          </cell>
          <cell r="C6" t="str">
            <v>ATHENA - COUNTRYSIDE MANOR INC</v>
          </cell>
          <cell r="D6" t="str">
            <v>B</v>
          </cell>
          <cell r="E6">
            <v>0</v>
          </cell>
          <cell r="F6" t="str">
            <v>WF</v>
          </cell>
          <cell r="G6" t="str">
            <v>1660 STAFFORD AV</v>
          </cell>
          <cell r="H6" t="str">
            <v>BRISTOL</v>
          </cell>
          <cell r="I6" t="str">
            <v>CT</v>
          </cell>
          <cell r="J6" t="str">
            <v>06010</v>
          </cell>
          <cell r="K6" t="str">
            <v>Exact Auto Street Reference Geocoded</v>
          </cell>
          <cell r="L6" t="str">
            <v>LG</v>
          </cell>
          <cell r="M6" t="str">
            <v>ATHENA HEALTHCARE</v>
          </cell>
          <cell r="N6" t="str">
            <v>SMITH DISTRICT</v>
          </cell>
          <cell r="O6" t="str">
            <v>EFFECTIVE 8/10/20 Del in all locations unless cust chooses not to.</v>
          </cell>
          <cell r="P6">
            <v>36237</v>
          </cell>
          <cell r="Q6">
            <v>44054.558275463001</v>
          </cell>
          <cell r="R6">
            <v>44761</v>
          </cell>
          <cell r="S6" t="str">
            <v>FRANKIE</v>
          </cell>
          <cell r="T6" t="str">
            <v>30</v>
          </cell>
          <cell r="V6" t="str">
            <v>41.720954</v>
          </cell>
          <cell r="W6" t="str">
            <v>-72.914727</v>
          </cell>
        </row>
        <row r="7">
          <cell r="B7">
            <v>108060</v>
          </cell>
          <cell r="C7" t="str">
            <v>ATHENA - SHERIDEN WOODS</v>
          </cell>
          <cell r="D7" t="str">
            <v>B</v>
          </cell>
          <cell r="E7">
            <v>0</v>
          </cell>
          <cell r="F7" t="str">
            <v>MWF</v>
          </cell>
          <cell r="G7" t="str">
            <v>321 STONECREST DR</v>
          </cell>
          <cell r="H7" t="str">
            <v>BRISTOL</v>
          </cell>
          <cell r="I7" t="str">
            <v>CT</v>
          </cell>
          <cell r="J7" t="str">
            <v>06010</v>
          </cell>
          <cell r="K7" t="str">
            <v>High Confidence Auto Street Ref Geocoded</v>
          </cell>
          <cell r="M7" t="str">
            <v>ATHENA HEALTHCARE</v>
          </cell>
          <cell r="N7" t="str">
            <v>SMITH DISTRICT</v>
          </cell>
          <cell r="O7" t="str">
            <v>Code 176.  MUST PICK UP MILK CRATES!</v>
          </cell>
          <cell r="P7">
            <v>36237</v>
          </cell>
          <cell r="Q7">
            <v>44657.7347800926</v>
          </cell>
          <cell r="R7">
            <v>44766</v>
          </cell>
          <cell r="S7" t="str">
            <v>ADMIN</v>
          </cell>
          <cell r="T7" t="str">
            <v>30</v>
          </cell>
          <cell r="V7" t="str">
            <v>41.681655</v>
          </cell>
          <cell r="W7" t="str">
            <v>-72.919822</v>
          </cell>
        </row>
        <row r="8">
          <cell r="B8">
            <v>109160</v>
          </cell>
          <cell r="C8" t="str">
            <v>SHADY OAKS REST HOME INC</v>
          </cell>
          <cell r="D8" t="str">
            <v>A</v>
          </cell>
          <cell r="E8">
            <v>0</v>
          </cell>
          <cell r="F8" t="str">
            <v>W</v>
          </cell>
          <cell r="G8" t="str">
            <v>344 STEVENS ST</v>
          </cell>
          <cell r="H8" t="str">
            <v>BRISTOL</v>
          </cell>
          <cell r="I8" t="str">
            <v>CT</v>
          </cell>
          <cell r="J8" t="str">
            <v>06010</v>
          </cell>
          <cell r="K8" t="str">
            <v>Exact Auto Street Reference Geocoded</v>
          </cell>
          <cell r="M8" t="str">
            <v>JAMES NASTRI</v>
          </cell>
          <cell r="N8" t="str">
            <v>BLAIR DISTRICT</v>
          </cell>
          <cell r="O8" t="str">
            <v>EFFECTIVE 8/10/20 Del in all locations unless cust chooses not to.  DELIVER 6:30-7:30 AM</v>
          </cell>
          <cell r="P8">
            <v>36237</v>
          </cell>
          <cell r="Q8">
            <v>44054.558275463001</v>
          </cell>
          <cell r="R8">
            <v>44754</v>
          </cell>
          <cell r="S8" t="str">
            <v>FRANKIE</v>
          </cell>
          <cell r="T8" t="str">
            <v>30</v>
          </cell>
          <cell r="V8" t="str">
            <v>41.714292</v>
          </cell>
          <cell r="W8" t="str">
            <v>-72.914231</v>
          </cell>
        </row>
        <row r="9">
          <cell r="B9">
            <v>125410</v>
          </cell>
          <cell r="C9" t="str">
            <v>ATHENA - ABBOTT TERRACE - ATHENA</v>
          </cell>
          <cell r="D9" t="str">
            <v>B</v>
          </cell>
          <cell r="E9">
            <v>0</v>
          </cell>
          <cell r="F9" t="str">
            <v>MR</v>
          </cell>
          <cell r="G9" t="str">
            <v>44 ABBOTT TER</v>
          </cell>
          <cell r="H9" t="str">
            <v>WATERBURY</v>
          </cell>
          <cell r="I9" t="str">
            <v>CT</v>
          </cell>
          <cell r="J9" t="str">
            <v>06702</v>
          </cell>
          <cell r="K9" t="str">
            <v>Exact Auto Street Reference Geocoded</v>
          </cell>
          <cell r="M9" t="str">
            <v>ATHENA HEALTHCARE</v>
          </cell>
          <cell r="N9" t="str">
            <v>SMITH DISTRICT</v>
          </cell>
          <cell r="O9" t="str">
            <v>EFFECTIVE 8/10/20 Del in all locations unless cust chooses not to.  BACK IN-ASK TO MOVE CARS.  0356*</v>
          </cell>
          <cell r="P9">
            <v>36237</v>
          </cell>
          <cell r="Q9">
            <v>44510.493553240703</v>
          </cell>
          <cell r="R9">
            <v>44762</v>
          </cell>
          <cell r="S9" t="str">
            <v>FRANKIE</v>
          </cell>
          <cell r="T9" t="str">
            <v>30</v>
          </cell>
          <cell r="V9" t="str">
            <v>41.556535</v>
          </cell>
          <cell r="W9" t="str">
            <v>-73.037997</v>
          </cell>
        </row>
        <row r="10">
          <cell r="B10">
            <v>125430</v>
          </cell>
          <cell r="C10" t="str">
            <v>FERNWOOD WEST, INC</v>
          </cell>
          <cell r="D10" t="str">
            <v>C</v>
          </cell>
          <cell r="E10">
            <v>0</v>
          </cell>
          <cell r="F10" t="str">
            <v>W</v>
          </cell>
          <cell r="G10" t="str">
            <v>521 PROSPECT AV</v>
          </cell>
          <cell r="H10" t="str">
            <v>WEST HARTFORD</v>
          </cell>
          <cell r="I10" t="str">
            <v>CT</v>
          </cell>
          <cell r="J10" t="str">
            <v>06137</v>
          </cell>
          <cell r="K10" t="str">
            <v>High Confidence Auto Street Ref Geocoded</v>
          </cell>
          <cell r="M10" t="str">
            <v>DAVE VERTEFEUILLE</v>
          </cell>
          <cell r="N10" t="str">
            <v>SMITH DISTRICT</v>
          </cell>
          <cell r="O10" t="str">
            <v>EFFECTIVE 8/10/20 Del in all locations unless cust chooses not to.</v>
          </cell>
          <cell r="P10">
            <v>36237</v>
          </cell>
          <cell r="Q10">
            <v>44054.558275463001</v>
          </cell>
          <cell r="R10">
            <v>44761</v>
          </cell>
          <cell r="S10" t="str">
            <v>FRANKIE</v>
          </cell>
          <cell r="T10" t="str">
            <v>30</v>
          </cell>
          <cell r="V10" t="str">
            <v>41.762555</v>
          </cell>
          <cell r="W10" t="str">
            <v>-72.715764</v>
          </cell>
        </row>
        <row r="11">
          <cell r="B11">
            <v>140070</v>
          </cell>
          <cell r="C11" t="str">
            <v>PORTLAND CARE &amp; REHAB CTR</v>
          </cell>
          <cell r="D11" t="str">
            <v>B</v>
          </cell>
          <cell r="E11">
            <v>0</v>
          </cell>
          <cell r="F11" t="str">
            <v>TF</v>
          </cell>
          <cell r="G11" t="str">
            <v>333 MAIN ST</v>
          </cell>
          <cell r="H11" t="str">
            <v>PORTLAND</v>
          </cell>
          <cell r="I11" t="str">
            <v>CT</v>
          </cell>
          <cell r="J11" t="str">
            <v>06480</v>
          </cell>
          <cell r="K11" t="str">
            <v>Exact Auto Street Reference Geocoded</v>
          </cell>
          <cell r="M11" t="str">
            <v>CHRISTINE DEVORE</v>
          </cell>
          <cell r="N11" t="str">
            <v>BLAIR DISTRICT</v>
          </cell>
          <cell r="O11" t="str">
            <v>EFFECTIVE 8/10/20 Del in all locations unless cust chooses not to.</v>
          </cell>
          <cell r="P11">
            <v>36237</v>
          </cell>
          <cell r="Q11">
            <v>44340.8644444444</v>
          </cell>
          <cell r="R11">
            <v>44763</v>
          </cell>
          <cell r="S11" t="str">
            <v>FRANKIE</v>
          </cell>
          <cell r="T11" t="str">
            <v>30</v>
          </cell>
          <cell r="V11" t="str">
            <v>41.578686</v>
          </cell>
          <cell r="W11" t="str">
            <v>-72.636179</v>
          </cell>
        </row>
        <row r="12">
          <cell r="B12">
            <v>140280</v>
          </cell>
          <cell r="C12" t="str">
            <v>MATTATUCK HEALTH CARE</v>
          </cell>
          <cell r="D12" t="str">
            <v>A</v>
          </cell>
          <cell r="E12">
            <v>0</v>
          </cell>
          <cell r="F12" t="str">
            <v>W</v>
          </cell>
          <cell r="G12" t="str">
            <v>9 CLIFF ST</v>
          </cell>
          <cell r="H12" t="str">
            <v>WATERBURY</v>
          </cell>
          <cell r="I12" t="str">
            <v>CT</v>
          </cell>
          <cell r="J12" t="str">
            <v>06710</v>
          </cell>
          <cell r="K12" t="str">
            <v>Exact Auto Street Reference Geocoded</v>
          </cell>
          <cell r="M12" t="str">
            <v>JEN GOSSELIN</v>
          </cell>
          <cell r="N12" t="str">
            <v>CAPPELLO DISTRICT</v>
          </cell>
          <cell r="P12">
            <v>36237</v>
          </cell>
          <cell r="Q12">
            <v>44685.561631944402</v>
          </cell>
          <cell r="R12">
            <v>44740</v>
          </cell>
          <cell r="S12" t="str">
            <v>FRANKIE</v>
          </cell>
          <cell r="T12" t="str">
            <v>30</v>
          </cell>
          <cell r="V12" t="str">
            <v>41.560607</v>
          </cell>
          <cell r="W12" t="str">
            <v>-73.045842</v>
          </cell>
        </row>
        <row r="13">
          <cell r="B13">
            <v>140930</v>
          </cell>
          <cell r="C13" t="str">
            <v>SUFFIELD MANOR INC</v>
          </cell>
          <cell r="D13" t="str">
            <v>B</v>
          </cell>
          <cell r="E13">
            <v>0</v>
          </cell>
          <cell r="F13" t="str">
            <v>TF</v>
          </cell>
          <cell r="G13" t="str">
            <v>1 CANAL RD</v>
          </cell>
          <cell r="H13" t="str">
            <v>SUFFIELD</v>
          </cell>
          <cell r="I13" t="str">
            <v>CT</v>
          </cell>
          <cell r="J13" t="str">
            <v>06078</v>
          </cell>
          <cell r="K13" t="str">
            <v>Exact Auto Street Reference Geocoded</v>
          </cell>
          <cell r="M13" t="str">
            <v>JEN GOSSELIN</v>
          </cell>
          <cell r="N13" t="str">
            <v>CAPPELLO DISTRICT</v>
          </cell>
          <cell r="O13" t="str">
            <v>EFFECTIVE 8/10/20 Del in all locations unless cust chooses not to.</v>
          </cell>
          <cell r="P13">
            <v>36237</v>
          </cell>
          <cell r="Q13">
            <v>44475.770960648202</v>
          </cell>
          <cell r="R13">
            <v>44763</v>
          </cell>
          <cell r="S13" t="str">
            <v>FRANKIE</v>
          </cell>
          <cell r="T13" t="str">
            <v>30</v>
          </cell>
          <cell r="V13" t="str">
            <v>41.985817</v>
          </cell>
          <cell r="W13" t="str">
            <v>-72.613289</v>
          </cell>
        </row>
        <row r="14">
          <cell r="B14">
            <v>141030</v>
          </cell>
          <cell r="C14" t="str">
            <v>LiveWell - Plantsville</v>
          </cell>
          <cell r="D14" t="str">
            <v>B</v>
          </cell>
          <cell r="E14">
            <v>0</v>
          </cell>
          <cell r="F14" t="str">
            <v>MR</v>
          </cell>
          <cell r="G14" t="str">
            <v>1261 S MAIN ST</v>
          </cell>
          <cell r="H14" t="str">
            <v>PLANTSVILLE</v>
          </cell>
          <cell r="I14" t="str">
            <v>CT</v>
          </cell>
          <cell r="J14" t="str">
            <v>06479</v>
          </cell>
          <cell r="K14" t="str">
            <v>Exact Auto Street Reference Geocoded</v>
          </cell>
          <cell r="L14" t="str">
            <v>STG</v>
          </cell>
          <cell r="M14" t="str">
            <v>JEN GOSSELIN</v>
          </cell>
          <cell r="N14" t="str">
            <v>CAPPELLO DISTRICT</v>
          </cell>
          <cell r="O14" t="str">
            <v>860-628-3054 kitchen line/signature. door code 0619 Product to be dropped in kitchen hallway. before 600AM call 8606283037- they will open garage door. *DO NOT BRING PALLETS THROUGH DOORWAY.  PLEASE BREAK DOWN ON THE DOCK &amp; Remove pallets.* pick up crates</v>
          </cell>
          <cell r="P14">
            <v>36237</v>
          </cell>
          <cell r="Q14">
            <v>44655.665972222203</v>
          </cell>
          <cell r="R14">
            <v>44766</v>
          </cell>
          <cell r="S14" t="str">
            <v>ADMIN</v>
          </cell>
          <cell r="T14" t="str">
            <v>30</v>
          </cell>
          <cell r="V14" t="str">
            <v>41.572487</v>
          </cell>
          <cell r="W14" t="str">
            <v>-72.895958</v>
          </cell>
        </row>
        <row r="15">
          <cell r="B15">
            <v>141340</v>
          </cell>
          <cell r="C15" t="str">
            <v>LIFE CARE CTR OF AUBURN</v>
          </cell>
          <cell r="D15" t="str">
            <v>B</v>
          </cell>
          <cell r="E15">
            <v>0</v>
          </cell>
          <cell r="F15" t="str">
            <v>MF</v>
          </cell>
          <cell r="G15" t="str">
            <v>14 MASONIC CIR</v>
          </cell>
          <cell r="H15" t="str">
            <v>AUBURN</v>
          </cell>
          <cell r="I15" t="str">
            <v>MA</v>
          </cell>
          <cell r="J15" t="str">
            <v>01501</v>
          </cell>
          <cell r="K15" t="str">
            <v>High Confidence Auto Street Ref Geocoded</v>
          </cell>
          <cell r="M15" t="str">
            <v>JEN GOSSELIN</v>
          </cell>
          <cell r="N15" t="str">
            <v>CAPPELLO DISTRICT</v>
          </cell>
          <cell r="O15" t="str">
            <v>EFFECTIVE 8/10/20 Del in all locations unless cust chooses not to.  MUST PICK UP MILK CRATES!</v>
          </cell>
          <cell r="P15">
            <v>36237</v>
          </cell>
          <cell r="Q15">
            <v>44350.409351851798</v>
          </cell>
          <cell r="R15">
            <v>44766</v>
          </cell>
          <cell r="S15" t="str">
            <v>ADMIN</v>
          </cell>
          <cell r="T15" t="str">
            <v>30</v>
          </cell>
          <cell r="V15" t="str">
            <v>42.182746</v>
          </cell>
          <cell r="W15" t="str">
            <v>-71.869318</v>
          </cell>
        </row>
        <row r="16">
          <cell r="B16">
            <v>141840</v>
          </cell>
          <cell r="C16" t="str">
            <v>CARRIAGE MANOR LLC</v>
          </cell>
          <cell r="D16" t="str">
            <v>A</v>
          </cell>
          <cell r="E16">
            <v>0</v>
          </cell>
          <cell r="F16" t="str">
            <v>W</v>
          </cell>
          <cell r="G16" t="str">
            <v>157 HILLSIDE AV</v>
          </cell>
          <cell r="H16" t="str">
            <v>WATERBURY</v>
          </cell>
          <cell r="I16" t="str">
            <v>CT</v>
          </cell>
          <cell r="J16" t="str">
            <v>06710</v>
          </cell>
          <cell r="K16" t="str">
            <v>Exact Auto Street Reference Geocoded</v>
          </cell>
          <cell r="M16" t="str">
            <v>JEN GOSSELIN</v>
          </cell>
          <cell r="N16" t="str">
            <v>CAPPELLO DISTRICT</v>
          </cell>
          <cell r="O16" t="str">
            <v>EFFECTIVE 8/10/20 Del in all locations unless cust chooses not to.</v>
          </cell>
          <cell r="P16">
            <v>36237</v>
          </cell>
          <cell r="Q16">
            <v>44200.527384259301</v>
          </cell>
          <cell r="R16">
            <v>44740</v>
          </cell>
          <cell r="S16" t="str">
            <v>FRANKIE</v>
          </cell>
          <cell r="T16" t="str">
            <v>30</v>
          </cell>
          <cell r="V16" t="str">
            <v>41.561622</v>
          </cell>
          <cell r="W16" t="str">
            <v>-73.045961</v>
          </cell>
        </row>
        <row r="17">
          <cell r="B17">
            <v>141850</v>
          </cell>
          <cell r="C17" t="str">
            <v>LIFE CARE CTR NORTH SHORE</v>
          </cell>
          <cell r="D17" t="str">
            <v>B</v>
          </cell>
          <cell r="E17">
            <v>0</v>
          </cell>
          <cell r="F17" t="str">
            <v>MR</v>
          </cell>
          <cell r="G17" t="str">
            <v>111 BIRCH ST</v>
          </cell>
          <cell r="H17" t="str">
            <v>LYNN</v>
          </cell>
          <cell r="I17" t="str">
            <v>MA</v>
          </cell>
          <cell r="J17" t="str">
            <v>01902</v>
          </cell>
          <cell r="K17" t="str">
            <v>Exact Auto Street Reference Geocoded</v>
          </cell>
          <cell r="M17" t="str">
            <v>JEN GOSSELIN</v>
          </cell>
          <cell r="N17" t="str">
            <v>CAPPELLO DISTRICT</v>
          </cell>
          <cell r="O17" t="str">
            <v>EFFECTIVE 8/10/20 Del in all locations unless cust chooses not to.</v>
          </cell>
          <cell r="P17">
            <v>36237</v>
          </cell>
          <cell r="Q17">
            <v>44200.527384259301</v>
          </cell>
          <cell r="R17">
            <v>44766</v>
          </cell>
          <cell r="S17" t="str">
            <v>FRANKIE</v>
          </cell>
          <cell r="T17" t="str">
            <v>30</v>
          </cell>
          <cell r="V17" t="str">
            <v>42.478592</v>
          </cell>
          <cell r="W17" t="str">
            <v>-70.935217</v>
          </cell>
        </row>
        <row r="18">
          <cell r="B18">
            <v>141890</v>
          </cell>
          <cell r="C18" t="str">
            <v>LIFE CARE CTR ATTLEBORO</v>
          </cell>
          <cell r="D18" t="str">
            <v>B</v>
          </cell>
          <cell r="E18">
            <v>0</v>
          </cell>
          <cell r="F18" t="str">
            <v>TF</v>
          </cell>
          <cell r="G18" t="str">
            <v>969 PARK ST</v>
          </cell>
          <cell r="H18" t="str">
            <v>ATTLEBORO</v>
          </cell>
          <cell r="I18" t="str">
            <v>MA</v>
          </cell>
          <cell r="J18" t="str">
            <v>02703</v>
          </cell>
          <cell r="K18" t="str">
            <v>Exact Auto Street Reference Geocoded</v>
          </cell>
          <cell r="L18" t="str">
            <v>IS IF WATER</v>
          </cell>
          <cell r="M18" t="str">
            <v>JEN GOSSELIN</v>
          </cell>
          <cell r="N18" t="str">
            <v>CAPPELLO DISTRICT</v>
          </cell>
          <cell r="O18" t="str">
            <v>EFFECTIVE 8/10/20 Del in all locations unless cust chooses not to.  DRIVE SLOW ON PREMISES</v>
          </cell>
          <cell r="P18">
            <v>36237</v>
          </cell>
          <cell r="Q18">
            <v>44404.767442129603</v>
          </cell>
          <cell r="R18">
            <v>44760</v>
          </cell>
          <cell r="S18" t="str">
            <v>FRANKIE</v>
          </cell>
          <cell r="T18" t="str">
            <v>30</v>
          </cell>
          <cell r="V18" t="str">
            <v>41.929220</v>
          </cell>
          <cell r="W18" t="str">
            <v>-71.260603</v>
          </cell>
        </row>
        <row r="19">
          <cell r="B19">
            <v>141910</v>
          </cell>
          <cell r="C19" t="str">
            <v>CRESTWOOD NURSING - PRIME</v>
          </cell>
          <cell r="E19">
            <v>0</v>
          </cell>
          <cell r="F19" t="str">
            <v>U</v>
          </cell>
          <cell r="G19" t="str">
            <v>568 CHILD ST</v>
          </cell>
          <cell r="H19" t="str">
            <v>WARREN</v>
          </cell>
          <cell r="I19" t="str">
            <v>RI</v>
          </cell>
          <cell r="J19" t="str">
            <v>02885</v>
          </cell>
          <cell r="K19" t="str">
            <v>Exact Auto Street Reference Geocoded</v>
          </cell>
          <cell r="M19" t="str">
            <v>PAUL PERRY</v>
          </cell>
          <cell r="N19" t="str">
            <v>BLAIR DISTRICT</v>
          </cell>
          <cell r="O19" t="str">
            <v>Deliver to house right next door to building per customer request.  Supply room caught fire last week. Rebuilding the store room.</v>
          </cell>
          <cell r="P19">
            <v>36237</v>
          </cell>
          <cell r="Q19">
            <v>44479.498645833301</v>
          </cell>
          <cell r="R19">
            <v>43843</v>
          </cell>
          <cell r="S19" t="str">
            <v>FRANKIE</v>
          </cell>
          <cell r="T19" t="str">
            <v>30</v>
          </cell>
          <cell r="V19" t="str">
            <v>41.732022</v>
          </cell>
          <cell r="W19" t="str">
            <v>-71.255134</v>
          </cell>
        </row>
        <row r="20">
          <cell r="B20">
            <v>141960</v>
          </cell>
          <cell r="C20" t="str">
            <v>LIFE CARE PLYMOUTH /PRIME</v>
          </cell>
          <cell r="D20" t="str">
            <v>B</v>
          </cell>
          <cell r="E20">
            <v>0</v>
          </cell>
          <cell r="F20" t="str">
            <v>MR</v>
          </cell>
          <cell r="G20" t="str">
            <v>94 OBERY ST</v>
          </cell>
          <cell r="H20" t="str">
            <v>PLYMOUTH</v>
          </cell>
          <cell r="I20" t="str">
            <v>MA</v>
          </cell>
          <cell r="J20" t="str">
            <v>02360</v>
          </cell>
          <cell r="K20" t="str">
            <v>Exact Auto Street Reference Geocoded</v>
          </cell>
          <cell r="M20" t="str">
            <v>JEN GOSSELIN</v>
          </cell>
          <cell r="N20" t="str">
            <v>CAPPELLO DISTRICT</v>
          </cell>
          <cell r="O20" t="str">
            <v>EFFECTIVE 8/10/20 Del in all locations unless cust chooses not to.  code in 1959*.  code out 1228*</v>
          </cell>
          <cell r="P20">
            <v>36237</v>
          </cell>
          <cell r="Q20">
            <v>44410.763287037</v>
          </cell>
          <cell r="R20">
            <v>44762</v>
          </cell>
          <cell r="S20" t="str">
            <v>FRANKIE</v>
          </cell>
          <cell r="T20" t="str">
            <v>30</v>
          </cell>
          <cell r="V20" t="str">
            <v>41.938085</v>
          </cell>
          <cell r="W20" t="str">
            <v>-70.655582</v>
          </cell>
        </row>
        <row r="21">
          <cell r="B21">
            <v>143180</v>
          </cell>
          <cell r="C21" t="str">
            <v>STONE INSTITUTE</v>
          </cell>
          <cell r="D21" t="str">
            <v>B</v>
          </cell>
          <cell r="E21">
            <v>0</v>
          </cell>
          <cell r="F21" t="str">
            <v>WF</v>
          </cell>
          <cell r="G21" t="str">
            <v>277 ELLIOT ST</v>
          </cell>
          <cell r="H21" t="str">
            <v>NEWTON</v>
          </cell>
          <cell r="I21" t="str">
            <v>MA</v>
          </cell>
          <cell r="J21" t="str">
            <v>02164</v>
          </cell>
          <cell r="K21" t="str">
            <v>Med Confidence Auto Street Ref Geocoded</v>
          </cell>
          <cell r="M21" t="str">
            <v>JEN GOSSELIN</v>
          </cell>
          <cell r="N21" t="str">
            <v>CAPPELLO DISTRICT</v>
          </cell>
          <cell r="O21" t="str">
            <v>5/6/21 - deliver inside please. Goes upstairs into kitchen.</v>
          </cell>
          <cell r="P21">
            <v>36237</v>
          </cell>
          <cell r="Q21">
            <v>44322.582164351901</v>
          </cell>
          <cell r="R21">
            <v>44761</v>
          </cell>
          <cell r="S21" t="str">
            <v>ADMIN</v>
          </cell>
          <cell r="T21" t="str">
            <v>30</v>
          </cell>
          <cell r="V21" t="str">
            <v>42.312783</v>
          </cell>
          <cell r="W21" t="str">
            <v>-71.221019</v>
          </cell>
        </row>
        <row r="22">
          <cell r="B22">
            <v>143250</v>
          </cell>
          <cell r="C22" t="str">
            <v>HOSPITAL FOR SPECIAL CARE</v>
          </cell>
          <cell r="D22" t="str">
            <v>B</v>
          </cell>
          <cell r="E22">
            <v>0</v>
          </cell>
          <cell r="F22" t="str">
            <v>MR</v>
          </cell>
          <cell r="G22" t="str">
            <v>2150 CORBIN AV</v>
          </cell>
          <cell r="H22" t="str">
            <v>NEW BRITAIN</v>
          </cell>
          <cell r="I22" t="str">
            <v>CT</v>
          </cell>
          <cell r="J22" t="str">
            <v>06053</v>
          </cell>
          <cell r="K22" t="str">
            <v>Exact Auto Street Reference Geocoded</v>
          </cell>
          <cell r="L22" t="str">
            <v>STG; DP; EJ</v>
          </cell>
          <cell r="M22" t="str">
            <v>JEN GOSSELIN</v>
          </cell>
          <cell r="N22" t="str">
            <v>CAPPELLO DISTRICT</v>
          </cell>
          <cell r="O22" t="str">
            <v>**MILK CRATES MUST BE PICKED UP** MUST LEAVE PRODUCT IN PROPER ENVIRONMENT. Dock stop, security guard will let you in if no one there.</v>
          </cell>
          <cell r="P22">
            <v>36237</v>
          </cell>
          <cell r="Q22">
            <v>44748.726458333302</v>
          </cell>
          <cell r="R22">
            <v>44766</v>
          </cell>
          <cell r="S22" t="str">
            <v>FRANKIE</v>
          </cell>
          <cell r="T22" t="str">
            <v>30</v>
          </cell>
          <cell r="V22" t="str">
            <v>41.689557</v>
          </cell>
          <cell r="W22" t="str">
            <v>-72.799139</v>
          </cell>
        </row>
        <row r="23">
          <cell r="B23">
            <v>144440</v>
          </cell>
          <cell r="C23" t="str">
            <v>LIFE CARE RAYNHAM</v>
          </cell>
          <cell r="D23" t="str">
            <v>B</v>
          </cell>
          <cell r="E23">
            <v>0</v>
          </cell>
          <cell r="F23" t="str">
            <v>MWF</v>
          </cell>
          <cell r="G23" t="str">
            <v>546 SOUTH ST</v>
          </cell>
          <cell r="H23" t="str">
            <v>RAYNHAM</v>
          </cell>
          <cell r="I23" t="str">
            <v>MA</v>
          </cell>
          <cell r="J23" t="str">
            <v>02767</v>
          </cell>
          <cell r="K23" t="str">
            <v>High Confidence Auto Street Ref Geocoded</v>
          </cell>
          <cell r="M23" t="str">
            <v>JEN GOSSELIN</v>
          </cell>
          <cell r="N23" t="str">
            <v>CAPPELLO DISTRICT</v>
          </cell>
          <cell r="O23" t="str">
            <v>12/3/2020 - Do Not Go in location until further Notice!!                          Code 2022 *.  By dumpster.   Ring the bell.  MUST PICK UP EMPTY MILK CRATES.</v>
          </cell>
          <cell r="P23">
            <v>36355</v>
          </cell>
          <cell r="Q23">
            <v>44293.589039351798</v>
          </cell>
          <cell r="R23">
            <v>44763</v>
          </cell>
          <cell r="S23" t="str">
            <v>FRANKIE</v>
          </cell>
          <cell r="T23" t="str">
            <v>30</v>
          </cell>
          <cell r="V23" t="str">
            <v>41.899668</v>
          </cell>
          <cell r="W23" t="str">
            <v>-71.036814</v>
          </cell>
        </row>
        <row r="24">
          <cell r="B24">
            <v>144515</v>
          </cell>
          <cell r="C24" t="str">
            <v>ICARE - FRESH RIVER</v>
          </cell>
          <cell r="D24" t="str">
            <v>B</v>
          </cell>
          <cell r="E24">
            <v>0</v>
          </cell>
          <cell r="F24" t="str">
            <v>TF</v>
          </cell>
          <cell r="G24" t="str">
            <v>96 PROSPECT HILL ROAD</v>
          </cell>
          <cell r="H24" t="str">
            <v>EAST WINDSOR</v>
          </cell>
          <cell r="I24" t="str">
            <v>CT</v>
          </cell>
          <cell r="J24" t="str">
            <v>06088</v>
          </cell>
          <cell r="K24" t="str">
            <v>Exact Auto Street Reference Geocoded</v>
          </cell>
          <cell r="M24" t="str">
            <v>JEN GOSSELIN</v>
          </cell>
          <cell r="N24" t="str">
            <v>CAPPELLO DISTRICT</v>
          </cell>
          <cell r="O24" t="str">
            <v>EFFECTIVE 8/10/20 Del in all locations unless cust chooses not to.</v>
          </cell>
          <cell r="P24">
            <v>36237</v>
          </cell>
          <cell r="Q24">
            <v>44603.667048611103</v>
          </cell>
          <cell r="R24">
            <v>44763</v>
          </cell>
          <cell r="S24" t="str">
            <v>ADMIN</v>
          </cell>
          <cell r="T24" t="str">
            <v>30</v>
          </cell>
          <cell r="V24" t="str">
            <v>41.925050</v>
          </cell>
          <cell r="W24" t="str">
            <v>-72.606197</v>
          </cell>
        </row>
        <row r="25">
          <cell r="B25">
            <v>144525</v>
          </cell>
          <cell r="C25" t="str">
            <v>ICARE - WINTONBURY</v>
          </cell>
          <cell r="D25" t="str">
            <v>B</v>
          </cell>
          <cell r="E25">
            <v>0</v>
          </cell>
          <cell r="F25" t="str">
            <v>MR</v>
          </cell>
          <cell r="G25" t="str">
            <v>140 PARK AVE</v>
          </cell>
          <cell r="H25" t="str">
            <v>BLOOMFIELD</v>
          </cell>
          <cell r="I25" t="str">
            <v>CT</v>
          </cell>
          <cell r="J25" t="str">
            <v>06002</v>
          </cell>
          <cell r="K25" t="str">
            <v>Exact Auto Street Reference Geocoded</v>
          </cell>
          <cell r="M25" t="str">
            <v>JEN GOSSELIN</v>
          </cell>
          <cell r="N25" t="str">
            <v>CAPPELLO DISTRICT</v>
          </cell>
          <cell r="O25" t="str">
            <v>EFFECTIVE 8/10/20 Del in all locations unless cust chooses not to.</v>
          </cell>
          <cell r="P25">
            <v>36237</v>
          </cell>
          <cell r="Q25">
            <v>44496.5398726852</v>
          </cell>
          <cell r="R25">
            <v>44766</v>
          </cell>
          <cell r="S25" t="str">
            <v>FRANKIE</v>
          </cell>
          <cell r="T25" t="str">
            <v>30</v>
          </cell>
          <cell r="V25" t="str">
            <v>41.823021</v>
          </cell>
          <cell r="W25" t="str">
            <v>-72.703803</v>
          </cell>
        </row>
        <row r="26">
          <cell r="B26">
            <v>144615</v>
          </cell>
          <cell r="C26" t="str">
            <v>TRINITY HILLS</v>
          </cell>
          <cell r="D26" t="str">
            <v>B</v>
          </cell>
          <cell r="E26">
            <v>0</v>
          </cell>
          <cell r="F26" t="str">
            <v>TF</v>
          </cell>
          <cell r="G26" t="str">
            <v>151 HILLSIDE AV</v>
          </cell>
          <cell r="H26" t="str">
            <v>HARTFORD</v>
          </cell>
          <cell r="I26" t="str">
            <v>CT</v>
          </cell>
          <cell r="J26" t="str">
            <v>06104</v>
          </cell>
          <cell r="K26" t="str">
            <v>High Confidence Auto Street Ref Geocoded</v>
          </cell>
          <cell r="L26" t="str">
            <v>28 ; STG</v>
          </cell>
          <cell r="M26" t="str">
            <v>JEN GOSSELIN</v>
          </cell>
          <cell r="N26" t="str">
            <v>CAPPELLO DISTRICT</v>
          </cell>
          <cell r="O26" t="str">
            <v>EFFECTIVE 8/10/20 Del in all locations unless cust chooses not to.   Call George 203.890.5106 when in area. MUST GET SIGNATURE prior to leaving. Please leave reefer/frozen in the walkin.</v>
          </cell>
          <cell r="P26">
            <v>36237</v>
          </cell>
          <cell r="Q26">
            <v>44692.535324074102</v>
          </cell>
          <cell r="R26">
            <v>44763</v>
          </cell>
          <cell r="S26" t="str">
            <v>FRANKIE</v>
          </cell>
          <cell r="T26" t="str">
            <v>30</v>
          </cell>
          <cell r="V26" t="str">
            <v>41.749116</v>
          </cell>
          <cell r="W26" t="str">
            <v>-72.698054</v>
          </cell>
        </row>
        <row r="27">
          <cell r="B27">
            <v>144741</v>
          </cell>
          <cell r="C27" t="str">
            <v>Chestnut Point</v>
          </cell>
          <cell r="D27" t="str">
            <v>B</v>
          </cell>
          <cell r="E27">
            <v>0</v>
          </cell>
          <cell r="F27" t="str">
            <v>MR</v>
          </cell>
          <cell r="G27" t="str">
            <v>171 main ST</v>
          </cell>
          <cell r="H27" t="str">
            <v>EAST WINDSOR</v>
          </cell>
          <cell r="I27" t="str">
            <v>CT</v>
          </cell>
          <cell r="J27" t="str">
            <v>06088</v>
          </cell>
          <cell r="K27" t="str">
            <v>Exact Auto Street Reference Geocoded</v>
          </cell>
          <cell r="M27" t="str">
            <v>JEN GOSSELIN</v>
          </cell>
          <cell r="N27" t="str">
            <v>CAPPELLO DISTRICT</v>
          </cell>
          <cell r="O27" t="str">
            <v>EFFECTIVE 8/10/20 Del in all locations unless cust chooses not to.</v>
          </cell>
          <cell r="P27">
            <v>36237</v>
          </cell>
          <cell r="Q27">
            <v>44200.527384259301</v>
          </cell>
          <cell r="R27">
            <v>44766</v>
          </cell>
          <cell r="S27" t="str">
            <v>FRANKIE</v>
          </cell>
          <cell r="T27" t="str">
            <v>30</v>
          </cell>
          <cell r="V27" t="str">
            <v>41.925707</v>
          </cell>
          <cell r="W27" t="str">
            <v>-72.617852</v>
          </cell>
        </row>
        <row r="28">
          <cell r="B28">
            <v>144815</v>
          </cell>
          <cell r="C28" t="str">
            <v>chelsea place</v>
          </cell>
          <cell r="D28" t="str">
            <v>B</v>
          </cell>
          <cell r="E28">
            <v>0</v>
          </cell>
          <cell r="F28" t="str">
            <v>MR</v>
          </cell>
          <cell r="G28" t="str">
            <v>25 Lorraine St</v>
          </cell>
          <cell r="H28" t="str">
            <v>HARTFORD</v>
          </cell>
          <cell r="I28" t="str">
            <v>CT</v>
          </cell>
          <cell r="J28" t="str">
            <v>06108</v>
          </cell>
          <cell r="K28" t="str">
            <v>High Confidence Auto Street Ref Geocoded</v>
          </cell>
          <cell r="L28" t="str">
            <v>STG</v>
          </cell>
          <cell r="M28" t="str">
            <v>JEN GOSSELIN</v>
          </cell>
          <cell r="N28" t="str">
            <v>CAPPELLO DISTRICT</v>
          </cell>
          <cell r="O28" t="str">
            <v>EFFECTIVE 8/10/20 Del in all locations unless cust chooses not to.   Must call # on manifest to inform customer the order has arrived.</v>
          </cell>
          <cell r="P28">
            <v>36237</v>
          </cell>
          <cell r="Q28">
            <v>44200.527384259301</v>
          </cell>
          <cell r="R28">
            <v>44766</v>
          </cell>
          <cell r="S28" t="str">
            <v>FRANKIE</v>
          </cell>
          <cell r="T28" t="str">
            <v>30</v>
          </cell>
          <cell r="V28" t="str">
            <v>41.767044</v>
          </cell>
          <cell r="W28" t="str">
            <v>-72.705244</v>
          </cell>
        </row>
        <row r="29">
          <cell r="B29">
            <v>144900</v>
          </cell>
          <cell r="C29" t="str">
            <v>Arbors at Amherst</v>
          </cell>
          <cell r="D29" t="str">
            <v>A</v>
          </cell>
          <cell r="E29">
            <v>0</v>
          </cell>
          <cell r="F29" t="str">
            <v>MR</v>
          </cell>
          <cell r="G29" t="str">
            <v>130 UNIVERSITY DR</v>
          </cell>
          <cell r="H29" t="str">
            <v>AMHERST</v>
          </cell>
          <cell r="I29" t="str">
            <v>MA</v>
          </cell>
          <cell r="J29" t="str">
            <v>01002</v>
          </cell>
          <cell r="K29" t="str">
            <v>Exact Auto Street Reference Geocoded</v>
          </cell>
          <cell r="M29" t="str">
            <v>JEN GOSSELIN</v>
          </cell>
          <cell r="N29" t="str">
            <v>CAPPELLO DISTRICT</v>
          </cell>
          <cell r="O29" t="str">
            <v>Need to get checked in up front before you make delivery...3/5/21</v>
          </cell>
          <cell r="P29">
            <v>36237</v>
          </cell>
          <cell r="Q29">
            <v>44510.493553240703</v>
          </cell>
          <cell r="R29">
            <v>44766</v>
          </cell>
          <cell r="S29" t="str">
            <v>FRANKIE</v>
          </cell>
          <cell r="T29" t="str">
            <v>30</v>
          </cell>
          <cell r="V29" t="str">
            <v>42.371199</v>
          </cell>
          <cell r="W29" t="str">
            <v>-72.533082</v>
          </cell>
        </row>
        <row r="30">
          <cell r="B30">
            <v>145290</v>
          </cell>
          <cell r="C30" t="str">
            <v>BIDWELL HEALTH</v>
          </cell>
          <cell r="D30" t="str">
            <v>B</v>
          </cell>
          <cell r="E30">
            <v>0</v>
          </cell>
          <cell r="F30" t="str">
            <v>MR</v>
          </cell>
          <cell r="G30" t="str">
            <v>333 BIDWELL ST</v>
          </cell>
          <cell r="H30" t="str">
            <v>MANCHESTER</v>
          </cell>
          <cell r="I30" t="str">
            <v>CT</v>
          </cell>
          <cell r="J30" t="str">
            <v>06040</v>
          </cell>
          <cell r="K30" t="str">
            <v>Exact Auto Street Reference Geocoded</v>
          </cell>
          <cell r="L30" t="str">
            <v>EJ;FOT</v>
          </cell>
          <cell r="M30" t="str">
            <v>JEN GOSSELIN</v>
          </cell>
          <cell r="N30" t="str">
            <v>CAPPELLO DISTRICT</v>
          </cell>
          <cell r="O30" t="str">
            <v>EFFECTIVE 8/10/20 Del in all locations unless cust chooses not to.</v>
          </cell>
          <cell r="P30">
            <v>37186</v>
          </cell>
          <cell r="Q30">
            <v>44496.5398726852</v>
          </cell>
          <cell r="R30">
            <v>44766</v>
          </cell>
          <cell r="S30" t="str">
            <v>FRANKIE</v>
          </cell>
          <cell r="T30" t="str">
            <v>30</v>
          </cell>
          <cell r="V30" t="str">
            <v>41.759537</v>
          </cell>
          <cell r="W30" t="str">
            <v>-72.545375</v>
          </cell>
        </row>
        <row r="31">
          <cell r="B31">
            <v>145313</v>
          </cell>
          <cell r="C31" t="str">
            <v>Westside Health</v>
          </cell>
          <cell r="D31" t="str">
            <v>B</v>
          </cell>
          <cell r="E31">
            <v>0</v>
          </cell>
          <cell r="F31" t="str">
            <v>MR</v>
          </cell>
          <cell r="G31" t="str">
            <v>349 Bidwell St</v>
          </cell>
          <cell r="H31" t="str">
            <v>MANCHESTER</v>
          </cell>
          <cell r="I31" t="str">
            <v>CT</v>
          </cell>
          <cell r="J31" t="str">
            <v>06040</v>
          </cell>
          <cell r="K31" t="str">
            <v>High Confidence Auto Street Ref Geocoded</v>
          </cell>
          <cell r="L31" t="str">
            <v>EJ;FOT; STG</v>
          </cell>
          <cell r="M31" t="str">
            <v>JEN GOSSELIN</v>
          </cell>
          <cell r="N31" t="str">
            <v>CAPPELLO DISTRICT</v>
          </cell>
          <cell r="O31" t="str">
            <v>EFFECTIVE 8/10/20 Del in all locations unless cust chooses not to.</v>
          </cell>
          <cell r="P31">
            <v>42271</v>
          </cell>
          <cell r="Q31">
            <v>44200.527384259301</v>
          </cell>
          <cell r="R31">
            <v>44766</v>
          </cell>
          <cell r="S31" t="str">
            <v>FRANKIE</v>
          </cell>
          <cell r="T31" t="str">
            <v>30</v>
          </cell>
          <cell r="V31" t="str">
            <v>41.759478</v>
          </cell>
          <cell r="W31" t="str">
            <v>-72.544977</v>
          </cell>
        </row>
        <row r="32">
          <cell r="B32">
            <v>145320</v>
          </cell>
          <cell r="C32" t="str">
            <v>ICARE - SILVER SPRINGS NURSING</v>
          </cell>
          <cell r="D32" t="str">
            <v>B</v>
          </cell>
          <cell r="E32">
            <v>0</v>
          </cell>
          <cell r="F32" t="str">
            <v>MR</v>
          </cell>
          <cell r="G32" t="str">
            <v>33 ROY ST</v>
          </cell>
          <cell r="H32" t="str">
            <v>MERIDEN</v>
          </cell>
          <cell r="I32" t="str">
            <v>CT</v>
          </cell>
          <cell r="J32" t="str">
            <v>06450</v>
          </cell>
          <cell r="K32" t="str">
            <v>Exact Auto Street Reference Geocoded</v>
          </cell>
          <cell r="L32" t="str">
            <v>LG; EJ COVID</v>
          </cell>
          <cell r="M32" t="str">
            <v>JEN GOSSELIN</v>
          </cell>
          <cell r="N32" t="str">
            <v>CAPPELLO DISTRICT</v>
          </cell>
          <cell r="O32" t="str">
            <v>EFFECTIVE 8/10/20 Del in all locations unless cust chooses not to.</v>
          </cell>
          <cell r="P32">
            <v>37186</v>
          </cell>
          <cell r="Q32">
            <v>44245.3694791667</v>
          </cell>
          <cell r="R32">
            <v>44766</v>
          </cell>
          <cell r="S32" t="str">
            <v>ADMIN</v>
          </cell>
          <cell r="T32" t="str">
            <v>30</v>
          </cell>
          <cell r="V32" t="str">
            <v>41.525312</v>
          </cell>
          <cell r="W32" t="str">
            <v>-72.805200</v>
          </cell>
        </row>
        <row r="33">
          <cell r="B33">
            <v>145330</v>
          </cell>
          <cell r="C33" t="str">
            <v>FARMINGTON CARE MANOR</v>
          </cell>
          <cell r="D33" t="str">
            <v>B</v>
          </cell>
          <cell r="E33">
            <v>0</v>
          </cell>
          <cell r="F33" t="str">
            <v>TF</v>
          </cell>
          <cell r="G33" t="str">
            <v>20 SCOTT SWAMP RD</v>
          </cell>
          <cell r="H33" t="str">
            <v>FARMINGTON</v>
          </cell>
          <cell r="I33" t="str">
            <v>CT</v>
          </cell>
          <cell r="J33" t="str">
            <v>06032</v>
          </cell>
          <cell r="K33" t="str">
            <v>Exact Auto Street Reference Geocoded</v>
          </cell>
          <cell r="M33" t="str">
            <v>JEN GOSSELIN</v>
          </cell>
          <cell r="N33" t="str">
            <v>CAPPELLO DISTRICT</v>
          </cell>
          <cell r="O33" t="str">
            <v>EFFECTIVE 8/10/20 Del in all locations unless cust chooses not to.   MUST PICK UP MILK CRATES!</v>
          </cell>
          <cell r="P33">
            <v>37186</v>
          </cell>
          <cell r="Q33">
            <v>44692.535324074102</v>
          </cell>
          <cell r="R33">
            <v>44763</v>
          </cell>
          <cell r="S33" t="str">
            <v>FRANKIE</v>
          </cell>
          <cell r="T33" t="str">
            <v>30</v>
          </cell>
          <cell r="V33" t="str">
            <v>41.704370</v>
          </cell>
          <cell r="W33" t="str">
            <v>-72.844706</v>
          </cell>
        </row>
        <row r="34">
          <cell r="B34">
            <v>145390</v>
          </cell>
          <cell r="C34" t="str">
            <v>Arbors at Taunton</v>
          </cell>
          <cell r="D34" t="str">
            <v>A</v>
          </cell>
          <cell r="E34">
            <v>0</v>
          </cell>
          <cell r="F34" t="str">
            <v>WF</v>
          </cell>
          <cell r="G34" t="str">
            <v>763 county ST</v>
          </cell>
          <cell r="H34" t="str">
            <v>TAUNTON</v>
          </cell>
          <cell r="I34" t="str">
            <v>MA</v>
          </cell>
          <cell r="J34" t="str">
            <v>02780</v>
          </cell>
          <cell r="K34" t="str">
            <v>Exact Auto Street Reference Geocoded</v>
          </cell>
          <cell r="M34" t="str">
            <v>JEN GOSSELIN</v>
          </cell>
          <cell r="N34" t="str">
            <v>CAPPELLO DISTRICT</v>
          </cell>
          <cell r="O34" t="str">
            <v>EFFECTIVE 8/10/20 Del in all locations unless cust chooses not to.</v>
          </cell>
          <cell r="P34">
            <v>37278</v>
          </cell>
          <cell r="Q34">
            <v>44510.493564814802</v>
          </cell>
          <cell r="R34">
            <v>44761</v>
          </cell>
          <cell r="S34" t="str">
            <v>FRANKIE</v>
          </cell>
          <cell r="T34" t="str">
            <v>30</v>
          </cell>
          <cell r="V34" t="str">
            <v>41.881605</v>
          </cell>
          <cell r="W34" t="str">
            <v>-71.065445</v>
          </cell>
        </row>
        <row r="35">
          <cell r="B35">
            <v>145420</v>
          </cell>
          <cell r="C35" t="str">
            <v>Arbors at Chicopee</v>
          </cell>
          <cell r="D35" t="str">
            <v>A</v>
          </cell>
          <cell r="E35">
            <v>0</v>
          </cell>
          <cell r="F35" t="str">
            <v>TF</v>
          </cell>
          <cell r="G35" t="str">
            <v>929 MEMORIAL DR</v>
          </cell>
          <cell r="H35" t="str">
            <v>CHICOPEE</v>
          </cell>
          <cell r="I35" t="str">
            <v>MA</v>
          </cell>
          <cell r="J35" t="str">
            <v>01020</v>
          </cell>
          <cell r="K35" t="str">
            <v>Exact Auto Street Reference Geocoded</v>
          </cell>
          <cell r="M35" t="str">
            <v>JEN GOSSELIN</v>
          </cell>
          <cell r="N35" t="str">
            <v>CAPPELLO DISTRICT</v>
          </cell>
          <cell r="O35" t="str">
            <v>EFFECTIVE 8/10/20 Del in all locations unless cust chooses not to.</v>
          </cell>
          <cell r="P35">
            <v>36237</v>
          </cell>
          <cell r="Q35">
            <v>44510.493564814802</v>
          </cell>
          <cell r="R35">
            <v>44763</v>
          </cell>
          <cell r="S35" t="str">
            <v>FRANKIE</v>
          </cell>
          <cell r="T35" t="str">
            <v>30</v>
          </cell>
          <cell r="V35" t="str">
            <v>42.182881</v>
          </cell>
          <cell r="W35" t="str">
            <v>-72.577327</v>
          </cell>
        </row>
        <row r="36">
          <cell r="B36">
            <v>145560</v>
          </cell>
          <cell r="C36" t="str">
            <v>PRESIDENTIAL OAKS</v>
          </cell>
          <cell r="D36" t="str">
            <v>B</v>
          </cell>
          <cell r="E36">
            <v>0</v>
          </cell>
          <cell r="F36" t="str">
            <v>WF</v>
          </cell>
          <cell r="G36" t="str">
            <v>200 PLEASANT ST</v>
          </cell>
          <cell r="H36" t="str">
            <v>CONCORD</v>
          </cell>
          <cell r="I36" t="str">
            <v>NH</v>
          </cell>
          <cell r="J36" t="str">
            <v>03301</v>
          </cell>
          <cell r="K36" t="str">
            <v>Exact Auto Street Reference Geocoded</v>
          </cell>
          <cell r="M36" t="str">
            <v>JEN GOSSELIN</v>
          </cell>
          <cell r="N36" t="str">
            <v>CAPPELLO DISTRICT</v>
          </cell>
          <cell r="O36" t="str">
            <v>Take the first entrance going up the hill.  DO NOT ATTEMPT TO DRIVE UNDER THE ARCHWAY at the 2nd entrance.  Even single axle straight trucks are too tall.  DAMAGE WILL RESULT. **Deliver inside - new mask will be given to you. Temp will be taken at dock**</v>
          </cell>
          <cell r="P36">
            <v>36237</v>
          </cell>
          <cell r="Q36">
            <v>44348.428391203699</v>
          </cell>
          <cell r="R36">
            <v>44761</v>
          </cell>
          <cell r="S36" t="str">
            <v>ADMIN</v>
          </cell>
          <cell r="T36" t="str">
            <v>30</v>
          </cell>
          <cell r="V36" t="str">
            <v>43.198193</v>
          </cell>
          <cell r="W36" t="str">
            <v>-71.554135</v>
          </cell>
        </row>
        <row r="37">
          <cell r="B37">
            <v>145690</v>
          </cell>
          <cell r="C37" t="str">
            <v>CARDIGAN NURSING HOM</v>
          </cell>
          <cell r="D37" t="str">
            <v>B</v>
          </cell>
          <cell r="E37">
            <v>0</v>
          </cell>
          <cell r="F37" t="str">
            <v>MR</v>
          </cell>
          <cell r="G37" t="str">
            <v>59 COUNTRY WY</v>
          </cell>
          <cell r="H37" t="str">
            <v>SCITUATE</v>
          </cell>
          <cell r="I37" t="str">
            <v>MA</v>
          </cell>
          <cell r="J37" t="str">
            <v>02066</v>
          </cell>
          <cell r="K37" t="str">
            <v>High Confidence Auto Street Ref Geocoded</v>
          </cell>
          <cell r="M37" t="str">
            <v>JEN GOSSELIN</v>
          </cell>
          <cell r="N37" t="str">
            <v>CAPPELLO DISTRICT</v>
          </cell>
          <cell r="O37" t="str">
            <v>Delivery entrance is through front door.  Take elevator.</v>
          </cell>
          <cell r="P37">
            <v>36237</v>
          </cell>
          <cell r="Q37">
            <v>44616.709942129601</v>
          </cell>
          <cell r="R37">
            <v>44762</v>
          </cell>
          <cell r="S37" t="str">
            <v>FRANKIE</v>
          </cell>
          <cell r="T37" t="str">
            <v>30</v>
          </cell>
          <cell r="V37" t="str">
            <v>42.180642</v>
          </cell>
          <cell r="W37" t="str">
            <v>-70.747850</v>
          </cell>
        </row>
        <row r="38">
          <cell r="B38">
            <v>145960</v>
          </cell>
          <cell r="C38" t="str">
            <v>Guilford House</v>
          </cell>
          <cell r="D38" t="str">
            <v>B</v>
          </cell>
          <cell r="E38">
            <v>0</v>
          </cell>
          <cell r="F38" t="str">
            <v>MR</v>
          </cell>
          <cell r="G38" t="str">
            <v>109 West Lake st</v>
          </cell>
          <cell r="H38" t="str">
            <v>GUILFORD</v>
          </cell>
          <cell r="I38" t="str">
            <v>CT</v>
          </cell>
          <cell r="J38" t="str">
            <v>06437</v>
          </cell>
          <cell r="K38" t="str">
            <v>Med Confidence Auto Street Ref Geocoded</v>
          </cell>
          <cell r="M38" t="str">
            <v>JEN GOSSELIN</v>
          </cell>
          <cell r="N38" t="str">
            <v>CAPPELLO DISTRICT</v>
          </cell>
          <cell r="O38" t="str">
            <v>EFFECTIVE 8/10/20 Del in all locations unless cust chooses not to.</v>
          </cell>
          <cell r="P38">
            <v>39484</v>
          </cell>
          <cell r="Q38">
            <v>44200.527384259301</v>
          </cell>
          <cell r="R38">
            <v>44766</v>
          </cell>
          <cell r="S38" t="str">
            <v>FRANKIE</v>
          </cell>
          <cell r="T38" t="str">
            <v>30</v>
          </cell>
          <cell r="V38" t="str">
            <v>41.313083</v>
          </cell>
          <cell r="W38" t="str">
            <v>-72.725710</v>
          </cell>
        </row>
        <row r="39">
          <cell r="B39">
            <v>146150</v>
          </cell>
          <cell r="C39" t="str">
            <v>Arbors at Westfield</v>
          </cell>
          <cell r="D39" t="str">
            <v>A</v>
          </cell>
          <cell r="E39">
            <v>0</v>
          </cell>
          <cell r="F39" t="str">
            <v>TF</v>
          </cell>
          <cell r="G39" t="str">
            <v>40 COURT ST</v>
          </cell>
          <cell r="H39" t="str">
            <v>WESTFIELD</v>
          </cell>
          <cell r="I39" t="str">
            <v>MA</v>
          </cell>
          <cell r="J39" t="str">
            <v>01085</v>
          </cell>
          <cell r="K39" t="str">
            <v>Exact Auto Street Reference Geocoded</v>
          </cell>
          <cell r="M39" t="str">
            <v>JEN GOSSELIN</v>
          </cell>
          <cell r="N39" t="str">
            <v>CAPPELLO DISTRICT</v>
          </cell>
          <cell r="O39" t="str">
            <v>EFFECTIVE 8/10/20 Del in all locations unless cust chooses not to.</v>
          </cell>
          <cell r="P39">
            <v>38590</v>
          </cell>
          <cell r="Q39">
            <v>44510.493564814802</v>
          </cell>
          <cell r="R39">
            <v>44763</v>
          </cell>
          <cell r="S39" t="str">
            <v>FRANKIE</v>
          </cell>
          <cell r="T39" t="str">
            <v>30</v>
          </cell>
          <cell r="V39" t="str">
            <v>42.120142</v>
          </cell>
          <cell r="W39" t="str">
            <v>-72.752520</v>
          </cell>
        </row>
        <row r="40">
          <cell r="B40">
            <v>146250</v>
          </cell>
          <cell r="C40" t="str">
            <v>Spectrum Youth Academy</v>
          </cell>
          <cell r="D40" t="str">
            <v>B</v>
          </cell>
          <cell r="E40">
            <v>0</v>
          </cell>
          <cell r="F40" t="str">
            <v>MR</v>
          </cell>
          <cell r="G40" t="str">
            <v>34 INSTITUTE ROAD</v>
          </cell>
          <cell r="H40" t="str">
            <v>NORTH GRAFTON</v>
          </cell>
          <cell r="I40" t="str">
            <v>MA</v>
          </cell>
          <cell r="J40" t="str">
            <v>01536</v>
          </cell>
          <cell r="K40" t="str">
            <v>High Confidence Auto Street Ref Geocoded</v>
          </cell>
          <cell r="M40" t="str">
            <v>JEN GOSSELIN</v>
          </cell>
          <cell r="N40" t="str">
            <v>CAPPELLO DISTRICT</v>
          </cell>
          <cell r="O40" t="str">
            <v>Moved to New Building</v>
          </cell>
          <cell r="P40">
            <v>38691</v>
          </cell>
          <cell r="Q40">
            <v>44200.527384259301</v>
          </cell>
          <cell r="R40">
            <v>44734</v>
          </cell>
          <cell r="S40" t="str">
            <v>FRANKIE</v>
          </cell>
          <cell r="T40" t="str">
            <v>30</v>
          </cell>
          <cell r="V40" t="str">
            <v>42.239091</v>
          </cell>
          <cell r="W40" t="str">
            <v>-71.692070</v>
          </cell>
        </row>
        <row r="41">
          <cell r="B41">
            <v>146260</v>
          </cell>
          <cell r="C41" t="str">
            <v>Spectrum Juvenile Recovery</v>
          </cell>
          <cell r="D41" t="str">
            <v>B</v>
          </cell>
          <cell r="E41">
            <v>0</v>
          </cell>
          <cell r="F41" t="str">
            <v>TF</v>
          </cell>
          <cell r="G41" t="str">
            <v>125 Milk St</v>
          </cell>
          <cell r="H41" t="str">
            <v>Methuen</v>
          </cell>
          <cell r="I41" t="str">
            <v>MA</v>
          </cell>
          <cell r="J41" t="str">
            <v>01844</v>
          </cell>
          <cell r="K41" t="str">
            <v>Exact Auto Street Reference Geocoded</v>
          </cell>
          <cell r="L41" t="str">
            <v>DISPATCH ON TIME</v>
          </cell>
          <cell r="M41" t="str">
            <v>JEN GOSSELIN</v>
          </cell>
          <cell r="N41" t="str">
            <v>CAPPELLO DISTRICT</v>
          </cell>
          <cell r="O41" t="str">
            <v>EFFECTIVE 8/10/20 Del in all locations unless cust chooses not to.</v>
          </cell>
          <cell r="P41">
            <v>38693</v>
          </cell>
          <cell r="Q41">
            <v>44200.527384259301</v>
          </cell>
          <cell r="R41">
            <v>44763</v>
          </cell>
          <cell r="S41" t="str">
            <v>FRANKIE</v>
          </cell>
          <cell r="T41" t="str">
            <v>30</v>
          </cell>
          <cell r="V41" t="str">
            <v>42.738612</v>
          </cell>
          <cell r="W41" t="str">
            <v>-71.154998</v>
          </cell>
        </row>
        <row r="42">
          <cell r="B42">
            <v>146345</v>
          </cell>
          <cell r="C42" t="str">
            <v>Carlyle House</v>
          </cell>
          <cell r="D42" t="str">
            <v>A</v>
          </cell>
          <cell r="E42">
            <v>0</v>
          </cell>
          <cell r="F42" t="str">
            <v>W</v>
          </cell>
          <cell r="G42" t="str">
            <v>342 Winter St</v>
          </cell>
          <cell r="H42" t="str">
            <v>FRAMINGHAM</v>
          </cell>
          <cell r="I42" t="str">
            <v>MA</v>
          </cell>
          <cell r="J42" t="str">
            <v>01701</v>
          </cell>
          <cell r="K42" t="str">
            <v>High Confidence Auto Street Ref Geocoded</v>
          </cell>
          <cell r="M42" t="str">
            <v>JEN GOSSELIN</v>
          </cell>
          <cell r="N42" t="str">
            <v>CAPPELLO DISTRICT</v>
          </cell>
          <cell r="O42" t="str">
            <v>EFFECTIVE 8/10/20 Del in all locations unless cust chooses not to.</v>
          </cell>
          <cell r="P42">
            <v>38890</v>
          </cell>
          <cell r="Q42">
            <v>44200.527384259301</v>
          </cell>
          <cell r="R42">
            <v>44761</v>
          </cell>
          <cell r="S42" t="str">
            <v>FRANKIE</v>
          </cell>
          <cell r="T42" t="str">
            <v>30</v>
          </cell>
          <cell r="V42" t="str">
            <v>42.287639</v>
          </cell>
          <cell r="W42" t="str">
            <v>-71.442802</v>
          </cell>
        </row>
        <row r="43">
          <cell r="B43">
            <v>146351</v>
          </cell>
          <cell r="C43" t="str">
            <v>Alden Court Nursing</v>
          </cell>
          <cell r="D43" t="str">
            <v>B</v>
          </cell>
          <cell r="E43">
            <v>0</v>
          </cell>
          <cell r="F43" t="str">
            <v>MR</v>
          </cell>
          <cell r="G43" t="str">
            <v>389 Alden St</v>
          </cell>
          <cell r="H43" t="str">
            <v>FAIRHAVEN</v>
          </cell>
          <cell r="I43" t="str">
            <v>MA</v>
          </cell>
          <cell r="J43" t="str">
            <v>02719</v>
          </cell>
          <cell r="K43" t="str">
            <v>High Confidence Auto Street Ref Geocoded</v>
          </cell>
          <cell r="M43" t="str">
            <v>JEN GOSSELIN</v>
          </cell>
          <cell r="N43" t="str">
            <v>CAPPELLO DISTRICT</v>
          </cell>
          <cell r="O43" t="str">
            <v>EFFECTIVE 8/10/20 Del in all locations unless cust chooses not to.</v>
          </cell>
          <cell r="P43">
            <v>39023</v>
          </cell>
          <cell r="Q43">
            <v>44200.527384259301</v>
          </cell>
          <cell r="R43">
            <v>44755</v>
          </cell>
          <cell r="S43" t="str">
            <v>FRANKIE</v>
          </cell>
          <cell r="T43" t="str">
            <v>30</v>
          </cell>
          <cell r="V43" t="str">
            <v>41.665163</v>
          </cell>
          <cell r="W43" t="str">
            <v>-70.903957</v>
          </cell>
        </row>
        <row r="44">
          <cell r="B44">
            <v>146353</v>
          </cell>
          <cell r="C44" t="str">
            <v>Bane - Bostonian Nursing &amp; Rehab</v>
          </cell>
          <cell r="D44" t="str">
            <v>B</v>
          </cell>
          <cell r="E44">
            <v>0</v>
          </cell>
          <cell r="F44" t="str">
            <v>WF</v>
          </cell>
          <cell r="G44" t="str">
            <v>337 Neponset Ave</v>
          </cell>
          <cell r="H44" t="str">
            <v>BOSTON</v>
          </cell>
          <cell r="I44" t="str">
            <v>MA</v>
          </cell>
          <cell r="J44" t="str">
            <v>02122</v>
          </cell>
          <cell r="K44" t="str">
            <v>Exact Auto Street Reference Geocoded</v>
          </cell>
          <cell r="L44" t="str">
            <v>EJ; LG</v>
          </cell>
          <cell r="M44" t="str">
            <v>JEN GOSSELIN</v>
          </cell>
          <cell r="N44" t="str">
            <v>CAPPELLO DISTRICT</v>
          </cell>
          <cell r="O44" t="str">
            <v>MUST PICK UP MILK CRATES EACH VISIT</v>
          </cell>
          <cell r="P44">
            <v>39427</v>
          </cell>
          <cell r="Q44">
            <v>44685.5915046296</v>
          </cell>
          <cell r="R44">
            <v>44763</v>
          </cell>
          <cell r="S44" t="str">
            <v>FRANKIE</v>
          </cell>
          <cell r="T44" t="str">
            <v>30</v>
          </cell>
          <cell r="V44" t="str">
            <v>42.287705</v>
          </cell>
          <cell r="W44" t="str">
            <v>-71.046582</v>
          </cell>
        </row>
        <row r="45">
          <cell r="B45">
            <v>146359</v>
          </cell>
          <cell r="C45" t="str">
            <v>Arbors Of Greenfield</v>
          </cell>
          <cell r="D45" t="str">
            <v>A</v>
          </cell>
          <cell r="E45">
            <v>0</v>
          </cell>
          <cell r="F45" t="str">
            <v>MR</v>
          </cell>
          <cell r="G45" t="str">
            <v>15 Meridian rd</v>
          </cell>
          <cell r="H45" t="str">
            <v>GILBERTVILLE</v>
          </cell>
          <cell r="I45" t="str">
            <v>MA</v>
          </cell>
          <cell r="J45" t="str">
            <v>01301</v>
          </cell>
          <cell r="K45" t="str">
            <v>Med Confidence Auto Street Ref Geocoded</v>
          </cell>
          <cell r="M45" t="str">
            <v>JEN GOSSELIN</v>
          </cell>
          <cell r="N45" t="str">
            <v>CAPPELLO DISTRICT</v>
          </cell>
          <cell r="O45" t="str">
            <v>Around back, take elevator up to 1R.</v>
          </cell>
          <cell r="P45">
            <v>39212</v>
          </cell>
          <cell r="Q45">
            <v>44606.683043981502</v>
          </cell>
          <cell r="R45">
            <v>44766</v>
          </cell>
          <cell r="S45" t="str">
            <v>FRANKIE</v>
          </cell>
          <cell r="T45" t="str">
            <v>30</v>
          </cell>
          <cell r="V45" t="str">
            <v>42.580310</v>
          </cell>
          <cell r="W45" t="str">
            <v>-72.599545</v>
          </cell>
        </row>
        <row r="46">
          <cell r="B46">
            <v>146395</v>
          </cell>
          <cell r="C46" t="str">
            <v>D youville Sr Care</v>
          </cell>
          <cell r="D46" t="str">
            <v>A</v>
          </cell>
          <cell r="E46">
            <v>0</v>
          </cell>
          <cell r="F46" t="str">
            <v>MR</v>
          </cell>
          <cell r="G46" t="str">
            <v>981 Varnum st</v>
          </cell>
          <cell r="H46" t="str">
            <v>LOWELL</v>
          </cell>
          <cell r="I46" t="str">
            <v>MA</v>
          </cell>
          <cell r="J46" t="str">
            <v>01854</v>
          </cell>
          <cell r="K46" t="str">
            <v>High Confidence Auto Street Ref Geocoded</v>
          </cell>
          <cell r="L46" t="str">
            <v>EJ</v>
          </cell>
          <cell r="M46" t="str">
            <v>JEN GOSSELIN</v>
          </cell>
          <cell r="N46" t="str">
            <v>CAPPELLO DISTRICT</v>
          </cell>
          <cell r="O46" t="str">
            <v>MUST ROTATE MILKS, including Quarts.  Please remove them from Cartons of 4, place them in empty Milk Crates and Rotate.</v>
          </cell>
          <cell r="P46">
            <v>39580</v>
          </cell>
          <cell r="Q46">
            <v>44496.5398726852</v>
          </cell>
          <cell r="R46">
            <v>44766</v>
          </cell>
          <cell r="S46" t="str">
            <v>FRANKIE</v>
          </cell>
          <cell r="T46" t="str">
            <v>30</v>
          </cell>
          <cell r="V46" t="str">
            <v>42.643685</v>
          </cell>
          <cell r="W46" t="str">
            <v>-71.365244</v>
          </cell>
        </row>
        <row r="47">
          <cell r="B47">
            <v>146401</v>
          </cell>
          <cell r="C47" t="str">
            <v>Hattie Ide Nursing</v>
          </cell>
          <cell r="D47" t="str">
            <v>C</v>
          </cell>
          <cell r="E47">
            <v>0</v>
          </cell>
          <cell r="F47" t="str">
            <v>WF</v>
          </cell>
          <cell r="G47" t="str">
            <v>200 Wampanoag Trail</v>
          </cell>
          <cell r="H47" t="str">
            <v>RIVERSIDE</v>
          </cell>
          <cell r="I47" t="str">
            <v>RI</v>
          </cell>
          <cell r="J47" t="str">
            <v>02915</v>
          </cell>
          <cell r="K47" t="str">
            <v>Exact Auto Street Reference Geocoded</v>
          </cell>
          <cell r="L47" t="str">
            <v>LG COVID</v>
          </cell>
          <cell r="M47" t="str">
            <v>JEN GOSSELIN</v>
          </cell>
          <cell r="N47" t="str">
            <v>CAPPELLO DISTRICT</v>
          </cell>
          <cell r="O47" t="str">
            <v>EFFECTIVE 8/10/20 Del in all locations unless cust chooses not to.</v>
          </cell>
          <cell r="P47">
            <v>39587</v>
          </cell>
          <cell r="Q47">
            <v>44230.453923611101</v>
          </cell>
          <cell r="R47">
            <v>44763</v>
          </cell>
          <cell r="S47" t="str">
            <v>ADMIN</v>
          </cell>
          <cell r="T47" t="str">
            <v>30</v>
          </cell>
          <cell r="V47" t="str">
            <v>41.796088</v>
          </cell>
          <cell r="W47" t="str">
            <v>-71.354138</v>
          </cell>
        </row>
        <row r="48">
          <cell r="B48">
            <v>146404</v>
          </cell>
          <cell r="C48" t="str">
            <v>Farmington Rehab</v>
          </cell>
          <cell r="D48" t="str">
            <v>B</v>
          </cell>
          <cell r="E48">
            <v>0</v>
          </cell>
          <cell r="F48" t="str">
            <v>MR</v>
          </cell>
          <cell r="G48" t="str">
            <v>416 Colt Highway</v>
          </cell>
          <cell r="H48" t="str">
            <v>FARMINGTON</v>
          </cell>
          <cell r="I48" t="str">
            <v>CT</v>
          </cell>
          <cell r="J48" t="str">
            <v>06032</v>
          </cell>
          <cell r="K48" t="str">
            <v>Exact Auto Street Reference Geocoded</v>
          </cell>
          <cell r="L48" t="str">
            <v>STG; 28; Box BEST</v>
          </cell>
          <cell r="M48" t="str">
            <v>JEN GOSSELIN</v>
          </cell>
          <cell r="N48" t="str">
            <v>CAPPELLO DISTRICT</v>
          </cell>
          <cell r="O48" t="str">
            <v>EFFECTIVE 8/10/20 Del in all locations unless cust chooses not to.</v>
          </cell>
          <cell r="P48">
            <v>39642</v>
          </cell>
          <cell r="Q48">
            <v>44200.527384259301</v>
          </cell>
          <cell r="R48">
            <v>44766</v>
          </cell>
          <cell r="S48" t="str">
            <v>FRANKIE</v>
          </cell>
          <cell r="T48" t="str">
            <v>30</v>
          </cell>
          <cell r="V48" t="str">
            <v>41.715142</v>
          </cell>
          <cell r="W48" t="str">
            <v>-72.801990</v>
          </cell>
        </row>
        <row r="49">
          <cell r="B49">
            <v>146405</v>
          </cell>
          <cell r="C49" t="str">
            <v>D youville Sr Care Cafe</v>
          </cell>
          <cell r="D49" t="str">
            <v>A</v>
          </cell>
          <cell r="E49">
            <v>0</v>
          </cell>
          <cell r="F49" t="str">
            <v>MR</v>
          </cell>
          <cell r="G49" t="str">
            <v>981 Varnum st</v>
          </cell>
          <cell r="H49" t="str">
            <v>LOWELL</v>
          </cell>
          <cell r="I49" t="str">
            <v>MA</v>
          </cell>
          <cell r="J49" t="str">
            <v>01854</v>
          </cell>
          <cell r="K49" t="str">
            <v>High Confidence Auto Street Ref Geocoded</v>
          </cell>
          <cell r="M49" t="str">
            <v>JEN GOSSELIN</v>
          </cell>
          <cell r="N49" t="str">
            <v>CAPPELLO DISTRICT</v>
          </cell>
          <cell r="O49" t="str">
            <v>MUST ROTATE MILKS, including Quarts.  Please remove them from Cartons of 4, place them in empty Milk Crates and Rotate.</v>
          </cell>
          <cell r="P49">
            <v>39580</v>
          </cell>
          <cell r="Q49">
            <v>44496.570081018501</v>
          </cell>
          <cell r="R49">
            <v>43450</v>
          </cell>
          <cell r="S49" t="str">
            <v>FRANKIE</v>
          </cell>
          <cell r="T49" t="str">
            <v>30</v>
          </cell>
          <cell r="V49" t="str">
            <v>42.643685</v>
          </cell>
          <cell r="W49" t="str">
            <v>-71.365244</v>
          </cell>
        </row>
        <row r="50">
          <cell r="B50">
            <v>146441</v>
          </cell>
          <cell r="C50" t="str">
            <v>Arbors at Stoughton</v>
          </cell>
          <cell r="D50" t="str">
            <v>A</v>
          </cell>
          <cell r="E50">
            <v>0</v>
          </cell>
          <cell r="F50" t="str">
            <v>TF</v>
          </cell>
          <cell r="G50" t="str">
            <v>2121 Central St</v>
          </cell>
          <cell r="H50" t="str">
            <v>STOUGHTON</v>
          </cell>
          <cell r="I50" t="str">
            <v>MA</v>
          </cell>
          <cell r="J50" t="str">
            <v>02072</v>
          </cell>
          <cell r="K50" t="str">
            <v>Exact Auto Street Reference Geocoded</v>
          </cell>
          <cell r="M50" t="str">
            <v>JEN GOSSELIN</v>
          </cell>
          <cell r="N50" t="str">
            <v>CAPPELLO DISTRICT</v>
          </cell>
          <cell r="O50" t="str">
            <v>EFFECTIVE 8/10/20 Del in all locations unless cust chooses not to.</v>
          </cell>
          <cell r="P50">
            <v>39932</v>
          </cell>
          <cell r="Q50">
            <v>44510.493564814802</v>
          </cell>
          <cell r="R50">
            <v>44763</v>
          </cell>
          <cell r="S50" t="str">
            <v>FRANKIE</v>
          </cell>
          <cell r="T50" t="str">
            <v>30</v>
          </cell>
          <cell r="V50" t="str">
            <v>42.133964</v>
          </cell>
          <cell r="W50" t="str">
            <v>-71.141213</v>
          </cell>
        </row>
        <row r="51">
          <cell r="B51">
            <v>146478</v>
          </cell>
          <cell r="C51" t="str">
            <v>Copley @ Stoughton</v>
          </cell>
          <cell r="D51" t="str">
            <v>C</v>
          </cell>
          <cell r="E51">
            <v>0</v>
          </cell>
          <cell r="F51" t="str">
            <v>WF</v>
          </cell>
          <cell r="G51" t="str">
            <v>380 Sumner St</v>
          </cell>
          <cell r="H51" t="str">
            <v>STOUGHTON</v>
          </cell>
          <cell r="I51" t="str">
            <v>MA</v>
          </cell>
          <cell r="J51" t="str">
            <v>02072</v>
          </cell>
          <cell r="K51" t="str">
            <v>Exact Auto Street Reference Geocoded</v>
          </cell>
          <cell r="L51" t="str">
            <v>EJ</v>
          </cell>
          <cell r="M51" t="str">
            <v>JEN GOSSELIN</v>
          </cell>
          <cell r="N51" t="str">
            <v>CAPPELLO DISTRICT</v>
          </cell>
          <cell r="O51" t="str">
            <v>EFFECTIVE 8/10/20 Del in all locations unless cust chooses not to.</v>
          </cell>
          <cell r="P51">
            <v>40751</v>
          </cell>
          <cell r="Q51">
            <v>44200.527384259301</v>
          </cell>
          <cell r="R51">
            <v>44761</v>
          </cell>
          <cell r="S51" t="str">
            <v>FRANKIE</v>
          </cell>
          <cell r="T51" t="str">
            <v>30</v>
          </cell>
          <cell r="V51" t="str">
            <v>42.113475</v>
          </cell>
          <cell r="W51" t="str">
            <v>-71.089084</v>
          </cell>
        </row>
        <row r="52">
          <cell r="B52">
            <v>146486</v>
          </cell>
          <cell r="C52" t="str">
            <v>Boston Home</v>
          </cell>
          <cell r="D52" t="str">
            <v>A</v>
          </cell>
          <cell r="E52">
            <v>0</v>
          </cell>
          <cell r="F52" t="str">
            <v>WF</v>
          </cell>
          <cell r="G52" t="str">
            <v>2049 Dorcester Ave</v>
          </cell>
          <cell r="H52" t="str">
            <v>BOSTON</v>
          </cell>
          <cell r="I52" t="str">
            <v>MA</v>
          </cell>
          <cell r="J52" t="str">
            <v>02124</v>
          </cell>
          <cell r="K52" t="str">
            <v>High Confidence Auto Street Ref Geocoded</v>
          </cell>
          <cell r="M52" t="str">
            <v>JEN GOSSELIN</v>
          </cell>
          <cell r="N52" t="str">
            <v>CAPPELLO DISTRICT</v>
          </cell>
          <cell r="O52" t="str">
            <v>EFFECTIVE 8/10/20 Del in all locations unless cust chooses not to.</v>
          </cell>
          <cell r="P52">
            <v>41253</v>
          </cell>
          <cell r="Q52">
            <v>44200.527384259301</v>
          </cell>
          <cell r="R52">
            <v>44763</v>
          </cell>
          <cell r="S52" t="str">
            <v>FRANKIE</v>
          </cell>
          <cell r="T52" t="str">
            <v>30</v>
          </cell>
          <cell r="V52" t="str">
            <v>42.280335</v>
          </cell>
          <cell r="W52" t="str">
            <v>-71.065870</v>
          </cell>
        </row>
        <row r="53">
          <cell r="B53">
            <v>146487</v>
          </cell>
          <cell r="C53" t="str">
            <v>Lutheran Rehab &amp; Skilled</v>
          </cell>
          <cell r="D53" t="str">
            <v>A</v>
          </cell>
          <cell r="E53">
            <v>0</v>
          </cell>
          <cell r="F53" t="str">
            <v>TF</v>
          </cell>
          <cell r="G53" t="str">
            <v>26 Harvard St</v>
          </cell>
          <cell r="H53" t="str">
            <v>WORCESTER</v>
          </cell>
          <cell r="I53" t="str">
            <v>MA</v>
          </cell>
          <cell r="J53" t="str">
            <v>01609</v>
          </cell>
          <cell r="K53" t="str">
            <v>Exact Auto Street Reference Geocoded</v>
          </cell>
          <cell r="L53" t="str">
            <v>TS STR FOR SNOW</v>
          </cell>
          <cell r="M53" t="str">
            <v>JEN GOSSELIN</v>
          </cell>
          <cell r="N53" t="str">
            <v>CAPPELLO DISTRICT</v>
          </cell>
          <cell r="O53" t="str">
            <v>7/12 - deliver to main entrance</v>
          </cell>
          <cell r="P53">
            <v>41276</v>
          </cell>
          <cell r="Q53">
            <v>44754.339675925898</v>
          </cell>
          <cell r="R53">
            <v>44760</v>
          </cell>
          <cell r="S53" t="str">
            <v>ADMIN</v>
          </cell>
          <cell r="T53" t="str">
            <v>30</v>
          </cell>
          <cell r="V53" t="str">
            <v>42.269513</v>
          </cell>
          <cell r="W53" t="str">
            <v>-71.802211</v>
          </cell>
        </row>
        <row r="54">
          <cell r="B54">
            <v>146541</v>
          </cell>
          <cell r="C54" t="str">
            <v>Chestelm Health</v>
          </cell>
          <cell r="D54" t="str">
            <v>A</v>
          </cell>
          <cell r="E54">
            <v>0</v>
          </cell>
          <cell r="F54" t="str">
            <v>MR</v>
          </cell>
          <cell r="G54" t="str">
            <v>534 Town Rd</v>
          </cell>
          <cell r="H54" t="str">
            <v>MOODUS</v>
          </cell>
          <cell r="I54" t="str">
            <v>CT</v>
          </cell>
          <cell r="J54" t="str">
            <v>06469</v>
          </cell>
          <cell r="K54" t="str">
            <v>High Confidence Auto Street Ref Geocoded</v>
          </cell>
          <cell r="M54" t="str">
            <v>JEN GOSSELIN</v>
          </cell>
          <cell r="N54" t="str">
            <v>CAPPELLO DISTRICT</v>
          </cell>
          <cell r="O54" t="str">
            <v>EFFECTIVE 8/10/20 Del in all locations unless cust chooses not to.</v>
          </cell>
          <cell r="P54">
            <v>41549</v>
          </cell>
          <cell r="Q54">
            <v>44200.527384259301</v>
          </cell>
          <cell r="R54">
            <v>44766</v>
          </cell>
          <cell r="S54" t="str">
            <v>FRANKIE</v>
          </cell>
          <cell r="T54" t="str">
            <v>30</v>
          </cell>
          <cell r="V54" t="str">
            <v>41.485471</v>
          </cell>
          <cell r="W54" t="str">
            <v>-72.446693</v>
          </cell>
        </row>
        <row r="55">
          <cell r="B55">
            <v>146543</v>
          </cell>
          <cell r="C55" t="str">
            <v>Quaboag Rehab 6-3</v>
          </cell>
          <cell r="D55" t="str">
            <v>A</v>
          </cell>
          <cell r="E55">
            <v>0</v>
          </cell>
          <cell r="F55" t="str">
            <v>WF</v>
          </cell>
          <cell r="G55" t="str">
            <v>47 E Main St</v>
          </cell>
          <cell r="H55" t="str">
            <v>WEST BROOKFIELD</v>
          </cell>
          <cell r="I55" t="str">
            <v>MA</v>
          </cell>
          <cell r="J55" t="str">
            <v>01585</v>
          </cell>
          <cell r="K55" t="str">
            <v>Exact Auto Street Reference Geocoded</v>
          </cell>
          <cell r="M55" t="str">
            <v>JEN GOSSELIN</v>
          </cell>
          <cell r="N55" t="str">
            <v>CAPPELLO DISTRICT</v>
          </cell>
          <cell r="O55" t="str">
            <v>08/18/21 Leave product on table out side in rolling carts.   Other option is to take Rapid test to deliver inside.</v>
          </cell>
          <cell r="P55">
            <v>41563</v>
          </cell>
          <cell r="Q55">
            <v>44426.594664351898</v>
          </cell>
          <cell r="R55">
            <v>44761</v>
          </cell>
          <cell r="S55" t="str">
            <v>FRANKIE</v>
          </cell>
          <cell r="T55" t="str">
            <v>30</v>
          </cell>
          <cell r="V55" t="str">
            <v>42.235656</v>
          </cell>
          <cell r="W55" t="str">
            <v>-72.138545</v>
          </cell>
        </row>
        <row r="56">
          <cell r="B56">
            <v>146544</v>
          </cell>
          <cell r="C56" t="str">
            <v>Laurel Ridge Rehab 6-3</v>
          </cell>
          <cell r="E56">
            <v>0</v>
          </cell>
          <cell r="F56" t="str">
            <v>WF</v>
          </cell>
          <cell r="G56" t="str">
            <v>174 Forrest Hills St</v>
          </cell>
          <cell r="H56" t="str">
            <v>JAMAICA PLAIN</v>
          </cell>
          <cell r="I56" t="str">
            <v>MA</v>
          </cell>
          <cell r="J56" t="str">
            <v>02130</v>
          </cell>
          <cell r="K56" t="str">
            <v>Med Confidence Auto Street Ref Geocoded</v>
          </cell>
          <cell r="M56" t="str">
            <v>JEN GOSSELIN</v>
          </cell>
          <cell r="N56" t="str">
            <v>CAPPELLO DISTRICT</v>
          </cell>
          <cell r="P56">
            <v>41563</v>
          </cell>
          <cell r="Q56">
            <v>44200.527395833298</v>
          </cell>
          <cell r="R56">
            <v>43935</v>
          </cell>
          <cell r="S56" t="str">
            <v>FRANKIE</v>
          </cell>
          <cell r="T56" t="str">
            <v>30</v>
          </cell>
          <cell r="V56" t="str">
            <v>42.306440</v>
          </cell>
          <cell r="W56" t="str">
            <v>-71.102616</v>
          </cell>
        </row>
        <row r="57">
          <cell r="B57">
            <v>146569</v>
          </cell>
          <cell r="C57" t="str">
            <v>Don Orione Home</v>
          </cell>
          <cell r="E57">
            <v>0</v>
          </cell>
          <cell r="F57" t="str">
            <v>MR</v>
          </cell>
          <cell r="G57" t="str">
            <v>111 Orient Ave</v>
          </cell>
          <cell r="H57" t="str">
            <v>BOSTON</v>
          </cell>
          <cell r="I57" t="str">
            <v>MA</v>
          </cell>
          <cell r="J57" t="str">
            <v>02128</v>
          </cell>
          <cell r="K57" t="str">
            <v>Exact Auto Street Reference Geocoded</v>
          </cell>
          <cell r="M57" t="str">
            <v>JEN GOSSELIN</v>
          </cell>
          <cell r="N57" t="str">
            <v>CAPPELLO DISTRICT</v>
          </cell>
          <cell r="O57" t="str">
            <v>EFFECTIVE 8/10/20 Del in all locations unless cust chooses not to.  Deliver through front door.  Pick up all milk crates.  Down a ramp is location.</v>
          </cell>
          <cell r="P57">
            <v>41669</v>
          </cell>
          <cell r="Q57">
            <v>44496.5398726852</v>
          </cell>
          <cell r="R57">
            <v>44766</v>
          </cell>
          <cell r="S57" t="str">
            <v>FRANKIE</v>
          </cell>
          <cell r="T57" t="str">
            <v>30</v>
          </cell>
          <cell r="V57" t="str">
            <v>42.390252</v>
          </cell>
          <cell r="W57" t="str">
            <v>-71.004017</v>
          </cell>
        </row>
        <row r="58">
          <cell r="B58">
            <v>146573</v>
          </cell>
          <cell r="C58" t="str">
            <v>Serenity Hill Nursing</v>
          </cell>
          <cell r="D58" t="str">
            <v>B</v>
          </cell>
          <cell r="E58">
            <v>0</v>
          </cell>
          <cell r="F58" t="str">
            <v>MR</v>
          </cell>
          <cell r="G58" t="str">
            <v>655 Dedham St</v>
          </cell>
          <cell r="H58" t="str">
            <v>WRENTHAM</v>
          </cell>
          <cell r="I58" t="str">
            <v>MA</v>
          </cell>
          <cell r="J58" t="str">
            <v>02093</v>
          </cell>
          <cell r="K58" t="str">
            <v>Exact Auto Street Reference Geocoded</v>
          </cell>
          <cell r="M58" t="str">
            <v>JEN GOSSELIN</v>
          </cell>
          <cell r="N58" t="str">
            <v>CAPPELLO DISTRICT</v>
          </cell>
          <cell r="O58" t="str">
            <v>EFFECTIVE 8/10/20 Del in all locations unless cust chooses not to.  **MUST PICK UP EMPTY MILK CRATES**  Do not park on the incorrect fire lane. Park on the outside of the grass median.  Going up the wrong way tears up the grass.</v>
          </cell>
          <cell r="P58">
            <v>41719</v>
          </cell>
          <cell r="Q58">
            <v>44292.602025462998</v>
          </cell>
          <cell r="R58">
            <v>44766</v>
          </cell>
          <cell r="S58" t="str">
            <v>FRANKIE</v>
          </cell>
          <cell r="T58" t="str">
            <v>30</v>
          </cell>
          <cell r="V58" t="str">
            <v>42.083646</v>
          </cell>
          <cell r="W58" t="str">
            <v>-71.307680</v>
          </cell>
        </row>
        <row r="59">
          <cell r="B59">
            <v>146574</v>
          </cell>
          <cell r="C59" t="str">
            <v>worcester Nursing</v>
          </cell>
          <cell r="E59">
            <v>0</v>
          </cell>
          <cell r="F59" t="str">
            <v>TR</v>
          </cell>
          <cell r="G59" t="str">
            <v>25 oriol dr</v>
          </cell>
          <cell r="H59" t="str">
            <v>WORCESTER</v>
          </cell>
          <cell r="I59" t="str">
            <v>MA</v>
          </cell>
          <cell r="J59" t="str">
            <v>01605</v>
          </cell>
          <cell r="K59" t="str">
            <v>Exact Auto Street Reference Geocoded</v>
          </cell>
          <cell r="L59" t="str">
            <v>LG; ISO COOL DRY</v>
          </cell>
          <cell r="M59" t="str">
            <v>JEN GOSSELIN</v>
          </cell>
          <cell r="N59" t="str">
            <v>JEFF CAPPELLO</v>
          </cell>
          <cell r="O59" t="str">
            <v>EFFECTIVE 8/10/20 Del in all locations unless cust chooses not to.  MUST PICK UP MILK CRATES!</v>
          </cell>
          <cell r="P59">
            <v>41742</v>
          </cell>
          <cell r="Q59">
            <v>44496.5398726852</v>
          </cell>
          <cell r="R59">
            <v>44102</v>
          </cell>
          <cell r="S59" t="str">
            <v>FRANKIE</v>
          </cell>
          <cell r="T59" t="str">
            <v>30</v>
          </cell>
          <cell r="V59" t="str">
            <v>42.295134</v>
          </cell>
          <cell r="W59" t="str">
            <v>-71.766778</v>
          </cell>
        </row>
        <row r="60">
          <cell r="B60">
            <v>146576</v>
          </cell>
          <cell r="C60" t="str">
            <v>Pine Knoll Nursing</v>
          </cell>
          <cell r="D60" t="str">
            <v>B</v>
          </cell>
          <cell r="E60">
            <v>0</v>
          </cell>
          <cell r="F60" t="str">
            <v>TR</v>
          </cell>
          <cell r="G60" t="str">
            <v>300 Watertown St</v>
          </cell>
          <cell r="H60" t="str">
            <v>Lexington</v>
          </cell>
          <cell r="I60" t="str">
            <v>MA</v>
          </cell>
          <cell r="J60" t="str">
            <v>02421</v>
          </cell>
          <cell r="K60" t="str">
            <v>Med Confidence Auto Street Ref Geocoded</v>
          </cell>
          <cell r="M60" t="str">
            <v>JEN GOSSELIN</v>
          </cell>
          <cell r="N60" t="str">
            <v>CAPPELLO DISTRICT</v>
          </cell>
          <cell r="O60" t="str">
            <v>Everything down stairs.  Pick up Milk Crates.</v>
          </cell>
          <cell r="P60">
            <v>41745</v>
          </cell>
          <cell r="Q60">
            <v>44279.776562500003</v>
          </cell>
          <cell r="R60">
            <v>44762</v>
          </cell>
          <cell r="S60" t="str">
            <v>FRANKIE</v>
          </cell>
          <cell r="T60" t="str">
            <v>30</v>
          </cell>
          <cell r="V60" t="str">
            <v>42.418839</v>
          </cell>
          <cell r="W60" t="str">
            <v>-71.206548</v>
          </cell>
        </row>
        <row r="61">
          <cell r="B61">
            <v>146579</v>
          </cell>
          <cell r="C61" t="str">
            <v>Secure Care Rocky Hill 6-4</v>
          </cell>
          <cell r="D61" t="str">
            <v>B</v>
          </cell>
          <cell r="E61">
            <v>0</v>
          </cell>
          <cell r="F61" t="str">
            <v>TF</v>
          </cell>
          <cell r="G61" t="str">
            <v>60 West St</v>
          </cell>
          <cell r="H61" t="str">
            <v>ROCKY HILL</v>
          </cell>
          <cell r="I61" t="str">
            <v>CT</v>
          </cell>
          <cell r="J61" t="str">
            <v>06067</v>
          </cell>
          <cell r="K61" t="str">
            <v>Exact Auto Street Reference Geocoded</v>
          </cell>
          <cell r="M61" t="str">
            <v>JEN GOSSELIN</v>
          </cell>
          <cell r="N61" t="str">
            <v>CAPPELLO DISTRICT</v>
          </cell>
          <cell r="O61" t="str">
            <v>EFFECTIVE 8/10/20 Del in all locations unless cust chooses not to.</v>
          </cell>
          <cell r="P61">
            <v>43109</v>
          </cell>
          <cell r="Q61">
            <v>44200.527395833298</v>
          </cell>
          <cell r="R61">
            <v>44693</v>
          </cell>
          <cell r="S61" t="str">
            <v>FRANKIE</v>
          </cell>
          <cell r="T61" t="str">
            <v>30</v>
          </cell>
          <cell r="V61" t="str">
            <v>41.654097</v>
          </cell>
          <cell r="W61" t="str">
            <v>-72.643227</v>
          </cell>
        </row>
        <row r="62">
          <cell r="B62">
            <v>146582</v>
          </cell>
          <cell r="C62" t="str">
            <v>Arbors of Stoneham</v>
          </cell>
          <cell r="D62" t="str">
            <v>A</v>
          </cell>
          <cell r="E62">
            <v>0</v>
          </cell>
          <cell r="F62" t="str">
            <v>MR</v>
          </cell>
          <cell r="G62" t="str">
            <v>140 Franklin St</v>
          </cell>
          <cell r="H62" t="str">
            <v>STONEHAM</v>
          </cell>
          <cell r="I62" t="str">
            <v>MA</v>
          </cell>
          <cell r="J62" t="str">
            <v>02180</v>
          </cell>
          <cell r="K62" t="str">
            <v>Exact Auto Street Reference Geocoded</v>
          </cell>
          <cell r="M62" t="str">
            <v>JEN GOSSELIN</v>
          </cell>
          <cell r="N62" t="str">
            <v>CAPPELLO DISTRICT</v>
          </cell>
          <cell r="O62" t="str">
            <v>EFFECTIVE 8/10/20 Del in all locations unless cust chooses not to.</v>
          </cell>
          <cell r="P62">
            <v>41858</v>
          </cell>
          <cell r="Q62">
            <v>44510.493564814802</v>
          </cell>
          <cell r="R62">
            <v>44766</v>
          </cell>
          <cell r="S62" t="str">
            <v>FRANKIE</v>
          </cell>
          <cell r="T62" t="str">
            <v>30</v>
          </cell>
          <cell r="V62" t="str">
            <v>42.476042</v>
          </cell>
          <cell r="W62" t="str">
            <v>-71.089055</v>
          </cell>
        </row>
        <row r="63">
          <cell r="B63">
            <v>146587</v>
          </cell>
          <cell r="C63" t="str">
            <v>Odd Fellows Home 6-1</v>
          </cell>
          <cell r="D63" t="str">
            <v>A</v>
          </cell>
          <cell r="E63">
            <v>0</v>
          </cell>
          <cell r="F63" t="str">
            <v>TF</v>
          </cell>
          <cell r="G63" t="str">
            <v>104 Randolf Rd</v>
          </cell>
          <cell r="H63" t="str">
            <v>WORCESTER</v>
          </cell>
          <cell r="I63" t="str">
            <v>MA</v>
          </cell>
          <cell r="J63" t="str">
            <v>01606</v>
          </cell>
          <cell r="K63" t="str">
            <v>Med Confidence Auto Street Ref Geocoded</v>
          </cell>
          <cell r="M63" t="str">
            <v>JEN GOSSELIN</v>
          </cell>
          <cell r="N63" t="str">
            <v>CAPPELLO DISTRICT</v>
          </cell>
          <cell r="O63" t="str">
            <v>EFFECTIVE 8/10/20 Del in all locations unless cust chooses not to.  MUST PICK UP MILK CRATES!</v>
          </cell>
          <cell r="P63">
            <v>41918</v>
          </cell>
          <cell r="Q63">
            <v>44200.527395833298</v>
          </cell>
          <cell r="R63">
            <v>44763</v>
          </cell>
          <cell r="S63" t="str">
            <v>FRANKIE</v>
          </cell>
          <cell r="T63" t="str">
            <v>30</v>
          </cell>
          <cell r="V63" t="str">
            <v>42.298441</v>
          </cell>
          <cell r="W63" t="str">
            <v>-71.798110</v>
          </cell>
        </row>
        <row r="64">
          <cell r="B64">
            <v>146597</v>
          </cell>
          <cell r="C64" t="str">
            <v>Bickford Health Center 6-6</v>
          </cell>
          <cell r="D64" t="str">
            <v>A</v>
          </cell>
          <cell r="E64">
            <v>0</v>
          </cell>
          <cell r="F64" t="str">
            <v>W</v>
          </cell>
          <cell r="G64" t="str">
            <v>14 Main St</v>
          </cell>
          <cell r="H64" t="str">
            <v>WINDSOR LOCKS</v>
          </cell>
          <cell r="I64" t="str">
            <v>CT</v>
          </cell>
          <cell r="J64" t="str">
            <v>06096</v>
          </cell>
          <cell r="K64" t="str">
            <v>Exact Auto Street Reference Geocoded</v>
          </cell>
          <cell r="M64" t="str">
            <v>JEN GOSSELIN</v>
          </cell>
          <cell r="N64" t="str">
            <v>CAPPELLO DISTRICT</v>
          </cell>
          <cell r="O64" t="str">
            <v>EFFECTIVE 8/10/20 Del in all locations unless cust chooses not to.</v>
          </cell>
          <cell r="P64">
            <v>41960</v>
          </cell>
          <cell r="Q64">
            <v>44327.528518518498</v>
          </cell>
          <cell r="R64">
            <v>44523</v>
          </cell>
          <cell r="S64" t="str">
            <v>ADMIN</v>
          </cell>
          <cell r="T64" t="str">
            <v>30</v>
          </cell>
          <cell r="V64" t="str">
            <v>41.926419</v>
          </cell>
          <cell r="W64" t="str">
            <v>-72.627393</v>
          </cell>
        </row>
        <row r="65">
          <cell r="B65">
            <v>146598</v>
          </cell>
          <cell r="C65" t="str">
            <v>Greenwood Mass Nursing &amp; Rehab</v>
          </cell>
          <cell r="D65" t="str">
            <v>B</v>
          </cell>
          <cell r="E65">
            <v>0</v>
          </cell>
          <cell r="F65" t="str">
            <v>MR</v>
          </cell>
          <cell r="G65" t="str">
            <v>90 Greenwood St</v>
          </cell>
          <cell r="H65" t="str">
            <v>WAKEFIELD</v>
          </cell>
          <cell r="I65" t="str">
            <v>MA</v>
          </cell>
          <cell r="J65" t="str">
            <v>01880</v>
          </cell>
          <cell r="K65" t="str">
            <v>Exact Auto Street Reference Geocoded</v>
          </cell>
          <cell r="M65" t="str">
            <v>JEN GOSSELIN</v>
          </cell>
          <cell r="N65" t="str">
            <v>CAPPELLO DISTRICT</v>
          </cell>
          <cell r="O65" t="str">
            <v>EFFECTIVE 8/10/20 Del in all locations unless cust chooses not to.  Park on road.  Frozen seperate from dry/cooler.  Frozen door inside garage looking entrance.  Ice cream in freezer.  Rest through celar side door entrance.</v>
          </cell>
          <cell r="P65">
            <v>41974</v>
          </cell>
          <cell r="Q65">
            <v>44200.527395833298</v>
          </cell>
          <cell r="R65">
            <v>44766</v>
          </cell>
          <cell r="S65" t="str">
            <v>FRANKIE</v>
          </cell>
          <cell r="T65" t="str">
            <v>30</v>
          </cell>
          <cell r="V65" t="str">
            <v>42.476667</v>
          </cell>
          <cell r="W65" t="str">
            <v>-71.069906</v>
          </cell>
        </row>
        <row r="66">
          <cell r="B66">
            <v>146599</v>
          </cell>
          <cell r="C66" t="str">
            <v>Davis Place</v>
          </cell>
          <cell r="D66" t="str">
            <v>B</v>
          </cell>
          <cell r="E66">
            <v>0</v>
          </cell>
          <cell r="F66" t="str">
            <v>MR</v>
          </cell>
          <cell r="G66" t="str">
            <v>111 Wescott Rd</v>
          </cell>
          <cell r="H66" t="str">
            <v>DANIELSON</v>
          </cell>
          <cell r="I66" t="str">
            <v>CT</v>
          </cell>
          <cell r="J66" t="str">
            <v>06239</v>
          </cell>
          <cell r="K66" t="str">
            <v>Med Confidence Auto Street Ref Geocoded</v>
          </cell>
          <cell r="M66" t="str">
            <v>JEN GOSSELIN</v>
          </cell>
          <cell r="N66" t="str">
            <v>CAPPELLO DISTRICT</v>
          </cell>
          <cell r="O66" t="str">
            <v>EFFECTIVE 8/10/20 Del in all locations unless cust chooses not to.  * Frozen into outdoor unit. Dry down the staris to the right.  Milk into outdoor cooler,  All other refrigerated items to be deliver INSIDE main kitchen please</v>
          </cell>
          <cell r="P66">
            <v>41985</v>
          </cell>
          <cell r="Q66">
            <v>44200.527395833298</v>
          </cell>
          <cell r="R66">
            <v>44766</v>
          </cell>
          <cell r="S66" t="str">
            <v>FRANKIE</v>
          </cell>
          <cell r="T66" t="str">
            <v>30</v>
          </cell>
          <cell r="V66" t="str">
            <v>41.809315</v>
          </cell>
          <cell r="W66" t="str">
            <v>-71.873251</v>
          </cell>
        </row>
        <row r="67">
          <cell r="B67">
            <v>146600</v>
          </cell>
          <cell r="C67" t="str">
            <v>Three Rivers</v>
          </cell>
          <cell r="E67">
            <v>0</v>
          </cell>
          <cell r="F67" t="str">
            <v>MF</v>
          </cell>
          <cell r="G67" t="str">
            <v>60 Crouch ave</v>
          </cell>
          <cell r="H67" t="str">
            <v>NORWICH</v>
          </cell>
          <cell r="I67" t="str">
            <v>CT</v>
          </cell>
          <cell r="J67" t="str">
            <v>06360</v>
          </cell>
          <cell r="K67" t="str">
            <v>Exact Auto Street Reference Geocoded</v>
          </cell>
          <cell r="M67" t="str">
            <v>JEN GOSSELIN</v>
          </cell>
          <cell r="N67" t="str">
            <v>CAPPELLO DISTRICT</v>
          </cell>
          <cell r="O67" t="str">
            <v>8/24/2020 - Do not deliver in facility until further notice. Contact Trans with questions.</v>
          </cell>
          <cell r="P67">
            <v>41985</v>
          </cell>
          <cell r="Q67">
            <v>44200.527395833298</v>
          </cell>
          <cell r="R67">
            <v>44098</v>
          </cell>
          <cell r="S67" t="str">
            <v>FRANKIE</v>
          </cell>
          <cell r="T67" t="str">
            <v>30</v>
          </cell>
          <cell r="V67" t="str">
            <v>41.505262</v>
          </cell>
          <cell r="W67" t="str">
            <v>-72.072613</v>
          </cell>
        </row>
        <row r="68">
          <cell r="B68">
            <v>146601</v>
          </cell>
          <cell r="C68" t="str">
            <v>BMT - Vanderman Place</v>
          </cell>
          <cell r="D68" t="str">
            <v>A</v>
          </cell>
          <cell r="E68">
            <v>0</v>
          </cell>
          <cell r="F68" t="str">
            <v>MF</v>
          </cell>
          <cell r="G68" t="str">
            <v>595 Valley St</v>
          </cell>
          <cell r="H68" t="str">
            <v>WILLIMANTIC</v>
          </cell>
          <cell r="I68" t="str">
            <v>CT</v>
          </cell>
          <cell r="J68" t="str">
            <v>06226</v>
          </cell>
          <cell r="K68" t="str">
            <v>Exact Auto Street Reference Geocoded</v>
          </cell>
          <cell r="L68" t="str">
            <v>EJ DONT MIX COOL&amp;DRY</v>
          </cell>
          <cell r="M68" t="str">
            <v>JEN GOSSELIN</v>
          </cell>
          <cell r="N68" t="str">
            <v>CAPPELLO DISTRICT</v>
          </cell>
          <cell r="O68" t="str">
            <v>9/15 Now accepting inside deliveries. screening process w/ inside deliveries. Cooler/freezer items upstairs. Dry/paper goes to the front of the building.</v>
          </cell>
          <cell r="P68">
            <v>41985</v>
          </cell>
          <cell r="Q68">
            <v>44599.566400463002</v>
          </cell>
          <cell r="R68">
            <v>44759</v>
          </cell>
          <cell r="S68" t="str">
            <v>FRANKIE</v>
          </cell>
          <cell r="T68" t="str">
            <v>30</v>
          </cell>
          <cell r="V68" t="str">
            <v>41.716490</v>
          </cell>
          <cell r="W68" t="str">
            <v>-72.227919</v>
          </cell>
        </row>
        <row r="69">
          <cell r="B69">
            <v>146607</v>
          </cell>
          <cell r="C69" t="str">
            <v>Emerson Village - Serene</v>
          </cell>
          <cell r="E69">
            <v>0</v>
          </cell>
          <cell r="F69" t="str">
            <v>TF</v>
          </cell>
          <cell r="G69" t="str">
            <v>59 Coolidge Hill Rd</v>
          </cell>
          <cell r="H69" t="str">
            <v>Watertown</v>
          </cell>
          <cell r="I69" t="str">
            <v>MA</v>
          </cell>
          <cell r="J69" t="str">
            <v>02472</v>
          </cell>
          <cell r="K69" t="str">
            <v>Exact Auto Street Reference Geocoded</v>
          </cell>
          <cell r="M69" t="str">
            <v>JEN GOSSELIN</v>
          </cell>
          <cell r="N69" t="str">
            <v>CAPPELLO DISTRICT</v>
          </cell>
          <cell r="O69" t="str">
            <v>EFFECTIVE 8/10/20 Del in all locations unless cust chooses not to.</v>
          </cell>
          <cell r="P69">
            <v>42024</v>
          </cell>
          <cell r="Q69">
            <v>44200.527395833298</v>
          </cell>
          <cell r="R69">
            <v>44084</v>
          </cell>
          <cell r="S69" t="str">
            <v>FRANKIE</v>
          </cell>
          <cell r="T69" t="str">
            <v>30</v>
          </cell>
          <cell r="V69" t="str">
            <v>42.367618</v>
          </cell>
          <cell r="W69" t="str">
            <v>-71.153322</v>
          </cell>
        </row>
        <row r="70">
          <cell r="B70">
            <v>146608</v>
          </cell>
          <cell r="C70" t="str">
            <v>CHEMICALS Serene Health Amesbury 6-4</v>
          </cell>
          <cell r="E70">
            <v>0</v>
          </cell>
          <cell r="F70" t="str">
            <v>TF</v>
          </cell>
          <cell r="G70" t="str">
            <v>22 Maple St</v>
          </cell>
          <cell r="H70" t="str">
            <v>AMESBURY</v>
          </cell>
          <cell r="I70" t="str">
            <v>MA</v>
          </cell>
          <cell r="J70" t="str">
            <v>01913</v>
          </cell>
          <cell r="K70" t="str">
            <v>Exact Auto Street Reference Geocoded</v>
          </cell>
          <cell r="M70" t="str">
            <v>JEN GOSSELIN</v>
          </cell>
          <cell r="N70" t="str">
            <v>CAPPELLO DISTRICT</v>
          </cell>
          <cell r="O70" t="str">
            <v>EFFECTIVE 8/10/20 Del in all locations unless cust chooses not to.</v>
          </cell>
          <cell r="P70">
            <v>42101</v>
          </cell>
          <cell r="Q70">
            <v>44200.527395833298</v>
          </cell>
          <cell r="R70">
            <v>44077</v>
          </cell>
          <cell r="S70" t="str">
            <v>FRANKIE</v>
          </cell>
          <cell r="T70" t="str">
            <v>30</v>
          </cell>
          <cell r="V70" t="str">
            <v>42.857087</v>
          </cell>
          <cell r="W70" t="str">
            <v>-70.942538</v>
          </cell>
        </row>
        <row r="71">
          <cell r="B71">
            <v>146614</v>
          </cell>
          <cell r="C71" t="str">
            <v>Greenwich Woods</v>
          </cell>
          <cell r="D71" t="str">
            <v>B</v>
          </cell>
          <cell r="E71">
            <v>0</v>
          </cell>
          <cell r="F71" t="str">
            <v>TF</v>
          </cell>
          <cell r="G71" t="str">
            <v>1165 King St</v>
          </cell>
          <cell r="H71" t="str">
            <v>GREENWICH</v>
          </cell>
          <cell r="I71" t="str">
            <v>CT</v>
          </cell>
          <cell r="J71" t="str">
            <v>06831</v>
          </cell>
          <cell r="K71" t="str">
            <v>Exact Auto Street Reference Geocoded</v>
          </cell>
          <cell r="L71" t="str">
            <v>IS; EJ;LG;STG</v>
          </cell>
          <cell r="M71" t="str">
            <v>JEN GOSSELIN</v>
          </cell>
          <cell r="N71" t="str">
            <v>CAPPELLO DISTRICT</v>
          </cell>
          <cell r="O71" t="str">
            <v>Pick up milk crates.  Code to get in 1023#</v>
          </cell>
          <cell r="P71">
            <v>42087</v>
          </cell>
          <cell r="Q71">
            <v>44682.770578703698</v>
          </cell>
          <cell r="R71">
            <v>44763</v>
          </cell>
          <cell r="S71" t="str">
            <v>FRANKIE</v>
          </cell>
          <cell r="T71" t="str">
            <v>30</v>
          </cell>
          <cell r="V71" t="str">
            <v>41.061579</v>
          </cell>
          <cell r="W71" t="str">
            <v>-73.694794</v>
          </cell>
        </row>
        <row r="72">
          <cell r="B72">
            <v>146618</v>
          </cell>
          <cell r="C72" t="str">
            <v>West Revere Health</v>
          </cell>
          <cell r="E72">
            <v>0</v>
          </cell>
          <cell r="F72" t="str">
            <v>MR</v>
          </cell>
          <cell r="G72" t="str">
            <v>133 Salem St</v>
          </cell>
          <cell r="H72" t="str">
            <v>REVERE</v>
          </cell>
          <cell r="I72" t="str">
            <v>MA</v>
          </cell>
          <cell r="J72" t="str">
            <v>02151</v>
          </cell>
          <cell r="K72" t="str">
            <v>Exact Auto Street Reference Geocoded</v>
          </cell>
          <cell r="L72" t="str">
            <v>EJ</v>
          </cell>
          <cell r="M72" t="str">
            <v>JEN GOSSELIN</v>
          </cell>
          <cell r="N72" t="str">
            <v>JEFF CAPPELLO</v>
          </cell>
          <cell r="O72" t="str">
            <v>EFFECTIVE 8/10/20 Del in all locations unless cust chooses not to.  Back down alley.</v>
          </cell>
          <cell r="P72">
            <v>42110</v>
          </cell>
          <cell r="Q72">
            <v>44200.527395833298</v>
          </cell>
          <cell r="R72">
            <v>44101</v>
          </cell>
          <cell r="S72" t="str">
            <v>FRANKIE</v>
          </cell>
          <cell r="T72" t="str">
            <v>30</v>
          </cell>
          <cell r="V72" t="str">
            <v>42.439008</v>
          </cell>
          <cell r="W72" t="str">
            <v>-71.017531</v>
          </cell>
        </row>
        <row r="73">
          <cell r="B73">
            <v>146619</v>
          </cell>
          <cell r="C73" t="str">
            <v>Lutheran Home Southbury 6-4</v>
          </cell>
          <cell r="D73" t="str">
            <v>A</v>
          </cell>
          <cell r="E73">
            <v>0</v>
          </cell>
          <cell r="F73" t="str">
            <v>TF</v>
          </cell>
          <cell r="G73" t="str">
            <v>990 Main St N.</v>
          </cell>
          <cell r="H73" t="str">
            <v>SOUTHBURY</v>
          </cell>
          <cell r="I73" t="str">
            <v>CT</v>
          </cell>
          <cell r="J73" t="str">
            <v>06488</v>
          </cell>
          <cell r="K73" t="str">
            <v>Exact Auto Street Reference Geocoded</v>
          </cell>
          <cell r="M73" t="str">
            <v>JEN GOSSELIN</v>
          </cell>
          <cell r="N73" t="str">
            <v>CAPPELLO DISTRICT</v>
          </cell>
          <cell r="O73" t="str">
            <v>IN OUT CODE 20218A ELV DOWN: 1R11*2 ELV UP 2R221</v>
          </cell>
          <cell r="P73">
            <v>42130</v>
          </cell>
          <cell r="Q73">
            <v>44579.687384259298</v>
          </cell>
          <cell r="R73">
            <v>44760</v>
          </cell>
          <cell r="S73" t="str">
            <v>FRANKIE</v>
          </cell>
          <cell r="T73" t="str">
            <v>30</v>
          </cell>
          <cell r="V73" t="str">
            <v>41.503627</v>
          </cell>
          <cell r="W73" t="str">
            <v>-73.211153</v>
          </cell>
        </row>
        <row r="74">
          <cell r="B74">
            <v>146620</v>
          </cell>
          <cell r="C74" t="str">
            <v>CHEMICALS Serene Health Park ave Arlington</v>
          </cell>
          <cell r="D74" t="str">
            <v>D</v>
          </cell>
          <cell r="E74">
            <v>0</v>
          </cell>
          <cell r="F74" t="str">
            <v>TF</v>
          </cell>
          <cell r="G74" t="str">
            <v>146 Park Ave</v>
          </cell>
          <cell r="H74" t="str">
            <v>Arlington</v>
          </cell>
          <cell r="I74" t="str">
            <v>MA</v>
          </cell>
          <cell r="J74" t="str">
            <v>02467</v>
          </cell>
          <cell r="K74" t="str">
            <v>High Confidence Auto Street Ref Geocoded</v>
          </cell>
          <cell r="M74" t="str">
            <v>JEN GOSSELIN</v>
          </cell>
          <cell r="N74" t="str">
            <v>CAPPELLO DISTRICT</v>
          </cell>
          <cell r="O74" t="str">
            <v>EFFECTIVE 8/10/20 Del in all locations unless cust chooses not to.</v>
          </cell>
          <cell r="P74">
            <v>42151</v>
          </cell>
          <cell r="Q74">
            <v>44200.527395833298</v>
          </cell>
          <cell r="R74">
            <v>44467</v>
          </cell>
          <cell r="S74" t="str">
            <v>FRANKIE</v>
          </cell>
          <cell r="T74" t="str">
            <v>30</v>
          </cell>
          <cell r="V74" t="str">
            <v>42.421355</v>
          </cell>
          <cell r="W74" t="str">
            <v>-71.182906</v>
          </cell>
        </row>
        <row r="75">
          <cell r="B75">
            <v>146622</v>
          </cell>
          <cell r="C75" t="str">
            <v>Sarawood Retirement Home 6-3</v>
          </cell>
          <cell r="D75" t="str">
            <v>D</v>
          </cell>
          <cell r="E75">
            <v>0</v>
          </cell>
          <cell r="F75" t="str">
            <v>TF</v>
          </cell>
          <cell r="G75" t="str">
            <v>1 Loomis Ave</v>
          </cell>
          <cell r="H75" t="str">
            <v>HOLYOKE</v>
          </cell>
          <cell r="I75" t="str">
            <v>MA</v>
          </cell>
          <cell r="J75" t="str">
            <v>01040</v>
          </cell>
          <cell r="K75" t="str">
            <v>Exact Auto Street Reference Geocoded</v>
          </cell>
          <cell r="M75" t="str">
            <v>JEN GOSSELIN</v>
          </cell>
          <cell r="N75" t="str">
            <v>CAPPELLO DISTRICT</v>
          </cell>
          <cell r="O75" t="str">
            <v>FSD Susan 413.459.7176</v>
          </cell>
          <cell r="P75">
            <v>42152</v>
          </cell>
          <cell r="Q75">
            <v>44503.525567129604</v>
          </cell>
          <cell r="R75">
            <v>44760</v>
          </cell>
          <cell r="S75" t="str">
            <v>FRANKIE</v>
          </cell>
          <cell r="T75" t="str">
            <v>30</v>
          </cell>
          <cell r="V75" t="str">
            <v>42.218063</v>
          </cell>
          <cell r="W75" t="str">
            <v>-72.626792</v>
          </cell>
        </row>
        <row r="76">
          <cell r="B76">
            <v>146626</v>
          </cell>
          <cell r="C76" t="str">
            <v>Serene - Grosvenor Park Health CTR - Chemical</v>
          </cell>
          <cell r="E76">
            <v>0</v>
          </cell>
          <cell r="F76" t="str">
            <v>MR</v>
          </cell>
          <cell r="G76" t="str">
            <v>7 Loring Hills Ave</v>
          </cell>
          <cell r="H76" t="str">
            <v>SALEM</v>
          </cell>
          <cell r="I76" t="str">
            <v>MA</v>
          </cell>
          <cell r="J76" t="str">
            <v>01970</v>
          </cell>
          <cell r="K76" t="str">
            <v>Exact Auto Street Reference Geocoded</v>
          </cell>
          <cell r="M76" t="str">
            <v>JEN GOSSELIN</v>
          </cell>
          <cell r="N76" t="str">
            <v>CAPPELLO DISTRICT</v>
          </cell>
          <cell r="O76" t="str">
            <v>EFFECTIVE 8/10/20 Del in all locations unless cust chooses not to.  Code doesn t work early morning.  Knock.</v>
          </cell>
          <cell r="P76">
            <v>42234</v>
          </cell>
          <cell r="Q76">
            <v>44200.527395833298</v>
          </cell>
          <cell r="R76">
            <v>44159</v>
          </cell>
          <cell r="S76" t="str">
            <v>FRANKIE</v>
          </cell>
          <cell r="T76" t="str">
            <v>30</v>
          </cell>
          <cell r="V76" t="str">
            <v>42.486562</v>
          </cell>
          <cell r="W76" t="str">
            <v>-70.902243</v>
          </cell>
        </row>
        <row r="77">
          <cell r="B77">
            <v>146627</v>
          </cell>
          <cell r="C77" t="str">
            <v>Palmer House</v>
          </cell>
          <cell r="D77" t="str">
            <v>C</v>
          </cell>
          <cell r="E77">
            <v>0</v>
          </cell>
          <cell r="F77" t="str">
            <v>MR</v>
          </cell>
          <cell r="G77" t="str">
            <v>250 Shearer St</v>
          </cell>
          <cell r="H77" t="str">
            <v>PALMER</v>
          </cell>
          <cell r="I77" t="str">
            <v>MA</v>
          </cell>
          <cell r="J77" t="str">
            <v>01069</v>
          </cell>
          <cell r="K77" t="str">
            <v>Exact Auto Street Reference Geocoded</v>
          </cell>
          <cell r="M77" t="str">
            <v>JEN GOSSELIN</v>
          </cell>
          <cell r="N77" t="str">
            <v>CAPPELLO DISTRICT</v>
          </cell>
          <cell r="O77" t="str">
            <v>EFFECTIVE 8/10/20 Del in all locations unless cust chooses not to.</v>
          </cell>
          <cell r="P77">
            <v>42236</v>
          </cell>
          <cell r="Q77">
            <v>44200.527395833298</v>
          </cell>
          <cell r="R77">
            <v>44570</v>
          </cell>
          <cell r="S77" t="str">
            <v>FRANKIE</v>
          </cell>
          <cell r="T77" t="str">
            <v>30</v>
          </cell>
          <cell r="V77" t="str">
            <v>42.168893</v>
          </cell>
          <cell r="W77" t="str">
            <v>-72.332224</v>
          </cell>
        </row>
        <row r="78">
          <cell r="B78">
            <v>146634</v>
          </cell>
          <cell r="C78" t="str">
            <v>Carriage House Tilton 6-6</v>
          </cell>
          <cell r="D78" t="str">
            <v>B</v>
          </cell>
          <cell r="E78">
            <v>0</v>
          </cell>
          <cell r="F78" t="str">
            <v>TF</v>
          </cell>
          <cell r="G78" t="str">
            <v>9 Summer St</v>
          </cell>
          <cell r="H78" t="str">
            <v>TILTON</v>
          </cell>
          <cell r="I78" t="str">
            <v>NH</v>
          </cell>
          <cell r="J78" t="str">
            <v>03276</v>
          </cell>
          <cell r="K78" t="str">
            <v>Exact Auto Street Reference Geocoded</v>
          </cell>
          <cell r="M78" t="str">
            <v>JEN GOSSELIN</v>
          </cell>
          <cell r="N78" t="str">
            <v>CAPPELLO DISTRICT</v>
          </cell>
          <cell r="O78" t="str">
            <v>EFFECTIVE 8/10/20 Del in all locations unless cust chooses not to.</v>
          </cell>
          <cell r="P78">
            <v>42237</v>
          </cell>
          <cell r="Q78">
            <v>44200.527395833298</v>
          </cell>
          <cell r="R78">
            <v>44760</v>
          </cell>
          <cell r="S78" t="str">
            <v>FRANKIE</v>
          </cell>
          <cell r="T78" t="str">
            <v>30</v>
          </cell>
          <cell r="V78" t="str">
            <v>43.439956</v>
          </cell>
          <cell r="W78" t="str">
            <v>-71.586190</v>
          </cell>
        </row>
        <row r="79">
          <cell r="B79">
            <v>146636</v>
          </cell>
          <cell r="C79" t="str">
            <v>Matulaitis Nursing</v>
          </cell>
          <cell r="D79" t="str">
            <v>B</v>
          </cell>
          <cell r="E79">
            <v>0</v>
          </cell>
          <cell r="F79" t="str">
            <v>MR</v>
          </cell>
          <cell r="G79" t="str">
            <v>10 Thurber Rd</v>
          </cell>
          <cell r="H79" t="str">
            <v>PUTNAM</v>
          </cell>
          <cell r="I79" t="str">
            <v>CT</v>
          </cell>
          <cell r="J79" t="str">
            <v>06260</v>
          </cell>
          <cell r="K79" t="str">
            <v>Exact Auto Street Reference Geocoded</v>
          </cell>
          <cell r="M79" t="str">
            <v>JEN GOSSELIN</v>
          </cell>
          <cell r="N79" t="str">
            <v>CAPPELLO DISTRICT</v>
          </cell>
          <cell r="O79" t="str">
            <v>EFFECTIVE 8/10/20 Del in all locations unless cust chooses not to.  Must take back all Milk Crate (even if this isn t your regular customer).</v>
          </cell>
          <cell r="P79">
            <v>42263</v>
          </cell>
          <cell r="Q79">
            <v>44270.455428240697</v>
          </cell>
          <cell r="R79">
            <v>44762</v>
          </cell>
          <cell r="S79" t="str">
            <v>ADMIN</v>
          </cell>
          <cell r="T79" t="str">
            <v>30</v>
          </cell>
          <cell r="V79" t="str">
            <v>41.932110</v>
          </cell>
          <cell r="W79" t="str">
            <v>-71.852766</v>
          </cell>
        </row>
        <row r="80">
          <cell r="B80">
            <v>146645</v>
          </cell>
          <cell r="C80" t="str">
            <v>Windsor Rehab &amp; Health (EARLY)</v>
          </cell>
          <cell r="D80" t="str">
            <v>B</v>
          </cell>
          <cell r="E80">
            <v>0</v>
          </cell>
          <cell r="F80" t="str">
            <v>MR</v>
          </cell>
          <cell r="G80" t="str">
            <v>581 Poquonock Ave</v>
          </cell>
          <cell r="H80" t="str">
            <v>WINDSOR</v>
          </cell>
          <cell r="I80" t="str">
            <v>CT</v>
          </cell>
          <cell r="J80" t="str">
            <v>06095</v>
          </cell>
          <cell r="K80" t="str">
            <v>Exact Auto Street Reference Geocoded</v>
          </cell>
          <cell r="M80" t="str">
            <v>JEN GOSSELIN</v>
          </cell>
          <cell r="N80" t="str">
            <v>CAPPELLO DISTRICT</v>
          </cell>
          <cell r="O80" t="str">
            <v>EFFECTIVE 8/10/20 Del in all locations unless cust chooses not to.</v>
          </cell>
          <cell r="P80">
            <v>42348</v>
          </cell>
          <cell r="Q80">
            <v>44676.570092592599</v>
          </cell>
          <cell r="R80">
            <v>44766</v>
          </cell>
          <cell r="S80" t="str">
            <v>FRANKIE</v>
          </cell>
          <cell r="T80" t="str">
            <v>30</v>
          </cell>
          <cell r="V80" t="str">
            <v>41.869378</v>
          </cell>
          <cell r="W80" t="str">
            <v>-72.658810</v>
          </cell>
        </row>
        <row r="81">
          <cell r="B81">
            <v>146646</v>
          </cell>
          <cell r="C81" t="str">
            <v>BMT - Timberlyn Heights</v>
          </cell>
          <cell r="D81" t="str">
            <v>B</v>
          </cell>
          <cell r="E81">
            <v>0</v>
          </cell>
          <cell r="F81" t="str">
            <v>MWF</v>
          </cell>
          <cell r="G81" t="str">
            <v>148 Maple Ave</v>
          </cell>
          <cell r="H81" t="str">
            <v>GREAT BARRINGTON</v>
          </cell>
          <cell r="I81" t="str">
            <v>MA</v>
          </cell>
          <cell r="J81" t="str">
            <v>01230</v>
          </cell>
          <cell r="K81" t="str">
            <v>Exact Auto Street Reference Geocoded</v>
          </cell>
          <cell r="M81" t="str">
            <v>JEN GOSSELIN</v>
          </cell>
          <cell r="N81" t="str">
            <v>CAPPELLO DISTRICT</v>
          </cell>
          <cell r="O81" t="str">
            <v>EFFECTIVE 8/10/20 Del in all locations unless cust chooses not to.</v>
          </cell>
          <cell r="P81">
            <v>42388</v>
          </cell>
          <cell r="Q81">
            <v>44599.566620370402</v>
          </cell>
          <cell r="R81">
            <v>44766</v>
          </cell>
          <cell r="S81" t="str">
            <v>FRANKIE</v>
          </cell>
          <cell r="T81" t="str">
            <v>30</v>
          </cell>
          <cell r="V81" t="str">
            <v>42.185344</v>
          </cell>
          <cell r="W81" t="str">
            <v>-73.368988</v>
          </cell>
        </row>
        <row r="82">
          <cell r="B82">
            <v>146654</v>
          </cell>
          <cell r="C82" t="str">
            <v>HAMDEN HEALTH</v>
          </cell>
          <cell r="D82" t="str">
            <v>B</v>
          </cell>
          <cell r="E82">
            <v>0</v>
          </cell>
          <cell r="F82" t="str">
            <v>TF</v>
          </cell>
          <cell r="G82" t="str">
            <v>1270 SHERMAN AV</v>
          </cell>
          <cell r="H82" t="str">
            <v>HAMDEN</v>
          </cell>
          <cell r="I82" t="str">
            <v>CT</v>
          </cell>
          <cell r="J82" t="str">
            <v>06514</v>
          </cell>
          <cell r="K82" t="str">
            <v>Exact Auto Street Reference Geocoded</v>
          </cell>
          <cell r="M82" t="str">
            <v>JEN GOSSELIN</v>
          </cell>
          <cell r="N82" t="str">
            <v>CAPPELLO DISTRICT</v>
          </cell>
          <cell r="O82" t="str">
            <v>EFFECTIVE 8/10/20 Del in all locations unless cust chooses not to.</v>
          </cell>
          <cell r="P82">
            <v>42464</v>
          </cell>
          <cell r="Q82">
            <v>44200.527395833298</v>
          </cell>
          <cell r="R82">
            <v>44763</v>
          </cell>
          <cell r="S82" t="str">
            <v>FRANKIE</v>
          </cell>
          <cell r="T82" t="str">
            <v>30</v>
          </cell>
          <cell r="V82" t="str">
            <v>41.391435</v>
          </cell>
          <cell r="W82" t="str">
            <v>-72.920810</v>
          </cell>
        </row>
        <row r="83">
          <cell r="B83">
            <v>146655</v>
          </cell>
          <cell r="C83" t="str">
            <v>Candlewood Valley</v>
          </cell>
          <cell r="D83" t="str">
            <v>B</v>
          </cell>
          <cell r="E83">
            <v>0</v>
          </cell>
          <cell r="F83" t="str">
            <v>TF</v>
          </cell>
          <cell r="G83" t="str">
            <v>30 Park Lane East</v>
          </cell>
          <cell r="H83" t="str">
            <v>NEW MILFORD</v>
          </cell>
          <cell r="I83" t="str">
            <v>CT</v>
          </cell>
          <cell r="J83" t="str">
            <v>06776</v>
          </cell>
          <cell r="K83" t="str">
            <v>Exact Auto Street Reference Geocoded</v>
          </cell>
          <cell r="L83" t="str">
            <v>STAGE</v>
          </cell>
          <cell r="M83" t="str">
            <v>JEN GOSSELIN</v>
          </cell>
          <cell r="N83" t="str">
            <v>CAPPELLO DISTRICT</v>
          </cell>
          <cell r="O83" t="str">
            <v>6/7/21 - Deliver inside please. Ask for direction if needed.</v>
          </cell>
          <cell r="P83">
            <v>42464</v>
          </cell>
          <cell r="Q83">
            <v>44692.535324074102</v>
          </cell>
          <cell r="R83">
            <v>44763</v>
          </cell>
          <cell r="S83" t="str">
            <v>FRANKIE</v>
          </cell>
          <cell r="T83" t="str">
            <v>30</v>
          </cell>
          <cell r="V83" t="str">
            <v>41.597815</v>
          </cell>
          <cell r="W83" t="str">
            <v>-73.399259</v>
          </cell>
        </row>
        <row r="84">
          <cell r="B84">
            <v>146664</v>
          </cell>
          <cell r="C84" t="str">
            <v>Grandview Rehab</v>
          </cell>
          <cell r="D84" t="str">
            <v>B</v>
          </cell>
          <cell r="E84">
            <v>0</v>
          </cell>
          <cell r="F84" t="str">
            <v>TF</v>
          </cell>
          <cell r="G84" t="str">
            <v>55 Grand St</v>
          </cell>
          <cell r="H84" t="str">
            <v>New Britain</v>
          </cell>
          <cell r="I84" t="str">
            <v>CT</v>
          </cell>
          <cell r="J84" t="str">
            <v>06052</v>
          </cell>
          <cell r="K84" t="str">
            <v>Exact Auto Street Reference Geocoded</v>
          </cell>
          <cell r="L84" t="str">
            <v>12 6"; STG; DP; 28</v>
          </cell>
          <cell r="M84" t="str">
            <v>JEN GOSSELIN</v>
          </cell>
          <cell r="N84" t="str">
            <v>CAPPELLO DISTRICT</v>
          </cell>
          <cell r="O84" t="str">
            <v>EFFECTIVE 8/10/20 Del in all locations unless cust chooses not to.  must be stop #1.  Back in off Camp Street. Put dumpster back!  Can bring dock plate. Straight Truck</v>
          </cell>
          <cell r="P84">
            <v>42572</v>
          </cell>
          <cell r="Q84">
            <v>44692.535324074102</v>
          </cell>
          <cell r="R84">
            <v>44763</v>
          </cell>
          <cell r="S84" t="str">
            <v>FRANKIE</v>
          </cell>
          <cell r="T84" t="str">
            <v>30</v>
          </cell>
          <cell r="V84" t="str">
            <v>41.662195</v>
          </cell>
          <cell r="W84" t="str">
            <v>-72.785006</v>
          </cell>
        </row>
        <row r="85">
          <cell r="B85">
            <v>146666</v>
          </cell>
          <cell r="C85" t="str">
            <v>WESTFIELD GARDENS</v>
          </cell>
          <cell r="E85">
            <v>0</v>
          </cell>
          <cell r="F85" t="str">
            <v>TF</v>
          </cell>
          <cell r="G85" t="str">
            <v>37 FEEDING HILLS RD</v>
          </cell>
          <cell r="H85" t="str">
            <v>WESTFIELD</v>
          </cell>
          <cell r="I85" t="str">
            <v>MA</v>
          </cell>
          <cell r="J85" t="str">
            <v>01085</v>
          </cell>
          <cell r="K85" t="str">
            <v>Exact Auto Street Reference Geocoded</v>
          </cell>
          <cell r="L85" t="str">
            <v>28</v>
          </cell>
          <cell r="M85" t="str">
            <v>JEN GOSSELIN</v>
          </cell>
          <cell r="N85" t="str">
            <v>CAPPELLO DISTRICT</v>
          </cell>
          <cell r="O85" t="str">
            <v>EFFECTIVE 8/10/20 Del in all locations unless cust chooses not to.  Call customer 15 min prior to arrival.  Ring bell.  Customer will meet you at door to provide gloves and mask needed for del.</v>
          </cell>
          <cell r="P85">
            <v>42586</v>
          </cell>
          <cell r="Q85">
            <v>44200.527395833298</v>
          </cell>
          <cell r="R85">
            <v>44343</v>
          </cell>
          <cell r="S85" t="str">
            <v>FRANKIE</v>
          </cell>
          <cell r="T85" t="str">
            <v>30</v>
          </cell>
          <cell r="V85" t="str">
            <v>42.099035</v>
          </cell>
          <cell r="W85" t="str">
            <v>-72.711358</v>
          </cell>
        </row>
        <row r="86">
          <cell r="B86">
            <v>146678</v>
          </cell>
          <cell r="C86" t="str">
            <v>Aventura @ Prospect Park</v>
          </cell>
          <cell r="E86">
            <v>0</v>
          </cell>
          <cell r="F86" t="str">
            <v>MR</v>
          </cell>
          <cell r="G86" t="str">
            <v>815 Chester Pike</v>
          </cell>
          <cell r="H86" t="str">
            <v>PROSPECT PARK</v>
          </cell>
          <cell r="I86" t="str">
            <v>PA</v>
          </cell>
          <cell r="J86" t="str">
            <v>19076</v>
          </cell>
          <cell r="K86" t="str">
            <v>Exact Auto Street Reference Geocoded</v>
          </cell>
          <cell r="M86" t="str">
            <v>JEN GOSSELIN</v>
          </cell>
          <cell r="N86" t="str">
            <v>CAPPELLO DISTRICT</v>
          </cell>
          <cell r="O86" t="str">
            <v>EFFECTIVE 8/10/20 Del in all locations unless cust chooses not to.</v>
          </cell>
          <cell r="P86">
            <v>42642</v>
          </cell>
          <cell r="Q86">
            <v>44200.527395833298</v>
          </cell>
          <cell r="R86">
            <v>44237</v>
          </cell>
          <cell r="S86" t="str">
            <v>FRANKIE</v>
          </cell>
          <cell r="T86" t="str">
            <v>30</v>
          </cell>
          <cell r="V86" t="str">
            <v>39.882149</v>
          </cell>
          <cell r="W86" t="str">
            <v>-75.306832</v>
          </cell>
        </row>
        <row r="87">
          <cell r="B87">
            <v>146684</v>
          </cell>
          <cell r="C87" t="str">
            <v>Aventura @ Creekside</v>
          </cell>
          <cell r="D87" t="str">
            <v>B</v>
          </cell>
          <cell r="E87">
            <v>0</v>
          </cell>
          <cell r="F87" t="str">
            <v>R</v>
          </cell>
          <cell r="G87" t="str">
            <v>45 North Scott St</v>
          </cell>
          <cell r="H87" t="str">
            <v>CARBONDALE</v>
          </cell>
          <cell r="I87" t="str">
            <v>PA</v>
          </cell>
          <cell r="J87" t="str">
            <v>18407</v>
          </cell>
          <cell r="K87" t="str">
            <v>Exact Auto Street Reference Geocoded</v>
          </cell>
          <cell r="L87" t="str">
            <v>IS AVENTURA</v>
          </cell>
          <cell r="M87" t="str">
            <v>JEN GOSSELIN</v>
          </cell>
          <cell r="N87" t="str">
            <v>CAPPELLO DISTRICT</v>
          </cell>
          <cell r="O87" t="str">
            <v>Cannot walk around building or use the bathroom.  Ok to deliver in back hall only.</v>
          </cell>
          <cell r="P87">
            <v>42654</v>
          </cell>
          <cell r="Q87">
            <v>44439.521342592598</v>
          </cell>
          <cell r="R87">
            <v>44650</v>
          </cell>
          <cell r="S87" t="str">
            <v>FRANKIE</v>
          </cell>
          <cell r="T87" t="str">
            <v>30</v>
          </cell>
          <cell r="V87" t="str">
            <v>41.577236</v>
          </cell>
          <cell r="W87" t="str">
            <v>-75.510325</v>
          </cell>
        </row>
        <row r="88">
          <cell r="B88">
            <v>146696</v>
          </cell>
          <cell r="C88" t="str">
            <v>Arbors at Dracut</v>
          </cell>
          <cell r="D88" t="str">
            <v>A</v>
          </cell>
          <cell r="E88">
            <v>0</v>
          </cell>
          <cell r="F88" t="str">
            <v>MR</v>
          </cell>
          <cell r="G88" t="str">
            <v>21 Broadway Rd</v>
          </cell>
          <cell r="H88" t="str">
            <v>DRACUT</v>
          </cell>
          <cell r="I88" t="str">
            <v>MA</v>
          </cell>
          <cell r="J88" t="str">
            <v>01826</v>
          </cell>
          <cell r="K88" t="str">
            <v>Exact Auto Street Reference Geocoded</v>
          </cell>
          <cell r="M88" t="str">
            <v>JEN GOSSELIN</v>
          </cell>
          <cell r="N88" t="str">
            <v>CAPPELLO DISTRICT</v>
          </cell>
          <cell r="O88" t="str">
            <v>Must enter the facility in truck one way and leave the other way.  Do not exit the area in the same direction you entered.  It is tight and may cause an accident.</v>
          </cell>
          <cell r="P88">
            <v>42885</v>
          </cell>
          <cell r="Q88">
            <v>44510.493564814802</v>
          </cell>
          <cell r="R88">
            <v>44766</v>
          </cell>
          <cell r="S88" t="str">
            <v>FRANKIE</v>
          </cell>
          <cell r="T88" t="str">
            <v>30</v>
          </cell>
          <cell r="V88" t="str">
            <v>42.671803</v>
          </cell>
          <cell r="W88" t="str">
            <v>-71.295377</v>
          </cell>
        </row>
        <row r="89">
          <cell r="B89">
            <v>146708</v>
          </cell>
          <cell r="C89" t="str">
            <v>Serene Country Center for Health</v>
          </cell>
          <cell r="D89" t="str">
            <v>C</v>
          </cell>
          <cell r="E89">
            <v>0</v>
          </cell>
          <cell r="F89" t="str">
            <v>R</v>
          </cell>
          <cell r="G89" t="str">
            <v>180 Low St</v>
          </cell>
          <cell r="H89" t="str">
            <v>NEWBURYPORT</v>
          </cell>
          <cell r="I89" t="str">
            <v>MA</v>
          </cell>
          <cell r="J89" t="str">
            <v>01950</v>
          </cell>
          <cell r="K89" t="str">
            <v>Exact Auto Street Reference Geocoded</v>
          </cell>
          <cell r="M89" t="str">
            <v>JEN GOSSELIN</v>
          </cell>
          <cell r="N89" t="str">
            <v>CAPPELLO DISTRICT</v>
          </cell>
          <cell r="O89" t="str">
            <v>EFFECTIVE 8/10/20 Del in all locations unless cust chooses not to.  Door code is month/year to get in and out.  Example January 2020 is "0120".</v>
          </cell>
          <cell r="P89">
            <v>43215</v>
          </cell>
          <cell r="Q89">
            <v>44200.527395833298</v>
          </cell>
          <cell r="R89">
            <v>44475</v>
          </cell>
          <cell r="S89" t="str">
            <v>FRANKIE</v>
          </cell>
          <cell r="T89" t="str">
            <v>30</v>
          </cell>
          <cell r="V89" t="str">
            <v>42.815812</v>
          </cell>
          <cell r="W89" t="str">
            <v>-70.897322</v>
          </cell>
        </row>
        <row r="90">
          <cell r="B90">
            <v>146709</v>
          </cell>
          <cell r="C90" t="str">
            <v>Serene - Reservoir Center For Health</v>
          </cell>
          <cell r="D90" t="str">
            <v>C</v>
          </cell>
          <cell r="E90">
            <v>0</v>
          </cell>
          <cell r="F90" t="str">
            <v>R</v>
          </cell>
          <cell r="G90" t="str">
            <v>400 Bolton St</v>
          </cell>
          <cell r="H90" t="str">
            <v>MARLBOROUGH</v>
          </cell>
          <cell r="I90" t="str">
            <v>MA</v>
          </cell>
          <cell r="J90" t="str">
            <v>01752</v>
          </cell>
          <cell r="K90" t="str">
            <v>Exact Auto Street Reference Geocoded</v>
          </cell>
          <cell r="M90" t="str">
            <v>JEN GOSSELIN</v>
          </cell>
          <cell r="N90" t="str">
            <v>CAPPELLO DISTRICT</v>
          </cell>
          <cell r="O90" t="str">
            <v>EFFECTIVE 8/10/20 Del in all locations unless cust chooses not to.</v>
          </cell>
          <cell r="P90">
            <v>43215</v>
          </cell>
          <cell r="Q90">
            <v>44200.527395833298</v>
          </cell>
          <cell r="R90">
            <v>44482</v>
          </cell>
          <cell r="S90" t="str">
            <v>FRANKIE</v>
          </cell>
          <cell r="T90" t="str">
            <v>30</v>
          </cell>
          <cell r="V90" t="str">
            <v>42.360302</v>
          </cell>
          <cell r="W90" t="str">
            <v>-71.552228</v>
          </cell>
        </row>
        <row r="91">
          <cell r="B91">
            <v>146710</v>
          </cell>
          <cell r="C91" t="str">
            <v>Eliot Center For Nursing 6-3</v>
          </cell>
          <cell r="D91" t="str">
            <v>D</v>
          </cell>
          <cell r="E91">
            <v>0</v>
          </cell>
          <cell r="F91" t="str">
            <v>T</v>
          </cell>
          <cell r="G91" t="str">
            <v>168 West Central st</v>
          </cell>
          <cell r="H91" t="str">
            <v>NATICK</v>
          </cell>
          <cell r="I91" t="str">
            <v>MA</v>
          </cell>
          <cell r="J91" t="str">
            <v>01760</v>
          </cell>
          <cell r="K91" t="str">
            <v>Exact Auto Street Reference Geocoded</v>
          </cell>
          <cell r="M91" t="str">
            <v>JEN GOSSELIN</v>
          </cell>
          <cell r="N91" t="str">
            <v>CAPPELLO DISTRICT</v>
          </cell>
          <cell r="O91" t="str">
            <v>EFFECTIVE 8/10/20 Del in all locations unless cust chooses not to.</v>
          </cell>
          <cell r="P91">
            <v>43215</v>
          </cell>
          <cell r="Q91">
            <v>44200.527395833298</v>
          </cell>
          <cell r="R91">
            <v>44453</v>
          </cell>
          <cell r="S91" t="str">
            <v>FRANKIE</v>
          </cell>
          <cell r="T91" t="str">
            <v>30</v>
          </cell>
          <cell r="V91" t="str">
            <v>42.282475</v>
          </cell>
          <cell r="W91" t="str">
            <v>-71.379597</v>
          </cell>
        </row>
        <row r="92">
          <cell r="B92">
            <v>146711</v>
          </cell>
          <cell r="C92" t="str">
            <v>SERENE-Newton Wellesley Center</v>
          </cell>
          <cell r="D92" t="str">
            <v>C</v>
          </cell>
          <cell r="E92">
            <v>0</v>
          </cell>
          <cell r="F92" t="str">
            <v>W</v>
          </cell>
          <cell r="G92" t="str">
            <v>694 Worcester St</v>
          </cell>
          <cell r="H92" t="str">
            <v>Wellesley</v>
          </cell>
          <cell r="I92" t="str">
            <v>MA</v>
          </cell>
          <cell r="J92" t="str">
            <v>02482</v>
          </cell>
          <cell r="K92" t="str">
            <v>Exact Auto Street Reference Geocoded</v>
          </cell>
          <cell r="M92" t="str">
            <v>JEN GOSSELIN</v>
          </cell>
          <cell r="N92" t="str">
            <v>CAPPELLO DISTRICT</v>
          </cell>
          <cell r="O92" t="str">
            <v>EFFECTIVE 8/10/20 Del in all locations unless cust chooses not to.</v>
          </cell>
          <cell r="P92">
            <v>43215</v>
          </cell>
          <cell r="Q92">
            <v>44200.527395833298</v>
          </cell>
          <cell r="R92">
            <v>44472</v>
          </cell>
          <cell r="S92" t="str">
            <v>FRANKIE</v>
          </cell>
          <cell r="T92" t="str">
            <v>30</v>
          </cell>
          <cell r="V92" t="str">
            <v>42.305799</v>
          </cell>
          <cell r="W92" t="str">
            <v>-71.297607</v>
          </cell>
        </row>
        <row r="93">
          <cell r="B93">
            <v>146712</v>
          </cell>
          <cell r="C93" t="str">
            <v>Serene Colony Center For Health</v>
          </cell>
          <cell r="D93" t="str">
            <v>C</v>
          </cell>
          <cell r="E93">
            <v>0</v>
          </cell>
          <cell r="F93" t="str">
            <v>F</v>
          </cell>
          <cell r="G93" t="str">
            <v>277 Washington St</v>
          </cell>
          <cell r="H93" t="str">
            <v>ABINGTON</v>
          </cell>
          <cell r="I93" t="str">
            <v>MA</v>
          </cell>
          <cell r="J93" t="str">
            <v>02351</v>
          </cell>
          <cell r="K93" t="str">
            <v>Exact Auto Street Reference Geocoded</v>
          </cell>
          <cell r="M93" t="str">
            <v>JEN GOSSELIN</v>
          </cell>
          <cell r="N93" t="str">
            <v>CAPPELLO DISTRICT</v>
          </cell>
          <cell r="O93" t="str">
            <v>EFFECTIVE 8/10/20 Del in all locations unless cust chooses not to.  CODE 1219</v>
          </cell>
          <cell r="P93">
            <v>43215</v>
          </cell>
          <cell r="Q93">
            <v>44200.527395833298</v>
          </cell>
          <cell r="R93">
            <v>44476</v>
          </cell>
          <cell r="S93" t="str">
            <v>FRANKIE</v>
          </cell>
          <cell r="T93" t="str">
            <v>30</v>
          </cell>
          <cell r="V93" t="str">
            <v>42.100742</v>
          </cell>
          <cell r="W93" t="str">
            <v>-70.949692</v>
          </cell>
        </row>
        <row r="94">
          <cell r="B94">
            <v>146713</v>
          </cell>
          <cell r="C94" t="str">
            <v>Serene Sachem Center6-6</v>
          </cell>
          <cell r="E94">
            <v>0</v>
          </cell>
          <cell r="F94" t="str">
            <v>U</v>
          </cell>
          <cell r="G94" t="str">
            <v>66 Central St</v>
          </cell>
          <cell r="H94" t="str">
            <v>EAST BRIDGEWATER</v>
          </cell>
          <cell r="I94" t="str">
            <v>MA</v>
          </cell>
          <cell r="J94" t="str">
            <v>02333</v>
          </cell>
          <cell r="K94" t="str">
            <v>Exact Auto Street Reference Geocoded</v>
          </cell>
          <cell r="M94" t="str">
            <v>JEN GOSSELIN</v>
          </cell>
          <cell r="N94" t="str">
            <v>CAPPELLO DISTRICT</v>
          </cell>
          <cell r="O94" t="str">
            <v>Deliver off maple ave.</v>
          </cell>
          <cell r="P94">
            <v>43216</v>
          </cell>
          <cell r="Q94">
            <v>44200.527395833298</v>
          </cell>
          <cell r="R94">
            <v>43816</v>
          </cell>
          <cell r="S94" t="str">
            <v>FRANKIE</v>
          </cell>
          <cell r="T94" t="str">
            <v>30</v>
          </cell>
          <cell r="V94" t="str">
            <v>42.031382</v>
          </cell>
          <cell r="W94" t="str">
            <v>-70.957845</v>
          </cell>
        </row>
        <row r="95">
          <cell r="B95">
            <v>146715</v>
          </cell>
          <cell r="C95" t="str">
            <v>Ivy at Ellington</v>
          </cell>
          <cell r="D95" t="str">
            <v>A</v>
          </cell>
          <cell r="E95">
            <v>0</v>
          </cell>
          <cell r="F95" t="str">
            <v>MR</v>
          </cell>
          <cell r="G95" t="str">
            <v>123 West Rd</v>
          </cell>
          <cell r="H95" t="str">
            <v>ELLINGTON</v>
          </cell>
          <cell r="I95" t="str">
            <v>CT</v>
          </cell>
          <cell r="J95" t="str">
            <v>06029</v>
          </cell>
          <cell r="K95" t="str">
            <v>Exact Auto Street Reference Geocoded</v>
          </cell>
          <cell r="M95" t="str">
            <v>JEN GOSSELIN</v>
          </cell>
          <cell r="N95" t="str">
            <v>CAPPELLO DISTRICT</v>
          </cell>
          <cell r="O95" t="str">
            <v>We are good to deliver inside with a normal delivery 12/14/20</v>
          </cell>
          <cell r="P95">
            <v>43245</v>
          </cell>
          <cell r="Q95">
            <v>44510.493564814802</v>
          </cell>
          <cell r="R95">
            <v>44766</v>
          </cell>
          <cell r="S95" t="str">
            <v>FRANKIE</v>
          </cell>
          <cell r="T95" t="str">
            <v>30</v>
          </cell>
          <cell r="V95" t="str">
            <v>41.884754</v>
          </cell>
          <cell r="W95" t="str">
            <v>-72.464103</v>
          </cell>
        </row>
        <row r="96">
          <cell r="B96">
            <v>146716</v>
          </cell>
          <cell r="C96" t="str">
            <v>Bridgeport Health care 6-6</v>
          </cell>
          <cell r="E96">
            <v>0</v>
          </cell>
          <cell r="F96" t="str">
            <v>TF</v>
          </cell>
          <cell r="G96" t="str">
            <v>600 Bond St</v>
          </cell>
          <cell r="H96" t="str">
            <v>BRIDGEPORT</v>
          </cell>
          <cell r="I96" t="str">
            <v>CT</v>
          </cell>
          <cell r="J96" t="str">
            <v>06610</v>
          </cell>
          <cell r="K96" t="str">
            <v>Exact Auto Street Reference Geocoded</v>
          </cell>
          <cell r="L96" t="str">
            <v>STG IF 1</v>
          </cell>
          <cell r="M96" t="str">
            <v>JEN GOSSELIN</v>
          </cell>
          <cell r="N96" t="str">
            <v>CAPPELLO DISTRICT</v>
          </cell>
          <cell r="P96">
            <v>43286</v>
          </cell>
          <cell r="Q96">
            <v>44200.527395833298</v>
          </cell>
          <cell r="R96">
            <v>43923</v>
          </cell>
          <cell r="S96" t="str">
            <v>FRANKIE</v>
          </cell>
          <cell r="T96" t="str">
            <v>30</v>
          </cell>
          <cell r="V96" t="str">
            <v>41.199755</v>
          </cell>
          <cell r="W96" t="str">
            <v>-73.167289</v>
          </cell>
        </row>
        <row r="97">
          <cell r="B97">
            <v>146721</v>
          </cell>
          <cell r="C97" t="str">
            <v>Lifr Care W. Bridgewater 6-6</v>
          </cell>
          <cell r="D97" t="str">
            <v>B</v>
          </cell>
          <cell r="E97">
            <v>0</v>
          </cell>
          <cell r="F97" t="str">
            <v>MF</v>
          </cell>
          <cell r="G97" t="str">
            <v>765 West Center St</v>
          </cell>
          <cell r="H97" t="str">
            <v>WEST BRIDGEWATER</v>
          </cell>
          <cell r="I97" t="str">
            <v>MA</v>
          </cell>
          <cell r="J97" t="str">
            <v>02379</v>
          </cell>
          <cell r="K97" t="str">
            <v>Exact Auto Street Reference Geocoded</v>
          </cell>
          <cell r="M97" t="str">
            <v>JEN GOSSELIN</v>
          </cell>
          <cell r="N97" t="str">
            <v>CAPPELLO DISTRICT</v>
          </cell>
          <cell r="O97" t="str">
            <v>EFFECTIVE 8/10/20 Del in all locations unless cust chooses not to.</v>
          </cell>
          <cell r="P97">
            <v>43356</v>
          </cell>
          <cell r="Q97">
            <v>44288.397442129601</v>
          </cell>
          <cell r="R97">
            <v>44763</v>
          </cell>
          <cell r="S97" t="str">
            <v>ADMIN</v>
          </cell>
          <cell r="T97" t="str">
            <v>30</v>
          </cell>
          <cell r="V97" t="str">
            <v>42.011865</v>
          </cell>
          <cell r="W97" t="str">
            <v>-71.052936</v>
          </cell>
        </row>
        <row r="98">
          <cell r="B98">
            <v>146723</v>
          </cell>
          <cell r="C98" t="str">
            <v>Parkway Pavillon</v>
          </cell>
          <cell r="D98" t="str">
            <v>A</v>
          </cell>
          <cell r="E98">
            <v>0</v>
          </cell>
          <cell r="F98" t="str">
            <v>MR</v>
          </cell>
          <cell r="G98" t="str">
            <v>1157 Enfield St</v>
          </cell>
          <cell r="H98" t="str">
            <v>ENFIELD</v>
          </cell>
          <cell r="I98" t="str">
            <v>CT</v>
          </cell>
          <cell r="J98" t="str">
            <v>06082</v>
          </cell>
          <cell r="K98" t="str">
            <v>Exact Auto Street Reference Geocoded</v>
          </cell>
          <cell r="M98" t="str">
            <v>JEN GOSSELIN</v>
          </cell>
          <cell r="N98" t="str">
            <v>CAPPELLO DISTRICT</v>
          </cell>
          <cell r="O98" t="str">
            <v>Freezer before cooler.  Door code in 1157.  Door code out 0516*</v>
          </cell>
          <cell r="P98">
            <v>43377</v>
          </cell>
          <cell r="Q98">
            <v>44697.774525462999</v>
          </cell>
          <cell r="R98">
            <v>44766</v>
          </cell>
          <cell r="S98" t="str">
            <v>FRANKIE</v>
          </cell>
          <cell r="T98" t="str">
            <v>30</v>
          </cell>
          <cell r="V98" t="str">
            <v>41.986296</v>
          </cell>
          <cell r="W98" t="str">
            <v>-72.593093</v>
          </cell>
        </row>
        <row r="99">
          <cell r="B99">
            <v>146725</v>
          </cell>
          <cell r="C99" t="str">
            <v>Quincy Rehab &amp; Nursing</v>
          </cell>
          <cell r="D99" t="str">
            <v>A</v>
          </cell>
          <cell r="E99">
            <v>0</v>
          </cell>
          <cell r="F99" t="str">
            <v>MR</v>
          </cell>
          <cell r="G99" t="str">
            <v>11 Mcgrath hwy</v>
          </cell>
          <cell r="H99" t="str">
            <v>QUINCY</v>
          </cell>
          <cell r="I99" t="str">
            <v>MA</v>
          </cell>
          <cell r="J99" t="str">
            <v>02169</v>
          </cell>
          <cell r="K99" t="str">
            <v>Self Geocoded</v>
          </cell>
          <cell r="M99" t="str">
            <v>JEN GOSSELIN</v>
          </cell>
          <cell r="N99" t="str">
            <v>CAPPELLO DISTRICT</v>
          </cell>
          <cell r="O99" t="str">
            <v>Driver must have temp taken every time you enter the main entrance.</v>
          </cell>
          <cell r="P99">
            <v>43377</v>
          </cell>
          <cell r="Q99">
            <v>44263.519490740699</v>
          </cell>
          <cell r="R99">
            <v>44766</v>
          </cell>
          <cell r="S99" t="str">
            <v>ADMIN</v>
          </cell>
          <cell r="T99" t="str">
            <v>30</v>
          </cell>
          <cell r="V99" t="str">
            <v>42.249540</v>
          </cell>
          <cell r="W99" t="str">
            <v>-70.998770</v>
          </cell>
        </row>
        <row r="100">
          <cell r="B100">
            <v>146728</v>
          </cell>
          <cell r="C100" t="str">
            <v>Holy Trinity Nursing 6-11</v>
          </cell>
          <cell r="D100" t="str">
            <v>A</v>
          </cell>
          <cell r="E100">
            <v>0</v>
          </cell>
          <cell r="F100" t="str">
            <v>MR</v>
          </cell>
          <cell r="G100" t="str">
            <v>300 Barber Ave</v>
          </cell>
          <cell r="H100" t="str">
            <v>WORCESTER</v>
          </cell>
          <cell r="I100" t="str">
            <v>MA</v>
          </cell>
          <cell r="J100" t="str">
            <v>01606</v>
          </cell>
          <cell r="K100" t="str">
            <v>Exact Auto Street Reference Geocoded</v>
          </cell>
          <cell r="M100" t="str">
            <v>JEN GOSSELIN</v>
          </cell>
          <cell r="N100" t="str">
            <v>CAPPELLO DISTRICT</v>
          </cell>
          <cell r="O100" t="str">
            <v>EFFECTIVE 8/10/20 Del in all locations unless cust chooses not to.</v>
          </cell>
          <cell r="P100">
            <v>43412</v>
          </cell>
          <cell r="Q100">
            <v>44200.527395833298</v>
          </cell>
          <cell r="R100">
            <v>44766</v>
          </cell>
          <cell r="S100" t="str">
            <v>FRANKIE</v>
          </cell>
          <cell r="T100" t="str">
            <v>30</v>
          </cell>
          <cell r="V100" t="str">
            <v>42.295346</v>
          </cell>
          <cell r="W100" t="str">
            <v>-71.796859</v>
          </cell>
        </row>
        <row r="101">
          <cell r="B101">
            <v>146731</v>
          </cell>
          <cell r="C101" t="str">
            <v>Presentation Rehab</v>
          </cell>
          <cell r="D101" t="str">
            <v>B</v>
          </cell>
          <cell r="E101">
            <v>0</v>
          </cell>
          <cell r="F101" t="str">
            <v>WF</v>
          </cell>
          <cell r="G101" t="str">
            <v>10 Bellamy St</v>
          </cell>
          <cell r="H101" t="str">
            <v>BRIGHTON</v>
          </cell>
          <cell r="I101" t="str">
            <v>MA</v>
          </cell>
          <cell r="J101" t="str">
            <v>02135</v>
          </cell>
          <cell r="K101" t="str">
            <v>High Confidence Auto Street Ref Geocoded</v>
          </cell>
          <cell r="L101" t="str">
            <v>STR;LG; EJ FOR HILL</v>
          </cell>
          <cell r="M101" t="str">
            <v>JEN GOSSELIN</v>
          </cell>
          <cell r="N101" t="str">
            <v>CAPPELLO DISTRICT</v>
          </cell>
          <cell r="O101" t="str">
            <v>EFFECTIVE 8/10/20 Del in all locations unless cust chooses not to.  del off of Bigelow Street.</v>
          </cell>
          <cell r="P101">
            <v>43469</v>
          </cell>
          <cell r="Q101">
            <v>44200.527395833298</v>
          </cell>
          <cell r="R101">
            <v>44712</v>
          </cell>
          <cell r="S101" t="str">
            <v>FRANKIE</v>
          </cell>
          <cell r="T101" t="str">
            <v>30</v>
          </cell>
          <cell r="V101" t="str">
            <v>42.354978</v>
          </cell>
          <cell r="W101" t="str">
            <v>-71.168558</v>
          </cell>
        </row>
        <row r="102">
          <cell r="B102">
            <v>146732</v>
          </cell>
          <cell r="C102" t="str">
            <v>ICARE - PARKVILLE</v>
          </cell>
          <cell r="D102" t="str">
            <v>B</v>
          </cell>
          <cell r="E102">
            <v>0</v>
          </cell>
          <cell r="F102" t="str">
            <v>TF</v>
          </cell>
          <cell r="G102" t="str">
            <v>5 GREENWOOD ST</v>
          </cell>
          <cell r="H102" t="str">
            <v>HARTFORD</v>
          </cell>
          <cell r="I102" t="str">
            <v>CT</v>
          </cell>
          <cell r="J102" t="str">
            <v>06106</v>
          </cell>
          <cell r="K102" t="str">
            <v>Exact Auto Street Reference Geocoded</v>
          </cell>
          <cell r="L102" t="str">
            <v>28; STAGE</v>
          </cell>
          <cell r="M102" t="str">
            <v>JEN GOSSELIN</v>
          </cell>
          <cell r="N102" t="str">
            <v>CAPPELLO DISTRICT</v>
          </cell>
          <cell r="P102">
            <v>43493</v>
          </cell>
          <cell r="Q102">
            <v>44761.6507291667</v>
          </cell>
          <cell r="R102">
            <v>44763</v>
          </cell>
          <cell r="S102" t="str">
            <v>FRANKIE</v>
          </cell>
          <cell r="T102" t="str">
            <v>30</v>
          </cell>
          <cell r="V102" t="str">
            <v>41.755031</v>
          </cell>
          <cell r="W102" t="str">
            <v>-72.709993</v>
          </cell>
        </row>
        <row r="103">
          <cell r="B103">
            <v>146734</v>
          </cell>
          <cell r="C103" t="str">
            <v>BMT - Mattapan Health</v>
          </cell>
          <cell r="D103" t="str">
            <v>B</v>
          </cell>
          <cell r="E103">
            <v>0</v>
          </cell>
          <cell r="F103" t="str">
            <v>MR</v>
          </cell>
          <cell r="G103" t="str">
            <v>405 River Rd</v>
          </cell>
          <cell r="H103" t="str">
            <v>Mattapan</v>
          </cell>
          <cell r="I103" t="str">
            <v>MA</v>
          </cell>
          <cell r="J103" t="str">
            <v>12126</v>
          </cell>
          <cell r="K103" t="str">
            <v>City Center Geocoded</v>
          </cell>
          <cell r="L103" t="str">
            <v>STR;LG</v>
          </cell>
          <cell r="M103" t="str">
            <v>JEN GOSSELIN</v>
          </cell>
          <cell r="N103" t="str">
            <v>CAPPELLO DISTRICT</v>
          </cell>
          <cell r="O103" t="str">
            <v>EFFECTIVE 8/10/20 Del in all locations unless cust chooses not to.</v>
          </cell>
          <cell r="P103">
            <v>43507</v>
          </cell>
          <cell r="Q103">
            <v>44599.566759259302</v>
          </cell>
          <cell r="R103">
            <v>44766</v>
          </cell>
          <cell r="S103" t="str">
            <v>FRANKIE</v>
          </cell>
          <cell r="T103" t="str">
            <v>30</v>
          </cell>
          <cell r="V103" t="str">
            <v>42.267200</v>
          </cell>
          <cell r="W103" t="str">
            <v>-71.094600</v>
          </cell>
        </row>
        <row r="104">
          <cell r="B104">
            <v>146735</v>
          </cell>
          <cell r="C104" t="str">
            <v>BMT - Parkway Health Boston</v>
          </cell>
          <cell r="D104" t="str">
            <v>B</v>
          </cell>
          <cell r="E104">
            <v>0</v>
          </cell>
          <cell r="F104" t="str">
            <v>MF</v>
          </cell>
          <cell r="G104" t="str">
            <v>1190 VFW Parkway</v>
          </cell>
          <cell r="H104" t="str">
            <v>BOSTON</v>
          </cell>
          <cell r="I104" t="str">
            <v>MA</v>
          </cell>
          <cell r="J104" t="str">
            <v>02132</v>
          </cell>
          <cell r="K104" t="str">
            <v>Exact Auto Street Reference Geocoded</v>
          </cell>
          <cell r="L104" t="str">
            <v>LG COVID DROP</v>
          </cell>
          <cell r="M104" t="str">
            <v>JEN GOSSELIN</v>
          </cell>
          <cell r="N104" t="str">
            <v>CAPPELLO DISTRICT</v>
          </cell>
          <cell r="O104" t="str">
            <v>Can deliver inside as of 3/26. Get temp taken and fill out sheet. 2ND DRIVEWAY.  FRONT DOOR del. code out is "2020 *". ***please pickup milkcrates***</v>
          </cell>
          <cell r="P104">
            <v>43507</v>
          </cell>
          <cell r="Q104">
            <v>44749.496203703697</v>
          </cell>
          <cell r="R104">
            <v>44766</v>
          </cell>
          <cell r="S104" t="str">
            <v>FRANKIE</v>
          </cell>
          <cell r="T104" t="str">
            <v>30</v>
          </cell>
          <cell r="V104" t="str">
            <v>42.282722</v>
          </cell>
          <cell r="W104" t="str">
            <v>-71.171366</v>
          </cell>
        </row>
        <row r="105">
          <cell r="B105">
            <v>146736</v>
          </cell>
          <cell r="C105" t="str">
            <v>BMT - West Roxbury Health</v>
          </cell>
          <cell r="D105" t="str">
            <v>B</v>
          </cell>
          <cell r="E105">
            <v>0</v>
          </cell>
          <cell r="F105" t="str">
            <v>TF</v>
          </cell>
          <cell r="G105" t="str">
            <v>5060 Washington ST</v>
          </cell>
          <cell r="H105" t="str">
            <v>BOSTON</v>
          </cell>
          <cell r="I105" t="str">
            <v>MA</v>
          </cell>
          <cell r="J105" t="str">
            <v>02132</v>
          </cell>
          <cell r="K105" t="str">
            <v>Exact Auto Street Reference Geocoded</v>
          </cell>
          <cell r="M105" t="str">
            <v>JEN GOSSELIN</v>
          </cell>
          <cell r="N105" t="str">
            <v>CAPPELLO DISTRICT</v>
          </cell>
          <cell r="O105" t="str">
            <v>Delivery must be made in building.</v>
          </cell>
          <cell r="P105">
            <v>43507</v>
          </cell>
          <cell r="Q105">
            <v>44682.707951388897</v>
          </cell>
          <cell r="R105">
            <v>44763</v>
          </cell>
          <cell r="S105" t="str">
            <v>FRANKIE</v>
          </cell>
          <cell r="T105" t="str">
            <v>30</v>
          </cell>
          <cell r="V105" t="str">
            <v>42.265298</v>
          </cell>
          <cell r="W105" t="str">
            <v>-71.152583</v>
          </cell>
        </row>
        <row r="106">
          <cell r="B106">
            <v>146743</v>
          </cell>
          <cell r="C106" t="str">
            <v>CHEMICALS Serene Health Stoughton</v>
          </cell>
          <cell r="E106">
            <v>0</v>
          </cell>
          <cell r="F106" t="str">
            <v>U</v>
          </cell>
          <cell r="G106" t="str">
            <v>1044 Park st</v>
          </cell>
          <cell r="H106" t="str">
            <v>STOUGHTON</v>
          </cell>
          <cell r="I106" t="str">
            <v>MA</v>
          </cell>
          <cell r="J106" t="str">
            <v>02072</v>
          </cell>
          <cell r="K106" t="str">
            <v>Exact Auto Street Reference Geocoded</v>
          </cell>
          <cell r="M106" t="str">
            <v>JEN GOSSELIN</v>
          </cell>
          <cell r="N106" t="str">
            <v>CAPPELLO DISTRICT</v>
          </cell>
          <cell r="P106">
            <v>43601</v>
          </cell>
          <cell r="Q106">
            <v>44200.527395833298</v>
          </cell>
          <cell r="R106">
            <v>43795</v>
          </cell>
          <cell r="S106" t="str">
            <v>FRANKIE</v>
          </cell>
          <cell r="T106" t="str">
            <v>30</v>
          </cell>
          <cell r="V106" t="str">
            <v>42.109319</v>
          </cell>
          <cell r="W106" t="str">
            <v>-71.070902</v>
          </cell>
        </row>
        <row r="107">
          <cell r="B107">
            <v>146744</v>
          </cell>
          <cell r="C107" t="str">
            <v>Jaffrey  Rehab Center</v>
          </cell>
          <cell r="D107" t="str">
            <v>A</v>
          </cell>
          <cell r="E107">
            <v>0</v>
          </cell>
          <cell r="F107" t="str">
            <v>MR</v>
          </cell>
          <cell r="G107" t="str">
            <v>20 Plantation Dr</v>
          </cell>
          <cell r="H107" t="str">
            <v>JAFFREY</v>
          </cell>
          <cell r="I107" t="str">
            <v>NH</v>
          </cell>
          <cell r="J107" t="str">
            <v>03452</v>
          </cell>
          <cell r="K107" t="str">
            <v>High Confidence Auto Street Ref Geocoded</v>
          </cell>
          <cell r="M107" t="str">
            <v>JEN GOSSELIN</v>
          </cell>
          <cell r="N107" t="str">
            <v>CAPPELLO DISTRICT</v>
          </cell>
          <cell r="O107" t="str">
            <v>EFFECTIVE 8/10/20 Del in all locations unless cust chooses not to.</v>
          </cell>
          <cell r="P107">
            <v>43601</v>
          </cell>
          <cell r="Q107">
            <v>44200.527395833298</v>
          </cell>
          <cell r="R107">
            <v>44766</v>
          </cell>
          <cell r="S107" t="str">
            <v>FRANKIE</v>
          </cell>
          <cell r="T107" t="str">
            <v>30</v>
          </cell>
          <cell r="V107" t="str">
            <v>42.804802</v>
          </cell>
          <cell r="W107" t="str">
            <v>-72.009104</v>
          </cell>
        </row>
        <row r="108">
          <cell r="B108">
            <v>146747</v>
          </cell>
          <cell r="C108" t="str">
            <v>CHICOPEE REHABILITATION</v>
          </cell>
          <cell r="D108" t="str">
            <v>B</v>
          </cell>
          <cell r="E108">
            <v>0</v>
          </cell>
          <cell r="F108" t="str">
            <v>TF</v>
          </cell>
          <cell r="G108" t="str">
            <v>44 New Lombard Rd</v>
          </cell>
          <cell r="H108" t="str">
            <v>CHICOPEE</v>
          </cell>
          <cell r="I108" t="str">
            <v>MA</v>
          </cell>
          <cell r="J108" t="str">
            <v>01020</v>
          </cell>
          <cell r="K108" t="str">
            <v>Exact Auto Street Reference Geocoded</v>
          </cell>
          <cell r="M108" t="str">
            <v>JEN GOSSELIN</v>
          </cell>
          <cell r="N108" t="str">
            <v>CAPPELLO DISTRICT</v>
          </cell>
          <cell r="O108" t="str">
            <v>EFFECTIVE 8/10/20 Del in all locations unless cust chooses not to.</v>
          </cell>
          <cell r="P108">
            <v>43747</v>
          </cell>
          <cell r="Q108">
            <v>44676.651539351798</v>
          </cell>
          <cell r="R108">
            <v>44763</v>
          </cell>
          <cell r="S108" t="str">
            <v>FRANKIE</v>
          </cell>
          <cell r="T108" t="str">
            <v>30</v>
          </cell>
          <cell r="V108" t="str">
            <v>42.167360</v>
          </cell>
          <cell r="W108" t="str">
            <v>-72.543936</v>
          </cell>
        </row>
        <row r="109">
          <cell r="B109">
            <v>146748</v>
          </cell>
          <cell r="C109" t="str">
            <v>FITCHBURG REHABILITATION</v>
          </cell>
          <cell r="D109" t="str">
            <v>B</v>
          </cell>
          <cell r="E109">
            <v>0</v>
          </cell>
          <cell r="F109" t="str">
            <v>MR</v>
          </cell>
          <cell r="G109" t="str">
            <v>94 Summer St</v>
          </cell>
          <cell r="H109" t="str">
            <v>FITCHBURG</v>
          </cell>
          <cell r="I109" t="str">
            <v>MA</v>
          </cell>
          <cell r="J109" t="str">
            <v>01420</v>
          </cell>
          <cell r="K109" t="str">
            <v>Exact Auto Street Reference Geocoded</v>
          </cell>
          <cell r="M109" t="str">
            <v>JEN GOSSELIN</v>
          </cell>
          <cell r="N109" t="str">
            <v>CAPPELLO DISTRICT</v>
          </cell>
          <cell r="O109" t="str">
            <v>EFFECTIVE 8/10/20 Del in all locations unless cust chooses not to.  Upstairs.</v>
          </cell>
          <cell r="P109">
            <v>43747</v>
          </cell>
          <cell r="Q109">
            <v>44200.527395833298</v>
          </cell>
          <cell r="R109">
            <v>44766</v>
          </cell>
          <cell r="S109" t="str">
            <v>FRANKIE</v>
          </cell>
          <cell r="T109" t="str">
            <v>30</v>
          </cell>
          <cell r="V109" t="str">
            <v>42.578237</v>
          </cell>
          <cell r="W109" t="str">
            <v>-71.786216</v>
          </cell>
        </row>
        <row r="110">
          <cell r="B110">
            <v>146749</v>
          </cell>
          <cell r="C110" t="str">
            <v>Bear MT. Hanover NH</v>
          </cell>
          <cell r="D110" t="str">
            <v>BEAR MOUNTAIN</v>
          </cell>
          <cell r="E110">
            <v>0</v>
          </cell>
          <cell r="F110" t="str">
            <v>MR</v>
          </cell>
          <cell r="G110" t="str">
            <v>49 Lyme Rd</v>
          </cell>
          <cell r="H110" t="str">
            <v>HANOVER</v>
          </cell>
          <cell r="I110" t="str">
            <v>NH</v>
          </cell>
          <cell r="J110" t="str">
            <v>03755</v>
          </cell>
          <cell r="K110" t="str">
            <v>Exact Auto Street Reference Geocoded</v>
          </cell>
          <cell r="L110" t="str">
            <v>LG; STG</v>
          </cell>
          <cell r="M110" t="str">
            <v>JEN GOSSELIN</v>
          </cell>
          <cell r="N110" t="str">
            <v>CAPPELLO DISTRICT</v>
          </cell>
          <cell r="O110" t="str">
            <v>IF ARRIVING BEFORE 7AM, MUST WAIT UNTIL 7AM. Cant leave on Pallets.  When you arrive, walk into front entrance to get scanned first, then deliver as normal.  Small Door Code 7893*  The 2nd (double doors) needs to be opened from the inside.</v>
          </cell>
          <cell r="P110">
            <v>43769</v>
          </cell>
          <cell r="Q110">
            <v>44570.785173611097</v>
          </cell>
          <cell r="R110">
            <v>44762</v>
          </cell>
          <cell r="S110" t="str">
            <v>FRANKIE</v>
          </cell>
          <cell r="T110" t="str">
            <v>30</v>
          </cell>
          <cell r="V110" t="str">
            <v>43.717744</v>
          </cell>
          <cell r="W110" t="str">
            <v>-72.274441</v>
          </cell>
        </row>
        <row r="111">
          <cell r="B111">
            <v>146750</v>
          </cell>
          <cell r="C111" t="str">
            <v>BMT - Blue Hills H&amp;R</v>
          </cell>
          <cell r="D111" t="str">
            <v>BEAR MOUNTAIN</v>
          </cell>
          <cell r="E111">
            <v>0</v>
          </cell>
          <cell r="F111" t="str">
            <v>MR</v>
          </cell>
          <cell r="G111" t="str">
            <v>1044 Park st</v>
          </cell>
          <cell r="H111" t="str">
            <v>STOUGHTON</v>
          </cell>
          <cell r="I111" t="str">
            <v>MA</v>
          </cell>
          <cell r="J111" t="str">
            <v>02072</v>
          </cell>
          <cell r="K111" t="str">
            <v>Exact Auto Street Reference Geocoded</v>
          </cell>
          <cell r="M111" t="str">
            <v>JEN GOSSELIN</v>
          </cell>
          <cell r="N111" t="str">
            <v>CAPPELLO DISTRICT</v>
          </cell>
          <cell r="O111" t="str">
            <v>EFFECTIVE 8/10/20 Del in all locations unless cust chooses not to.</v>
          </cell>
          <cell r="P111">
            <v>43769</v>
          </cell>
          <cell r="Q111">
            <v>44599.567812499998</v>
          </cell>
          <cell r="R111">
            <v>44766</v>
          </cell>
          <cell r="S111" t="str">
            <v>FRANKIE</v>
          </cell>
          <cell r="T111" t="str">
            <v>30</v>
          </cell>
          <cell r="V111" t="str">
            <v>42.109319</v>
          </cell>
          <cell r="W111" t="str">
            <v>-71.070902</v>
          </cell>
        </row>
        <row r="112">
          <cell r="B112">
            <v>146751</v>
          </cell>
          <cell r="C112" t="str">
            <v>BMT - Cedarwood</v>
          </cell>
          <cell r="D112" t="str">
            <v>BEAR MOUNTAIN</v>
          </cell>
          <cell r="E112">
            <v>0</v>
          </cell>
          <cell r="F112" t="str">
            <v>MR</v>
          </cell>
          <cell r="G112" t="str">
            <v>130 Chestnut St</v>
          </cell>
          <cell r="H112" t="str">
            <v>FRANKLIN</v>
          </cell>
          <cell r="I112" t="str">
            <v>MA</v>
          </cell>
          <cell r="J112" t="str">
            <v>02038</v>
          </cell>
          <cell r="K112" t="str">
            <v>Exact Auto Street Reference Geocoded</v>
          </cell>
          <cell r="M112" t="str">
            <v>JEN GOSSELIN</v>
          </cell>
          <cell r="N112" t="str">
            <v>CAPPELLO DISTRICT</v>
          </cell>
          <cell r="O112" t="str">
            <v>9/18/20 Begin inside delivery.</v>
          </cell>
          <cell r="P112">
            <v>43769</v>
          </cell>
          <cell r="Q112">
            <v>44599.567893518499</v>
          </cell>
          <cell r="R112">
            <v>44766</v>
          </cell>
          <cell r="S112" t="str">
            <v>FRANKIE</v>
          </cell>
          <cell r="T112" t="str">
            <v>30</v>
          </cell>
          <cell r="V112" t="str">
            <v>42.083957</v>
          </cell>
          <cell r="W112" t="str">
            <v>-71.383955</v>
          </cell>
        </row>
        <row r="113">
          <cell r="B113">
            <v>146752</v>
          </cell>
          <cell r="C113" t="str">
            <v>BMT - Carvalho Grove</v>
          </cell>
          <cell r="D113" t="str">
            <v>B</v>
          </cell>
          <cell r="E113">
            <v>0</v>
          </cell>
          <cell r="F113" t="str">
            <v>TF</v>
          </cell>
          <cell r="G113" t="str">
            <v>273 Oak Grove</v>
          </cell>
          <cell r="H113" t="str">
            <v>FALL RIVER</v>
          </cell>
          <cell r="I113" t="str">
            <v>MA</v>
          </cell>
          <cell r="J113" t="str">
            <v>02723</v>
          </cell>
          <cell r="K113" t="str">
            <v>High Confidence Auto Street Ref Geocoded</v>
          </cell>
          <cell r="M113" t="str">
            <v>JEN GOSSELIN</v>
          </cell>
          <cell r="N113" t="str">
            <v>CAPPELLO DISTRICT</v>
          </cell>
          <cell r="O113" t="str">
            <v>Pick up empty pallets and milk crates.</v>
          </cell>
          <cell r="P113">
            <v>43769</v>
          </cell>
          <cell r="Q113">
            <v>44692.535324074102</v>
          </cell>
          <cell r="R113">
            <v>44763</v>
          </cell>
          <cell r="S113" t="str">
            <v>FRANKIE</v>
          </cell>
          <cell r="T113" t="str">
            <v>30</v>
          </cell>
          <cell r="V113" t="str">
            <v>41.701593</v>
          </cell>
          <cell r="W113" t="str">
            <v>-71.133180</v>
          </cell>
        </row>
        <row r="114">
          <cell r="B114">
            <v>146753</v>
          </cell>
          <cell r="C114" t="str">
            <v>BMT - Country Gardens H&amp;R</v>
          </cell>
          <cell r="D114" t="str">
            <v>B</v>
          </cell>
          <cell r="E114">
            <v>0</v>
          </cell>
          <cell r="F114" t="str">
            <v>TF</v>
          </cell>
          <cell r="G114" t="str">
            <v>2045 Grand Army Highway</v>
          </cell>
          <cell r="H114" t="str">
            <v>SWANSEA</v>
          </cell>
          <cell r="I114" t="str">
            <v>MA</v>
          </cell>
          <cell r="J114" t="str">
            <v>02777</v>
          </cell>
          <cell r="K114" t="str">
            <v>Self Geocoded</v>
          </cell>
          <cell r="L114" t="str">
            <v>LG COVID</v>
          </cell>
          <cell r="M114" t="str">
            <v>JEN GOSSELIN</v>
          </cell>
          <cell r="N114" t="str">
            <v>CAPPELLO DISTRICT</v>
          </cell>
          <cell r="O114" t="str">
            <v>EFFECTIVE 8/10/20 Del in all locations unless cust chooses not to.</v>
          </cell>
          <cell r="P114">
            <v>43769</v>
          </cell>
          <cell r="Q114">
            <v>44692.535324074102</v>
          </cell>
          <cell r="R114">
            <v>44763</v>
          </cell>
          <cell r="S114" t="str">
            <v>FRANKIE</v>
          </cell>
          <cell r="T114" t="str">
            <v>30</v>
          </cell>
          <cell r="V114" t="str">
            <v>41.740522</v>
          </cell>
          <cell r="W114" t="str">
            <v>-71.186911</v>
          </cell>
        </row>
        <row r="115">
          <cell r="B115">
            <v>146754</v>
          </cell>
          <cell r="C115" t="str">
            <v>BMT - Brigham Health &amp; Rehab</v>
          </cell>
          <cell r="D115" t="str">
            <v>B</v>
          </cell>
          <cell r="E115">
            <v>0</v>
          </cell>
          <cell r="F115" t="str">
            <v>MR</v>
          </cell>
          <cell r="G115" t="str">
            <v>77 HIGH STREET</v>
          </cell>
          <cell r="H115" t="str">
            <v>NEWBURYPORT</v>
          </cell>
          <cell r="I115" t="str">
            <v>MA</v>
          </cell>
          <cell r="J115" t="str">
            <v>01950</v>
          </cell>
          <cell r="K115" t="str">
            <v>Exact Auto Street Reference Geocoded</v>
          </cell>
          <cell r="M115" t="str">
            <v>JEN GOSSELIN</v>
          </cell>
          <cell r="N115" t="str">
            <v>CAPPELLO DISTRICT</v>
          </cell>
          <cell r="O115" t="str">
            <v>EFFECTIVE 8/10/20 Del in all locations unless cust chooses not to.  Back up by ambulance entrance. Go up ramp.  Code for door is the month and year to enter &amp; to exit.  Code for elevator is also Month and Year.</v>
          </cell>
          <cell r="P115">
            <v>43770</v>
          </cell>
          <cell r="Q115">
            <v>44599.5680671296</v>
          </cell>
          <cell r="R115">
            <v>44766</v>
          </cell>
          <cell r="S115" t="str">
            <v>FRANKIE</v>
          </cell>
          <cell r="T115" t="str">
            <v>30</v>
          </cell>
          <cell r="V115" t="str">
            <v>42.805814</v>
          </cell>
          <cell r="W115" t="str">
            <v>-70.869538</v>
          </cell>
        </row>
        <row r="116">
          <cell r="B116">
            <v>146755</v>
          </cell>
          <cell r="C116" t="str">
            <v>Axis Health Derry</v>
          </cell>
          <cell r="D116" t="str">
            <v>C</v>
          </cell>
          <cell r="E116">
            <v>0</v>
          </cell>
          <cell r="F116" t="str">
            <v>TF</v>
          </cell>
          <cell r="G116" t="str">
            <v>20 Chester rd</v>
          </cell>
          <cell r="H116" t="str">
            <v>Derry</v>
          </cell>
          <cell r="I116" t="str">
            <v>NH</v>
          </cell>
          <cell r="J116" t="str">
            <v>03038</v>
          </cell>
          <cell r="K116" t="str">
            <v>Exact Auto Street Reference Geocoded</v>
          </cell>
          <cell r="M116" t="str">
            <v>JEN GOSSELIN</v>
          </cell>
          <cell r="N116" t="str">
            <v>CAPPELLO DISTRICT</v>
          </cell>
          <cell r="O116" t="str">
            <v>EFFECTIVE 8/10/20 Del in all locations unless cust chooses not to. Call Bob at 603.674.6987 upon arrival. Ask where to deliver. Bob will provide signature prior to you leaving location.</v>
          </cell>
          <cell r="P116">
            <v>43769</v>
          </cell>
          <cell r="Q116">
            <v>44200.527395833298</v>
          </cell>
          <cell r="R116">
            <v>44567</v>
          </cell>
          <cell r="S116" t="str">
            <v>FRANKIE</v>
          </cell>
          <cell r="T116" t="str">
            <v>30</v>
          </cell>
          <cell r="V116" t="str">
            <v>42.896075</v>
          </cell>
          <cell r="W116" t="str">
            <v>-71.309001</v>
          </cell>
        </row>
        <row r="117">
          <cell r="B117">
            <v>146756</v>
          </cell>
          <cell r="C117" t="str">
            <v>Waterbury Gardens</v>
          </cell>
          <cell r="D117" t="str">
            <v>A</v>
          </cell>
          <cell r="E117">
            <v>0</v>
          </cell>
          <cell r="F117" t="str">
            <v>MW</v>
          </cell>
          <cell r="G117" t="str">
            <v>128 Cedar Avenue</v>
          </cell>
          <cell r="H117" t="str">
            <v>WATERBURY</v>
          </cell>
          <cell r="I117" t="str">
            <v>CT</v>
          </cell>
          <cell r="J117" t="str">
            <v>06705</v>
          </cell>
          <cell r="K117" t="str">
            <v>Exact Auto Street Reference Geocoded</v>
          </cell>
          <cell r="L117" t="str">
            <v>IS;LG;EJ</v>
          </cell>
          <cell r="M117" t="str">
            <v>JEN GOSSELIN</v>
          </cell>
          <cell r="N117" t="str">
            <v>CAPPELLO DISTRICT</v>
          </cell>
          <cell r="O117" t="str">
            <v>Use North Harker Ave if bigger than box truck.</v>
          </cell>
          <cell r="P117">
            <v>43776</v>
          </cell>
          <cell r="Q117">
            <v>44650.318275463003</v>
          </cell>
          <cell r="R117">
            <v>44766</v>
          </cell>
          <cell r="S117" t="str">
            <v>ADMIN</v>
          </cell>
          <cell r="T117" t="str">
            <v>30</v>
          </cell>
          <cell r="V117" t="str">
            <v>41.549336</v>
          </cell>
          <cell r="W117" t="str">
            <v>-72.996809</v>
          </cell>
        </row>
        <row r="118">
          <cell r="B118">
            <v>146757</v>
          </cell>
          <cell r="C118" t="str">
            <v>Advocate Healthcare</v>
          </cell>
          <cell r="D118" t="str">
            <v>A</v>
          </cell>
          <cell r="E118">
            <v>0</v>
          </cell>
          <cell r="F118" t="str">
            <v>MR</v>
          </cell>
          <cell r="G118" t="str">
            <v>111 Orient Ave</v>
          </cell>
          <cell r="H118" t="str">
            <v>BOSTON</v>
          </cell>
          <cell r="I118" t="str">
            <v>MA</v>
          </cell>
          <cell r="J118" t="str">
            <v>02128</v>
          </cell>
          <cell r="K118" t="str">
            <v>Exact Auto Street Reference Geocoded</v>
          </cell>
          <cell r="M118" t="str">
            <v>JEN GOSSELIN</v>
          </cell>
          <cell r="N118" t="str">
            <v>CAPPELLO DISTRICT</v>
          </cell>
          <cell r="O118" t="str">
            <v>3/17/20 Drop deliveries at service door currently used. Knock on the door if delivering prior to front desk opening.  Employee will bring in buildng. Call front desk or 347.373.5169.  Pick up all milk crates.  Down a ramp is location.</v>
          </cell>
          <cell r="P118">
            <v>43782</v>
          </cell>
          <cell r="Q118">
            <v>44496.570081018501</v>
          </cell>
          <cell r="R118">
            <v>44503</v>
          </cell>
          <cell r="S118" t="str">
            <v>FRANKIE</v>
          </cell>
          <cell r="T118" t="str">
            <v>30</v>
          </cell>
          <cell r="V118" t="str">
            <v>42.390252</v>
          </cell>
          <cell r="W118" t="str">
            <v>-71.004017</v>
          </cell>
        </row>
        <row r="119">
          <cell r="B119">
            <v>146758</v>
          </cell>
          <cell r="C119" t="str">
            <v>BMT - Sixteen Acres Healthcare</v>
          </cell>
          <cell r="D119" t="str">
            <v>BEAR MOUNTAIN</v>
          </cell>
          <cell r="E119">
            <v>0</v>
          </cell>
          <cell r="F119" t="str">
            <v>MR</v>
          </cell>
          <cell r="G119" t="str">
            <v>215 Bicentenial Hyw</v>
          </cell>
          <cell r="H119" t="str">
            <v>SPRINGFIELD</v>
          </cell>
          <cell r="I119" t="str">
            <v>MA</v>
          </cell>
          <cell r="J119" t="str">
            <v>01118</v>
          </cell>
          <cell r="K119" t="str">
            <v>High Confidence Auto Street Ref Geocoded</v>
          </cell>
          <cell r="L119" t="str">
            <v>STG</v>
          </cell>
          <cell r="M119" t="str">
            <v>JEN GOSSELIN</v>
          </cell>
          <cell r="N119" t="str">
            <v>CAPPELLO DISTRICT</v>
          </cell>
          <cell r="P119">
            <v>43793</v>
          </cell>
          <cell r="Q119">
            <v>44657.540057870399</v>
          </cell>
          <cell r="R119">
            <v>44766</v>
          </cell>
          <cell r="S119" t="str">
            <v>ADMIN</v>
          </cell>
          <cell r="T119" t="str">
            <v>30</v>
          </cell>
          <cell r="V119" t="str">
            <v>42.095798</v>
          </cell>
          <cell r="W119" t="str">
            <v>-72.507490</v>
          </cell>
        </row>
        <row r="120">
          <cell r="B120">
            <v>146759</v>
          </cell>
          <cell r="C120" t="str">
            <v>BMT - West Springfield</v>
          </cell>
          <cell r="D120" t="str">
            <v>BEAR MOUNTAIN</v>
          </cell>
          <cell r="E120">
            <v>0</v>
          </cell>
          <cell r="F120" t="str">
            <v>MR</v>
          </cell>
          <cell r="G120" t="str">
            <v>42 Prospect Ave</v>
          </cell>
          <cell r="H120" t="str">
            <v>WEST SPRINGFIELD</v>
          </cell>
          <cell r="I120" t="str">
            <v>MA</v>
          </cell>
          <cell r="J120" t="str">
            <v>01089</v>
          </cell>
          <cell r="K120" t="str">
            <v>Exact Auto Street Reference Geocoded</v>
          </cell>
          <cell r="L120" t="str">
            <v>STG</v>
          </cell>
          <cell r="M120" t="str">
            <v>JEN GOSSELIN</v>
          </cell>
          <cell r="N120" t="str">
            <v>CAPPELLO DISTRICT</v>
          </cell>
          <cell r="O120" t="str">
            <v>EFFECTIVE 8/10/20 Del in all locations unless cust chooses not to.  Low dock.  Must bring in Freezer, Cooler, then dry.</v>
          </cell>
          <cell r="P120">
            <v>43793</v>
          </cell>
          <cell r="Q120">
            <v>44599.568171296298</v>
          </cell>
          <cell r="R120">
            <v>44766</v>
          </cell>
          <cell r="S120" t="str">
            <v>FRANKIE</v>
          </cell>
          <cell r="T120" t="str">
            <v>30</v>
          </cell>
          <cell r="V120" t="str">
            <v>42.157046</v>
          </cell>
          <cell r="W120" t="str">
            <v>-72.634984</v>
          </cell>
        </row>
        <row r="121">
          <cell r="B121">
            <v>146760</v>
          </cell>
          <cell r="C121" t="str">
            <v>BMT - Chestnut Hill Nursing</v>
          </cell>
          <cell r="D121" t="str">
            <v>BEAR MOUNTAIN</v>
          </cell>
          <cell r="E121">
            <v>0</v>
          </cell>
          <cell r="F121" t="str">
            <v>MR</v>
          </cell>
          <cell r="G121" t="str">
            <v>32 Chestnut St</v>
          </cell>
          <cell r="H121" t="str">
            <v>EAST LONGMEADOW</v>
          </cell>
          <cell r="I121" t="str">
            <v>MA</v>
          </cell>
          <cell r="J121" t="str">
            <v>01028</v>
          </cell>
          <cell r="K121" t="str">
            <v>Exact Auto Street Reference Geocoded</v>
          </cell>
          <cell r="M121" t="str">
            <v>JEN GOSSELIN</v>
          </cell>
          <cell r="N121" t="str">
            <v>CAPPELLO DISTRICT</v>
          </cell>
          <cell r="O121" t="str">
            <v>PICK UP MILK CRATES</v>
          </cell>
          <cell r="P121">
            <v>43793</v>
          </cell>
          <cell r="Q121">
            <v>44733.472106481502</v>
          </cell>
          <cell r="R121">
            <v>44766</v>
          </cell>
          <cell r="S121" t="str">
            <v>ADMIN</v>
          </cell>
          <cell r="T121" t="str">
            <v>30</v>
          </cell>
          <cell r="V121" t="str">
            <v>42.055404</v>
          </cell>
          <cell r="W121" t="str">
            <v>-72.501832</v>
          </cell>
        </row>
        <row r="122">
          <cell r="B122">
            <v>146761</v>
          </cell>
          <cell r="C122" t="str">
            <v>BMT - Bear MT Sudbury</v>
          </cell>
          <cell r="D122" t="str">
            <v>BEAR MOUNTAIN</v>
          </cell>
          <cell r="E122">
            <v>0</v>
          </cell>
          <cell r="F122" t="str">
            <v>WF</v>
          </cell>
          <cell r="G122" t="str">
            <v>136 Boston Post RD</v>
          </cell>
          <cell r="H122" t="str">
            <v>SUDBURY</v>
          </cell>
          <cell r="I122" t="str">
            <v>MA</v>
          </cell>
          <cell r="J122" t="str">
            <v>01776</v>
          </cell>
          <cell r="K122" t="str">
            <v>Exact Auto Street Reference Geocoded</v>
          </cell>
          <cell r="M122" t="str">
            <v>JEN GOSSELIN</v>
          </cell>
          <cell r="N122" t="str">
            <v>CAPPELLO DISTRICT</v>
          </cell>
          <cell r="O122" t="str">
            <v>EFFECTIVE 8/10/20 Del in all locations unless cust chooses not to. MUST PICK UP MILK CRATES.</v>
          </cell>
          <cell r="P122">
            <v>43793</v>
          </cell>
          <cell r="Q122">
            <v>44599.568310185197</v>
          </cell>
          <cell r="R122">
            <v>44763</v>
          </cell>
          <cell r="S122" t="str">
            <v>FRANKIE</v>
          </cell>
          <cell r="T122" t="str">
            <v>30</v>
          </cell>
          <cell r="V122" t="str">
            <v>42.362711</v>
          </cell>
          <cell r="W122" t="str">
            <v>-71.397210</v>
          </cell>
        </row>
        <row r="123">
          <cell r="B123">
            <v>146762</v>
          </cell>
          <cell r="C123" t="str">
            <v>BMT - Belvidere Healthcare</v>
          </cell>
          <cell r="D123" t="str">
            <v>BEAR MOUNTAIN</v>
          </cell>
          <cell r="E123">
            <v>0</v>
          </cell>
          <cell r="F123" t="str">
            <v>WF</v>
          </cell>
          <cell r="G123" t="str">
            <v>500 Wentworth Ave</v>
          </cell>
          <cell r="H123" t="str">
            <v>LOWELL</v>
          </cell>
          <cell r="I123" t="str">
            <v>MA</v>
          </cell>
          <cell r="J123" t="str">
            <v>01852</v>
          </cell>
          <cell r="K123" t="str">
            <v>Exact Auto Street Reference Geocoded</v>
          </cell>
          <cell r="M123" t="str">
            <v>JEN GOSSELIN</v>
          </cell>
          <cell r="N123" t="str">
            <v>CAPPELLO DISTRICT</v>
          </cell>
          <cell r="O123" t="str">
            <v>EFFECTIVE 8/10/20 Del in all locations unless cust chooses not to.</v>
          </cell>
          <cell r="P123">
            <v>43793</v>
          </cell>
          <cell r="Q123">
            <v>44599.568344907399</v>
          </cell>
          <cell r="R123">
            <v>44766</v>
          </cell>
          <cell r="S123" t="str">
            <v>FRANKIE</v>
          </cell>
          <cell r="T123" t="str">
            <v>30</v>
          </cell>
          <cell r="V123" t="str">
            <v>42.630161</v>
          </cell>
          <cell r="W123" t="str">
            <v>-71.283096</v>
          </cell>
        </row>
        <row r="124">
          <cell r="B124">
            <v>146763</v>
          </cell>
          <cell r="C124" t="str">
            <v>BMT - Bear MT Andover</v>
          </cell>
          <cell r="D124" t="str">
            <v>BEAR MOUNTAIN</v>
          </cell>
          <cell r="E124">
            <v>0</v>
          </cell>
          <cell r="F124" t="str">
            <v>MF</v>
          </cell>
          <cell r="G124" t="str">
            <v>80 Andover St</v>
          </cell>
          <cell r="H124" t="str">
            <v>ANDOVER</v>
          </cell>
          <cell r="I124" t="str">
            <v>MA</v>
          </cell>
          <cell r="J124" t="str">
            <v>01810</v>
          </cell>
          <cell r="K124" t="str">
            <v>Exact Auto Street Reference Geocoded</v>
          </cell>
          <cell r="M124" t="str">
            <v>JEN GOSSELIN</v>
          </cell>
          <cell r="N124" t="str">
            <v>CAPPELLO DISTRICT</v>
          </cell>
          <cell r="O124" t="str">
            <v>Be sure to take all empty pallets and milk crates</v>
          </cell>
          <cell r="P124">
            <v>43793</v>
          </cell>
          <cell r="Q124">
            <v>44644.6168287037</v>
          </cell>
          <cell r="R124">
            <v>44766</v>
          </cell>
          <cell r="S124" t="str">
            <v>FRANKIE</v>
          </cell>
          <cell r="T124" t="str">
            <v>30</v>
          </cell>
          <cell r="V124" t="str">
            <v>42.639545</v>
          </cell>
          <cell r="W124" t="str">
            <v>-71.158644</v>
          </cell>
        </row>
        <row r="125">
          <cell r="B125">
            <v>146764</v>
          </cell>
          <cell r="C125" t="str">
            <v>BMT - Bear MT Reading</v>
          </cell>
          <cell r="D125" t="str">
            <v>BEAR MOUNTAIN</v>
          </cell>
          <cell r="E125">
            <v>0</v>
          </cell>
          <cell r="F125" t="str">
            <v>MR</v>
          </cell>
          <cell r="G125" t="str">
            <v>1364 Main St</v>
          </cell>
          <cell r="H125" t="str">
            <v>READING</v>
          </cell>
          <cell r="I125" t="str">
            <v>MA</v>
          </cell>
          <cell r="J125" t="str">
            <v>01867</v>
          </cell>
          <cell r="K125" t="str">
            <v>Exact Auto Street Reference Geocoded</v>
          </cell>
          <cell r="M125" t="str">
            <v>JEN GOSSELIN</v>
          </cell>
          <cell r="N125" t="str">
            <v>CAPPELLO DISTRICT</v>
          </cell>
          <cell r="O125" t="str">
            <v>EFFECTIVE 8/10/20 Del in all locations unless cust chooses not to.</v>
          </cell>
          <cell r="P125">
            <v>43793</v>
          </cell>
          <cell r="Q125">
            <v>44599.568437499998</v>
          </cell>
          <cell r="R125">
            <v>44766</v>
          </cell>
          <cell r="S125" t="str">
            <v>FRANKIE</v>
          </cell>
          <cell r="T125" t="str">
            <v>30</v>
          </cell>
          <cell r="V125" t="str">
            <v>42.555945</v>
          </cell>
          <cell r="W125" t="str">
            <v>-71.105467</v>
          </cell>
        </row>
        <row r="126">
          <cell r="B126">
            <v>146765</v>
          </cell>
          <cell r="C126" t="str">
            <v>BMT - Bear MT Worcester</v>
          </cell>
          <cell r="D126" t="str">
            <v>BEAR MOUNTAIN</v>
          </cell>
          <cell r="E126">
            <v>0</v>
          </cell>
          <cell r="F126" t="str">
            <v>MR</v>
          </cell>
          <cell r="G126" t="str">
            <v>59 Acton St</v>
          </cell>
          <cell r="H126" t="str">
            <v>WORCESTER</v>
          </cell>
          <cell r="I126" t="str">
            <v>MA</v>
          </cell>
          <cell r="J126" t="str">
            <v>01604</v>
          </cell>
          <cell r="K126" t="str">
            <v>Exact Auto Street Reference Geocoded</v>
          </cell>
          <cell r="L126" t="str">
            <v>IS COVID; LG</v>
          </cell>
          <cell r="M126" t="str">
            <v>JEN GOSSELIN</v>
          </cell>
          <cell r="N126" t="str">
            <v>CAPPELLO DISTRICT</v>
          </cell>
          <cell r="O126" t="str">
            <v>PICK UP EMPTY PALLEETS &amp; MILK CRATES EACH DELIVERY.</v>
          </cell>
          <cell r="P126">
            <v>43793</v>
          </cell>
          <cell r="Q126">
            <v>44599.568460648101</v>
          </cell>
          <cell r="R126">
            <v>44766</v>
          </cell>
          <cell r="S126" t="str">
            <v>FRANKIE</v>
          </cell>
          <cell r="T126" t="str">
            <v>30</v>
          </cell>
          <cell r="V126" t="str">
            <v>42.250420</v>
          </cell>
          <cell r="W126" t="str">
            <v>-71.787318</v>
          </cell>
        </row>
        <row r="127">
          <cell r="B127">
            <v>146767</v>
          </cell>
          <cell r="C127" t="str">
            <v>ICARE - WINTONBURY</v>
          </cell>
          <cell r="D127" t="str">
            <v>B</v>
          </cell>
          <cell r="E127">
            <v>0</v>
          </cell>
          <cell r="F127" t="str">
            <v>MR</v>
          </cell>
          <cell r="G127" t="str">
            <v>140 PARK AVE</v>
          </cell>
          <cell r="H127" t="str">
            <v>BLOOMFIELD</v>
          </cell>
          <cell r="I127" t="str">
            <v>CT</v>
          </cell>
          <cell r="J127" t="str">
            <v>06002</v>
          </cell>
          <cell r="K127" t="str">
            <v>Exact Auto Street Reference Geocoded</v>
          </cell>
          <cell r="M127" t="str">
            <v>JEN GOSSELIN</v>
          </cell>
          <cell r="N127" t="str">
            <v>CAPPELLO DISTRICT</v>
          </cell>
          <cell r="O127" t="str">
            <v>Beginning 7/27/20  deliver inside.</v>
          </cell>
          <cell r="P127">
            <v>43838</v>
          </cell>
          <cell r="Q127">
            <v>44496.570081018501</v>
          </cell>
          <cell r="R127">
            <v>43951</v>
          </cell>
          <cell r="S127" t="str">
            <v>FRANKIE</v>
          </cell>
          <cell r="T127" t="str">
            <v>30</v>
          </cell>
          <cell r="V127" t="str">
            <v>41.823021</v>
          </cell>
          <cell r="W127" t="str">
            <v>-72.703803</v>
          </cell>
        </row>
        <row r="128">
          <cell r="B128">
            <v>146768</v>
          </cell>
          <cell r="C128" t="str">
            <v>Railway Cafe</v>
          </cell>
          <cell r="D128" t="str">
            <v>C</v>
          </cell>
          <cell r="E128">
            <v>0</v>
          </cell>
          <cell r="F128" t="str">
            <v>MR</v>
          </cell>
          <cell r="G128" t="str">
            <v>580 Main Street</v>
          </cell>
          <cell r="H128" t="str">
            <v>WINCHESTER</v>
          </cell>
          <cell r="I128" t="str">
            <v>CT</v>
          </cell>
          <cell r="J128" t="str">
            <v>06098</v>
          </cell>
          <cell r="K128" t="str">
            <v>Exact Auto Street Reference Geocoded</v>
          </cell>
          <cell r="M128" t="str">
            <v>JEN GOSSELIN</v>
          </cell>
          <cell r="N128" t="str">
            <v>CAPPELLO DISTRICT</v>
          </cell>
          <cell r="P128">
            <v>43865</v>
          </cell>
          <cell r="Q128">
            <v>44396.780949074098</v>
          </cell>
          <cell r="R128">
            <v>44615</v>
          </cell>
          <cell r="S128" t="str">
            <v>FRANKIE</v>
          </cell>
          <cell r="T128" t="str">
            <v>30</v>
          </cell>
          <cell r="V128" t="str">
            <v>41.922383</v>
          </cell>
          <cell r="W128" t="str">
            <v>-73.074949</v>
          </cell>
        </row>
        <row r="129">
          <cell r="B129">
            <v>146777</v>
          </cell>
          <cell r="C129" t="str">
            <v>TIMBERLYN COVID 19-BEARMT</v>
          </cell>
          <cell r="E129">
            <v>0</v>
          </cell>
          <cell r="F129" t="str">
            <v>WF</v>
          </cell>
          <cell r="G129" t="str">
            <v>148 Maple Avenue</v>
          </cell>
          <cell r="H129" t="str">
            <v>GREAT BARRINGTON</v>
          </cell>
          <cell r="I129" t="str">
            <v>MA</v>
          </cell>
          <cell r="J129" t="str">
            <v>01230</v>
          </cell>
          <cell r="K129" t="str">
            <v>Exact Auto Street Reference Geocoded</v>
          </cell>
          <cell r="M129" t="str">
            <v>JEN GOSSELIN</v>
          </cell>
          <cell r="N129" t="str">
            <v>CAPPELLO DISTRICT</v>
          </cell>
          <cell r="O129" t="str">
            <v>EFFECTIVE 8/10/20 Del in all locations unless cust chooses not to.</v>
          </cell>
          <cell r="P129">
            <v>43941</v>
          </cell>
          <cell r="Q129">
            <v>44200.527395833298</v>
          </cell>
          <cell r="R129">
            <v>44391</v>
          </cell>
          <cell r="S129" t="str">
            <v>FRANKIE</v>
          </cell>
          <cell r="T129" t="str">
            <v>30</v>
          </cell>
          <cell r="V129" t="str">
            <v>42.185344</v>
          </cell>
          <cell r="W129" t="str">
            <v>-73.368988</v>
          </cell>
        </row>
        <row r="130">
          <cell r="B130">
            <v>146787</v>
          </cell>
          <cell r="C130" t="str">
            <v>Aviv Center 7-6</v>
          </cell>
          <cell r="E130">
            <v>0</v>
          </cell>
          <cell r="F130" t="str">
            <v>MW</v>
          </cell>
          <cell r="G130" t="str">
            <v>240 Lynfield St</v>
          </cell>
          <cell r="H130" t="str">
            <v>PEABODY</v>
          </cell>
          <cell r="I130" t="str">
            <v>MA</v>
          </cell>
          <cell r="J130" t="str">
            <v>01960</v>
          </cell>
          <cell r="K130" t="str">
            <v>High Confidence Auto Street Ref Geocoded</v>
          </cell>
          <cell r="L130" t="str">
            <v>LG</v>
          </cell>
          <cell r="M130" t="str">
            <v>JEN GOSSELIN</v>
          </cell>
          <cell r="N130" t="str">
            <v>CAPPELLO DISTRICT</v>
          </cell>
          <cell r="O130" t="str">
            <v>EFFECTIVE 8/10/20 Del in all locations unless cust chooses not to.</v>
          </cell>
          <cell r="P130">
            <v>44330</v>
          </cell>
          <cell r="Q130">
            <v>44747.621365740699</v>
          </cell>
          <cell r="R130">
            <v>44766</v>
          </cell>
          <cell r="S130" t="str">
            <v>FRANKIE</v>
          </cell>
          <cell r="T130" t="str">
            <v>30</v>
          </cell>
          <cell r="V130" t="str">
            <v>42.515447</v>
          </cell>
          <cell r="W130" t="str">
            <v>-70.969500</v>
          </cell>
        </row>
        <row r="131">
          <cell r="B131">
            <v>146797</v>
          </cell>
          <cell r="C131" t="str">
            <v>Bickford Health Center 6-6</v>
          </cell>
          <cell r="D131" t="str">
            <v>C</v>
          </cell>
          <cell r="E131">
            <v>0</v>
          </cell>
          <cell r="F131" t="str">
            <v>W</v>
          </cell>
          <cell r="G131" t="str">
            <v>14 Main St</v>
          </cell>
          <cell r="H131" t="str">
            <v>WINDSOR LOCKS</v>
          </cell>
          <cell r="I131" t="str">
            <v>CT</v>
          </cell>
          <cell r="J131" t="str">
            <v>06096</v>
          </cell>
          <cell r="K131" t="str">
            <v>Exact Auto Street Reference Geocoded</v>
          </cell>
          <cell r="M131" t="str">
            <v>JEN GOSSELIN</v>
          </cell>
          <cell r="N131" t="str">
            <v>CAPPELLO DISTRICT</v>
          </cell>
          <cell r="O131" t="str">
            <v>EFFECTIVE 8/10/20 Del in all locations unless cust chooses not to.</v>
          </cell>
          <cell r="P131">
            <v>44523</v>
          </cell>
          <cell r="Q131">
            <v>44523.637442129599</v>
          </cell>
          <cell r="R131">
            <v>44761</v>
          </cell>
          <cell r="S131" t="str">
            <v>FRANKIE</v>
          </cell>
          <cell r="T131" t="str">
            <v>30</v>
          </cell>
          <cell r="V131" t="str">
            <v>41.926419</v>
          </cell>
          <cell r="W131" t="str">
            <v>-72.627393</v>
          </cell>
        </row>
        <row r="132">
          <cell r="B132">
            <v>146802</v>
          </cell>
          <cell r="C132" t="str">
            <v>ABH OPCO LLC</v>
          </cell>
          <cell r="D132" t="str">
            <v>C</v>
          </cell>
          <cell r="E132">
            <v>0</v>
          </cell>
          <cell r="F132" t="str">
            <v>MR</v>
          </cell>
          <cell r="G132" t="str">
            <v>189 ALPS RD</v>
          </cell>
          <cell r="H132" t="str">
            <v>BRANFORD</v>
          </cell>
          <cell r="I132" t="str">
            <v>CT</v>
          </cell>
          <cell r="J132" t="str">
            <v>06405</v>
          </cell>
          <cell r="K132" t="str">
            <v>Exact Auto Street Reference Geocoded</v>
          </cell>
          <cell r="L132" t="str">
            <v>36;IS;DOCK</v>
          </cell>
          <cell r="M132" t="str">
            <v>JEN GOSSELIN</v>
          </cell>
          <cell r="N132" t="str">
            <v>CAPPELLO DISTRICT</v>
          </cell>
          <cell r="P132">
            <v>44746</v>
          </cell>
          <cell r="Q132">
            <v>44752.734861111101</v>
          </cell>
          <cell r="R132">
            <v>44766</v>
          </cell>
          <cell r="S132" t="str">
            <v>FRANKIE</v>
          </cell>
          <cell r="T132" t="str">
            <v>30</v>
          </cell>
          <cell r="V132" t="str">
            <v>41.265198</v>
          </cell>
          <cell r="W132" t="str">
            <v>-72.845751</v>
          </cell>
        </row>
        <row r="133">
          <cell r="B133">
            <v>146803</v>
          </cell>
          <cell r="C133" t="str">
            <v>BMT - Vanderman Place</v>
          </cell>
          <cell r="D133" t="str">
            <v>A</v>
          </cell>
          <cell r="E133">
            <v>0</v>
          </cell>
          <cell r="F133" t="str">
            <v>TF</v>
          </cell>
          <cell r="G133" t="str">
            <v>595 Valley St</v>
          </cell>
          <cell r="H133" t="str">
            <v>WILLIMANTIC</v>
          </cell>
          <cell r="I133" t="str">
            <v>CT</v>
          </cell>
          <cell r="J133" t="str">
            <v>06226</v>
          </cell>
          <cell r="K133" t="str">
            <v>Exact Auto Street Reference Geocoded</v>
          </cell>
          <cell r="L133" t="str">
            <v>EJ DONT MIX COOL&amp;DRY</v>
          </cell>
          <cell r="M133" t="str">
            <v>JEN GOSSELIN</v>
          </cell>
          <cell r="N133" t="str">
            <v>CAPPELLO DISTRICT</v>
          </cell>
          <cell r="O133" t="str">
            <v>9/15 Now accepting inside deliveries. screening process w/ inside deliveries. Cooler/freezer items upstairs. Dry/paper goes to the front of the building.</v>
          </cell>
          <cell r="P133">
            <v>44763</v>
          </cell>
          <cell r="Q133">
            <v>44763.702118055597</v>
          </cell>
          <cell r="S133" t="str">
            <v>FRANKIE</v>
          </cell>
          <cell r="T133" t="str">
            <v>30</v>
          </cell>
          <cell r="V133" t="str">
            <v>41.716490</v>
          </cell>
          <cell r="W133" t="str">
            <v>-72.227919</v>
          </cell>
        </row>
        <row r="134">
          <cell r="B134">
            <v>14802</v>
          </cell>
          <cell r="C134" t="str">
            <v>ABH OPCO LLC</v>
          </cell>
          <cell r="D134" t="str">
            <v>C</v>
          </cell>
          <cell r="E134">
            <v>0</v>
          </cell>
          <cell r="F134" t="str">
            <v>MR</v>
          </cell>
          <cell r="G134" t="str">
            <v>189 ALPS RD</v>
          </cell>
          <cell r="H134" t="str">
            <v>BRANFORD</v>
          </cell>
          <cell r="I134" t="str">
            <v>CT</v>
          </cell>
          <cell r="J134" t="str">
            <v>06405</v>
          </cell>
          <cell r="K134" t="str">
            <v>Exact Auto Street Reference Geocoded</v>
          </cell>
          <cell r="L134" t="str">
            <v>36</v>
          </cell>
          <cell r="M134" t="str">
            <v>JEN GOSSELIN</v>
          </cell>
          <cell r="N134" t="str">
            <v>CAPPELLO DISTRICT</v>
          </cell>
          <cell r="P134">
            <v>44746</v>
          </cell>
          <cell r="Q134">
            <v>44749.649814814802</v>
          </cell>
          <cell r="S134" t="str">
            <v>FRANKIE</v>
          </cell>
          <cell r="T134" t="str">
            <v>30</v>
          </cell>
          <cell r="V134" t="str">
            <v>41.265198</v>
          </cell>
          <cell r="W134" t="str">
            <v>-72.845751</v>
          </cell>
        </row>
        <row r="135">
          <cell r="B135">
            <v>150003</v>
          </cell>
          <cell r="C135" t="str">
            <v>Bane - Craneville Place of Dalton</v>
          </cell>
          <cell r="D135" t="str">
            <v>B</v>
          </cell>
          <cell r="E135">
            <v>0</v>
          </cell>
          <cell r="F135" t="str">
            <v>MR</v>
          </cell>
          <cell r="G135" t="str">
            <v>265 Main St</v>
          </cell>
          <cell r="H135" t="str">
            <v>DALTON</v>
          </cell>
          <cell r="I135" t="str">
            <v>MA</v>
          </cell>
          <cell r="J135" t="str">
            <v>01226</v>
          </cell>
          <cell r="K135" t="str">
            <v>Exact Auto Street Reference Geocoded</v>
          </cell>
          <cell r="L135" t="str">
            <v>STG;STR;LG;DOCK</v>
          </cell>
          <cell r="M135" t="str">
            <v>JEN GOSSELIN</v>
          </cell>
          <cell r="N135" t="str">
            <v>CAPPELLO DISTRICT</v>
          </cell>
          <cell r="O135" t="str">
            <v>Go to the loading dock in the back of building.  They will screen you there.</v>
          </cell>
          <cell r="P135">
            <v>42430</v>
          </cell>
          <cell r="Q135">
            <v>44732.687916666699</v>
          </cell>
          <cell r="R135">
            <v>44766</v>
          </cell>
          <cell r="S135" t="str">
            <v>FRANKIE</v>
          </cell>
          <cell r="T135" t="str">
            <v>30</v>
          </cell>
          <cell r="V135" t="str">
            <v>42.472495</v>
          </cell>
          <cell r="W135" t="str">
            <v>-73.177161</v>
          </cell>
        </row>
        <row r="136">
          <cell r="B136">
            <v>150005</v>
          </cell>
          <cell r="C136" t="str">
            <v>Bane - Park Place Rehab &amp; Nursing</v>
          </cell>
          <cell r="E136">
            <v>0</v>
          </cell>
          <cell r="F136" t="str">
            <v>WF</v>
          </cell>
          <cell r="G136" t="str">
            <v>113 Central Ave</v>
          </cell>
          <cell r="H136" t="str">
            <v>HYDE PARK</v>
          </cell>
          <cell r="I136" t="str">
            <v>MA</v>
          </cell>
          <cell r="J136" t="str">
            <v>02136</v>
          </cell>
          <cell r="K136" t="str">
            <v>High Confidence Auto Street Ref Geocoded</v>
          </cell>
          <cell r="M136" t="str">
            <v>JEN GOSSELIN</v>
          </cell>
          <cell r="N136" t="str">
            <v>CAPPELLO DISTRICT</v>
          </cell>
          <cell r="O136" t="str">
            <v>EFFECTIVE 8/10/20 Del in all locations unless cust chooses not to.</v>
          </cell>
          <cell r="P136">
            <v>42430</v>
          </cell>
          <cell r="Q136">
            <v>44592.578692129602</v>
          </cell>
          <cell r="R136">
            <v>44592</v>
          </cell>
          <cell r="S136" t="str">
            <v>FRANKIE</v>
          </cell>
          <cell r="T136" t="str">
            <v>30</v>
          </cell>
          <cell r="V136" t="str">
            <v>42.261468</v>
          </cell>
          <cell r="W136" t="str">
            <v>-71.119102</v>
          </cell>
        </row>
        <row r="137">
          <cell r="B137">
            <v>150007</v>
          </cell>
          <cell r="C137" t="str">
            <v>Bane - Springside Pittsfield</v>
          </cell>
          <cell r="D137" t="str">
            <v>B</v>
          </cell>
          <cell r="E137">
            <v>0</v>
          </cell>
          <cell r="F137" t="str">
            <v>MR</v>
          </cell>
          <cell r="G137" t="str">
            <v>255 Lebanon Ave</v>
          </cell>
          <cell r="H137" t="str">
            <v>PITTSFIELD</v>
          </cell>
          <cell r="I137" t="str">
            <v>MA</v>
          </cell>
          <cell r="J137" t="str">
            <v>01201</v>
          </cell>
          <cell r="K137" t="str">
            <v>Exact Auto Street Reference Geocoded</v>
          </cell>
          <cell r="M137" t="str">
            <v>JEN GOSSELIN</v>
          </cell>
          <cell r="N137" t="str">
            <v>CAPPELLO DISTRICT</v>
          </cell>
          <cell r="O137" t="str">
            <v>Pull up driveway then back around to kitchen.  Pick up milk crates.</v>
          </cell>
          <cell r="P137">
            <v>42430</v>
          </cell>
          <cell r="Q137">
            <v>44592.576018518499</v>
          </cell>
          <cell r="R137">
            <v>44766</v>
          </cell>
          <cell r="S137" t="str">
            <v>FRANKIE</v>
          </cell>
          <cell r="T137" t="str">
            <v>30</v>
          </cell>
          <cell r="V137" t="str">
            <v>42.433986</v>
          </cell>
          <cell r="W137" t="str">
            <v>-73.306666</v>
          </cell>
        </row>
        <row r="138">
          <cell r="B138">
            <v>150008</v>
          </cell>
          <cell r="C138" t="str">
            <v>Bane - Sugar Hill Mansion of Dalton</v>
          </cell>
          <cell r="D138" t="str">
            <v>B</v>
          </cell>
          <cell r="E138">
            <v>0</v>
          </cell>
          <cell r="F138" t="str">
            <v>MR</v>
          </cell>
          <cell r="G138" t="str">
            <v>45 Main St</v>
          </cell>
          <cell r="H138" t="str">
            <v>DALTON</v>
          </cell>
          <cell r="I138" t="str">
            <v>MA</v>
          </cell>
          <cell r="J138" t="str">
            <v>01226</v>
          </cell>
          <cell r="K138" t="str">
            <v>Exact Auto Street Reference Geocoded</v>
          </cell>
          <cell r="L138" t="str">
            <v>LG</v>
          </cell>
          <cell r="M138" t="str">
            <v>JEN GOSSELIN</v>
          </cell>
          <cell r="N138" t="str">
            <v>CAPPELLO DISTRICT</v>
          </cell>
          <cell r="O138" t="str">
            <v>***DELIVER INSIDE 5/3*** PLEASE CALL JOE AT 413.441.9756 TO LET HIM KNOW YOU ARE THERE.</v>
          </cell>
          <cell r="P138">
            <v>42430</v>
          </cell>
          <cell r="Q138">
            <v>44592.5768171296</v>
          </cell>
          <cell r="R138">
            <v>44762</v>
          </cell>
          <cell r="S138" t="str">
            <v>FRANKIE</v>
          </cell>
          <cell r="T138" t="str">
            <v>30</v>
          </cell>
          <cell r="V138" t="str">
            <v>42.470905</v>
          </cell>
          <cell r="W138" t="str">
            <v>-73.183582</v>
          </cell>
        </row>
        <row r="139">
          <cell r="B139">
            <v>150009</v>
          </cell>
          <cell r="C139" t="str">
            <v>Chelsea Jewish Nursing</v>
          </cell>
          <cell r="D139" t="str">
            <v>A</v>
          </cell>
          <cell r="E139">
            <v>0</v>
          </cell>
          <cell r="F139" t="str">
            <v>MW</v>
          </cell>
          <cell r="G139" t="str">
            <v>17 Lafayette Ave</v>
          </cell>
          <cell r="H139" t="str">
            <v>CHELSEA</v>
          </cell>
          <cell r="I139" t="str">
            <v>MA</v>
          </cell>
          <cell r="J139" t="str">
            <v>02150</v>
          </cell>
          <cell r="K139" t="str">
            <v>Exact Auto Street Reference Geocoded</v>
          </cell>
          <cell r="L139" t="str">
            <v>EJ</v>
          </cell>
          <cell r="M139" t="str">
            <v>JEN GOSSELIN</v>
          </cell>
          <cell r="N139" t="str">
            <v>CAPPELLO DISTRICT</v>
          </cell>
          <cell r="O139" t="str">
            <v>EFFECTIVE 8/10/20 Del in all locations unless cust chooses not to.  Del entrance in back has cooler &amp; freezer inside door. Pls leave freezer &amp; cool in environments. Leave dry there but get signature. Customer will bring dry to 2nd floor for storage.</v>
          </cell>
          <cell r="P139">
            <v>42509</v>
          </cell>
          <cell r="Q139">
            <v>44725.397199074097</v>
          </cell>
          <cell r="R139">
            <v>44761</v>
          </cell>
          <cell r="S139" t="str">
            <v>ADMIN</v>
          </cell>
          <cell r="T139" t="str">
            <v>30</v>
          </cell>
          <cell r="V139" t="str">
            <v>42.400214</v>
          </cell>
          <cell r="W139" t="str">
            <v>-71.030855</v>
          </cell>
        </row>
        <row r="140">
          <cell r="B140">
            <v>150010</v>
          </cell>
          <cell r="C140" t="str">
            <v>Admiral s Hil</v>
          </cell>
          <cell r="D140" t="str">
            <v>A</v>
          </cell>
          <cell r="E140">
            <v>0</v>
          </cell>
          <cell r="F140" t="str">
            <v>MW</v>
          </cell>
          <cell r="G140" t="str">
            <v>201 Captains Row</v>
          </cell>
          <cell r="H140" t="str">
            <v>CHELSEA</v>
          </cell>
          <cell r="I140" t="str">
            <v>MA</v>
          </cell>
          <cell r="J140" t="str">
            <v>02150</v>
          </cell>
          <cell r="K140" t="str">
            <v>Exact Auto Street Reference Geocoded</v>
          </cell>
          <cell r="M140" t="str">
            <v>JEN GOSSELIN</v>
          </cell>
          <cell r="N140" t="str">
            <v>CAPPELLO DISTRICT</v>
          </cell>
          <cell r="O140" t="str">
            <v>EFFECTIVE 3/8/2021 del entrance is a back hallway that leads to kitchen. deliver inside</v>
          </cell>
          <cell r="P140">
            <v>42509</v>
          </cell>
          <cell r="Q140">
            <v>44263.3661111111</v>
          </cell>
          <cell r="R140">
            <v>44766</v>
          </cell>
          <cell r="S140" t="str">
            <v>ADMIN</v>
          </cell>
          <cell r="T140" t="str">
            <v>30</v>
          </cell>
          <cell r="V140" t="str">
            <v>42.391254</v>
          </cell>
          <cell r="W140" t="str">
            <v>-71.046719</v>
          </cell>
        </row>
        <row r="141">
          <cell r="B141">
            <v>150011</v>
          </cell>
          <cell r="C141" t="str">
            <v>Leonard Florence Center 7-4</v>
          </cell>
          <cell r="D141" t="str">
            <v>A</v>
          </cell>
          <cell r="E141">
            <v>0</v>
          </cell>
          <cell r="F141" t="str">
            <v>W</v>
          </cell>
          <cell r="G141" t="str">
            <v>165 Captain s Row</v>
          </cell>
          <cell r="H141" t="str">
            <v>CHELSEA</v>
          </cell>
          <cell r="I141" t="str">
            <v>MA</v>
          </cell>
          <cell r="J141" t="str">
            <v>02150</v>
          </cell>
          <cell r="K141" t="str">
            <v>Exact Auto Street Reference Geocoded</v>
          </cell>
          <cell r="L141" t="str">
            <v>LG; EJ</v>
          </cell>
          <cell r="M141" t="str">
            <v>JEN GOSSELIN</v>
          </cell>
          <cell r="N141" t="str">
            <v>CAPPELLO DISTRICT</v>
          </cell>
          <cell r="O141" t="str">
            <v>EFFECTIVE 8/10/20 Del in all locations unless cust chooses not to.  Back in from Spruce Street.</v>
          </cell>
          <cell r="P141">
            <v>42509</v>
          </cell>
          <cell r="Q141">
            <v>44200.527395833298</v>
          </cell>
          <cell r="R141">
            <v>44761</v>
          </cell>
          <cell r="S141" t="str">
            <v>FRANKIE</v>
          </cell>
          <cell r="T141" t="str">
            <v>30</v>
          </cell>
          <cell r="V141" t="str">
            <v>42.390733</v>
          </cell>
          <cell r="W141" t="str">
            <v>-71.044867</v>
          </cell>
        </row>
        <row r="142">
          <cell r="B142">
            <v>150012</v>
          </cell>
          <cell r="C142" t="str">
            <v>Aviv Center 7-6</v>
          </cell>
          <cell r="D142" t="str">
            <v>A</v>
          </cell>
          <cell r="E142">
            <v>0</v>
          </cell>
          <cell r="F142" t="str">
            <v>MW</v>
          </cell>
          <cell r="G142" t="str">
            <v>240 Lynfield St</v>
          </cell>
          <cell r="H142" t="str">
            <v>PEABODY</v>
          </cell>
          <cell r="I142" t="str">
            <v>MA</v>
          </cell>
          <cell r="J142" t="str">
            <v>01960</v>
          </cell>
          <cell r="K142" t="str">
            <v>High Confidence Auto Street Ref Geocoded</v>
          </cell>
          <cell r="M142" t="str">
            <v>JEN GOSSELIN</v>
          </cell>
          <cell r="N142" t="str">
            <v>CAPPELLO DISTRICT</v>
          </cell>
          <cell r="O142" t="str">
            <v>EFFECTIVE 8/10/20 Del in all locations unless cust chooses not to.</v>
          </cell>
          <cell r="P142">
            <v>42509</v>
          </cell>
          <cell r="Q142">
            <v>44496.570081018501</v>
          </cell>
          <cell r="R142">
            <v>44327</v>
          </cell>
          <cell r="S142" t="str">
            <v>FRANKIE</v>
          </cell>
          <cell r="T142" t="str">
            <v>30</v>
          </cell>
          <cell r="V142" t="str">
            <v>42.515447</v>
          </cell>
          <cell r="W142" t="str">
            <v>-70.969500</v>
          </cell>
        </row>
        <row r="143">
          <cell r="B143">
            <v>150023</v>
          </cell>
          <cell r="C143" t="str">
            <v>Bane - Seacoast Nursing</v>
          </cell>
          <cell r="D143" t="str">
            <v>B</v>
          </cell>
          <cell r="E143">
            <v>0</v>
          </cell>
          <cell r="F143" t="str">
            <v>MR</v>
          </cell>
          <cell r="G143" t="str">
            <v>292 Washington St</v>
          </cell>
          <cell r="H143" t="str">
            <v>GLOUCESTER</v>
          </cell>
          <cell r="I143" t="str">
            <v>MA</v>
          </cell>
          <cell r="J143" t="str">
            <v>01930</v>
          </cell>
          <cell r="K143" t="str">
            <v>High Confidence Auto Street Ref Geocoded</v>
          </cell>
          <cell r="M143" t="str">
            <v>JEN GOSSELIN</v>
          </cell>
          <cell r="N143" t="str">
            <v>CAPPELLO DISTRICT</v>
          </cell>
          <cell r="O143" t="str">
            <v>EFFECTIVE 8/10/20 Del in all locations unless cust chooses not to.  please call David @ 781.888.5262 so the door can be opened. A nurse will ask you health questions prior to del.  Red button in.  1379 out.</v>
          </cell>
          <cell r="P143">
            <v>43194</v>
          </cell>
          <cell r="Q143">
            <v>44630.418645833299</v>
          </cell>
          <cell r="R143">
            <v>44766</v>
          </cell>
          <cell r="S143" t="str">
            <v>ADMIN</v>
          </cell>
          <cell r="T143" t="str">
            <v>30</v>
          </cell>
          <cell r="V143" t="str">
            <v>42.625197</v>
          </cell>
          <cell r="W143" t="str">
            <v>-70.678988</v>
          </cell>
        </row>
        <row r="144">
          <cell r="B144">
            <v>150026</v>
          </cell>
          <cell r="C144" t="str">
            <v>Bane - Bay Path Rehab &amp; Nursing</v>
          </cell>
          <cell r="D144" t="str">
            <v>B</v>
          </cell>
          <cell r="E144">
            <v>0</v>
          </cell>
          <cell r="F144" t="str">
            <v>MR</v>
          </cell>
          <cell r="G144" t="str">
            <v>308 Kings Town Way</v>
          </cell>
          <cell r="H144" t="str">
            <v>DUXBURY</v>
          </cell>
          <cell r="I144" t="str">
            <v>MA</v>
          </cell>
          <cell r="J144" t="str">
            <v>02332</v>
          </cell>
          <cell r="K144" t="str">
            <v>Exact Auto Street Reference Geocoded</v>
          </cell>
          <cell r="M144" t="str">
            <v>JEN GOSSELIN</v>
          </cell>
          <cell r="N144" t="str">
            <v>CAPPELLO DISTRICT</v>
          </cell>
          <cell r="O144" t="str">
            <v>EFFECTIVE 8/10/20 Del in all locations unless cust chooses not to.</v>
          </cell>
          <cell r="P144">
            <v>43265</v>
          </cell>
          <cell r="Q144">
            <v>44592.577754629601</v>
          </cell>
          <cell r="R144">
            <v>44766</v>
          </cell>
          <cell r="S144" t="str">
            <v>FRANKIE</v>
          </cell>
          <cell r="T144" t="str">
            <v>30</v>
          </cell>
          <cell r="V144" t="str">
            <v>42.030770</v>
          </cell>
          <cell r="W144" t="str">
            <v>-70.739027</v>
          </cell>
        </row>
        <row r="145">
          <cell r="B145">
            <v>150027</v>
          </cell>
          <cell r="C145" t="str">
            <v>Bane - Brighton House Rehab</v>
          </cell>
          <cell r="D145" t="str">
            <v>B</v>
          </cell>
          <cell r="E145">
            <v>0</v>
          </cell>
          <cell r="F145" t="str">
            <v>MW</v>
          </cell>
          <cell r="G145" t="str">
            <v>170 Corey Rd</v>
          </cell>
          <cell r="H145" t="str">
            <v>BOSTON</v>
          </cell>
          <cell r="I145" t="str">
            <v>MA</v>
          </cell>
          <cell r="J145" t="str">
            <v>02135</v>
          </cell>
          <cell r="K145" t="str">
            <v>Exact Auto Street Reference Geocoded</v>
          </cell>
          <cell r="L145" t="str">
            <v>LG if Poss</v>
          </cell>
          <cell r="M145" t="str">
            <v>JEN GOSSELIN</v>
          </cell>
          <cell r="N145" t="str">
            <v>CAPPELLO DISTRICT</v>
          </cell>
          <cell r="O145" t="str">
            <v>Delivery door on Corey St.  Do not go to the delivery dock. Must check in at front desk.  Go down stairs to kitchen @ they will let you in. Pull in driveway, park nose 1st alongside building and back out to Corey Street. PICK UP MILK CRATES IN KITCHEN</v>
          </cell>
          <cell r="P145">
            <v>43265</v>
          </cell>
          <cell r="Q145">
            <v>44635.647546296299</v>
          </cell>
          <cell r="R145">
            <v>44766</v>
          </cell>
          <cell r="S145" t="str">
            <v>FRANKIE</v>
          </cell>
          <cell r="T145" t="str">
            <v>30</v>
          </cell>
          <cell r="V145" t="str">
            <v>42.343089</v>
          </cell>
          <cell r="W145" t="str">
            <v>-71.139689</v>
          </cell>
        </row>
        <row r="146">
          <cell r="B146">
            <v>150029</v>
          </cell>
          <cell r="C146" t="str">
            <v>Bane - Harbor House Rehab &amp; Nursing</v>
          </cell>
          <cell r="D146" t="str">
            <v>B</v>
          </cell>
          <cell r="E146">
            <v>0</v>
          </cell>
          <cell r="F146" t="str">
            <v>MR</v>
          </cell>
          <cell r="G146" t="str">
            <v>111 Condito Rd</v>
          </cell>
          <cell r="H146" t="str">
            <v>HINGHAM</v>
          </cell>
          <cell r="I146" t="str">
            <v>MA</v>
          </cell>
          <cell r="J146" t="str">
            <v>02043</v>
          </cell>
          <cell r="K146" t="str">
            <v>Exact Auto Street Reference Geocoded</v>
          </cell>
          <cell r="M146" t="str">
            <v>JEN GOSSELIN</v>
          </cell>
          <cell r="N146" t="str">
            <v>CAPPELLO DISTRICT</v>
          </cell>
          <cell r="O146" t="str">
            <v>Must pick up empty milk crates.</v>
          </cell>
          <cell r="P146">
            <v>43265</v>
          </cell>
          <cell r="Q146">
            <v>44655.672870370399</v>
          </cell>
          <cell r="R146">
            <v>44766</v>
          </cell>
          <cell r="S146" t="str">
            <v>ADMIN</v>
          </cell>
          <cell r="T146" t="str">
            <v>30</v>
          </cell>
          <cell r="V146" t="str">
            <v>42.252862</v>
          </cell>
          <cell r="W146" t="str">
            <v>-70.909186</v>
          </cell>
        </row>
        <row r="147">
          <cell r="B147">
            <v>150030</v>
          </cell>
          <cell r="C147" t="str">
            <v>Bane - John Scott s House Rehab</v>
          </cell>
          <cell r="D147" t="str">
            <v>B</v>
          </cell>
          <cell r="E147">
            <v>0</v>
          </cell>
          <cell r="F147" t="str">
            <v>MR</v>
          </cell>
          <cell r="G147" t="str">
            <v>233 Middle St</v>
          </cell>
          <cell r="H147" t="str">
            <v>BRAINTREE</v>
          </cell>
          <cell r="I147" t="str">
            <v>MA</v>
          </cell>
          <cell r="J147" t="str">
            <v>02184</v>
          </cell>
          <cell r="K147" t="str">
            <v>Exact Auto Street Reference Geocoded</v>
          </cell>
          <cell r="M147" t="str">
            <v>JEN GOSSELIN</v>
          </cell>
          <cell r="N147" t="str">
            <v>CAPPELLO DISTRICT</v>
          </cell>
          <cell r="O147" t="str">
            <v>EFFECTIVE 8/10/20 Del in all locations unless cust chooses not to.</v>
          </cell>
          <cell r="P147">
            <v>43265</v>
          </cell>
          <cell r="Q147">
            <v>44592.577280092599</v>
          </cell>
          <cell r="R147">
            <v>44766</v>
          </cell>
          <cell r="S147" t="str">
            <v>FRANKIE</v>
          </cell>
          <cell r="T147" t="str">
            <v>30</v>
          </cell>
          <cell r="V147" t="str">
            <v>42.218018</v>
          </cell>
          <cell r="W147" t="str">
            <v>-70.992211</v>
          </cell>
        </row>
        <row r="148">
          <cell r="B148">
            <v>150031</v>
          </cell>
          <cell r="C148" t="str">
            <v>Bane - Hancock Park Rehab</v>
          </cell>
          <cell r="D148" t="str">
            <v>B</v>
          </cell>
          <cell r="E148">
            <v>0</v>
          </cell>
          <cell r="F148" t="str">
            <v>MR</v>
          </cell>
          <cell r="G148" t="str">
            <v>164 Parkingway</v>
          </cell>
          <cell r="H148" t="str">
            <v>QUINCY</v>
          </cell>
          <cell r="I148" t="str">
            <v>MA</v>
          </cell>
          <cell r="J148" t="str">
            <v>02169</v>
          </cell>
          <cell r="K148" t="str">
            <v>Exact Auto Street Reference Geocoded</v>
          </cell>
          <cell r="M148" t="str">
            <v>JEN GOSSELIN</v>
          </cell>
          <cell r="N148" t="str">
            <v>CAPPELLO DISTRICT</v>
          </cell>
          <cell r="O148" t="str">
            <v>EFFECTIVE 8/10/20 Del in all locations unless cust chooses not to.  Driver, use the intercom to let the front desk know you arrived. if no one answers, please walk around to the front door to the lobby.</v>
          </cell>
          <cell r="P148">
            <v>43265</v>
          </cell>
          <cell r="Q148">
            <v>44592.577025462997</v>
          </cell>
          <cell r="R148">
            <v>44766</v>
          </cell>
          <cell r="S148" t="str">
            <v>FRANKIE</v>
          </cell>
          <cell r="T148" t="str">
            <v>30</v>
          </cell>
          <cell r="V148" t="str">
            <v>42.245440</v>
          </cell>
          <cell r="W148" t="str">
            <v>-71.003049</v>
          </cell>
        </row>
        <row r="149">
          <cell r="B149">
            <v>150033</v>
          </cell>
          <cell r="C149" t="str">
            <v>Jewish Home W. Mass.</v>
          </cell>
          <cell r="D149" t="str">
            <v>A</v>
          </cell>
          <cell r="E149">
            <v>0</v>
          </cell>
          <cell r="F149" t="str">
            <v>MW</v>
          </cell>
          <cell r="G149" t="str">
            <v>770 Converse St</v>
          </cell>
          <cell r="H149" t="str">
            <v>LONGMEADOW</v>
          </cell>
          <cell r="I149" t="str">
            <v>MA</v>
          </cell>
          <cell r="J149" t="str">
            <v>01106</v>
          </cell>
          <cell r="K149" t="str">
            <v>Exact Auto Street Reference Geocoded</v>
          </cell>
          <cell r="L149" t="str">
            <v>STG</v>
          </cell>
          <cell r="M149" t="str">
            <v>JEN GOSSELIN</v>
          </cell>
          <cell r="N149" t="str">
            <v>CAPPELLO DISTRICT</v>
          </cell>
          <cell r="O149" t="str">
            <v>EFFECTIVE 8/10/20 Del in all locations unless cust chooses not to.  LOADING DOCK. Please pick up pallets.</v>
          </cell>
          <cell r="P149">
            <v>43496</v>
          </cell>
          <cell r="Q149">
            <v>44364.428796296299</v>
          </cell>
          <cell r="R149">
            <v>44766</v>
          </cell>
          <cell r="S149" t="str">
            <v>ADMIN</v>
          </cell>
          <cell r="T149" t="str">
            <v>30</v>
          </cell>
          <cell r="V149" t="str">
            <v>42.064814</v>
          </cell>
          <cell r="W149" t="str">
            <v>-72.552535</v>
          </cell>
        </row>
        <row r="150">
          <cell r="B150">
            <v>150034</v>
          </cell>
          <cell r="C150" t="str">
            <v>RUTH S HOUSE</v>
          </cell>
          <cell r="D150" t="str">
            <v>A</v>
          </cell>
          <cell r="E150">
            <v>0</v>
          </cell>
          <cell r="F150" t="str">
            <v>W</v>
          </cell>
          <cell r="G150" t="str">
            <v>780 CONVERSE ST</v>
          </cell>
          <cell r="H150" t="str">
            <v>LONGMEADOW</v>
          </cell>
          <cell r="I150" t="str">
            <v>MA</v>
          </cell>
          <cell r="J150" t="str">
            <v>01106</v>
          </cell>
          <cell r="K150" t="str">
            <v>Exact Auto Street Reference Geocoded</v>
          </cell>
          <cell r="M150" t="str">
            <v>JEN GOSSELIN</v>
          </cell>
          <cell r="N150" t="str">
            <v>CAPPELLO DISTRICT</v>
          </cell>
          <cell r="O150" t="str">
            <v>EFFECTIVE 8/10/20 Del in all locations unless cust chooses not to.  Same parking lot as Jewish Home.  Other BLDG</v>
          </cell>
          <cell r="P150">
            <v>43496</v>
          </cell>
          <cell r="Q150">
            <v>44327.535555555602</v>
          </cell>
          <cell r="R150">
            <v>44761</v>
          </cell>
          <cell r="S150" t="str">
            <v>ADMIN</v>
          </cell>
          <cell r="T150" t="str">
            <v>30</v>
          </cell>
          <cell r="V150" t="str">
            <v>42.064470</v>
          </cell>
          <cell r="W150" t="str">
            <v>-72.552261</v>
          </cell>
        </row>
        <row r="151">
          <cell r="B151">
            <v>150035</v>
          </cell>
          <cell r="C151" t="str">
            <v>Mill Pond Rest Home</v>
          </cell>
          <cell r="D151" t="str">
            <v>B</v>
          </cell>
          <cell r="E151">
            <v>0</v>
          </cell>
          <cell r="F151" t="str">
            <v>WF</v>
          </cell>
          <cell r="G151" t="str">
            <v>84 Myrtle St</v>
          </cell>
          <cell r="H151" t="str">
            <v>ASHLAND</v>
          </cell>
          <cell r="I151" t="str">
            <v>MA</v>
          </cell>
          <cell r="J151" t="str">
            <v>01721</v>
          </cell>
          <cell r="K151" t="str">
            <v>Exact Auto Street Reference Geocoded</v>
          </cell>
          <cell r="M151" t="str">
            <v>JEN GOSSELIN</v>
          </cell>
          <cell r="N151" t="str">
            <v>CAPPELLO DISTRICT</v>
          </cell>
          <cell r="O151" t="str">
            <v>EFFECTIVE 8/10/20 Del in all locations unless cust chooses not to.  Dry into shed outside.</v>
          </cell>
          <cell r="P151">
            <v>43543</v>
          </cell>
          <cell r="Q151">
            <v>44329.596979166701</v>
          </cell>
          <cell r="R151">
            <v>44761</v>
          </cell>
          <cell r="S151" t="str">
            <v>ADMIN</v>
          </cell>
          <cell r="T151" t="str">
            <v>30</v>
          </cell>
          <cell r="V151" t="str">
            <v>42.266115</v>
          </cell>
          <cell r="W151" t="str">
            <v>-71.465229</v>
          </cell>
        </row>
        <row r="152">
          <cell r="B152">
            <v>150036</v>
          </cell>
          <cell r="C152" t="str">
            <v>Bane - Ledgewood Rehab</v>
          </cell>
          <cell r="D152" t="str">
            <v>B</v>
          </cell>
          <cell r="E152">
            <v>0</v>
          </cell>
          <cell r="F152" t="str">
            <v>MR</v>
          </cell>
          <cell r="G152" t="str">
            <v>87 Herrick St</v>
          </cell>
          <cell r="H152" t="str">
            <v>BEVERLY</v>
          </cell>
          <cell r="I152" t="str">
            <v>MA</v>
          </cell>
          <cell r="J152" t="str">
            <v>01915</v>
          </cell>
          <cell r="K152" t="str">
            <v>Exact Auto Street Reference Geocoded</v>
          </cell>
          <cell r="L152" t="str">
            <v>DOCK</v>
          </cell>
          <cell r="M152" t="str">
            <v>JEN GOSSELIN</v>
          </cell>
          <cell r="N152" t="str">
            <v>CAPPELLO DISTRICT</v>
          </cell>
          <cell r="O152" t="str">
            <v>call kitchen at 978-921-1392 EX.234. An employee will give you access to the bldg. You can still pull up to loading dock and deliver as usual.  If no one answers, go through front</v>
          </cell>
          <cell r="P152">
            <v>43543</v>
          </cell>
          <cell r="Q152">
            <v>44622.5077199074</v>
          </cell>
          <cell r="R152">
            <v>44766</v>
          </cell>
          <cell r="S152" t="str">
            <v>FRANKIE</v>
          </cell>
          <cell r="T152" t="str">
            <v>30</v>
          </cell>
          <cell r="V152" t="str">
            <v>42.565278</v>
          </cell>
          <cell r="W152" t="str">
            <v>-70.877136</v>
          </cell>
        </row>
        <row r="153">
          <cell r="B153">
            <v>150037</v>
          </cell>
          <cell r="C153" t="str">
            <v>Elizabethtown Nursing PA.</v>
          </cell>
          <cell r="D153" t="str">
            <v>B</v>
          </cell>
          <cell r="E153">
            <v>0</v>
          </cell>
          <cell r="F153" t="str">
            <v>MR</v>
          </cell>
          <cell r="G153" t="str">
            <v>155 Broad St</v>
          </cell>
          <cell r="H153" t="str">
            <v>ELIZABETHTOWN</v>
          </cell>
          <cell r="I153" t="str">
            <v>PA</v>
          </cell>
          <cell r="J153" t="str">
            <v>17022</v>
          </cell>
          <cell r="K153" t="str">
            <v>Med Confidence Auto Street Ref Geocoded</v>
          </cell>
          <cell r="M153" t="str">
            <v>JEN GOSSELIN</v>
          </cell>
          <cell r="N153" t="str">
            <v>CAPPELLO DISTRICT</v>
          </cell>
          <cell r="O153" t="str">
            <v>EFFECTIVE 8/10/20 Del in all locations unless cust chooses not to.</v>
          </cell>
          <cell r="P153">
            <v>43549</v>
          </cell>
          <cell r="Q153">
            <v>44200.527407407397</v>
          </cell>
          <cell r="R153">
            <v>44762</v>
          </cell>
          <cell r="S153" t="str">
            <v>FRANKIE</v>
          </cell>
          <cell r="T153" t="str">
            <v>30</v>
          </cell>
          <cell r="V153" t="str">
            <v>40.129222</v>
          </cell>
          <cell r="W153" t="str">
            <v>-76.572594</v>
          </cell>
        </row>
        <row r="154">
          <cell r="B154">
            <v>166660</v>
          </cell>
          <cell r="C154" t="str">
            <v>WILTON MEADOWS</v>
          </cell>
          <cell r="D154" t="str">
            <v>A</v>
          </cell>
          <cell r="E154">
            <v>0</v>
          </cell>
          <cell r="F154" t="str">
            <v>TF</v>
          </cell>
          <cell r="G154" t="str">
            <v>439 DANBURY RD</v>
          </cell>
          <cell r="H154" t="str">
            <v>WILTON</v>
          </cell>
          <cell r="I154" t="str">
            <v>CT</v>
          </cell>
          <cell r="J154" t="str">
            <v>06897</v>
          </cell>
          <cell r="K154" t="str">
            <v>Exact Auto Street Reference Geocoded</v>
          </cell>
          <cell r="M154" t="str">
            <v>ALICIA CABAN</v>
          </cell>
          <cell r="N154" t="str">
            <v>BLAIR DISTRICT</v>
          </cell>
          <cell r="O154" t="str">
            <v>code 43921*</v>
          </cell>
          <cell r="P154">
            <v>36237</v>
          </cell>
          <cell r="Q154">
            <v>44439.727627314802</v>
          </cell>
          <cell r="R154">
            <v>44760</v>
          </cell>
          <cell r="S154" t="str">
            <v>FRANKIE</v>
          </cell>
          <cell r="T154" t="str">
            <v>30</v>
          </cell>
          <cell r="V154" t="str">
            <v>41.216440</v>
          </cell>
          <cell r="W154" t="str">
            <v>-73.429407</v>
          </cell>
        </row>
        <row r="155">
          <cell r="B155">
            <v>171300</v>
          </cell>
          <cell r="C155" t="str">
            <v>MERRY GO ROUND</v>
          </cell>
          <cell r="D155" t="str">
            <v>A</v>
          </cell>
          <cell r="E155">
            <v>0</v>
          </cell>
          <cell r="F155" t="str">
            <v>TR</v>
          </cell>
          <cell r="G155" t="str">
            <v>20 BOLLING PL</v>
          </cell>
          <cell r="H155" t="str">
            <v>GREENWICH</v>
          </cell>
          <cell r="I155" t="str">
            <v>CT</v>
          </cell>
          <cell r="J155" t="str">
            <v>06830</v>
          </cell>
          <cell r="K155" t="str">
            <v>High Confidence Auto Street Ref Geocoded</v>
          </cell>
          <cell r="L155" t="str">
            <v>28</v>
          </cell>
          <cell r="M155" t="str">
            <v>ALICIA CABAN</v>
          </cell>
          <cell r="N155" t="str">
            <v>BLAIR DISTRICT</v>
          </cell>
          <cell r="O155" t="str">
            <v>EFFECTIVE 8/10/20 Del in all locations unless cust chooses not to.</v>
          </cell>
          <cell r="P155">
            <v>36347</v>
          </cell>
          <cell r="Q155">
            <v>44593.702499999999</v>
          </cell>
          <cell r="R155">
            <v>44760</v>
          </cell>
          <cell r="S155" t="str">
            <v>FRANKIE</v>
          </cell>
          <cell r="T155" t="str">
            <v>30</v>
          </cell>
          <cell r="V155" t="str">
            <v>41.023823</v>
          </cell>
          <cell r="W155" t="str">
            <v>-73.628382</v>
          </cell>
        </row>
        <row r="156">
          <cell r="B156">
            <v>180280</v>
          </cell>
          <cell r="C156" t="str">
            <v>BRADLEY HOME + PAVILION</v>
          </cell>
          <cell r="D156" t="str">
            <v>B</v>
          </cell>
          <cell r="E156">
            <v>0</v>
          </cell>
          <cell r="F156" t="str">
            <v>T</v>
          </cell>
          <cell r="G156" t="str">
            <v>320 COLONY ST</v>
          </cell>
          <cell r="H156" t="str">
            <v>MERIDEN</v>
          </cell>
          <cell r="I156" t="str">
            <v>CT</v>
          </cell>
          <cell r="J156" t="str">
            <v>06450</v>
          </cell>
          <cell r="K156" t="str">
            <v>High Confidence Auto Street Ref Geocoded</v>
          </cell>
          <cell r="M156" t="str">
            <v>JEN GOSSELIN</v>
          </cell>
          <cell r="N156" t="str">
            <v>CAPPELLO DISTRICT</v>
          </cell>
          <cell r="O156" t="str">
            <v>Enter of Wilcox Ave</v>
          </cell>
          <cell r="P156">
            <v>36237</v>
          </cell>
          <cell r="Q156">
            <v>44692.535324074102</v>
          </cell>
          <cell r="R156">
            <v>44760</v>
          </cell>
          <cell r="S156" t="str">
            <v>FRANKIE</v>
          </cell>
          <cell r="T156" t="str">
            <v>30</v>
          </cell>
          <cell r="V156" t="str">
            <v>41.546184</v>
          </cell>
          <cell r="W156" t="str">
            <v>-72.795189</v>
          </cell>
        </row>
        <row r="157">
          <cell r="B157">
            <v>201030</v>
          </cell>
          <cell r="C157" t="str">
            <v>ATHENA - BAYVIEW HEALTH</v>
          </cell>
          <cell r="D157" t="str">
            <v>B</v>
          </cell>
          <cell r="E157">
            <v>0</v>
          </cell>
          <cell r="F157" t="str">
            <v>TF</v>
          </cell>
          <cell r="G157" t="str">
            <v>301 ROPE FERRY RD</v>
          </cell>
          <cell r="H157" t="str">
            <v>WATERFORD</v>
          </cell>
          <cell r="I157" t="str">
            <v>CT</v>
          </cell>
          <cell r="J157" t="str">
            <v>06385</v>
          </cell>
          <cell r="K157" t="str">
            <v>Exact Auto Street Reference Geocoded</v>
          </cell>
          <cell r="L157" t="str">
            <v>IS COVID;LG; 36</v>
          </cell>
          <cell r="M157" t="str">
            <v>ATHENA HEALTHCARE</v>
          </cell>
          <cell r="N157" t="str">
            <v>SMITH DISTRICT</v>
          </cell>
          <cell r="O157" t="str">
            <v>Code 2021*  PICK UP EMPTY MILK CRATES &amp; PALLETS.  Must deliver inside.</v>
          </cell>
          <cell r="P157">
            <v>36237</v>
          </cell>
          <cell r="Q157">
            <v>44613.492812500001</v>
          </cell>
          <cell r="R157">
            <v>44760</v>
          </cell>
          <cell r="S157" t="str">
            <v>FRANKIE</v>
          </cell>
          <cell r="T157" t="str">
            <v>30</v>
          </cell>
          <cell r="V157" t="str">
            <v>41.327409</v>
          </cell>
          <cell r="W157" t="str">
            <v>-72.165805</v>
          </cell>
        </row>
        <row r="158">
          <cell r="B158">
            <v>201110</v>
          </cell>
          <cell r="C158" t="str">
            <v>MYSTIC MANOR REHAB &amp; NURS</v>
          </cell>
          <cell r="D158" t="str">
            <v>B</v>
          </cell>
          <cell r="E158">
            <v>0</v>
          </cell>
          <cell r="F158" t="str">
            <v>MWF</v>
          </cell>
          <cell r="G158" t="str">
            <v>475 HIGH ST</v>
          </cell>
          <cell r="H158" t="str">
            <v>MYSTIC</v>
          </cell>
          <cell r="I158" t="str">
            <v>CT</v>
          </cell>
          <cell r="J158" t="str">
            <v>06355</v>
          </cell>
          <cell r="K158" t="str">
            <v>Exact Auto Street Reference Geocoded</v>
          </cell>
          <cell r="M158" t="str">
            <v>JEN GOSSELIN</v>
          </cell>
          <cell r="N158" t="str">
            <v>CAPPELLO DISTRICT</v>
          </cell>
          <cell r="O158" t="str">
            <v>0475 Door Code</v>
          </cell>
          <cell r="P158">
            <v>36237</v>
          </cell>
          <cell r="Q158">
            <v>44621.804293981499</v>
          </cell>
          <cell r="R158">
            <v>44761</v>
          </cell>
          <cell r="S158" t="str">
            <v>FRANKIE</v>
          </cell>
          <cell r="T158" t="str">
            <v>30</v>
          </cell>
          <cell r="V158" t="str">
            <v>41.364663</v>
          </cell>
          <cell r="W158" t="str">
            <v>-71.974143</v>
          </cell>
        </row>
        <row r="159">
          <cell r="B159">
            <v>201692</v>
          </cell>
          <cell r="C159" t="str">
            <v>FI - Fishers I. Comm. Center</v>
          </cell>
          <cell r="D159" t="str">
            <v>D</v>
          </cell>
          <cell r="E159">
            <v>0</v>
          </cell>
          <cell r="F159" t="str">
            <v>TF</v>
          </cell>
          <cell r="G159" t="str">
            <v>10 Hound Ave</v>
          </cell>
          <cell r="H159" t="str">
            <v>FISHERS ISLAND</v>
          </cell>
          <cell r="I159" t="str">
            <v>NY</v>
          </cell>
          <cell r="J159" t="str">
            <v>06390</v>
          </cell>
          <cell r="K159" t="str">
            <v>Med Confidence Auto Street Ref Geocoded</v>
          </cell>
          <cell r="M159" t="str">
            <v>KEN CARDNER</v>
          </cell>
          <cell r="N159" t="str">
            <v>BLAIR DISTRICT</v>
          </cell>
          <cell r="P159">
            <v>39629</v>
          </cell>
          <cell r="Q159">
            <v>44733.519525463002</v>
          </cell>
          <cell r="R159">
            <v>44756</v>
          </cell>
          <cell r="S159" t="str">
            <v>FRANKIE</v>
          </cell>
          <cell r="T159" t="str">
            <v>30</v>
          </cell>
          <cell r="V159" t="str">
            <v>41.255272</v>
          </cell>
          <cell r="W159" t="str">
            <v>-72.033396</v>
          </cell>
        </row>
        <row r="160">
          <cell r="B160">
            <v>201718</v>
          </cell>
          <cell r="C160" t="str">
            <v>LCB - Residence at Cedar</v>
          </cell>
          <cell r="D160" t="str">
            <v>LCB</v>
          </cell>
          <cell r="E160">
            <v>0</v>
          </cell>
          <cell r="F160" t="str">
            <v>TF</v>
          </cell>
          <cell r="G160" t="str">
            <v>628 Old Westport Rd</v>
          </cell>
          <cell r="H160" t="str">
            <v>NORTH DARTMOUTH</v>
          </cell>
          <cell r="I160" t="str">
            <v>MA</v>
          </cell>
          <cell r="J160" t="str">
            <v>02747</v>
          </cell>
          <cell r="K160" t="str">
            <v>High Confidence Auto Street Ref Geocoded</v>
          </cell>
          <cell r="L160" t="str">
            <v>NO Haska, Frederick</v>
          </cell>
          <cell r="M160" t="str">
            <v>LCB</v>
          </cell>
          <cell r="N160" t="str">
            <v>SMITH DISTRICT</v>
          </cell>
          <cell r="O160" t="str">
            <v>Deliver inside facility. Must go to front desk to be screened prior to delivery inside.  If you cannot be screened, ask where to drop product.</v>
          </cell>
          <cell r="P160">
            <v>41794</v>
          </cell>
          <cell r="Q160">
            <v>44692.535324074102</v>
          </cell>
          <cell r="R160">
            <v>44763</v>
          </cell>
          <cell r="S160" t="str">
            <v>FRANKIE</v>
          </cell>
          <cell r="T160" t="str">
            <v>30</v>
          </cell>
          <cell r="V160" t="str">
            <v>41.624671</v>
          </cell>
          <cell r="W160" t="str">
            <v>-71.034508</v>
          </cell>
        </row>
        <row r="161">
          <cell r="B161">
            <v>201722</v>
          </cell>
          <cell r="C161" t="str">
            <v>LCB - Light House at Lincoln</v>
          </cell>
          <cell r="D161" t="str">
            <v>LCB</v>
          </cell>
          <cell r="E161">
            <v>0</v>
          </cell>
          <cell r="F161" t="str">
            <v>WF</v>
          </cell>
          <cell r="G161" t="str">
            <v>425 Albion Rd</v>
          </cell>
          <cell r="H161" t="str">
            <v>LINCOLN</v>
          </cell>
          <cell r="I161" t="str">
            <v>RI</v>
          </cell>
          <cell r="J161" t="str">
            <v>02865</v>
          </cell>
          <cell r="K161" t="str">
            <v>Exact Auto Street Reference Geocoded</v>
          </cell>
          <cell r="M161" t="str">
            <v>LCB</v>
          </cell>
          <cell r="N161" t="str">
            <v>SMITH DISTRICT</v>
          </cell>
          <cell r="O161" t="str">
            <v>code 2001.  Deliver inside facility. Must go to front desk to be screened prior to delivery inside.  If you cannot be screened, ask where to drop product.</v>
          </cell>
          <cell r="P161">
            <v>41822</v>
          </cell>
          <cell r="Q161">
            <v>44692.535324074102</v>
          </cell>
          <cell r="R161">
            <v>44763</v>
          </cell>
          <cell r="S161" t="str">
            <v>FRANKIE</v>
          </cell>
          <cell r="T161" t="str">
            <v>30</v>
          </cell>
          <cell r="V161" t="str">
            <v>41.940429</v>
          </cell>
          <cell r="W161" t="str">
            <v>-71.479245</v>
          </cell>
        </row>
        <row r="162">
          <cell r="B162">
            <v>201723</v>
          </cell>
          <cell r="C162" t="str">
            <v>LCB - Residence at Pearl St</v>
          </cell>
          <cell r="D162" t="str">
            <v>LCB</v>
          </cell>
          <cell r="E162">
            <v>0</v>
          </cell>
          <cell r="F162" t="str">
            <v>MR</v>
          </cell>
          <cell r="G162" t="str">
            <v>75 Pearl st</v>
          </cell>
          <cell r="H162" t="str">
            <v>READING</v>
          </cell>
          <cell r="I162" t="str">
            <v>MA</v>
          </cell>
          <cell r="J162" t="str">
            <v>01867</v>
          </cell>
          <cell r="K162" t="str">
            <v>Exact Auto Street Reference Geocoded</v>
          </cell>
          <cell r="M162" t="str">
            <v>LCB</v>
          </cell>
          <cell r="N162" t="str">
            <v>SMITH DISTRICT</v>
          </cell>
          <cell r="O162" t="str">
            <v>Deliver inside facility. Must go to front desk to be screened prior to delivery inside.  If you cannot be screened, ask where to drop product.</v>
          </cell>
          <cell r="P162">
            <v>41814</v>
          </cell>
          <cell r="Q162">
            <v>44510.493564814802</v>
          </cell>
          <cell r="R162">
            <v>44766</v>
          </cell>
          <cell r="S162" t="str">
            <v>FRANKIE</v>
          </cell>
          <cell r="T162" t="str">
            <v>30</v>
          </cell>
          <cell r="V162" t="str">
            <v>42.530267</v>
          </cell>
          <cell r="W162" t="str">
            <v>-71.099523</v>
          </cell>
        </row>
        <row r="163">
          <cell r="B163">
            <v>201724</v>
          </cell>
          <cell r="C163" t="str">
            <v>LCB - Residence at Watertown</v>
          </cell>
          <cell r="D163" t="str">
            <v>LCB</v>
          </cell>
          <cell r="E163">
            <v>0</v>
          </cell>
          <cell r="F163" t="str">
            <v>T</v>
          </cell>
          <cell r="G163" t="str">
            <v>20 Summer St</v>
          </cell>
          <cell r="H163" t="str">
            <v>Watertown</v>
          </cell>
          <cell r="I163" t="str">
            <v>MA</v>
          </cell>
          <cell r="J163" t="str">
            <v>02472</v>
          </cell>
          <cell r="K163" t="str">
            <v>Exact Auto Street Reference Geocoded</v>
          </cell>
          <cell r="M163" t="str">
            <v>LCB</v>
          </cell>
          <cell r="N163" t="str">
            <v>SMITH DISTRICT</v>
          </cell>
          <cell r="O163" t="str">
            <v>Deliver inside facility. Must go to front desk to be screened prior to delivery inside.  If you cannot be screened, ask where to drop product.</v>
          </cell>
          <cell r="P163">
            <v>41843</v>
          </cell>
          <cell r="Q163">
            <v>44510.493564814802</v>
          </cell>
          <cell r="R163">
            <v>44763</v>
          </cell>
          <cell r="S163" t="str">
            <v>FRANKIE</v>
          </cell>
          <cell r="T163" t="str">
            <v>30</v>
          </cell>
          <cell r="V163" t="str">
            <v>42.366935</v>
          </cell>
          <cell r="W163" t="str">
            <v>-71.182814</v>
          </cell>
        </row>
        <row r="164">
          <cell r="B164">
            <v>201725</v>
          </cell>
          <cell r="C164" t="str">
            <v>LCB - Residence at Riverbend</v>
          </cell>
          <cell r="D164" t="str">
            <v>LCB</v>
          </cell>
          <cell r="E164">
            <v>0</v>
          </cell>
          <cell r="F164" t="str">
            <v>MR</v>
          </cell>
          <cell r="G164" t="str">
            <v>149 County Rd</v>
          </cell>
          <cell r="H164" t="str">
            <v>IPSWICH</v>
          </cell>
          <cell r="I164" t="str">
            <v>MA</v>
          </cell>
          <cell r="J164" t="str">
            <v>01938</v>
          </cell>
          <cell r="K164" t="str">
            <v>Exact Auto Street Reference Geocoded</v>
          </cell>
          <cell r="M164" t="str">
            <v>LCB</v>
          </cell>
          <cell r="N164" t="str">
            <v>SMITH DISTRICT</v>
          </cell>
          <cell r="O164" t="str">
            <v>Deliver inside facility. Must go to front desk to be screened prior to delivery inside.  If you cannot be screened, ask where to drop product.</v>
          </cell>
          <cell r="P164">
            <v>41843</v>
          </cell>
          <cell r="Q164">
            <v>44510.493564814802</v>
          </cell>
          <cell r="R164">
            <v>44766</v>
          </cell>
          <cell r="S164" t="str">
            <v>FRANKIE</v>
          </cell>
          <cell r="T164" t="str">
            <v>30</v>
          </cell>
          <cell r="V164" t="str">
            <v>42.663533</v>
          </cell>
          <cell r="W164" t="str">
            <v>-70.840614</v>
          </cell>
        </row>
        <row r="165">
          <cell r="B165">
            <v>201726</v>
          </cell>
          <cell r="C165" t="str">
            <v>LCB - Residence at South Windsor</v>
          </cell>
          <cell r="D165" t="str">
            <v>LCB</v>
          </cell>
          <cell r="E165">
            <v>0</v>
          </cell>
          <cell r="F165" t="str">
            <v>TF</v>
          </cell>
          <cell r="G165" t="str">
            <v>200 Deming St</v>
          </cell>
          <cell r="H165" t="str">
            <v>SOUTH WINDSOR</v>
          </cell>
          <cell r="I165" t="str">
            <v>CT</v>
          </cell>
          <cell r="J165" t="str">
            <v>06074</v>
          </cell>
          <cell r="K165" t="str">
            <v>Exact Auto Street Reference Geocoded</v>
          </cell>
          <cell r="L165" t="str">
            <v>28</v>
          </cell>
          <cell r="M165" t="str">
            <v>LCB</v>
          </cell>
          <cell r="N165" t="str">
            <v>SMITH DISTRICT</v>
          </cell>
          <cell r="O165" t="str">
            <v>Must go to front desk to be screened prior to delivery inside.  If you cannot be screened, ask where to drop product.</v>
          </cell>
          <cell r="P165">
            <v>41843</v>
          </cell>
          <cell r="Q165">
            <v>44510.493564814802</v>
          </cell>
          <cell r="R165">
            <v>44763</v>
          </cell>
          <cell r="S165" t="str">
            <v>FRANKIE</v>
          </cell>
          <cell r="T165" t="str">
            <v>30</v>
          </cell>
          <cell r="V165" t="str">
            <v>41.820901</v>
          </cell>
          <cell r="W165" t="str">
            <v>-72.552523</v>
          </cell>
        </row>
        <row r="166">
          <cell r="B166">
            <v>201727</v>
          </cell>
          <cell r="C166" t="str">
            <v>LCB - Residence at Brookside</v>
          </cell>
          <cell r="D166" t="str">
            <v>LCB</v>
          </cell>
          <cell r="E166">
            <v>0</v>
          </cell>
          <cell r="F166" t="str">
            <v>TF</v>
          </cell>
          <cell r="G166" t="str">
            <v>117 Simsbury Rd</v>
          </cell>
          <cell r="H166" t="str">
            <v>AVON</v>
          </cell>
          <cell r="I166" t="str">
            <v>CT</v>
          </cell>
          <cell r="J166" t="str">
            <v>06001</v>
          </cell>
          <cell r="K166" t="str">
            <v>Exact Auto Street Reference Geocoded</v>
          </cell>
          <cell r="M166" t="str">
            <v>LCB</v>
          </cell>
          <cell r="N166" t="str">
            <v>SMITH DISTRICT</v>
          </cell>
          <cell r="O166" t="str">
            <v>Deliver inside facility. Must go to front desk to be screened prior to delivery inside.  If you cannot be screened, ask where to drop product.</v>
          </cell>
          <cell r="P166">
            <v>41843</v>
          </cell>
          <cell r="Q166">
            <v>44692.535324074102</v>
          </cell>
          <cell r="R166">
            <v>44763</v>
          </cell>
          <cell r="S166" t="str">
            <v>FRANKIE</v>
          </cell>
          <cell r="T166" t="str">
            <v>30</v>
          </cell>
          <cell r="V166" t="str">
            <v>41.817625</v>
          </cell>
          <cell r="W166" t="str">
            <v>-72.830014</v>
          </cell>
        </row>
        <row r="167">
          <cell r="B167">
            <v>201728</v>
          </cell>
          <cell r="C167" t="str">
            <v>LCB - Residence at Five Corners</v>
          </cell>
          <cell r="D167" t="str">
            <v>LCB</v>
          </cell>
          <cell r="E167">
            <v>0</v>
          </cell>
          <cell r="F167" t="str">
            <v>WF</v>
          </cell>
          <cell r="G167" t="str">
            <v>678 Depot Rd</v>
          </cell>
          <cell r="H167" t="str">
            <v>NORTH EASTON</v>
          </cell>
          <cell r="I167" t="str">
            <v>MA</v>
          </cell>
          <cell r="J167" t="str">
            <v>02356</v>
          </cell>
          <cell r="K167" t="str">
            <v>High Confidence Auto Street Ref Geocoded</v>
          </cell>
          <cell r="M167" t="str">
            <v>LCB</v>
          </cell>
          <cell r="N167" t="str">
            <v>SMITH DISTRICT</v>
          </cell>
          <cell r="O167" t="str">
            <v>Deliver inside facility. Must go to front desk to be screened prior to delivery inside.  If you cannot be screened, ask where to drop product.</v>
          </cell>
          <cell r="P167">
            <v>41843</v>
          </cell>
          <cell r="Q167">
            <v>44692.535324074102</v>
          </cell>
          <cell r="R167">
            <v>44110</v>
          </cell>
          <cell r="S167" t="str">
            <v>FRANKIE</v>
          </cell>
          <cell r="T167" t="str">
            <v>30</v>
          </cell>
          <cell r="V167" t="str">
            <v>42.025978</v>
          </cell>
          <cell r="W167" t="str">
            <v>-71.117641</v>
          </cell>
        </row>
        <row r="168">
          <cell r="B168">
            <v>201729</v>
          </cell>
          <cell r="C168" t="str">
            <v>LCB - Residence of Valley</v>
          </cell>
          <cell r="D168" t="str">
            <v>LCB</v>
          </cell>
          <cell r="E168">
            <v>0</v>
          </cell>
          <cell r="F168" t="str">
            <v>TF</v>
          </cell>
          <cell r="G168" t="str">
            <v>369 Pond St</v>
          </cell>
          <cell r="H168" t="str">
            <v>ASHLAND</v>
          </cell>
          <cell r="I168" t="str">
            <v>MA</v>
          </cell>
          <cell r="J168" t="str">
            <v>01721</v>
          </cell>
          <cell r="K168" t="str">
            <v>Exact Auto Street Reference Geocoded</v>
          </cell>
          <cell r="M168" t="str">
            <v>LCB</v>
          </cell>
          <cell r="N168" t="str">
            <v>SMITH DISTRICT</v>
          </cell>
          <cell r="O168" t="str">
            <v>Deliver inside facility. Must go to front desk to be screened prior to delivery inside.  If you cannot be screened, ask where to drop product.</v>
          </cell>
          <cell r="P168">
            <v>41843</v>
          </cell>
          <cell r="Q168">
            <v>44510.493564814802</v>
          </cell>
          <cell r="R168">
            <v>44763</v>
          </cell>
          <cell r="S168" t="str">
            <v>FRANKIE</v>
          </cell>
          <cell r="T168" t="str">
            <v>30</v>
          </cell>
          <cell r="V168" t="str">
            <v>42.236577</v>
          </cell>
          <cell r="W168" t="str">
            <v>-71.431672</v>
          </cell>
        </row>
        <row r="169">
          <cell r="B169">
            <v>201730</v>
          </cell>
          <cell r="C169" t="str">
            <v>LCB - Residence at Otter Circle</v>
          </cell>
          <cell r="D169" t="str">
            <v>LCB</v>
          </cell>
          <cell r="E169">
            <v>0</v>
          </cell>
          <cell r="F169" t="str">
            <v>MR</v>
          </cell>
          <cell r="G169" t="str">
            <v>350 Lodge Rd</v>
          </cell>
          <cell r="H169" t="str">
            <v>MIDDLEBURY</v>
          </cell>
          <cell r="I169" t="str">
            <v>VT</v>
          </cell>
          <cell r="J169" t="str">
            <v>05753</v>
          </cell>
          <cell r="K169" t="str">
            <v>Exact Auto Street Reference Geocoded</v>
          </cell>
          <cell r="M169" t="str">
            <v>LCB</v>
          </cell>
          <cell r="N169" t="str">
            <v>SMITH DISTRICT</v>
          </cell>
          <cell r="O169" t="str">
            <v>Deliver inside facility. Must go to front desk to be screened prior to delivery inside.  If you cannot be screened, ask where to drop product.</v>
          </cell>
          <cell r="P169">
            <v>41913</v>
          </cell>
          <cell r="Q169">
            <v>44510.493564814802</v>
          </cell>
          <cell r="R169">
            <v>44766</v>
          </cell>
          <cell r="S169" t="str">
            <v>FRANKIE</v>
          </cell>
          <cell r="T169" t="str">
            <v>30</v>
          </cell>
          <cell r="V169" t="str">
            <v>43.992757</v>
          </cell>
          <cell r="W169" t="str">
            <v>-73.155448</v>
          </cell>
        </row>
        <row r="170">
          <cell r="B170">
            <v>201732</v>
          </cell>
          <cell r="C170" t="str">
            <v>LCB - Residence at Shelburne</v>
          </cell>
          <cell r="D170" t="str">
            <v>LCB</v>
          </cell>
          <cell r="E170">
            <v>0</v>
          </cell>
          <cell r="F170" t="str">
            <v>MR</v>
          </cell>
          <cell r="G170" t="str">
            <v>185 Pine Haven Shores Rd</v>
          </cell>
          <cell r="H170" t="str">
            <v>SHELBURNE</v>
          </cell>
          <cell r="I170" t="str">
            <v>VT</v>
          </cell>
          <cell r="J170" t="str">
            <v>05482</v>
          </cell>
          <cell r="K170" t="str">
            <v>Exact Auto Street Reference Geocoded</v>
          </cell>
          <cell r="L170" t="str">
            <v>LG</v>
          </cell>
          <cell r="M170" t="str">
            <v>LCB</v>
          </cell>
          <cell r="N170" t="str">
            <v>SMITH DISTRICT</v>
          </cell>
          <cell r="O170" t="str">
            <v>Deliver inside facility. Must go to front desk to be screened prior to delivery inside.  If you cannot be screened, ask where to drop product.</v>
          </cell>
          <cell r="P170">
            <v>41948</v>
          </cell>
          <cell r="Q170">
            <v>44510.493564814802</v>
          </cell>
          <cell r="R170">
            <v>44766</v>
          </cell>
          <cell r="S170" t="str">
            <v>FRANKIE</v>
          </cell>
          <cell r="T170" t="str">
            <v>30</v>
          </cell>
          <cell r="V170" t="str">
            <v>44.419542</v>
          </cell>
          <cell r="W170" t="str">
            <v>-73.215995</v>
          </cell>
        </row>
        <row r="171">
          <cell r="B171">
            <v>201733</v>
          </cell>
          <cell r="C171" t="str">
            <v>LCB - Residence at Quarry Hill</v>
          </cell>
          <cell r="D171" t="str">
            <v>LCB</v>
          </cell>
          <cell r="E171">
            <v>0</v>
          </cell>
          <cell r="F171" t="str">
            <v>MR</v>
          </cell>
          <cell r="G171" t="str">
            <v>465 Quarry Hill Rd</v>
          </cell>
          <cell r="H171" t="str">
            <v>SOUTH BURLINGTON</v>
          </cell>
          <cell r="I171" t="str">
            <v>VT</v>
          </cell>
          <cell r="J171" t="str">
            <v>05403</v>
          </cell>
          <cell r="K171" t="str">
            <v>High Confidence Auto Street Ref Geocoded</v>
          </cell>
          <cell r="M171" t="str">
            <v>LCB</v>
          </cell>
          <cell r="N171" t="str">
            <v>SMITH DISTRICT</v>
          </cell>
          <cell r="O171" t="str">
            <v>Door code 3077#.  Opens single door by keypad.  Go in to open Garage door.  Deliver inside facility. Must go to front desk to be screened prior to delivery inside.  If you cannot be screened, ask where to drop product.</v>
          </cell>
          <cell r="P171">
            <v>42461</v>
          </cell>
          <cell r="Q171">
            <v>44510.493564814802</v>
          </cell>
          <cell r="R171">
            <v>44766</v>
          </cell>
          <cell r="S171" t="str">
            <v>FRANKIE</v>
          </cell>
          <cell r="T171" t="str">
            <v>30</v>
          </cell>
          <cell r="V171" t="str">
            <v>44.467420</v>
          </cell>
          <cell r="W171" t="str">
            <v>-73.189110</v>
          </cell>
        </row>
        <row r="172">
          <cell r="B172">
            <v>201734</v>
          </cell>
          <cell r="C172" t="str">
            <v>LCB - Residence at Salem Woods</v>
          </cell>
          <cell r="D172" t="str">
            <v>LCB</v>
          </cell>
          <cell r="E172">
            <v>0</v>
          </cell>
          <cell r="F172" t="str">
            <v>TF</v>
          </cell>
          <cell r="G172" t="str">
            <v>6 Sally Sweets Way</v>
          </cell>
          <cell r="H172" t="str">
            <v>SALEM</v>
          </cell>
          <cell r="I172" t="str">
            <v>NH</v>
          </cell>
          <cell r="J172" t="str">
            <v>03079</v>
          </cell>
          <cell r="K172" t="str">
            <v>High Confidence Auto Street Ref Geocoded</v>
          </cell>
          <cell r="M172" t="str">
            <v>LCB</v>
          </cell>
          <cell r="N172" t="str">
            <v>SMITH DISTRICT</v>
          </cell>
          <cell r="O172" t="str">
            <v>Door Code 1234#,  MUST PICK UP MILK CRATES.  Deliver inside facility. Must go to front desk to be screened prior to delivery inside.  If you cannot be screened, ask where to drop product.</v>
          </cell>
          <cell r="P172">
            <v>42461</v>
          </cell>
          <cell r="Q172">
            <v>44644.616979166698</v>
          </cell>
          <cell r="R172">
            <v>44763</v>
          </cell>
          <cell r="S172" t="str">
            <v>FRANKIE</v>
          </cell>
          <cell r="T172" t="str">
            <v>30</v>
          </cell>
          <cell r="V172" t="str">
            <v>42.779760</v>
          </cell>
          <cell r="W172" t="str">
            <v>-71.206882</v>
          </cell>
        </row>
        <row r="173">
          <cell r="B173">
            <v>201738</v>
          </cell>
          <cell r="C173" t="str">
            <v>LCB - Residence of Valley</v>
          </cell>
          <cell r="D173" t="str">
            <v>LCB</v>
          </cell>
          <cell r="E173">
            <v>0</v>
          </cell>
          <cell r="F173" t="str">
            <v>TF</v>
          </cell>
          <cell r="G173" t="str">
            <v>369 Pond St</v>
          </cell>
          <cell r="H173" t="str">
            <v>ASHLAND</v>
          </cell>
          <cell r="I173" t="str">
            <v>MA</v>
          </cell>
          <cell r="J173" t="str">
            <v>01721</v>
          </cell>
          <cell r="K173" t="str">
            <v>Exact Auto Street Reference Geocoded</v>
          </cell>
          <cell r="M173" t="str">
            <v>LCB</v>
          </cell>
          <cell r="N173" t="str">
            <v>SMITH DISTRICT</v>
          </cell>
          <cell r="O173" t="str">
            <v>Deliver inside facility. Must go to front desk to be screened prior to delivery inside.  If you cannot be screened, ask where to drop product.</v>
          </cell>
          <cell r="P173">
            <v>42585</v>
          </cell>
          <cell r="Q173">
            <v>44510.493564814802</v>
          </cell>
          <cell r="R173">
            <v>43451</v>
          </cell>
          <cell r="S173" t="str">
            <v>FRANKIE</v>
          </cell>
          <cell r="T173" t="str">
            <v>30</v>
          </cell>
          <cell r="V173" t="str">
            <v>42.236577</v>
          </cell>
          <cell r="W173" t="str">
            <v>-71.431672</v>
          </cell>
        </row>
        <row r="174">
          <cell r="B174">
            <v>201740</v>
          </cell>
          <cell r="C174" t="str">
            <v>LCB - Residence at Brookside</v>
          </cell>
          <cell r="D174" t="str">
            <v>LCB</v>
          </cell>
          <cell r="E174">
            <v>0</v>
          </cell>
          <cell r="F174" t="str">
            <v>TF</v>
          </cell>
          <cell r="G174" t="str">
            <v>117 Simsbury Rd</v>
          </cell>
          <cell r="H174" t="str">
            <v>AVON</v>
          </cell>
          <cell r="I174" t="str">
            <v>CT</v>
          </cell>
          <cell r="J174" t="str">
            <v>06001</v>
          </cell>
          <cell r="K174" t="str">
            <v>Exact Auto Street Reference Geocoded</v>
          </cell>
          <cell r="M174" t="str">
            <v>LCB</v>
          </cell>
          <cell r="N174" t="str">
            <v>SMITH DISTRICT</v>
          </cell>
          <cell r="O174" t="str">
            <v>Deliver inside facility. Must go to front desk to be screened prior to delivery inside.  If you cannot be screened, ask where to drop product.</v>
          </cell>
          <cell r="P174">
            <v>42927</v>
          </cell>
          <cell r="Q174">
            <v>44510.493564814802</v>
          </cell>
          <cell r="R174">
            <v>43720</v>
          </cell>
          <cell r="S174" t="str">
            <v>FRANKIE</v>
          </cell>
          <cell r="T174" t="str">
            <v>30</v>
          </cell>
          <cell r="V174" t="str">
            <v>41.817625</v>
          </cell>
          <cell r="W174" t="str">
            <v>-72.830014</v>
          </cell>
        </row>
        <row r="175">
          <cell r="B175">
            <v>201741</v>
          </cell>
          <cell r="C175" t="str">
            <v>LCB - Residence at South Windsor Mainti</v>
          </cell>
          <cell r="D175" t="str">
            <v>LCB</v>
          </cell>
          <cell r="E175">
            <v>0</v>
          </cell>
          <cell r="F175" t="str">
            <v>TF</v>
          </cell>
          <cell r="G175" t="str">
            <v>200 Deming St</v>
          </cell>
          <cell r="H175" t="str">
            <v>SOUTH WINDSOR</v>
          </cell>
          <cell r="I175" t="str">
            <v>CT</v>
          </cell>
          <cell r="J175" t="str">
            <v>06074</v>
          </cell>
          <cell r="K175" t="str">
            <v>Exact Auto Street Reference Geocoded</v>
          </cell>
          <cell r="M175" t="str">
            <v>LCB</v>
          </cell>
          <cell r="N175" t="str">
            <v>SMITH DISTRICT</v>
          </cell>
          <cell r="O175" t="str">
            <v>Must go to front desk to be screened prior to delivery inside.  If you cannot be screened, ask where to drop product.</v>
          </cell>
          <cell r="P175">
            <v>42933</v>
          </cell>
          <cell r="Q175">
            <v>44510.493564814802</v>
          </cell>
          <cell r="R175">
            <v>43451</v>
          </cell>
          <cell r="S175" t="str">
            <v>FRANKIE</v>
          </cell>
          <cell r="T175" t="str">
            <v>30</v>
          </cell>
          <cell r="V175" t="str">
            <v>41.820901</v>
          </cell>
          <cell r="W175" t="str">
            <v>-72.552523</v>
          </cell>
        </row>
        <row r="176">
          <cell r="B176">
            <v>201743</v>
          </cell>
          <cell r="C176" t="str">
            <v>LCB - Residence at Vinnin Square</v>
          </cell>
          <cell r="D176" t="str">
            <v>LCB</v>
          </cell>
          <cell r="E176">
            <v>0</v>
          </cell>
          <cell r="F176" t="str">
            <v>MR</v>
          </cell>
          <cell r="G176" t="str">
            <v>224 Salem Rd</v>
          </cell>
          <cell r="H176" t="str">
            <v>SWAMPSCOTT</v>
          </cell>
          <cell r="I176" t="str">
            <v>MA</v>
          </cell>
          <cell r="J176" t="str">
            <v>01907</v>
          </cell>
          <cell r="K176" t="str">
            <v>High Confidence Auto Street Ref Geocoded</v>
          </cell>
          <cell r="M176" t="str">
            <v>LCB</v>
          </cell>
          <cell r="N176" t="str">
            <v>SMITH DISTRICT</v>
          </cell>
          <cell r="O176" t="str">
            <v>Door code 911 # in.  Deliver inside facility. Must go to front desk to be screened prior to delivery inside.  If you cannot be screened, ask where to drop product.</v>
          </cell>
          <cell r="P176">
            <v>42823</v>
          </cell>
          <cell r="Q176">
            <v>44510.493564814802</v>
          </cell>
          <cell r="R176">
            <v>44766</v>
          </cell>
          <cell r="S176" t="str">
            <v>FRANKIE</v>
          </cell>
          <cell r="T176" t="str">
            <v>30</v>
          </cell>
          <cell r="V176" t="str">
            <v>42.483296</v>
          </cell>
          <cell r="W176" t="str">
            <v>-70.898631</v>
          </cell>
        </row>
        <row r="177">
          <cell r="B177">
            <v>201744</v>
          </cell>
          <cell r="C177" t="str">
            <v>LCB - Residence at Five Corners</v>
          </cell>
          <cell r="D177" t="str">
            <v>LCB</v>
          </cell>
          <cell r="E177">
            <v>0</v>
          </cell>
          <cell r="F177" t="str">
            <v>WF</v>
          </cell>
          <cell r="G177" t="str">
            <v>678 Depot Rd</v>
          </cell>
          <cell r="H177" t="str">
            <v>NORTH EASTON</v>
          </cell>
          <cell r="I177" t="str">
            <v>MA</v>
          </cell>
          <cell r="J177" t="str">
            <v>02356</v>
          </cell>
          <cell r="K177" t="str">
            <v>High Confidence Auto Street Ref Geocoded</v>
          </cell>
          <cell r="M177" t="str">
            <v>LCB</v>
          </cell>
          <cell r="N177" t="str">
            <v>SMITH DISTRICT</v>
          </cell>
          <cell r="O177" t="str">
            <v>Deliver inside facility. Must go to front desk to be screened prior to delivery inside.  If you cannot be screened, ask where to drop product.</v>
          </cell>
          <cell r="P177">
            <v>43818</v>
          </cell>
          <cell r="Q177">
            <v>44692.535324074102</v>
          </cell>
          <cell r="R177">
            <v>44763</v>
          </cell>
          <cell r="S177" t="str">
            <v>FRANKIE</v>
          </cell>
          <cell r="T177" t="str">
            <v>30</v>
          </cell>
          <cell r="V177" t="str">
            <v>42.025978</v>
          </cell>
          <cell r="W177" t="str">
            <v>-71.117641</v>
          </cell>
        </row>
        <row r="178">
          <cell r="B178">
            <v>201747</v>
          </cell>
          <cell r="C178" t="str">
            <v>LCB - Residence at Melrose Station</v>
          </cell>
          <cell r="D178" t="str">
            <v>LCB</v>
          </cell>
          <cell r="E178">
            <v>0</v>
          </cell>
          <cell r="F178" t="str">
            <v>MR</v>
          </cell>
          <cell r="G178" t="str">
            <v>158 Essex St</v>
          </cell>
          <cell r="H178" t="str">
            <v>MELROSE</v>
          </cell>
          <cell r="I178" t="str">
            <v>MA</v>
          </cell>
          <cell r="J178" t="str">
            <v>02176</v>
          </cell>
          <cell r="K178" t="str">
            <v>Exact Auto Street Reference Geocoded</v>
          </cell>
          <cell r="M178" t="str">
            <v>LCB</v>
          </cell>
          <cell r="N178" t="str">
            <v>SMITH DISTRICT</v>
          </cell>
          <cell r="O178" t="str">
            <v>Loop around circle.  back up to dumpster curb.  Deliver inside facility. Must go to front desk to be screened prior to delivery inside.  If you cannot be screened, ask where to drop product.</v>
          </cell>
          <cell r="P178">
            <v>42942</v>
          </cell>
          <cell r="Q178">
            <v>44510.493564814802</v>
          </cell>
          <cell r="R178">
            <v>44766</v>
          </cell>
          <cell r="S178" t="str">
            <v>FRANKIE</v>
          </cell>
          <cell r="T178" t="str">
            <v>30</v>
          </cell>
          <cell r="V178" t="str">
            <v>42.457841</v>
          </cell>
          <cell r="W178" t="str">
            <v>-71.068982</v>
          </cell>
        </row>
        <row r="179">
          <cell r="B179">
            <v>201748</v>
          </cell>
          <cell r="C179" t="str">
            <v>LCB - Residence at Melrose Station</v>
          </cell>
          <cell r="D179" t="str">
            <v>LCB</v>
          </cell>
          <cell r="E179">
            <v>0</v>
          </cell>
          <cell r="F179" t="str">
            <v>MR</v>
          </cell>
          <cell r="G179" t="str">
            <v>158 Essex St</v>
          </cell>
          <cell r="H179" t="str">
            <v>MELROSE</v>
          </cell>
          <cell r="I179" t="str">
            <v>MA</v>
          </cell>
          <cell r="J179" t="str">
            <v>02176</v>
          </cell>
          <cell r="K179" t="str">
            <v>Exact Auto Street Reference Geocoded</v>
          </cell>
          <cell r="M179" t="str">
            <v>LCB</v>
          </cell>
          <cell r="N179" t="str">
            <v>SMITH DISTRICT</v>
          </cell>
          <cell r="O179" t="str">
            <v>Deliver inside facility. Must go to front desk to be screened prior to delivery inside.  If you cannot be screened, ask where to drop product.</v>
          </cell>
          <cell r="P179">
            <v>42942</v>
          </cell>
          <cell r="Q179">
            <v>44510.493564814802</v>
          </cell>
          <cell r="R179">
            <v>43915</v>
          </cell>
          <cell r="S179" t="str">
            <v>FRANKIE</v>
          </cell>
          <cell r="T179" t="str">
            <v>30</v>
          </cell>
          <cell r="V179" t="str">
            <v>42.457841</v>
          </cell>
          <cell r="W179" t="str">
            <v>-71.068982</v>
          </cell>
        </row>
        <row r="180">
          <cell r="B180">
            <v>201749</v>
          </cell>
          <cell r="C180" t="str">
            <v>LCB - Residence at Orchard Grove</v>
          </cell>
          <cell r="D180" t="str">
            <v>LCB</v>
          </cell>
          <cell r="E180">
            <v>0</v>
          </cell>
          <cell r="F180" t="str">
            <v>TF</v>
          </cell>
          <cell r="G180" t="str">
            <v>258 Walnut St</v>
          </cell>
          <cell r="H180" t="str">
            <v>SHREWSBURY</v>
          </cell>
          <cell r="I180" t="str">
            <v>MA</v>
          </cell>
          <cell r="J180" t="str">
            <v>01545</v>
          </cell>
          <cell r="K180" t="str">
            <v>Exact Auto Street Reference Geocoded</v>
          </cell>
          <cell r="L180" t="str">
            <v>No Willett, William</v>
          </cell>
          <cell r="M180" t="str">
            <v>LCB</v>
          </cell>
          <cell r="N180" t="str">
            <v>SMITH DISTRICT</v>
          </cell>
          <cell r="O180" t="str">
            <v>Deliver inside facility. Must go to front desk to be screened prior to delivery inside.  If you cannot be screened, ask where to drop product.</v>
          </cell>
          <cell r="P180">
            <v>43006</v>
          </cell>
          <cell r="Q180">
            <v>44530.6007523148</v>
          </cell>
          <cell r="R180">
            <v>44763</v>
          </cell>
          <cell r="S180" t="str">
            <v>FRANKIE</v>
          </cell>
          <cell r="T180" t="str">
            <v>30</v>
          </cell>
          <cell r="V180" t="str">
            <v>42.282198</v>
          </cell>
          <cell r="W180" t="str">
            <v>-71.680262</v>
          </cell>
        </row>
        <row r="181">
          <cell r="B181">
            <v>201751</v>
          </cell>
          <cell r="C181" t="str">
            <v>LCB - Residence at Silver Square</v>
          </cell>
          <cell r="D181" t="str">
            <v>LCB</v>
          </cell>
          <cell r="E181">
            <v>0</v>
          </cell>
          <cell r="F181" t="str">
            <v>MR</v>
          </cell>
          <cell r="G181" t="str">
            <v>100 Sterling Way</v>
          </cell>
          <cell r="H181" t="str">
            <v>DOVER</v>
          </cell>
          <cell r="I181" t="str">
            <v>NH</v>
          </cell>
          <cell r="J181" t="str">
            <v>03820</v>
          </cell>
          <cell r="K181" t="str">
            <v>Low Confidence Auto Street Ref Geocoded</v>
          </cell>
          <cell r="M181" t="str">
            <v>LCB</v>
          </cell>
          <cell r="N181" t="str">
            <v>SMITH DISTRICT</v>
          </cell>
          <cell r="O181" t="str">
            <v>Deliver inside facility. Must go to front desk to be screened prior to delivery inside.  If you cannot be screened, ask where to drop product.</v>
          </cell>
          <cell r="P181">
            <v>43035</v>
          </cell>
          <cell r="Q181">
            <v>44510.493564814802</v>
          </cell>
          <cell r="R181">
            <v>44766</v>
          </cell>
          <cell r="S181" t="str">
            <v>FRANKIE</v>
          </cell>
          <cell r="T181" t="str">
            <v>30</v>
          </cell>
          <cell r="V181" t="str">
            <v>43.337730</v>
          </cell>
          <cell r="W181" t="str">
            <v>-71.010330</v>
          </cell>
        </row>
        <row r="182">
          <cell r="B182">
            <v>201754</v>
          </cell>
          <cell r="C182" t="str">
            <v>LCB - Light House at Lincoln</v>
          </cell>
          <cell r="D182" t="str">
            <v>LCB</v>
          </cell>
          <cell r="E182">
            <v>0</v>
          </cell>
          <cell r="F182" t="str">
            <v>WF</v>
          </cell>
          <cell r="G182" t="str">
            <v>425 Albion Rd</v>
          </cell>
          <cell r="H182" t="str">
            <v>LINCOLN</v>
          </cell>
          <cell r="I182" t="str">
            <v>RI</v>
          </cell>
          <cell r="J182" t="str">
            <v>02865</v>
          </cell>
          <cell r="K182" t="str">
            <v>Exact Auto Street Reference Geocoded</v>
          </cell>
          <cell r="M182" t="str">
            <v>LCB</v>
          </cell>
          <cell r="N182" t="str">
            <v>SMITH DISTRICT</v>
          </cell>
          <cell r="O182" t="str">
            <v>Deliver inside facility. Must go to front desk to be screened prior to delivery inside.  If you cannot be screened, ask where to drop product.</v>
          </cell>
          <cell r="P182">
            <v>43794</v>
          </cell>
          <cell r="Q182">
            <v>44510.493564814802</v>
          </cell>
          <cell r="R182">
            <v>44035</v>
          </cell>
          <cell r="S182" t="str">
            <v>FRANKIE</v>
          </cell>
          <cell r="T182" t="str">
            <v>30</v>
          </cell>
          <cell r="V182" t="str">
            <v>41.940429</v>
          </cell>
          <cell r="W182" t="str">
            <v>-71.479245</v>
          </cell>
        </row>
        <row r="183">
          <cell r="B183">
            <v>201755</v>
          </cell>
          <cell r="C183" t="str">
            <v>LCB - Residence at Cedar</v>
          </cell>
          <cell r="D183" t="str">
            <v>LCB</v>
          </cell>
          <cell r="E183">
            <v>0</v>
          </cell>
          <cell r="F183" t="str">
            <v>TF</v>
          </cell>
          <cell r="G183" t="str">
            <v>628 Old Westport Rd</v>
          </cell>
          <cell r="H183" t="str">
            <v>NORTH DARTMOUTH</v>
          </cell>
          <cell r="I183" t="str">
            <v>MA</v>
          </cell>
          <cell r="J183" t="str">
            <v>02747</v>
          </cell>
          <cell r="K183" t="str">
            <v>High Confidence Auto Street Ref Geocoded</v>
          </cell>
          <cell r="L183" t="str">
            <v>1st stp; NO HASKA</v>
          </cell>
          <cell r="M183" t="str">
            <v>LCB</v>
          </cell>
          <cell r="N183" t="str">
            <v>SMITH DISTRICT</v>
          </cell>
          <cell r="O183" t="str">
            <v>Deliver inside facility. Must go to front desk to be screened prior to delivery inside.  If you cannot be screened, ask where to drop product.</v>
          </cell>
          <cell r="P183">
            <v>43138</v>
          </cell>
          <cell r="Q183">
            <v>44510.493564814802</v>
          </cell>
          <cell r="R183">
            <v>43710</v>
          </cell>
          <cell r="S183" t="str">
            <v>FRANKIE</v>
          </cell>
          <cell r="T183" t="str">
            <v>30</v>
          </cell>
          <cell r="V183" t="str">
            <v>41.624671</v>
          </cell>
          <cell r="W183" t="str">
            <v>-71.034508</v>
          </cell>
        </row>
        <row r="184">
          <cell r="B184">
            <v>201756</v>
          </cell>
          <cell r="C184" t="str">
            <v>LCB - Residence at Otter Circle</v>
          </cell>
          <cell r="D184" t="str">
            <v>LCB</v>
          </cell>
          <cell r="E184">
            <v>0</v>
          </cell>
          <cell r="F184" t="str">
            <v>MR</v>
          </cell>
          <cell r="G184" t="str">
            <v>350 Lodge Rd</v>
          </cell>
          <cell r="H184" t="str">
            <v>MIDDLEBURY</v>
          </cell>
          <cell r="I184" t="str">
            <v>VT</v>
          </cell>
          <cell r="J184" t="str">
            <v>05753</v>
          </cell>
          <cell r="K184" t="str">
            <v>Exact Auto Street Reference Geocoded</v>
          </cell>
          <cell r="M184" t="str">
            <v>LCB</v>
          </cell>
          <cell r="N184" t="str">
            <v>SMITH DISTRICT</v>
          </cell>
          <cell r="O184" t="str">
            <v>Deliver inside facility. Must go to front desk to be screened prior to delivery inside.  If you cannot be screened, ask where to drop product.</v>
          </cell>
          <cell r="P184">
            <v>44167</v>
          </cell>
          <cell r="Q184">
            <v>44510.493564814802</v>
          </cell>
          <cell r="S184" t="str">
            <v>FRANKIE</v>
          </cell>
          <cell r="T184" t="str">
            <v>30</v>
          </cell>
          <cell r="V184" t="str">
            <v>43.992757</v>
          </cell>
          <cell r="W184" t="str">
            <v>-73.155448</v>
          </cell>
        </row>
        <row r="185">
          <cell r="B185">
            <v>201758</v>
          </cell>
          <cell r="C185" t="str">
            <v>LCB - Residence at Riverbend</v>
          </cell>
          <cell r="D185" t="str">
            <v>LCB</v>
          </cell>
          <cell r="E185">
            <v>0</v>
          </cell>
          <cell r="F185" t="str">
            <v>MR</v>
          </cell>
          <cell r="G185" t="str">
            <v>149 County Rd</v>
          </cell>
          <cell r="H185" t="str">
            <v>IPSWICH</v>
          </cell>
          <cell r="I185" t="str">
            <v>MA</v>
          </cell>
          <cell r="J185" t="str">
            <v>01938</v>
          </cell>
          <cell r="K185" t="str">
            <v>Exact Auto Street Reference Geocoded</v>
          </cell>
          <cell r="M185" t="str">
            <v>LCB</v>
          </cell>
          <cell r="N185" t="str">
            <v>SMITH DISTRICT</v>
          </cell>
          <cell r="O185" t="str">
            <v>Deliver inside facility. Must go to front desk to be screened prior to delivery inside.  If you cannot be screened, ask where to drop product.</v>
          </cell>
          <cell r="P185">
            <v>43138</v>
          </cell>
          <cell r="Q185">
            <v>44510.493564814802</v>
          </cell>
          <cell r="R185">
            <v>43411</v>
          </cell>
          <cell r="S185" t="str">
            <v>FRANKIE</v>
          </cell>
          <cell r="T185" t="str">
            <v>30</v>
          </cell>
          <cell r="V185" t="str">
            <v>42.663533</v>
          </cell>
          <cell r="W185" t="str">
            <v>-70.840614</v>
          </cell>
        </row>
        <row r="186">
          <cell r="B186">
            <v>201759</v>
          </cell>
          <cell r="C186" t="str">
            <v>LCB - Residence at Salem Woods</v>
          </cell>
          <cell r="D186" t="str">
            <v>LCB</v>
          </cell>
          <cell r="E186">
            <v>0</v>
          </cell>
          <cell r="F186" t="str">
            <v>TF</v>
          </cell>
          <cell r="G186" t="str">
            <v>6 Sally Sweets Way</v>
          </cell>
          <cell r="H186" t="str">
            <v>SALEM</v>
          </cell>
          <cell r="I186" t="str">
            <v>NH</v>
          </cell>
          <cell r="J186" t="str">
            <v>03079</v>
          </cell>
          <cell r="K186" t="str">
            <v>High Confidence Auto Street Ref Geocoded</v>
          </cell>
          <cell r="M186" t="str">
            <v>LCB</v>
          </cell>
          <cell r="N186" t="str">
            <v>SMITH DISTRICT</v>
          </cell>
          <cell r="O186" t="str">
            <v>Door Code 1234#.  Deliver inside facility. Must go to front desk to be screened prior to delivery inside.  If you cannot be screened, ask where to drop product.</v>
          </cell>
          <cell r="P186">
            <v>43871</v>
          </cell>
          <cell r="Q186">
            <v>44510.493564814802</v>
          </cell>
          <cell r="R186">
            <v>44046</v>
          </cell>
          <cell r="S186" t="str">
            <v>FRANKIE</v>
          </cell>
          <cell r="T186" t="str">
            <v>30</v>
          </cell>
          <cell r="V186" t="str">
            <v>42.779760</v>
          </cell>
          <cell r="W186" t="str">
            <v>-71.206882</v>
          </cell>
        </row>
        <row r="187">
          <cell r="B187">
            <v>201760</v>
          </cell>
          <cell r="C187" t="str">
            <v>LCB - Residence at Shelburne</v>
          </cell>
          <cell r="D187" t="str">
            <v>LCB</v>
          </cell>
          <cell r="E187">
            <v>0</v>
          </cell>
          <cell r="F187" t="str">
            <v>MR</v>
          </cell>
          <cell r="G187" t="str">
            <v>185 Pine Haven Shores Rd</v>
          </cell>
          <cell r="H187" t="str">
            <v>SHELBURNE</v>
          </cell>
          <cell r="I187" t="str">
            <v>VT</v>
          </cell>
          <cell r="J187" t="str">
            <v>05482</v>
          </cell>
          <cell r="K187" t="str">
            <v>Exact Auto Street Reference Geocoded</v>
          </cell>
          <cell r="M187" t="str">
            <v>LCB</v>
          </cell>
          <cell r="N187" t="str">
            <v>SMITH DISTRICT</v>
          </cell>
          <cell r="O187" t="str">
            <v>Deliver inside facility. Must go to front desk to be screened prior to delivery inside.  If you cannot be screened, ask where to drop product.</v>
          </cell>
          <cell r="P187">
            <v>43600</v>
          </cell>
          <cell r="Q187">
            <v>44510.493564814802</v>
          </cell>
          <cell r="R187">
            <v>43957</v>
          </cell>
          <cell r="S187" t="str">
            <v>FRANKIE</v>
          </cell>
          <cell r="T187" t="str">
            <v>30</v>
          </cell>
          <cell r="V187" t="str">
            <v>44.419542</v>
          </cell>
          <cell r="W187" t="str">
            <v>-73.215995</v>
          </cell>
        </row>
        <row r="188">
          <cell r="B188">
            <v>201762</v>
          </cell>
          <cell r="C188" t="str">
            <v>LCB - Residence at Summer Street</v>
          </cell>
          <cell r="D188" t="str">
            <v>LCB</v>
          </cell>
          <cell r="E188">
            <v>0</v>
          </cell>
          <cell r="F188" t="str">
            <v>TF</v>
          </cell>
          <cell r="G188" t="str">
            <v>14 SECOND STREET</v>
          </cell>
          <cell r="H188" t="str">
            <v>STAMFORD</v>
          </cell>
          <cell r="I188" t="str">
            <v>CT</v>
          </cell>
          <cell r="J188" t="str">
            <v>06905</v>
          </cell>
          <cell r="K188" t="str">
            <v>Exact Auto Street Reference Geocoded</v>
          </cell>
          <cell r="M188" t="str">
            <v>LCB</v>
          </cell>
          <cell r="N188" t="str">
            <v>SMITH DISTRICT</v>
          </cell>
          <cell r="O188" t="str">
            <v>del entrance on 3rd street.  Deliver inside facility. Must go to front desk to be screened prior to delivery inside.  If you cannot be screened, ask where to drop product.</v>
          </cell>
          <cell r="P188">
            <v>43258</v>
          </cell>
          <cell r="Q188">
            <v>44510.493564814802</v>
          </cell>
          <cell r="R188">
            <v>44763</v>
          </cell>
          <cell r="S188" t="str">
            <v>FRANKIE</v>
          </cell>
          <cell r="T188" t="str">
            <v>30</v>
          </cell>
          <cell r="V188" t="str">
            <v>41.063425</v>
          </cell>
          <cell r="W188" t="str">
            <v>-73.542602</v>
          </cell>
        </row>
        <row r="189">
          <cell r="B189">
            <v>201763</v>
          </cell>
          <cell r="C189" t="str">
            <v>LCB - Residence at Summer Street - MAIN</v>
          </cell>
          <cell r="D189" t="str">
            <v>LCB</v>
          </cell>
          <cell r="E189">
            <v>0</v>
          </cell>
          <cell r="F189" t="str">
            <v>TF</v>
          </cell>
          <cell r="G189" t="str">
            <v>14 SECOND STREET</v>
          </cell>
          <cell r="H189" t="str">
            <v>STAMFORD</v>
          </cell>
          <cell r="I189" t="str">
            <v>CT</v>
          </cell>
          <cell r="J189" t="str">
            <v>06905</v>
          </cell>
          <cell r="K189" t="str">
            <v>Exact Auto Street Reference Geocoded</v>
          </cell>
          <cell r="M189" t="str">
            <v>LCB</v>
          </cell>
          <cell r="N189" t="str">
            <v>SMITH DISTRICT</v>
          </cell>
          <cell r="O189" t="str">
            <v>Deliver inside facility. Must go to front desk to be screened prior to delivery inside.  If you cannot be screened, ask where to drop product.</v>
          </cell>
          <cell r="P189">
            <v>43656</v>
          </cell>
          <cell r="Q189">
            <v>44510.493564814802</v>
          </cell>
          <cell r="R189">
            <v>43795</v>
          </cell>
          <cell r="S189" t="str">
            <v>FRANKIE</v>
          </cell>
          <cell r="T189" t="str">
            <v>30</v>
          </cell>
          <cell r="V189" t="str">
            <v>41.063425</v>
          </cell>
          <cell r="W189" t="str">
            <v>-73.542602</v>
          </cell>
        </row>
        <row r="190">
          <cell r="B190">
            <v>201764</v>
          </cell>
          <cell r="C190" t="str">
            <v>LCB - Residence Selleck Woods Darien -</v>
          </cell>
          <cell r="D190" t="str">
            <v>LCB</v>
          </cell>
          <cell r="E190">
            <v>0</v>
          </cell>
          <cell r="F190" t="str">
            <v>TF</v>
          </cell>
          <cell r="G190" t="str">
            <v>1 Parklands Dr</v>
          </cell>
          <cell r="H190" t="str">
            <v>DARIEN</v>
          </cell>
          <cell r="I190" t="str">
            <v>CT</v>
          </cell>
          <cell r="J190" t="str">
            <v>06820</v>
          </cell>
          <cell r="K190" t="str">
            <v>Exact Auto Street Reference Geocoded</v>
          </cell>
          <cell r="M190" t="str">
            <v>LCB</v>
          </cell>
          <cell r="N190" t="str">
            <v>SMITH DISTRICT</v>
          </cell>
          <cell r="O190" t="str">
            <v>Must use a handtruck to bring the product into the facility. NO PALLETS</v>
          </cell>
          <cell r="P190">
            <v>43481</v>
          </cell>
          <cell r="Q190">
            <v>44510.493564814802</v>
          </cell>
          <cell r="R190">
            <v>44763</v>
          </cell>
          <cell r="S190" t="str">
            <v>FRANKIE</v>
          </cell>
          <cell r="T190" t="str">
            <v>30</v>
          </cell>
          <cell r="V190" t="str">
            <v>41.084301</v>
          </cell>
          <cell r="W190" t="str">
            <v>-73.459208</v>
          </cell>
        </row>
        <row r="191">
          <cell r="B191">
            <v>201765</v>
          </cell>
          <cell r="C191" t="str">
            <v>LCB - Residence at Selleck Woods Darien</v>
          </cell>
          <cell r="D191" t="str">
            <v>LCB</v>
          </cell>
          <cell r="E191">
            <v>0</v>
          </cell>
          <cell r="F191" t="str">
            <v>TR</v>
          </cell>
          <cell r="G191" t="str">
            <v>1 Parklands Dr</v>
          </cell>
          <cell r="H191" t="str">
            <v>DARIEN</v>
          </cell>
          <cell r="I191" t="str">
            <v>CT</v>
          </cell>
          <cell r="J191" t="str">
            <v>06820</v>
          </cell>
          <cell r="K191" t="str">
            <v>Exact Auto Street Reference Geocoded</v>
          </cell>
          <cell r="M191" t="str">
            <v>LCB</v>
          </cell>
          <cell r="N191" t="str">
            <v>SMITH DISTRICT</v>
          </cell>
          <cell r="O191" t="str">
            <v>Must use a handtruck to bring the product into the facility. NO PALLETS</v>
          </cell>
          <cell r="P191">
            <v>43481</v>
          </cell>
          <cell r="Q191">
            <v>44510.493564814802</v>
          </cell>
          <cell r="S191" t="str">
            <v>FRANKIE</v>
          </cell>
          <cell r="T191" t="str">
            <v>30</v>
          </cell>
          <cell r="V191" t="str">
            <v>41.084301</v>
          </cell>
          <cell r="W191" t="str">
            <v>-73.459208</v>
          </cell>
        </row>
        <row r="192">
          <cell r="B192">
            <v>201766</v>
          </cell>
          <cell r="C192" t="str">
            <v>LCB - SUFFIELD BY THE RIVER</v>
          </cell>
          <cell r="D192" t="str">
            <v>LCB</v>
          </cell>
          <cell r="E192">
            <v>0</v>
          </cell>
          <cell r="F192" t="str">
            <v>TF</v>
          </cell>
          <cell r="G192" t="str">
            <v>7 CANAL ROAD</v>
          </cell>
          <cell r="H192" t="str">
            <v>SUFFIELD</v>
          </cell>
          <cell r="I192" t="str">
            <v>CT</v>
          </cell>
          <cell r="J192" t="str">
            <v>06078</v>
          </cell>
          <cell r="K192" t="str">
            <v>Exact Auto Street Reference Geocoded</v>
          </cell>
          <cell r="M192" t="str">
            <v>LCB</v>
          </cell>
          <cell r="N192" t="str">
            <v>SMITH DISTRICT</v>
          </cell>
          <cell r="O192" t="str">
            <v>Until further notice - Make delivery to the garage area at the loading site.  Effective 11/12/21 until this notice is removed.  Call dispatch with questions or concerns.</v>
          </cell>
          <cell r="P192">
            <v>43703</v>
          </cell>
          <cell r="Q192">
            <v>44581.668865740699</v>
          </cell>
          <cell r="R192">
            <v>44763</v>
          </cell>
          <cell r="S192" t="str">
            <v>FRANKIE</v>
          </cell>
          <cell r="T192" t="str">
            <v>30</v>
          </cell>
          <cell r="V192" t="str">
            <v>41.985880</v>
          </cell>
          <cell r="W192" t="str">
            <v>-72.611898</v>
          </cell>
        </row>
        <row r="193">
          <cell r="B193">
            <v>201767</v>
          </cell>
          <cell r="C193" t="str">
            <v>LCB - Residence at Chadds Ford</v>
          </cell>
          <cell r="D193" t="str">
            <v>LCB</v>
          </cell>
          <cell r="E193">
            <v>0</v>
          </cell>
          <cell r="F193" t="str">
            <v>MR</v>
          </cell>
          <cell r="G193" t="str">
            <v>1778 Wilmington Pike</v>
          </cell>
          <cell r="H193" t="str">
            <v>Glenns Mill</v>
          </cell>
          <cell r="I193" t="str">
            <v>PA</v>
          </cell>
          <cell r="J193" t="str">
            <v>13942</v>
          </cell>
          <cell r="K193" t="str">
            <v>Med Confidence Auto Street Ref Geocoded</v>
          </cell>
          <cell r="M193" t="str">
            <v>LCB</v>
          </cell>
          <cell r="N193" t="str">
            <v>SMITH DISTRICT</v>
          </cell>
          <cell r="O193" t="str">
            <v>Deliver inside facility. Must go to front desk to be screened prior to delivery inside.  If you cannot be screened, ask where to drop product.</v>
          </cell>
          <cell r="P193">
            <v>43718</v>
          </cell>
          <cell r="Q193">
            <v>44510.493564814802</v>
          </cell>
          <cell r="R193">
            <v>44766</v>
          </cell>
          <cell r="S193" t="str">
            <v>FRANKIE</v>
          </cell>
          <cell r="T193" t="str">
            <v>30</v>
          </cell>
          <cell r="V193" t="str">
            <v>39.873822</v>
          </cell>
          <cell r="W193" t="str">
            <v>-75.544705</v>
          </cell>
        </row>
        <row r="194">
          <cell r="B194">
            <v>201768</v>
          </cell>
          <cell r="C194" t="str">
            <v>LCB - Residence at Chadds Ford</v>
          </cell>
          <cell r="D194" t="str">
            <v>LCB</v>
          </cell>
          <cell r="E194">
            <v>0</v>
          </cell>
          <cell r="F194" t="str">
            <v>MR</v>
          </cell>
          <cell r="G194" t="str">
            <v>1778 Wilmington Pike</v>
          </cell>
          <cell r="H194" t="str">
            <v>Glenns Mill</v>
          </cell>
          <cell r="I194" t="str">
            <v>PA</v>
          </cell>
          <cell r="J194" t="str">
            <v>13942</v>
          </cell>
          <cell r="K194" t="str">
            <v>Med Confidence Auto Street Ref Geocoded</v>
          </cell>
          <cell r="M194" t="str">
            <v>LCB</v>
          </cell>
          <cell r="N194" t="str">
            <v>SMITH DISTRICT</v>
          </cell>
          <cell r="O194" t="str">
            <v>Deliver inside facility. Must go to front desk to be screened prior to delivery inside.  If you cannot be screened, ask where to drop product.</v>
          </cell>
          <cell r="P194">
            <v>43718</v>
          </cell>
          <cell r="Q194">
            <v>44510.493564814802</v>
          </cell>
          <cell r="R194">
            <v>43950</v>
          </cell>
          <cell r="S194" t="str">
            <v>FRANKIE</v>
          </cell>
          <cell r="T194" t="str">
            <v>30</v>
          </cell>
          <cell r="V194" t="str">
            <v>39.873822</v>
          </cell>
          <cell r="W194" t="str">
            <v>-75.544705</v>
          </cell>
        </row>
        <row r="195">
          <cell r="B195">
            <v>201769</v>
          </cell>
          <cell r="C195" t="str">
            <v>LCB - SUFFIELD BY THE RIVER</v>
          </cell>
          <cell r="D195" t="str">
            <v>LCB</v>
          </cell>
          <cell r="E195">
            <v>0</v>
          </cell>
          <cell r="F195" t="str">
            <v>TF</v>
          </cell>
          <cell r="G195" t="str">
            <v>7 CANAL ROAD</v>
          </cell>
          <cell r="H195" t="str">
            <v>SUFFIELD</v>
          </cell>
          <cell r="I195" t="str">
            <v>CT</v>
          </cell>
          <cell r="J195" t="str">
            <v>06078</v>
          </cell>
          <cell r="K195" t="str">
            <v>Exact Auto Street Reference Geocoded</v>
          </cell>
          <cell r="M195" t="str">
            <v>LCB</v>
          </cell>
          <cell r="N195" t="str">
            <v>SMITH DISTRICT</v>
          </cell>
          <cell r="O195" t="str">
            <v>Until further notice - Make delivery to the garage area at the loading site.  Effective 11/12/21 until this notice is removed.  Call dispatch with questions or concerns.</v>
          </cell>
          <cell r="P195">
            <v>43718</v>
          </cell>
          <cell r="Q195">
            <v>44510.680324074099</v>
          </cell>
          <cell r="R195">
            <v>43801</v>
          </cell>
          <cell r="S195" t="str">
            <v>FRANKIE</v>
          </cell>
          <cell r="T195" t="str">
            <v>30</v>
          </cell>
          <cell r="V195" t="str">
            <v>41.985880</v>
          </cell>
          <cell r="W195" t="str">
            <v>-72.611898</v>
          </cell>
        </row>
        <row r="196">
          <cell r="B196">
            <v>201770</v>
          </cell>
          <cell r="C196" t="str">
            <v>LCB - Residence at FERRY PK LCB - FOOD</v>
          </cell>
          <cell r="D196" t="str">
            <v>LCB</v>
          </cell>
          <cell r="E196">
            <v>0</v>
          </cell>
          <cell r="F196" t="str">
            <v>TF</v>
          </cell>
          <cell r="G196" t="str">
            <v>60 COLD SPRING ROAD</v>
          </cell>
          <cell r="H196" t="str">
            <v>ROCKY HILL</v>
          </cell>
          <cell r="I196" t="str">
            <v>CT</v>
          </cell>
          <cell r="J196" t="str">
            <v>06067</v>
          </cell>
          <cell r="K196" t="str">
            <v>High Confidence Auto Street Ref Geocoded</v>
          </cell>
          <cell r="M196" t="str">
            <v>LCB</v>
          </cell>
          <cell r="N196" t="str">
            <v>SMITH DISTRICT</v>
          </cell>
          <cell r="O196" t="str">
            <v>Pull in, Bare to the right.  Green building.  Deliver inside facility. Must go to front desk to be screened prior to delivery inside.  If you cannot be screened, ask where to drop product.</v>
          </cell>
          <cell r="P196">
            <v>43738</v>
          </cell>
          <cell r="Q196">
            <v>44510.493564814802</v>
          </cell>
          <cell r="R196">
            <v>44763</v>
          </cell>
          <cell r="S196" t="str">
            <v>FRANKIE</v>
          </cell>
          <cell r="T196" t="str">
            <v>30</v>
          </cell>
          <cell r="V196" t="str">
            <v>41.640721</v>
          </cell>
          <cell r="W196" t="str">
            <v>-72.682938</v>
          </cell>
        </row>
        <row r="197">
          <cell r="B197">
            <v>201771</v>
          </cell>
          <cell r="C197" t="str">
            <v>LCB - Residence at FERRY - Maint</v>
          </cell>
          <cell r="D197" t="str">
            <v>LCB</v>
          </cell>
          <cell r="E197">
            <v>0</v>
          </cell>
          <cell r="F197" t="str">
            <v>TF</v>
          </cell>
          <cell r="G197" t="str">
            <v>60 COLD SPRING ROAD</v>
          </cell>
          <cell r="H197" t="str">
            <v>ROCKY HILL</v>
          </cell>
          <cell r="I197" t="str">
            <v>CT</v>
          </cell>
          <cell r="J197" t="str">
            <v>06067</v>
          </cell>
          <cell r="K197" t="str">
            <v>High Confidence Auto Street Ref Geocoded</v>
          </cell>
          <cell r="M197" t="str">
            <v>LCB</v>
          </cell>
          <cell r="N197" t="str">
            <v>SMITH DISTRICT</v>
          </cell>
          <cell r="O197" t="str">
            <v>Deliver inside facility. Must go to front desk to be screened prior to delivery inside.  If you cannot be screened, ask where to drop product.</v>
          </cell>
          <cell r="P197">
            <v>43738</v>
          </cell>
          <cell r="Q197">
            <v>44510.493564814802</v>
          </cell>
          <cell r="S197" t="str">
            <v>FRANKIE</v>
          </cell>
          <cell r="T197" t="str">
            <v>30</v>
          </cell>
          <cell r="V197" t="str">
            <v>41.640721</v>
          </cell>
          <cell r="W197" t="str">
            <v>-72.682938</v>
          </cell>
        </row>
        <row r="198">
          <cell r="B198">
            <v>201772</v>
          </cell>
          <cell r="C198" t="str">
            <v>LCB - Residence at FREEMAN - FOOD</v>
          </cell>
          <cell r="D198" t="str">
            <v>LCB</v>
          </cell>
          <cell r="E198">
            <v>0</v>
          </cell>
          <cell r="F198" t="str">
            <v>MR</v>
          </cell>
          <cell r="G198" t="str">
            <v>4 TECHNOLOGY DRIVE</v>
          </cell>
          <cell r="H198" t="str">
            <v>NORTH CHELMSFORD</v>
          </cell>
          <cell r="I198" t="str">
            <v>MA</v>
          </cell>
          <cell r="J198" t="str">
            <v>01863</v>
          </cell>
          <cell r="K198" t="str">
            <v>Exact Auto Street Reference Geocoded</v>
          </cell>
          <cell r="M198" t="str">
            <v>LCB</v>
          </cell>
          <cell r="N198" t="str">
            <v>SMITH DISTRICT</v>
          </cell>
          <cell r="O198" t="str">
            <v>Deliver inside facility. Must go to front desk to be screened prior to delivery inside.  If you cannot be screened, ask where to drop product.</v>
          </cell>
          <cell r="P198">
            <v>43735</v>
          </cell>
          <cell r="Q198">
            <v>44510.493564814802</v>
          </cell>
          <cell r="R198">
            <v>44766</v>
          </cell>
          <cell r="S198" t="str">
            <v>FRANKIE</v>
          </cell>
          <cell r="T198" t="str">
            <v>30</v>
          </cell>
          <cell r="V198" t="str">
            <v>42.627833</v>
          </cell>
          <cell r="W198" t="str">
            <v>-71.366879</v>
          </cell>
        </row>
        <row r="199">
          <cell r="B199">
            <v>201773</v>
          </cell>
          <cell r="C199" t="str">
            <v>LCB - Residence at FREEMAN - MAINTENANC</v>
          </cell>
          <cell r="D199" t="str">
            <v>LCB</v>
          </cell>
          <cell r="E199">
            <v>0</v>
          </cell>
          <cell r="F199" t="str">
            <v>MR</v>
          </cell>
          <cell r="G199" t="str">
            <v>4 TECHNOLOGY DRIVE</v>
          </cell>
          <cell r="H199" t="str">
            <v>NORTH CHELMSFORD</v>
          </cell>
          <cell r="I199" t="str">
            <v>MA</v>
          </cell>
          <cell r="J199" t="str">
            <v>01863</v>
          </cell>
          <cell r="K199" t="str">
            <v>Exact Auto Street Reference Geocoded</v>
          </cell>
          <cell r="M199" t="str">
            <v>LCB</v>
          </cell>
          <cell r="N199" t="str">
            <v>SMITH DISTRICT</v>
          </cell>
          <cell r="O199" t="str">
            <v>Deliver inside facility. Must go to front desk to be screened prior to delivery inside.  If you cannot be screened, ask where to drop product.</v>
          </cell>
          <cell r="P199">
            <v>43735</v>
          </cell>
          <cell r="Q199">
            <v>44510.493564814802</v>
          </cell>
          <cell r="R199">
            <v>43922</v>
          </cell>
          <cell r="S199" t="str">
            <v>FRANKIE</v>
          </cell>
          <cell r="T199" t="str">
            <v>30</v>
          </cell>
          <cell r="V199" t="str">
            <v>42.627833</v>
          </cell>
          <cell r="W199" t="str">
            <v>-71.366879</v>
          </cell>
        </row>
        <row r="200">
          <cell r="B200">
            <v>235890</v>
          </cell>
          <cell r="C200" t="str">
            <v>ATHENA - VALERIE MANOR</v>
          </cell>
          <cell r="D200" t="str">
            <v>B</v>
          </cell>
          <cell r="E200">
            <v>0</v>
          </cell>
          <cell r="F200" t="str">
            <v>MR</v>
          </cell>
          <cell r="G200" t="str">
            <v>1360 TORRINGFORD RD</v>
          </cell>
          <cell r="H200" t="str">
            <v>TORRINGTON</v>
          </cell>
          <cell r="I200" t="str">
            <v>CT</v>
          </cell>
          <cell r="J200" t="str">
            <v>06790</v>
          </cell>
          <cell r="K200" t="str">
            <v>High Confidence Auto Street Ref Geocoded</v>
          </cell>
          <cell r="L200" t="str">
            <v>LG OUTSIDE DROP</v>
          </cell>
          <cell r="M200" t="str">
            <v>ATHENA HEALTHCARE</v>
          </cell>
          <cell r="N200" t="str">
            <v>SMITH DISTRICT</v>
          </cell>
          <cell r="O200" t="str">
            <v>CODE IN 850*  CODE OUT *567</v>
          </cell>
          <cell r="P200">
            <v>36237</v>
          </cell>
          <cell r="Q200">
            <v>44606.792268518497</v>
          </cell>
          <cell r="R200">
            <v>44766</v>
          </cell>
          <cell r="S200" t="str">
            <v>FRANKIE</v>
          </cell>
          <cell r="T200" t="str">
            <v>30</v>
          </cell>
          <cell r="V200" t="str">
            <v>41.827266</v>
          </cell>
          <cell r="W200" t="str">
            <v>-73.079130</v>
          </cell>
        </row>
        <row r="201">
          <cell r="B201">
            <v>236440</v>
          </cell>
          <cell r="C201" t="str">
            <v>ATHENA - LITCHFIELD WOODS</v>
          </cell>
          <cell r="D201" t="str">
            <v>B</v>
          </cell>
          <cell r="E201">
            <v>0</v>
          </cell>
          <cell r="F201" t="str">
            <v>MR</v>
          </cell>
          <cell r="G201" t="str">
            <v>255 ROBERTS ST</v>
          </cell>
          <cell r="H201" t="str">
            <v>TORRINGTON</v>
          </cell>
          <cell r="I201" t="str">
            <v>CT</v>
          </cell>
          <cell r="J201" t="str">
            <v>06790</v>
          </cell>
          <cell r="K201" t="str">
            <v>High Confidence Auto Street Ref Geocoded</v>
          </cell>
          <cell r="L201" t="str">
            <v>LG OUTSIDE DROP</v>
          </cell>
          <cell r="M201" t="str">
            <v>ATHENA HEALTHCARE</v>
          </cell>
          <cell r="N201" t="str">
            <v>SMITH DISTRICT</v>
          </cell>
          <cell r="O201" t="str">
            <v>EFFECTIVE 8/10/20 Del in all locations unless cust chooses not to.</v>
          </cell>
          <cell r="P201">
            <v>36237</v>
          </cell>
          <cell r="Q201">
            <v>44496.5398726852</v>
          </cell>
          <cell r="R201">
            <v>44766</v>
          </cell>
          <cell r="S201" t="str">
            <v>FRANKIE</v>
          </cell>
          <cell r="T201" t="str">
            <v>30</v>
          </cell>
          <cell r="V201" t="str">
            <v>41.808812</v>
          </cell>
          <cell r="W201" t="str">
            <v>-73.141213</v>
          </cell>
        </row>
        <row r="202">
          <cell r="B202">
            <v>238195</v>
          </cell>
          <cell r="C202" t="str">
            <v>Holy Family Retreat</v>
          </cell>
          <cell r="D202" t="str">
            <v>A</v>
          </cell>
          <cell r="E202">
            <v>0</v>
          </cell>
          <cell r="F202" t="str">
            <v>WF</v>
          </cell>
          <cell r="G202" t="str">
            <v>303 Tunix Rd</v>
          </cell>
          <cell r="H202" t="str">
            <v>W HARTFORD</v>
          </cell>
          <cell r="I202" t="str">
            <v>CT</v>
          </cell>
          <cell r="J202" t="str">
            <v>06107</v>
          </cell>
          <cell r="K202" t="str">
            <v>Self Geocoded</v>
          </cell>
          <cell r="M202" t="str">
            <v>KEVIN ZUKOWSKI</v>
          </cell>
          <cell r="N202" t="str">
            <v>BLAIR DISTRICT</v>
          </cell>
          <cell r="O202" t="str">
            <v>If no on present, the coolers are always unlocked &amp; order can be left if no one there to sign per Saul Shemkovitz 9/15/19.  Leave product in proper environment Paper at top of ramp room. Grocery goes to room in kitchen on left.</v>
          </cell>
          <cell r="P202">
            <v>38639</v>
          </cell>
          <cell r="Q202">
            <v>44424.092916666697</v>
          </cell>
          <cell r="R202">
            <v>44756</v>
          </cell>
          <cell r="S202" t="str">
            <v>ADMIN</v>
          </cell>
          <cell r="T202" t="str">
            <v>30</v>
          </cell>
          <cell r="V202" t="str">
            <v>41.736646</v>
          </cell>
          <cell r="W202" t="str">
            <v>-72.772882</v>
          </cell>
        </row>
        <row r="203">
          <cell r="B203">
            <v>238209</v>
          </cell>
          <cell r="C203" t="str">
            <v>Arbor Rose @ Jerome Home</v>
          </cell>
          <cell r="D203" t="str">
            <v>C</v>
          </cell>
          <cell r="E203">
            <v>0</v>
          </cell>
          <cell r="F203" t="str">
            <v>MWF</v>
          </cell>
          <cell r="G203" t="str">
            <v>975 Corbin Avenue</v>
          </cell>
          <cell r="H203" t="str">
            <v>New Britian</v>
          </cell>
          <cell r="I203" t="str">
            <v>CT</v>
          </cell>
          <cell r="J203" t="str">
            <v>06052</v>
          </cell>
          <cell r="K203" t="str">
            <v>High Confidence Auto Street Ref Geocoded</v>
          </cell>
          <cell r="M203" t="str">
            <v>CHRISTINE DEVORE</v>
          </cell>
          <cell r="N203" t="str">
            <v>BLAIR DISTRICT</v>
          </cell>
          <cell r="O203" t="str">
            <v>Do not drop product @ Jerome Home.  Must be left at Arbor Rose.  You must also get a signature at delivery.</v>
          </cell>
          <cell r="P203">
            <v>39679</v>
          </cell>
          <cell r="Q203">
            <v>44510.493576388901</v>
          </cell>
          <cell r="R203">
            <v>43809</v>
          </cell>
          <cell r="S203" t="str">
            <v>FRANKIE</v>
          </cell>
          <cell r="T203" t="str">
            <v>30</v>
          </cell>
          <cell r="V203" t="str">
            <v>41.663011</v>
          </cell>
          <cell r="W203" t="str">
            <v>-72.805356</v>
          </cell>
        </row>
        <row r="204">
          <cell r="B204">
            <v>238232</v>
          </cell>
          <cell r="C204" t="str">
            <v>ADVANCED NURSING &amp; REHAB</v>
          </cell>
          <cell r="D204" t="str">
            <v>A</v>
          </cell>
          <cell r="E204">
            <v>0</v>
          </cell>
          <cell r="F204" t="str">
            <v>T</v>
          </cell>
          <cell r="G204" t="str">
            <v>169 Davenport Ave</v>
          </cell>
          <cell r="H204" t="str">
            <v>NEW HAVEN</v>
          </cell>
          <cell r="I204" t="str">
            <v>CT</v>
          </cell>
          <cell r="J204" t="str">
            <v>06519</v>
          </cell>
          <cell r="K204" t="str">
            <v>Exact Auto Street Reference Geocoded</v>
          </cell>
          <cell r="M204" t="str">
            <v>LORI BLAIR</v>
          </cell>
          <cell r="N204" t="str">
            <v>BLAIR DISTRICT</v>
          </cell>
          <cell r="O204" t="str">
            <v>Dock on Asylum ST. If gate locked, call (203) 789-1650 &amp; dial 0 for security (even if after 5pm). They will let you in. Rear del entrance. *MUST PICK UP EMPTY MILK CRATES*   CODE 1217* IN &amp; 1206* OUT</v>
          </cell>
          <cell r="P204">
            <v>42409</v>
          </cell>
          <cell r="Q204">
            <v>44372.519826388903</v>
          </cell>
          <cell r="R204">
            <v>44760</v>
          </cell>
          <cell r="S204" t="str">
            <v>ADMIN</v>
          </cell>
          <cell r="T204" t="str">
            <v>30</v>
          </cell>
          <cell r="V204" t="str">
            <v>41.302417</v>
          </cell>
          <cell r="W204" t="str">
            <v>-72.938884</v>
          </cell>
        </row>
        <row r="205">
          <cell r="B205">
            <v>238235</v>
          </cell>
          <cell r="C205" t="str">
            <v>Affinity Skilled Care 6-6</v>
          </cell>
          <cell r="D205" t="str">
            <v>B</v>
          </cell>
          <cell r="E205">
            <v>0</v>
          </cell>
          <cell r="F205" t="str">
            <v>T</v>
          </cell>
          <cell r="G205" t="str">
            <v>305 Locust Ave</v>
          </cell>
          <cell r="H205" t="str">
            <v>OAKDALE</v>
          </cell>
          <cell r="I205" t="str">
            <v>NY</v>
          </cell>
          <cell r="J205" t="str">
            <v>11769</v>
          </cell>
          <cell r="K205" t="str">
            <v>Exact Auto Street Reference Geocoded</v>
          </cell>
          <cell r="M205" t="str">
            <v>LORI BLAIR</v>
          </cell>
          <cell r="N205" t="str">
            <v>BLAIR DISTRICT</v>
          </cell>
          <cell r="O205" t="str">
            <v>EFFECTIVE 8/10/20 Del in all locations unless cust chooses not to.</v>
          </cell>
          <cell r="P205">
            <v>42424</v>
          </cell>
          <cell r="Q205">
            <v>44241.577476851897</v>
          </cell>
          <cell r="R205">
            <v>44459</v>
          </cell>
          <cell r="S205" t="str">
            <v>FRANKIE</v>
          </cell>
          <cell r="T205" t="str">
            <v>30</v>
          </cell>
          <cell r="V205" t="str">
            <v>40.743022</v>
          </cell>
          <cell r="W205" t="str">
            <v>-73.112328</v>
          </cell>
        </row>
        <row r="206">
          <cell r="B206">
            <v>238237</v>
          </cell>
          <cell r="C206" t="str">
            <v>Fieldston Lodge 6-6</v>
          </cell>
          <cell r="D206" t="str">
            <v>C</v>
          </cell>
          <cell r="E206">
            <v>0</v>
          </cell>
          <cell r="F206" t="str">
            <v>U</v>
          </cell>
          <cell r="G206" t="str">
            <v>666 Kappock St</v>
          </cell>
          <cell r="H206" t="str">
            <v>BRONX</v>
          </cell>
          <cell r="I206" t="str">
            <v>NY</v>
          </cell>
          <cell r="J206" t="str">
            <v>10463</v>
          </cell>
          <cell r="K206" t="str">
            <v>Exact Auto Street Reference Geocoded</v>
          </cell>
          <cell r="M206" t="str">
            <v>SAUL SHEMKOVITZ</v>
          </cell>
          <cell r="N206" t="str">
            <v>BLAIR DISTRICT</v>
          </cell>
          <cell r="P206">
            <v>42424</v>
          </cell>
          <cell r="Q206">
            <v>44054.558275463001</v>
          </cell>
          <cell r="R206">
            <v>43775</v>
          </cell>
          <cell r="S206" t="str">
            <v>FRANKIE</v>
          </cell>
          <cell r="T206" t="str">
            <v>30</v>
          </cell>
          <cell r="V206" t="str">
            <v>40.879502</v>
          </cell>
          <cell r="W206" t="str">
            <v>-73.917954</v>
          </cell>
        </row>
        <row r="207">
          <cell r="B207">
            <v>238238</v>
          </cell>
          <cell r="C207" t="str">
            <v>Gold Crest Care Center</v>
          </cell>
          <cell r="D207" t="str">
            <v>C</v>
          </cell>
          <cell r="E207">
            <v>0</v>
          </cell>
          <cell r="F207" t="str">
            <v>M</v>
          </cell>
          <cell r="G207" t="str">
            <v>2316 Bruner Ave</v>
          </cell>
          <cell r="H207" t="str">
            <v>BRONX</v>
          </cell>
          <cell r="I207" t="str">
            <v>NY</v>
          </cell>
          <cell r="J207" t="str">
            <v>10469</v>
          </cell>
          <cell r="K207" t="str">
            <v>Exact Auto Street Reference Geocoded</v>
          </cell>
          <cell r="L207" t="str">
            <v>28FT</v>
          </cell>
          <cell r="M207" t="str">
            <v>LORI BLAIR</v>
          </cell>
          <cell r="N207" t="str">
            <v>BLAIR DISTRICT</v>
          </cell>
          <cell r="O207" t="str">
            <v>EFFECTIVE 8/10/20 Del in all locations unless cust chooses not to.</v>
          </cell>
          <cell r="P207">
            <v>42424</v>
          </cell>
          <cell r="Q207">
            <v>44054.558275463001</v>
          </cell>
          <cell r="R207">
            <v>44458</v>
          </cell>
          <cell r="S207" t="str">
            <v>FRANKIE</v>
          </cell>
          <cell r="T207" t="str">
            <v>30</v>
          </cell>
          <cell r="V207" t="str">
            <v>40.858765</v>
          </cell>
          <cell r="W207" t="str">
            <v>-73.833378</v>
          </cell>
        </row>
        <row r="208">
          <cell r="B208">
            <v>238241</v>
          </cell>
          <cell r="C208" t="str">
            <v>Sunrise Manor Center 6-6</v>
          </cell>
          <cell r="D208" t="str">
            <v>C</v>
          </cell>
          <cell r="E208">
            <v>0</v>
          </cell>
          <cell r="F208" t="str">
            <v>U</v>
          </cell>
          <cell r="G208" t="str">
            <v>1325 Brentwood Rd</v>
          </cell>
          <cell r="H208" t="str">
            <v>BAY SHORE</v>
          </cell>
          <cell r="I208" t="str">
            <v>NY</v>
          </cell>
          <cell r="J208" t="str">
            <v>11706</v>
          </cell>
          <cell r="K208" t="str">
            <v>Exact Auto Street Reference Geocoded</v>
          </cell>
          <cell r="M208" t="str">
            <v>SAUL SHEMKOVITZ</v>
          </cell>
          <cell r="N208" t="str">
            <v>BLAIR DISTRICT</v>
          </cell>
          <cell r="P208">
            <v>42424</v>
          </cell>
          <cell r="Q208">
            <v>44054.558275463001</v>
          </cell>
          <cell r="R208">
            <v>43795</v>
          </cell>
          <cell r="S208" t="str">
            <v>FRANKIE</v>
          </cell>
          <cell r="T208" t="str">
            <v>30</v>
          </cell>
          <cell r="V208" t="str">
            <v>40.737832</v>
          </cell>
          <cell r="W208" t="str">
            <v>-73.239610</v>
          </cell>
        </row>
        <row r="209">
          <cell r="B209">
            <v>238242</v>
          </cell>
          <cell r="C209" t="str">
            <v>Windsor Park Nursing 6-6</v>
          </cell>
          <cell r="D209" t="str">
            <v>C</v>
          </cell>
          <cell r="E209">
            <v>0</v>
          </cell>
          <cell r="F209" t="str">
            <v>U</v>
          </cell>
          <cell r="G209" t="str">
            <v>212 Hillside Ave</v>
          </cell>
          <cell r="H209" t="str">
            <v>JAMAICA</v>
          </cell>
          <cell r="I209" t="str">
            <v>NY</v>
          </cell>
          <cell r="J209" t="str">
            <v>11427</v>
          </cell>
          <cell r="K209" t="str">
            <v>Med Confidence Auto Street Ref Geocoded</v>
          </cell>
          <cell r="M209" t="str">
            <v>SAUL SHEMKOVITZ</v>
          </cell>
          <cell r="N209" t="str">
            <v>BLAIR DISTRICT</v>
          </cell>
          <cell r="P209">
            <v>42424</v>
          </cell>
          <cell r="Q209">
            <v>44054.558275463001</v>
          </cell>
          <cell r="R209">
            <v>43800</v>
          </cell>
          <cell r="S209" t="str">
            <v>FRANKIE</v>
          </cell>
          <cell r="T209" t="str">
            <v>30</v>
          </cell>
          <cell r="V209" t="str">
            <v>40.724793</v>
          </cell>
          <cell r="W209" t="str">
            <v>-73.753839</v>
          </cell>
        </row>
        <row r="210">
          <cell r="B210">
            <v>280410</v>
          </cell>
          <cell r="C210" t="str">
            <v>LIFE CARE CTR OF WILBRAHA</v>
          </cell>
          <cell r="D210" t="str">
            <v>B</v>
          </cell>
          <cell r="E210">
            <v>0</v>
          </cell>
          <cell r="F210" t="str">
            <v>MR</v>
          </cell>
          <cell r="G210" t="str">
            <v>2399 BOSTON RD</v>
          </cell>
          <cell r="H210" t="str">
            <v>WILBRAHAM</v>
          </cell>
          <cell r="I210" t="str">
            <v>MA</v>
          </cell>
          <cell r="J210" t="str">
            <v>01095</v>
          </cell>
          <cell r="K210" t="str">
            <v>Exact Auto Street Reference Geocoded</v>
          </cell>
          <cell r="M210" t="str">
            <v>IGNAZIO BACILE</v>
          </cell>
          <cell r="N210" t="str">
            <v>BLAIR DISTRICT</v>
          </cell>
          <cell r="O210" t="str">
            <v>EFFECTIVE 8/10/20 Del in all locations unless cust chooses not to.</v>
          </cell>
          <cell r="P210">
            <v>36237</v>
          </cell>
          <cell r="Q210">
            <v>44200.5242476852</v>
          </cell>
          <cell r="R210">
            <v>44766</v>
          </cell>
          <cell r="S210" t="str">
            <v>FRANKIE</v>
          </cell>
          <cell r="T210" t="str">
            <v>30</v>
          </cell>
          <cell r="V210" t="str">
            <v>42.149544</v>
          </cell>
          <cell r="W210" t="str">
            <v>-72.452474</v>
          </cell>
        </row>
        <row r="211">
          <cell r="B211">
            <v>299050</v>
          </cell>
          <cell r="C211" t="str">
            <v>Apex Rehab &amp; Care 5:30-2</v>
          </cell>
          <cell r="D211" t="str">
            <v>B</v>
          </cell>
          <cell r="E211">
            <v>0</v>
          </cell>
          <cell r="F211" t="str">
            <v>TF</v>
          </cell>
          <cell r="G211" t="str">
            <v>78 birchwood rd</v>
          </cell>
          <cell r="H211" t="str">
            <v>HUNTINGTON STATION</v>
          </cell>
          <cell r="I211" t="str">
            <v>NY</v>
          </cell>
          <cell r="J211" t="str">
            <v>11746</v>
          </cell>
          <cell r="K211" t="str">
            <v>High Confidence Auto Street Ref Geocoded</v>
          </cell>
          <cell r="M211" t="str">
            <v>JCAPPELLO</v>
          </cell>
          <cell r="N211" t="str">
            <v>CAPPELLO DISTRICT</v>
          </cell>
          <cell r="O211" t="str">
            <v>EFFECTIVE 8/10/20 Del in all locations unless cust chooses not to.  del entrance is on Melville Ave,  Pass birchwood, look on left for long driveway with dumpster and big oak tree.  Back in.</v>
          </cell>
          <cell r="P211">
            <v>39580</v>
          </cell>
          <cell r="Q211">
            <v>44237.865150463003</v>
          </cell>
          <cell r="R211">
            <v>44452</v>
          </cell>
          <cell r="S211" t="str">
            <v>FRANKIE</v>
          </cell>
          <cell r="T211" t="str">
            <v>30</v>
          </cell>
          <cell r="V211" t="str">
            <v>40.827238</v>
          </cell>
          <cell r="W211" t="str">
            <v>-73.393868</v>
          </cell>
        </row>
        <row r="212">
          <cell r="B212">
            <v>299073</v>
          </cell>
          <cell r="C212" t="str">
            <v>R.I. Zambarno Unit</v>
          </cell>
          <cell r="D212" t="str">
            <v>A</v>
          </cell>
          <cell r="E212">
            <v>0</v>
          </cell>
          <cell r="F212" t="str">
            <v>MR</v>
          </cell>
          <cell r="G212" t="str">
            <v>2090 Wallum Lake Rd</v>
          </cell>
          <cell r="H212" t="str">
            <v>PASCOAG</v>
          </cell>
          <cell r="I212" t="str">
            <v>RI</v>
          </cell>
          <cell r="J212" t="str">
            <v>02859</v>
          </cell>
          <cell r="K212" t="str">
            <v>Exact Auto Street Reference Geocoded</v>
          </cell>
          <cell r="L212" t="str">
            <v>LG;EJ IF WATER</v>
          </cell>
          <cell r="M212" t="str">
            <v>40/STEVE SMITH</v>
          </cell>
          <cell r="N212" t="str">
            <v>SMITH DISTRICT</v>
          </cell>
          <cell r="O212" t="str">
            <v>EFFECTIVE 8/10/20 Del in all locations unless cust chooses not to.  as of 3/12/20 Must check in at the ambulance entrance b4 making del.</v>
          </cell>
          <cell r="P212">
            <v>40175</v>
          </cell>
          <cell r="Q212">
            <v>44496.539884259299</v>
          </cell>
          <cell r="R212">
            <v>44766</v>
          </cell>
          <cell r="S212" t="str">
            <v>FRANKIE</v>
          </cell>
          <cell r="T212" t="str">
            <v>30</v>
          </cell>
          <cell r="V212" t="str">
            <v>41.995910</v>
          </cell>
          <cell r="W212" t="str">
            <v>-71.758554</v>
          </cell>
        </row>
        <row r="213">
          <cell r="B213">
            <v>299074</v>
          </cell>
          <cell r="C213" t="str">
            <v>R.I. Zambarno Central Recieving  5:00-4</v>
          </cell>
          <cell r="D213" t="str">
            <v>A</v>
          </cell>
          <cell r="E213">
            <v>0</v>
          </cell>
          <cell r="F213" t="str">
            <v>MR</v>
          </cell>
          <cell r="G213" t="str">
            <v>2090 Wallum Lake Rd</v>
          </cell>
          <cell r="H213" t="str">
            <v>PASCOAG</v>
          </cell>
          <cell r="I213" t="str">
            <v>RI</v>
          </cell>
          <cell r="J213" t="str">
            <v>2859.</v>
          </cell>
          <cell r="K213" t="str">
            <v>Exact Auto Street Reference Geocoded</v>
          </cell>
          <cell r="M213" t="str">
            <v>40/STEVE SMITH</v>
          </cell>
          <cell r="N213" t="str">
            <v>SMITH DISTRICT</v>
          </cell>
          <cell r="P213">
            <v>44002</v>
          </cell>
          <cell r="Q213">
            <v>44496.570127314801</v>
          </cell>
          <cell r="S213" t="str">
            <v>FRANKIE</v>
          </cell>
          <cell r="T213" t="str">
            <v>30</v>
          </cell>
          <cell r="V213" t="str">
            <v>41.995910</v>
          </cell>
          <cell r="W213" t="str">
            <v>-71.758554</v>
          </cell>
        </row>
        <row r="214">
          <cell r="B214">
            <v>299075</v>
          </cell>
          <cell r="C214" t="str">
            <v>R.I. Cranston Dietary</v>
          </cell>
          <cell r="D214" t="str">
            <v>A</v>
          </cell>
          <cell r="E214">
            <v>0</v>
          </cell>
          <cell r="F214" t="str">
            <v>TF</v>
          </cell>
          <cell r="G214" t="str">
            <v>111 Howard Ave</v>
          </cell>
          <cell r="H214" t="str">
            <v>CRANSTON</v>
          </cell>
          <cell r="I214" t="str">
            <v>RI</v>
          </cell>
          <cell r="J214" t="str">
            <v>02920</v>
          </cell>
          <cell r="K214" t="str">
            <v>Exact Auto Street Reference Geocoded</v>
          </cell>
          <cell r="L214" t="str">
            <v>STG; LG; EJ IF WTR</v>
          </cell>
          <cell r="M214" t="str">
            <v>40/STEVE SMITH</v>
          </cell>
          <cell r="N214" t="str">
            <v>SMITH DISTRICT</v>
          </cell>
          <cell r="O214" t="str">
            <v>EFFECTIVE 8/10/20 Del in all locations unless cust chooses not to.</v>
          </cell>
          <cell r="P214">
            <v>40175</v>
          </cell>
          <cell r="Q214">
            <v>44496.539884259299</v>
          </cell>
          <cell r="R214">
            <v>44763</v>
          </cell>
          <cell r="S214" t="str">
            <v>FRANKIE</v>
          </cell>
          <cell r="T214" t="str">
            <v>30</v>
          </cell>
          <cell r="V214" t="str">
            <v>41.743586</v>
          </cell>
          <cell r="W214" t="str">
            <v>-71.463691</v>
          </cell>
        </row>
        <row r="215">
          <cell r="B215">
            <v>299076</v>
          </cell>
          <cell r="C215" t="str">
            <v>R.I. Cranston Central Recieving 5-4</v>
          </cell>
          <cell r="D215" t="str">
            <v>A</v>
          </cell>
          <cell r="E215">
            <v>0</v>
          </cell>
          <cell r="F215" t="str">
            <v>TF</v>
          </cell>
          <cell r="G215" t="str">
            <v>111 howard ave</v>
          </cell>
          <cell r="H215" t="str">
            <v>CRANSTON</v>
          </cell>
          <cell r="I215" t="str">
            <v>RI</v>
          </cell>
          <cell r="J215" t="str">
            <v>2920.</v>
          </cell>
          <cell r="K215" t="str">
            <v>Exact Auto Street Reference Geocoded</v>
          </cell>
          <cell r="M215" t="str">
            <v>40/STEVE SMITH</v>
          </cell>
          <cell r="N215" t="str">
            <v>SMITH DISTRICT</v>
          </cell>
          <cell r="P215">
            <v>44002</v>
          </cell>
          <cell r="Q215">
            <v>44496.570127314801</v>
          </cell>
          <cell r="S215" t="str">
            <v>FRANKIE</v>
          </cell>
          <cell r="T215" t="str">
            <v>30</v>
          </cell>
          <cell r="V215" t="str">
            <v>41.743586</v>
          </cell>
          <cell r="W215" t="str">
            <v>-71.463691</v>
          </cell>
        </row>
        <row r="216">
          <cell r="B216">
            <v>299079</v>
          </cell>
          <cell r="C216" t="str">
            <v>R.I. Zambarno (lake)</v>
          </cell>
          <cell r="E216">
            <v>0</v>
          </cell>
          <cell r="F216" t="str">
            <v>MR</v>
          </cell>
          <cell r="G216" t="str">
            <v>2090 Wallum Lake Rd</v>
          </cell>
          <cell r="H216" t="str">
            <v>PASCOAG</v>
          </cell>
          <cell r="I216" t="str">
            <v>RI</v>
          </cell>
          <cell r="J216" t="str">
            <v>2859.</v>
          </cell>
          <cell r="K216" t="str">
            <v>Exact Auto Street Reference Geocoded</v>
          </cell>
          <cell r="M216" t="str">
            <v>40/STEVE SMITH</v>
          </cell>
          <cell r="N216" t="str">
            <v>SMITH DISTRICT</v>
          </cell>
          <cell r="P216">
            <v>44002</v>
          </cell>
          <cell r="Q216">
            <v>44496.570127314801</v>
          </cell>
          <cell r="S216" t="str">
            <v>FRANKIE</v>
          </cell>
          <cell r="T216" t="str">
            <v>30</v>
          </cell>
          <cell r="V216" t="str">
            <v>41.995910</v>
          </cell>
          <cell r="W216" t="str">
            <v>-71.758554</v>
          </cell>
        </row>
        <row r="217">
          <cell r="B217">
            <v>299081</v>
          </cell>
          <cell r="C217" t="str">
            <v>R.I. Zambarno  ( Mowry )</v>
          </cell>
          <cell r="E217">
            <v>0</v>
          </cell>
          <cell r="F217" t="str">
            <v>MR</v>
          </cell>
          <cell r="G217" t="str">
            <v>2090 Wallum Lake Rd</v>
          </cell>
          <cell r="H217" t="str">
            <v>PASCOAG</v>
          </cell>
          <cell r="I217" t="str">
            <v>RI</v>
          </cell>
          <cell r="J217" t="str">
            <v>2859.</v>
          </cell>
          <cell r="K217" t="str">
            <v>Exact Auto Street Reference Geocoded</v>
          </cell>
          <cell r="M217" t="str">
            <v>40/STEVE SMITH</v>
          </cell>
          <cell r="N217" t="str">
            <v>SMITH DISTRICT</v>
          </cell>
          <cell r="P217">
            <v>44002</v>
          </cell>
          <cell r="Q217">
            <v>44496.570127314801</v>
          </cell>
          <cell r="S217" t="str">
            <v>FRANKIE</v>
          </cell>
          <cell r="T217" t="str">
            <v>30</v>
          </cell>
          <cell r="V217" t="str">
            <v>41.995910</v>
          </cell>
          <cell r="W217" t="str">
            <v>-71.758554</v>
          </cell>
        </row>
        <row r="218">
          <cell r="B218">
            <v>299087</v>
          </cell>
          <cell r="C218" t="str">
            <v>R.I. Zambarno Unit 5:00-4</v>
          </cell>
          <cell r="D218" t="str">
            <v>A</v>
          </cell>
          <cell r="E218">
            <v>0</v>
          </cell>
          <cell r="F218" t="str">
            <v>MR</v>
          </cell>
          <cell r="G218" t="str">
            <v>2090 Wallum Lake Rd</v>
          </cell>
          <cell r="H218" t="str">
            <v>PASCOAG</v>
          </cell>
          <cell r="I218" t="str">
            <v>RI</v>
          </cell>
          <cell r="J218" t="str">
            <v>2859.</v>
          </cell>
          <cell r="K218" t="str">
            <v>Exact Auto Street Reference Geocoded</v>
          </cell>
          <cell r="M218" t="str">
            <v>40/STEVE SMITH</v>
          </cell>
          <cell r="N218" t="str">
            <v>SMITH DISTRICT</v>
          </cell>
          <cell r="P218">
            <v>44002</v>
          </cell>
          <cell r="Q218">
            <v>44496.570127314801</v>
          </cell>
          <cell r="S218" t="str">
            <v>FRANKIE</v>
          </cell>
          <cell r="T218" t="str">
            <v>30</v>
          </cell>
          <cell r="V218" t="str">
            <v>41.995910</v>
          </cell>
          <cell r="W218" t="str">
            <v>-71.758554</v>
          </cell>
        </row>
        <row r="219">
          <cell r="B219">
            <v>299093</v>
          </cell>
          <cell r="C219" t="str">
            <v>R.I. Cranston Dietary 5-4</v>
          </cell>
          <cell r="D219" t="str">
            <v>A</v>
          </cell>
          <cell r="E219">
            <v>0</v>
          </cell>
          <cell r="F219" t="str">
            <v>TF</v>
          </cell>
          <cell r="G219" t="str">
            <v>111 Howard Ave</v>
          </cell>
          <cell r="H219" t="str">
            <v>CRANSTON</v>
          </cell>
          <cell r="I219" t="str">
            <v>RI</v>
          </cell>
          <cell r="J219" t="str">
            <v>2920.</v>
          </cell>
          <cell r="K219" t="str">
            <v>Exact Auto Street Reference Geocoded</v>
          </cell>
          <cell r="M219" t="str">
            <v>40/STEVE SMITH</v>
          </cell>
          <cell r="N219" t="str">
            <v>SMITH DISTRICT</v>
          </cell>
          <cell r="P219">
            <v>44002</v>
          </cell>
          <cell r="Q219">
            <v>44496.570127314801</v>
          </cell>
          <cell r="S219" t="str">
            <v>FRANKIE</v>
          </cell>
          <cell r="T219" t="str">
            <v>30</v>
          </cell>
          <cell r="V219" t="str">
            <v>41.743586</v>
          </cell>
          <cell r="W219" t="str">
            <v>-71.463691</v>
          </cell>
        </row>
        <row r="220">
          <cell r="B220">
            <v>299106</v>
          </cell>
          <cell r="C220" t="str">
            <v>Pleasantville Sr Citizens</v>
          </cell>
          <cell r="D220" t="str">
            <v>C</v>
          </cell>
          <cell r="E220">
            <v>0</v>
          </cell>
          <cell r="F220" t="str">
            <v>W</v>
          </cell>
          <cell r="G220" t="str">
            <v>141 Tompkins ave</v>
          </cell>
          <cell r="H220" t="str">
            <v>PLEASANTVILLE</v>
          </cell>
          <cell r="I220" t="str">
            <v>NY</v>
          </cell>
          <cell r="J220" t="str">
            <v>10570</v>
          </cell>
          <cell r="K220" t="str">
            <v>Exact Auto Street Reference Geocoded</v>
          </cell>
          <cell r="M220" t="str">
            <v>40/STEVE SMITH</v>
          </cell>
          <cell r="N220" t="str">
            <v>SMITH DISTRICT</v>
          </cell>
          <cell r="P220">
            <v>40528</v>
          </cell>
          <cell r="Q220">
            <v>44342.598599536999</v>
          </cell>
          <cell r="R220">
            <v>44461</v>
          </cell>
          <cell r="S220" t="str">
            <v>ADMIN</v>
          </cell>
          <cell r="T220" t="str">
            <v>30</v>
          </cell>
          <cell r="V220" t="str">
            <v>41.131688</v>
          </cell>
          <cell r="W220" t="str">
            <v>-73.790619</v>
          </cell>
        </row>
        <row r="221">
          <cell r="B221">
            <v>299235</v>
          </cell>
          <cell r="C221" t="str">
            <v>CT GI Enoscopy 10-4</v>
          </cell>
          <cell r="D221" t="str">
            <v>B</v>
          </cell>
          <cell r="E221">
            <v>0</v>
          </cell>
          <cell r="F221" t="str">
            <v>WF</v>
          </cell>
          <cell r="G221" t="str">
            <v>4 Northwest Dr</v>
          </cell>
          <cell r="H221" t="str">
            <v>BLOOMFIELD</v>
          </cell>
          <cell r="I221" t="str">
            <v>CT</v>
          </cell>
          <cell r="J221" t="str">
            <v>06002</v>
          </cell>
          <cell r="K221" t="str">
            <v>Med Confidence Auto Street Ref Geocoded</v>
          </cell>
          <cell r="M221" t="str">
            <v>MATT RAMOS / HOUSE</v>
          </cell>
          <cell r="N221" t="str">
            <v>CAPPELLO DISTRICT</v>
          </cell>
          <cell r="O221" t="str">
            <v>EFFECTIVE 8/10/20 Del in all locations unless cust chooses not to.</v>
          </cell>
          <cell r="P221">
            <v>42556</v>
          </cell>
          <cell r="Q221">
            <v>44200.526423611103</v>
          </cell>
          <cell r="R221">
            <v>44740</v>
          </cell>
          <cell r="S221" t="str">
            <v>FRANKIE</v>
          </cell>
          <cell r="T221" t="str">
            <v>30</v>
          </cell>
          <cell r="V221" t="str">
            <v>41.816631</v>
          </cell>
          <cell r="W221" t="str">
            <v>-72.725249</v>
          </cell>
        </row>
        <row r="222">
          <cell r="B222">
            <v>299236</v>
          </cell>
          <cell r="C222" t="str">
            <v>Glastonbury Endoscopy 10-4</v>
          </cell>
          <cell r="D222" t="str">
            <v>C</v>
          </cell>
          <cell r="E222">
            <v>0</v>
          </cell>
          <cell r="F222" t="str">
            <v>WR</v>
          </cell>
          <cell r="G222" t="str">
            <v>300 Western Blvd</v>
          </cell>
          <cell r="H222" t="str">
            <v>GLASTONBURY</v>
          </cell>
          <cell r="I222" t="str">
            <v>CT</v>
          </cell>
          <cell r="J222" t="str">
            <v>06033</v>
          </cell>
          <cell r="K222" t="str">
            <v>Exact Auto Street Reference Geocoded</v>
          </cell>
          <cell r="M222" t="str">
            <v>MATT RAMOS / HOUSE</v>
          </cell>
          <cell r="N222" t="str">
            <v>CAPPELLO DISTRICT</v>
          </cell>
          <cell r="O222" t="str">
            <v>EFFECTIVE 8/10/20 Del in all locations unless cust chooses not to.</v>
          </cell>
          <cell r="P222">
            <v>42556</v>
          </cell>
          <cell r="Q222">
            <v>44200.526423611103</v>
          </cell>
          <cell r="R222">
            <v>44761</v>
          </cell>
          <cell r="S222" t="str">
            <v>FRANKIE</v>
          </cell>
          <cell r="T222" t="str">
            <v>30</v>
          </cell>
          <cell r="V222" t="str">
            <v>41.719791</v>
          </cell>
          <cell r="W222" t="str">
            <v>-72.591795</v>
          </cell>
        </row>
        <row r="223">
          <cell r="B223">
            <v>299244</v>
          </cell>
          <cell r="C223" t="str">
            <v>House Of Bread</v>
          </cell>
          <cell r="D223" t="str">
            <v>C</v>
          </cell>
          <cell r="E223">
            <v>0</v>
          </cell>
          <cell r="F223" t="str">
            <v>W</v>
          </cell>
          <cell r="G223" t="str">
            <v>27 Chestnut St</v>
          </cell>
          <cell r="H223" t="str">
            <v>HARTFORD</v>
          </cell>
          <cell r="I223" t="str">
            <v>CT</v>
          </cell>
          <cell r="J223" t="str">
            <v>06120</v>
          </cell>
          <cell r="K223" t="str">
            <v>Exact Auto Street Reference Geocoded</v>
          </cell>
          <cell r="M223" t="str">
            <v>KEVIN ZUKOWSKI</v>
          </cell>
          <cell r="N223" t="str">
            <v>BLAIR DISTRICT</v>
          </cell>
          <cell r="O223" t="str">
            <v>EFFECTIVE 8/10/20 Del in all locations unless cust chooses not to.  call or text 860-416-8965 when you arrive</v>
          </cell>
          <cell r="P223">
            <v>42821</v>
          </cell>
          <cell r="Q223">
            <v>44223.568842592598</v>
          </cell>
          <cell r="R223">
            <v>44761</v>
          </cell>
          <cell r="S223" t="str">
            <v>FRANKIE</v>
          </cell>
          <cell r="T223" t="str">
            <v>30</v>
          </cell>
          <cell r="V223" t="str">
            <v>41.772732</v>
          </cell>
          <cell r="W223" t="str">
            <v>-72.681013</v>
          </cell>
        </row>
        <row r="224">
          <cell r="B224">
            <v>302531</v>
          </cell>
          <cell r="C224" t="str">
            <v>April Time Living</v>
          </cell>
          <cell r="D224" t="str">
            <v>B</v>
          </cell>
          <cell r="E224">
            <v>0</v>
          </cell>
          <cell r="F224" t="str">
            <v>R</v>
          </cell>
          <cell r="G224" t="str">
            <v>91 CHESTNUT ST</v>
          </cell>
          <cell r="H224" t="str">
            <v>MANCHESTER</v>
          </cell>
          <cell r="I224" t="str">
            <v>CT</v>
          </cell>
          <cell r="J224" t="str">
            <v>06045</v>
          </cell>
          <cell r="K224" t="str">
            <v>High Confidence Auto Street Ref Geocoded</v>
          </cell>
          <cell r="M224" t="str">
            <v>MATT HEBERT</v>
          </cell>
          <cell r="N224" t="str">
            <v>BLAIR DISTRICT</v>
          </cell>
          <cell r="O224" t="str">
            <v>EFFECTIVE 8/10/20 Del in all locations unless cust chooses not to.</v>
          </cell>
          <cell r="P224">
            <v>36237</v>
          </cell>
          <cell r="Q224">
            <v>44299.509571759299</v>
          </cell>
          <cell r="R224">
            <v>44755</v>
          </cell>
          <cell r="S224" t="str">
            <v>FRANKIE</v>
          </cell>
          <cell r="T224" t="str">
            <v>30</v>
          </cell>
          <cell r="V224" t="str">
            <v>41.771588</v>
          </cell>
          <cell r="W224" t="str">
            <v>-72.526284</v>
          </cell>
        </row>
        <row r="225">
          <cell r="B225">
            <v>303132</v>
          </cell>
          <cell r="C225" t="str">
            <v>Ethan Place</v>
          </cell>
          <cell r="E225">
            <v>0</v>
          </cell>
          <cell r="F225" t="str">
            <v>WF</v>
          </cell>
          <cell r="G225" t="str">
            <v>85 Ethan St</v>
          </cell>
          <cell r="H225" t="str">
            <v>WARWICK</v>
          </cell>
          <cell r="I225" t="str">
            <v>RI</v>
          </cell>
          <cell r="J225" t="str">
            <v>02888</v>
          </cell>
          <cell r="K225" t="str">
            <v>High Confidence Auto Street Ref Geocoded</v>
          </cell>
          <cell r="M225" t="str">
            <v>LORI BLAIR</v>
          </cell>
          <cell r="N225" t="str">
            <v>BLAIR DISTRICT</v>
          </cell>
          <cell r="O225" t="str">
            <v>EFFECTIVE 8/10/20 Del in all locations unless cust chooses not to.</v>
          </cell>
          <cell r="P225">
            <v>40213</v>
          </cell>
          <cell r="Q225">
            <v>44200.526006944398</v>
          </cell>
          <cell r="R225">
            <v>44369</v>
          </cell>
          <cell r="S225" t="str">
            <v>FRANKIE</v>
          </cell>
          <cell r="T225" t="str">
            <v>30</v>
          </cell>
          <cell r="V225" t="str">
            <v>41.743904</v>
          </cell>
          <cell r="W225" t="str">
            <v>-71.427160</v>
          </cell>
        </row>
        <row r="226">
          <cell r="B226">
            <v>303319</v>
          </cell>
          <cell r="C226" t="str">
            <v>Cranston Senior Center</v>
          </cell>
          <cell r="E226">
            <v>0</v>
          </cell>
          <cell r="F226" t="str">
            <v>MT</v>
          </cell>
          <cell r="G226" t="str">
            <v>1070 Cranston st</v>
          </cell>
          <cell r="H226" t="str">
            <v>CRANSTON</v>
          </cell>
          <cell r="I226" t="str">
            <v>RI</v>
          </cell>
          <cell r="J226" t="str">
            <v>02920</v>
          </cell>
          <cell r="K226" t="str">
            <v>Exact Auto Street Reference Geocoded</v>
          </cell>
          <cell r="M226" t="str">
            <v>40/STEVE SMITH</v>
          </cell>
          <cell r="N226" t="str">
            <v>SMITH DISTRICT</v>
          </cell>
          <cell r="P226">
            <v>38938</v>
          </cell>
          <cell r="Q226">
            <v>44054.558275463001</v>
          </cell>
          <cell r="R226">
            <v>43856</v>
          </cell>
          <cell r="S226" t="str">
            <v>FRANKIE</v>
          </cell>
          <cell r="T226" t="str">
            <v>30</v>
          </cell>
          <cell r="V226" t="str">
            <v>41.797505</v>
          </cell>
          <cell r="W226" t="str">
            <v>-71.448405</v>
          </cell>
        </row>
        <row r="227">
          <cell r="B227">
            <v>305078</v>
          </cell>
          <cell r="C227" t="str">
            <v>High Chase Rest Home 6-6</v>
          </cell>
          <cell r="D227" t="str">
            <v>B</v>
          </cell>
          <cell r="E227">
            <v>0</v>
          </cell>
          <cell r="F227" t="str">
            <v>MWF</v>
          </cell>
          <cell r="G227" t="str">
            <v>140 River Rd</v>
          </cell>
          <cell r="H227" t="str">
            <v>WILLINGTON</v>
          </cell>
          <cell r="I227" t="str">
            <v>CT</v>
          </cell>
          <cell r="J227" t="str">
            <v>06279</v>
          </cell>
          <cell r="K227" t="str">
            <v>Exact Auto Street Reference Geocoded</v>
          </cell>
          <cell r="M227" t="str">
            <v>MATT HEBERT</v>
          </cell>
          <cell r="N227" t="str">
            <v>BLAIR DISTRICT</v>
          </cell>
          <cell r="O227" t="str">
            <v>EFFECTIVE 8/10/20 Del in all locations unless cust chooses not to.</v>
          </cell>
          <cell r="P227">
            <v>41732</v>
          </cell>
          <cell r="Q227">
            <v>44640.986099537004</v>
          </cell>
          <cell r="R227">
            <v>44761</v>
          </cell>
          <cell r="S227" t="str">
            <v>ADMIN</v>
          </cell>
          <cell r="T227" t="str">
            <v>30</v>
          </cell>
          <cell r="V227" t="str">
            <v>41.854941</v>
          </cell>
          <cell r="W227" t="str">
            <v>-72.300668</v>
          </cell>
        </row>
        <row r="228">
          <cell r="B228">
            <v>305087</v>
          </cell>
          <cell r="C228" t="str">
            <v>MACC Charities # 2</v>
          </cell>
          <cell r="E228">
            <v>0</v>
          </cell>
          <cell r="F228" t="str">
            <v>MW</v>
          </cell>
          <cell r="G228" t="str">
            <v>460 Main St</v>
          </cell>
          <cell r="H228" t="str">
            <v>MANCHESTER</v>
          </cell>
          <cell r="I228" t="str">
            <v>CT</v>
          </cell>
          <cell r="J228" t="str">
            <v>06040</v>
          </cell>
          <cell r="K228" t="str">
            <v>Exact Auto Street Reference Geocoded</v>
          </cell>
          <cell r="M228" t="str">
            <v>KEVIN ZUKOWSKI</v>
          </cell>
          <cell r="N228" t="str">
            <v>BLAIR DISTRICT</v>
          </cell>
          <cell r="O228" t="str">
            <v>EFFECTIVE 8/10/20 Del in all locations unless cust chooses not to.</v>
          </cell>
          <cell r="P228">
            <v>41991</v>
          </cell>
          <cell r="Q228">
            <v>44299.509560185201</v>
          </cell>
          <cell r="R228">
            <v>44166</v>
          </cell>
          <cell r="S228" t="str">
            <v>FRANKIE</v>
          </cell>
          <cell r="T228" t="str">
            <v>30</v>
          </cell>
          <cell r="V228" t="str">
            <v>41.777481</v>
          </cell>
          <cell r="W228" t="str">
            <v>-72.521407</v>
          </cell>
        </row>
        <row r="229">
          <cell r="B229">
            <v>308027</v>
          </cell>
          <cell r="C229" t="str">
            <v>Plainville Senior Center 9:30-11:30</v>
          </cell>
          <cell r="E229">
            <v>0</v>
          </cell>
          <cell r="F229" t="str">
            <v>WF</v>
          </cell>
          <cell r="G229" t="str">
            <v>1 Central Square</v>
          </cell>
          <cell r="H229" t="str">
            <v>PLAINVILLE</v>
          </cell>
          <cell r="I229" t="str">
            <v>CT</v>
          </cell>
          <cell r="J229" t="str">
            <v>06062</v>
          </cell>
          <cell r="K229" t="str">
            <v>Self Geocoded</v>
          </cell>
          <cell r="M229" t="str">
            <v>MATT RAMOS / HOUSE</v>
          </cell>
          <cell r="N229" t="str">
            <v>CAPPELLO DISTRICT</v>
          </cell>
          <cell r="P229">
            <v>40102</v>
          </cell>
          <cell r="Q229">
            <v>44200.526423611103</v>
          </cell>
          <cell r="R229">
            <v>43907</v>
          </cell>
          <cell r="S229" t="str">
            <v>FRANKIE</v>
          </cell>
          <cell r="T229" t="str">
            <v>30</v>
          </cell>
          <cell r="V229" t="str">
            <v>41.669505</v>
          </cell>
          <cell r="W229" t="str">
            <v>-72.868359</v>
          </cell>
        </row>
        <row r="230">
          <cell r="B230">
            <v>310017</v>
          </cell>
          <cell r="C230" t="str">
            <v>Miller Memorial</v>
          </cell>
          <cell r="D230" t="str">
            <v>A</v>
          </cell>
          <cell r="E230">
            <v>0</v>
          </cell>
          <cell r="F230" t="str">
            <v>TF</v>
          </cell>
          <cell r="G230" t="str">
            <v>360 Broad st</v>
          </cell>
          <cell r="H230" t="str">
            <v>MERIDEN</v>
          </cell>
          <cell r="I230" t="str">
            <v>CT</v>
          </cell>
          <cell r="J230" t="str">
            <v>06450</v>
          </cell>
          <cell r="K230" t="str">
            <v>Exact Auto Street Reference Geocoded</v>
          </cell>
          <cell r="M230" t="str">
            <v>LORI BLAIR</v>
          </cell>
          <cell r="N230" t="str">
            <v>BLAIR DISTRICT</v>
          </cell>
          <cell r="O230" t="str">
            <v>Enter off Olive Street.  Deliver inside location.</v>
          </cell>
          <cell r="P230">
            <v>39891</v>
          </cell>
          <cell r="Q230">
            <v>44692.535324074102</v>
          </cell>
          <cell r="R230">
            <v>44762</v>
          </cell>
          <cell r="S230" t="str">
            <v>FRANKIE</v>
          </cell>
          <cell r="T230" t="str">
            <v>30</v>
          </cell>
          <cell r="V230" t="str">
            <v>41.530422</v>
          </cell>
          <cell r="W230" t="str">
            <v>-72.795342</v>
          </cell>
        </row>
        <row r="231">
          <cell r="B231">
            <v>311013</v>
          </cell>
          <cell r="C231" t="str">
            <v>Westbrook Senior Center</v>
          </cell>
          <cell r="D231" t="str">
            <v>B</v>
          </cell>
          <cell r="E231">
            <v>0</v>
          </cell>
          <cell r="F231" t="str">
            <v>MR</v>
          </cell>
          <cell r="G231" t="str">
            <v>866 Boston Post Rd.</v>
          </cell>
          <cell r="H231" t="str">
            <v>Westbrook</v>
          </cell>
          <cell r="I231" t="str">
            <v>CT.</v>
          </cell>
          <cell r="J231" t="str">
            <v>06498</v>
          </cell>
          <cell r="K231" t="str">
            <v>Exact Auto Street Reference Geocoded</v>
          </cell>
          <cell r="M231" t="str">
            <v>KEN CARDNER</v>
          </cell>
          <cell r="N231" t="str">
            <v>BLAIR DISTRICT</v>
          </cell>
          <cell r="P231">
            <v>39882</v>
          </cell>
          <cell r="Q231">
            <v>44600.495567129597</v>
          </cell>
          <cell r="R231">
            <v>44752</v>
          </cell>
          <cell r="S231" t="str">
            <v>FRANKIE</v>
          </cell>
          <cell r="T231" t="str">
            <v>30</v>
          </cell>
          <cell r="V231" t="str">
            <v>41.281001</v>
          </cell>
          <cell r="W231" t="str">
            <v>-72.458364</v>
          </cell>
        </row>
        <row r="232">
          <cell r="B232">
            <v>313002</v>
          </cell>
          <cell r="C232" t="str">
            <v>Eliza Huntington Home</v>
          </cell>
          <cell r="D232" t="str">
            <v>A</v>
          </cell>
          <cell r="E232">
            <v>0</v>
          </cell>
          <cell r="F232" t="str">
            <v>TF</v>
          </cell>
          <cell r="G232" t="str">
            <v>99 Washington St</v>
          </cell>
          <cell r="H232" t="str">
            <v>NORWICH</v>
          </cell>
          <cell r="I232" t="str">
            <v>CT</v>
          </cell>
          <cell r="J232" t="str">
            <v>06360</v>
          </cell>
          <cell r="K232" t="str">
            <v>Exact Auto Street Reference Geocoded</v>
          </cell>
          <cell r="M232" t="str">
            <v>CHRISTINE DEVORE</v>
          </cell>
          <cell r="N232" t="str">
            <v>BLAIR DISTRICT</v>
          </cell>
          <cell r="O232" t="str">
            <v>EFFECTIVE 8/10/20 Del in all locations unless cust chooses not to.</v>
          </cell>
          <cell r="P232">
            <v>39701</v>
          </cell>
          <cell r="Q232">
            <v>44692.535324074102</v>
          </cell>
          <cell r="R232">
            <v>44760</v>
          </cell>
          <cell r="S232" t="str">
            <v>FRANKIE</v>
          </cell>
          <cell r="T232" t="str">
            <v>30</v>
          </cell>
          <cell r="V232" t="str">
            <v>41.528242</v>
          </cell>
          <cell r="W232" t="str">
            <v>-72.082677</v>
          </cell>
        </row>
        <row r="233">
          <cell r="B233">
            <v>313007</v>
          </cell>
          <cell r="C233" t="str">
            <v>Essex Village</v>
          </cell>
          <cell r="D233" t="str">
            <v>B</v>
          </cell>
          <cell r="E233">
            <v>0</v>
          </cell>
          <cell r="F233" t="str">
            <v>M</v>
          </cell>
          <cell r="G233" t="str">
            <v>59 South Main St</v>
          </cell>
          <cell r="H233" t="str">
            <v>ESSEX</v>
          </cell>
          <cell r="I233" t="str">
            <v>CT</v>
          </cell>
          <cell r="J233" t="str">
            <v>06426</v>
          </cell>
          <cell r="K233" t="str">
            <v>Exact Auto Street Reference Geocoded</v>
          </cell>
          <cell r="M233" t="str">
            <v>KEN CARDNER</v>
          </cell>
          <cell r="N233" t="str">
            <v>BLAIR DISTRICT</v>
          </cell>
          <cell r="O233" t="str">
            <v>EFFECTIVE 8/10/20 Del in all locations unless cust chooses not to.</v>
          </cell>
          <cell r="P233">
            <v>39750</v>
          </cell>
          <cell r="Q233">
            <v>44299.509583333303</v>
          </cell>
          <cell r="R233">
            <v>44766</v>
          </cell>
          <cell r="S233" t="str">
            <v>FRANKIE</v>
          </cell>
          <cell r="T233" t="str">
            <v>30</v>
          </cell>
          <cell r="V233" t="str">
            <v>41.348439</v>
          </cell>
          <cell r="W233" t="str">
            <v>-72.393226</v>
          </cell>
        </row>
        <row r="234">
          <cell r="B234">
            <v>313065</v>
          </cell>
          <cell r="C234" t="str">
            <v>St Joe s Church</v>
          </cell>
          <cell r="E234">
            <v>0</v>
          </cell>
          <cell r="F234" t="str">
            <v>U</v>
          </cell>
          <cell r="G234" t="str">
            <v>48 MIDDLESEX TURNPIKE</v>
          </cell>
          <cell r="H234" t="str">
            <v>CHESTER</v>
          </cell>
          <cell r="I234" t="str">
            <v>CT</v>
          </cell>
          <cell r="J234" t="str">
            <v>06412</v>
          </cell>
          <cell r="K234" t="str">
            <v>High Confidence Auto Street Ref Geocoded</v>
          </cell>
          <cell r="M234" t="str">
            <v>KEN CARDNER</v>
          </cell>
          <cell r="N234" t="str">
            <v>BLAIR DISTRICT</v>
          </cell>
          <cell r="O234" t="str">
            <v>Please call Jeff at 860.575.5704 1hr before delivery...3/13/19</v>
          </cell>
          <cell r="P234">
            <v>41703</v>
          </cell>
          <cell r="Q234">
            <v>44054.558275463001</v>
          </cell>
          <cell r="R234">
            <v>43901</v>
          </cell>
          <cell r="S234" t="str">
            <v>FRANKIE</v>
          </cell>
          <cell r="T234" t="str">
            <v>30</v>
          </cell>
          <cell r="V234" t="str">
            <v>41.401020</v>
          </cell>
          <cell r="W234" t="str">
            <v>-72.441790</v>
          </cell>
        </row>
        <row r="235">
          <cell r="B235">
            <v>313083</v>
          </cell>
          <cell r="C235" t="str">
            <v>The Connection</v>
          </cell>
          <cell r="D235" t="str">
            <v>B</v>
          </cell>
          <cell r="E235">
            <v>0</v>
          </cell>
          <cell r="F235" t="str">
            <v>MWF</v>
          </cell>
          <cell r="G235" t="str">
            <v>48 Howe St</v>
          </cell>
          <cell r="H235" t="str">
            <v>New Haven</v>
          </cell>
          <cell r="I235" t="str">
            <v>CT</v>
          </cell>
          <cell r="J235" t="str">
            <v>06511</v>
          </cell>
          <cell r="K235" t="str">
            <v>High Confidence Auto Street Ref Geocoded</v>
          </cell>
          <cell r="L235" t="str">
            <v>UBOAT</v>
          </cell>
          <cell r="M235" t="str">
            <v>CHRISTINE DEVORE</v>
          </cell>
          <cell r="N235" t="str">
            <v>BLAIR DISTRICT</v>
          </cell>
          <cell r="O235" t="str">
            <v>1002* KITCHEN.  **FIND SOMEONE TO UNLOCK OR CONFIRM THE ELEVATOR IS UNLOCKED.  NOT DOING THIS WILL GET YOU STUCK IN ELEVATOR**  KITCHEN ON 2ND FLOOR. U-BOAT / 2 HANDTRUCKS</v>
          </cell>
          <cell r="P235">
            <v>41974</v>
          </cell>
          <cell r="Q235">
            <v>44544.815706018497</v>
          </cell>
          <cell r="R235">
            <v>44766</v>
          </cell>
          <cell r="S235" t="str">
            <v>FRANKIE</v>
          </cell>
          <cell r="T235" t="str">
            <v>30</v>
          </cell>
          <cell r="V235" t="str">
            <v>41.308681</v>
          </cell>
          <cell r="W235" t="str">
            <v>-72.935935</v>
          </cell>
        </row>
        <row r="236">
          <cell r="B236">
            <v>313089</v>
          </cell>
          <cell r="C236" t="str">
            <v>Januray House</v>
          </cell>
          <cell r="D236" t="str">
            <v>B</v>
          </cell>
          <cell r="E236">
            <v>0</v>
          </cell>
          <cell r="F236" t="str">
            <v>TF</v>
          </cell>
          <cell r="G236" t="str">
            <v>984 ROUTE 32</v>
          </cell>
          <cell r="H236" t="str">
            <v>UNCASVILLE</v>
          </cell>
          <cell r="I236" t="str">
            <v>CT</v>
          </cell>
          <cell r="J236" t="str">
            <v>06382</v>
          </cell>
          <cell r="K236" t="str">
            <v>High Confidence Auto Street Ref Geocoded</v>
          </cell>
          <cell r="M236" t="str">
            <v>CHRISTINE DEVORE</v>
          </cell>
          <cell r="N236" t="str">
            <v>BLAIR DISTRICT</v>
          </cell>
          <cell r="O236" t="str">
            <v>For GPS directions, use 984 Norwich-New London TPK, Uncasville.</v>
          </cell>
          <cell r="P236">
            <v>42128</v>
          </cell>
          <cell r="Q236">
            <v>44761.724027777796</v>
          </cell>
          <cell r="R236">
            <v>44760</v>
          </cell>
          <cell r="S236" t="str">
            <v>FRANKIE</v>
          </cell>
          <cell r="T236" t="str">
            <v>30</v>
          </cell>
          <cell r="V236" t="str">
            <v>41.451910</v>
          </cell>
          <cell r="W236" t="str">
            <v>-72.107465</v>
          </cell>
        </row>
        <row r="237">
          <cell r="B237">
            <v>313091</v>
          </cell>
          <cell r="C237" t="str">
            <v>Fellowship Place</v>
          </cell>
          <cell r="D237" t="str">
            <v>C</v>
          </cell>
          <cell r="E237">
            <v>0</v>
          </cell>
          <cell r="F237" t="str">
            <v>W</v>
          </cell>
          <cell r="G237" t="str">
            <v>441 Elm St</v>
          </cell>
          <cell r="H237" t="str">
            <v>NEW HAVEN</v>
          </cell>
          <cell r="I237" t="str">
            <v>CT</v>
          </cell>
          <cell r="J237" t="str">
            <v>06511</v>
          </cell>
          <cell r="K237" t="str">
            <v>High Confidence Auto Street Ref Geocoded</v>
          </cell>
          <cell r="L237" t="str">
            <v>UBOAT</v>
          </cell>
          <cell r="M237" t="str">
            <v>LORI BLAIR</v>
          </cell>
          <cell r="N237" t="str">
            <v>BLAIR DISTRICT</v>
          </cell>
          <cell r="O237" t="str">
            <v>EFFECTIVE 8/10/20 Del in all locations unless cust chooses not to.  DELIVER INSIDE BACK DOOR. Please park on elm street in front on building and do not drive onto property.  KITCHEN 203-401-4227 EXT 1116</v>
          </cell>
          <cell r="P237">
            <v>42226</v>
          </cell>
          <cell r="Q237">
            <v>44299.509618055599</v>
          </cell>
          <cell r="R237">
            <v>44460</v>
          </cell>
          <cell r="S237" t="str">
            <v>FRANKIE</v>
          </cell>
          <cell r="T237" t="str">
            <v>30</v>
          </cell>
          <cell r="V237" t="str">
            <v>41.312645</v>
          </cell>
          <cell r="W237" t="str">
            <v>-72.935605</v>
          </cell>
        </row>
        <row r="238">
          <cell r="B238">
            <v>313102</v>
          </cell>
          <cell r="C238" t="str">
            <v>Golden Years</v>
          </cell>
          <cell r="E238">
            <v>0</v>
          </cell>
          <cell r="F238" t="str">
            <v>U</v>
          </cell>
          <cell r="G238" t="str">
            <v>118 High St</v>
          </cell>
          <cell r="H238" t="str">
            <v>WESTERLY</v>
          </cell>
          <cell r="I238" t="str">
            <v>RI</v>
          </cell>
          <cell r="J238" t="str">
            <v>02891</v>
          </cell>
          <cell r="K238" t="str">
            <v>Exact Auto Street Reference Geocoded</v>
          </cell>
          <cell r="M238" t="str">
            <v>MIKE GILLOOLY BDM</v>
          </cell>
          <cell r="N238" t="str">
            <v>BLAIR DISTRICT</v>
          </cell>
          <cell r="P238">
            <v>42613</v>
          </cell>
          <cell r="Q238">
            <v>44088.480613425898</v>
          </cell>
          <cell r="R238">
            <v>43627</v>
          </cell>
          <cell r="S238" t="str">
            <v>FRANKIE</v>
          </cell>
          <cell r="T238" t="str">
            <v>30</v>
          </cell>
          <cell r="V238" t="str">
            <v>41.381903</v>
          </cell>
          <cell r="W238" t="str">
            <v>-71.825485</v>
          </cell>
        </row>
        <row r="239">
          <cell r="B239">
            <v>313138</v>
          </cell>
          <cell r="C239" t="str">
            <v>Ronald McDonald House 9/9</v>
          </cell>
          <cell r="E239">
            <v>0</v>
          </cell>
          <cell r="F239" t="str">
            <v>U</v>
          </cell>
          <cell r="G239" t="str">
            <v>860 Howard Ave</v>
          </cell>
          <cell r="H239" t="str">
            <v>NEW HAVEN</v>
          </cell>
          <cell r="I239" t="str">
            <v>CT</v>
          </cell>
          <cell r="J239" t="str">
            <v>06519</v>
          </cell>
          <cell r="K239" t="str">
            <v>Exact Auto Street Reference Geocoded</v>
          </cell>
          <cell r="M239" t="str">
            <v>LORI BLAIR</v>
          </cell>
          <cell r="N239" t="str">
            <v>BLAIR DISTRICT</v>
          </cell>
          <cell r="P239">
            <v>43501</v>
          </cell>
          <cell r="Q239">
            <v>44054.558275463001</v>
          </cell>
          <cell r="R239">
            <v>43916</v>
          </cell>
          <cell r="S239" t="str">
            <v>FRANKIE</v>
          </cell>
          <cell r="T239" t="str">
            <v>30</v>
          </cell>
          <cell r="V239" t="str">
            <v>41.304190</v>
          </cell>
          <cell r="W239" t="str">
            <v>-72.936908</v>
          </cell>
        </row>
        <row r="240">
          <cell r="B240">
            <v>324012</v>
          </cell>
          <cell r="C240" t="str">
            <v>Rockridge Retirement Comm</v>
          </cell>
          <cell r="D240" t="str">
            <v>A</v>
          </cell>
          <cell r="E240">
            <v>1</v>
          </cell>
          <cell r="F240" t="str">
            <v>MR</v>
          </cell>
          <cell r="G240" t="str">
            <v>25 Coles Meadow Rd</v>
          </cell>
          <cell r="H240" t="str">
            <v>NORTHAMPTON</v>
          </cell>
          <cell r="I240" t="str">
            <v>MA</v>
          </cell>
          <cell r="J240" t="str">
            <v>01060</v>
          </cell>
          <cell r="K240" t="str">
            <v>High Confidence Auto Street Ref Geocoded</v>
          </cell>
          <cell r="L240" t="str">
            <v>DP</v>
          </cell>
          <cell r="M240" t="str">
            <v>IGNAZIO BACILE</v>
          </cell>
          <cell r="N240" t="str">
            <v>BLAIR DISTRICT</v>
          </cell>
          <cell r="O240" t="str">
            <v>Due to new COVID rapid test guidelines to enter customer location, PLEASE MAKE DELIVERY @ BACK ENTRANCE OR DOCK.  If you have issues making delivery using this method, please contact Dispatch immediately.</v>
          </cell>
          <cell r="P240">
            <v>41369</v>
          </cell>
          <cell r="Q240">
            <v>44733.447418981501</v>
          </cell>
          <cell r="R240">
            <v>44766</v>
          </cell>
          <cell r="S240" t="str">
            <v>ADMIN</v>
          </cell>
          <cell r="T240" t="str">
            <v>30</v>
          </cell>
          <cell r="V240" t="str">
            <v>42.355242</v>
          </cell>
          <cell r="W240" t="str">
            <v>-72.641827</v>
          </cell>
        </row>
        <row r="241">
          <cell r="B241">
            <v>324049</v>
          </cell>
          <cell r="C241" t="str">
            <v>Phoenix House - New England 6-5</v>
          </cell>
          <cell r="E241">
            <v>0</v>
          </cell>
          <cell r="F241" t="str">
            <v>MR</v>
          </cell>
          <cell r="G241" t="str">
            <v>5 Madison Ave</v>
          </cell>
          <cell r="H241" t="str">
            <v>SPRINGFIELD</v>
          </cell>
          <cell r="I241" t="str">
            <v>MA</v>
          </cell>
          <cell r="J241" t="str">
            <v>01105</v>
          </cell>
          <cell r="K241" t="str">
            <v>Exact Auto Street Reference Geocoded</v>
          </cell>
          <cell r="M241" t="str">
            <v>IGNAZIO BACILE</v>
          </cell>
          <cell r="N241" t="str">
            <v>BLAIR DISTRICT</v>
          </cell>
          <cell r="O241" t="str">
            <v>***Do not pull down madison ave***</v>
          </cell>
          <cell r="P241">
            <v>42275</v>
          </cell>
          <cell r="Q241">
            <v>44686.559131944399</v>
          </cell>
          <cell r="R241">
            <v>44206</v>
          </cell>
          <cell r="S241" t="str">
            <v>FRANKIE</v>
          </cell>
          <cell r="T241" t="str">
            <v>30</v>
          </cell>
          <cell r="V241" t="str">
            <v>42.099735</v>
          </cell>
          <cell r="W241" t="str">
            <v>-72.574933</v>
          </cell>
        </row>
        <row r="242">
          <cell r="B242">
            <v>324050</v>
          </cell>
          <cell r="C242" t="str">
            <v>Pheonix House / TSS 9-5</v>
          </cell>
          <cell r="E242">
            <v>0</v>
          </cell>
          <cell r="F242" t="str">
            <v>MR</v>
          </cell>
          <cell r="G242" t="str">
            <v>130 Pine St</v>
          </cell>
          <cell r="H242" t="str">
            <v>HOLYOKE</v>
          </cell>
          <cell r="I242" t="str">
            <v>MA</v>
          </cell>
          <cell r="J242" t="str">
            <v>01040</v>
          </cell>
          <cell r="K242" t="str">
            <v>Exact Auto Street Reference Geocoded</v>
          </cell>
          <cell r="M242" t="str">
            <v>IGNAZIO BACILE</v>
          </cell>
          <cell r="N242" t="str">
            <v>BLAIR DISTRICT</v>
          </cell>
          <cell r="O242" t="str">
            <v>EFFECTIVE 8/10/20 Del in all locations unless cust chooses not to.</v>
          </cell>
          <cell r="P242">
            <v>42283</v>
          </cell>
          <cell r="Q242">
            <v>44686.559131944399</v>
          </cell>
          <cell r="R242">
            <v>44209</v>
          </cell>
          <cell r="S242" t="str">
            <v>FRANKIE</v>
          </cell>
          <cell r="T242" t="str">
            <v>30</v>
          </cell>
          <cell r="V242" t="str">
            <v>42.208943</v>
          </cell>
          <cell r="W242" t="str">
            <v>-72.612439</v>
          </cell>
        </row>
        <row r="243">
          <cell r="B243">
            <v>324051</v>
          </cell>
          <cell r="C243" t="str">
            <v>Westfield Senior Center</v>
          </cell>
          <cell r="D243" t="str">
            <v>B</v>
          </cell>
          <cell r="E243">
            <v>0</v>
          </cell>
          <cell r="F243" t="str">
            <v>TF</v>
          </cell>
          <cell r="G243" t="str">
            <v>45 Noble St</v>
          </cell>
          <cell r="H243" t="str">
            <v>Westfield</v>
          </cell>
          <cell r="I243" t="str">
            <v>MA</v>
          </cell>
          <cell r="J243" t="str">
            <v>01085</v>
          </cell>
          <cell r="K243" t="str">
            <v>Exact Auto Street Reference Geocoded</v>
          </cell>
          <cell r="M243" t="str">
            <v>IGNAZIO BACILE</v>
          </cell>
          <cell r="N243" t="str">
            <v>BLAIR DISTRICT</v>
          </cell>
          <cell r="O243" t="str">
            <v>EFFECTIVE 8/10/20 Del in all locations unless cust chooses not to.</v>
          </cell>
          <cell r="P243">
            <v>42303</v>
          </cell>
          <cell r="Q243">
            <v>44692.535324074102</v>
          </cell>
          <cell r="R243">
            <v>44763</v>
          </cell>
          <cell r="S243" t="str">
            <v>FRANKIE</v>
          </cell>
          <cell r="T243" t="str">
            <v>30</v>
          </cell>
          <cell r="V243" t="str">
            <v>42.116249</v>
          </cell>
          <cell r="W243" t="str">
            <v>-72.737820</v>
          </cell>
        </row>
        <row r="244">
          <cell r="B244">
            <v>324064</v>
          </cell>
          <cell r="C244" t="str">
            <v>Gandara/Choices</v>
          </cell>
          <cell r="E244">
            <v>0</v>
          </cell>
          <cell r="F244" t="str">
            <v>W</v>
          </cell>
          <cell r="G244" t="str">
            <v>82 Vermont Street</v>
          </cell>
          <cell r="H244" t="str">
            <v>Springfield</v>
          </cell>
          <cell r="I244" t="str">
            <v>MA</v>
          </cell>
          <cell r="J244" t="str">
            <v>01108</v>
          </cell>
          <cell r="K244" t="str">
            <v>Exact Auto Street Reference Geocoded</v>
          </cell>
          <cell r="M244" t="str">
            <v>IGNAZIO BACILE</v>
          </cell>
          <cell r="N244" t="str">
            <v>BLAIR DISTRICT</v>
          </cell>
          <cell r="P244">
            <v>42578</v>
          </cell>
          <cell r="Q244">
            <v>44510.493576388901</v>
          </cell>
          <cell r="R244">
            <v>43879</v>
          </cell>
          <cell r="S244" t="str">
            <v>FRANKIE</v>
          </cell>
          <cell r="T244" t="str">
            <v>30</v>
          </cell>
          <cell r="V244" t="str">
            <v>42.088828</v>
          </cell>
          <cell r="W244" t="str">
            <v>-72.552161</v>
          </cell>
        </row>
        <row r="245">
          <cell r="B245">
            <v>324065</v>
          </cell>
          <cell r="C245" t="str">
            <v>Gandara/Chicopee</v>
          </cell>
          <cell r="E245">
            <v>0</v>
          </cell>
          <cell r="F245" t="str">
            <v>W</v>
          </cell>
          <cell r="G245" t="str">
            <v>305 Broadway Street</v>
          </cell>
          <cell r="H245" t="str">
            <v>Chicopee</v>
          </cell>
          <cell r="I245" t="str">
            <v>MA</v>
          </cell>
          <cell r="J245" t="str">
            <v>01020</v>
          </cell>
          <cell r="K245" t="str">
            <v>Exact Auto Street Reference Geocoded</v>
          </cell>
          <cell r="M245" t="str">
            <v>IGNAZIO BACILE</v>
          </cell>
          <cell r="N245" t="str">
            <v>BLAIR DISTRICT</v>
          </cell>
          <cell r="P245">
            <v>42575</v>
          </cell>
          <cell r="Q245">
            <v>44510.493576388901</v>
          </cell>
          <cell r="R245">
            <v>43872</v>
          </cell>
          <cell r="S245" t="str">
            <v>FRANKIE</v>
          </cell>
          <cell r="T245" t="str">
            <v>30</v>
          </cell>
          <cell r="V245" t="str">
            <v>42.149680</v>
          </cell>
          <cell r="W245" t="str">
            <v>-72.579951</v>
          </cell>
        </row>
        <row r="246">
          <cell r="B246">
            <v>324066</v>
          </cell>
          <cell r="C246" t="str">
            <v>Gandara/Holyoke</v>
          </cell>
          <cell r="E246">
            <v>0</v>
          </cell>
          <cell r="F246" t="str">
            <v>W</v>
          </cell>
          <cell r="G246" t="str">
            <v>27 Canby Street</v>
          </cell>
          <cell r="H246" t="str">
            <v>Holyoke</v>
          </cell>
          <cell r="I246" t="str">
            <v>MA</v>
          </cell>
          <cell r="J246" t="str">
            <v>01040</v>
          </cell>
          <cell r="K246" t="str">
            <v>Exact Auto Street Reference Geocoded</v>
          </cell>
          <cell r="M246" t="str">
            <v>IGNAZIO BACILE</v>
          </cell>
          <cell r="N246" t="str">
            <v>BLAIR DISTRICT</v>
          </cell>
          <cell r="P246">
            <v>42578</v>
          </cell>
          <cell r="Q246">
            <v>44510.493576388901</v>
          </cell>
          <cell r="R246">
            <v>43880</v>
          </cell>
          <cell r="S246" t="str">
            <v>FRANKIE</v>
          </cell>
          <cell r="T246" t="str">
            <v>30</v>
          </cell>
          <cell r="V246" t="str">
            <v>42.212243</v>
          </cell>
          <cell r="W246" t="str">
            <v>-72.624973</v>
          </cell>
        </row>
        <row r="247">
          <cell r="B247">
            <v>324067</v>
          </cell>
          <cell r="C247" t="str">
            <v>Gandara/Maple</v>
          </cell>
          <cell r="E247">
            <v>0</v>
          </cell>
          <cell r="F247" t="str">
            <v>W</v>
          </cell>
          <cell r="G247" t="str">
            <v>353 Maple Street</v>
          </cell>
          <cell r="H247" t="str">
            <v>Springfield</v>
          </cell>
          <cell r="I247" t="str">
            <v>MA</v>
          </cell>
          <cell r="J247" t="str">
            <v>01105</v>
          </cell>
          <cell r="K247" t="str">
            <v>Exact Auto Street Reference Geocoded</v>
          </cell>
          <cell r="L247" t="str">
            <v>SINGLE AXLE</v>
          </cell>
          <cell r="M247" t="str">
            <v>IGNAZIO BACILE</v>
          </cell>
          <cell r="N247" t="str">
            <v>BLAIR DISTRICT</v>
          </cell>
          <cell r="P247">
            <v>42575</v>
          </cell>
          <cell r="Q247">
            <v>44510.493576388901</v>
          </cell>
          <cell r="R247">
            <v>43872</v>
          </cell>
          <cell r="S247" t="str">
            <v>FRANKIE</v>
          </cell>
          <cell r="T247" t="str">
            <v>30</v>
          </cell>
          <cell r="V247" t="str">
            <v>42.095463</v>
          </cell>
          <cell r="W247" t="str">
            <v>-72.574042</v>
          </cell>
        </row>
        <row r="248">
          <cell r="B248">
            <v>324069</v>
          </cell>
          <cell r="C248" t="str">
            <v>GANDARA - NEW BEGINNINGS-SPRINGFLD</v>
          </cell>
          <cell r="E248">
            <v>0</v>
          </cell>
          <cell r="F248" t="str">
            <v>R</v>
          </cell>
          <cell r="G248" t="str">
            <v>762 BELMONT AVE</v>
          </cell>
          <cell r="H248" t="str">
            <v>SPRINGFIELD</v>
          </cell>
          <cell r="I248" t="str">
            <v>MA</v>
          </cell>
          <cell r="J248" t="str">
            <v>01108</v>
          </cell>
          <cell r="K248" t="str">
            <v>Exact Auto Street Reference Geocoded</v>
          </cell>
          <cell r="M248" t="str">
            <v>IGNAZIO BACILE</v>
          </cell>
          <cell r="N248" t="str">
            <v>BLAIR DISTRICT</v>
          </cell>
          <cell r="O248" t="str">
            <v>Jamie Coffman 413-297-5727, Front Door</v>
          </cell>
          <cell r="P248">
            <v>42575</v>
          </cell>
          <cell r="Q248">
            <v>44510.493576388901</v>
          </cell>
          <cell r="R248">
            <v>43880</v>
          </cell>
          <cell r="S248" t="str">
            <v>FRANKIE</v>
          </cell>
          <cell r="T248" t="str">
            <v>30</v>
          </cell>
          <cell r="V248" t="str">
            <v>42.084730</v>
          </cell>
          <cell r="W248" t="str">
            <v>-72.550232</v>
          </cell>
        </row>
        <row r="249">
          <cell r="B249">
            <v>324093</v>
          </cell>
          <cell r="C249" t="str">
            <v>DELMERE WOODS 8-5</v>
          </cell>
          <cell r="D249" t="str">
            <v>C</v>
          </cell>
          <cell r="E249">
            <v>0</v>
          </cell>
          <cell r="F249" t="str">
            <v>MR</v>
          </cell>
          <cell r="G249" t="str">
            <v>625 PALISADO AVE</v>
          </cell>
          <cell r="H249" t="str">
            <v>WINDSOR</v>
          </cell>
          <cell r="I249" t="str">
            <v>CT</v>
          </cell>
          <cell r="J249" t="str">
            <v>06095</v>
          </cell>
          <cell r="K249" t="str">
            <v>Exact Auto Street Reference Geocoded</v>
          </cell>
          <cell r="M249" t="str">
            <v>IGNAZIO BACILE</v>
          </cell>
          <cell r="N249" t="str">
            <v>BLAIR DISTRICT</v>
          </cell>
          <cell r="O249" t="str">
            <v>EFFECTIVE 8/10/20 Del in all locations unless cust chooses not to.</v>
          </cell>
          <cell r="P249">
            <v>43397</v>
          </cell>
          <cell r="Q249">
            <v>44200.524259259299</v>
          </cell>
          <cell r="R249">
            <v>44727</v>
          </cell>
          <cell r="S249" t="str">
            <v>FRANKIE</v>
          </cell>
          <cell r="T249" t="str">
            <v>30</v>
          </cell>
          <cell r="V249" t="str">
            <v>41.874309</v>
          </cell>
          <cell r="W249" t="str">
            <v>-72.627412</v>
          </cell>
        </row>
        <row r="250">
          <cell r="B250">
            <v>324101</v>
          </cell>
          <cell r="C250" t="str">
            <v>Grandara Springfield</v>
          </cell>
          <cell r="E250">
            <v>0</v>
          </cell>
          <cell r="F250" t="str">
            <v>TF</v>
          </cell>
          <cell r="G250" t="str">
            <v>33 Arch St</v>
          </cell>
          <cell r="H250" t="str">
            <v>SPRINGFIELD</v>
          </cell>
          <cell r="I250" t="str">
            <v>MA</v>
          </cell>
          <cell r="J250" t="str">
            <v>01107</v>
          </cell>
          <cell r="K250" t="str">
            <v>Exact Auto Street Reference Geocoded</v>
          </cell>
          <cell r="M250" t="str">
            <v>IGNAZIO BACILE</v>
          </cell>
          <cell r="N250" t="str">
            <v>BLAIR DISTRICT</v>
          </cell>
          <cell r="O250" t="str">
            <v>EFFECTIVE 8/10/20 Del in all locations unless cust chooses not to.</v>
          </cell>
          <cell r="P250">
            <v>43678</v>
          </cell>
          <cell r="Q250">
            <v>44200.524259259299</v>
          </cell>
          <cell r="R250">
            <v>44074</v>
          </cell>
          <cell r="S250" t="str">
            <v>FRANKIE</v>
          </cell>
          <cell r="T250" t="str">
            <v>30</v>
          </cell>
          <cell r="V250" t="str">
            <v>42.113756</v>
          </cell>
          <cell r="W250" t="str">
            <v>-72.607131</v>
          </cell>
        </row>
        <row r="251">
          <cell r="B251">
            <v>324103</v>
          </cell>
          <cell r="C251" t="str">
            <v>Grandara Holyoke</v>
          </cell>
          <cell r="D251" t="str">
            <v>C</v>
          </cell>
          <cell r="E251">
            <v>0</v>
          </cell>
          <cell r="F251" t="str">
            <v>TF</v>
          </cell>
          <cell r="G251" t="str">
            <v>507 Appleton St</v>
          </cell>
          <cell r="H251" t="str">
            <v>HOLYOKE</v>
          </cell>
          <cell r="I251" t="str">
            <v>MA</v>
          </cell>
          <cell r="J251" t="str">
            <v>01040</v>
          </cell>
          <cell r="K251" t="str">
            <v>Exact Auto Street Reference Geocoded</v>
          </cell>
          <cell r="M251" t="str">
            <v>IGNAZIO BACILE</v>
          </cell>
          <cell r="N251" t="str">
            <v>BLAIR DISTRICT</v>
          </cell>
          <cell r="O251" t="str">
            <v>EFFECTIVE 8/10/20 Del in all locations unless cust chooses not to.</v>
          </cell>
          <cell r="P251">
            <v>43691</v>
          </cell>
          <cell r="Q251">
            <v>44200.524259259299</v>
          </cell>
          <cell r="R251">
            <v>44742</v>
          </cell>
          <cell r="S251" t="str">
            <v>FRANKIE</v>
          </cell>
          <cell r="T251" t="str">
            <v>30</v>
          </cell>
          <cell r="V251" t="str">
            <v>42.209638</v>
          </cell>
          <cell r="W251" t="str">
            <v>-72.618456</v>
          </cell>
        </row>
        <row r="252">
          <cell r="B252">
            <v>324122</v>
          </cell>
          <cell r="C252" t="str">
            <v>Phoenix House - Springfield</v>
          </cell>
          <cell r="D252" t="str">
            <v>B</v>
          </cell>
          <cell r="E252">
            <v>0</v>
          </cell>
          <cell r="F252" t="str">
            <v>MR</v>
          </cell>
          <cell r="G252" t="str">
            <v>5 Madison Ave</v>
          </cell>
          <cell r="H252" t="str">
            <v>SPRINGFIELD</v>
          </cell>
          <cell r="I252" t="str">
            <v>MA</v>
          </cell>
          <cell r="J252" t="str">
            <v>01105</v>
          </cell>
          <cell r="K252" t="str">
            <v>Exact Auto Street Reference Geocoded</v>
          </cell>
          <cell r="M252" t="str">
            <v>IGNAZIO BACILE</v>
          </cell>
          <cell r="N252" t="str">
            <v>BLAIR DISTRICT</v>
          </cell>
          <cell r="O252" t="str">
            <v>EFFECTIVE 8/10/20 Del in all locations unless cust chooses not to.</v>
          </cell>
          <cell r="P252">
            <v>44213</v>
          </cell>
          <cell r="Q252">
            <v>44243.858796296299</v>
          </cell>
          <cell r="R252">
            <v>44514</v>
          </cell>
          <cell r="S252" t="str">
            <v>FRANKIE</v>
          </cell>
          <cell r="T252" t="str">
            <v>30</v>
          </cell>
          <cell r="V252" t="str">
            <v>42.099735</v>
          </cell>
          <cell r="W252" t="str">
            <v>-72.574933</v>
          </cell>
        </row>
        <row r="253">
          <cell r="B253">
            <v>324123</v>
          </cell>
          <cell r="C253" t="str">
            <v>Phoenix House - Holyoke</v>
          </cell>
          <cell r="D253" t="str">
            <v>A</v>
          </cell>
          <cell r="E253">
            <v>0</v>
          </cell>
          <cell r="F253" t="str">
            <v>MR</v>
          </cell>
          <cell r="G253" t="str">
            <v>130 Pine Street</v>
          </cell>
          <cell r="H253" t="str">
            <v>HOLYOKE</v>
          </cell>
          <cell r="I253" t="str">
            <v>MA</v>
          </cell>
          <cell r="J253" t="str">
            <v>01040</v>
          </cell>
          <cell r="K253" t="str">
            <v>Exact Auto Street Reference Geocoded</v>
          </cell>
          <cell r="M253" t="str">
            <v>IGNAZIO BACILE</v>
          </cell>
          <cell r="N253" t="str">
            <v>BLAIR DISTRICT</v>
          </cell>
          <cell r="O253" t="str">
            <v>EFFECTIVE 8/10/20 Del in all locations unless cust chooses not to.</v>
          </cell>
          <cell r="P253">
            <v>44213</v>
          </cell>
          <cell r="Q253">
            <v>44243.858796296299</v>
          </cell>
          <cell r="R253">
            <v>44517</v>
          </cell>
          <cell r="S253" t="str">
            <v>FRANKIE</v>
          </cell>
          <cell r="T253" t="str">
            <v>30</v>
          </cell>
          <cell r="V253" t="str">
            <v>42.208943</v>
          </cell>
          <cell r="W253" t="str">
            <v>-72.612439</v>
          </cell>
        </row>
        <row r="254">
          <cell r="B254">
            <v>325045</v>
          </cell>
          <cell r="C254" t="str">
            <v>West Side Manor</v>
          </cell>
          <cell r="D254" t="str">
            <v>C</v>
          </cell>
          <cell r="E254">
            <v>0</v>
          </cell>
          <cell r="F254" t="str">
            <v>W</v>
          </cell>
          <cell r="G254" t="str">
            <v>9 West High St</v>
          </cell>
          <cell r="H254" t="str">
            <v>EAST HAMPTON</v>
          </cell>
          <cell r="I254" t="str">
            <v>CT</v>
          </cell>
          <cell r="J254" t="str">
            <v>06424</v>
          </cell>
          <cell r="K254" t="str">
            <v>Exact Auto Street Reference Geocoded</v>
          </cell>
          <cell r="M254" t="str">
            <v>CHRISTINE DEVORE</v>
          </cell>
          <cell r="N254" t="str">
            <v>BLAIR DISTRICT</v>
          </cell>
          <cell r="O254" t="str">
            <v>EFFECTIVE 8/10/20 Del in all locations unless cust chooses not to.</v>
          </cell>
          <cell r="P254">
            <v>42376</v>
          </cell>
          <cell r="Q254">
            <v>44385.676574074103</v>
          </cell>
          <cell r="R254">
            <v>44761</v>
          </cell>
          <cell r="S254" t="str">
            <v>ADMIN</v>
          </cell>
          <cell r="T254" t="str">
            <v>30</v>
          </cell>
          <cell r="V254" t="str">
            <v>41.581366</v>
          </cell>
          <cell r="W254" t="str">
            <v>-72.507547</v>
          </cell>
        </row>
        <row r="255">
          <cell r="B255">
            <v>325072</v>
          </cell>
          <cell r="C255" t="str">
            <v>Connections House Middletown 7-2</v>
          </cell>
          <cell r="D255" t="str">
            <v>B</v>
          </cell>
          <cell r="E255">
            <v>0</v>
          </cell>
          <cell r="F255" t="str">
            <v>TF</v>
          </cell>
          <cell r="G255" t="str">
            <v>167 Liberty St</v>
          </cell>
          <cell r="H255" t="str">
            <v>MIDDLETOWN</v>
          </cell>
          <cell r="I255" t="str">
            <v>CT</v>
          </cell>
          <cell r="J255" t="str">
            <v>06457</v>
          </cell>
          <cell r="K255" t="str">
            <v>Exact Auto Street Reference Geocoded</v>
          </cell>
          <cell r="M255" t="str">
            <v>CHRISTINE DEVORE</v>
          </cell>
          <cell r="N255" t="str">
            <v>BLAIR DISTRICT</v>
          </cell>
          <cell r="O255" t="str">
            <v>EFFECTIVE 8/10/20 Del in all locations unless cust chooses not to.</v>
          </cell>
          <cell r="P255">
            <v>43220</v>
          </cell>
          <cell r="Q255">
            <v>44200.524571759299</v>
          </cell>
          <cell r="R255">
            <v>44763</v>
          </cell>
          <cell r="S255" t="str">
            <v>FRANKIE</v>
          </cell>
          <cell r="T255" t="str">
            <v>30</v>
          </cell>
          <cell r="V255" t="str">
            <v>41.561978</v>
          </cell>
          <cell r="W255" t="str">
            <v>-72.658963</v>
          </cell>
        </row>
        <row r="256">
          <cell r="B256">
            <v>325076</v>
          </cell>
          <cell r="C256" t="str">
            <v>Perception Programs</v>
          </cell>
          <cell r="D256" t="str">
            <v>B</v>
          </cell>
          <cell r="E256">
            <v>0</v>
          </cell>
          <cell r="F256" t="str">
            <v>WF</v>
          </cell>
          <cell r="G256" t="str">
            <v>219 Valley Street</v>
          </cell>
          <cell r="H256" t="str">
            <v>WILLIMANTIC</v>
          </cell>
          <cell r="I256" t="str">
            <v>CT</v>
          </cell>
          <cell r="J256" t="str">
            <v>06226</v>
          </cell>
          <cell r="K256" t="str">
            <v>Exact Auto Street Reference Geocoded</v>
          </cell>
          <cell r="M256" t="str">
            <v>CHRISTINE DEVORE</v>
          </cell>
          <cell r="N256" t="str">
            <v>BLAIR DISTRICT</v>
          </cell>
          <cell r="O256" t="str">
            <v>Bring up driveway of 219 Valley street.  Product could be left on driveway after signature has been acquired.  contact Rebecca Theriault at 860.786.7010 with question.</v>
          </cell>
          <cell r="P256">
            <v>43530</v>
          </cell>
          <cell r="Q256">
            <v>44733.476585648103</v>
          </cell>
          <cell r="R256">
            <v>44761</v>
          </cell>
          <cell r="S256" t="str">
            <v>ADMIN</v>
          </cell>
          <cell r="T256" t="str">
            <v>30</v>
          </cell>
          <cell r="V256" t="str">
            <v>41.714300</v>
          </cell>
          <cell r="W256" t="str">
            <v>-72.215398</v>
          </cell>
        </row>
        <row r="257">
          <cell r="B257">
            <v>329048</v>
          </cell>
          <cell r="C257" t="str">
            <v>Grimes Center</v>
          </cell>
          <cell r="D257" t="str">
            <v>C</v>
          </cell>
          <cell r="E257">
            <v>0</v>
          </cell>
          <cell r="F257" t="str">
            <v>TF</v>
          </cell>
          <cell r="G257" t="str">
            <v>1354 Chapel St</v>
          </cell>
          <cell r="H257" t="str">
            <v>NEW HAVEN</v>
          </cell>
          <cell r="I257" t="str">
            <v>CT</v>
          </cell>
          <cell r="J257" t="str">
            <v>06511</v>
          </cell>
          <cell r="K257" t="str">
            <v>Exact Auto Street Reference Geocoded</v>
          </cell>
          <cell r="M257" t="str">
            <v>LORI BLAIR</v>
          </cell>
          <cell r="N257" t="str">
            <v>BLAIR DISTRICT</v>
          </cell>
          <cell r="O257" t="str">
            <v>EFFECTIVE 8/10/20 Del in all locations unless cust chooses not to.  Deliver from George Street.</v>
          </cell>
          <cell r="P257">
            <v>43006</v>
          </cell>
          <cell r="Q257">
            <v>44299.509618055599</v>
          </cell>
          <cell r="R257">
            <v>44676</v>
          </cell>
          <cell r="S257" t="str">
            <v>FRANKIE</v>
          </cell>
          <cell r="T257" t="str">
            <v>30</v>
          </cell>
          <cell r="V257" t="str">
            <v>41.310321</v>
          </cell>
          <cell r="W257" t="str">
            <v>-72.940173</v>
          </cell>
        </row>
        <row r="258">
          <cell r="B258">
            <v>330012</v>
          </cell>
          <cell r="C258" t="str">
            <v>Sacred Heart Manor (School)</v>
          </cell>
          <cell r="D258" t="str">
            <v>C</v>
          </cell>
          <cell r="E258">
            <v>0</v>
          </cell>
          <cell r="F258" t="str">
            <v>R</v>
          </cell>
          <cell r="G258" t="str">
            <v>261 Benham St</v>
          </cell>
          <cell r="H258" t="str">
            <v>HAMDEN</v>
          </cell>
          <cell r="I258" t="str">
            <v>CT</v>
          </cell>
          <cell r="J258" t="str">
            <v>06514</v>
          </cell>
          <cell r="K258" t="str">
            <v>Exact Auto Street Reference Geocoded</v>
          </cell>
          <cell r="M258" t="str">
            <v>ALICIA CABAN</v>
          </cell>
          <cell r="N258" t="str">
            <v>BLAIR DISTRICT</v>
          </cell>
          <cell r="O258" t="str">
            <v>EFFECTIVE 8/10/20 Del in all locations unless cust chooses not to.  Go up drive, turn right and park in front of sign. *del cannot be made b4 7am.  Do not ring doorbell b4 7am.  No driver in building unescorted.</v>
          </cell>
          <cell r="P258">
            <v>43006</v>
          </cell>
          <cell r="Q258">
            <v>44299.509594907402</v>
          </cell>
          <cell r="R258">
            <v>44762</v>
          </cell>
          <cell r="S258" t="str">
            <v>FRANKIE</v>
          </cell>
          <cell r="T258" t="str">
            <v>30</v>
          </cell>
          <cell r="V258" t="str">
            <v>41.364974</v>
          </cell>
          <cell r="W258" t="str">
            <v>-72.932085</v>
          </cell>
        </row>
        <row r="259">
          <cell r="B259">
            <v>330160</v>
          </cell>
          <cell r="C259" t="str">
            <v>Ingraham Manor</v>
          </cell>
          <cell r="D259" t="str">
            <v>D</v>
          </cell>
          <cell r="E259">
            <v>0</v>
          </cell>
          <cell r="F259" t="str">
            <v>MW</v>
          </cell>
          <cell r="G259" t="str">
            <v>400 North Main St</v>
          </cell>
          <cell r="H259" t="str">
            <v>BRISTOL</v>
          </cell>
          <cell r="I259" t="str">
            <v>CT</v>
          </cell>
          <cell r="J259" t="str">
            <v>06010</v>
          </cell>
          <cell r="K259" t="str">
            <v>Exact Auto Street Reference Geocoded</v>
          </cell>
          <cell r="M259" t="str">
            <v>JAMES NASTRI</v>
          </cell>
          <cell r="N259" t="str">
            <v>BLAIR DISTRICT</v>
          </cell>
          <cell r="O259" t="str">
            <v>(860)584-3400 EXT-1114</v>
          </cell>
          <cell r="P259">
            <v>40508</v>
          </cell>
          <cell r="Q259">
            <v>44459.746689814798</v>
          </cell>
          <cell r="R259">
            <v>44761</v>
          </cell>
          <cell r="S259" t="str">
            <v>FRANKIE</v>
          </cell>
          <cell r="T259" t="str">
            <v>30</v>
          </cell>
          <cell r="V259" t="str">
            <v>41.679274</v>
          </cell>
          <cell r="W259" t="str">
            <v>-72.947071</v>
          </cell>
        </row>
        <row r="260">
          <cell r="B260">
            <v>334006</v>
          </cell>
          <cell r="C260" t="str">
            <v>Donna Kay Rest Home</v>
          </cell>
          <cell r="D260" t="str">
            <v>B</v>
          </cell>
          <cell r="E260">
            <v>0</v>
          </cell>
          <cell r="F260" t="str">
            <v>MR</v>
          </cell>
          <cell r="G260" t="str">
            <v>16 Marble ST</v>
          </cell>
          <cell r="H260" t="str">
            <v>WORCESTER</v>
          </cell>
          <cell r="I260" t="str">
            <v>MA</v>
          </cell>
          <cell r="J260" t="str">
            <v>01603</v>
          </cell>
          <cell r="K260" t="str">
            <v>Exact Auto Street Reference Geocoded</v>
          </cell>
          <cell r="L260" t="str">
            <v>IS COVID</v>
          </cell>
          <cell r="M260" t="str">
            <v>GREG CANAS</v>
          </cell>
          <cell r="N260" t="str">
            <v>BLAIR DISTRICT</v>
          </cell>
          <cell r="O260" t="str">
            <v>EFFECTIVE 8/10/20 Del in all locations unless cust chooses not to.</v>
          </cell>
          <cell r="P260">
            <v>43852</v>
          </cell>
          <cell r="Q260">
            <v>44243.858796296299</v>
          </cell>
          <cell r="R260">
            <v>44762</v>
          </cell>
          <cell r="S260" t="str">
            <v>FRANKIE</v>
          </cell>
          <cell r="T260" t="str">
            <v>30</v>
          </cell>
          <cell r="V260" t="str">
            <v>42.247864</v>
          </cell>
          <cell r="W260" t="str">
            <v>-71.826804</v>
          </cell>
        </row>
        <row r="261">
          <cell r="B261">
            <v>401020</v>
          </cell>
          <cell r="C261" t="str">
            <v>mark of excell. preschool</v>
          </cell>
          <cell r="D261" t="str">
            <v>A</v>
          </cell>
          <cell r="E261">
            <v>0</v>
          </cell>
          <cell r="F261" t="str">
            <v>T</v>
          </cell>
          <cell r="G261" t="str">
            <v>29 grove ST</v>
          </cell>
          <cell r="H261" t="str">
            <v>STAMFORD</v>
          </cell>
          <cell r="I261" t="str">
            <v>CT</v>
          </cell>
          <cell r="J261" t="str">
            <v>06901</v>
          </cell>
          <cell r="K261" t="str">
            <v>Exact Auto Street Reference Geocoded</v>
          </cell>
          <cell r="M261" t="str">
            <v>ALICIA CABAN</v>
          </cell>
          <cell r="N261" t="str">
            <v>BLAIR DISTRICT</v>
          </cell>
          <cell r="O261" t="str">
            <v>EFFECTIVE 8/10/20 Del in all locations unless cust chooses not to.</v>
          </cell>
          <cell r="P261">
            <v>37230</v>
          </cell>
          <cell r="Q261">
            <v>44496.539884259299</v>
          </cell>
          <cell r="R261">
            <v>44690</v>
          </cell>
          <cell r="S261" t="str">
            <v>FRANKIE</v>
          </cell>
          <cell r="T261" t="str">
            <v>30</v>
          </cell>
          <cell r="V261" t="str">
            <v>41.055124</v>
          </cell>
          <cell r="W261" t="str">
            <v>-73.533606</v>
          </cell>
        </row>
        <row r="262">
          <cell r="B262">
            <v>401109</v>
          </cell>
          <cell r="C262" t="str">
            <v>Robert s Health Care</v>
          </cell>
          <cell r="D262" t="str">
            <v>C</v>
          </cell>
          <cell r="E262">
            <v>0</v>
          </cell>
          <cell r="F262" t="str">
            <v>TF</v>
          </cell>
          <cell r="G262" t="str">
            <v>990 Ten Rod Rd.</v>
          </cell>
          <cell r="H262" t="str">
            <v>NORTH KINGSTOWN</v>
          </cell>
          <cell r="I262" t="str">
            <v>RI</v>
          </cell>
          <cell r="J262" t="str">
            <v>02852</v>
          </cell>
          <cell r="K262" t="str">
            <v>Exact Auto Street Reference Geocoded</v>
          </cell>
          <cell r="M262" t="str">
            <v>LORI BLAIR</v>
          </cell>
          <cell r="N262" t="str">
            <v>BLAIR DISTRICT</v>
          </cell>
          <cell r="O262" t="str">
            <v>EFFECTIVE 8/10/20 Del in all locations unless cust chooses not to.</v>
          </cell>
          <cell r="P262">
            <v>40995</v>
          </cell>
          <cell r="Q262">
            <v>44479.5007638889</v>
          </cell>
          <cell r="R262">
            <v>44459</v>
          </cell>
          <cell r="S262" t="str">
            <v>FRANKIE</v>
          </cell>
          <cell r="T262" t="str">
            <v>30</v>
          </cell>
          <cell r="V262" t="str">
            <v>41.580483</v>
          </cell>
          <cell r="W262" t="str">
            <v>-71.492761</v>
          </cell>
        </row>
        <row r="263">
          <cell r="B263">
            <v>401166</v>
          </cell>
          <cell r="C263" t="str">
            <v>Cook Willow Nursing</v>
          </cell>
          <cell r="D263" t="str">
            <v>A</v>
          </cell>
          <cell r="E263">
            <v>0</v>
          </cell>
          <cell r="F263" t="str">
            <v>WF</v>
          </cell>
          <cell r="G263" t="str">
            <v>81 Hillside Ave</v>
          </cell>
          <cell r="H263" t="str">
            <v>PLYMOUTH</v>
          </cell>
          <cell r="I263" t="str">
            <v>CT</v>
          </cell>
          <cell r="J263" t="str">
            <v>06782</v>
          </cell>
          <cell r="K263" t="str">
            <v>Exact Auto Street Reference Geocoded</v>
          </cell>
          <cell r="M263" t="str">
            <v>IGNAZIO BACILE</v>
          </cell>
          <cell r="N263" t="str">
            <v>BLAIR DISTRICT</v>
          </cell>
          <cell r="P263">
            <v>43438</v>
          </cell>
          <cell r="Q263">
            <v>44691.574166666702</v>
          </cell>
          <cell r="R263">
            <v>43822</v>
          </cell>
          <cell r="S263" t="str">
            <v>FRANKIE</v>
          </cell>
          <cell r="T263" t="str">
            <v>30</v>
          </cell>
          <cell r="V263" t="str">
            <v>41.667029</v>
          </cell>
          <cell r="W263" t="str">
            <v>-73.059543</v>
          </cell>
        </row>
        <row r="264">
          <cell r="B264">
            <v>40150</v>
          </cell>
          <cell r="C264" t="str">
            <v>Diamond Ice</v>
          </cell>
          <cell r="D264" t="str">
            <v>A</v>
          </cell>
          <cell r="E264">
            <v>0</v>
          </cell>
          <cell r="F264" t="str">
            <v>WF</v>
          </cell>
          <cell r="G264" t="str">
            <v>93 industrial drive</v>
          </cell>
          <cell r="H264" t="str">
            <v>SOUTHINGTON</v>
          </cell>
          <cell r="I264" t="str">
            <v>CT</v>
          </cell>
          <cell r="J264" t="str">
            <v>06489</v>
          </cell>
          <cell r="K264" t="str">
            <v>Exact Auto Street Reference Geocoded</v>
          </cell>
          <cell r="M264" t="str">
            <v>MATT RAMOS / HOUSE</v>
          </cell>
          <cell r="N264" t="str">
            <v>CAPPELLO DISTRICT</v>
          </cell>
          <cell r="O264" t="str">
            <v>6:00-11:30--1:00-3:0</v>
          </cell>
          <cell r="P264">
            <v>36237</v>
          </cell>
          <cell r="Q264">
            <v>44479.486006944397</v>
          </cell>
          <cell r="R264">
            <v>44476</v>
          </cell>
          <cell r="S264" t="str">
            <v>FRANKIE</v>
          </cell>
          <cell r="T264" t="str">
            <v>30</v>
          </cell>
          <cell r="V264" t="str">
            <v>41.646184</v>
          </cell>
          <cell r="W264" t="str">
            <v>-72.890078</v>
          </cell>
        </row>
        <row r="265">
          <cell r="B265">
            <v>403037</v>
          </cell>
          <cell r="C265" t="str">
            <v>Queen Of The Clergy</v>
          </cell>
          <cell r="D265" t="str">
            <v>A</v>
          </cell>
          <cell r="E265">
            <v>0</v>
          </cell>
          <cell r="F265" t="str">
            <v>R</v>
          </cell>
          <cell r="G265" t="str">
            <v>274 Strawberry Hill Avenue</v>
          </cell>
          <cell r="H265" t="str">
            <v>STAMFORD</v>
          </cell>
          <cell r="I265" t="str">
            <v>CT</v>
          </cell>
          <cell r="J265" t="str">
            <v>06902</v>
          </cell>
          <cell r="K265" t="str">
            <v>Exact Auto Street Reference Geocoded</v>
          </cell>
          <cell r="M265" t="str">
            <v>ALICIA CABAN</v>
          </cell>
          <cell r="N265" t="str">
            <v>BLAIR DISTRICT</v>
          </cell>
          <cell r="O265" t="str">
            <v>EFFECTIVE 8/10/20 Del in all locations unless cust chooses not to.</v>
          </cell>
          <cell r="P265">
            <v>41724</v>
          </cell>
          <cell r="Q265">
            <v>44299.509594907402</v>
          </cell>
          <cell r="R265">
            <v>44538</v>
          </cell>
          <cell r="S265" t="str">
            <v>FRANKIE</v>
          </cell>
          <cell r="T265" t="str">
            <v>30</v>
          </cell>
          <cell r="V265" t="str">
            <v>41.069979</v>
          </cell>
          <cell r="W265" t="str">
            <v>-73.534350</v>
          </cell>
        </row>
        <row r="266">
          <cell r="B266">
            <v>405025</v>
          </cell>
          <cell r="C266" t="str">
            <v>Harris Health Care</v>
          </cell>
          <cell r="D266" t="str">
            <v>C</v>
          </cell>
          <cell r="E266">
            <v>0</v>
          </cell>
          <cell r="F266" t="str">
            <v>WF</v>
          </cell>
          <cell r="G266" t="str">
            <v>60 Eben Brown Lane</v>
          </cell>
          <cell r="H266" t="str">
            <v>CENTRAL FALLS</v>
          </cell>
          <cell r="I266" t="str">
            <v>RI</v>
          </cell>
          <cell r="J266" t="str">
            <v>02863</v>
          </cell>
          <cell r="K266" t="str">
            <v>Exact Auto Street Reference Geocoded</v>
          </cell>
          <cell r="M266" t="str">
            <v>LORI BLAIR</v>
          </cell>
          <cell r="N266" t="str">
            <v>BLAIR DISTRICT</v>
          </cell>
          <cell r="O266" t="str">
            <v>EFFECTIVE 8/10/20 Del in all locations unless cust chooses not to.</v>
          </cell>
          <cell r="P266">
            <v>41702</v>
          </cell>
          <cell r="Q266">
            <v>44200.526018518503</v>
          </cell>
          <cell r="R266">
            <v>44761</v>
          </cell>
          <cell r="S266" t="str">
            <v>FRANKIE</v>
          </cell>
          <cell r="T266" t="str">
            <v>30</v>
          </cell>
          <cell r="V266" t="str">
            <v>41.896340</v>
          </cell>
          <cell r="W266" t="str">
            <v>-71.390169</v>
          </cell>
        </row>
        <row r="267">
          <cell r="B267">
            <v>405038</v>
          </cell>
          <cell r="C267" t="str">
            <v>Charlesgate Nursing Home 6-5</v>
          </cell>
          <cell r="D267" t="str">
            <v>C</v>
          </cell>
          <cell r="E267">
            <v>0</v>
          </cell>
          <cell r="F267" t="str">
            <v>TF</v>
          </cell>
          <cell r="G267" t="str">
            <v>100 Randall St</v>
          </cell>
          <cell r="H267" t="str">
            <v>PROVIDENCE</v>
          </cell>
          <cell r="I267" t="str">
            <v>RI</v>
          </cell>
          <cell r="J267" t="str">
            <v>02904</v>
          </cell>
          <cell r="K267" t="str">
            <v>Exact Auto Street Reference Geocoded</v>
          </cell>
          <cell r="M267" t="str">
            <v>LORI BLAIR</v>
          </cell>
          <cell r="N267" t="str">
            <v>BLAIR DISTRICT</v>
          </cell>
          <cell r="P267">
            <v>42060</v>
          </cell>
          <cell r="Q267">
            <v>44306.810601851903</v>
          </cell>
          <cell r="R267">
            <v>44439</v>
          </cell>
          <cell r="S267" t="str">
            <v>FRANKIE</v>
          </cell>
          <cell r="T267" t="str">
            <v>30</v>
          </cell>
          <cell r="V267" t="str">
            <v>41.838115</v>
          </cell>
          <cell r="W267" t="str">
            <v>-71.409816</v>
          </cell>
        </row>
        <row r="268">
          <cell r="B268">
            <v>405065</v>
          </cell>
          <cell r="C268" t="str">
            <v>WYNDEMERE WOODS</v>
          </cell>
          <cell r="D268" t="str">
            <v>A</v>
          </cell>
          <cell r="E268">
            <v>0</v>
          </cell>
          <cell r="F268" t="str">
            <v>W</v>
          </cell>
          <cell r="G268" t="str">
            <v>1044 MENDON ROAD</v>
          </cell>
          <cell r="H268" t="str">
            <v>WOONSOCKET</v>
          </cell>
          <cell r="I268" t="str">
            <v>RI</v>
          </cell>
          <cell r="J268" t="str">
            <v>02895</v>
          </cell>
          <cell r="K268" t="str">
            <v>Exact Auto Street Reference Geocoded</v>
          </cell>
          <cell r="M268" t="str">
            <v>LORI BLAIR</v>
          </cell>
          <cell r="N268" t="str">
            <v>BLAIR DISTRICT</v>
          </cell>
          <cell r="O268" t="str">
            <v>EFFECTIVE 8/10/20 Del in all locations unless cust chooses not to.  Back kitchen door off Holly lane (Across from CVS).  Back truck up to kitchen door ramp.</v>
          </cell>
          <cell r="P268">
            <v>43774</v>
          </cell>
          <cell r="Q268">
            <v>44200.526018518503</v>
          </cell>
          <cell r="R268">
            <v>44761</v>
          </cell>
          <cell r="S268" t="str">
            <v>FRANKIE</v>
          </cell>
          <cell r="T268" t="str">
            <v>30</v>
          </cell>
          <cell r="V268" t="str">
            <v>42.005253</v>
          </cell>
          <cell r="W268" t="str">
            <v>-71.478267</v>
          </cell>
        </row>
        <row r="269">
          <cell r="B269">
            <v>411024</v>
          </cell>
          <cell r="C269" t="str">
            <v>CONNECTICUT HOSPICE, INC</v>
          </cell>
          <cell r="D269" t="str">
            <v>B</v>
          </cell>
          <cell r="E269">
            <v>0</v>
          </cell>
          <cell r="F269" t="str">
            <v>W</v>
          </cell>
          <cell r="G269" t="str">
            <v>100 DOUBLE BEACH ROAD</v>
          </cell>
          <cell r="H269" t="str">
            <v>BRANFORD</v>
          </cell>
          <cell r="I269" t="str">
            <v>CT</v>
          </cell>
          <cell r="J269" t="str">
            <v>06405</v>
          </cell>
          <cell r="K269" t="str">
            <v>Exact Auto Street Reference Geocoded</v>
          </cell>
          <cell r="M269" t="str">
            <v>KEN CARDNER</v>
          </cell>
          <cell r="N269" t="str">
            <v>BLAIR DISTRICT</v>
          </cell>
          <cell r="O269" t="str">
            <v>EFFECTIVE 8/10/20 Del in all locations unless cust chooses not to.</v>
          </cell>
          <cell r="P269">
            <v>43760</v>
          </cell>
          <cell r="Q269">
            <v>44299.509583333303</v>
          </cell>
          <cell r="R269">
            <v>44733</v>
          </cell>
          <cell r="S269" t="str">
            <v>FRANKIE</v>
          </cell>
          <cell r="T269" t="str">
            <v>30</v>
          </cell>
          <cell r="V269" t="str">
            <v>41.257529</v>
          </cell>
          <cell r="W269" t="str">
            <v>-72.834049</v>
          </cell>
        </row>
        <row r="270">
          <cell r="B270">
            <v>411030</v>
          </cell>
          <cell r="C270" t="str">
            <v>Meadowbrook Manor</v>
          </cell>
          <cell r="D270" t="str">
            <v>A</v>
          </cell>
          <cell r="E270">
            <v>0</v>
          </cell>
          <cell r="F270" t="str">
            <v>M</v>
          </cell>
          <cell r="G270" t="str">
            <v>63 Westbrook Rd</v>
          </cell>
          <cell r="H270" t="str">
            <v>CENTERBROOK</v>
          </cell>
          <cell r="I270" t="str">
            <v>CT</v>
          </cell>
          <cell r="J270" t="str">
            <v>06409</v>
          </cell>
          <cell r="K270" t="str">
            <v>Exact Auto Street Reference Geocoded</v>
          </cell>
          <cell r="M270" t="str">
            <v>KEN CARDNER</v>
          </cell>
          <cell r="N270" t="str">
            <v>BLAIR DISTRICT</v>
          </cell>
          <cell r="O270" t="str">
            <v>EFFECTIVE 8/10/20 Del in all locations unless cust chooses not to.</v>
          </cell>
          <cell r="P270">
            <v>44203</v>
          </cell>
          <cell r="Q270">
            <v>44203.533611111103</v>
          </cell>
          <cell r="R270">
            <v>44766</v>
          </cell>
          <cell r="S270" t="str">
            <v>FRANKIE</v>
          </cell>
          <cell r="T270" t="str">
            <v>30</v>
          </cell>
          <cell r="V270" t="str">
            <v>41.346395</v>
          </cell>
          <cell r="W270" t="str">
            <v>-72.414284</v>
          </cell>
        </row>
        <row r="271">
          <cell r="B271">
            <v>440090</v>
          </cell>
          <cell r="C271" t="str">
            <v>JEROME HOME</v>
          </cell>
          <cell r="D271" t="str">
            <v>C</v>
          </cell>
          <cell r="E271">
            <v>0</v>
          </cell>
          <cell r="F271" t="str">
            <v>MWF</v>
          </cell>
          <cell r="G271" t="str">
            <v>975 CORBIN AV</v>
          </cell>
          <cell r="H271" t="str">
            <v>NEW BRITAIN</v>
          </cell>
          <cell r="I271" t="str">
            <v>CT</v>
          </cell>
          <cell r="J271" t="str">
            <v>06052</v>
          </cell>
          <cell r="K271" t="str">
            <v>Exact Auto Street Reference Geocoded</v>
          </cell>
          <cell r="M271" t="str">
            <v>CHRISTINE DEVORE</v>
          </cell>
          <cell r="N271" t="str">
            <v>BLAIR DISTRICT</v>
          </cell>
          <cell r="O271" t="str">
            <v>EFFECTIVE 8/10/20 Del in all locations unless cust chooses not to.</v>
          </cell>
          <cell r="P271">
            <v>36237</v>
          </cell>
          <cell r="Q271">
            <v>44496.539884259299</v>
          </cell>
          <cell r="R271">
            <v>44761</v>
          </cell>
          <cell r="S271" t="str">
            <v>FRANKIE</v>
          </cell>
          <cell r="T271" t="str">
            <v>30</v>
          </cell>
          <cell r="V271" t="str">
            <v>41.663011</v>
          </cell>
          <cell r="W271" t="str">
            <v>-72.805356</v>
          </cell>
        </row>
        <row r="272">
          <cell r="B272">
            <v>440170</v>
          </cell>
          <cell r="C272" t="str">
            <v>RYDER S - CHESHIRE HOUSE HEALTH</v>
          </cell>
          <cell r="D272" t="str">
            <v>B</v>
          </cell>
          <cell r="E272">
            <v>0</v>
          </cell>
          <cell r="F272" t="str">
            <v>WRF</v>
          </cell>
          <cell r="G272" t="str">
            <v>3396 E MAIN ST</v>
          </cell>
          <cell r="H272" t="str">
            <v>WATERBURY</v>
          </cell>
          <cell r="I272" t="str">
            <v>CT</v>
          </cell>
          <cell r="J272" t="str">
            <v>06705</v>
          </cell>
          <cell r="K272" t="str">
            <v>Exact Auto Street Reference Geocoded</v>
          </cell>
          <cell r="L272" t="str">
            <v>IS;LG;EJ</v>
          </cell>
          <cell r="M272" t="str">
            <v>JEN GOSSELIN</v>
          </cell>
          <cell r="N272" t="str">
            <v>CAPPELLO DISTRICT</v>
          </cell>
          <cell r="O272" t="str">
            <v>EFFECTIVE 8/10/20 Del in all locations unless cust chooses not to.</v>
          </cell>
          <cell r="P272">
            <v>36237</v>
          </cell>
          <cell r="Q272">
            <v>44550.605428240699</v>
          </cell>
          <cell r="R272">
            <v>44763</v>
          </cell>
          <cell r="S272" t="str">
            <v>FRANKIE</v>
          </cell>
          <cell r="T272" t="str">
            <v>30</v>
          </cell>
          <cell r="V272" t="str">
            <v>41.543589</v>
          </cell>
          <cell r="W272" t="str">
            <v>-72.976451</v>
          </cell>
        </row>
        <row r="273">
          <cell r="B273">
            <v>440190</v>
          </cell>
          <cell r="C273" t="str">
            <v>RYDER S - BEL-AIR MANOR</v>
          </cell>
          <cell r="D273" t="str">
            <v>B</v>
          </cell>
          <cell r="E273">
            <v>0</v>
          </cell>
          <cell r="F273" t="str">
            <v>TR</v>
          </cell>
          <cell r="G273" t="str">
            <v>256 NEW BRITAIN AV</v>
          </cell>
          <cell r="H273" t="str">
            <v>NEWINGTON</v>
          </cell>
          <cell r="I273" t="str">
            <v>CT</v>
          </cell>
          <cell r="J273" t="str">
            <v>06111</v>
          </cell>
          <cell r="K273" t="str">
            <v>Exact Auto Street Reference Geocoded</v>
          </cell>
          <cell r="L273" t="str">
            <v>28; box best</v>
          </cell>
          <cell r="M273" t="str">
            <v>JEN GOSSELIN</v>
          </cell>
          <cell r="N273" t="str">
            <v>CAPPELLO DISTRICT</v>
          </cell>
          <cell r="O273" t="str">
            <v>8/10/21 - Delivery outside.</v>
          </cell>
          <cell r="P273">
            <v>36237</v>
          </cell>
          <cell r="Q273">
            <v>44496.539884259299</v>
          </cell>
          <cell r="R273">
            <v>44760</v>
          </cell>
          <cell r="S273" t="str">
            <v>FRANKIE</v>
          </cell>
          <cell r="T273" t="str">
            <v>30</v>
          </cell>
          <cell r="V273" t="str">
            <v>41.675115</v>
          </cell>
          <cell r="W273" t="str">
            <v>-72.730819</v>
          </cell>
        </row>
        <row r="274">
          <cell r="B274">
            <v>440270</v>
          </cell>
          <cell r="C274" t="str">
            <v>SHRINERS HOSP  Springfield</v>
          </cell>
          <cell r="D274" t="str">
            <v>C</v>
          </cell>
          <cell r="E274">
            <v>0</v>
          </cell>
          <cell r="F274" t="str">
            <v>F</v>
          </cell>
          <cell r="G274" t="str">
            <v>516 CAREW ST</v>
          </cell>
          <cell r="H274" t="str">
            <v>SPRINGFIELD</v>
          </cell>
          <cell r="I274" t="str">
            <v>MA</v>
          </cell>
          <cell r="J274" t="str">
            <v>01104</v>
          </cell>
          <cell r="K274" t="str">
            <v>Exact Auto Street Reference Geocoded</v>
          </cell>
          <cell r="M274" t="str">
            <v>IGNAZIO BACILE</v>
          </cell>
          <cell r="N274" t="str">
            <v>BLAIR DISTRICT</v>
          </cell>
          <cell r="O274" t="str">
            <v>EFFECTIVE 8/10/20 Del in all locations unless cust chooses not to.</v>
          </cell>
          <cell r="P274">
            <v>36237</v>
          </cell>
          <cell r="Q274">
            <v>44510.493576388901</v>
          </cell>
          <cell r="R274">
            <v>44763</v>
          </cell>
          <cell r="S274" t="str">
            <v>FRANKIE</v>
          </cell>
          <cell r="T274" t="str">
            <v>30</v>
          </cell>
          <cell r="V274" t="str">
            <v>42.120594</v>
          </cell>
          <cell r="W274" t="str">
            <v>-72.591723</v>
          </cell>
        </row>
        <row r="275">
          <cell r="B275">
            <v>440310</v>
          </cell>
          <cell r="C275" t="str">
            <v>RYDER S - GREENTREE MANOR</v>
          </cell>
          <cell r="D275" t="str">
            <v>B</v>
          </cell>
          <cell r="E275">
            <v>0</v>
          </cell>
          <cell r="F275" t="str">
            <v>TF</v>
          </cell>
          <cell r="G275" t="str">
            <v>4 GREENTREE DR</v>
          </cell>
          <cell r="H275" t="str">
            <v>WATERFORD</v>
          </cell>
          <cell r="I275" t="str">
            <v>CT</v>
          </cell>
          <cell r="J275" t="str">
            <v>06385</v>
          </cell>
          <cell r="K275" t="str">
            <v>Exact Auto Street Reference Geocoded</v>
          </cell>
          <cell r="L275" t="str">
            <v>IS COVID; 53</v>
          </cell>
          <cell r="M275" t="str">
            <v>JEN GOSSELIN</v>
          </cell>
          <cell r="N275" t="str">
            <v>CAPPELLO DISTRICT</v>
          </cell>
          <cell r="O275" t="str">
            <v>07/20/21 DO Not deliver inside due to COVID.  Drop outside.  PICK UP EMPTY MILK CRATES &amp; PALLETS.  TUES &amp; THUR  8 AM - code 1572*</v>
          </cell>
          <cell r="P275">
            <v>36237</v>
          </cell>
          <cell r="Q275">
            <v>44510.493576388901</v>
          </cell>
          <cell r="R275">
            <v>44763</v>
          </cell>
          <cell r="S275" t="str">
            <v>FRANKIE</v>
          </cell>
          <cell r="T275" t="str">
            <v>30</v>
          </cell>
          <cell r="V275" t="str">
            <v>41.393890</v>
          </cell>
          <cell r="W275" t="str">
            <v>-72.146802</v>
          </cell>
        </row>
        <row r="276">
          <cell r="B276">
            <v>440320</v>
          </cell>
          <cell r="C276" t="str">
            <v>RYDER S - AARON MANOR</v>
          </cell>
          <cell r="D276" t="str">
            <v>B</v>
          </cell>
          <cell r="E276">
            <v>0</v>
          </cell>
          <cell r="F276" t="str">
            <v>MR</v>
          </cell>
          <cell r="G276" t="str">
            <v>3 S WIG HILL/RTE 148</v>
          </cell>
          <cell r="H276" t="str">
            <v>CHESTER</v>
          </cell>
          <cell r="I276" t="str">
            <v>CT</v>
          </cell>
          <cell r="J276" t="str">
            <v>06412</v>
          </cell>
          <cell r="K276" t="str">
            <v>High Confidence Auto Street Ref Geocoded</v>
          </cell>
          <cell r="M276" t="str">
            <v>JEN GOSSELIN</v>
          </cell>
          <cell r="N276" t="str">
            <v>CAPPELLO DISTRICT</v>
          </cell>
          <cell r="O276" t="str">
            <v>EFFECTIVE 8/10/20 Del in all locations unless cust chooses not to.</v>
          </cell>
          <cell r="P276">
            <v>36237</v>
          </cell>
          <cell r="Q276">
            <v>44237.865150463003</v>
          </cell>
          <cell r="R276">
            <v>44766</v>
          </cell>
          <cell r="S276" t="str">
            <v>FRANKIE</v>
          </cell>
          <cell r="T276" t="str">
            <v>30</v>
          </cell>
          <cell r="V276" t="str">
            <v>41.399270</v>
          </cell>
          <cell r="W276" t="str">
            <v>-72.474800</v>
          </cell>
        </row>
        <row r="277">
          <cell r="B277">
            <v>441380</v>
          </cell>
          <cell r="C277" t="str">
            <v>Morgan Health Center</v>
          </cell>
          <cell r="D277" t="str">
            <v>C</v>
          </cell>
          <cell r="E277">
            <v>0</v>
          </cell>
          <cell r="F277" t="str">
            <v>U</v>
          </cell>
          <cell r="G277" t="str">
            <v>80 Morgan Av</v>
          </cell>
          <cell r="H277" t="str">
            <v>JOHNSTON</v>
          </cell>
          <cell r="I277" t="str">
            <v>RI</v>
          </cell>
          <cell r="J277" t="str">
            <v>02919</v>
          </cell>
          <cell r="K277" t="str">
            <v>High Confidence Auto Street Ref Geocoded</v>
          </cell>
          <cell r="M277" t="str">
            <v>MIKE LITIN</v>
          </cell>
          <cell r="N277" t="str">
            <v>RICHARD LOTSTEIN</v>
          </cell>
          <cell r="P277">
            <v>38642</v>
          </cell>
          <cell r="Q277">
            <v>44237.865150463003</v>
          </cell>
          <cell r="R277">
            <v>43795</v>
          </cell>
          <cell r="S277" t="str">
            <v>FRANKIE</v>
          </cell>
          <cell r="T277" t="str">
            <v>30</v>
          </cell>
          <cell r="V277" t="str">
            <v>41.801933</v>
          </cell>
          <cell r="W277" t="str">
            <v>-71.473669</v>
          </cell>
        </row>
        <row r="278">
          <cell r="B278">
            <v>441547</v>
          </cell>
          <cell r="C278" t="str">
            <v>Heywood Hospital 530-12</v>
          </cell>
          <cell r="D278" t="str">
            <v>D</v>
          </cell>
          <cell r="E278">
            <v>0</v>
          </cell>
          <cell r="F278" t="str">
            <v>MR</v>
          </cell>
          <cell r="G278" t="str">
            <v>242 Green St</v>
          </cell>
          <cell r="H278" t="str">
            <v>GARDNER</v>
          </cell>
          <cell r="I278" t="str">
            <v>MA</v>
          </cell>
          <cell r="J278" t="str">
            <v>01440</v>
          </cell>
          <cell r="K278" t="str">
            <v>High Confidence Auto Street Ref Geocoded</v>
          </cell>
          <cell r="M278" t="str">
            <v>JEN GOSSELIN</v>
          </cell>
          <cell r="N278" t="str">
            <v>CAPPELLO DISTRICT</v>
          </cell>
          <cell r="O278" t="str">
            <v>EFFECTIVE 8/10/20 Del in all locations unless cust chooses not to.</v>
          </cell>
          <cell r="P278">
            <v>39615</v>
          </cell>
          <cell r="Q278">
            <v>44753.833472222199</v>
          </cell>
          <cell r="R278">
            <v>44753</v>
          </cell>
          <cell r="S278" t="str">
            <v>FRANKIE</v>
          </cell>
          <cell r="T278" t="str">
            <v>30</v>
          </cell>
          <cell r="V278" t="str">
            <v>42.586764</v>
          </cell>
          <cell r="W278" t="str">
            <v>-71.986233</v>
          </cell>
        </row>
        <row r="279">
          <cell r="B279">
            <v>441563</v>
          </cell>
          <cell r="C279" t="str">
            <v>One MacDonough Place</v>
          </cell>
          <cell r="E279">
            <v>0</v>
          </cell>
          <cell r="F279" t="str">
            <v>MW</v>
          </cell>
          <cell r="G279" t="str">
            <v>1 MacDonough Place</v>
          </cell>
          <cell r="H279" t="str">
            <v>MIDDLETOWN</v>
          </cell>
          <cell r="I279" t="str">
            <v>CT</v>
          </cell>
          <cell r="J279" t="str">
            <v>06457</v>
          </cell>
          <cell r="K279" t="str">
            <v>Exact Auto Street Reference Geocoded</v>
          </cell>
          <cell r="M279" t="str">
            <v>CHRISTINE DEVORE</v>
          </cell>
          <cell r="N279" t="str">
            <v>BLAIR DISTRICT</v>
          </cell>
          <cell r="O279" t="str">
            <v>EFFECTIVE 8/10/20 Del in all locations unless cust chooses not to.</v>
          </cell>
          <cell r="P279">
            <v>40102</v>
          </cell>
          <cell r="Q279">
            <v>44243.858136574097</v>
          </cell>
          <cell r="R279">
            <v>44269</v>
          </cell>
          <cell r="S279" t="str">
            <v>FRANKIE</v>
          </cell>
          <cell r="T279" t="str">
            <v>30</v>
          </cell>
          <cell r="V279" t="str">
            <v>41.555936</v>
          </cell>
          <cell r="W279" t="str">
            <v>-72.646347</v>
          </cell>
        </row>
        <row r="280">
          <cell r="B280">
            <v>441571</v>
          </cell>
          <cell r="C280" t="str">
            <v>Cooley D. Hospital</v>
          </cell>
          <cell r="D280" t="str">
            <v>B</v>
          </cell>
          <cell r="E280">
            <v>0</v>
          </cell>
          <cell r="F280" t="str">
            <v>MR</v>
          </cell>
          <cell r="G280" t="str">
            <v>30 Locust St</v>
          </cell>
          <cell r="H280" t="str">
            <v>NORTHAMPTON</v>
          </cell>
          <cell r="I280" t="str">
            <v>MA</v>
          </cell>
          <cell r="J280" t="str">
            <v>01060</v>
          </cell>
          <cell r="K280" t="str">
            <v>Exact Auto Street Reference Geocoded</v>
          </cell>
          <cell r="M280" t="str">
            <v>IGNAZIO BACILE</v>
          </cell>
          <cell r="N280" t="str">
            <v>BLAIR DISTRICT</v>
          </cell>
          <cell r="O280" t="str">
            <v>EFFECTIVE 8/10/20 Del in all locations unless cust chooses not to.</v>
          </cell>
          <cell r="P280">
            <v>40312</v>
          </cell>
          <cell r="Q280">
            <v>44510.493576388901</v>
          </cell>
          <cell r="R280">
            <v>44762</v>
          </cell>
          <cell r="S280" t="str">
            <v>FRANKIE</v>
          </cell>
          <cell r="T280" t="str">
            <v>30</v>
          </cell>
          <cell r="V280" t="str">
            <v>42.331805</v>
          </cell>
          <cell r="W280" t="str">
            <v>-72.653906</v>
          </cell>
        </row>
        <row r="281">
          <cell r="B281">
            <v>441576</v>
          </cell>
          <cell r="C281" t="str">
            <v>Mass General Hospital</v>
          </cell>
          <cell r="D281" t="str">
            <v>B</v>
          </cell>
          <cell r="E281">
            <v>0</v>
          </cell>
          <cell r="F281" t="str">
            <v>WF</v>
          </cell>
          <cell r="G281" t="str">
            <v>70 Blossom St</v>
          </cell>
          <cell r="H281" t="str">
            <v>BOSTON</v>
          </cell>
          <cell r="I281" t="str">
            <v>MA</v>
          </cell>
          <cell r="J281" t="str">
            <v>02114</v>
          </cell>
          <cell r="K281" t="str">
            <v>Exact Auto Street Reference Geocoded</v>
          </cell>
          <cell r="M281" t="str">
            <v>JEN GOSSELIN</v>
          </cell>
          <cell r="N281" t="str">
            <v>CAPPELLO DISTRICT</v>
          </cell>
          <cell r="O281" t="str">
            <v>EFFECTIVE 8/10/20 Del in all locations unless cust chooses not to.  Dock is street level.  DO NOT deliver to the main dock which is underground.</v>
          </cell>
          <cell r="P281">
            <v>40566</v>
          </cell>
          <cell r="Q281">
            <v>44237.865150463003</v>
          </cell>
          <cell r="R281">
            <v>44761</v>
          </cell>
          <cell r="S281" t="str">
            <v>FRANKIE</v>
          </cell>
          <cell r="T281" t="str">
            <v>30</v>
          </cell>
          <cell r="V281" t="str">
            <v>42.363786</v>
          </cell>
          <cell r="W281" t="str">
            <v>-71.067082</v>
          </cell>
        </row>
        <row r="282">
          <cell r="B282">
            <v>441580</v>
          </cell>
          <cell r="C282" t="str">
            <v>BRIGHAM &amp; WOMENS HOSP. 430-900</v>
          </cell>
          <cell r="D282" t="str">
            <v>B</v>
          </cell>
          <cell r="E282">
            <v>0</v>
          </cell>
          <cell r="F282" t="str">
            <v>WF</v>
          </cell>
          <cell r="G282" t="str">
            <v>89 FENWOOD ROAD</v>
          </cell>
          <cell r="H282" t="str">
            <v>BOSTON</v>
          </cell>
          <cell r="I282" t="str">
            <v>MA</v>
          </cell>
          <cell r="J282" t="str">
            <v>02115</v>
          </cell>
          <cell r="K282" t="str">
            <v>Exact Auto Street Reference Geocoded</v>
          </cell>
          <cell r="L282" t="str">
            <v>IS DOC STOP</v>
          </cell>
          <cell r="M282" t="str">
            <v>JEN GOSSELIN</v>
          </cell>
          <cell r="N282" t="str">
            <v>CAPPELLO DISTRICT</v>
          </cell>
          <cell r="O282" t="str">
            <v>EFFECTIVE 8/10/20 Del in all locations unless cust chooses not to.</v>
          </cell>
          <cell r="P282">
            <v>40633</v>
          </cell>
          <cell r="Q282">
            <v>44287.454756944397</v>
          </cell>
          <cell r="R282">
            <v>44763</v>
          </cell>
          <cell r="S282" t="str">
            <v>ADMIN</v>
          </cell>
          <cell r="T282" t="str">
            <v>30</v>
          </cell>
          <cell r="V282" t="str">
            <v>42.336438</v>
          </cell>
          <cell r="W282" t="str">
            <v>-71.109756</v>
          </cell>
        </row>
        <row r="283">
          <cell r="B283">
            <v>441595</v>
          </cell>
          <cell r="C283" t="str">
            <v>SOUTHINGTON CARE 6AM-7AM</v>
          </cell>
          <cell r="D283" t="str">
            <v>C</v>
          </cell>
          <cell r="E283">
            <v>0</v>
          </cell>
          <cell r="F283" t="str">
            <v>U</v>
          </cell>
          <cell r="G283" t="str">
            <v>45 MERIDEN AV</v>
          </cell>
          <cell r="H283" t="str">
            <v>SOUTHINGTON</v>
          </cell>
          <cell r="I283" t="str">
            <v>CT</v>
          </cell>
          <cell r="J283" t="str">
            <v>06489</v>
          </cell>
          <cell r="K283" t="str">
            <v>High Confidence Auto Street Ref Geocoded</v>
          </cell>
          <cell r="M283" t="str">
            <v>MIKE LITIN</v>
          </cell>
          <cell r="N283" t="str">
            <v>RICHARD LOTSTEIN</v>
          </cell>
          <cell r="P283">
            <v>40899</v>
          </cell>
          <cell r="Q283">
            <v>44496.539884259299</v>
          </cell>
          <cell r="R283">
            <v>43800</v>
          </cell>
          <cell r="S283" t="str">
            <v>FRANKIE</v>
          </cell>
          <cell r="T283" t="str">
            <v>30</v>
          </cell>
          <cell r="V283" t="str">
            <v>41.595824</v>
          </cell>
          <cell r="W283" t="str">
            <v>-72.876287</v>
          </cell>
        </row>
        <row r="284">
          <cell r="B284">
            <v>441607</v>
          </cell>
          <cell r="C284" t="str">
            <v>Whispering Pines</v>
          </cell>
          <cell r="E284">
            <v>0</v>
          </cell>
          <cell r="F284" t="str">
            <v>TF</v>
          </cell>
          <cell r="G284" t="str">
            <v>90 TALMADGE AVE</v>
          </cell>
          <cell r="H284" t="str">
            <v>EAST HAVEN</v>
          </cell>
          <cell r="I284" t="str">
            <v>CT</v>
          </cell>
          <cell r="J284" t="str">
            <v>06512</v>
          </cell>
          <cell r="K284" t="str">
            <v>High Confidence Auto Street Ref Geocoded</v>
          </cell>
          <cell r="M284" t="str">
            <v>JEN GOSSELIN</v>
          </cell>
          <cell r="N284" t="str">
            <v>CAPPELLO DISTRICT</v>
          </cell>
          <cell r="O284" t="str">
            <v>EFFECTIVE 8/10/20 Del in all locations unless cust chooses not to.  MUST PICK UP EMPTY MILK CRATES</v>
          </cell>
          <cell r="P284">
            <v>42023</v>
          </cell>
          <cell r="Q284">
            <v>44692.535324074102</v>
          </cell>
          <cell r="R284">
            <v>44763</v>
          </cell>
          <cell r="S284" t="str">
            <v>FRANKIE</v>
          </cell>
          <cell r="T284" t="str">
            <v>30</v>
          </cell>
          <cell r="V284" t="str">
            <v>41.264165</v>
          </cell>
          <cell r="W284" t="str">
            <v>-72.863440</v>
          </cell>
        </row>
        <row r="285">
          <cell r="B285">
            <v>441609</v>
          </cell>
          <cell r="C285" t="str">
            <v>Shriners Hospital  BOSTON l 6-11</v>
          </cell>
          <cell r="D285" t="str">
            <v>A</v>
          </cell>
          <cell r="E285">
            <v>0</v>
          </cell>
          <cell r="F285" t="str">
            <v>U</v>
          </cell>
          <cell r="G285" t="str">
            <v>51 Blossom St</v>
          </cell>
          <cell r="H285" t="str">
            <v>BOSTON</v>
          </cell>
          <cell r="I285" t="str">
            <v>MA</v>
          </cell>
          <cell r="J285" t="str">
            <v>02114</v>
          </cell>
          <cell r="K285" t="str">
            <v>Exact Auto Street Reference Geocoded</v>
          </cell>
          <cell r="M285" t="str">
            <v>MIKE LITIN</v>
          </cell>
          <cell r="N285" t="str">
            <v>RICHARD LOTSTEIN</v>
          </cell>
          <cell r="O285" t="str">
            <v>loading dock does not open until 6:30am.</v>
          </cell>
          <cell r="P285">
            <v>41961</v>
          </cell>
          <cell r="Q285">
            <v>44510.493576388901</v>
          </cell>
          <cell r="R285">
            <v>43795</v>
          </cell>
          <cell r="S285" t="str">
            <v>FRANKIE</v>
          </cell>
          <cell r="T285" t="str">
            <v>30</v>
          </cell>
          <cell r="V285" t="str">
            <v>42.363116</v>
          </cell>
          <cell r="W285" t="str">
            <v>-71.066887</v>
          </cell>
        </row>
        <row r="286">
          <cell r="B286">
            <v>441614</v>
          </cell>
          <cell r="C286" t="str">
            <v>White Oaks Woodbury 6-12</v>
          </cell>
          <cell r="D286" t="str">
            <v>A</v>
          </cell>
          <cell r="E286">
            <v>0</v>
          </cell>
          <cell r="F286" t="str">
            <v>TF</v>
          </cell>
          <cell r="G286" t="str">
            <v>8565 Jericho Turnpike</v>
          </cell>
          <cell r="H286" t="str">
            <v>WOODBURY</v>
          </cell>
          <cell r="I286" t="str">
            <v>NY</v>
          </cell>
          <cell r="J286" t="str">
            <v>11797</v>
          </cell>
          <cell r="K286" t="str">
            <v>Exact Auto Street Reference Geocoded</v>
          </cell>
          <cell r="L286" t="str">
            <v>LG COVID</v>
          </cell>
          <cell r="M286" t="str">
            <v>JCAPPELLO</v>
          </cell>
          <cell r="N286" t="str">
            <v>CAPPELLO DISTRICT</v>
          </cell>
          <cell r="O286" t="str">
            <v>EFFECTIVE 8/10/20 Del in all locations unless cust chooses not to.</v>
          </cell>
          <cell r="P286">
            <v>42303</v>
          </cell>
          <cell r="Q286">
            <v>44201.623668981498</v>
          </cell>
          <cell r="R286">
            <v>44459</v>
          </cell>
          <cell r="S286" t="str">
            <v>FRANKIE</v>
          </cell>
          <cell r="T286" t="str">
            <v>30</v>
          </cell>
          <cell r="V286" t="str">
            <v>40.819158</v>
          </cell>
          <cell r="W286" t="str">
            <v>-73.455774</v>
          </cell>
        </row>
        <row r="287">
          <cell r="B287">
            <v>441616</v>
          </cell>
          <cell r="C287" t="str">
            <v>RYDER S - LORD CHAMBERLAIN HOME</v>
          </cell>
          <cell r="D287" t="str">
            <v>B</v>
          </cell>
          <cell r="E287">
            <v>0</v>
          </cell>
          <cell r="F287" t="str">
            <v>TR</v>
          </cell>
          <cell r="G287" t="str">
            <v>7003 MAIN ST</v>
          </cell>
          <cell r="H287" t="str">
            <v>STRATFORD</v>
          </cell>
          <cell r="I287" t="str">
            <v>CT</v>
          </cell>
          <cell r="J287" t="str">
            <v>06497</v>
          </cell>
          <cell r="K287" t="str">
            <v>Ambiguous Auto Street Ref Geocode</v>
          </cell>
          <cell r="M287" t="str">
            <v>JEN GOSSELIN</v>
          </cell>
          <cell r="N287" t="str">
            <v>CAPPELLO DISTRICT</v>
          </cell>
          <cell r="O287" t="str">
            <v>EFFECTIVE 8/10/20 Del in all locations unless cust chooses not to.</v>
          </cell>
          <cell r="P287">
            <v>42500</v>
          </cell>
          <cell r="Q287">
            <v>44719.654259259303</v>
          </cell>
          <cell r="R287">
            <v>44763</v>
          </cell>
          <cell r="S287" t="str">
            <v>FRANKIE</v>
          </cell>
          <cell r="T287" t="str">
            <v>30</v>
          </cell>
          <cell r="V287" t="str">
            <v>41.198730</v>
          </cell>
          <cell r="W287" t="str">
            <v>-73.131720</v>
          </cell>
        </row>
        <row r="288">
          <cell r="B288">
            <v>441619</v>
          </cell>
          <cell r="C288" t="str">
            <v>Arbors at Hop Brook 7-3</v>
          </cell>
          <cell r="D288" t="str">
            <v>A</v>
          </cell>
          <cell r="E288">
            <v>0</v>
          </cell>
          <cell r="F288" t="str">
            <v>U</v>
          </cell>
          <cell r="G288" t="str">
            <v>403 West Center St</v>
          </cell>
          <cell r="H288" t="str">
            <v>MANCHESTER</v>
          </cell>
          <cell r="I288" t="str">
            <v>CT</v>
          </cell>
          <cell r="J288" t="str">
            <v>06040</v>
          </cell>
          <cell r="K288" t="str">
            <v>Exact Auto Street Reference Geocoded</v>
          </cell>
          <cell r="M288" t="str">
            <v>MIKE LITIN</v>
          </cell>
          <cell r="N288" t="str">
            <v>RICHARD LOTSTEIN</v>
          </cell>
          <cell r="P288">
            <v>42528</v>
          </cell>
          <cell r="Q288">
            <v>44510.493576388901</v>
          </cell>
          <cell r="R288">
            <v>43800</v>
          </cell>
          <cell r="S288" t="str">
            <v>FRANKIE</v>
          </cell>
          <cell r="T288" t="str">
            <v>30</v>
          </cell>
          <cell r="V288" t="str">
            <v>41.769424</v>
          </cell>
          <cell r="W288" t="str">
            <v>-72.554634</v>
          </cell>
        </row>
        <row r="289">
          <cell r="B289">
            <v>441620</v>
          </cell>
          <cell r="C289" t="str">
            <v>Mancester Manor 6-5</v>
          </cell>
          <cell r="D289" t="str">
            <v>A</v>
          </cell>
          <cell r="E289">
            <v>0</v>
          </cell>
          <cell r="F289" t="str">
            <v>U</v>
          </cell>
          <cell r="G289" t="str">
            <v>385 West Center St</v>
          </cell>
          <cell r="H289" t="str">
            <v>MANCHESTER</v>
          </cell>
          <cell r="I289" t="str">
            <v>CT</v>
          </cell>
          <cell r="J289" t="str">
            <v>06040</v>
          </cell>
          <cell r="K289" t="str">
            <v>Exact Auto Street Reference Geocoded</v>
          </cell>
          <cell r="M289" t="str">
            <v>MIKE LITIN</v>
          </cell>
          <cell r="N289" t="str">
            <v>RICHARD LOTSTEIN</v>
          </cell>
          <cell r="P289">
            <v>42528</v>
          </cell>
          <cell r="Q289">
            <v>44237.865150463003</v>
          </cell>
          <cell r="R289">
            <v>43796</v>
          </cell>
          <cell r="S289" t="str">
            <v>FRANKIE</v>
          </cell>
          <cell r="T289" t="str">
            <v>30</v>
          </cell>
          <cell r="V289" t="str">
            <v>41.769889</v>
          </cell>
          <cell r="W289" t="str">
            <v>-72.551997</v>
          </cell>
        </row>
        <row r="290">
          <cell r="B290">
            <v>441621</v>
          </cell>
          <cell r="C290" t="str">
            <v>Vernon Manor 6-6</v>
          </cell>
          <cell r="D290" t="str">
            <v>A</v>
          </cell>
          <cell r="E290">
            <v>0</v>
          </cell>
          <cell r="F290" t="str">
            <v>U</v>
          </cell>
          <cell r="G290" t="str">
            <v>180 Regan Rd</v>
          </cell>
          <cell r="H290" t="str">
            <v>VERNON ROCKVILLE</v>
          </cell>
          <cell r="I290" t="str">
            <v>CT</v>
          </cell>
          <cell r="J290" t="str">
            <v>06066</v>
          </cell>
          <cell r="K290" t="str">
            <v>High Confidence Auto Street Ref Geocoded</v>
          </cell>
          <cell r="M290" t="str">
            <v>MIKE LITIN</v>
          </cell>
          <cell r="N290" t="str">
            <v>RICHARD LOTSTEIN</v>
          </cell>
          <cell r="O290" t="str">
            <v>Must enter the front door of building.  Go to front desk, sign in and get a "Vendor" badge.  Once done you may come in and out of back door with the presence of a staff membe</v>
          </cell>
          <cell r="P290">
            <v>42528</v>
          </cell>
          <cell r="Q290">
            <v>44237.865150463003</v>
          </cell>
          <cell r="R290">
            <v>43796</v>
          </cell>
          <cell r="S290" t="str">
            <v>FRANKIE</v>
          </cell>
          <cell r="T290" t="str">
            <v>30</v>
          </cell>
          <cell r="V290" t="str">
            <v>41.851891</v>
          </cell>
          <cell r="W290" t="str">
            <v>-72.478307</v>
          </cell>
        </row>
        <row r="291">
          <cell r="B291">
            <v>441622</v>
          </cell>
          <cell r="C291" t="str">
            <v>RYDER S - Monsignor Bojnowski Manor</v>
          </cell>
          <cell r="E291">
            <v>0</v>
          </cell>
          <cell r="F291" t="str">
            <v>TF</v>
          </cell>
          <cell r="G291" t="str">
            <v>50 Pulaski Street</v>
          </cell>
          <cell r="H291" t="str">
            <v>New Britain</v>
          </cell>
          <cell r="I291" t="str">
            <v>CT</v>
          </cell>
          <cell r="J291" t="str">
            <v>06053</v>
          </cell>
          <cell r="K291" t="str">
            <v>High Confidence Auto Street Ref Geocoded</v>
          </cell>
          <cell r="M291" t="str">
            <v>CHRISTINE DEVORE</v>
          </cell>
          <cell r="N291" t="str">
            <v>BLAIR DISTRICT</v>
          </cell>
          <cell r="P291">
            <v>42570</v>
          </cell>
          <cell r="Q291">
            <v>44496.539884259299</v>
          </cell>
          <cell r="R291">
            <v>44705</v>
          </cell>
          <cell r="S291" t="str">
            <v>FRANKIE</v>
          </cell>
          <cell r="T291" t="str">
            <v>30</v>
          </cell>
          <cell r="V291" t="str">
            <v>41.675500</v>
          </cell>
          <cell r="W291" t="str">
            <v>-72.798470</v>
          </cell>
        </row>
        <row r="292">
          <cell r="B292">
            <v>441629</v>
          </cell>
          <cell r="C292" t="str">
            <v>RYDER S - Douglas Manor</v>
          </cell>
          <cell r="D292" t="str">
            <v>B</v>
          </cell>
          <cell r="E292">
            <v>0</v>
          </cell>
          <cell r="F292" t="str">
            <v>WF</v>
          </cell>
          <cell r="G292" t="str">
            <v>103 North Rd</v>
          </cell>
          <cell r="H292" t="str">
            <v>WINDHAM</v>
          </cell>
          <cell r="I292" t="str">
            <v>CT</v>
          </cell>
          <cell r="J292" t="str">
            <v>06280</v>
          </cell>
          <cell r="K292" t="str">
            <v>Exact Auto Street Reference Geocoded</v>
          </cell>
          <cell r="L292" t="str">
            <v>IS;LG;COVID</v>
          </cell>
          <cell r="M292" t="str">
            <v>JEN GOSSELIN</v>
          </cell>
          <cell r="N292" t="str">
            <v>CAPPELLO DISTRICT</v>
          </cell>
          <cell r="O292" t="str">
            <v>EFFECTIVE 8/10/20 Del in all locations unless cust chooses not to.</v>
          </cell>
          <cell r="P292">
            <v>43238</v>
          </cell>
          <cell r="Q292">
            <v>44496.539884259299</v>
          </cell>
          <cell r="R292">
            <v>44761</v>
          </cell>
          <cell r="S292" t="str">
            <v>FRANKIE</v>
          </cell>
          <cell r="T292" t="str">
            <v>30</v>
          </cell>
          <cell r="V292" t="str">
            <v>41.705003</v>
          </cell>
          <cell r="W292" t="str">
            <v>-72.163293</v>
          </cell>
        </row>
        <row r="293">
          <cell r="B293">
            <v>460270</v>
          </cell>
          <cell r="C293" t="str">
            <v>CAROLTON CHRONIC</v>
          </cell>
          <cell r="D293" t="str">
            <v>A</v>
          </cell>
          <cell r="E293">
            <v>0</v>
          </cell>
          <cell r="F293" t="str">
            <v>TF</v>
          </cell>
          <cell r="G293" t="str">
            <v>400 MILL PLAIN RD</v>
          </cell>
          <cell r="H293" t="str">
            <v>FAIRFIELD</v>
          </cell>
          <cell r="I293" t="str">
            <v>CT</v>
          </cell>
          <cell r="J293" t="str">
            <v>06430</v>
          </cell>
          <cell r="K293" t="str">
            <v>Self Geocoded</v>
          </cell>
          <cell r="M293" t="str">
            <v>ALICIA CABAN</v>
          </cell>
          <cell r="N293" t="str">
            <v>BLAIR DISTRICT</v>
          </cell>
          <cell r="O293" t="str">
            <v>EFFECTIVE 8/10/20 Del in all locations unless cust chooses not to.</v>
          </cell>
          <cell r="P293">
            <v>36237</v>
          </cell>
          <cell r="Q293">
            <v>44299.509594907402</v>
          </cell>
          <cell r="R293">
            <v>44760</v>
          </cell>
          <cell r="S293" t="str">
            <v>FRANKIE</v>
          </cell>
          <cell r="T293" t="str">
            <v>30</v>
          </cell>
          <cell r="V293" t="str">
            <v>41.140418</v>
          </cell>
          <cell r="W293" t="str">
            <v>-73.253794</v>
          </cell>
        </row>
        <row r="294">
          <cell r="B294">
            <v>461380</v>
          </cell>
          <cell r="C294" t="str">
            <v>FILOSA CONVALESCENT</v>
          </cell>
          <cell r="D294" t="str">
            <v>A</v>
          </cell>
          <cell r="E294">
            <v>0</v>
          </cell>
          <cell r="F294" t="str">
            <v>TF</v>
          </cell>
          <cell r="G294" t="str">
            <v>13 HAKIM ST</v>
          </cell>
          <cell r="H294" t="str">
            <v>DANBURY</v>
          </cell>
          <cell r="I294" t="str">
            <v>CT</v>
          </cell>
          <cell r="J294" t="str">
            <v>06810</v>
          </cell>
          <cell r="K294" t="str">
            <v>Exact Auto Street Reference Geocoded</v>
          </cell>
          <cell r="L294" t="str">
            <v>32;1AX;LG;EJ</v>
          </cell>
          <cell r="M294" t="str">
            <v>ALICIA CABAN</v>
          </cell>
          <cell r="N294" t="str">
            <v>BLAIR DISTRICT</v>
          </cell>
          <cell r="O294" t="str">
            <v>8/24/2020 - Do not deliver in facility until further notice. Contact Trans with questions.</v>
          </cell>
          <cell r="P294">
            <v>36237</v>
          </cell>
          <cell r="Q294">
            <v>44748.856180555602</v>
          </cell>
          <cell r="R294">
            <v>44763</v>
          </cell>
          <cell r="S294" t="str">
            <v>FRANKIE</v>
          </cell>
          <cell r="T294" t="str">
            <v>30</v>
          </cell>
          <cell r="V294" t="str">
            <v>41.395276</v>
          </cell>
          <cell r="W294" t="str">
            <v>-73.473287</v>
          </cell>
        </row>
        <row r="295">
          <cell r="B295">
            <v>461410</v>
          </cell>
          <cell r="C295" t="str">
            <v>HANCOCK HALL</v>
          </cell>
          <cell r="D295" t="str">
            <v>A</v>
          </cell>
          <cell r="E295">
            <v>0</v>
          </cell>
          <cell r="F295" t="str">
            <v>TF</v>
          </cell>
          <cell r="G295" t="str">
            <v>31 STAPLE ST</v>
          </cell>
          <cell r="H295" t="str">
            <v>DANBURY</v>
          </cell>
          <cell r="I295" t="str">
            <v>CT</v>
          </cell>
          <cell r="J295" t="str">
            <v>06810</v>
          </cell>
          <cell r="K295" t="str">
            <v>High Confidence Auto Street Ref Geocoded</v>
          </cell>
          <cell r="M295" t="str">
            <v>ALICIA CABAN</v>
          </cell>
          <cell r="N295" t="str">
            <v>BLAIR DISTRICT</v>
          </cell>
          <cell r="O295" t="str">
            <v>8/24/2020 - Do not deliver in facility until further notice. Contact Trans with questions.</v>
          </cell>
          <cell r="P295">
            <v>36237</v>
          </cell>
          <cell r="Q295">
            <v>44692.535324074102</v>
          </cell>
          <cell r="R295">
            <v>44763</v>
          </cell>
          <cell r="S295" t="str">
            <v>FRANKIE</v>
          </cell>
          <cell r="T295" t="str">
            <v>30</v>
          </cell>
          <cell r="V295" t="str">
            <v>41.396886</v>
          </cell>
          <cell r="W295" t="str">
            <v>-73.473677</v>
          </cell>
        </row>
        <row r="296">
          <cell r="B296">
            <v>473590</v>
          </cell>
          <cell r="C296" t="str">
            <v>MT KISCO RECREATION GROUP</v>
          </cell>
          <cell r="D296" t="str">
            <v>C</v>
          </cell>
          <cell r="E296">
            <v>0</v>
          </cell>
          <cell r="F296" t="str">
            <v>W</v>
          </cell>
          <cell r="G296" t="str">
            <v>198 CARPENTER AVENUE</v>
          </cell>
          <cell r="H296" t="str">
            <v>MT KISCO</v>
          </cell>
          <cell r="I296" t="str">
            <v>NY</v>
          </cell>
          <cell r="J296" t="str">
            <v>10549</v>
          </cell>
          <cell r="K296" t="str">
            <v>High Confidence Auto Street Ref Geocoded</v>
          </cell>
          <cell r="M296" t="str">
            <v>40/STEVE SMITH</v>
          </cell>
          <cell r="N296" t="str">
            <v>SMITH DISTRICT</v>
          </cell>
          <cell r="O296" t="str">
            <v>EFFECTIVE 8/10/20 Del in all locations unless cust chooses not to.  Do not stop at office at 200 Carpenter.  del is held at 198 Carpenter Avenue.</v>
          </cell>
          <cell r="P296">
            <v>36237</v>
          </cell>
          <cell r="Q296">
            <v>44054.558287036998</v>
          </cell>
          <cell r="R296">
            <v>44453</v>
          </cell>
          <cell r="S296" t="str">
            <v>FRANKIE</v>
          </cell>
          <cell r="T296" t="str">
            <v>30</v>
          </cell>
          <cell r="V296" t="str">
            <v>41.211806</v>
          </cell>
          <cell r="W296" t="str">
            <v>-73.725469</v>
          </cell>
        </row>
        <row r="297">
          <cell r="B297">
            <v>473900</v>
          </cell>
          <cell r="C297" t="str">
            <v>PORTCHEST. CHILD</v>
          </cell>
          <cell r="E297">
            <v>0</v>
          </cell>
          <cell r="F297" t="str">
            <v>U</v>
          </cell>
          <cell r="G297" t="str">
            <v>400 WESTCHESTER AV</v>
          </cell>
          <cell r="H297" t="str">
            <v>PORT CHESTER</v>
          </cell>
          <cell r="I297" t="str">
            <v>NY</v>
          </cell>
          <cell r="J297" t="str">
            <v>10573</v>
          </cell>
          <cell r="K297" t="str">
            <v>Exact Auto Street Reference Geocoded</v>
          </cell>
          <cell r="M297" t="str">
            <v>40/STEVE SMITH</v>
          </cell>
          <cell r="N297" t="str">
            <v>SMITH DISTRICT</v>
          </cell>
          <cell r="P297">
            <v>37158</v>
          </cell>
          <cell r="Q297">
            <v>44054.558287036998</v>
          </cell>
          <cell r="R297">
            <v>43732</v>
          </cell>
          <cell r="S297" t="str">
            <v>FRANKIE</v>
          </cell>
          <cell r="T297" t="str">
            <v>30</v>
          </cell>
          <cell r="V297" t="str">
            <v>41.004965</v>
          </cell>
          <cell r="W297" t="str">
            <v>-73.673291</v>
          </cell>
        </row>
        <row r="298">
          <cell r="B298">
            <v>55630</v>
          </cell>
          <cell r="C298" t="str">
            <v>ATHENA - WADSWORTH GLEN</v>
          </cell>
          <cell r="D298" t="str">
            <v>B</v>
          </cell>
          <cell r="E298">
            <v>0</v>
          </cell>
          <cell r="F298" t="str">
            <v>TF</v>
          </cell>
          <cell r="G298" t="str">
            <v>30 BOSTON RD</v>
          </cell>
          <cell r="H298" t="str">
            <v>MIDDLETOWN</v>
          </cell>
          <cell r="I298" t="str">
            <v>CT</v>
          </cell>
          <cell r="J298" t="str">
            <v>06457</v>
          </cell>
          <cell r="K298" t="str">
            <v>Exact Auto Street Reference Geocoded</v>
          </cell>
          <cell r="M298" t="str">
            <v>ATHENA HEALTHCARE</v>
          </cell>
          <cell r="N298" t="str">
            <v>SMITH DISTRICT</v>
          </cell>
          <cell r="O298" t="str">
            <v>EFFECTIVE 8/10/20 Del in all locations unless cust chooses not to.</v>
          </cell>
          <cell r="P298">
            <v>36237</v>
          </cell>
          <cell r="Q298">
            <v>44496.5398726852</v>
          </cell>
          <cell r="R298">
            <v>44763</v>
          </cell>
          <cell r="S298" t="str">
            <v>FRANKIE</v>
          </cell>
          <cell r="T298" t="str">
            <v>30</v>
          </cell>
          <cell r="V298" t="str">
            <v>41.554530</v>
          </cell>
          <cell r="W298" t="str">
            <v>-72.676318</v>
          </cell>
        </row>
        <row r="299">
          <cell r="B299">
            <v>61360</v>
          </cell>
          <cell r="C299" t="str">
            <v>BRANFORD HILLS H.C.</v>
          </cell>
          <cell r="D299" t="str">
            <v>C</v>
          </cell>
          <cell r="E299">
            <v>0</v>
          </cell>
          <cell r="F299" t="str">
            <v>MR</v>
          </cell>
          <cell r="G299" t="str">
            <v>189 ALPS RD</v>
          </cell>
          <cell r="H299" t="str">
            <v>BRANFORD</v>
          </cell>
          <cell r="I299" t="str">
            <v>CT</v>
          </cell>
          <cell r="J299" t="str">
            <v>06405</v>
          </cell>
          <cell r="K299" t="str">
            <v>Exact Auto Street Reference Geocoded</v>
          </cell>
          <cell r="M299" t="str">
            <v>JEN GOSSELIN</v>
          </cell>
          <cell r="N299" t="str">
            <v>CAPPELLO DISTRICT</v>
          </cell>
          <cell r="O299" t="str">
            <v>EFFECTIVE 8/10/20 Del in all locations unless cust chooses not to.</v>
          </cell>
          <cell r="P299">
            <v>36237</v>
          </cell>
          <cell r="Q299">
            <v>44293.535555555602</v>
          </cell>
          <cell r="R299">
            <v>44710</v>
          </cell>
          <cell r="S299" t="str">
            <v>FRANKIE</v>
          </cell>
          <cell r="T299" t="str">
            <v>30</v>
          </cell>
          <cell r="V299" t="str">
            <v>41.265198</v>
          </cell>
          <cell r="W299" t="str">
            <v>-72.845751</v>
          </cell>
        </row>
        <row r="300">
          <cell r="B300">
            <v>791305</v>
          </cell>
          <cell r="C300" t="str">
            <v>Tremont Athena 6-4</v>
          </cell>
          <cell r="E300">
            <v>0</v>
          </cell>
          <cell r="F300" t="str">
            <v>U</v>
          </cell>
          <cell r="G300" t="str">
            <v>605 Main St</v>
          </cell>
          <cell r="H300" t="str">
            <v>WAREHAM</v>
          </cell>
          <cell r="I300" t="str">
            <v>MA</v>
          </cell>
          <cell r="J300" t="str">
            <v>02571</v>
          </cell>
          <cell r="K300" t="str">
            <v>Exact Auto Street Reference Geocoded</v>
          </cell>
          <cell r="M300" t="str">
            <v>ATHENA HEALTHCARE</v>
          </cell>
          <cell r="N300" t="str">
            <v>SMITH DISTRICT</v>
          </cell>
          <cell r="P300">
            <v>40528</v>
          </cell>
          <cell r="Q300">
            <v>44496.539907407401</v>
          </cell>
          <cell r="R300">
            <v>43800</v>
          </cell>
          <cell r="S300" t="str">
            <v>FRANKIE</v>
          </cell>
          <cell r="T300" t="str">
            <v>30</v>
          </cell>
          <cell r="V300" t="str">
            <v>41.767818</v>
          </cell>
          <cell r="W300" t="str">
            <v>-70.731059</v>
          </cell>
        </row>
        <row r="301">
          <cell r="B301">
            <v>791330</v>
          </cell>
          <cell r="C301" t="str">
            <v>Summit C.  NO TRAILER</v>
          </cell>
          <cell r="E301">
            <v>0</v>
          </cell>
          <cell r="F301" t="str">
            <v>MR</v>
          </cell>
          <cell r="G301" t="str">
            <v>99 hillside ave</v>
          </cell>
          <cell r="H301" t="str">
            <v>PROVIDENCE</v>
          </cell>
          <cell r="I301" t="str">
            <v>RI</v>
          </cell>
          <cell r="J301" t="str">
            <v>02906</v>
          </cell>
          <cell r="K301" t="str">
            <v>Exact Auto Street Reference Geocoded</v>
          </cell>
          <cell r="M301" t="str">
            <v>ATHENA HEALTHCARE</v>
          </cell>
          <cell r="N301" t="str">
            <v>SMITH DISTRICT</v>
          </cell>
          <cell r="O301" t="str">
            <v>Delivery entrance is on chase Aven.  Need to back down to the loading dock from street.</v>
          </cell>
          <cell r="P301">
            <v>40793</v>
          </cell>
          <cell r="Q301">
            <v>44496.539907407401</v>
          </cell>
          <cell r="R301">
            <v>43887</v>
          </cell>
          <cell r="S301" t="str">
            <v>FRANKIE</v>
          </cell>
          <cell r="T301" t="str">
            <v>30</v>
          </cell>
          <cell r="V301" t="str">
            <v>41.856785</v>
          </cell>
          <cell r="W301" t="str">
            <v>-71.394534</v>
          </cell>
        </row>
        <row r="302">
          <cell r="B302">
            <v>791335</v>
          </cell>
          <cell r="C302" t="str">
            <v>ATHENA - SHARON Health Care</v>
          </cell>
          <cell r="D302" t="str">
            <v>B</v>
          </cell>
          <cell r="E302">
            <v>0</v>
          </cell>
          <cell r="F302" t="str">
            <v>MW</v>
          </cell>
          <cell r="G302" t="str">
            <v>27 hospital hill</v>
          </cell>
          <cell r="H302" t="str">
            <v>SHARON</v>
          </cell>
          <cell r="I302" t="str">
            <v>CT</v>
          </cell>
          <cell r="J302" t="str">
            <v>06069</v>
          </cell>
          <cell r="K302" t="str">
            <v>High Confidence Auto Street Ref Geocoded</v>
          </cell>
          <cell r="M302" t="str">
            <v>ATHENA HEALTHCARE</v>
          </cell>
          <cell r="N302" t="str">
            <v>SMITH DISTRICT</v>
          </cell>
          <cell r="O302" t="str">
            <v>EFFECTIVE 8/10/20 Del in all locations unless cust chooses not to.</v>
          </cell>
          <cell r="P302">
            <v>41012</v>
          </cell>
          <cell r="Q302">
            <v>44496.539907407401</v>
          </cell>
          <cell r="R302">
            <v>44766</v>
          </cell>
          <cell r="S302" t="str">
            <v>FRANKIE</v>
          </cell>
          <cell r="T302" t="str">
            <v>30</v>
          </cell>
          <cell r="V302" t="str">
            <v>41.879519</v>
          </cell>
          <cell r="W302" t="str">
            <v>-73.480368</v>
          </cell>
        </row>
        <row r="303">
          <cell r="B303">
            <v>791342</v>
          </cell>
          <cell r="C303" t="str">
            <v>Stanley St Retreat</v>
          </cell>
          <cell r="D303" t="str">
            <v>A</v>
          </cell>
          <cell r="E303">
            <v>0</v>
          </cell>
          <cell r="F303" t="str">
            <v>TF</v>
          </cell>
          <cell r="G303" t="str">
            <v>368 Stanley St</v>
          </cell>
          <cell r="H303" t="str">
            <v>FALL RIVER</v>
          </cell>
          <cell r="I303" t="str">
            <v>MA</v>
          </cell>
          <cell r="J303" t="str">
            <v>02720</v>
          </cell>
          <cell r="K303" t="str">
            <v>High Confidence Auto Street Ref Geocoded</v>
          </cell>
          <cell r="L303" t="str">
            <v>LG COVID</v>
          </cell>
          <cell r="M303" t="str">
            <v>40/STEVE SMITH</v>
          </cell>
          <cell r="N303" t="str">
            <v>SMITH DISTRICT</v>
          </cell>
          <cell r="O303" t="str">
            <v>Enter off Hood Street.  GEORGE CELL 508-328-3261</v>
          </cell>
          <cell r="P303">
            <v>41753</v>
          </cell>
          <cell r="Q303">
            <v>44698.638865740701</v>
          </cell>
          <cell r="R303">
            <v>44763</v>
          </cell>
          <cell r="S303" t="str">
            <v>ADMIN</v>
          </cell>
          <cell r="T303" t="str">
            <v>30</v>
          </cell>
          <cell r="V303" t="str">
            <v>41.714781</v>
          </cell>
          <cell r="W303" t="str">
            <v>-71.138298</v>
          </cell>
        </row>
        <row r="304">
          <cell r="B304">
            <v>791391</v>
          </cell>
          <cell r="C304" t="str">
            <v>ATHENA - Evergreen Nursing</v>
          </cell>
          <cell r="D304" t="str">
            <v>B</v>
          </cell>
          <cell r="E304">
            <v>0</v>
          </cell>
          <cell r="F304" t="str">
            <v>TF</v>
          </cell>
          <cell r="G304" t="str">
            <v>205 Chestnut Hill Rd</v>
          </cell>
          <cell r="H304" t="str">
            <v>STAFFORD SPRINGS</v>
          </cell>
          <cell r="I304" t="str">
            <v>CT</v>
          </cell>
          <cell r="J304" t="str">
            <v>06076</v>
          </cell>
          <cell r="K304" t="str">
            <v>High Confidence Auto Street Ref Geocoded</v>
          </cell>
          <cell r="L304" t="str">
            <v>53 ; DOCK; EJ</v>
          </cell>
          <cell r="M304" t="str">
            <v>ATHENA HEALTHCARE</v>
          </cell>
          <cell r="N304" t="str">
            <v>SMITH DISTRICT</v>
          </cell>
          <cell r="O304" t="str">
            <v>door code 0227*  *Make sure product is in the correct environment*.  Cooler items must be in cooler.</v>
          </cell>
          <cell r="P304">
            <v>42374</v>
          </cell>
          <cell r="Q304">
            <v>44669.787881944401</v>
          </cell>
          <cell r="R304">
            <v>44763</v>
          </cell>
          <cell r="S304" t="str">
            <v>FRANKIE</v>
          </cell>
          <cell r="T304" t="str">
            <v>30</v>
          </cell>
          <cell r="V304" t="str">
            <v>41.976925</v>
          </cell>
          <cell r="W304" t="str">
            <v>-72.387340</v>
          </cell>
        </row>
        <row r="305">
          <cell r="B305">
            <v>791400</v>
          </cell>
          <cell r="C305" t="str">
            <v>ATHENA - Montowese Health</v>
          </cell>
          <cell r="D305" t="str">
            <v>B</v>
          </cell>
          <cell r="E305">
            <v>0</v>
          </cell>
          <cell r="F305" t="str">
            <v>TF</v>
          </cell>
          <cell r="G305" t="str">
            <v>163 Quinnipiac Ave</v>
          </cell>
          <cell r="H305" t="str">
            <v>NORTH HAVEN</v>
          </cell>
          <cell r="I305" t="str">
            <v>CT</v>
          </cell>
          <cell r="J305" t="str">
            <v>06473</v>
          </cell>
          <cell r="K305" t="str">
            <v>Exact Auto Street Reference Geocoded</v>
          </cell>
          <cell r="L305" t="str">
            <v>IS;LG;COVID</v>
          </cell>
          <cell r="M305" t="str">
            <v>ATHENA HEALTHCARE</v>
          </cell>
          <cell r="N305" t="str">
            <v>SMITH DISTRICT</v>
          </cell>
          <cell r="O305" t="str">
            <v>Pick up all empty milk crates &amp; pallets by dumpsters.</v>
          </cell>
          <cell r="P305">
            <v>43230</v>
          </cell>
          <cell r="Q305">
            <v>44692.535324074102</v>
          </cell>
          <cell r="R305">
            <v>44763</v>
          </cell>
          <cell r="S305" t="str">
            <v>FRANKIE</v>
          </cell>
          <cell r="T305" t="str">
            <v>30</v>
          </cell>
          <cell r="V305" t="str">
            <v>41.347020</v>
          </cell>
          <cell r="W305" t="str">
            <v>-72.863427</v>
          </cell>
        </row>
        <row r="306">
          <cell r="B306">
            <v>791401</v>
          </cell>
          <cell r="C306" t="str">
            <v>ATHENA - Newtown Rehab</v>
          </cell>
          <cell r="D306" t="str">
            <v>B</v>
          </cell>
          <cell r="E306">
            <v>0</v>
          </cell>
          <cell r="F306" t="str">
            <v>TF</v>
          </cell>
          <cell r="G306" t="str">
            <v>133 Toddy Hill Rd</v>
          </cell>
          <cell r="H306" t="str">
            <v>SANDY HOOK</v>
          </cell>
          <cell r="I306" t="str">
            <v>CT</v>
          </cell>
          <cell r="J306" t="str">
            <v>06482</v>
          </cell>
          <cell r="K306" t="str">
            <v>Exact Auto Street Reference Geocoded</v>
          </cell>
          <cell r="L306" t="str">
            <v>IS; DOCK; DP</v>
          </cell>
          <cell r="M306" t="str">
            <v>ATHENA HEALTHCARE</v>
          </cell>
          <cell r="N306" t="str">
            <v>SMITH DISTRICT</v>
          </cell>
          <cell r="O306" t="str">
            <v>*580 "IN / OUT".  Bring Dock Plate</v>
          </cell>
          <cell r="P306">
            <v>43258</v>
          </cell>
          <cell r="Q306">
            <v>44692.535324074102</v>
          </cell>
          <cell r="R306">
            <v>44763</v>
          </cell>
          <cell r="S306" t="str">
            <v>FRANKIE</v>
          </cell>
          <cell r="T306" t="str">
            <v>30</v>
          </cell>
          <cell r="V306" t="str">
            <v>41.381858</v>
          </cell>
          <cell r="W306" t="str">
            <v>-73.258963</v>
          </cell>
        </row>
        <row r="307">
          <cell r="B307">
            <v>791404</v>
          </cell>
          <cell r="C307" t="str">
            <v>Berkshire Athena 6-4</v>
          </cell>
          <cell r="E307">
            <v>0</v>
          </cell>
          <cell r="F307" t="str">
            <v>MR</v>
          </cell>
          <cell r="G307" t="str">
            <v>7 Sandisfield Rd</v>
          </cell>
          <cell r="H307" t="str">
            <v>SANDISFIELD</v>
          </cell>
          <cell r="I307" t="str">
            <v>MA</v>
          </cell>
          <cell r="J307" t="str">
            <v>01255</v>
          </cell>
          <cell r="K307" t="str">
            <v>Exact Auto Street Reference Geocoded</v>
          </cell>
          <cell r="M307" t="str">
            <v>ATHENA HEALTHCARE</v>
          </cell>
          <cell r="N307" t="str">
            <v>SMITH DISTRICT</v>
          </cell>
          <cell r="P307">
            <v>43573</v>
          </cell>
          <cell r="Q307">
            <v>44054.558287036998</v>
          </cell>
          <cell r="R307">
            <v>43887</v>
          </cell>
          <cell r="S307" t="str">
            <v>FRANKIE</v>
          </cell>
          <cell r="T307" t="str">
            <v>30</v>
          </cell>
          <cell r="V307" t="str">
            <v>42.093540</v>
          </cell>
          <cell r="W307" t="str">
            <v>-73.078204</v>
          </cell>
        </row>
        <row r="308">
          <cell r="B308">
            <v>791405</v>
          </cell>
          <cell r="C308" t="str">
            <v>RADIUS CAPE HERITAGE</v>
          </cell>
          <cell r="E308">
            <v>0</v>
          </cell>
          <cell r="F308" t="str">
            <v>MR</v>
          </cell>
          <cell r="G308" t="str">
            <v>37 - ROUTE 6A</v>
          </cell>
          <cell r="H308" t="str">
            <v>SANDWICH</v>
          </cell>
          <cell r="I308" t="str">
            <v>MA</v>
          </cell>
          <cell r="J308" t="str">
            <v>02563</v>
          </cell>
          <cell r="K308" t="str">
            <v>High Confidence Auto Street Ref Geocoded</v>
          </cell>
          <cell r="M308" t="str">
            <v>ATHENA HEALTHCARE</v>
          </cell>
          <cell r="N308" t="str">
            <v>SMITH DISTRICT</v>
          </cell>
          <cell r="P308">
            <v>43573</v>
          </cell>
          <cell r="Q308">
            <v>44054.558287036998</v>
          </cell>
          <cell r="R308">
            <v>43887</v>
          </cell>
          <cell r="S308" t="str">
            <v>FRANKIE</v>
          </cell>
          <cell r="T308" t="str">
            <v>30</v>
          </cell>
          <cell r="V308" t="str">
            <v>41.765630</v>
          </cell>
          <cell r="W308" t="str">
            <v>-70.513177</v>
          </cell>
        </row>
        <row r="309">
          <cell r="B309">
            <v>791406</v>
          </cell>
          <cell r="C309" t="str">
            <v>RADIUS CAPE REGENCY</v>
          </cell>
          <cell r="E309">
            <v>0</v>
          </cell>
          <cell r="F309" t="str">
            <v>MR</v>
          </cell>
          <cell r="G309" t="str">
            <v>120 S MAIN ST</v>
          </cell>
          <cell r="H309" t="str">
            <v>CENTERVILLE</v>
          </cell>
          <cell r="I309" t="str">
            <v>MA</v>
          </cell>
          <cell r="J309" t="str">
            <v>02632</v>
          </cell>
          <cell r="K309" t="str">
            <v>Exact Auto Street Reference Geocoded</v>
          </cell>
          <cell r="M309" t="str">
            <v>ATHENA HEALTHCARE</v>
          </cell>
          <cell r="N309" t="str">
            <v>SMITH DISTRICT</v>
          </cell>
          <cell r="P309">
            <v>43573</v>
          </cell>
          <cell r="Q309">
            <v>44054.558287036998</v>
          </cell>
          <cell r="R309">
            <v>43887</v>
          </cell>
          <cell r="S309" t="str">
            <v>FRANKIE</v>
          </cell>
          <cell r="T309" t="str">
            <v>30</v>
          </cell>
          <cell r="V309" t="str">
            <v>41.650211</v>
          </cell>
          <cell r="W309" t="str">
            <v>-70.339426</v>
          </cell>
        </row>
        <row r="310">
          <cell r="B310">
            <v>791407</v>
          </cell>
          <cell r="C310" t="str">
            <v>Fairhaven Health</v>
          </cell>
          <cell r="E310">
            <v>0</v>
          </cell>
          <cell r="F310" t="str">
            <v>MR</v>
          </cell>
          <cell r="G310" t="str">
            <v>1010 Varnum ave</v>
          </cell>
          <cell r="H310" t="str">
            <v>LOWELL</v>
          </cell>
          <cell r="I310" t="str">
            <v>MA</v>
          </cell>
          <cell r="J310" t="str">
            <v>01854</v>
          </cell>
          <cell r="K310" t="str">
            <v>Exact Auto Street Reference Geocoded</v>
          </cell>
          <cell r="L310" t="str">
            <v>LG; EJ</v>
          </cell>
          <cell r="M310" t="str">
            <v>ATHENA HEALTHCARE</v>
          </cell>
          <cell r="N310" t="str">
            <v>STEVE SMITH</v>
          </cell>
          <cell r="O310" t="str">
            <v>Parking lot like hill</v>
          </cell>
          <cell r="P310">
            <v>43573</v>
          </cell>
          <cell r="Q310">
            <v>44054.558287036998</v>
          </cell>
          <cell r="R310">
            <v>43887</v>
          </cell>
          <cell r="S310" t="str">
            <v>FRANKIE</v>
          </cell>
          <cell r="T310" t="str">
            <v>30</v>
          </cell>
          <cell r="V310" t="str">
            <v>42.643641</v>
          </cell>
          <cell r="W310" t="str">
            <v>-71.365773</v>
          </cell>
        </row>
        <row r="311">
          <cell r="B311">
            <v>791410</v>
          </cell>
          <cell r="C311" t="str">
            <v>LANESSA HEALTH</v>
          </cell>
          <cell r="E311">
            <v>0</v>
          </cell>
          <cell r="F311" t="str">
            <v>MR</v>
          </cell>
          <cell r="G311" t="str">
            <v>751 SCHOOL ST</v>
          </cell>
          <cell r="H311" t="str">
            <v>WEBSTER</v>
          </cell>
          <cell r="I311" t="str">
            <v>MA</v>
          </cell>
          <cell r="J311" t="str">
            <v>01570</v>
          </cell>
          <cell r="K311" t="str">
            <v>Exact Auto Street Reference Geocoded</v>
          </cell>
          <cell r="M311" t="str">
            <v>ATHENA HEALTHCARE</v>
          </cell>
          <cell r="N311" t="str">
            <v>SMITH DISTRICT</v>
          </cell>
          <cell r="P311">
            <v>43573</v>
          </cell>
          <cell r="Q311">
            <v>44054.558287036998</v>
          </cell>
          <cell r="R311">
            <v>43887</v>
          </cell>
          <cell r="S311" t="str">
            <v>FRANKIE</v>
          </cell>
          <cell r="T311" t="str">
            <v>30</v>
          </cell>
          <cell r="V311" t="str">
            <v>42.036024</v>
          </cell>
          <cell r="W311" t="str">
            <v>-71.882371</v>
          </cell>
        </row>
        <row r="312">
          <cell r="B312">
            <v>791411</v>
          </cell>
          <cell r="C312" t="str">
            <v>Marlborough Hills/MA</v>
          </cell>
          <cell r="E312">
            <v>0</v>
          </cell>
          <cell r="F312" t="str">
            <v>MR</v>
          </cell>
          <cell r="G312" t="str">
            <v>121 Northboro Rd</v>
          </cell>
          <cell r="H312" t="str">
            <v>MARLBOROUGH</v>
          </cell>
          <cell r="I312" t="str">
            <v>MA</v>
          </cell>
          <cell r="J312" t="str">
            <v>01752</v>
          </cell>
          <cell r="K312" t="str">
            <v>High Confidence Auto Street Ref Geocoded</v>
          </cell>
          <cell r="M312" t="str">
            <v>ATHENA HEALTHCARE</v>
          </cell>
          <cell r="N312" t="str">
            <v>SMITH DISTRICT</v>
          </cell>
          <cell r="O312" t="str">
            <v>Back in off street.  be careful backing around building.  Park by dumpster.  **PICK UP MILK CRATES**</v>
          </cell>
          <cell r="P312">
            <v>43573</v>
          </cell>
          <cell r="Q312">
            <v>44054.558287036998</v>
          </cell>
          <cell r="R312">
            <v>43887</v>
          </cell>
          <cell r="S312" t="str">
            <v>FRANKIE</v>
          </cell>
          <cell r="T312" t="str">
            <v>30</v>
          </cell>
          <cell r="V312" t="str">
            <v>42.341475</v>
          </cell>
          <cell r="W312" t="str">
            <v>-71.586231</v>
          </cell>
        </row>
        <row r="313">
          <cell r="B313">
            <v>791413</v>
          </cell>
          <cell r="C313" t="str">
            <v>Radius Northwood</v>
          </cell>
          <cell r="E313">
            <v>0</v>
          </cell>
          <cell r="F313" t="str">
            <v>MR</v>
          </cell>
          <cell r="G313" t="str">
            <v>1010 Varnum ave</v>
          </cell>
          <cell r="H313" t="str">
            <v>LOWELL</v>
          </cell>
          <cell r="I313" t="str">
            <v>MA</v>
          </cell>
          <cell r="J313" t="str">
            <v>01854</v>
          </cell>
          <cell r="K313" t="str">
            <v>Exact Auto Street Reference Geocoded</v>
          </cell>
          <cell r="M313" t="str">
            <v>ATHENA HEALTHCARE</v>
          </cell>
          <cell r="N313" t="str">
            <v>SMITH DISTRICT</v>
          </cell>
          <cell r="P313">
            <v>43573</v>
          </cell>
          <cell r="Q313">
            <v>44054.558287036998</v>
          </cell>
          <cell r="R313">
            <v>43887</v>
          </cell>
          <cell r="S313" t="str">
            <v>FRANKIE</v>
          </cell>
          <cell r="T313" t="str">
            <v>30</v>
          </cell>
          <cell r="V313" t="str">
            <v>42.643641</v>
          </cell>
          <cell r="W313" t="str">
            <v>-71.365773</v>
          </cell>
        </row>
        <row r="314">
          <cell r="B314">
            <v>791415</v>
          </cell>
          <cell r="C314" t="str">
            <v>RADIUS MAYFLOWER PLYMOUTH</v>
          </cell>
          <cell r="E314">
            <v>0</v>
          </cell>
          <cell r="F314" t="str">
            <v>MR</v>
          </cell>
          <cell r="G314" t="str">
            <v>123 SOUTH ST</v>
          </cell>
          <cell r="H314" t="str">
            <v>PLYMOUTH</v>
          </cell>
          <cell r="I314" t="str">
            <v>MA</v>
          </cell>
          <cell r="J314" t="str">
            <v>02360</v>
          </cell>
          <cell r="K314" t="str">
            <v>Exact Auto Street Reference Geocoded</v>
          </cell>
          <cell r="L314" t="str">
            <v>LG; EJ</v>
          </cell>
          <cell r="M314" t="str">
            <v>ATHENA HEALTHCARE</v>
          </cell>
          <cell r="N314" t="str">
            <v>SMITH DISTRICT</v>
          </cell>
          <cell r="P314">
            <v>43573</v>
          </cell>
          <cell r="Q314">
            <v>44054.558287036998</v>
          </cell>
          <cell r="R314">
            <v>43887</v>
          </cell>
          <cell r="S314" t="str">
            <v>FRANKIE</v>
          </cell>
          <cell r="T314" t="str">
            <v>30</v>
          </cell>
          <cell r="V314" t="str">
            <v>41.943574</v>
          </cell>
          <cell r="W314" t="str">
            <v>-70.659416</v>
          </cell>
        </row>
        <row r="315">
          <cell r="B315">
            <v>791420</v>
          </cell>
          <cell r="C315" t="str">
            <v>Tremont Athena 6-4</v>
          </cell>
          <cell r="E315">
            <v>0</v>
          </cell>
          <cell r="F315" t="str">
            <v>MR</v>
          </cell>
          <cell r="G315" t="str">
            <v>605 Main St</v>
          </cell>
          <cell r="H315" t="str">
            <v>WAREHAM</v>
          </cell>
          <cell r="I315" t="str">
            <v>MA</v>
          </cell>
          <cell r="J315" t="str">
            <v>02571</v>
          </cell>
          <cell r="K315" t="str">
            <v>Exact Auto Street Reference Geocoded</v>
          </cell>
          <cell r="M315" t="str">
            <v>ATHENA HEALTHCARE</v>
          </cell>
          <cell r="N315" t="str">
            <v>SMITH DISTRICT</v>
          </cell>
          <cell r="P315">
            <v>43573</v>
          </cell>
          <cell r="Q315">
            <v>44054.558287036998</v>
          </cell>
          <cell r="R315">
            <v>43887</v>
          </cell>
          <cell r="S315" t="str">
            <v>FRANKIE</v>
          </cell>
          <cell r="T315" t="str">
            <v>30</v>
          </cell>
          <cell r="V315" t="str">
            <v>41.767818</v>
          </cell>
          <cell r="W315" t="str">
            <v>-70.731059</v>
          </cell>
        </row>
        <row r="316">
          <cell r="B316">
            <v>791421</v>
          </cell>
          <cell r="C316" t="str">
            <v>WEBSTER MANOR</v>
          </cell>
          <cell r="E316">
            <v>0</v>
          </cell>
          <cell r="F316" t="str">
            <v>MR</v>
          </cell>
          <cell r="G316" t="str">
            <v>745 SCHOOL ST</v>
          </cell>
          <cell r="H316" t="str">
            <v>WEBSTER</v>
          </cell>
          <cell r="I316" t="str">
            <v>MA</v>
          </cell>
          <cell r="J316" t="str">
            <v>01570</v>
          </cell>
          <cell r="K316" t="str">
            <v>Exact Auto Street Reference Geocoded</v>
          </cell>
          <cell r="M316" t="str">
            <v>ATHENA HEALTHCARE</v>
          </cell>
          <cell r="N316" t="str">
            <v>SMITH DISTRICT</v>
          </cell>
          <cell r="P316">
            <v>43573</v>
          </cell>
          <cell r="Q316">
            <v>44054.558287036998</v>
          </cell>
          <cell r="R316">
            <v>43887</v>
          </cell>
          <cell r="S316" t="str">
            <v>FRANKIE</v>
          </cell>
          <cell r="T316" t="str">
            <v>30</v>
          </cell>
          <cell r="V316" t="str">
            <v>42.036211</v>
          </cell>
          <cell r="W316" t="str">
            <v>-71.882547</v>
          </cell>
        </row>
        <row r="317">
          <cell r="B317">
            <v>793190</v>
          </cell>
          <cell r="C317" t="str">
            <v>OAKLAND GROVE / ATHENA</v>
          </cell>
          <cell r="E317">
            <v>0</v>
          </cell>
          <cell r="F317" t="str">
            <v>MWF</v>
          </cell>
          <cell r="G317" t="str">
            <v>560 CUMBERLAND HILL RD</v>
          </cell>
          <cell r="H317" t="str">
            <v>WOONSOCKET</v>
          </cell>
          <cell r="I317" t="str">
            <v>RI</v>
          </cell>
          <cell r="J317" t="str">
            <v>02895</v>
          </cell>
          <cell r="K317" t="str">
            <v>Exact Auto Street Reference Geocoded</v>
          </cell>
          <cell r="M317" t="str">
            <v>ATHENA HEALTHCARE</v>
          </cell>
          <cell r="N317" t="str">
            <v>SMITH DISTRICT</v>
          </cell>
          <cell r="O317" t="str">
            <v>NO DEL BETWEEN 9 AM</v>
          </cell>
          <cell r="P317">
            <v>36237</v>
          </cell>
          <cell r="Q317">
            <v>44496.539907407401</v>
          </cell>
          <cell r="R317">
            <v>43888</v>
          </cell>
          <cell r="S317" t="str">
            <v>FRANKIE</v>
          </cell>
          <cell r="T317" t="str">
            <v>30</v>
          </cell>
          <cell r="V317" t="str">
            <v>41.997800</v>
          </cell>
          <cell r="W317" t="str">
            <v>-71.490434</v>
          </cell>
        </row>
        <row r="318">
          <cell r="B318">
            <v>793200</v>
          </cell>
          <cell r="C318" t="str">
            <v>ATHENA - MEADOWBROOK GRANBY</v>
          </cell>
          <cell r="D318" t="str">
            <v>B</v>
          </cell>
          <cell r="E318">
            <v>0</v>
          </cell>
          <cell r="F318" t="str">
            <v>TF</v>
          </cell>
          <cell r="G318" t="str">
            <v>350 SALMON BROOK RD</v>
          </cell>
          <cell r="H318" t="str">
            <v>GRANBY</v>
          </cell>
          <cell r="I318" t="str">
            <v>CT</v>
          </cell>
          <cell r="J318" t="str">
            <v>06035</v>
          </cell>
          <cell r="K318" t="str">
            <v>High Confidence Auto Street Ref Geocoded</v>
          </cell>
          <cell r="M318" t="str">
            <v>ATHENA HEALTHCARE</v>
          </cell>
          <cell r="N318" t="str">
            <v>SMITH DISTRICT</v>
          </cell>
          <cell r="O318" t="str">
            <v>*****EFFECTIVE 04/26/2021 - deliver inside *****</v>
          </cell>
          <cell r="P318">
            <v>36237</v>
          </cell>
          <cell r="Q318">
            <v>44692.535324074102</v>
          </cell>
          <cell r="R318">
            <v>44763</v>
          </cell>
          <cell r="S318" t="str">
            <v>FRANKIE</v>
          </cell>
          <cell r="T318" t="str">
            <v>30</v>
          </cell>
          <cell r="V318" t="str">
            <v>41.964987</v>
          </cell>
          <cell r="W318" t="str">
            <v>-72.791307</v>
          </cell>
        </row>
        <row r="319">
          <cell r="B319">
            <v>793210</v>
          </cell>
          <cell r="C319" t="str">
            <v>BRISTOL HOSPITAL</v>
          </cell>
          <cell r="D319" t="str">
            <v>D</v>
          </cell>
          <cell r="E319">
            <v>0</v>
          </cell>
          <cell r="F319" t="str">
            <v>MW</v>
          </cell>
          <cell r="G319" t="str">
            <v>0 BREWSTER RD</v>
          </cell>
          <cell r="H319" t="str">
            <v>BRISTOL</v>
          </cell>
          <cell r="I319" t="str">
            <v>CT</v>
          </cell>
          <cell r="J319" t="str">
            <v>06011</v>
          </cell>
          <cell r="K319" t="str">
            <v>Self Geocoded</v>
          </cell>
          <cell r="M319" t="str">
            <v>JAMES NASTRI</v>
          </cell>
          <cell r="N319" t="str">
            <v>BLAIR DISTRICT</v>
          </cell>
          <cell r="O319" t="str">
            <v>EFFECTIVE 8/10/20 Del in all locations unless cust chooses not to.</v>
          </cell>
          <cell r="P319">
            <v>36237</v>
          </cell>
          <cell r="Q319">
            <v>44220.579363425903</v>
          </cell>
          <cell r="R319">
            <v>44761</v>
          </cell>
          <cell r="S319" t="str">
            <v>FRANKIE</v>
          </cell>
          <cell r="T319" t="str">
            <v>30</v>
          </cell>
          <cell r="V319" t="str">
            <v>41.675945</v>
          </cell>
          <cell r="W319" t="str">
            <v>-72.936109</v>
          </cell>
        </row>
        <row r="320">
          <cell r="B320">
            <v>793930</v>
          </cell>
          <cell r="C320" t="str">
            <v>West Hartford Health</v>
          </cell>
          <cell r="D320" t="str">
            <v>A</v>
          </cell>
          <cell r="E320">
            <v>0</v>
          </cell>
          <cell r="F320" t="str">
            <v>MR</v>
          </cell>
          <cell r="G320" t="str">
            <v>130 Loomis Dr</v>
          </cell>
          <cell r="H320" t="str">
            <v>W HARTFORD</v>
          </cell>
          <cell r="I320" t="str">
            <v>CT</v>
          </cell>
          <cell r="J320" t="str">
            <v>06107</v>
          </cell>
          <cell r="K320" t="str">
            <v>Exact Auto Street Reference Geocoded</v>
          </cell>
          <cell r="M320" t="str">
            <v>KEVIN ZUKOWSKI</v>
          </cell>
          <cell r="N320" t="str">
            <v>BLAIR DISTRICT</v>
          </cell>
          <cell r="O320" t="str">
            <v>EFFECTIVE 8/10/20 Del in all locations unless cust chooses not to.  DOOR CODE 8472 STAR</v>
          </cell>
          <cell r="P320">
            <v>39358</v>
          </cell>
          <cell r="Q320">
            <v>44733.463090277801</v>
          </cell>
          <cell r="R320">
            <v>44766</v>
          </cell>
          <cell r="S320" t="str">
            <v>ADMIN</v>
          </cell>
          <cell r="T320" t="str">
            <v>30</v>
          </cell>
          <cell r="V320" t="str">
            <v>41.766877</v>
          </cell>
          <cell r="W320" t="str">
            <v>-72.739842</v>
          </cell>
        </row>
        <row r="321">
          <cell r="B321">
            <v>794030</v>
          </cell>
          <cell r="C321" t="str">
            <v>ATHENA - SHADY KNOLL - CHEMICAL</v>
          </cell>
          <cell r="E321">
            <v>0</v>
          </cell>
          <cell r="F321" t="str">
            <v>TR</v>
          </cell>
          <cell r="G321" t="str">
            <v>41 SKOKORAT ST / ATHENA</v>
          </cell>
          <cell r="H321" t="str">
            <v>SEYMOUR</v>
          </cell>
          <cell r="I321" t="str">
            <v>CT</v>
          </cell>
          <cell r="J321" t="str">
            <v>06483</v>
          </cell>
          <cell r="K321" t="str">
            <v>Med Confidence Auto Street Ref Geocoded</v>
          </cell>
          <cell r="M321" t="str">
            <v>BRISTOL CHEM.</v>
          </cell>
          <cell r="N321" t="str">
            <v>RICHARD LOTSTEIN</v>
          </cell>
          <cell r="P321">
            <v>36237</v>
          </cell>
          <cell r="Q321">
            <v>44496.570208333302</v>
          </cell>
          <cell r="R321">
            <v>43768</v>
          </cell>
          <cell r="S321" t="str">
            <v>FRANKIE</v>
          </cell>
          <cell r="T321" t="str">
            <v>30</v>
          </cell>
          <cell r="V321" t="str">
            <v>41.400867</v>
          </cell>
          <cell r="W321" t="str">
            <v>-73.055695</v>
          </cell>
        </row>
        <row r="322">
          <cell r="B322">
            <v>794100</v>
          </cell>
          <cell r="C322" t="str">
            <v>ATHENA - SHADY KNOLL</v>
          </cell>
          <cell r="D322" t="str">
            <v>B</v>
          </cell>
          <cell r="E322">
            <v>0</v>
          </cell>
          <cell r="F322" t="str">
            <v>TR</v>
          </cell>
          <cell r="G322" t="str">
            <v>41 SKOKORAT ST</v>
          </cell>
          <cell r="H322" t="str">
            <v>SEYMOUR</v>
          </cell>
          <cell r="I322" t="str">
            <v>CT</v>
          </cell>
          <cell r="J322" t="str">
            <v>06483</v>
          </cell>
          <cell r="K322" t="str">
            <v>Exact Auto Street Reference Geocoded</v>
          </cell>
          <cell r="M322" t="str">
            <v>ATHENA HEALTHCARE</v>
          </cell>
          <cell r="N322" t="str">
            <v>SMITH DISTRICT</v>
          </cell>
          <cell r="O322" t="str">
            <v>EFFECTIVE 8/10/20 Del in all locations unless cust chooses not to.</v>
          </cell>
          <cell r="P322">
            <v>36237</v>
          </cell>
          <cell r="Q322">
            <v>44692.535324074102</v>
          </cell>
          <cell r="R322">
            <v>44762</v>
          </cell>
          <cell r="S322" t="str">
            <v>FRANKIE</v>
          </cell>
          <cell r="T322" t="str">
            <v>30</v>
          </cell>
          <cell r="V322" t="str">
            <v>41.400867</v>
          </cell>
          <cell r="W322" t="str">
            <v>-73.055695</v>
          </cell>
        </row>
        <row r="323">
          <cell r="B323">
            <v>794120</v>
          </cell>
          <cell r="C323" t="str">
            <v>ATHENA - MEADOWBROOK - CHEMICAL</v>
          </cell>
          <cell r="E323">
            <v>0</v>
          </cell>
          <cell r="F323" t="str">
            <v>TF</v>
          </cell>
          <cell r="G323" t="str">
            <v>350 SALMON BR DR /ATHENA</v>
          </cell>
          <cell r="H323" t="str">
            <v>GRANBY</v>
          </cell>
          <cell r="I323" t="str">
            <v>CT</v>
          </cell>
          <cell r="J323" t="str">
            <v>06035</v>
          </cell>
          <cell r="K323" t="str">
            <v>Self Geocoded</v>
          </cell>
          <cell r="M323" t="str">
            <v>BRISTOL CHEM.</v>
          </cell>
          <cell r="N323" t="str">
            <v>RICHARD LOTSTEIN</v>
          </cell>
          <cell r="P323">
            <v>36237</v>
          </cell>
          <cell r="Q323">
            <v>44496.570208333302</v>
          </cell>
          <cell r="R323">
            <v>43713</v>
          </cell>
          <cell r="S323" t="str">
            <v>FRANKIE</v>
          </cell>
          <cell r="T323" t="str">
            <v>30</v>
          </cell>
          <cell r="V323" t="str">
            <v>41.959317</v>
          </cell>
          <cell r="W323" t="str">
            <v>-72.790092</v>
          </cell>
        </row>
        <row r="324">
          <cell r="B324">
            <v>794130</v>
          </cell>
          <cell r="C324" t="str">
            <v>ATHENA - OAKLAND GROVE CHEM-ATHENA</v>
          </cell>
          <cell r="E324">
            <v>0</v>
          </cell>
          <cell r="F324" t="str">
            <v>WF</v>
          </cell>
          <cell r="G324" t="str">
            <v>560 CUMBERLAND HILL</v>
          </cell>
          <cell r="H324" t="str">
            <v>WOONSOCKET</v>
          </cell>
          <cell r="I324" t="str">
            <v>RI</v>
          </cell>
          <cell r="J324" t="str">
            <v>02895</v>
          </cell>
          <cell r="K324" t="str">
            <v>High Confidence Auto Street Ref Geocoded</v>
          </cell>
          <cell r="M324" t="str">
            <v>BRISTOL CHEM.</v>
          </cell>
          <cell r="N324" t="str">
            <v>RICHARD LOTSTEIN</v>
          </cell>
          <cell r="P324">
            <v>36237</v>
          </cell>
          <cell r="Q324">
            <v>44496.570208333302</v>
          </cell>
          <cell r="R324">
            <v>43788</v>
          </cell>
          <cell r="S324" t="str">
            <v>FRANKIE</v>
          </cell>
          <cell r="T324" t="str">
            <v>30</v>
          </cell>
          <cell r="V324" t="str">
            <v>41.997800</v>
          </cell>
          <cell r="W324" t="str">
            <v>-71.490434</v>
          </cell>
        </row>
        <row r="325">
          <cell r="B325">
            <v>794140</v>
          </cell>
          <cell r="C325" t="str">
            <v>ATHENA - ABBOTT TERRACE - CHEMICAL</v>
          </cell>
          <cell r="E325">
            <v>0</v>
          </cell>
          <cell r="F325" t="str">
            <v>MR</v>
          </cell>
          <cell r="G325" t="str">
            <v>44 ABBOTT TERRACE/ ATHE</v>
          </cell>
          <cell r="H325" t="str">
            <v>WATERBURY</v>
          </cell>
          <cell r="I325" t="str">
            <v>CT</v>
          </cell>
          <cell r="J325" t="str">
            <v>06702</v>
          </cell>
          <cell r="K325" t="str">
            <v>High Confidence Auto Street Ref Geocoded</v>
          </cell>
          <cell r="M325" t="str">
            <v>BRISTOL CHEM.</v>
          </cell>
          <cell r="N325" t="str">
            <v>RICHARD LOTSTEIN</v>
          </cell>
          <cell r="P325">
            <v>36237</v>
          </cell>
          <cell r="Q325">
            <v>44496.570081018501</v>
          </cell>
          <cell r="R325">
            <v>43488</v>
          </cell>
          <cell r="S325" t="str">
            <v>FRANKIE</v>
          </cell>
          <cell r="T325" t="str">
            <v>30</v>
          </cell>
          <cell r="V325" t="str">
            <v>41.556535</v>
          </cell>
          <cell r="W325" t="str">
            <v>-73.037997</v>
          </cell>
        </row>
        <row r="326">
          <cell r="B326">
            <v>794150</v>
          </cell>
          <cell r="C326" t="str">
            <v>ATHENA - VALERIE MANOR - CHEMICAL</v>
          </cell>
          <cell r="E326">
            <v>0</v>
          </cell>
          <cell r="F326" t="str">
            <v>MR</v>
          </cell>
          <cell r="G326" t="str">
            <v>1360 TORRINGFORD RD</v>
          </cell>
          <cell r="H326" t="str">
            <v>TORRINGTON</v>
          </cell>
          <cell r="I326" t="str">
            <v>CT</v>
          </cell>
          <cell r="J326" t="str">
            <v>06790</v>
          </cell>
          <cell r="K326" t="str">
            <v>High Confidence Auto Street Ref Geocoded</v>
          </cell>
          <cell r="M326" t="str">
            <v>BRISTOL CHEM.</v>
          </cell>
          <cell r="N326" t="str">
            <v>RICHARD LOTSTEIN</v>
          </cell>
          <cell r="P326">
            <v>36237</v>
          </cell>
          <cell r="Q326">
            <v>44496.570092592599</v>
          </cell>
          <cell r="R326">
            <v>43488</v>
          </cell>
          <cell r="S326" t="str">
            <v>FRANKIE</v>
          </cell>
          <cell r="T326" t="str">
            <v>30</v>
          </cell>
          <cell r="V326" t="str">
            <v>41.827266</v>
          </cell>
          <cell r="W326" t="str">
            <v>-73.079130</v>
          </cell>
        </row>
        <row r="327">
          <cell r="B327">
            <v>794160</v>
          </cell>
          <cell r="C327" t="str">
            <v>ATHENA - LITCHFIELD WOODS</v>
          </cell>
          <cell r="E327">
            <v>0</v>
          </cell>
          <cell r="F327" t="str">
            <v>MR</v>
          </cell>
          <cell r="G327" t="str">
            <v>225 ROBERTS ST / ATHENA</v>
          </cell>
          <cell r="H327" t="str">
            <v>TORRINGTON</v>
          </cell>
          <cell r="I327" t="str">
            <v>CT</v>
          </cell>
          <cell r="J327" t="str">
            <v>06790</v>
          </cell>
          <cell r="K327" t="str">
            <v>Med Confidence Auto Street Ref Geocoded</v>
          </cell>
          <cell r="M327" t="str">
            <v>BRISTOL CHEM.</v>
          </cell>
          <cell r="N327" t="str">
            <v>RICHARD LOTSTEIN</v>
          </cell>
          <cell r="P327">
            <v>36237</v>
          </cell>
          <cell r="Q327">
            <v>44496.570092592599</v>
          </cell>
          <cell r="R327">
            <v>43807</v>
          </cell>
          <cell r="S327" t="str">
            <v>FRANKIE</v>
          </cell>
          <cell r="T327" t="str">
            <v>30</v>
          </cell>
          <cell r="V327" t="str">
            <v>41.808650</v>
          </cell>
          <cell r="W327" t="str">
            <v>-73.141184</v>
          </cell>
        </row>
        <row r="328">
          <cell r="B328">
            <v>794450</v>
          </cell>
          <cell r="C328" t="str">
            <v>ATHENA - BEACON BROOK</v>
          </cell>
          <cell r="D328" t="str">
            <v>B</v>
          </cell>
          <cell r="E328">
            <v>0</v>
          </cell>
          <cell r="F328" t="str">
            <v>MR</v>
          </cell>
          <cell r="G328" t="str">
            <v>10 WEID DRIVE</v>
          </cell>
          <cell r="H328" t="str">
            <v>NAUGATUCK</v>
          </cell>
          <cell r="I328" t="str">
            <v>CT</v>
          </cell>
          <cell r="J328" t="str">
            <v>06770</v>
          </cell>
          <cell r="K328" t="str">
            <v>Exact Auto Street Reference Geocoded</v>
          </cell>
          <cell r="M328" t="str">
            <v>ATHENA HEALTHCARE</v>
          </cell>
          <cell r="N328" t="str">
            <v>SMITH DISTRICT</v>
          </cell>
          <cell r="O328" t="str">
            <v>DOOR IN-OUT 1478*</v>
          </cell>
          <cell r="P328">
            <v>36237</v>
          </cell>
          <cell r="Q328">
            <v>44613.711099537002</v>
          </cell>
          <cell r="R328">
            <v>44766</v>
          </cell>
          <cell r="S328" t="str">
            <v>FRANKIE</v>
          </cell>
          <cell r="T328" t="str">
            <v>30</v>
          </cell>
          <cell r="V328" t="str">
            <v>41.468324</v>
          </cell>
          <cell r="W328" t="str">
            <v>-73.033073</v>
          </cell>
        </row>
        <row r="329">
          <cell r="B329">
            <v>794720</v>
          </cell>
          <cell r="C329" t="str">
            <v>ATHENA - CHERRY BROOK</v>
          </cell>
          <cell r="D329" t="str">
            <v>B</v>
          </cell>
          <cell r="E329">
            <v>0</v>
          </cell>
          <cell r="F329" t="str">
            <v>WF</v>
          </cell>
          <cell r="G329" t="str">
            <v>102 DYER AV</v>
          </cell>
          <cell r="H329" t="str">
            <v>COLLINSVILLE</v>
          </cell>
          <cell r="I329" t="str">
            <v>CT</v>
          </cell>
          <cell r="J329" t="str">
            <v>06022</v>
          </cell>
          <cell r="K329" t="str">
            <v>Self Geocoded</v>
          </cell>
          <cell r="L329" t="str">
            <v>LG VIRUS;STG</v>
          </cell>
          <cell r="M329" t="str">
            <v>ATHENA HEALTHCARE</v>
          </cell>
          <cell r="N329" t="str">
            <v>SMITH DISTRICT</v>
          </cell>
          <cell r="O329" t="str">
            <v>EFFECTIVE 8/10/20 Del in all locations unless cust chooses not to.</v>
          </cell>
          <cell r="P329">
            <v>36237</v>
          </cell>
          <cell r="Q329">
            <v>44496.539907407401</v>
          </cell>
          <cell r="R329">
            <v>44763</v>
          </cell>
          <cell r="S329" t="str">
            <v>FRANKIE</v>
          </cell>
          <cell r="T329" t="str">
            <v>30</v>
          </cell>
          <cell r="V329" t="str">
            <v>41.831549</v>
          </cell>
          <cell r="W329" t="str">
            <v>-72.919420</v>
          </cell>
        </row>
        <row r="330">
          <cell r="B330">
            <v>794730</v>
          </cell>
          <cell r="C330" t="str">
            <v>ATHENA - CHERRY BROOK - CHEMICAL</v>
          </cell>
          <cell r="E330">
            <v>0</v>
          </cell>
          <cell r="F330" t="str">
            <v>WF</v>
          </cell>
          <cell r="G330" t="str">
            <v>102 DYER AVE</v>
          </cell>
          <cell r="H330" t="str">
            <v>COLLINSVILLE,</v>
          </cell>
          <cell r="I330" t="str">
            <v>CT</v>
          </cell>
          <cell r="J330" t="str">
            <v>06022</v>
          </cell>
          <cell r="K330" t="str">
            <v>City Center Geocoded</v>
          </cell>
          <cell r="M330" t="str">
            <v>BRISTOL CHEM.</v>
          </cell>
          <cell r="N330" t="str">
            <v>RICHARD LOTSTEIN</v>
          </cell>
          <cell r="O330" t="str">
            <v>OPEN 6:00 AM FOR DEL</v>
          </cell>
          <cell r="P330">
            <v>36237</v>
          </cell>
          <cell r="Q330">
            <v>44496.570208333302</v>
          </cell>
          <cell r="R330">
            <v>43858</v>
          </cell>
          <cell r="S330" t="str">
            <v>FRANKIE</v>
          </cell>
          <cell r="T330" t="str">
            <v>30</v>
          </cell>
          <cell r="V330" t="str">
            <v>41.812000</v>
          </cell>
          <cell r="W330" t="str">
            <v>-72.922300</v>
          </cell>
        </row>
        <row r="331">
          <cell r="B331">
            <v>794860</v>
          </cell>
          <cell r="C331" t="str">
            <v>ATHENA - MAEFAIR HEALTH -</v>
          </cell>
          <cell r="D331" t="str">
            <v>B</v>
          </cell>
          <cell r="E331">
            <v>0</v>
          </cell>
          <cell r="F331" t="str">
            <v>TF</v>
          </cell>
          <cell r="G331" t="str">
            <v>21 MAEFAIR CT</v>
          </cell>
          <cell r="H331" t="str">
            <v>TRUMBULL</v>
          </cell>
          <cell r="I331" t="str">
            <v>CT</v>
          </cell>
          <cell r="J331" t="str">
            <v>06611</v>
          </cell>
          <cell r="K331" t="str">
            <v>Exact Auto Street Reference Geocoded</v>
          </cell>
          <cell r="M331" t="str">
            <v>ATHENA HEALTHCARE</v>
          </cell>
          <cell r="N331" t="str">
            <v>SMITH DISTRICT</v>
          </cell>
          <cell r="O331" t="str">
            <v>EFFECTIVE 8/10/20 Del in all locations unless cust chooses not to.</v>
          </cell>
          <cell r="P331">
            <v>36237</v>
          </cell>
          <cell r="Q331">
            <v>44510.493576388901</v>
          </cell>
          <cell r="R331">
            <v>44763</v>
          </cell>
          <cell r="S331" t="str">
            <v>FRANKIE</v>
          </cell>
          <cell r="T331" t="str">
            <v>30</v>
          </cell>
          <cell r="V331" t="str">
            <v>41.236385</v>
          </cell>
          <cell r="W331" t="str">
            <v>-73.195875</v>
          </cell>
        </row>
        <row r="332">
          <cell r="B332">
            <v>794870</v>
          </cell>
          <cell r="C332" t="str">
            <v>ATHENA - MAEFAIR HEALTH - CHEMICAL</v>
          </cell>
          <cell r="E332">
            <v>0</v>
          </cell>
          <cell r="F332" t="str">
            <v>TF</v>
          </cell>
          <cell r="G332" t="str">
            <v>21 MAEFAIR COURT</v>
          </cell>
          <cell r="H332" t="str">
            <v>TRUMBULL</v>
          </cell>
          <cell r="I332" t="str">
            <v>CT</v>
          </cell>
          <cell r="J332" t="str">
            <v>06611</v>
          </cell>
          <cell r="K332" t="str">
            <v>Exact Auto Street Reference Geocoded</v>
          </cell>
          <cell r="M332" t="str">
            <v>BRISTOL CHEM.</v>
          </cell>
          <cell r="N332" t="str">
            <v>RICHARD LOTSTEIN</v>
          </cell>
          <cell r="O332" t="str">
            <v>EFFECTIVE 8/10/20 Del in all locations unless cust chooses not to.</v>
          </cell>
          <cell r="P332">
            <v>36237</v>
          </cell>
          <cell r="Q332">
            <v>44496.570208333302</v>
          </cell>
          <cell r="R332">
            <v>44025</v>
          </cell>
          <cell r="S332" t="str">
            <v>FRANKIE</v>
          </cell>
          <cell r="T332" t="str">
            <v>30</v>
          </cell>
          <cell r="V332" t="str">
            <v>41.236385</v>
          </cell>
          <cell r="W332" t="str">
            <v>-73.195875</v>
          </cell>
        </row>
        <row r="333">
          <cell r="B333">
            <v>794970</v>
          </cell>
          <cell r="C333" t="str">
            <v>ATHENA - BEACON BROOK - CHEMICALS</v>
          </cell>
          <cell r="E333">
            <v>0</v>
          </cell>
          <cell r="F333" t="str">
            <v>TR</v>
          </cell>
          <cell r="G333" t="str">
            <v>10 WEID DRIVE</v>
          </cell>
          <cell r="H333" t="str">
            <v>NAUGATUCK</v>
          </cell>
          <cell r="I333" t="str">
            <v>CT</v>
          </cell>
          <cell r="J333" t="str">
            <v>06770</v>
          </cell>
          <cell r="K333" t="str">
            <v>Exact Auto Street Reference Geocoded</v>
          </cell>
          <cell r="M333" t="str">
            <v>BRISTOL CHEM.</v>
          </cell>
          <cell r="N333" t="str">
            <v>RICHARD LOTSTEIN</v>
          </cell>
          <cell r="O333" t="str">
            <v>DELIVER BETWEEN 8AM</v>
          </cell>
          <cell r="P333">
            <v>36237</v>
          </cell>
          <cell r="Q333">
            <v>44496.570208333302</v>
          </cell>
          <cell r="R333">
            <v>43815</v>
          </cell>
          <cell r="S333" t="str">
            <v>FRANKIE</v>
          </cell>
          <cell r="T333" t="str">
            <v>30</v>
          </cell>
          <cell r="V333" t="str">
            <v>41.468324</v>
          </cell>
          <cell r="W333" t="str">
            <v>-73.033073</v>
          </cell>
        </row>
        <row r="334">
          <cell r="B334">
            <v>795470</v>
          </cell>
          <cell r="C334" t="str">
            <v>ATHENA - LAUREL WOOD</v>
          </cell>
          <cell r="D334" t="str">
            <v>B</v>
          </cell>
          <cell r="E334">
            <v>0</v>
          </cell>
          <cell r="F334" t="str">
            <v>TF</v>
          </cell>
          <cell r="G334" t="str">
            <v>642 DANBURY RD</v>
          </cell>
          <cell r="H334" t="str">
            <v>RIDGEFIELD,</v>
          </cell>
          <cell r="I334" t="str">
            <v>CT</v>
          </cell>
          <cell r="J334" t="str">
            <v>06877</v>
          </cell>
          <cell r="K334" t="str">
            <v>Exact Auto Street Reference Geocoded</v>
          </cell>
          <cell r="M334" t="str">
            <v>ATHENA HEALTHCARE</v>
          </cell>
          <cell r="N334" t="str">
            <v>SMITH DISTRICT</v>
          </cell>
          <cell r="O334" t="str">
            <v>8/24/2020 - Do not deliver in facility until further notice. Contact Trans with questions.</v>
          </cell>
          <cell r="P334">
            <v>36237</v>
          </cell>
          <cell r="Q334">
            <v>44692.535324074102</v>
          </cell>
          <cell r="R334">
            <v>44763</v>
          </cell>
          <cell r="S334" t="str">
            <v>FRANKIE</v>
          </cell>
          <cell r="T334" t="str">
            <v>30</v>
          </cell>
          <cell r="V334" t="str">
            <v>41.323724</v>
          </cell>
          <cell r="W334" t="str">
            <v>-73.475106</v>
          </cell>
        </row>
        <row r="335">
          <cell r="B335">
            <v>796200</v>
          </cell>
          <cell r="C335" t="str">
            <v>GEER NURSING</v>
          </cell>
          <cell r="D335" t="str">
            <v>B</v>
          </cell>
          <cell r="E335">
            <v>0</v>
          </cell>
          <cell r="F335" t="str">
            <v>WF</v>
          </cell>
          <cell r="G335" t="str">
            <v>99 S CANAAN RD</v>
          </cell>
          <cell r="H335" t="str">
            <v>CANAAN</v>
          </cell>
          <cell r="I335" t="str">
            <v>CT</v>
          </cell>
          <cell r="J335" t="str">
            <v>06018</v>
          </cell>
          <cell r="K335" t="str">
            <v>High Confidence Auto Street Ref Geocoded</v>
          </cell>
          <cell r="L335" t="str">
            <v>STG</v>
          </cell>
          <cell r="M335" t="str">
            <v>JEN GOSSELIN</v>
          </cell>
          <cell r="N335" t="str">
            <v>CAPPELLO DISTRICT</v>
          </cell>
          <cell r="O335" t="str">
            <v>12/21/21 Able to deliver inside..fp..CALL KITCHEN @ 860 824 3823 WHEN YOU ARRIVE.</v>
          </cell>
          <cell r="P335">
            <v>36237</v>
          </cell>
          <cell r="Q335">
            <v>44581.539837962999</v>
          </cell>
          <cell r="R335">
            <v>44761</v>
          </cell>
          <cell r="S335" t="str">
            <v>FRANKIE</v>
          </cell>
          <cell r="T335" t="str">
            <v>30</v>
          </cell>
          <cell r="V335" t="str">
            <v>42.016128</v>
          </cell>
          <cell r="W335" t="str">
            <v>-73.332282</v>
          </cell>
        </row>
        <row r="336">
          <cell r="B336">
            <v>796205</v>
          </cell>
          <cell r="C336" t="str">
            <v>GEER VILLAGE</v>
          </cell>
          <cell r="D336" t="str">
            <v>B</v>
          </cell>
          <cell r="E336">
            <v>0</v>
          </cell>
          <cell r="F336" t="str">
            <v>WF</v>
          </cell>
          <cell r="G336" t="str">
            <v>77 SOUTH CANAAN RD</v>
          </cell>
          <cell r="H336" t="str">
            <v>CANAAN</v>
          </cell>
          <cell r="I336" t="str">
            <v>CT</v>
          </cell>
          <cell r="J336" t="str">
            <v>06018</v>
          </cell>
          <cell r="K336" t="str">
            <v>High Confidence Auto Street Ref Geocoded</v>
          </cell>
          <cell r="L336" t="str">
            <v>STG; EJ</v>
          </cell>
          <cell r="M336" t="str">
            <v>JEN GOSSELIN</v>
          </cell>
          <cell r="N336" t="str">
            <v>CAPPELLO DISTRICT</v>
          </cell>
          <cell r="O336" t="str">
            <v>5/25/22 - go to front to get screened please.</v>
          </cell>
          <cell r="P336">
            <v>36237</v>
          </cell>
          <cell r="Q336">
            <v>44706.3366087963</v>
          </cell>
          <cell r="R336">
            <v>44761</v>
          </cell>
          <cell r="S336" t="str">
            <v>ADMIN</v>
          </cell>
          <cell r="T336" t="str">
            <v>30</v>
          </cell>
          <cell r="V336" t="str">
            <v>42.018466</v>
          </cell>
          <cell r="W336" t="str">
            <v>-73.332460</v>
          </cell>
        </row>
        <row r="337">
          <cell r="B337">
            <v>797180</v>
          </cell>
          <cell r="C337" t="str">
            <v>ATHENA - NORTHBRIDGE HEALTH</v>
          </cell>
          <cell r="D337" t="str">
            <v>B</v>
          </cell>
          <cell r="E337">
            <v>0</v>
          </cell>
          <cell r="F337" t="str">
            <v>TF</v>
          </cell>
          <cell r="G337" t="str">
            <v>2875 MAIN ST</v>
          </cell>
          <cell r="H337" t="str">
            <v>BRIDGEPORT</v>
          </cell>
          <cell r="I337" t="str">
            <v>CT</v>
          </cell>
          <cell r="J337" t="str">
            <v>06606</v>
          </cell>
          <cell r="K337" t="str">
            <v>Exact Auto Street Reference Geocoded</v>
          </cell>
          <cell r="M337" t="str">
            <v>ATHENA HEALTHCARE</v>
          </cell>
          <cell r="N337" t="str">
            <v>SMITH DISTRICT</v>
          </cell>
          <cell r="O337" t="str">
            <v>EFFECTIVE 8/10/20 Del in all locations unless cust chooses not to.</v>
          </cell>
          <cell r="P337">
            <v>36237</v>
          </cell>
          <cell r="Q337">
            <v>44496.539907407401</v>
          </cell>
          <cell r="R337">
            <v>44763</v>
          </cell>
          <cell r="S337" t="str">
            <v>FRANKIE</v>
          </cell>
          <cell r="T337" t="str">
            <v>30</v>
          </cell>
          <cell r="V337" t="str">
            <v>41.201449</v>
          </cell>
          <cell r="W337" t="str">
            <v>-73.203546</v>
          </cell>
        </row>
        <row r="338">
          <cell r="B338">
            <v>797490</v>
          </cell>
          <cell r="C338" t="str">
            <v>ATHENA - MIDDLESEX  H.C.</v>
          </cell>
          <cell r="D338" t="str">
            <v>B</v>
          </cell>
          <cell r="E338">
            <v>0</v>
          </cell>
          <cell r="F338" t="str">
            <v>TF</v>
          </cell>
          <cell r="G338" t="str">
            <v>100 RANDOLF RD</v>
          </cell>
          <cell r="H338" t="str">
            <v>MIDDLETOWN</v>
          </cell>
          <cell r="I338" t="str">
            <v>CT</v>
          </cell>
          <cell r="J338" t="str">
            <v>06457</v>
          </cell>
          <cell r="K338" t="str">
            <v>High Confidence Auto Street Ref Geocoded</v>
          </cell>
          <cell r="L338" t="str">
            <v>LG;EJ</v>
          </cell>
          <cell r="M338" t="str">
            <v>ATHENA HEALTHCARE</v>
          </cell>
          <cell r="N338" t="str">
            <v>SMITH DISTRICT</v>
          </cell>
          <cell r="O338" t="str">
            <v>EFFECTIVE 8/10/20 Del in all locations unless cust chooses not to.  425* IN  *413 OUT  **MUST PICK UP MILK CRATES**</v>
          </cell>
          <cell r="P338">
            <v>36237</v>
          </cell>
          <cell r="Q338">
            <v>44496.5399189815</v>
          </cell>
          <cell r="R338">
            <v>44763</v>
          </cell>
          <cell r="S338" t="str">
            <v>FRANKIE</v>
          </cell>
          <cell r="T338" t="str">
            <v>30</v>
          </cell>
          <cell r="V338" t="str">
            <v>41.534755</v>
          </cell>
          <cell r="W338" t="str">
            <v>-72.617332</v>
          </cell>
        </row>
        <row r="339">
          <cell r="B339">
            <v>798000</v>
          </cell>
          <cell r="C339" t="str">
            <v>ATHENA - SUMMIT AT PLANTSVILLE</v>
          </cell>
          <cell r="D339" t="str">
            <v>B</v>
          </cell>
          <cell r="E339">
            <v>0</v>
          </cell>
          <cell r="F339" t="str">
            <v>MW</v>
          </cell>
          <cell r="G339" t="str">
            <v>261 SUMMIT ST</v>
          </cell>
          <cell r="H339" t="str">
            <v>PLANTSVILLE</v>
          </cell>
          <cell r="I339" t="str">
            <v>CT</v>
          </cell>
          <cell r="J339" t="str">
            <v>06479</v>
          </cell>
          <cell r="K339" t="str">
            <v>Exact Auto Street Reference Geocoded</v>
          </cell>
          <cell r="M339" t="str">
            <v>ATHENA HEALTHCARE</v>
          </cell>
          <cell r="N339" t="str">
            <v>SMITH DISTRICT</v>
          </cell>
          <cell r="O339" t="str">
            <v>Code in *815 out 815*</v>
          </cell>
          <cell r="P339">
            <v>36413</v>
          </cell>
          <cell r="Q339">
            <v>44720.716064814798</v>
          </cell>
          <cell r="R339">
            <v>44766</v>
          </cell>
          <cell r="S339" t="str">
            <v>FRANKIE</v>
          </cell>
          <cell r="T339" t="str">
            <v>30</v>
          </cell>
          <cell r="V339" t="str">
            <v>41.591246</v>
          </cell>
          <cell r="W339" t="str">
            <v>-72.893020</v>
          </cell>
        </row>
        <row r="340">
          <cell r="B340">
            <v>798740</v>
          </cell>
          <cell r="C340" t="str">
            <v>MISSIONARY OF LA SALETTE</v>
          </cell>
          <cell r="D340" t="str">
            <v>B</v>
          </cell>
          <cell r="E340">
            <v>0</v>
          </cell>
          <cell r="F340" t="str">
            <v>R</v>
          </cell>
          <cell r="G340" t="str">
            <v>85 NEW PARK AVE</v>
          </cell>
          <cell r="H340" t="str">
            <v>HARTFORD</v>
          </cell>
          <cell r="I340" t="str">
            <v>CT</v>
          </cell>
          <cell r="J340" t="str">
            <v>06106</v>
          </cell>
          <cell r="K340" t="str">
            <v>Exact Auto Street Reference Geocoded</v>
          </cell>
          <cell r="M340" t="str">
            <v>KEVIN ZUKOWSKI</v>
          </cell>
          <cell r="N340" t="str">
            <v>BLAIR DISTRICT</v>
          </cell>
          <cell r="O340" t="str">
            <v>EFFECTIVE 8/10/20 Del in all locations unless cust chooses not to.</v>
          </cell>
          <cell r="P340">
            <v>38181</v>
          </cell>
          <cell r="Q340">
            <v>44510.493576388901</v>
          </cell>
          <cell r="R340">
            <v>44741</v>
          </cell>
          <cell r="S340" t="str">
            <v>FRANKIE</v>
          </cell>
          <cell r="T340" t="str">
            <v>30</v>
          </cell>
          <cell r="V340" t="str">
            <v>41.754709</v>
          </cell>
          <cell r="W340" t="str">
            <v>-72.707737</v>
          </cell>
        </row>
        <row r="341">
          <cell r="B341">
            <v>880001</v>
          </cell>
          <cell r="C341" t="str">
            <v>Hebrew Rehab Center</v>
          </cell>
          <cell r="D341" t="str">
            <v>A</v>
          </cell>
          <cell r="E341">
            <v>0</v>
          </cell>
          <cell r="F341" t="str">
            <v>MR</v>
          </cell>
          <cell r="G341" t="str">
            <v>1200 Centre St</v>
          </cell>
          <cell r="H341" t="str">
            <v>ROSLINDALE</v>
          </cell>
          <cell r="I341" t="str">
            <v>MA</v>
          </cell>
          <cell r="J341" t="str">
            <v>02131</v>
          </cell>
          <cell r="K341" t="str">
            <v>High Confidence Auto Street Ref Geocoded</v>
          </cell>
          <cell r="L341" t="str">
            <v>IS;ST FROZEN; EJ</v>
          </cell>
          <cell r="M341" t="str">
            <v>JEN GOSSELIN</v>
          </cell>
          <cell r="N341" t="str">
            <v>CAPPELLO DISTRICT</v>
          </cell>
          <cell r="O341" t="str">
            <v>EFFECTIVE 8/10/20 Del in all locations unless cust chooses not to.</v>
          </cell>
          <cell r="P341">
            <v>40808</v>
          </cell>
          <cell r="Q341">
            <v>44641.006099537</v>
          </cell>
          <cell r="R341">
            <v>44766</v>
          </cell>
          <cell r="S341" t="str">
            <v>ADMIN</v>
          </cell>
          <cell r="T341" t="str">
            <v>30</v>
          </cell>
          <cell r="V341" t="str">
            <v>42.297344</v>
          </cell>
          <cell r="W341" t="str">
            <v>-71.131527</v>
          </cell>
        </row>
        <row r="342">
          <cell r="B342">
            <v>98300</v>
          </cell>
          <cell r="C342" t="str">
            <v>ATHENA - GLASTONBURY HEALTH</v>
          </cell>
          <cell r="D342" t="str">
            <v>B</v>
          </cell>
          <cell r="E342">
            <v>0</v>
          </cell>
          <cell r="F342" t="str">
            <v>MR</v>
          </cell>
          <cell r="G342" t="str">
            <v>1175 HEBRON AV</v>
          </cell>
          <cell r="H342" t="str">
            <v>GLASTONBURY</v>
          </cell>
          <cell r="I342" t="str">
            <v>CT</v>
          </cell>
          <cell r="J342" t="str">
            <v>06033</v>
          </cell>
          <cell r="K342" t="str">
            <v>Exact Auto Street Reference Geocoded</v>
          </cell>
          <cell r="M342" t="str">
            <v>ATHENA HEALTHCARE</v>
          </cell>
          <cell r="N342" t="str">
            <v>SMITH DISTRICT</v>
          </cell>
          <cell r="O342" t="str">
            <v>EFFECTIVE 8/10/20 Del in all locations unless cust chooses not to.</v>
          </cell>
          <cell r="P342">
            <v>36237</v>
          </cell>
          <cell r="Q342">
            <v>44496.5398726852</v>
          </cell>
          <cell r="R342">
            <v>44766</v>
          </cell>
          <cell r="S342" t="str">
            <v>FRANKIE</v>
          </cell>
          <cell r="T342" t="str">
            <v>30</v>
          </cell>
          <cell r="V342" t="str">
            <v>41.718261</v>
          </cell>
          <cell r="W342" t="str">
            <v>-72.565802</v>
          </cell>
        </row>
        <row r="343">
          <cell r="B343">
            <v>98900</v>
          </cell>
          <cell r="C343" t="str">
            <v>FERNWOOD MANOR, INC.</v>
          </cell>
          <cell r="D343" t="str">
            <v>C</v>
          </cell>
          <cell r="E343">
            <v>0</v>
          </cell>
          <cell r="F343" t="str">
            <v>W</v>
          </cell>
          <cell r="G343" t="str">
            <v>27 GIRARD AV</v>
          </cell>
          <cell r="H343" t="str">
            <v>HARTFORD</v>
          </cell>
          <cell r="I343" t="str">
            <v>CT</v>
          </cell>
          <cell r="J343" t="str">
            <v>06105</v>
          </cell>
          <cell r="K343" t="str">
            <v>Exact Auto Street Reference Geocoded</v>
          </cell>
          <cell r="M343" t="str">
            <v>DAVE VERTEFEUILLE</v>
          </cell>
          <cell r="N343" t="str">
            <v>SMITH DISTRICT</v>
          </cell>
          <cell r="O343" t="str">
            <v>EFFECTIVE 8/10/20 Del in all locations unless cust chooses not to.</v>
          </cell>
          <cell r="P343">
            <v>36237</v>
          </cell>
          <cell r="Q343">
            <v>44054.558287036998</v>
          </cell>
          <cell r="R343">
            <v>44761</v>
          </cell>
          <cell r="S343" t="str">
            <v>FRANKIE</v>
          </cell>
          <cell r="T343" t="str">
            <v>30</v>
          </cell>
          <cell r="V343" t="str">
            <v>41.767027</v>
          </cell>
          <cell r="W343" t="str">
            <v>-72.708775</v>
          </cell>
        </row>
        <row r="344">
          <cell r="B344">
            <v>98910</v>
          </cell>
          <cell r="C344" t="str">
            <v>WESTWAY MANOR INC</v>
          </cell>
          <cell r="D344" t="str">
            <v>C</v>
          </cell>
          <cell r="E344">
            <v>0</v>
          </cell>
          <cell r="F344" t="str">
            <v>WF</v>
          </cell>
          <cell r="G344" t="str">
            <v>38 GIRARD ST</v>
          </cell>
          <cell r="H344" t="str">
            <v>HARTFORD</v>
          </cell>
          <cell r="I344" t="str">
            <v>CT</v>
          </cell>
          <cell r="J344" t="str">
            <v>06105</v>
          </cell>
          <cell r="K344" t="str">
            <v>High Confidence Auto Street Ref Geocoded</v>
          </cell>
          <cell r="M344" t="str">
            <v>DAVE VERTEFEUILLE</v>
          </cell>
          <cell r="N344" t="str">
            <v>SMITH DISTRICT</v>
          </cell>
          <cell r="O344" t="str">
            <v>EFFECTIVE 8/10/20 Del in all locations unless cust chooses not to.</v>
          </cell>
          <cell r="P344">
            <v>36237</v>
          </cell>
          <cell r="Q344">
            <v>44054.558287036998</v>
          </cell>
          <cell r="R344">
            <v>44761</v>
          </cell>
          <cell r="S344" t="str">
            <v>FRANKIE</v>
          </cell>
          <cell r="T344" t="str">
            <v>30</v>
          </cell>
          <cell r="V344" t="str">
            <v>41.767380</v>
          </cell>
          <cell r="W344" t="str">
            <v>-72.708638</v>
          </cell>
        </row>
        <row r="345">
          <cell r="B345">
            <v>99640</v>
          </cell>
          <cell r="C345" t="str">
            <v>ROBERTS ORCHARD</v>
          </cell>
          <cell r="E345">
            <v>0</v>
          </cell>
          <cell r="F345" t="str">
            <v>F</v>
          </cell>
          <cell r="G345" t="str">
            <v>125 HILL ST</v>
          </cell>
          <cell r="H345" t="str">
            <v>BRISTOL</v>
          </cell>
          <cell r="I345" t="str">
            <v>CT</v>
          </cell>
          <cell r="J345" t="str">
            <v>06010</v>
          </cell>
          <cell r="K345" t="str">
            <v>Exact Auto Street Reference Geocoded</v>
          </cell>
          <cell r="M345" t="str">
            <v>MATT RAMOS / HOUSE</v>
          </cell>
          <cell r="N345" t="str">
            <v>CAPPELLO DISTRICT</v>
          </cell>
          <cell r="P345">
            <v>36237</v>
          </cell>
          <cell r="Q345">
            <v>44098.075763888897</v>
          </cell>
          <cell r="R345">
            <v>44084</v>
          </cell>
          <cell r="S345" t="str">
            <v>ADMIN</v>
          </cell>
          <cell r="T345" t="str">
            <v>30</v>
          </cell>
          <cell r="V345" t="str">
            <v>41.685058</v>
          </cell>
          <cell r="W345" t="str">
            <v>-72.973216</v>
          </cell>
        </row>
        <row r="346">
          <cell r="B346">
            <v>99941</v>
          </cell>
          <cell r="C346" t="str">
            <v>The Retreat</v>
          </cell>
          <cell r="D346" t="str">
            <v>C</v>
          </cell>
          <cell r="E346">
            <v>0</v>
          </cell>
          <cell r="F346" t="str">
            <v>TF</v>
          </cell>
          <cell r="G346" t="str">
            <v>90 Retreat Avenue</v>
          </cell>
          <cell r="H346" t="str">
            <v>HARTFORD</v>
          </cell>
          <cell r="I346" t="str">
            <v>CT</v>
          </cell>
          <cell r="J346" t="str">
            <v>06106-2526</v>
          </cell>
          <cell r="K346" t="str">
            <v>Exact Auto Street Reference Geocoded</v>
          </cell>
          <cell r="M346" t="str">
            <v>SIERING/OTHER</v>
          </cell>
          <cell r="N346" t="str">
            <v>SIERING DISTRICT</v>
          </cell>
          <cell r="O346" t="str">
            <v>EFFECTIVE 8/10/20 Del in all locations unless cust chooses not to.  Dock stop, rear of building about 109 Maple Ave</v>
          </cell>
          <cell r="P346">
            <v>38861</v>
          </cell>
          <cell r="Q346">
            <v>44692.535324074102</v>
          </cell>
          <cell r="R346">
            <v>44763</v>
          </cell>
          <cell r="S346" t="str">
            <v>FRANKIE</v>
          </cell>
          <cell r="T346" t="str">
            <v>30</v>
          </cell>
          <cell r="V346" t="str">
            <v>41.753420</v>
          </cell>
          <cell r="W346" t="str">
            <v>-72.678668</v>
          </cell>
        </row>
        <row r="347">
          <cell r="B347">
            <v>41130</v>
          </cell>
          <cell r="C347" t="str">
            <v>GRASSY HILL COUNTRY</v>
          </cell>
          <cell r="E347">
            <v>0</v>
          </cell>
          <cell r="F347" t="str">
            <v>WF</v>
          </cell>
          <cell r="G347" t="str">
            <v>441 CLARK LA</v>
          </cell>
          <cell r="H347" t="str">
            <v>ORANGE</v>
          </cell>
          <cell r="I347" t="str">
            <v>CT</v>
          </cell>
          <cell r="J347" t="str">
            <v>06477</v>
          </cell>
          <cell r="K347" t="str">
            <v>Exact Auto Street Reference Geocoded</v>
          </cell>
          <cell r="M347" t="str">
            <v>ALICIA CABAN</v>
          </cell>
          <cell r="N347" t="str">
            <v>BLAIR DISTRICT</v>
          </cell>
          <cell r="O347" t="str">
            <v>EFFECTIVE 8/10/20 Del in all locations unless cust chooses not to.</v>
          </cell>
          <cell r="P347">
            <v>36237</v>
          </cell>
          <cell r="Q347">
            <v>44299.509594907402</v>
          </cell>
          <cell r="R347">
            <v>44054</v>
          </cell>
          <cell r="S347" t="str">
            <v>FRANKIE</v>
          </cell>
          <cell r="T347" t="str">
            <v>24</v>
          </cell>
          <cell r="V347" t="str">
            <v>41.265253</v>
          </cell>
          <cell r="W347" t="str">
            <v>-73.045638</v>
          </cell>
        </row>
        <row r="348">
          <cell r="B348">
            <v>474050</v>
          </cell>
          <cell r="C348" t="str">
            <v>YORKTOWN HTS HEAD START</v>
          </cell>
          <cell r="E348">
            <v>0</v>
          </cell>
          <cell r="F348" t="str">
            <v>W</v>
          </cell>
          <cell r="G348" t="str">
            <v>1974 COMMERCE AV</v>
          </cell>
          <cell r="H348" t="str">
            <v>YORKTOWN HTS</v>
          </cell>
          <cell r="I348" t="str">
            <v>NY</v>
          </cell>
          <cell r="J348" t="str">
            <v>10598</v>
          </cell>
          <cell r="K348" t="str">
            <v>Med Confidence Auto Street Ref Geocoded</v>
          </cell>
          <cell r="M348" t="str">
            <v>ALICIA CABAN</v>
          </cell>
          <cell r="N348" t="str">
            <v>BLAIR DISTRICT</v>
          </cell>
          <cell r="O348" t="str">
            <v>1st Floor del</v>
          </cell>
          <cell r="P348">
            <v>36237</v>
          </cell>
          <cell r="Q348">
            <v>44328.769490740699</v>
          </cell>
          <cell r="R348">
            <v>44355</v>
          </cell>
          <cell r="S348" t="str">
            <v>FRANKIE</v>
          </cell>
          <cell r="T348" t="str">
            <v>22</v>
          </cell>
          <cell r="V348" t="str">
            <v>41.275896</v>
          </cell>
          <cell r="W348" t="str">
            <v>-73.781883</v>
          </cell>
        </row>
        <row r="349">
          <cell r="B349">
            <v>100300</v>
          </cell>
          <cell r="C349" t="str">
            <v>huskies Cafe Norwich</v>
          </cell>
          <cell r="D349" t="str">
            <v>B</v>
          </cell>
          <cell r="E349">
            <v>0</v>
          </cell>
          <cell r="F349" t="str">
            <v>F</v>
          </cell>
          <cell r="G349" t="str">
            <v>401 West Thames St</v>
          </cell>
          <cell r="H349" t="str">
            <v>NORWICH</v>
          </cell>
          <cell r="I349" t="str">
            <v>CT</v>
          </cell>
          <cell r="J349" t="str">
            <v>06360</v>
          </cell>
          <cell r="K349" t="str">
            <v>Exact Auto Street Reference Geocoded</v>
          </cell>
          <cell r="M349" t="str">
            <v>LORI BLAIR</v>
          </cell>
          <cell r="N349" t="str">
            <v>BLAIR DISTRICT</v>
          </cell>
          <cell r="O349" t="str">
            <v>EFFECTIVE 8/10/20 Del in all locations unless cust chooses not to.  Call Karen/Margaret upon arrival 860-204-0617.  Go through loading dock and up elevator to complete delivery.</v>
          </cell>
          <cell r="P349">
            <v>41032</v>
          </cell>
          <cell r="Q349">
            <v>44299.509618055599</v>
          </cell>
          <cell r="R349">
            <v>44364</v>
          </cell>
          <cell r="S349" t="str">
            <v>FRANKIE</v>
          </cell>
          <cell r="T349" t="str">
            <v>21</v>
          </cell>
          <cell r="V349" t="str">
            <v>41.505066</v>
          </cell>
          <cell r="W349" t="str">
            <v>-72.090160</v>
          </cell>
        </row>
        <row r="350">
          <cell r="B350">
            <v>100320</v>
          </cell>
          <cell r="C350" t="str">
            <v>Congress Rotisserie</v>
          </cell>
          <cell r="D350" t="str">
            <v>C</v>
          </cell>
          <cell r="E350">
            <v>0</v>
          </cell>
          <cell r="F350" t="str">
            <v>MW</v>
          </cell>
          <cell r="G350" t="str">
            <v>53 Cherry St</v>
          </cell>
          <cell r="H350" t="str">
            <v>EAST HARTFORD</v>
          </cell>
          <cell r="I350" t="str">
            <v>CT</v>
          </cell>
          <cell r="J350" t="str">
            <v>06108</v>
          </cell>
          <cell r="K350" t="str">
            <v>Exact Auto Street Reference Geocoded</v>
          </cell>
          <cell r="M350" t="str">
            <v>MATT HEBERT</v>
          </cell>
          <cell r="N350" t="str">
            <v>BLAIR DISTRICT</v>
          </cell>
          <cell r="O350" t="str">
            <v>EFFECTIVE 8/10/20 Del in all locations unless cust chooses not to.</v>
          </cell>
          <cell r="P350">
            <v>38282</v>
          </cell>
          <cell r="Q350">
            <v>44299.509571759299</v>
          </cell>
          <cell r="R350">
            <v>44509</v>
          </cell>
          <cell r="S350" t="str">
            <v>FRANKIE</v>
          </cell>
          <cell r="T350" t="str">
            <v>21</v>
          </cell>
          <cell r="V350" t="str">
            <v>41.772867</v>
          </cell>
          <cell r="W350" t="str">
            <v>-72.656946</v>
          </cell>
        </row>
        <row r="351">
          <cell r="B351">
            <v>106320</v>
          </cell>
          <cell r="C351" t="str">
            <v>CONSTRUCTIVE WORKSHOP</v>
          </cell>
          <cell r="D351" t="str">
            <v>B</v>
          </cell>
          <cell r="E351">
            <v>0</v>
          </cell>
          <cell r="F351" t="str">
            <v>WF</v>
          </cell>
          <cell r="G351" t="str">
            <v>200 MYRTLE ST</v>
          </cell>
          <cell r="H351" t="str">
            <v>NEW BRITAIN</v>
          </cell>
          <cell r="I351" t="str">
            <v>CT</v>
          </cell>
          <cell r="J351" t="str">
            <v>06053</v>
          </cell>
          <cell r="K351" t="str">
            <v>Exact Auto Street Reference Geocoded</v>
          </cell>
          <cell r="L351" t="str">
            <v>EJ; PAL PURE</v>
          </cell>
          <cell r="M351" t="str">
            <v>40/STEVE SMITH</v>
          </cell>
          <cell r="N351" t="str">
            <v>SMITH DISTRICT</v>
          </cell>
          <cell r="O351" t="str">
            <v>Driver, consolidate everything on 1 pallet (cooler, frozen, dry) and bring up on freight elevator to 5th floor.</v>
          </cell>
          <cell r="P351">
            <v>36237</v>
          </cell>
          <cell r="Q351">
            <v>44279.548321759299</v>
          </cell>
          <cell r="R351">
            <v>44754</v>
          </cell>
          <cell r="S351" t="str">
            <v>FRANKIE</v>
          </cell>
          <cell r="T351" t="str">
            <v>21</v>
          </cell>
          <cell r="V351" t="str">
            <v>41.669788</v>
          </cell>
          <cell r="W351" t="str">
            <v>-72.789220</v>
          </cell>
        </row>
        <row r="352">
          <cell r="B352">
            <v>106325</v>
          </cell>
          <cell r="C352" t="str">
            <v>Camp Harkness</v>
          </cell>
          <cell r="D352" t="str">
            <v>B</v>
          </cell>
          <cell r="E352">
            <v>0</v>
          </cell>
          <cell r="F352" t="str">
            <v>TF</v>
          </cell>
          <cell r="G352" t="str">
            <v>301 Great neck Rd</v>
          </cell>
          <cell r="H352" t="str">
            <v>Waterford</v>
          </cell>
          <cell r="I352" t="str">
            <v>CT</v>
          </cell>
          <cell r="J352" t="str">
            <v>06385</v>
          </cell>
          <cell r="K352" t="str">
            <v>Exact Auto Street Reference Geocoded</v>
          </cell>
          <cell r="M352" t="str">
            <v>LORI BLAIR</v>
          </cell>
          <cell r="N352" t="str">
            <v>BLAIR DISTRICT</v>
          </cell>
          <cell r="O352" t="str">
            <v>GATE CODE  00771</v>
          </cell>
          <cell r="P352">
            <v>36237</v>
          </cell>
          <cell r="Q352">
            <v>44299.509606481501</v>
          </cell>
          <cell r="R352">
            <v>44763</v>
          </cell>
          <cell r="S352" t="str">
            <v>FRANKIE</v>
          </cell>
          <cell r="T352" t="str">
            <v>21</v>
          </cell>
          <cell r="V352" t="str">
            <v>41.309991</v>
          </cell>
          <cell r="W352" t="str">
            <v>-72.110670</v>
          </cell>
        </row>
        <row r="353">
          <cell r="B353">
            <v>108690</v>
          </cell>
          <cell r="C353" t="str">
            <v>N.B. SENIOR CENTER</v>
          </cell>
          <cell r="D353" t="str">
            <v>A</v>
          </cell>
          <cell r="E353">
            <v>0</v>
          </cell>
          <cell r="F353" t="str">
            <v>U</v>
          </cell>
          <cell r="G353" t="str">
            <v>55 PEARL ST</v>
          </cell>
          <cell r="H353" t="str">
            <v>NEW BRITAIN</v>
          </cell>
          <cell r="I353" t="str">
            <v>CT</v>
          </cell>
          <cell r="J353" t="str">
            <v>06051</v>
          </cell>
          <cell r="K353" t="str">
            <v>Exact Auto Street Reference Geocoded</v>
          </cell>
          <cell r="M353" t="str">
            <v>MATT RAMOS / HOUSE</v>
          </cell>
          <cell r="N353" t="str">
            <v>CAPPELLO DISTRICT</v>
          </cell>
          <cell r="P353">
            <v>36416</v>
          </cell>
          <cell r="Q353">
            <v>44200.526423611103</v>
          </cell>
          <cell r="R353">
            <v>44488</v>
          </cell>
          <cell r="S353" t="str">
            <v>FRANKIE</v>
          </cell>
          <cell r="T353" t="str">
            <v>21</v>
          </cell>
          <cell r="V353" t="str">
            <v>41.663165</v>
          </cell>
          <cell r="W353" t="str">
            <v>-72.776895</v>
          </cell>
        </row>
        <row r="354">
          <cell r="B354">
            <v>109920</v>
          </cell>
          <cell r="C354" t="str">
            <v>KIZL S RESTAURANT</v>
          </cell>
          <cell r="E354">
            <v>0</v>
          </cell>
          <cell r="F354" t="str">
            <v>MF</v>
          </cell>
          <cell r="G354" t="str">
            <v>2014 2014 WEST ST ST</v>
          </cell>
          <cell r="H354" t="str">
            <v>SOUTHINGTON</v>
          </cell>
          <cell r="I354" t="str">
            <v>CT</v>
          </cell>
          <cell r="J354" t="str">
            <v>06489</v>
          </cell>
          <cell r="K354" t="str">
            <v>Med Confidence Auto Street Ref Geocoded</v>
          </cell>
          <cell r="M354" t="str">
            <v>LOUIE SALOVSKI</v>
          </cell>
          <cell r="N354" t="str">
            <v>BLAIR DISTRICT</v>
          </cell>
          <cell r="P354">
            <v>36237</v>
          </cell>
          <cell r="Q354">
            <v>43919.566122685203</v>
          </cell>
          <cell r="R354">
            <v>43902</v>
          </cell>
          <cell r="S354" t="str">
            <v>FRANKIE</v>
          </cell>
          <cell r="T354" t="str">
            <v>21</v>
          </cell>
          <cell r="V354" t="str">
            <v>41.643177</v>
          </cell>
          <cell r="W354" t="str">
            <v>-72.901385</v>
          </cell>
        </row>
        <row r="355">
          <cell r="B355">
            <v>111005</v>
          </cell>
          <cell r="C355" t="str">
            <v>Draghi Farm Stand</v>
          </cell>
          <cell r="D355" t="str">
            <v>A</v>
          </cell>
          <cell r="E355">
            <v>0</v>
          </cell>
          <cell r="F355" t="str">
            <v>MR</v>
          </cell>
          <cell r="G355" t="str">
            <v>80 Main St</v>
          </cell>
          <cell r="H355" t="str">
            <v>S GLASTONBURY</v>
          </cell>
          <cell r="I355" t="str">
            <v>CT</v>
          </cell>
          <cell r="J355" t="str">
            <v>06073</v>
          </cell>
          <cell r="K355" t="str">
            <v>Exact Auto Street Reference Geocoded</v>
          </cell>
          <cell r="M355" t="str">
            <v>JCAPPELLO</v>
          </cell>
          <cell r="N355" t="str">
            <v>CAPPELLO DISTRICT</v>
          </cell>
          <cell r="O355" t="str">
            <v>EFFECTIVE 8/10/20 Del in all locations unless cust chooses not to.</v>
          </cell>
          <cell r="P355">
            <v>39000</v>
          </cell>
          <cell r="Q355">
            <v>44305.5097916667</v>
          </cell>
          <cell r="R355">
            <v>44762</v>
          </cell>
          <cell r="S355" t="str">
            <v>FRANKIE</v>
          </cell>
          <cell r="T355" t="str">
            <v>21</v>
          </cell>
          <cell r="V355" t="str">
            <v>41.638715</v>
          </cell>
          <cell r="W355" t="str">
            <v>-72.605522</v>
          </cell>
        </row>
        <row r="356">
          <cell r="B356">
            <v>111006</v>
          </cell>
          <cell r="C356" t="str">
            <v>Highland Park Market - Coventry</v>
          </cell>
          <cell r="D356" t="str">
            <v>A</v>
          </cell>
          <cell r="E356">
            <v>0</v>
          </cell>
          <cell r="F356" t="str">
            <v>W</v>
          </cell>
          <cell r="G356" t="str">
            <v>1721 Boston Turnpike</v>
          </cell>
          <cell r="H356" t="str">
            <v>COVENTRY</v>
          </cell>
          <cell r="I356" t="str">
            <v>CT</v>
          </cell>
          <cell r="J356" t="str">
            <v>06238</v>
          </cell>
          <cell r="K356" t="str">
            <v>Exact Auto Street Reference Geocoded</v>
          </cell>
          <cell r="M356" t="str">
            <v>40/STEVE SMITH</v>
          </cell>
          <cell r="N356" t="str">
            <v>SMITH DISTRICT</v>
          </cell>
          <cell r="O356" t="str">
            <v>EFFECTIVE 8/10/20 Del in all locations unless cust chooses not to.</v>
          </cell>
          <cell r="P356">
            <v>39002</v>
          </cell>
          <cell r="Q356">
            <v>44486.777511574102</v>
          </cell>
          <cell r="R356">
            <v>44719</v>
          </cell>
          <cell r="S356" t="str">
            <v>FRANKIE</v>
          </cell>
          <cell r="T356" t="str">
            <v>21</v>
          </cell>
          <cell r="V356" t="str">
            <v>41.798198</v>
          </cell>
          <cell r="W356" t="str">
            <v>-72.373347</v>
          </cell>
        </row>
        <row r="357">
          <cell r="B357">
            <v>111016</v>
          </cell>
          <cell r="C357" t="str">
            <v>Windham IGA</v>
          </cell>
          <cell r="D357" t="str">
            <v>A</v>
          </cell>
          <cell r="E357">
            <v>0</v>
          </cell>
          <cell r="F357" t="str">
            <v>MWF</v>
          </cell>
          <cell r="G357" t="str">
            <v>422 Windham Rd</v>
          </cell>
          <cell r="H357" t="str">
            <v>WILLIMANTIC</v>
          </cell>
          <cell r="I357" t="str">
            <v>CT</v>
          </cell>
          <cell r="J357" t="str">
            <v>06226</v>
          </cell>
          <cell r="K357" t="str">
            <v>Exact Auto Street Reference Geocoded</v>
          </cell>
          <cell r="M357" t="str">
            <v>CHRISTINE DEVORE</v>
          </cell>
          <cell r="N357" t="str">
            <v>BLAIR DISTRICT</v>
          </cell>
          <cell r="O357" t="str">
            <v>EFFECTIVE 8/10/20 Del in all locations unless cust chooses not to.</v>
          </cell>
          <cell r="P357">
            <v>39090</v>
          </cell>
          <cell r="Q357">
            <v>44733.475555555597</v>
          </cell>
          <cell r="R357">
            <v>44761</v>
          </cell>
          <cell r="S357" t="str">
            <v>ADMIN</v>
          </cell>
          <cell r="T357" t="str">
            <v>21</v>
          </cell>
          <cell r="V357" t="str">
            <v>41.704456</v>
          </cell>
          <cell r="W357" t="str">
            <v>-72.193936</v>
          </cell>
        </row>
        <row r="358">
          <cell r="B358">
            <v>111019</v>
          </cell>
          <cell r="C358" t="str">
            <v>Walsh s Marketof Wolcott</v>
          </cell>
          <cell r="D358" t="str">
            <v>C</v>
          </cell>
          <cell r="E358">
            <v>0</v>
          </cell>
          <cell r="F358" t="str">
            <v>W</v>
          </cell>
          <cell r="G358" t="str">
            <v>1786 Meriden rd</v>
          </cell>
          <cell r="H358" t="str">
            <v>WOLCOTT</v>
          </cell>
          <cell r="I358" t="str">
            <v>CT</v>
          </cell>
          <cell r="J358" t="str">
            <v>06716</v>
          </cell>
          <cell r="K358" t="str">
            <v>Exact Auto Street Reference Geocoded</v>
          </cell>
          <cell r="M358" t="str">
            <v>MATT RAMOS / HOUSE</v>
          </cell>
          <cell r="N358" t="str">
            <v>CAPPELLO DISTRICT</v>
          </cell>
          <cell r="O358" t="str">
            <v>EFFECTIVE 8/10/20 Del in all locations unless cust chooses not to.</v>
          </cell>
          <cell r="P358">
            <v>39105</v>
          </cell>
          <cell r="Q358">
            <v>44200.526423611103</v>
          </cell>
          <cell r="R358">
            <v>44754</v>
          </cell>
          <cell r="S358" t="str">
            <v>FRANKIE</v>
          </cell>
          <cell r="T358" t="str">
            <v>21</v>
          </cell>
          <cell r="V358" t="str">
            <v>41.556139</v>
          </cell>
          <cell r="W358" t="str">
            <v>-72.951594</v>
          </cell>
        </row>
        <row r="359">
          <cell r="B359">
            <v>111020</v>
          </cell>
          <cell r="C359" t="str">
            <v>Labonnes/Oliver s Supermarket</v>
          </cell>
          <cell r="E359">
            <v>0</v>
          </cell>
          <cell r="F359" t="str">
            <v>TR</v>
          </cell>
          <cell r="G359" t="str">
            <v>75 Waterbury rd</v>
          </cell>
          <cell r="H359" t="str">
            <v>PROSPECT</v>
          </cell>
          <cell r="I359" t="str">
            <v>CT</v>
          </cell>
          <cell r="J359" t="str">
            <v>06712</v>
          </cell>
          <cell r="K359" t="str">
            <v>Exact Auto Street Reference Geocoded</v>
          </cell>
          <cell r="M359" t="str">
            <v>MATT RAMOS / HOUSE</v>
          </cell>
          <cell r="N359" t="str">
            <v>CAPPELLO DISTRICT</v>
          </cell>
          <cell r="O359" t="str">
            <v>EFFECTIVE 8/10/20 Del in all locations unless cust chooses not to.</v>
          </cell>
          <cell r="P359">
            <v>39113</v>
          </cell>
          <cell r="Q359">
            <v>44733.370393518497</v>
          </cell>
          <cell r="R359">
            <v>44763</v>
          </cell>
          <cell r="S359" t="str">
            <v>ADMIN</v>
          </cell>
          <cell r="T359" t="str">
            <v>21</v>
          </cell>
          <cell r="V359" t="str">
            <v>41.514348</v>
          </cell>
          <cell r="W359" t="str">
            <v>-72.985726</v>
          </cell>
        </row>
        <row r="360">
          <cell r="B360">
            <v>111021</v>
          </cell>
          <cell r="C360" t="str">
            <v>Labonnes Market</v>
          </cell>
          <cell r="D360" t="str">
            <v>B</v>
          </cell>
          <cell r="E360">
            <v>0</v>
          </cell>
          <cell r="F360" t="str">
            <v>MWF</v>
          </cell>
          <cell r="G360" t="str">
            <v>639 Straits turnpike</v>
          </cell>
          <cell r="H360" t="str">
            <v>WATERTOWN</v>
          </cell>
          <cell r="I360" t="str">
            <v>CT</v>
          </cell>
          <cell r="J360" t="str">
            <v>06795</v>
          </cell>
          <cell r="K360" t="str">
            <v>Exact Auto Street Reference Geocoded</v>
          </cell>
          <cell r="M360" t="str">
            <v>JCAPPELLO</v>
          </cell>
          <cell r="N360" t="str">
            <v>CAPPELLO DISTRICT</v>
          </cell>
          <cell r="O360" t="str">
            <v>EFFECTIVE 8/10/20 Del in all locations unless cust chooses not to.  between 7/14 - 8/14 please use dock 1.</v>
          </cell>
          <cell r="P360">
            <v>39123</v>
          </cell>
          <cell r="Q360">
            <v>44053.541331018503</v>
          </cell>
          <cell r="R360">
            <v>44766</v>
          </cell>
          <cell r="S360" t="str">
            <v>FRANKIE</v>
          </cell>
          <cell r="T360" t="str">
            <v>21</v>
          </cell>
          <cell r="V360" t="str">
            <v>41.574025</v>
          </cell>
          <cell r="W360" t="str">
            <v>-73.099739</v>
          </cell>
        </row>
        <row r="361">
          <cell r="B361">
            <v>111023</v>
          </cell>
          <cell r="C361" t="str">
            <v>Ted s Supermarket</v>
          </cell>
          <cell r="D361" t="str">
            <v>A</v>
          </cell>
          <cell r="E361">
            <v>0</v>
          </cell>
          <cell r="F361" t="str">
            <v>WF</v>
          </cell>
          <cell r="G361" t="str">
            <v>127 Main St</v>
          </cell>
          <cell r="H361" t="str">
            <v>HEBRON</v>
          </cell>
          <cell r="I361" t="str">
            <v>CT</v>
          </cell>
          <cell r="J361" t="str">
            <v>06248</v>
          </cell>
          <cell r="K361" t="str">
            <v>Exact Auto Street Reference Geocoded</v>
          </cell>
          <cell r="M361" t="str">
            <v>CHRISTINE DEVORE</v>
          </cell>
          <cell r="N361" t="str">
            <v>BLAIR DISTRICT</v>
          </cell>
          <cell r="O361" t="str">
            <v>EFFECTIVE 8/10/20 Del in all locations unless cust chooses not to.</v>
          </cell>
          <cell r="P361">
            <v>39130</v>
          </cell>
          <cell r="Q361">
            <v>44200.5245601852</v>
          </cell>
          <cell r="R361">
            <v>44761</v>
          </cell>
          <cell r="S361" t="str">
            <v>FRANKIE</v>
          </cell>
          <cell r="T361" t="str">
            <v>21</v>
          </cell>
          <cell r="V361" t="str">
            <v>41.661044</v>
          </cell>
          <cell r="W361" t="str">
            <v>-72.354329</v>
          </cell>
        </row>
        <row r="362">
          <cell r="B362">
            <v>111027</v>
          </cell>
          <cell r="C362" t="str">
            <v>WESTSIDE MARKETPLACE</v>
          </cell>
          <cell r="D362" t="str">
            <v>A</v>
          </cell>
          <cell r="E362">
            <v>0</v>
          </cell>
          <cell r="F362" t="str">
            <v>TF</v>
          </cell>
          <cell r="G362" t="str">
            <v>887 CROMWELL AVE</v>
          </cell>
          <cell r="H362" t="str">
            <v>ROCKY HILL</v>
          </cell>
          <cell r="I362" t="str">
            <v>CT</v>
          </cell>
          <cell r="J362" t="str">
            <v>06067</v>
          </cell>
          <cell r="K362" t="str">
            <v>High Confidence Auto Street Ref Geocoded</v>
          </cell>
          <cell r="L362" t="str">
            <v>STG</v>
          </cell>
          <cell r="M362" t="str">
            <v>JCAPPELLO</v>
          </cell>
          <cell r="N362" t="str">
            <v>CAPPELLO DISTRICT</v>
          </cell>
          <cell r="O362" t="str">
            <v>EFFECTIVE 8/10/20 Del in all locations unless cust chooses not to.</v>
          </cell>
          <cell r="P362">
            <v>39142</v>
          </cell>
          <cell r="Q362">
            <v>44120.417384259301</v>
          </cell>
          <cell r="R362">
            <v>44763</v>
          </cell>
          <cell r="S362" t="str">
            <v>FRANKIE</v>
          </cell>
          <cell r="T362" t="str">
            <v>21</v>
          </cell>
          <cell r="V362" t="str">
            <v>41.647020</v>
          </cell>
          <cell r="W362" t="str">
            <v>-72.678150</v>
          </cell>
        </row>
        <row r="363">
          <cell r="B363">
            <v>111031</v>
          </cell>
          <cell r="C363" t="str">
            <v>Berlin L.L.</v>
          </cell>
          <cell r="D363" t="str">
            <v>A</v>
          </cell>
          <cell r="E363">
            <v>0</v>
          </cell>
          <cell r="F363" t="str">
            <v>F</v>
          </cell>
          <cell r="G363" t="str">
            <v>33 Colonial Drive</v>
          </cell>
          <cell r="H363" t="str">
            <v>KENSINGTON</v>
          </cell>
          <cell r="I363" t="str">
            <v>CT</v>
          </cell>
          <cell r="J363" t="str">
            <v>06037</v>
          </cell>
          <cell r="K363" t="str">
            <v>High Confidence Auto Street Ref Geocoded</v>
          </cell>
          <cell r="M363" t="str">
            <v>JAMES NASTRI</v>
          </cell>
          <cell r="N363" t="str">
            <v>BLAIR DISTRICT</v>
          </cell>
          <cell r="O363" t="str">
            <v>8606903449 - call 30 min before</v>
          </cell>
          <cell r="P363">
            <v>39912</v>
          </cell>
          <cell r="Q363">
            <v>44294.573946759301</v>
          </cell>
          <cell r="R363">
            <v>44665</v>
          </cell>
          <cell r="S363" t="str">
            <v>ADMIN</v>
          </cell>
          <cell r="T363" t="str">
            <v>21</v>
          </cell>
          <cell r="V363" t="str">
            <v>41.620648</v>
          </cell>
          <cell r="W363" t="str">
            <v>-72.782757</v>
          </cell>
        </row>
        <row r="364">
          <cell r="B364">
            <v>111042</v>
          </cell>
          <cell r="C364" t="str">
            <v>LaBonnes Woodbury</v>
          </cell>
          <cell r="D364" t="str">
            <v>B</v>
          </cell>
          <cell r="E364">
            <v>0</v>
          </cell>
          <cell r="F364" t="str">
            <v>TF</v>
          </cell>
          <cell r="G364" t="str">
            <v>238 Main St South</v>
          </cell>
          <cell r="H364" t="str">
            <v>WOODBURY</v>
          </cell>
          <cell r="I364" t="str">
            <v>CT</v>
          </cell>
          <cell r="J364" t="str">
            <v>06798</v>
          </cell>
          <cell r="K364" t="str">
            <v>Exact Auto Street Reference Geocoded</v>
          </cell>
          <cell r="M364" t="str">
            <v>JCAPPELLO</v>
          </cell>
          <cell r="N364" t="str">
            <v>CAPPELLO DISTRICT</v>
          </cell>
          <cell r="O364" t="str">
            <v>EFFECTIVE 8/10/20 Del in all locations unless cust chooses not to.  Deliver to lower level.  Green doors.  Do not use the loading dock.</v>
          </cell>
          <cell r="P364">
            <v>39344</v>
          </cell>
          <cell r="Q364">
            <v>44302.7129166667</v>
          </cell>
          <cell r="R364">
            <v>44763</v>
          </cell>
          <cell r="S364" t="str">
            <v>ADMIN</v>
          </cell>
          <cell r="T364" t="str">
            <v>21</v>
          </cell>
          <cell r="V364" t="str">
            <v>41.542890</v>
          </cell>
          <cell r="W364" t="str">
            <v>-73.208680</v>
          </cell>
        </row>
        <row r="365">
          <cell r="B365">
            <v>111045</v>
          </cell>
          <cell r="C365" t="str">
            <v>LaBonnes Salsbury</v>
          </cell>
          <cell r="D365" t="str">
            <v>B</v>
          </cell>
          <cell r="E365">
            <v>0</v>
          </cell>
          <cell r="F365" t="str">
            <v>W</v>
          </cell>
          <cell r="G365" t="str">
            <v>22 Academy St</v>
          </cell>
          <cell r="H365" t="str">
            <v>SALISBURY</v>
          </cell>
          <cell r="I365" t="str">
            <v>CT</v>
          </cell>
          <cell r="J365" t="str">
            <v>06068</v>
          </cell>
          <cell r="K365" t="str">
            <v>Exact Auto Street Reference Geocoded</v>
          </cell>
          <cell r="M365" t="str">
            <v>JCAPPELLO</v>
          </cell>
          <cell r="N365" t="str">
            <v>CAPPELLO DISTRICT</v>
          </cell>
          <cell r="O365" t="str">
            <v>EFFECTIVE 8/10/20 Del in all locations unless cust chooses not to.</v>
          </cell>
          <cell r="P365">
            <v>39364</v>
          </cell>
          <cell r="Q365">
            <v>44053.541331018503</v>
          </cell>
          <cell r="R365">
            <v>44761</v>
          </cell>
          <cell r="S365" t="str">
            <v>FRANKIE</v>
          </cell>
          <cell r="T365" t="str">
            <v>21</v>
          </cell>
          <cell r="V365" t="str">
            <v>41.982894</v>
          </cell>
          <cell r="W365" t="str">
            <v>-73.420906</v>
          </cell>
        </row>
        <row r="366">
          <cell r="B366">
            <v>111052</v>
          </cell>
          <cell r="C366" t="str">
            <v>Between Rounds 500am</v>
          </cell>
          <cell r="E366">
            <v>0</v>
          </cell>
          <cell r="F366" t="str">
            <v>MR</v>
          </cell>
          <cell r="G366" t="str">
            <v>19 John Fitch Blvd</v>
          </cell>
          <cell r="H366" t="str">
            <v>SOUTH WINDSOR</v>
          </cell>
          <cell r="I366" t="str">
            <v>CT</v>
          </cell>
          <cell r="J366" t="str">
            <v>06074</v>
          </cell>
          <cell r="K366" t="str">
            <v>Exact Auto Street Reference Geocoded</v>
          </cell>
          <cell r="M366" t="str">
            <v>JCAPPELLO</v>
          </cell>
          <cell r="N366" t="str">
            <v>CAPPELLO DISTRICT</v>
          </cell>
          <cell r="O366" t="str">
            <v>EFFECTIVE 8/10/20 Del in all locations unless cust chooses not to.  NO FRONT DOOR.</v>
          </cell>
          <cell r="P366">
            <v>42162</v>
          </cell>
          <cell r="Q366">
            <v>44053.541331018503</v>
          </cell>
          <cell r="R366">
            <v>44024</v>
          </cell>
          <cell r="S366" t="str">
            <v>FRANKIE</v>
          </cell>
          <cell r="T366" t="str">
            <v>21</v>
          </cell>
          <cell r="V366" t="str">
            <v>41.799577</v>
          </cell>
          <cell r="W366" t="str">
            <v>-72.618565</v>
          </cell>
        </row>
        <row r="367">
          <cell r="B367">
            <v>111078</v>
          </cell>
          <cell r="C367" t="str">
            <v>Rose Orchards</v>
          </cell>
          <cell r="D367" t="str">
            <v>A</v>
          </cell>
          <cell r="E367">
            <v>0</v>
          </cell>
          <cell r="F367" t="str">
            <v>WF</v>
          </cell>
          <cell r="G367" t="str">
            <v>33 Branford Road</v>
          </cell>
          <cell r="H367" t="str">
            <v>NORTH BRANFORD</v>
          </cell>
          <cell r="I367" t="str">
            <v>CT</v>
          </cell>
          <cell r="J367" t="str">
            <v>06471</v>
          </cell>
          <cell r="K367" t="str">
            <v>High Confidence Auto Street Ref Geocoded</v>
          </cell>
          <cell r="M367" t="str">
            <v>KEN CARDNER</v>
          </cell>
          <cell r="N367" t="str">
            <v>BLAIR DISTRICT</v>
          </cell>
          <cell r="O367" t="str">
            <v>EFFECTIVE 8/10/20 Del in all locations unless cust chooses not to.</v>
          </cell>
          <cell r="P367">
            <v>39702</v>
          </cell>
          <cell r="Q367">
            <v>44622.691967592596</v>
          </cell>
          <cell r="R367">
            <v>44763</v>
          </cell>
          <cell r="S367" t="str">
            <v>FRANKIE</v>
          </cell>
          <cell r="T367" t="str">
            <v>21</v>
          </cell>
          <cell r="V367" t="str">
            <v>41.307448</v>
          </cell>
          <cell r="W367" t="str">
            <v>-72.770900</v>
          </cell>
        </row>
        <row r="368">
          <cell r="B368">
            <v>111087</v>
          </cell>
          <cell r="C368" t="str">
            <v>Geisslers East Windsor</v>
          </cell>
          <cell r="D368" t="str">
            <v>A</v>
          </cell>
          <cell r="E368">
            <v>0</v>
          </cell>
          <cell r="F368" t="str">
            <v>W</v>
          </cell>
          <cell r="G368" t="str">
            <v>100 Bridge St</v>
          </cell>
          <cell r="H368" t="str">
            <v>EAST WINDSOR</v>
          </cell>
          <cell r="I368" t="str">
            <v>CT</v>
          </cell>
          <cell r="J368" t="str">
            <v>06088</v>
          </cell>
          <cell r="K368" t="str">
            <v>Exact Auto Street Reference Geocoded</v>
          </cell>
          <cell r="M368" t="str">
            <v>IGNAZIO BACILE</v>
          </cell>
          <cell r="N368" t="str">
            <v>BLAIR DISTRICT</v>
          </cell>
          <cell r="O368" t="str">
            <v>Deliver the produce to the produce department.</v>
          </cell>
          <cell r="P368">
            <v>39757</v>
          </cell>
          <cell r="Q368">
            <v>44362.551701388897</v>
          </cell>
          <cell r="R368">
            <v>44761</v>
          </cell>
          <cell r="S368" t="str">
            <v>ADMIN</v>
          </cell>
          <cell r="T368" t="str">
            <v>21</v>
          </cell>
          <cell r="V368" t="str">
            <v>41.929535</v>
          </cell>
          <cell r="W368" t="str">
            <v>-72.616506</v>
          </cell>
        </row>
        <row r="369">
          <cell r="B369">
            <v>111088</v>
          </cell>
          <cell r="C369" t="str">
            <v>Geisslers Windsor</v>
          </cell>
          <cell r="D369" t="str">
            <v>A</v>
          </cell>
          <cell r="E369">
            <v>0</v>
          </cell>
          <cell r="F369" t="str">
            <v>TF</v>
          </cell>
          <cell r="G369" t="str">
            <v>318 Broad St</v>
          </cell>
          <cell r="H369" t="str">
            <v>WINDSOR</v>
          </cell>
          <cell r="I369" t="str">
            <v>CT</v>
          </cell>
          <cell r="J369" t="str">
            <v>06095</v>
          </cell>
          <cell r="K369" t="str">
            <v>Exact Auto Street Reference Geocoded</v>
          </cell>
          <cell r="M369" t="str">
            <v>IGNAZIO BACILE</v>
          </cell>
          <cell r="N369" t="str">
            <v>BLAIR DISTRICT</v>
          </cell>
          <cell r="O369" t="str">
            <v>EFFECTIVE 8/10/20 Del in all locations unless cust chooses not to.</v>
          </cell>
          <cell r="P369">
            <v>39757</v>
          </cell>
          <cell r="Q369">
            <v>44200.5242476852</v>
          </cell>
          <cell r="R369">
            <v>44753</v>
          </cell>
          <cell r="S369" t="str">
            <v>FRANKIE</v>
          </cell>
          <cell r="T369" t="str">
            <v>21</v>
          </cell>
          <cell r="V369" t="str">
            <v>41.849352</v>
          </cell>
          <cell r="W369" t="str">
            <v>-72.644687</v>
          </cell>
        </row>
        <row r="370">
          <cell r="B370">
            <v>111089</v>
          </cell>
          <cell r="C370" t="str">
            <v>Geisslers Granby</v>
          </cell>
          <cell r="D370" t="str">
            <v>A</v>
          </cell>
          <cell r="E370">
            <v>0</v>
          </cell>
          <cell r="F370" t="str">
            <v>TF</v>
          </cell>
          <cell r="G370" t="str">
            <v>9 Bank st</v>
          </cell>
          <cell r="H370" t="str">
            <v>GRANBY</v>
          </cell>
          <cell r="I370" t="str">
            <v>CT</v>
          </cell>
          <cell r="J370" t="str">
            <v>06035</v>
          </cell>
          <cell r="K370" t="str">
            <v>Exact Auto Street Reference Geocoded</v>
          </cell>
          <cell r="M370" t="str">
            <v>IGNAZIO BACILE</v>
          </cell>
          <cell r="N370" t="str">
            <v>BLAIR DISTRICT</v>
          </cell>
          <cell r="O370" t="str">
            <v>EFFECTIVE 8/10/20 Del in all locations unless cust chooses not to.</v>
          </cell>
          <cell r="P370">
            <v>39757</v>
          </cell>
          <cell r="Q370">
            <v>44692.535324074102</v>
          </cell>
          <cell r="R370">
            <v>44760</v>
          </cell>
          <cell r="S370" t="str">
            <v>FRANKIE</v>
          </cell>
          <cell r="T370" t="str">
            <v>21</v>
          </cell>
          <cell r="V370" t="str">
            <v>41.953217</v>
          </cell>
          <cell r="W370" t="str">
            <v>-72.785029</v>
          </cell>
        </row>
        <row r="371">
          <cell r="B371">
            <v>111090</v>
          </cell>
          <cell r="C371" t="str">
            <v>Geisslers South Windsor</v>
          </cell>
          <cell r="D371" t="str">
            <v>A</v>
          </cell>
          <cell r="E371">
            <v>0</v>
          </cell>
          <cell r="F371" t="str">
            <v>MR</v>
          </cell>
          <cell r="G371" t="str">
            <v>965 Sullivan Ave</v>
          </cell>
          <cell r="H371" t="str">
            <v>SOUTH WINDSOR</v>
          </cell>
          <cell r="I371" t="str">
            <v>CT</v>
          </cell>
          <cell r="J371" t="str">
            <v>06074</v>
          </cell>
          <cell r="K371" t="str">
            <v>Exact Auto Street Reference Geocoded</v>
          </cell>
          <cell r="L371" t="str">
            <v>Dock</v>
          </cell>
          <cell r="M371" t="str">
            <v>IGNAZIO BACILE</v>
          </cell>
          <cell r="N371" t="str">
            <v>BLAIR DISTRICT</v>
          </cell>
          <cell r="O371" t="str">
            <v>EFFECTIVE 8/10/20 Del in all locations unless cust chooses not to.</v>
          </cell>
          <cell r="P371">
            <v>39757</v>
          </cell>
          <cell r="Q371">
            <v>44300.701203703698</v>
          </cell>
          <cell r="R371">
            <v>44766</v>
          </cell>
          <cell r="S371" t="str">
            <v>FRANKIE</v>
          </cell>
          <cell r="T371" t="str">
            <v>21</v>
          </cell>
          <cell r="V371" t="str">
            <v>41.846137</v>
          </cell>
          <cell r="W371" t="str">
            <v>-72.562611</v>
          </cell>
        </row>
        <row r="372">
          <cell r="B372">
            <v>111091</v>
          </cell>
          <cell r="C372" t="str">
            <v>Geisslers  Agawam</v>
          </cell>
          <cell r="D372" t="str">
            <v>A</v>
          </cell>
          <cell r="E372">
            <v>0</v>
          </cell>
          <cell r="F372" t="str">
            <v>W</v>
          </cell>
          <cell r="G372" t="str">
            <v>830 Suffield St</v>
          </cell>
          <cell r="H372" t="str">
            <v>AGAWAM</v>
          </cell>
          <cell r="I372" t="str">
            <v>MA</v>
          </cell>
          <cell r="J372" t="str">
            <v>01001</v>
          </cell>
          <cell r="K372" t="str">
            <v>High Confidence Auto Street Ref Geocoded</v>
          </cell>
          <cell r="M372" t="str">
            <v>IGNAZIO BACILE</v>
          </cell>
          <cell r="N372" t="str">
            <v>BLAIR DISTRICT</v>
          </cell>
          <cell r="O372" t="str">
            <v>EFFECTIVE 8/10/20 Del in all locations unless cust chooses not to.  Middle dock.</v>
          </cell>
          <cell r="P372">
            <v>39757</v>
          </cell>
          <cell r="Q372">
            <v>44733.432048611103</v>
          </cell>
          <cell r="R372">
            <v>44761</v>
          </cell>
          <cell r="S372" t="str">
            <v>ADMIN</v>
          </cell>
          <cell r="T372" t="str">
            <v>21</v>
          </cell>
          <cell r="V372" t="str">
            <v>42.061330</v>
          </cell>
          <cell r="W372" t="str">
            <v>-72.632140</v>
          </cell>
        </row>
        <row r="373">
          <cell r="B373">
            <v>111092</v>
          </cell>
          <cell r="C373" t="str">
            <v>Geisslers Bloomfield</v>
          </cell>
          <cell r="D373" t="str">
            <v>A</v>
          </cell>
          <cell r="E373">
            <v>0</v>
          </cell>
          <cell r="F373" t="str">
            <v>WF</v>
          </cell>
          <cell r="G373" t="str">
            <v>40 Tunxis ave</v>
          </cell>
          <cell r="H373" t="str">
            <v>BLOOMFIELD</v>
          </cell>
          <cell r="I373" t="str">
            <v>CT</v>
          </cell>
          <cell r="J373" t="str">
            <v>06002</v>
          </cell>
          <cell r="K373" t="str">
            <v>Exact Auto Street Reference Geocoded</v>
          </cell>
          <cell r="M373" t="str">
            <v>IGNAZIO BACILE</v>
          </cell>
          <cell r="N373" t="str">
            <v>BLAIR DISTRICT</v>
          </cell>
          <cell r="O373" t="str">
            <v>EFFECTIVE 8/10/20 Del in all locations unless cust chooses not to.</v>
          </cell>
          <cell r="P373">
            <v>39757</v>
          </cell>
          <cell r="Q373">
            <v>44200.5242476852</v>
          </cell>
          <cell r="R373">
            <v>44756</v>
          </cell>
          <cell r="S373" t="str">
            <v>FRANKIE</v>
          </cell>
          <cell r="T373" t="str">
            <v>21</v>
          </cell>
          <cell r="V373" t="str">
            <v>41.835989</v>
          </cell>
          <cell r="W373" t="str">
            <v>-72.738331</v>
          </cell>
        </row>
        <row r="374">
          <cell r="B374">
            <v>111093</v>
          </cell>
          <cell r="C374" t="str">
            <v>Geisllers Somers</v>
          </cell>
          <cell r="D374" t="str">
            <v>A</v>
          </cell>
          <cell r="E374">
            <v>0</v>
          </cell>
          <cell r="F374" t="str">
            <v>TF</v>
          </cell>
          <cell r="G374" t="str">
            <v>95 South Rd</v>
          </cell>
          <cell r="H374" t="str">
            <v>SOMERS</v>
          </cell>
          <cell r="I374" t="str">
            <v>CT</v>
          </cell>
          <cell r="J374" t="str">
            <v>06071</v>
          </cell>
          <cell r="K374" t="str">
            <v>Exact Auto Street Reference Geocoded</v>
          </cell>
          <cell r="M374" t="str">
            <v>IGNAZIO BACILE</v>
          </cell>
          <cell r="N374" t="str">
            <v>BLAIR DISTRICT</v>
          </cell>
          <cell r="O374" t="str">
            <v>EFFECTIVE 8/10/20 Del in all locations unless cust chooses not to.</v>
          </cell>
          <cell r="P374">
            <v>39757</v>
          </cell>
          <cell r="Q374">
            <v>44200.5242476852</v>
          </cell>
          <cell r="R374">
            <v>44760</v>
          </cell>
          <cell r="S374" t="str">
            <v>FRANKIE</v>
          </cell>
          <cell r="T374" t="str">
            <v>21</v>
          </cell>
          <cell r="V374" t="str">
            <v>41.978674</v>
          </cell>
          <cell r="W374" t="str">
            <v>-72.446005</v>
          </cell>
        </row>
        <row r="375">
          <cell r="B375">
            <v>111101</v>
          </cell>
          <cell r="C375" t="str">
            <v>Georges Market</v>
          </cell>
          <cell r="D375" t="str">
            <v>D</v>
          </cell>
          <cell r="E375">
            <v>0</v>
          </cell>
          <cell r="F375" t="str">
            <v>W</v>
          </cell>
          <cell r="G375" t="str">
            <v>627 Terryville Ave</v>
          </cell>
          <cell r="H375" t="str">
            <v>BRISTOL</v>
          </cell>
          <cell r="I375" t="str">
            <v>CT</v>
          </cell>
          <cell r="J375" t="str">
            <v>06010</v>
          </cell>
          <cell r="K375" t="str">
            <v>High Confidence Auto Street Ref Geocoded</v>
          </cell>
          <cell r="M375" t="str">
            <v>JAMES NASTRI</v>
          </cell>
          <cell r="N375" t="str">
            <v>BLAIR DISTRICT</v>
          </cell>
          <cell r="O375" t="str">
            <v>EFFECTIVE 8/10/20 Del in all locations unless cust chooses not to.</v>
          </cell>
          <cell r="P375">
            <v>39876</v>
          </cell>
          <cell r="Q375">
            <v>44053.541331018503</v>
          </cell>
          <cell r="R375">
            <v>44761</v>
          </cell>
          <cell r="S375" t="str">
            <v>FRANKIE</v>
          </cell>
          <cell r="T375" t="str">
            <v>21</v>
          </cell>
          <cell r="V375" t="str">
            <v>41.681601</v>
          </cell>
          <cell r="W375" t="str">
            <v>-72.972070</v>
          </cell>
        </row>
        <row r="376">
          <cell r="B376">
            <v>111106</v>
          </cell>
          <cell r="C376" t="str">
            <v>R.I. DOC Central</v>
          </cell>
          <cell r="D376" t="str">
            <v>DOC</v>
          </cell>
          <cell r="E376">
            <v>2</v>
          </cell>
          <cell r="F376" t="str">
            <v>MTWF</v>
          </cell>
          <cell r="G376" t="str">
            <v>144 Power Rd</v>
          </cell>
          <cell r="H376" t="str">
            <v>CRANSTON</v>
          </cell>
          <cell r="I376" t="str">
            <v>RI</v>
          </cell>
          <cell r="J376" t="str">
            <v>02920</v>
          </cell>
          <cell r="K376" t="str">
            <v>Exact Auto Street Reference Geocoded</v>
          </cell>
          <cell r="L376" t="str">
            <v>D.O.C; 53</v>
          </cell>
          <cell r="M376" t="str">
            <v>40/STEVE SMITH</v>
          </cell>
          <cell r="N376" t="str">
            <v>SMITH DISTRICT</v>
          </cell>
          <cell r="O376" t="str">
            <v>EFFECTIVE 8/10/20 Del in all locations unless cust chooses not to.  P/U EMPTY PALLETS</v>
          </cell>
          <cell r="P376">
            <v>39912</v>
          </cell>
          <cell r="Q376">
            <v>44691.578113425901</v>
          </cell>
          <cell r="R376">
            <v>44761</v>
          </cell>
          <cell r="S376" t="str">
            <v>FRANKIE</v>
          </cell>
          <cell r="T376" t="str">
            <v>21</v>
          </cell>
          <cell r="V376" t="str">
            <v>41.747712</v>
          </cell>
          <cell r="W376" t="str">
            <v>-71.459570</v>
          </cell>
        </row>
        <row r="377">
          <cell r="B377">
            <v>111118</v>
          </cell>
          <cell r="C377" t="str">
            <v>Stew Leonards Newington 1:00 Appt.</v>
          </cell>
          <cell r="D377" t="str">
            <v>A</v>
          </cell>
          <cell r="E377">
            <v>0</v>
          </cell>
          <cell r="F377" t="str">
            <v>W</v>
          </cell>
          <cell r="G377" t="str">
            <v>3475 Berlin Tpk</v>
          </cell>
          <cell r="H377" t="str">
            <v>NEWINGTON</v>
          </cell>
          <cell r="I377" t="str">
            <v>CT</v>
          </cell>
          <cell r="J377" t="str">
            <v>06111</v>
          </cell>
          <cell r="K377" t="str">
            <v>Med Confidence Auto Street Ref Geocoded</v>
          </cell>
          <cell r="M377" t="str">
            <v>MATT RAMOS / HOUSE</v>
          </cell>
          <cell r="N377" t="str">
            <v>CAPPELLO DISTRICT</v>
          </cell>
          <cell r="O377" t="str">
            <v>EFFECTIVE 8/10/20 Del in all locations unless cust chooses not to.</v>
          </cell>
          <cell r="P377">
            <v>39944</v>
          </cell>
          <cell r="Q377">
            <v>44200.526423611103</v>
          </cell>
          <cell r="R377">
            <v>44509</v>
          </cell>
          <cell r="S377" t="str">
            <v>FRANKIE</v>
          </cell>
          <cell r="T377" t="str">
            <v>21</v>
          </cell>
          <cell r="V377" t="str">
            <v>41.651918</v>
          </cell>
          <cell r="W377" t="str">
            <v>-72.727788</v>
          </cell>
        </row>
        <row r="378">
          <cell r="B378">
            <v>111139</v>
          </cell>
          <cell r="C378" t="str">
            <v>Veterans Skating Rink 7-2</v>
          </cell>
          <cell r="D378" t="str">
            <v>B</v>
          </cell>
          <cell r="E378">
            <v>0</v>
          </cell>
          <cell r="F378" t="str">
            <v>W</v>
          </cell>
          <cell r="G378" t="str">
            <v>56 Buena Vista rd</v>
          </cell>
          <cell r="H378" t="str">
            <v>W HARTFORD</v>
          </cell>
          <cell r="I378" t="str">
            <v>CT</v>
          </cell>
          <cell r="J378" t="str">
            <v>06107</v>
          </cell>
          <cell r="K378" t="str">
            <v>Exact Auto Street Reference Geocoded</v>
          </cell>
          <cell r="M378" t="str">
            <v>KEVIN ZUKOWSKI</v>
          </cell>
          <cell r="N378" t="str">
            <v>BLAIR DISTRICT</v>
          </cell>
          <cell r="P378">
            <v>40189</v>
          </cell>
          <cell r="Q378">
            <v>43846.579155092601</v>
          </cell>
          <cell r="R378">
            <v>44761</v>
          </cell>
          <cell r="S378" t="str">
            <v>FRANKIE</v>
          </cell>
          <cell r="T378" t="str">
            <v>21</v>
          </cell>
          <cell r="V378" t="str">
            <v>41.749750</v>
          </cell>
          <cell r="W378" t="str">
            <v>-72.768230</v>
          </cell>
        </row>
        <row r="379">
          <cell r="B379">
            <v>111142</v>
          </cell>
          <cell r="C379" t="str">
            <v>Atkins Farms Market 6-3</v>
          </cell>
          <cell r="D379" t="str">
            <v>A</v>
          </cell>
          <cell r="E379">
            <v>0</v>
          </cell>
          <cell r="F379" t="str">
            <v>MR</v>
          </cell>
          <cell r="G379" t="str">
            <v>1150 West St</v>
          </cell>
          <cell r="H379" t="str">
            <v>AMHERST</v>
          </cell>
          <cell r="I379" t="str">
            <v>MA</v>
          </cell>
          <cell r="J379" t="str">
            <v>01002</v>
          </cell>
          <cell r="K379" t="str">
            <v>Exact Auto Street Reference Geocoded</v>
          </cell>
          <cell r="M379" t="str">
            <v>IGNAZIO BACILE</v>
          </cell>
          <cell r="N379" t="str">
            <v>BLAIR DISTRICT</v>
          </cell>
          <cell r="O379" t="str">
            <v>EFFECTIVE 8/10/20 Del in all locations unless cust chooses not to.</v>
          </cell>
          <cell r="P379">
            <v>40220</v>
          </cell>
          <cell r="Q379">
            <v>44200.5242476852</v>
          </cell>
          <cell r="R379">
            <v>44766</v>
          </cell>
          <cell r="S379" t="str">
            <v>FRANKIE</v>
          </cell>
          <cell r="T379" t="str">
            <v>21</v>
          </cell>
          <cell r="V379" t="str">
            <v>42.318306</v>
          </cell>
          <cell r="W379" t="str">
            <v>-72.528415</v>
          </cell>
        </row>
        <row r="380">
          <cell r="B380">
            <v>111143</v>
          </cell>
          <cell r="C380" t="str">
            <v>Randall s Farm</v>
          </cell>
          <cell r="D380" t="str">
            <v>A</v>
          </cell>
          <cell r="E380">
            <v>0</v>
          </cell>
          <cell r="F380" t="str">
            <v>MR</v>
          </cell>
          <cell r="G380" t="str">
            <v>631 Center St</v>
          </cell>
          <cell r="H380" t="str">
            <v>LUDLOW</v>
          </cell>
          <cell r="I380" t="str">
            <v>MA</v>
          </cell>
          <cell r="J380" t="str">
            <v>01056</v>
          </cell>
          <cell r="K380" t="str">
            <v>Exact Auto Street Reference Geocoded</v>
          </cell>
          <cell r="M380" t="str">
            <v>IGNAZIO BACILE</v>
          </cell>
          <cell r="N380" t="str">
            <v>BLAIR DISTRICT</v>
          </cell>
          <cell r="O380" t="str">
            <v>EFFECTIVE 8/10/20 Del in all locations unless cust chooses not to.</v>
          </cell>
          <cell r="P380">
            <v>40246</v>
          </cell>
          <cell r="Q380">
            <v>44200.5242476852</v>
          </cell>
          <cell r="R380">
            <v>44766</v>
          </cell>
          <cell r="S380" t="str">
            <v>FRANKIE</v>
          </cell>
          <cell r="T380" t="str">
            <v>21</v>
          </cell>
          <cell r="V380" t="str">
            <v>42.180209</v>
          </cell>
          <cell r="W380" t="str">
            <v>-72.471346</v>
          </cell>
        </row>
        <row r="381">
          <cell r="B381">
            <v>111147</v>
          </cell>
          <cell r="C381" t="str">
            <v>On Track Carting 1-4</v>
          </cell>
          <cell r="D381" t="str">
            <v>C</v>
          </cell>
          <cell r="E381">
            <v>0</v>
          </cell>
          <cell r="F381" t="str">
            <v>F</v>
          </cell>
          <cell r="G381" t="str">
            <v>984 Old Colony Rd</v>
          </cell>
          <cell r="H381" t="str">
            <v>WALLINGFORD</v>
          </cell>
          <cell r="I381" t="str">
            <v>CT</v>
          </cell>
          <cell r="J381" t="str">
            <v>06492</v>
          </cell>
          <cell r="K381" t="str">
            <v>High Confidence Auto Street Ref Geocoded</v>
          </cell>
          <cell r="M381" t="str">
            <v>JAMES NASTRI</v>
          </cell>
          <cell r="N381" t="str">
            <v>BLAIR DISTRICT</v>
          </cell>
          <cell r="O381" t="str">
            <v>EFFECTIVE 8/10/20 Del in all locations unless cust chooses not to.</v>
          </cell>
          <cell r="P381">
            <v>40325</v>
          </cell>
          <cell r="Q381">
            <v>44299.509618055599</v>
          </cell>
          <cell r="R381">
            <v>44756</v>
          </cell>
          <cell r="S381" t="str">
            <v>FRANKIE</v>
          </cell>
          <cell r="T381" t="str">
            <v>21</v>
          </cell>
          <cell r="V381" t="str">
            <v>41.497259</v>
          </cell>
          <cell r="W381" t="str">
            <v>-72.814777</v>
          </cell>
        </row>
        <row r="382">
          <cell r="B382">
            <v>111156</v>
          </cell>
          <cell r="C382" t="str">
            <v>R.I. DOC Central - Produce</v>
          </cell>
          <cell r="D382" t="str">
            <v>DOC</v>
          </cell>
          <cell r="E382">
            <v>2</v>
          </cell>
          <cell r="F382" t="str">
            <v>MTWF</v>
          </cell>
          <cell r="G382" t="str">
            <v>144 Power Rd</v>
          </cell>
          <cell r="H382" t="str">
            <v>CRANSTON</v>
          </cell>
          <cell r="I382" t="str">
            <v>RI</v>
          </cell>
          <cell r="J382" t="str">
            <v>02920</v>
          </cell>
          <cell r="K382" t="str">
            <v>Exact Auto Street Reference Geocoded</v>
          </cell>
          <cell r="L382" t="str">
            <v>D.O.C</v>
          </cell>
          <cell r="M382" t="str">
            <v>40/STEVE SMITH</v>
          </cell>
          <cell r="N382" t="str">
            <v>SMITH DISTRICT</v>
          </cell>
          <cell r="O382" t="str">
            <v>EFFECTIVE 8/10/20 Del in all locations unless cust chooses not to.</v>
          </cell>
          <cell r="P382">
            <v>39912</v>
          </cell>
          <cell r="Q382">
            <v>44691.578113425901</v>
          </cell>
          <cell r="R382">
            <v>44110</v>
          </cell>
          <cell r="S382" t="str">
            <v>FRANKIE</v>
          </cell>
          <cell r="T382" t="str">
            <v>21</v>
          </cell>
          <cell r="V382" t="str">
            <v>41.747712</v>
          </cell>
          <cell r="W382" t="str">
            <v>-71.459570</v>
          </cell>
        </row>
        <row r="383">
          <cell r="B383">
            <v>111158</v>
          </cell>
          <cell r="C383" t="str">
            <v>Nomad s</v>
          </cell>
          <cell r="D383" t="str">
            <v>B</v>
          </cell>
          <cell r="E383">
            <v>0</v>
          </cell>
          <cell r="F383" t="str">
            <v>R</v>
          </cell>
          <cell r="G383" t="str">
            <v>100 Bidwell Dr</v>
          </cell>
          <cell r="H383" t="str">
            <v>SOUTH WINDSOR</v>
          </cell>
          <cell r="I383" t="str">
            <v>CT</v>
          </cell>
          <cell r="J383" t="str">
            <v>06074</v>
          </cell>
          <cell r="K383" t="str">
            <v>High Confidence Auto Street Ref Geocoded</v>
          </cell>
          <cell r="M383" t="str">
            <v>MATT HEBERT</v>
          </cell>
          <cell r="N383" t="str">
            <v>BLAIR DISTRICT</v>
          </cell>
          <cell r="O383" t="str">
            <v>Do not leave product on pallets at the delivery site.  Take back all empty pallets with you.  Do not leave product in hallway.</v>
          </cell>
          <cell r="P383">
            <v>39155</v>
          </cell>
          <cell r="Q383">
            <v>44654.803935185198</v>
          </cell>
          <cell r="R383">
            <v>44762</v>
          </cell>
          <cell r="S383" t="str">
            <v>ADMIN</v>
          </cell>
          <cell r="T383" t="str">
            <v>21</v>
          </cell>
          <cell r="V383" t="str">
            <v>41.829935</v>
          </cell>
          <cell r="W383" t="str">
            <v>-72.608598</v>
          </cell>
        </row>
        <row r="384">
          <cell r="B384">
            <v>111172</v>
          </cell>
          <cell r="C384" t="str">
            <v>Holmberg Orchard 8-4</v>
          </cell>
          <cell r="D384" t="str">
            <v>A</v>
          </cell>
          <cell r="E384">
            <v>0</v>
          </cell>
          <cell r="F384" t="str">
            <v>TF</v>
          </cell>
          <cell r="G384" t="str">
            <v>12 Orchard Lane</v>
          </cell>
          <cell r="H384" t="str">
            <v>GALES FERRY</v>
          </cell>
          <cell r="I384" t="str">
            <v>CT</v>
          </cell>
          <cell r="J384" t="str">
            <v>06335</v>
          </cell>
          <cell r="K384" t="str">
            <v>Exact Auto Street Reference Geocoded</v>
          </cell>
          <cell r="L384" t="str">
            <v>IS; LG</v>
          </cell>
          <cell r="M384" t="str">
            <v>CHRISTINE DEVORE</v>
          </cell>
          <cell r="N384" t="str">
            <v>BLAIR DISTRICT</v>
          </cell>
          <cell r="O384" t="str">
            <v>EFFECTIVE 8/10/20 Del in all locations unless cust chooses not to.</v>
          </cell>
          <cell r="P384">
            <v>40463</v>
          </cell>
          <cell r="Q384">
            <v>44605.558252314797</v>
          </cell>
          <cell r="R384">
            <v>44760</v>
          </cell>
          <cell r="S384" t="str">
            <v>FRANKIE</v>
          </cell>
          <cell r="T384" t="str">
            <v>21</v>
          </cell>
          <cell r="V384" t="str">
            <v>41.467673</v>
          </cell>
          <cell r="W384" t="str">
            <v>-72.058328</v>
          </cell>
        </row>
        <row r="385">
          <cell r="B385">
            <v>111181</v>
          </cell>
          <cell r="C385" t="str">
            <v>Halls Market</v>
          </cell>
          <cell r="D385" t="str">
            <v>C</v>
          </cell>
          <cell r="E385">
            <v>0</v>
          </cell>
          <cell r="F385" t="str">
            <v>TF</v>
          </cell>
          <cell r="G385" t="str">
            <v>331 Park Rd</v>
          </cell>
          <cell r="H385" t="str">
            <v>W HARTFORD</v>
          </cell>
          <cell r="I385" t="str">
            <v>CT</v>
          </cell>
          <cell r="J385" t="str">
            <v>06119</v>
          </cell>
          <cell r="K385" t="str">
            <v>High Confidence Auto Street Ref Geocoded</v>
          </cell>
          <cell r="M385" t="str">
            <v>JERAMIE PERRY</v>
          </cell>
          <cell r="N385" t="str">
            <v>CAPPELLO DISTRICT</v>
          </cell>
          <cell r="O385" t="str">
            <v>EFFECTIVE 8/10/20 Del in all locations unless cust chooses not to.</v>
          </cell>
          <cell r="P385">
            <v>40682</v>
          </cell>
          <cell r="Q385">
            <v>44762.488217592603</v>
          </cell>
          <cell r="R385">
            <v>44760</v>
          </cell>
          <cell r="S385" t="str">
            <v>FRANKIE</v>
          </cell>
          <cell r="T385" t="str">
            <v>21</v>
          </cell>
          <cell r="V385" t="str">
            <v>41.755984</v>
          </cell>
          <cell r="W385" t="str">
            <v>-72.728451</v>
          </cell>
        </row>
        <row r="386">
          <cell r="B386">
            <v>111199</v>
          </cell>
          <cell r="C386" t="str">
            <v>Army Navy Club 8-12</v>
          </cell>
          <cell r="D386" t="str">
            <v>B</v>
          </cell>
          <cell r="E386">
            <v>0</v>
          </cell>
          <cell r="F386" t="str">
            <v>W</v>
          </cell>
          <cell r="G386" t="str">
            <v>1090 Main St</v>
          </cell>
          <cell r="H386" t="str">
            <v>MANCHESTER</v>
          </cell>
          <cell r="I386" t="str">
            <v>CT</v>
          </cell>
          <cell r="J386" t="str">
            <v>06040</v>
          </cell>
          <cell r="K386" t="str">
            <v>Exact Auto Street Reference Geocoded</v>
          </cell>
          <cell r="M386" t="str">
            <v>MATT HEBERT</v>
          </cell>
          <cell r="N386" t="str">
            <v>BLAIR DISTRICT</v>
          </cell>
          <cell r="P386">
            <v>41591</v>
          </cell>
          <cell r="Q386">
            <v>44299.509560185201</v>
          </cell>
          <cell r="R386">
            <v>44698</v>
          </cell>
          <cell r="S386" t="str">
            <v>FRANKIE</v>
          </cell>
          <cell r="T386" t="str">
            <v>21</v>
          </cell>
          <cell r="V386" t="str">
            <v>41.767279</v>
          </cell>
          <cell r="W386" t="str">
            <v>-72.520633</v>
          </cell>
        </row>
        <row r="387">
          <cell r="B387">
            <v>111200</v>
          </cell>
          <cell r="C387" t="str">
            <v>KEY - Forestville Little League</v>
          </cell>
          <cell r="D387" t="str">
            <v>A</v>
          </cell>
          <cell r="E387">
            <v>0</v>
          </cell>
          <cell r="F387" t="str">
            <v>WF</v>
          </cell>
          <cell r="G387" t="str">
            <v>10 Daley St</v>
          </cell>
          <cell r="H387" t="str">
            <v>BRISTOL</v>
          </cell>
          <cell r="I387" t="str">
            <v>CT</v>
          </cell>
          <cell r="J387" t="str">
            <v>06010</v>
          </cell>
          <cell r="K387" t="str">
            <v>High Confidence Auto Street Ref Geocoded</v>
          </cell>
          <cell r="M387" t="str">
            <v>KEVIN ZUKOWSKI</v>
          </cell>
          <cell r="N387" t="str">
            <v>BLAIR DISTRICT</v>
          </cell>
          <cell r="O387" t="str">
            <v>CODE 2017.  Fenced in area to left of usual door has a garage door with another freezer.  Product to correct inviorment. CONTACT: RICHARD (860)940-4709</v>
          </cell>
          <cell r="P387">
            <v>41680</v>
          </cell>
          <cell r="Q387">
            <v>44692.518425925897</v>
          </cell>
          <cell r="R387">
            <v>44740</v>
          </cell>
          <cell r="S387" t="str">
            <v>FRANKIE</v>
          </cell>
          <cell r="T387" t="str">
            <v>21</v>
          </cell>
          <cell r="V387" t="str">
            <v>41.668808</v>
          </cell>
          <cell r="W387" t="str">
            <v>-72.897706</v>
          </cell>
        </row>
        <row r="388">
          <cell r="B388">
            <v>111205</v>
          </cell>
          <cell r="C388" t="str">
            <v>Hands Of Hartford</v>
          </cell>
          <cell r="D388" t="str">
            <v>D</v>
          </cell>
          <cell r="E388">
            <v>0</v>
          </cell>
          <cell r="F388" t="str">
            <v>MW</v>
          </cell>
          <cell r="G388" t="str">
            <v>55 Bartholomew St</v>
          </cell>
          <cell r="H388" t="str">
            <v>HARTFORD</v>
          </cell>
          <cell r="I388" t="str">
            <v>CT</v>
          </cell>
          <cell r="J388" t="str">
            <v>06106</v>
          </cell>
          <cell r="K388" t="str">
            <v>High Confidence Auto Street Ref Geocoded</v>
          </cell>
          <cell r="L388" t="str">
            <v>ISUZU OR VAN</v>
          </cell>
          <cell r="M388" t="str">
            <v>KEVIN ZUKOWSKI</v>
          </cell>
          <cell r="N388" t="str">
            <v>BLAIR DISTRICT</v>
          </cell>
          <cell r="O388" t="str">
            <v>EFFECTIVE 8/10/20 Del in all locations unless cust chooses not to.</v>
          </cell>
          <cell r="P388">
            <v>42136</v>
          </cell>
          <cell r="Q388">
            <v>44727.494340277801</v>
          </cell>
          <cell r="R388">
            <v>44766</v>
          </cell>
          <cell r="S388" t="str">
            <v>FRANKIE</v>
          </cell>
          <cell r="T388" t="str">
            <v>21</v>
          </cell>
          <cell r="V388" t="str">
            <v>41.756220</v>
          </cell>
          <cell r="W388" t="str">
            <v>-72.703175</v>
          </cell>
        </row>
        <row r="389">
          <cell r="B389">
            <v>111216</v>
          </cell>
          <cell r="C389" t="str">
            <v>Manchester Packign Co Inc - Vernon</v>
          </cell>
          <cell r="D389" t="str">
            <v>BHL</v>
          </cell>
          <cell r="E389">
            <v>0</v>
          </cell>
          <cell r="F389" t="str">
            <v>MTWRF</v>
          </cell>
          <cell r="G389" t="str">
            <v>1084 Hartford Turnpike</v>
          </cell>
          <cell r="H389" t="str">
            <v>VERNON</v>
          </cell>
          <cell r="I389" t="str">
            <v>CT</v>
          </cell>
          <cell r="J389" t="str">
            <v>06066</v>
          </cell>
          <cell r="K389" t="str">
            <v>Exact Auto Street Reference Geocoded</v>
          </cell>
          <cell r="L389" t="str">
            <v>BHL-Bogner Vernon</v>
          </cell>
          <cell r="M389" t="str">
            <v>BACKHAUL</v>
          </cell>
          <cell r="N389" t="str">
            <v>BACKHAUL</v>
          </cell>
          <cell r="O389" t="str">
            <v>EFFECTIVE 8/10/20 Del in all locations unless cust chooses not to.</v>
          </cell>
          <cell r="P389">
            <v>43116</v>
          </cell>
          <cell r="Q389">
            <v>44264.712997685201</v>
          </cell>
          <cell r="R389">
            <v>44753</v>
          </cell>
          <cell r="S389" t="str">
            <v>FRANKIE</v>
          </cell>
          <cell r="T389" t="str">
            <v>21</v>
          </cell>
          <cell r="V389" t="str">
            <v>41.852304</v>
          </cell>
          <cell r="W389" t="str">
            <v>-72.445960</v>
          </cell>
        </row>
        <row r="390">
          <cell r="B390">
            <v>111219</v>
          </cell>
          <cell r="C390" t="str">
            <v>Labonnes/Oliver s Supermarket</v>
          </cell>
          <cell r="D390" t="str">
            <v>B</v>
          </cell>
          <cell r="E390">
            <v>0</v>
          </cell>
          <cell r="F390" t="str">
            <v>TF</v>
          </cell>
          <cell r="G390" t="str">
            <v>75 Waterbury rd</v>
          </cell>
          <cell r="H390" t="str">
            <v>PROSPECT</v>
          </cell>
          <cell r="I390" t="str">
            <v>CT</v>
          </cell>
          <cell r="J390" t="str">
            <v>06712</v>
          </cell>
          <cell r="K390" t="str">
            <v>Exact Auto Street Reference Geocoded</v>
          </cell>
          <cell r="M390" t="str">
            <v>JCAPPELLO</v>
          </cell>
          <cell r="N390" t="str">
            <v>CAPPELLO DISTRICT</v>
          </cell>
          <cell r="P390">
            <v>43846</v>
          </cell>
          <cell r="Q390">
            <v>44496.570081018501</v>
          </cell>
          <cell r="R390">
            <v>43849</v>
          </cell>
          <cell r="S390" t="str">
            <v>FRANKIE</v>
          </cell>
          <cell r="T390" t="str">
            <v>21</v>
          </cell>
          <cell r="V390" t="str">
            <v>41.514348</v>
          </cell>
          <cell r="W390" t="str">
            <v>-72.985726</v>
          </cell>
        </row>
        <row r="391">
          <cell r="B391">
            <v>120890</v>
          </cell>
          <cell r="C391" t="str">
            <v>COMMUNITY RENEW HARTFORD</v>
          </cell>
          <cell r="D391" t="str">
            <v>A</v>
          </cell>
          <cell r="E391">
            <v>0</v>
          </cell>
          <cell r="F391" t="str">
            <v>MWF</v>
          </cell>
          <cell r="G391" t="str">
            <v>555 WINDSOR ST</v>
          </cell>
          <cell r="H391" t="str">
            <v>HARTFORD</v>
          </cell>
          <cell r="I391" t="str">
            <v>CT</v>
          </cell>
          <cell r="J391" t="str">
            <v>06120</v>
          </cell>
          <cell r="K391" t="str">
            <v>Exact Auto Street Reference Geocoded</v>
          </cell>
          <cell r="L391" t="str">
            <v>EJ</v>
          </cell>
          <cell r="M391" t="str">
            <v>SIERING/OTHER</v>
          </cell>
          <cell r="N391" t="str">
            <v>SIERING DISTRICT</v>
          </cell>
          <cell r="O391" t="str">
            <v>Call Chris @ 860.934.4204 if you need help.</v>
          </cell>
          <cell r="P391">
            <v>36237</v>
          </cell>
          <cell r="Q391">
            <v>44748.609988425902</v>
          </cell>
          <cell r="R391">
            <v>44761</v>
          </cell>
          <cell r="S391" t="str">
            <v>FRANKIE</v>
          </cell>
          <cell r="T391" t="str">
            <v>21</v>
          </cell>
          <cell r="V391" t="str">
            <v>41.781486</v>
          </cell>
          <cell r="W391" t="str">
            <v>-72.671725</v>
          </cell>
        </row>
        <row r="392">
          <cell r="B392">
            <v>120990</v>
          </cell>
          <cell r="C392" t="str">
            <v>ST THOMAS SEMINARY</v>
          </cell>
          <cell r="D392" t="str">
            <v>B</v>
          </cell>
          <cell r="E392">
            <v>0</v>
          </cell>
          <cell r="F392" t="str">
            <v>W</v>
          </cell>
          <cell r="G392" t="str">
            <v>467 Bloomfield Avenue</v>
          </cell>
          <cell r="H392" t="str">
            <v>BLOOMFIELD</v>
          </cell>
          <cell r="I392" t="str">
            <v>CT</v>
          </cell>
          <cell r="J392" t="str">
            <v>06002</v>
          </cell>
          <cell r="K392" t="str">
            <v>Exact Auto Street Reference Geocoded</v>
          </cell>
          <cell r="M392" t="str">
            <v>IGNAZIO BACILE</v>
          </cell>
          <cell r="N392" t="str">
            <v>BLAIR DISTRICT</v>
          </cell>
          <cell r="O392" t="str">
            <v>EFFECTIVE 8/10/20 Del in all locations unless cust chooses not to.</v>
          </cell>
          <cell r="P392">
            <v>36237</v>
          </cell>
          <cell r="Q392">
            <v>44558.8772453704</v>
          </cell>
          <cell r="R392">
            <v>44761</v>
          </cell>
          <cell r="S392" t="str">
            <v>FRANKIE</v>
          </cell>
          <cell r="T392" t="str">
            <v>21</v>
          </cell>
          <cell r="V392" t="str">
            <v>41.809394</v>
          </cell>
          <cell r="W392" t="str">
            <v>-72.732129</v>
          </cell>
        </row>
        <row r="393">
          <cell r="B393">
            <v>130530</v>
          </cell>
          <cell r="C393" t="str">
            <v>TOPS SUPER</v>
          </cell>
          <cell r="D393" t="str">
            <v>A</v>
          </cell>
          <cell r="E393">
            <v>0</v>
          </cell>
          <cell r="F393" t="str">
            <v>TWRF</v>
          </cell>
          <cell r="G393" t="str">
            <v>887 MERIDEN WATERBU RD</v>
          </cell>
          <cell r="H393" t="str">
            <v>PLANTSVILLE</v>
          </cell>
          <cell r="I393" t="str">
            <v>CT</v>
          </cell>
          <cell r="J393" t="str">
            <v>06479</v>
          </cell>
          <cell r="K393" t="str">
            <v>Med Confidence Auto Street Ref Geocoded</v>
          </cell>
          <cell r="M393" t="str">
            <v>JCAPPELLO</v>
          </cell>
          <cell r="N393" t="str">
            <v>CAPPELLO DISTRICT</v>
          </cell>
          <cell r="O393" t="str">
            <v>Hand Truck - No pallet drop. PLEASE MAKE SURE THE CUSTOMER SIGNS THEIR COPY OF THE INVOICE OF MAKE A COPY OF THE SHEET THEY SIGN AND GIVE THEM...FP</v>
          </cell>
          <cell r="P393">
            <v>36237</v>
          </cell>
          <cell r="Q393">
            <v>44692.535324074102</v>
          </cell>
          <cell r="R393">
            <v>44763</v>
          </cell>
          <cell r="S393" t="str">
            <v>FRANKIE</v>
          </cell>
          <cell r="T393" t="str">
            <v>21</v>
          </cell>
          <cell r="V393" t="str">
            <v>41.563141</v>
          </cell>
          <cell r="W393" t="str">
            <v>-72.874046</v>
          </cell>
        </row>
        <row r="394">
          <cell r="B394">
            <v>145425</v>
          </cell>
          <cell r="C394" t="str">
            <v>Arbors at Chicopee - Kids</v>
          </cell>
          <cell r="D394" t="str">
            <v>C</v>
          </cell>
          <cell r="E394">
            <v>0</v>
          </cell>
          <cell r="F394" t="str">
            <v>TF</v>
          </cell>
          <cell r="G394" t="str">
            <v>999 MEMORIAL DR</v>
          </cell>
          <cell r="H394" t="str">
            <v>CHICOPEE</v>
          </cell>
          <cell r="I394" t="str">
            <v>MA</v>
          </cell>
          <cell r="J394" t="str">
            <v>01020</v>
          </cell>
          <cell r="K394" t="str">
            <v>Exact Auto Street Reference Geocoded</v>
          </cell>
          <cell r="M394" t="str">
            <v>JEN GOSSELIN</v>
          </cell>
          <cell r="N394" t="str">
            <v>CAPPELLO DISTRICT</v>
          </cell>
          <cell r="O394" t="str">
            <v>EFFECTIVE 8/10/20 Del in all locations unless cust chooses not to.  Deliver through front</v>
          </cell>
          <cell r="P394">
            <v>36237</v>
          </cell>
          <cell r="Q394">
            <v>44510.493564814802</v>
          </cell>
          <cell r="R394">
            <v>44284</v>
          </cell>
          <cell r="S394" t="str">
            <v>FRANKIE</v>
          </cell>
          <cell r="T394" t="str">
            <v>21</v>
          </cell>
          <cell r="V394" t="str">
            <v>42.185118</v>
          </cell>
          <cell r="W394" t="str">
            <v>-72.577385</v>
          </cell>
        </row>
        <row r="395">
          <cell r="B395">
            <v>145426</v>
          </cell>
          <cell r="C395" t="str">
            <v>Arbors East Longmeadow 8-1</v>
          </cell>
          <cell r="E395">
            <v>0</v>
          </cell>
          <cell r="F395" t="str">
            <v>WF</v>
          </cell>
          <cell r="G395" t="str">
            <v>95 Shaker Rd</v>
          </cell>
          <cell r="H395" t="str">
            <v>EAST LONGMEADOW</v>
          </cell>
          <cell r="I395" t="str">
            <v>MA</v>
          </cell>
          <cell r="J395" t="str">
            <v>01028</v>
          </cell>
          <cell r="K395" t="str">
            <v>Exact Auto Street Reference Geocoded</v>
          </cell>
          <cell r="M395" t="str">
            <v>JEN GOSSELIN</v>
          </cell>
          <cell r="N395" t="str">
            <v>CAPPELLO DISTRICT</v>
          </cell>
          <cell r="O395" t="str">
            <v>3/16/20 All drivers must enter the front door &amp; get Temperature scan prior to delivery.  Once passed, deliver as usual.</v>
          </cell>
          <cell r="P395">
            <v>40912</v>
          </cell>
          <cell r="Q395">
            <v>44510.493564814802</v>
          </cell>
          <cell r="R395">
            <v>43907</v>
          </cell>
          <cell r="S395" t="str">
            <v>FRANKIE</v>
          </cell>
          <cell r="T395" t="str">
            <v>21</v>
          </cell>
          <cell r="V395" t="str">
            <v>42.060736</v>
          </cell>
          <cell r="W395" t="str">
            <v>-72.515264</v>
          </cell>
        </row>
        <row r="396">
          <cell r="B396">
            <v>194650</v>
          </cell>
          <cell r="C396" t="str">
            <v>HOLIDAY HILL</v>
          </cell>
          <cell r="D396" t="str">
            <v>A</v>
          </cell>
          <cell r="E396">
            <v>0</v>
          </cell>
          <cell r="F396" t="str">
            <v>MR</v>
          </cell>
          <cell r="G396" t="str">
            <v>43 CANDEE RD</v>
          </cell>
          <cell r="H396" t="str">
            <v>PROSPECT</v>
          </cell>
          <cell r="I396" t="str">
            <v>CT</v>
          </cell>
          <cell r="J396" t="str">
            <v>06712</v>
          </cell>
          <cell r="K396" t="str">
            <v>Exact Auto Street Reference Geocoded</v>
          </cell>
          <cell r="M396" t="str">
            <v>JAMES NASTRI</v>
          </cell>
          <cell r="N396" t="str">
            <v>BLAIR DISTRICT</v>
          </cell>
          <cell r="O396" t="str">
            <v>EFFECTIVE 8/10/20 Del in all locations unless cust chooses not to.  Gate combo 4887.</v>
          </cell>
          <cell r="P396">
            <v>36319</v>
          </cell>
          <cell r="Q396">
            <v>44297.737465277802</v>
          </cell>
          <cell r="R396">
            <v>44766</v>
          </cell>
          <cell r="S396" t="str">
            <v>FRANKIE</v>
          </cell>
          <cell r="T396" t="str">
            <v>21</v>
          </cell>
          <cell r="V396" t="str">
            <v>41.468438</v>
          </cell>
          <cell r="W396" t="str">
            <v>-72.955949</v>
          </cell>
        </row>
        <row r="397">
          <cell r="B397">
            <v>201570</v>
          </cell>
          <cell r="C397" t="str">
            <v>FI - FISHERS ISLAND</v>
          </cell>
          <cell r="D397" t="str">
            <v>A</v>
          </cell>
          <cell r="E397">
            <v>0</v>
          </cell>
          <cell r="F397" t="str">
            <v>TF</v>
          </cell>
          <cell r="G397" t="str">
            <v>0 VOLUNTEER FIRE DEPT</v>
          </cell>
          <cell r="H397" t="str">
            <v>FISHERS ISLAND</v>
          </cell>
          <cell r="I397" t="str">
            <v>NY</v>
          </cell>
          <cell r="J397" t="str">
            <v>06390</v>
          </cell>
          <cell r="K397" t="str">
            <v>City Center Geocoded</v>
          </cell>
          <cell r="M397" t="str">
            <v>KEN CARDNER</v>
          </cell>
          <cell r="N397" t="str">
            <v>BLAIR DISTRICT</v>
          </cell>
          <cell r="O397" t="str">
            <v>Call Patty 1hr before delivery @ 404.694.1054.</v>
          </cell>
          <cell r="P397">
            <v>36237</v>
          </cell>
          <cell r="Q397">
            <v>44733.519594907397</v>
          </cell>
          <cell r="R397">
            <v>44742</v>
          </cell>
          <cell r="S397" t="str">
            <v>FRANKIE</v>
          </cell>
          <cell r="T397" t="str">
            <v>21</v>
          </cell>
          <cell r="V397" t="str">
            <v>41.258100</v>
          </cell>
          <cell r="W397" t="str">
            <v>-72.024200</v>
          </cell>
        </row>
        <row r="398">
          <cell r="B398">
            <v>201940</v>
          </cell>
          <cell r="C398" t="str">
            <v>FI - Hay Harbor</v>
          </cell>
          <cell r="D398" t="str">
            <v>A</v>
          </cell>
          <cell r="E398">
            <v>0</v>
          </cell>
          <cell r="F398" t="str">
            <v>TF</v>
          </cell>
          <cell r="G398" t="str">
            <v>0 C/O HAY HARBOR CLUB</v>
          </cell>
          <cell r="H398" t="str">
            <v>FISHERS ISLAND</v>
          </cell>
          <cell r="I398" t="str">
            <v>NY</v>
          </cell>
          <cell r="J398" t="str">
            <v>06390</v>
          </cell>
          <cell r="K398" t="str">
            <v>City Center Geocoded</v>
          </cell>
          <cell r="M398" t="str">
            <v>KEN CARDNER</v>
          </cell>
          <cell r="N398" t="str">
            <v>BLAIR DISTRICT</v>
          </cell>
          <cell r="O398" t="str">
            <v>When facing club, small street on left side of building.  go through dirt path on left side of bldg.</v>
          </cell>
          <cell r="P398">
            <v>36237</v>
          </cell>
          <cell r="Q398">
            <v>44733.521122685197</v>
          </cell>
          <cell r="R398">
            <v>44763</v>
          </cell>
          <cell r="S398" t="str">
            <v>FRANKIE</v>
          </cell>
          <cell r="T398" t="str">
            <v>21</v>
          </cell>
          <cell r="V398" t="str">
            <v>41.258100</v>
          </cell>
          <cell r="W398" t="str">
            <v>-72.024200</v>
          </cell>
        </row>
        <row r="399">
          <cell r="B399">
            <v>202280</v>
          </cell>
          <cell r="C399" t="str">
            <v>FI - FISHERS IS VILLAGE MARKET</v>
          </cell>
          <cell r="D399" t="str">
            <v>A</v>
          </cell>
          <cell r="E399">
            <v>0</v>
          </cell>
          <cell r="F399" t="str">
            <v>TF</v>
          </cell>
          <cell r="G399" t="str">
            <v>0 MARKET INC</v>
          </cell>
          <cell r="H399" t="str">
            <v>FISHERS ISLAND</v>
          </cell>
          <cell r="I399" t="str">
            <v>NY</v>
          </cell>
          <cell r="J399" t="str">
            <v>06390</v>
          </cell>
          <cell r="K399" t="str">
            <v>City Center Geocoded</v>
          </cell>
          <cell r="L399" t="str">
            <v>LG</v>
          </cell>
          <cell r="M399" t="str">
            <v>KEN CARDNER</v>
          </cell>
          <cell r="N399" t="str">
            <v>BLAIR DISTRICT</v>
          </cell>
          <cell r="O399" t="str">
            <v>DELIVER 6:00 TO 10:3</v>
          </cell>
          <cell r="P399">
            <v>36237</v>
          </cell>
          <cell r="Q399">
            <v>44733.519548611097</v>
          </cell>
          <cell r="R399">
            <v>44763</v>
          </cell>
          <cell r="S399" t="str">
            <v>FRANKIE</v>
          </cell>
          <cell r="T399" t="str">
            <v>21</v>
          </cell>
          <cell r="V399" t="str">
            <v>41.258100</v>
          </cell>
          <cell r="W399" t="str">
            <v>-72.024200</v>
          </cell>
        </row>
        <row r="400">
          <cell r="B400">
            <v>231600</v>
          </cell>
          <cell r="C400" t="str">
            <v>LOG HOUSE RESTAURANT</v>
          </cell>
          <cell r="D400" t="str">
            <v>B</v>
          </cell>
          <cell r="E400">
            <v>0</v>
          </cell>
          <cell r="F400" t="str">
            <v>R</v>
          </cell>
          <cell r="G400" t="str">
            <v>110 NEW HARTFORD RD</v>
          </cell>
          <cell r="H400" t="str">
            <v>WINSTED</v>
          </cell>
          <cell r="I400" t="str">
            <v>CT</v>
          </cell>
          <cell r="J400" t="str">
            <v>06098</v>
          </cell>
          <cell r="K400" t="str">
            <v>High Confidence Auto Street Ref Geocoded</v>
          </cell>
          <cell r="M400" t="str">
            <v>JAMES NASTRI</v>
          </cell>
          <cell r="N400" t="str">
            <v>BLAIR DISTRICT</v>
          </cell>
          <cell r="O400" t="str">
            <v>EFFECTIVE 8/10/20 Del in all locations unless cust chooses not to.</v>
          </cell>
          <cell r="P400">
            <v>36237</v>
          </cell>
          <cell r="Q400">
            <v>44053.541331018503</v>
          </cell>
          <cell r="R400">
            <v>44762</v>
          </cell>
          <cell r="S400" t="str">
            <v>FRANKIE</v>
          </cell>
          <cell r="T400" t="str">
            <v>21</v>
          </cell>
          <cell r="V400" t="str">
            <v>41.913809</v>
          </cell>
          <cell r="W400" t="str">
            <v>-73.053571</v>
          </cell>
        </row>
        <row r="401">
          <cell r="B401">
            <v>251460</v>
          </cell>
          <cell r="C401" t="str">
            <v>FI - FISHERS COUNTRY CLUB</v>
          </cell>
          <cell r="D401" t="str">
            <v>B</v>
          </cell>
          <cell r="E401">
            <v>0</v>
          </cell>
          <cell r="F401" t="str">
            <v>TF</v>
          </cell>
          <cell r="G401" t="str">
            <v>0 FISHERS ISLAND CLUB</v>
          </cell>
          <cell r="H401" t="str">
            <v>FISHERS ISLAND</v>
          </cell>
          <cell r="I401" t="str">
            <v>NY</v>
          </cell>
          <cell r="J401" t="str">
            <v>06390</v>
          </cell>
          <cell r="K401" t="str">
            <v>Med Confidence Auto Street Ref Geocoded</v>
          </cell>
          <cell r="M401" t="str">
            <v>KEN CARDNER</v>
          </cell>
          <cell r="N401" t="str">
            <v>BLAIR DISTRICT</v>
          </cell>
          <cell r="O401" t="str">
            <v>MUST SUB ON ALL "NO</v>
          </cell>
          <cell r="P401">
            <v>36237</v>
          </cell>
          <cell r="Q401">
            <v>44733.519490740699</v>
          </cell>
          <cell r="R401">
            <v>44763</v>
          </cell>
          <cell r="S401" t="str">
            <v>FRANKIE</v>
          </cell>
          <cell r="T401" t="str">
            <v>21</v>
          </cell>
          <cell r="V401" t="str">
            <v>41.257065</v>
          </cell>
          <cell r="W401" t="str">
            <v>-72.030920</v>
          </cell>
        </row>
        <row r="402">
          <cell r="B402">
            <v>251461</v>
          </cell>
          <cell r="C402" t="str">
            <v>FI - SNACK BAR AT FISHERS C.C.</v>
          </cell>
          <cell r="D402" t="str">
            <v>B</v>
          </cell>
          <cell r="E402">
            <v>0</v>
          </cell>
          <cell r="F402" t="str">
            <v>TF</v>
          </cell>
          <cell r="G402" t="str">
            <v>0 FISHERS ISLAND CLUB</v>
          </cell>
          <cell r="H402" t="str">
            <v>FISHERS ISLAND</v>
          </cell>
          <cell r="I402" t="str">
            <v>NY</v>
          </cell>
          <cell r="J402" t="str">
            <v>06390</v>
          </cell>
          <cell r="K402" t="str">
            <v>Med Confidence Auto Street Ref Geocoded</v>
          </cell>
          <cell r="M402" t="str">
            <v>KEN CARDNER</v>
          </cell>
          <cell r="N402" t="str">
            <v>BLAIR DISTRICT</v>
          </cell>
          <cell r="P402">
            <v>36237</v>
          </cell>
          <cell r="Q402">
            <v>44733.521168981497</v>
          </cell>
          <cell r="R402">
            <v>44763</v>
          </cell>
          <cell r="S402" t="str">
            <v>FRANKIE</v>
          </cell>
          <cell r="T402" t="str">
            <v>21</v>
          </cell>
          <cell r="V402" t="str">
            <v>41.257065</v>
          </cell>
          <cell r="W402" t="str">
            <v>-72.030920</v>
          </cell>
        </row>
        <row r="403">
          <cell r="B403">
            <v>313101</v>
          </cell>
          <cell r="C403" t="str">
            <v>FI - PEQUOT INN</v>
          </cell>
          <cell r="D403" t="str">
            <v>A</v>
          </cell>
          <cell r="E403">
            <v>0</v>
          </cell>
          <cell r="F403" t="str">
            <v>TF</v>
          </cell>
          <cell r="G403" t="str">
            <v>246 MONTAUK AV</v>
          </cell>
          <cell r="H403" t="str">
            <v>FISHERS ISLAND</v>
          </cell>
          <cell r="I403" t="str">
            <v>NY</v>
          </cell>
          <cell r="J403" t="str">
            <v>06390</v>
          </cell>
          <cell r="K403" t="str">
            <v>Low Confidence Auto Street Ref Geocoded</v>
          </cell>
          <cell r="M403" t="str">
            <v>KEN CARDNER</v>
          </cell>
          <cell r="N403" t="str">
            <v>BLAIR DISTRICT</v>
          </cell>
          <cell r="O403" t="str">
            <v>FREEZER CODE 2475</v>
          </cell>
          <cell r="P403">
            <v>42537</v>
          </cell>
          <cell r="Q403">
            <v>44733.521203703698</v>
          </cell>
          <cell r="R403">
            <v>44760</v>
          </cell>
          <cell r="S403" t="str">
            <v>FRANKIE</v>
          </cell>
          <cell r="T403" t="str">
            <v>21</v>
          </cell>
          <cell r="V403" t="str">
            <v>41.261860</v>
          </cell>
          <cell r="W403" t="str">
            <v>-72.012520</v>
          </cell>
        </row>
        <row r="404">
          <cell r="B404">
            <v>374310</v>
          </cell>
          <cell r="C404" t="str">
            <v>DARIEN YMCA NO 11:3-12:30</v>
          </cell>
          <cell r="E404">
            <v>0</v>
          </cell>
          <cell r="F404" t="str">
            <v>R</v>
          </cell>
          <cell r="G404" t="str">
            <v>2420 POST RD</v>
          </cell>
          <cell r="H404" t="str">
            <v>DARIEN</v>
          </cell>
          <cell r="I404" t="str">
            <v>CT</v>
          </cell>
          <cell r="J404" t="str">
            <v>06820</v>
          </cell>
          <cell r="K404" t="str">
            <v>Med Confidence Auto Street Ref Geocoded</v>
          </cell>
          <cell r="M404" t="str">
            <v>ALICIA CABAN</v>
          </cell>
          <cell r="N404" t="str">
            <v>BLAIR DISTRICT</v>
          </cell>
          <cell r="O404" t="str">
            <v>EFFECTIVE 8/10/20 Del in all locations unless cust chooses not to.</v>
          </cell>
          <cell r="P404">
            <v>36237</v>
          </cell>
          <cell r="Q404">
            <v>44299.509594907402</v>
          </cell>
          <cell r="R404">
            <v>44026</v>
          </cell>
          <cell r="S404" t="str">
            <v>FRANKIE</v>
          </cell>
          <cell r="T404" t="str">
            <v>21</v>
          </cell>
          <cell r="V404" t="str">
            <v>41.058543</v>
          </cell>
          <cell r="W404" t="str">
            <v>-73.498990</v>
          </cell>
        </row>
        <row r="405">
          <cell r="B405">
            <v>408026</v>
          </cell>
          <cell r="C405" t="str">
            <v>WESTBROOK LOBSTER</v>
          </cell>
          <cell r="D405" t="str">
            <v>C</v>
          </cell>
          <cell r="E405">
            <v>0</v>
          </cell>
          <cell r="F405" t="str">
            <v>W</v>
          </cell>
          <cell r="G405" t="str">
            <v>346 E MAIN ST RTE 1</v>
          </cell>
          <cell r="H405" t="str">
            <v>CLINTON</v>
          </cell>
          <cell r="I405" t="str">
            <v>CT</v>
          </cell>
          <cell r="J405" t="str">
            <v>06413</v>
          </cell>
          <cell r="K405" t="str">
            <v>High Confidence Auto Street Ref Geocoded</v>
          </cell>
          <cell r="M405" t="str">
            <v>KEN CARDNER</v>
          </cell>
          <cell r="N405" t="str">
            <v>BLAIR DISTRICT</v>
          </cell>
          <cell r="O405" t="str">
            <v>EFFECTIVE 8/10/20 Del in all locations unless cust chooses not to.  call matt 30 min b4 2035899636</v>
          </cell>
          <cell r="P405">
            <v>42843</v>
          </cell>
          <cell r="Q405">
            <v>44299.509618055599</v>
          </cell>
          <cell r="R405">
            <v>44761</v>
          </cell>
          <cell r="S405" t="str">
            <v>FRANKIE</v>
          </cell>
          <cell r="T405" t="str">
            <v>21</v>
          </cell>
          <cell r="V405" t="str">
            <v>41.273478</v>
          </cell>
          <cell r="W405" t="str">
            <v>-72.487969</v>
          </cell>
        </row>
        <row r="406">
          <cell r="B406">
            <v>420949</v>
          </cell>
          <cell r="C406" t="str">
            <v>ST BASIL S SEMINARY</v>
          </cell>
          <cell r="D406" t="str">
            <v>A</v>
          </cell>
          <cell r="E406">
            <v>0</v>
          </cell>
          <cell r="F406" t="str">
            <v>R</v>
          </cell>
          <cell r="G406" t="str">
            <v>195 GLENBROOK RD</v>
          </cell>
          <cell r="H406" t="str">
            <v>STAMFORD</v>
          </cell>
          <cell r="I406" t="str">
            <v>CT</v>
          </cell>
          <cell r="J406" t="str">
            <v>06902</v>
          </cell>
          <cell r="K406" t="str">
            <v>Exact Auto Street Reference Geocoded</v>
          </cell>
          <cell r="M406" t="str">
            <v>ALICIA CABAN</v>
          </cell>
          <cell r="N406" t="str">
            <v>BLAIR DISTRICT</v>
          </cell>
          <cell r="O406" t="str">
            <v>DEL.BY 12 NOT THERE</v>
          </cell>
          <cell r="P406">
            <v>36237</v>
          </cell>
          <cell r="Q406">
            <v>44630.427870370397</v>
          </cell>
          <cell r="R406">
            <v>44643</v>
          </cell>
          <cell r="S406" t="str">
            <v>ADMIN</v>
          </cell>
          <cell r="T406" t="str">
            <v>21</v>
          </cell>
          <cell r="V406" t="str">
            <v>41.061303</v>
          </cell>
          <cell r="W406" t="str">
            <v>-73.525382</v>
          </cell>
        </row>
        <row r="407">
          <cell r="B407">
            <v>422470</v>
          </cell>
          <cell r="C407" t="str">
            <v>LEARNING CENTER PIPERS</v>
          </cell>
          <cell r="D407" t="str">
            <v>B</v>
          </cell>
          <cell r="E407">
            <v>0</v>
          </cell>
          <cell r="F407" t="str">
            <v>R</v>
          </cell>
          <cell r="G407" t="str">
            <v>17 Roxbury Road</v>
          </cell>
          <cell r="H407" t="str">
            <v>STAMFORD</v>
          </cell>
          <cell r="I407" t="str">
            <v>CT</v>
          </cell>
          <cell r="J407" t="str">
            <v>06902</v>
          </cell>
          <cell r="K407" t="str">
            <v>Exact Auto Street Reference Geocoded</v>
          </cell>
          <cell r="M407" t="str">
            <v>ALICIA CABAN</v>
          </cell>
          <cell r="N407" t="str">
            <v>BLAIR DISTRICT</v>
          </cell>
          <cell r="O407" t="str">
            <v>EFFECTIVE 8/10/20 Del in all locations unless cust chooses not to.</v>
          </cell>
          <cell r="P407">
            <v>36320</v>
          </cell>
          <cell r="Q407">
            <v>44299.509606481501</v>
          </cell>
          <cell r="R407">
            <v>44437</v>
          </cell>
          <cell r="S407" t="str">
            <v>FRANKIE</v>
          </cell>
          <cell r="T407" t="str">
            <v>21</v>
          </cell>
          <cell r="V407" t="str">
            <v>41.089202</v>
          </cell>
          <cell r="W407" t="str">
            <v>-73.561642</v>
          </cell>
        </row>
        <row r="408">
          <cell r="B408">
            <v>98750</v>
          </cell>
          <cell r="C408" t="str">
            <v>CASEY S CAFE</v>
          </cell>
          <cell r="D408" t="str">
            <v>C</v>
          </cell>
          <cell r="E408">
            <v>0</v>
          </cell>
          <cell r="F408" t="str">
            <v>TR</v>
          </cell>
          <cell r="G408" t="str">
            <v>127 WEST RD</v>
          </cell>
          <cell r="H408" t="str">
            <v>ELLINGTON</v>
          </cell>
          <cell r="I408" t="str">
            <v>CT</v>
          </cell>
          <cell r="J408" t="str">
            <v>06029</v>
          </cell>
          <cell r="K408" t="str">
            <v>Med Confidence Auto Street Ref Geocoded</v>
          </cell>
          <cell r="M408" t="str">
            <v>KEVIN ZUKOWSKI</v>
          </cell>
          <cell r="N408" t="str">
            <v>BLAIR DISTRICT</v>
          </cell>
          <cell r="P408">
            <v>36237</v>
          </cell>
          <cell r="Q408">
            <v>44357.507824074099</v>
          </cell>
          <cell r="R408">
            <v>44510</v>
          </cell>
          <cell r="S408" t="str">
            <v>FRANKIE</v>
          </cell>
          <cell r="T408" t="str">
            <v>21</v>
          </cell>
          <cell r="V408" t="str">
            <v>41.884966</v>
          </cell>
          <cell r="W408" t="str">
            <v>-72.464087</v>
          </cell>
        </row>
        <row r="409">
          <cell r="B409">
            <v>98960</v>
          </cell>
          <cell r="C409" t="str">
            <v>NEW YORK PICKLE DELI</v>
          </cell>
          <cell r="D409" t="str">
            <v>C</v>
          </cell>
          <cell r="E409">
            <v>0</v>
          </cell>
          <cell r="F409" t="str">
            <v>WF</v>
          </cell>
          <cell r="G409" t="str">
            <v>397 CROMWELL AV</v>
          </cell>
          <cell r="H409" t="str">
            <v>ROCKY HILL</v>
          </cell>
          <cell r="I409" t="str">
            <v>CT</v>
          </cell>
          <cell r="J409" t="str">
            <v>06067</v>
          </cell>
          <cell r="K409" t="str">
            <v>Exact Auto Street Reference Geocoded</v>
          </cell>
          <cell r="M409" t="str">
            <v>MATT HEBERT</v>
          </cell>
          <cell r="N409" t="str">
            <v>BLAIR DISTRICT</v>
          </cell>
          <cell r="O409" t="str">
            <v>EFFECTIVE 8/10/20 Del in all locations unless cust chooses not to.</v>
          </cell>
          <cell r="P409">
            <v>36237</v>
          </cell>
          <cell r="Q409">
            <v>44630.6120717593</v>
          </cell>
          <cell r="R409">
            <v>44761</v>
          </cell>
          <cell r="S409" t="str">
            <v>ADMIN</v>
          </cell>
          <cell r="T409" t="str">
            <v>21</v>
          </cell>
          <cell r="V409" t="str">
            <v>41.659653</v>
          </cell>
          <cell r="W409" t="str">
            <v>-72.678542</v>
          </cell>
        </row>
        <row r="410">
          <cell r="B410">
            <v>99630</v>
          </cell>
          <cell r="C410" t="str">
            <v>BARCH - DINNING ROOM</v>
          </cell>
          <cell r="D410" t="str">
            <v>B</v>
          </cell>
          <cell r="E410">
            <v>0</v>
          </cell>
          <cell r="F410" t="str">
            <v>WF</v>
          </cell>
          <cell r="G410" t="str">
            <v>621 JEROME AVENUE</v>
          </cell>
          <cell r="H410" t="str">
            <v>BRISTOL</v>
          </cell>
          <cell r="I410" t="str">
            <v>CT</v>
          </cell>
          <cell r="J410" t="str">
            <v>06011</v>
          </cell>
          <cell r="K410" t="str">
            <v>Self Geocoded</v>
          </cell>
          <cell r="M410" t="str">
            <v>JAMES NASTRI</v>
          </cell>
          <cell r="N410" t="str">
            <v>BLAIR DISTRICT</v>
          </cell>
          <cell r="O410" t="str">
            <v>EFFECTIVE 8/10/20 Del in all locations unless cust chooses not to.  front parking lot, lines low so Do Not back into dock at back, del timing important to customer, delivered through dining room.</v>
          </cell>
          <cell r="P410">
            <v>36780</v>
          </cell>
          <cell r="Q410">
            <v>44053.541342592602</v>
          </cell>
          <cell r="R410">
            <v>44754</v>
          </cell>
          <cell r="S410" t="str">
            <v>FRANKIE</v>
          </cell>
          <cell r="T410" t="str">
            <v>21</v>
          </cell>
          <cell r="V410" t="str">
            <v>41.720230</v>
          </cell>
          <cell r="W410" t="str">
            <v>-72.926977</v>
          </cell>
        </row>
        <row r="411">
          <cell r="B411">
            <v>297001</v>
          </cell>
          <cell r="C411" t="str">
            <v>ABERDALES</v>
          </cell>
          <cell r="E411">
            <v>0</v>
          </cell>
          <cell r="F411" t="str">
            <v>W</v>
          </cell>
          <cell r="G411" t="str">
            <v>10 DEPOT ST</v>
          </cell>
          <cell r="H411" t="str">
            <v>HOUSATONIC</v>
          </cell>
          <cell r="I411" t="str">
            <v>MA</v>
          </cell>
          <cell r="J411" t="str">
            <v>01236</v>
          </cell>
          <cell r="K411" t="str">
            <v>Exact Auto Street Reference Geocoded</v>
          </cell>
          <cell r="M411" t="str">
            <v>JOHN DIBACCO</v>
          </cell>
          <cell r="N411" t="str">
            <v>BLAIR DISTRICT</v>
          </cell>
          <cell r="P411">
            <v>43877</v>
          </cell>
          <cell r="Q411">
            <v>44299.509629629603</v>
          </cell>
          <cell r="R411">
            <v>43899</v>
          </cell>
          <cell r="S411" t="str">
            <v>FRANKIE</v>
          </cell>
          <cell r="T411" t="str">
            <v>20</v>
          </cell>
          <cell r="V411" t="str">
            <v>42.257107</v>
          </cell>
          <cell r="W411" t="str">
            <v>-73.365196</v>
          </cell>
        </row>
        <row r="412">
          <cell r="B412">
            <v>297002</v>
          </cell>
          <cell r="C412" t="str">
            <v>ATHENA</v>
          </cell>
          <cell r="E412">
            <v>0</v>
          </cell>
          <cell r="F412" t="str">
            <v>R</v>
          </cell>
          <cell r="G412" t="str">
            <v>30 HOUSATONIC ST</v>
          </cell>
          <cell r="H412" t="str">
            <v>LEE</v>
          </cell>
          <cell r="I412" t="str">
            <v>MA</v>
          </cell>
          <cell r="J412" t="str">
            <v>01238</v>
          </cell>
          <cell r="K412" t="str">
            <v>Exact Auto Street Reference Geocoded</v>
          </cell>
          <cell r="M412" t="str">
            <v>JOHN DIBACCO</v>
          </cell>
          <cell r="N412" t="str">
            <v>BLAIR DISTRICT</v>
          </cell>
          <cell r="P412">
            <v>43877</v>
          </cell>
          <cell r="Q412">
            <v>44299.509629629603</v>
          </cell>
          <cell r="R412">
            <v>43899</v>
          </cell>
          <cell r="S412" t="str">
            <v>FRANKIE</v>
          </cell>
          <cell r="T412" t="str">
            <v>20</v>
          </cell>
          <cell r="V412" t="str">
            <v>42.303905</v>
          </cell>
          <cell r="W412" t="str">
            <v>-73.245565</v>
          </cell>
        </row>
        <row r="413">
          <cell r="B413">
            <v>297003</v>
          </cell>
          <cell r="C413" t="str">
            <v>CATANZAROS</v>
          </cell>
          <cell r="E413">
            <v>0</v>
          </cell>
          <cell r="F413" t="str">
            <v>W</v>
          </cell>
          <cell r="G413" t="str">
            <v>550 FARMINGTON</v>
          </cell>
          <cell r="H413" t="str">
            <v>NEW BRITAIN</v>
          </cell>
          <cell r="I413" t="str">
            <v>CT</v>
          </cell>
          <cell r="J413" t="str">
            <v>06053</v>
          </cell>
          <cell r="K413" t="str">
            <v>Med Confidence Auto Street Ref Geocoded</v>
          </cell>
          <cell r="M413" t="str">
            <v>JOHN DIBACCO</v>
          </cell>
          <cell r="N413" t="str">
            <v>BLAIR DISTRICT</v>
          </cell>
          <cell r="P413">
            <v>43877</v>
          </cell>
          <cell r="Q413">
            <v>44299.509629629603</v>
          </cell>
          <cell r="R413">
            <v>43899</v>
          </cell>
          <cell r="S413" t="str">
            <v>FRANKIE</v>
          </cell>
          <cell r="T413" t="str">
            <v>20</v>
          </cell>
          <cell r="V413" t="str">
            <v>41.692519</v>
          </cell>
          <cell r="W413" t="str">
            <v>-72.790367</v>
          </cell>
        </row>
        <row r="414">
          <cell r="B414">
            <v>297004</v>
          </cell>
          <cell r="C414" t="str">
            <v>CHIMMIRIS</v>
          </cell>
          <cell r="E414">
            <v>0</v>
          </cell>
          <cell r="F414" t="str">
            <v>W</v>
          </cell>
          <cell r="G414" t="str">
            <v>1075 SILAS DEAN HIGHWAY</v>
          </cell>
          <cell r="H414" t="str">
            <v>WETHERSFIELD</v>
          </cell>
          <cell r="I414" t="str">
            <v>CT</v>
          </cell>
          <cell r="J414" t="str">
            <v>06109</v>
          </cell>
          <cell r="K414" t="str">
            <v>High Confidence Auto Street Ref Geocoded</v>
          </cell>
          <cell r="M414" t="str">
            <v>JOHN DIBACCO</v>
          </cell>
          <cell r="N414" t="str">
            <v>BLAIR DISTRICT</v>
          </cell>
          <cell r="P414">
            <v>43877</v>
          </cell>
          <cell r="Q414">
            <v>44299.509629629603</v>
          </cell>
          <cell r="R414">
            <v>43899</v>
          </cell>
          <cell r="S414" t="str">
            <v>FRANKIE</v>
          </cell>
          <cell r="T414" t="str">
            <v>20</v>
          </cell>
          <cell r="V414" t="str">
            <v>41.694603</v>
          </cell>
          <cell r="W414" t="str">
            <v>-72.657070</v>
          </cell>
        </row>
        <row r="415">
          <cell r="B415">
            <v>297005</v>
          </cell>
          <cell r="C415" t="str">
            <v>FREDDY S PIZZA</v>
          </cell>
          <cell r="D415" t="str">
            <v>C</v>
          </cell>
          <cell r="E415">
            <v>0</v>
          </cell>
          <cell r="F415" t="str">
            <v>W</v>
          </cell>
          <cell r="G415" t="str">
            <v>552 MAIN ST</v>
          </cell>
          <cell r="H415" t="str">
            <v>CROMWELL</v>
          </cell>
          <cell r="I415" t="str">
            <v>CT</v>
          </cell>
          <cell r="J415" t="str">
            <v>06416</v>
          </cell>
          <cell r="K415" t="str">
            <v>Exact Auto Street Reference Geocoded</v>
          </cell>
          <cell r="M415" t="str">
            <v>JOHN DIBACCO</v>
          </cell>
          <cell r="N415" t="str">
            <v>BLAIR DISTRICT</v>
          </cell>
          <cell r="P415">
            <v>43877</v>
          </cell>
          <cell r="Q415">
            <v>44292.571759259299</v>
          </cell>
          <cell r="R415">
            <v>44761</v>
          </cell>
          <cell r="S415" t="str">
            <v>ADMIN</v>
          </cell>
          <cell r="T415" t="str">
            <v>20</v>
          </cell>
          <cell r="V415" t="str">
            <v>41.618677</v>
          </cell>
          <cell r="W415" t="str">
            <v>-72.653845</v>
          </cell>
        </row>
        <row r="416">
          <cell r="B416">
            <v>297006</v>
          </cell>
          <cell r="C416" t="str">
            <v>DENOVELLIS FAMILY RESTAURANT</v>
          </cell>
          <cell r="E416">
            <v>0</v>
          </cell>
          <cell r="F416" t="str">
            <v>TF</v>
          </cell>
          <cell r="G416" t="str">
            <v>944 CROMWELL AVE</v>
          </cell>
          <cell r="H416" t="str">
            <v>ROCKY HILL</v>
          </cell>
          <cell r="I416" t="str">
            <v>CT</v>
          </cell>
          <cell r="J416" t="str">
            <v>06067</v>
          </cell>
          <cell r="K416" t="str">
            <v>Exact Auto Street Reference Geocoded</v>
          </cell>
          <cell r="M416" t="str">
            <v>JOHN DIBACCO</v>
          </cell>
          <cell r="N416" t="str">
            <v>BLAIR DISTRICT</v>
          </cell>
          <cell r="P416">
            <v>43877</v>
          </cell>
          <cell r="Q416">
            <v>44299.509618055599</v>
          </cell>
          <cell r="R416">
            <v>43941</v>
          </cell>
          <cell r="S416" t="str">
            <v>FRANKIE</v>
          </cell>
          <cell r="T416" t="str">
            <v>20</v>
          </cell>
          <cell r="V416" t="str">
            <v>41.645458</v>
          </cell>
          <cell r="W416" t="str">
            <v>-72.677743</v>
          </cell>
        </row>
        <row r="417">
          <cell r="B417">
            <v>297007</v>
          </cell>
          <cell r="C417" t="str">
            <v>DENOVELLIS BY THE SHORE</v>
          </cell>
          <cell r="E417">
            <v>0</v>
          </cell>
          <cell r="F417" t="str">
            <v>U</v>
          </cell>
          <cell r="G417" t="str">
            <v>192 EAST MAIN ST</v>
          </cell>
          <cell r="H417" t="str">
            <v>CLINTON</v>
          </cell>
          <cell r="I417" t="str">
            <v>CT</v>
          </cell>
          <cell r="J417" t="str">
            <v>06413</v>
          </cell>
          <cell r="K417" t="str">
            <v>Exact Auto Street Reference Geocoded</v>
          </cell>
          <cell r="M417" t="str">
            <v>JOHN DIBACCO</v>
          </cell>
          <cell r="N417" t="str">
            <v>BLAIR DISTRICT</v>
          </cell>
          <cell r="P417">
            <v>43877</v>
          </cell>
          <cell r="Q417">
            <v>44299.509629629603</v>
          </cell>
          <cell r="R417">
            <v>43943</v>
          </cell>
          <cell r="S417" t="str">
            <v>FRANKIE</v>
          </cell>
          <cell r="T417" t="str">
            <v>20</v>
          </cell>
          <cell r="V417" t="str">
            <v>41.274148</v>
          </cell>
          <cell r="W417" t="str">
            <v>-72.510090</v>
          </cell>
        </row>
        <row r="418">
          <cell r="B418">
            <v>297008</v>
          </cell>
          <cell r="C418" t="str">
            <v>DIMITRIS PIZZA</v>
          </cell>
          <cell r="D418" t="str">
            <v>C</v>
          </cell>
          <cell r="E418">
            <v>0</v>
          </cell>
          <cell r="F418" t="str">
            <v>TF</v>
          </cell>
          <cell r="G418" t="str">
            <v>3444 MAIN ST</v>
          </cell>
          <cell r="H418" t="str">
            <v>COVENTRY</v>
          </cell>
          <cell r="I418" t="str">
            <v>CT</v>
          </cell>
          <cell r="J418" t="str">
            <v>06238</v>
          </cell>
          <cell r="K418" t="str">
            <v>Exact Auto Street Reference Geocoded</v>
          </cell>
          <cell r="M418" t="str">
            <v>JOHN DIBACCO</v>
          </cell>
          <cell r="N418" t="str">
            <v>BLAIR DISTRICT</v>
          </cell>
          <cell r="O418" t="str">
            <v>EFFECTIVE 8/10/20 Del in all locations unless cust chooses not to.</v>
          </cell>
          <cell r="P418">
            <v>43877</v>
          </cell>
          <cell r="Q418">
            <v>44692.535324074102</v>
          </cell>
          <cell r="R418">
            <v>44763</v>
          </cell>
          <cell r="S418" t="str">
            <v>FRANKIE</v>
          </cell>
          <cell r="T418" t="str">
            <v>20</v>
          </cell>
          <cell r="V418" t="str">
            <v>41.795613</v>
          </cell>
          <cell r="W418" t="str">
            <v>-72.366281</v>
          </cell>
        </row>
        <row r="419">
          <cell r="B419">
            <v>297009</v>
          </cell>
          <cell r="C419" t="str">
            <v>DIBACCO MARKET</v>
          </cell>
          <cell r="D419" t="str">
            <v>D</v>
          </cell>
          <cell r="E419">
            <v>0</v>
          </cell>
          <cell r="F419" t="str">
            <v>WF</v>
          </cell>
          <cell r="G419" t="str">
            <v>553 FRANKLIN AVE</v>
          </cell>
          <cell r="H419" t="str">
            <v>HARTFORD</v>
          </cell>
          <cell r="I419" t="str">
            <v>CT</v>
          </cell>
          <cell r="J419" t="str">
            <v>06114</v>
          </cell>
          <cell r="K419" t="str">
            <v>Exact Auto Street Reference Geocoded</v>
          </cell>
          <cell r="M419" t="str">
            <v>JOHN DIBACCO</v>
          </cell>
          <cell r="N419" t="str">
            <v>BLAIR DISTRICT</v>
          </cell>
          <cell r="O419" t="str">
            <v>EFFECTIVE 8/10/20 Del in all locations unless cust chooses not to.</v>
          </cell>
          <cell r="P419">
            <v>43877</v>
          </cell>
          <cell r="Q419">
            <v>44383.773877314801</v>
          </cell>
          <cell r="R419">
            <v>44761</v>
          </cell>
          <cell r="S419" t="str">
            <v>FRANKIE</v>
          </cell>
          <cell r="T419" t="str">
            <v>20</v>
          </cell>
          <cell r="V419" t="str">
            <v>41.733461</v>
          </cell>
          <cell r="W419" t="str">
            <v>-72.674688</v>
          </cell>
        </row>
        <row r="420">
          <cell r="B420">
            <v>297010</v>
          </cell>
          <cell r="C420" t="str">
            <v>FAMILY PIZZA</v>
          </cell>
          <cell r="E420">
            <v>0</v>
          </cell>
          <cell r="F420" t="str">
            <v>WF</v>
          </cell>
          <cell r="G420" t="str">
            <v>293 BERLIN ST</v>
          </cell>
          <cell r="H420" t="str">
            <v>SOUTHINGTON</v>
          </cell>
          <cell r="I420" t="str">
            <v>CT</v>
          </cell>
          <cell r="J420" t="str">
            <v>06489</v>
          </cell>
          <cell r="K420" t="str">
            <v>Exact Auto Street Reference Geocoded</v>
          </cell>
          <cell r="M420" t="str">
            <v>LOUIE SALOVSKI</v>
          </cell>
          <cell r="N420" t="str">
            <v>BLAIR DISTRICT</v>
          </cell>
          <cell r="O420" t="str">
            <v>EFFECTIVE 8/10/20 Del in all locations unless cust chooses not to.</v>
          </cell>
          <cell r="P420">
            <v>43877</v>
          </cell>
          <cell r="Q420">
            <v>44299.509629629603</v>
          </cell>
          <cell r="R420">
            <v>44131</v>
          </cell>
          <cell r="S420" t="str">
            <v>FRANKIE</v>
          </cell>
          <cell r="T420" t="str">
            <v>20</v>
          </cell>
          <cell r="V420" t="str">
            <v>41.596947</v>
          </cell>
          <cell r="W420" t="str">
            <v>-72.858463</v>
          </cell>
        </row>
        <row r="421">
          <cell r="B421">
            <v>297011</v>
          </cell>
          <cell r="C421" t="str">
            <v>FOXY PIZZA</v>
          </cell>
          <cell r="D421" t="str">
            <v>C</v>
          </cell>
          <cell r="E421">
            <v>0</v>
          </cell>
          <cell r="F421" t="str">
            <v>T</v>
          </cell>
          <cell r="G421" t="str">
            <v>37 WELLES ST</v>
          </cell>
          <cell r="H421" t="str">
            <v>GLASTONBURY</v>
          </cell>
          <cell r="I421" t="str">
            <v>CT</v>
          </cell>
          <cell r="J421" t="str">
            <v>06033</v>
          </cell>
          <cell r="K421" t="str">
            <v>Exact Auto Street Reference Geocoded</v>
          </cell>
          <cell r="M421" t="str">
            <v>JOHN DIBACCO</v>
          </cell>
          <cell r="N421" t="str">
            <v>BLAIR DISTRICT</v>
          </cell>
          <cell r="O421" t="str">
            <v>EFFECTIVE 8/10/20 Del in all locations unless cust chooses not to.</v>
          </cell>
          <cell r="P421">
            <v>43877</v>
          </cell>
          <cell r="Q421">
            <v>44091.807291666701</v>
          </cell>
          <cell r="R421">
            <v>44697</v>
          </cell>
          <cell r="S421" t="str">
            <v>FRANKIE</v>
          </cell>
          <cell r="T421" t="str">
            <v>20</v>
          </cell>
          <cell r="V421" t="str">
            <v>41.713994</v>
          </cell>
          <cell r="W421" t="str">
            <v>-72.606468</v>
          </cell>
        </row>
        <row r="422">
          <cell r="B422">
            <v>297012</v>
          </cell>
          <cell r="C422" t="str">
            <v>EXCHANGE CLUB  seasonal</v>
          </cell>
          <cell r="D422" t="str">
            <v>A</v>
          </cell>
          <cell r="E422">
            <v>0</v>
          </cell>
          <cell r="F422" t="str">
            <v>MTWRF</v>
          </cell>
          <cell r="G422" t="str">
            <v>5 Nutmeg Drive</v>
          </cell>
          <cell r="H422" t="str">
            <v>ELLINGTON</v>
          </cell>
          <cell r="I422" t="str">
            <v>CT</v>
          </cell>
          <cell r="J422" t="str">
            <v>06029</v>
          </cell>
          <cell r="K422" t="str">
            <v>Exact Auto Street Reference Geocoded</v>
          </cell>
          <cell r="M422" t="str">
            <v>JOHN DIBACCO</v>
          </cell>
          <cell r="N422" t="str">
            <v>BLAIR DISTRICT</v>
          </cell>
          <cell r="P422">
            <v>43877</v>
          </cell>
          <cell r="Q422">
            <v>44369.498854166697</v>
          </cell>
          <cell r="R422">
            <v>44383</v>
          </cell>
          <cell r="S422" t="str">
            <v>FRANKIE</v>
          </cell>
          <cell r="T422" t="str">
            <v>20</v>
          </cell>
          <cell r="V422" t="str">
            <v>41.872362</v>
          </cell>
          <cell r="W422" t="str">
            <v>-72.487025</v>
          </cell>
        </row>
        <row r="423">
          <cell r="B423">
            <v>297013</v>
          </cell>
          <cell r="C423" t="str">
            <v>FRANKOS</v>
          </cell>
          <cell r="E423">
            <v>0</v>
          </cell>
          <cell r="F423" t="str">
            <v>W</v>
          </cell>
          <cell r="G423" t="str">
            <v>20 NORWICH RD</v>
          </cell>
          <cell r="H423" t="str">
            <v>CENTRAL VLG</v>
          </cell>
          <cell r="I423" t="str">
            <v>CT</v>
          </cell>
          <cell r="J423" t="str">
            <v>06332</v>
          </cell>
          <cell r="K423" t="str">
            <v>Ambiguous Auto Street Ref Geocode</v>
          </cell>
          <cell r="M423" t="str">
            <v>JOHN DIBACCO</v>
          </cell>
          <cell r="N423" t="str">
            <v>BLAIR DISTRICT</v>
          </cell>
          <cell r="P423">
            <v>43877</v>
          </cell>
          <cell r="Q423">
            <v>44299.509629629603</v>
          </cell>
          <cell r="R423">
            <v>43899</v>
          </cell>
          <cell r="S423" t="str">
            <v>FRANKIE</v>
          </cell>
          <cell r="T423" t="str">
            <v>20</v>
          </cell>
          <cell r="V423" t="str">
            <v>41.718019</v>
          </cell>
          <cell r="W423" t="str">
            <v>-71.903343</v>
          </cell>
        </row>
        <row r="424">
          <cell r="B424">
            <v>297014</v>
          </cell>
          <cell r="C424" t="str">
            <v>HILLTOP PIZZA</v>
          </cell>
          <cell r="E424">
            <v>0</v>
          </cell>
          <cell r="F424" t="str">
            <v>W</v>
          </cell>
          <cell r="G424" t="str">
            <v>446 MAIN ST</v>
          </cell>
          <cell r="H424" t="str">
            <v>TERRYVILLE</v>
          </cell>
          <cell r="I424" t="str">
            <v>CT</v>
          </cell>
          <cell r="J424" t="str">
            <v>06786</v>
          </cell>
          <cell r="K424" t="str">
            <v>High Confidence Auto Street Ref Geocoded</v>
          </cell>
          <cell r="M424" t="str">
            <v>JOHN DIBACCO</v>
          </cell>
          <cell r="N424" t="str">
            <v>BLAIR DISTRICT</v>
          </cell>
          <cell r="O424" t="str">
            <v>EFFECTIVE 8/10/20 Del in all locations unless cust chooses not to.</v>
          </cell>
          <cell r="P424">
            <v>43877</v>
          </cell>
          <cell r="Q424">
            <v>44299.509629629603</v>
          </cell>
          <cell r="R424">
            <v>44075</v>
          </cell>
          <cell r="S424" t="str">
            <v>FRANKIE</v>
          </cell>
          <cell r="T424" t="str">
            <v>20</v>
          </cell>
          <cell r="V424" t="str">
            <v>41.650116</v>
          </cell>
          <cell r="W424" t="str">
            <v>-73.008646</v>
          </cell>
        </row>
        <row r="425">
          <cell r="B425">
            <v>297015</v>
          </cell>
          <cell r="C425" t="str">
            <v>MAPLE GROVE CLUB  seasonal</v>
          </cell>
          <cell r="E425">
            <v>0</v>
          </cell>
          <cell r="F425" t="str">
            <v>MTWRF</v>
          </cell>
          <cell r="G425" t="str">
            <v>100 FRANKLIN ST</v>
          </cell>
          <cell r="H425" t="str">
            <v>VERNON</v>
          </cell>
          <cell r="I425" t="str">
            <v>CT</v>
          </cell>
          <cell r="J425" t="str">
            <v>06066</v>
          </cell>
          <cell r="K425" t="str">
            <v>Exact Auto Street Reference Geocoded</v>
          </cell>
          <cell r="M425" t="str">
            <v>JOHN DIBACCO</v>
          </cell>
          <cell r="N425" t="str">
            <v>BLAIR DISTRICT</v>
          </cell>
          <cell r="P425">
            <v>43877</v>
          </cell>
          <cell r="Q425">
            <v>44299.509629629603</v>
          </cell>
          <cell r="S425" t="str">
            <v>FRANKIE</v>
          </cell>
          <cell r="T425" t="str">
            <v>20</v>
          </cell>
          <cell r="V425" t="str">
            <v>41.867183</v>
          </cell>
          <cell r="W425" t="str">
            <v>-72.476416</v>
          </cell>
        </row>
        <row r="426">
          <cell r="B426">
            <v>297016</v>
          </cell>
          <cell r="C426" t="str">
            <v>JOEY GARLIC MANCHESTER</v>
          </cell>
          <cell r="D426" t="str">
            <v>B</v>
          </cell>
          <cell r="E426">
            <v>0</v>
          </cell>
          <cell r="F426" t="str">
            <v>TF</v>
          </cell>
          <cell r="G426" t="str">
            <v>31 REDSTONE RD</v>
          </cell>
          <cell r="H426" t="str">
            <v>MANCHESTER</v>
          </cell>
          <cell r="I426" t="str">
            <v>CT</v>
          </cell>
          <cell r="J426" t="str">
            <v>06042</v>
          </cell>
          <cell r="K426" t="str">
            <v>Exact Auto Street Reference Geocoded</v>
          </cell>
          <cell r="M426" t="str">
            <v>JOHN DIBACCO</v>
          </cell>
          <cell r="N426" t="str">
            <v>BLAIR DISTRICT</v>
          </cell>
          <cell r="O426" t="str">
            <v>EFFECTIVE 8/10/20 Del in all locations unless cust chooses not to.</v>
          </cell>
          <cell r="P426">
            <v>43877</v>
          </cell>
          <cell r="Q426">
            <v>44510.493576388901</v>
          </cell>
          <cell r="R426">
            <v>44763</v>
          </cell>
          <cell r="S426" t="str">
            <v>FRANKIE</v>
          </cell>
          <cell r="T426" t="str">
            <v>20</v>
          </cell>
          <cell r="V426" t="str">
            <v>41.799027</v>
          </cell>
          <cell r="W426" t="str">
            <v>-72.549383</v>
          </cell>
        </row>
        <row r="427">
          <cell r="B427">
            <v>297017</v>
          </cell>
          <cell r="C427" t="str">
            <v>KENSINGTON PIZZA</v>
          </cell>
          <cell r="D427" t="str">
            <v>C</v>
          </cell>
          <cell r="E427">
            <v>0</v>
          </cell>
          <cell r="F427" t="str">
            <v>W</v>
          </cell>
          <cell r="G427" t="str">
            <v>366 MAIN ST</v>
          </cell>
          <cell r="H427" t="str">
            <v>BERLIN</v>
          </cell>
          <cell r="I427" t="str">
            <v>CT</v>
          </cell>
          <cell r="J427" t="str">
            <v>06037</v>
          </cell>
          <cell r="K427" t="str">
            <v>Exact Auto Street Reference Geocoded</v>
          </cell>
          <cell r="M427" t="str">
            <v>JOHN DIBACCO</v>
          </cell>
          <cell r="N427" t="str">
            <v>BLAIR DISTRICT</v>
          </cell>
          <cell r="O427" t="str">
            <v>Double Park.  Deliver in Rear.  Pizza boxes to the left.  Everything else to the right.</v>
          </cell>
          <cell r="P427">
            <v>43877</v>
          </cell>
          <cell r="Q427">
            <v>44510.493576388901</v>
          </cell>
          <cell r="R427">
            <v>44754</v>
          </cell>
          <cell r="S427" t="str">
            <v>FRANKIE</v>
          </cell>
          <cell r="T427" t="str">
            <v>20</v>
          </cell>
          <cell r="V427" t="str">
            <v>41.634274</v>
          </cell>
          <cell r="W427" t="str">
            <v>-72.767705</v>
          </cell>
        </row>
        <row r="428">
          <cell r="B428">
            <v>297018</v>
          </cell>
          <cell r="C428" t="str">
            <v>LEO S PIZZA</v>
          </cell>
          <cell r="D428" t="str">
            <v>C</v>
          </cell>
          <cell r="E428">
            <v>0</v>
          </cell>
          <cell r="F428" t="str">
            <v>T</v>
          </cell>
          <cell r="G428" t="str">
            <v>689 WOLCOT HILL RD</v>
          </cell>
          <cell r="H428" t="str">
            <v>WETHERSFIELD</v>
          </cell>
          <cell r="I428" t="str">
            <v>CT</v>
          </cell>
          <cell r="J428" t="str">
            <v>06109</v>
          </cell>
          <cell r="K428" t="str">
            <v>High Confidence Auto Street Ref Geocoded</v>
          </cell>
          <cell r="M428" t="str">
            <v>JOHN DIBACCO</v>
          </cell>
          <cell r="N428" t="str">
            <v>BLAIR DISTRICT</v>
          </cell>
          <cell r="O428" t="str">
            <v>EFFECTIVE 8/10/20 Del in all locations unless cust chooses not to.</v>
          </cell>
          <cell r="P428">
            <v>43877</v>
          </cell>
          <cell r="Q428">
            <v>44299.509629629603</v>
          </cell>
          <cell r="R428">
            <v>44760</v>
          </cell>
          <cell r="S428" t="str">
            <v>FRANKIE</v>
          </cell>
          <cell r="T428" t="str">
            <v>20</v>
          </cell>
          <cell r="V428" t="str">
            <v>41.698336</v>
          </cell>
          <cell r="W428" t="str">
            <v>-72.668329</v>
          </cell>
        </row>
        <row r="429">
          <cell r="B429">
            <v>297019</v>
          </cell>
          <cell r="C429" t="str">
            <v>MAIN ST PIZZA</v>
          </cell>
          <cell r="D429" t="str">
            <v>D</v>
          </cell>
          <cell r="E429">
            <v>0</v>
          </cell>
          <cell r="F429" t="str">
            <v>MF</v>
          </cell>
          <cell r="G429" t="str">
            <v>87 MAIN ST</v>
          </cell>
          <cell r="H429" t="str">
            <v>EAST HAMPTON</v>
          </cell>
          <cell r="I429" t="str">
            <v>CT</v>
          </cell>
          <cell r="J429" t="str">
            <v>06424</v>
          </cell>
          <cell r="K429" t="str">
            <v>Exact Auto Street Reference Geocoded</v>
          </cell>
          <cell r="L429" t="str">
            <v>NO William Willett</v>
          </cell>
          <cell r="M429" t="str">
            <v>JOHN DIBACCO</v>
          </cell>
          <cell r="N429" t="str">
            <v>BLAIR DISTRICT</v>
          </cell>
          <cell r="O429" t="str">
            <v>EFFECTIVE 8/10/20 Del in all locations unless cust chooses not to.</v>
          </cell>
          <cell r="P429">
            <v>43877</v>
          </cell>
          <cell r="Q429">
            <v>44299.509629629603</v>
          </cell>
          <cell r="R429">
            <v>44668</v>
          </cell>
          <cell r="S429" t="str">
            <v>FRANKIE</v>
          </cell>
          <cell r="T429" t="str">
            <v>20</v>
          </cell>
          <cell r="V429" t="str">
            <v>41.574764</v>
          </cell>
          <cell r="W429" t="str">
            <v>-72.502053</v>
          </cell>
        </row>
        <row r="430">
          <cell r="B430">
            <v>297020</v>
          </cell>
          <cell r="C430" t="str">
            <v>MAX A MIA</v>
          </cell>
          <cell r="E430">
            <v>0</v>
          </cell>
          <cell r="F430" t="str">
            <v>TF</v>
          </cell>
          <cell r="G430" t="str">
            <v>70 EAST MAIN ST</v>
          </cell>
          <cell r="H430" t="str">
            <v>AVON</v>
          </cell>
          <cell r="I430" t="str">
            <v>CT</v>
          </cell>
          <cell r="J430" t="str">
            <v>06001</v>
          </cell>
          <cell r="K430" t="str">
            <v>High Confidence Auto Street Ref Geocoded</v>
          </cell>
          <cell r="M430" t="str">
            <v>JOHN DIBACCO</v>
          </cell>
          <cell r="N430" t="str">
            <v>BLAIR DISTRICT</v>
          </cell>
          <cell r="O430" t="str">
            <v>EFFECTIVE 8/10/20 Del in all locations unless cust chooses not to.</v>
          </cell>
          <cell r="P430">
            <v>43877</v>
          </cell>
          <cell r="Q430">
            <v>44299.509618055599</v>
          </cell>
          <cell r="R430">
            <v>43958</v>
          </cell>
          <cell r="S430" t="str">
            <v>FRANKIE</v>
          </cell>
          <cell r="T430" t="str">
            <v>20</v>
          </cell>
          <cell r="V430" t="str">
            <v>41.807426</v>
          </cell>
          <cell r="W430" t="str">
            <v>-72.824460</v>
          </cell>
        </row>
        <row r="431">
          <cell r="B431">
            <v>297021</v>
          </cell>
          <cell r="C431" t="str">
            <v>MOTTA BAKERY</v>
          </cell>
          <cell r="D431" t="str">
            <v>C</v>
          </cell>
          <cell r="E431">
            <v>0</v>
          </cell>
          <cell r="F431" t="str">
            <v>TF</v>
          </cell>
          <cell r="G431" t="str">
            <v>244 US6</v>
          </cell>
          <cell r="H431" t="str">
            <v>COLUMBIA</v>
          </cell>
          <cell r="I431" t="str">
            <v>CT</v>
          </cell>
          <cell r="J431" t="str">
            <v>06237</v>
          </cell>
          <cell r="K431" t="str">
            <v>Exact Auto Street Reference Geocoded</v>
          </cell>
          <cell r="M431" t="str">
            <v>JOHN DIBACCO</v>
          </cell>
          <cell r="N431" t="str">
            <v>BLAIR DISTRICT</v>
          </cell>
          <cell r="P431">
            <v>43877</v>
          </cell>
          <cell r="Q431">
            <v>44299.509629629603</v>
          </cell>
          <cell r="R431">
            <v>44742</v>
          </cell>
          <cell r="S431" t="str">
            <v>FRANKIE</v>
          </cell>
          <cell r="T431" t="str">
            <v>20</v>
          </cell>
          <cell r="V431" t="str">
            <v>41.720110</v>
          </cell>
          <cell r="W431" t="str">
            <v>-72.282685</v>
          </cell>
        </row>
        <row r="432">
          <cell r="B432">
            <v>297022</v>
          </cell>
          <cell r="C432" t="str">
            <v>PAPAS ROAST BEEF</v>
          </cell>
          <cell r="E432">
            <v>0</v>
          </cell>
          <cell r="F432" t="str">
            <v>T</v>
          </cell>
          <cell r="G432" t="str">
            <v>1555 MAIN ST</v>
          </cell>
          <cell r="H432" t="str">
            <v>WILLIMANTIC</v>
          </cell>
          <cell r="I432" t="str">
            <v>CT</v>
          </cell>
          <cell r="J432" t="str">
            <v>06226</v>
          </cell>
          <cell r="K432" t="str">
            <v>Exact Auto Street Reference Geocoded</v>
          </cell>
          <cell r="M432" t="str">
            <v>JOHN DIBACCO</v>
          </cell>
          <cell r="N432" t="str">
            <v>BLAIR DISTRICT</v>
          </cell>
          <cell r="P432">
            <v>43877</v>
          </cell>
          <cell r="Q432">
            <v>44299.509629629603</v>
          </cell>
          <cell r="R432">
            <v>43899</v>
          </cell>
          <cell r="S432" t="str">
            <v>FRANKIE</v>
          </cell>
          <cell r="T432" t="str">
            <v>20</v>
          </cell>
          <cell r="V432" t="str">
            <v>41.719133</v>
          </cell>
          <cell r="W432" t="str">
            <v>-72.235734</v>
          </cell>
        </row>
        <row r="433">
          <cell r="B433">
            <v>297023</v>
          </cell>
          <cell r="C433" t="str">
            <v>PARK LANE PIZZA</v>
          </cell>
          <cell r="D433" t="str">
            <v>D</v>
          </cell>
          <cell r="E433">
            <v>0</v>
          </cell>
          <cell r="F433" t="str">
            <v>TF</v>
          </cell>
          <cell r="G433" t="str">
            <v>337 PARK RD</v>
          </cell>
          <cell r="H433" t="str">
            <v>W HARTFORD</v>
          </cell>
          <cell r="I433" t="str">
            <v>CT</v>
          </cell>
          <cell r="J433" t="str">
            <v>06119</v>
          </cell>
          <cell r="K433" t="str">
            <v>Exact Auto Street Reference Geocoded</v>
          </cell>
          <cell r="M433" t="str">
            <v>JOHN DIBACCO</v>
          </cell>
          <cell r="N433" t="str">
            <v>BLAIR DISTRICT</v>
          </cell>
          <cell r="O433" t="str">
            <v>EFFECTIVE 8/10/20 Del in all locations unless cust chooses not to.</v>
          </cell>
          <cell r="P433">
            <v>43877</v>
          </cell>
          <cell r="Q433">
            <v>44692.535324074102</v>
          </cell>
          <cell r="R433">
            <v>44763</v>
          </cell>
          <cell r="S433" t="str">
            <v>FRANKIE</v>
          </cell>
          <cell r="T433" t="str">
            <v>20</v>
          </cell>
          <cell r="V433" t="str">
            <v>41.755747</v>
          </cell>
          <cell r="W433" t="str">
            <v>-72.729149</v>
          </cell>
        </row>
        <row r="434">
          <cell r="B434">
            <v>297024</v>
          </cell>
          <cell r="C434" t="str">
            <v>PEPPERPOT</v>
          </cell>
          <cell r="D434" t="str">
            <v>C</v>
          </cell>
          <cell r="E434">
            <v>0</v>
          </cell>
          <cell r="F434" t="str">
            <v>W</v>
          </cell>
          <cell r="G434" t="str">
            <v>9 CENTER ST</v>
          </cell>
          <cell r="H434" t="str">
            <v>SOUTHINGTON</v>
          </cell>
          <cell r="I434" t="str">
            <v>CT</v>
          </cell>
          <cell r="J434" t="str">
            <v>06489</v>
          </cell>
          <cell r="K434" t="str">
            <v>High Confidence Auto Street Ref Geocoded</v>
          </cell>
          <cell r="M434" t="str">
            <v>JOHN DIBACCO</v>
          </cell>
          <cell r="N434" t="str">
            <v>BLAIR DISTRICT</v>
          </cell>
          <cell r="P434">
            <v>43877</v>
          </cell>
          <cell r="Q434">
            <v>44299.509629629603</v>
          </cell>
          <cell r="R434">
            <v>44495</v>
          </cell>
          <cell r="S434" t="str">
            <v>FRANKIE</v>
          </cell>
          <cell r="T434" t="str">
            <v>20</v>
          </cell>
          <cell r="V434" t="str">
            <v>41.601834</v>
          </cell>
          <cell r="W434" t="str">
            <v>-72.878431</v>
          </cell>
        </row>
        <row r="435">
          <cell r="B435">
            <v>297025</v>
          </cell>
          <cell r="C435" t="str">
            <v>ELM HILL PIZZA</v>
          </cell>
          <cell r="D435" t="str">
            <v>C</v>
          </cell>
          <cell r="E435">
            <v>0</v>
          </cell>
          <cell r="F435" t="str">
            <v>T</v>
          </cell>
          <cell r="G435" t="str">
            <v>625 MAPLE HILL AVE</v>
          </cell>
          <cell r="H435" t="str">
            <v>NEWINGTON</v>
          </cell>
          <cell r="I435" t="str">
            <v>CT</v>
          </cell>
          <cell r="J435" t="str">
            <v>061111</v>
          </cell>
          <cell r="K435" t="str">
            <v>Exact Auto Street Reference Geocoded</v>
          </cell>
          <cell r="M435" t="str">
            <v>JOHN DIBACCO</v>
          </cell>
          <cell r="N435" t="str">
            <v>BLAIR DISTRICT</v>
          </cell>
          <cell r="O435" t="str">
            <v>EFFECTIVE 8/10/20 Del in all locations unless cust chooses not to.</v>
          </cell>
          <cell r="P435">
            <v>43877</v>
          </cell>
          <cell r="Q435">
            <v>44091.807291666701</v>
          </cell>
          <cell r="R435">
            <v>44760</v>
          </cell>
          <cell r="S435" t="str">
            <v>FRANKIE</v>
          </cell>
          <cell r="T435" t="str">
            <v>20</v>
          </cell>
          <cell r="V435" t="str">
            <v>41.673867</v>
          </cell>
          <cell r="W435" t="str">
            <v>-72.740861</v>
          </cell>
        </row>
        <row r="436">
          <cell r="B436">
            <v>297026</v>
          </cell>
          <cell r="C436" t="str">
            <v>GREAT BARRINGTON PIZZA HOUSE</v>
          </cell>
          <cell r="E436">
            <v>0</v>
          </cell>
          <cell r="F436" t="str">
            <v>F</v>
          </cell>
          <cell r="G436" t="str">
            <v>36 STATE RD</v>
          </cell>
          <cell r="H436" t="str">
            <v>GREAT BARRINGTON</v>
          </cell>
          <cell r="I436" t="str">
            <v>MA</v>
          </cell>
          <cell r="J436" t="str">
            <v>01230</v>
          </cell>
          <cell r="K436" t="str">
            <v>Exact Auto Street Reference Geocoded</v>
          </cell>
          <cell r="M436" t="str">
            <v>JOHN DIBACCO</v>
          </cell>
          <cell r="N436" t="str">
            <v>BLAIR DISTRICT</v>
          </cell>
          <cell r="P436">
            <v>43877</v>
          </cell>
          <cell r="Q436">
            <v>44299.509629629603</v>
          </cell>
          <cell r="R436">
            <v>43899</v>
          </cell>
          <cell r="S436" t="str">
            <v>FRANKIE</v>
          </cell>
          <cell r="T436" t="str">
            <v>20</v>
          </cell>
          <cell r="V436" t="str">
            <v>42.201663</v>
          </cell>
          <cell r="W436" t="str">
            <v>-73.355828</v>
          </cell>
        </row>
        <row r="437">
          <cell r="B437">
            <v>297027</v>
          </cell>
          <cell r="C437" t="str">
            <v>PIZZA HOUSE</v>
          </cell>
          <cell r="D437" t="str">
            <v>C</v>
          </cell>
          <cell r="E437">
            <v>0</v>
          </cell>
          <cell r="F437" t="str">
            <v>R</v>
          </cell>
          <cell r="G437" t="str">
            <v>692 TYLER ST</v>
          </cell>
          <cell r="H437" t="str">
            <v>PITTSFIELD</v>
          </cell>
          <cell r="I437" t="str">
            <v>MA</v>
          </cell>
          <cell r="J437" t="str">
            <v>01201</v>
          </cell>
          <cell r="K437" t="str">
            <v>High Confidence Auto Street Ref Geocoded</v>
          </cell>
          <cell r="M437" t="str">
            <v>JOHN DIBACCO</v>
          </cell>
          <cell r="N437" t="str">
            <v>BLAIR DISTRICT</v>
          </cell>
          <cell r="O437" t="str">
            <v>EFFECTIVE 8/10/20 Del in all locations unless cust chooses not to.</v>
          </cell>
          <cell r="P437">
            <v>43877</v>
          </cell>
          <cell r="Q437">
            <v>44299.509629629603</v>
          </cell>
          <cell r="R437">
            <v>44447</v>
          </cell>
          <cell r="S437" t="str">
            <v>FRANKIE</v>
          </cell>
          <cell r="T437" t="str">
            <v>20</v>
          </cell>
          <cell r="V437" t="str">
            <v>42.456677</v>
          </cell>
          <cell r="W437" t="str">
            <v>-73.236389</v>
          </cell>
        </row>
        <row r="438">
          <cell r="B438">
            <v>297028</v>
          </cell>
          <cell r="C438" t="str">
            <v>PIZZA PALACE</v>
          </cell>
          <cell r="D438" t="str">
            <v>D</v>
          </cell>
          <cell r="E438">
            <v>0</v>
          </cell>
          <cell r="F438" t="str">
            <v>MR</v>
          </cell>
          <cell r="G438" t="str">
            <v>1431 EAST MAIN ST</v>
          </cell>
          <cell r="H438" t="str">
            <v>TORRINGTON</v>
          </cell>
          <cell r="I438" t="str">
            <v>CT</v>
          </cell>
          <cell r="J438" t="str">
            <v>06790</v>
          </cell>
          <cell r="K438" t="str">
            <v>High Confidence Auto Street Ref Geocoded</v>
          </cell>
          <cell r="M438" t="str">
            <v>JOHN DIBACCO</v>
          </cell>
          <cell r="N438" t="str">
            <v>BLAIR DISTRICT</v>
          </cell>
          <cell r="O438" t="str">
            <v>EFFECTIVE 8/10/20 Del in all locations unless cust chooses not to.</v>
          </cell>
          <cell r="P438">
            <v>43877</v>
          </cell>
          <cell r="Q438">
            <v>44299.509629629603</v>
          </cell>
          <cell r="R438">
            <v>44657</v>
          </cell>
          <cell r="S438" t="str">
            <v>FRANKIE</v>
          </cell>
          <cell r="T438" t="str">
            <v>20</v>
          </cell>
          <cell r="V438" t="str">
            <v>41.818561</v>
          </cell>
          <cell r="W438" t="str">
            <v>-73.088929</v>
          </cell>
        </row>
        <row r="439">
          <cell r="B439">
            <v>297029</v>
          </cell>
          <cell r="C439" t="str">
            <v>PORTLAND PIZZA</v>
          </cell>
          <cell r="D439" t="str">
            <v>C</v>
          </cell>
          <cell r="E439">
            <v>0</v>
          </cell>
          <cell r="F439" t="str">
            <v>T</v>
          </cell>
          <cell r="G439" t="str">
            <v>279 MAIN ST</v>
          </cell>
          <cell r="H439" t="str">
            <v>PORTLAND</v>
          </cell>
          <cell r="I439" t="str">
            <v>CT</v>
          </cell>
          <cell r="J439" t="str">
            <v>06480</v>
          </cell>
          <cell r="K439" t="str">
            <v>Exact Auto Street Reference Geocoded</v>
          </cell>
          <cell r="M439" t="str">
            <v>JOHN DIBACCO</v>
          </cell>
          <cell r="N439" t="str">
            <v>BLAIR DISTRICT</v>
          </cell>
          <cell r="P439">
            <v>43877</v>
          </cell>
          <cell r="Q439">
            <v>44445.439108796301</v>
          </cell>
          <cell r="R439">
            <v>44753</v>
          </cell>
          <cell r="S439" t="str">
            <v>ADMIN</v>
          </cell>
          <cell r="T439" t="str">
            <v>20</v>
          </cell>
          <cell r="V439" t="str">
            <v>41.576103</v>
          </cell>
          <cell r="W439" t="str">
            <v>-72.638214</v>
          </cell>
        </row>
        <row r="440">
          <cell r="B440">
            <v>297030</v>
          </cell>
          <cell r="C440" t="str">
            <v>Gino Pizza</v>
          </cell>
          <cell r="D440" t="str">
            <v>D</v>
          </cell>
          <cell r="E440">
            <v>0</v>
          </cell>
          <cell r="F440" t="str">
            <v>TF</v>
          </cell>
          <cell r="G440" t="str">
            <v>46 MAIN ST</v>
          </cell>
          <cell r="H440" t="str">
            <v>EAST HARTFORD</v>
          </cell>
          <cell r="I440" t="str">
            <v>CT</v>
          </cell>
          <cell r="J440" t="str">
            <v>06118</v>
          </cell>
          <cell r="K440" t="str">
            <v>High Confidence Auto Street Ref Geocoded</v>
          </cell>
          <cell r="M440" t="str">
            <v>JOHN DIBACCO</v>
          </cell>
          <cell r="N440" t="str">
            <v>BLAIR DISTRICT</v>
          </cell>
          <cell r="O440" t="str">
            <v>EFFECTIVE 8/10/20 Del in all locations unless cust chooses not to.</v>
          </cell>
          <cell r="P440">
            <v>43877</v>
          </cell>
          <cell r="Q440">
            <v>44299.509629629603</v>
          </cell>
          <cell r="R440">
            <v>44760</v>
          </cell>
          <cell r="S440" t="str">
            <v>FRANKIE</v>
          </cell>
          <cell r="T440" t="str">
            <v>20</v>
          </cell>
          <cell r="V440" t="str">
            <v>41.729765</v>
          </cell>
          <cell r="W440" t="str">
            <v>-72.619478</v>
          </cell>
        </row>
        <row r="441">
          <cell r="B441">
            <v>297031</v>
          </cell>
          <cell r="C441" t="str">
            <v>SOUTH ST PIZZA</v>
          </cell>
          <cell r="D441" t="str">
            <v>C</v>
          </cell>
          <cell r="E441">
            <v>0</v>
          </cell>
          <cell r="F441" t="str">
            <v>R</v>
          </cell>
          <cell r="G441" t="str">
            <v>148 SOUTH ST</v>
          </cell>
          <cell r="H441" t="str">
            <v>PITTSFIELD</v>
          </cell>
          <cell r="I441" t="str">
            <v>MA</v>
          </cell>
          <cell r="J441" t="str">
            <v>01201</v>
          </cell>
          <cell r="K441" t="str">
            <v>High Confidence Auto Street Ref Geocoded</v>
          </cell>
          <cell r="M441" t="str">
            <v>JOHN DIBACCO</v>
          </cell>
          <cell r="N441" t="str">
            <v>BLAIR DISTRICT</v>
          </cell>
          <cell r="O441" t="str">
            <v>EFFECTIVE 8/10/20 Del in all locations unless cust chooses not to.</v>
          </cell>
          <cell r="P441">
            <v>43877</v>
          </cell>
          <cell r="Q441">
            <v>44299.509629629603</v>
          </cell>
          <cell r="R441">
            <v>44447</v>
          </cell>
          <cell r="S441" t="str">
            <v>FRANKIE</v>
          </cell>
          <cell r="T441" t="str">
            <v>20</v>
          </cell>
          <cell r="V441" t="str">
            <v>42.445239</v>
          </cell>
          <cell r="W441" t="str">
            <v>-73.254810</v>
          </cell>
        </row>
        <row r="442">
          <cell r="B442">
            <v>297032</v>
          </cell>
          <cell r="C442" t="str">
            <v>ST GEORGE</v>
          </cell>
          <cell r="E442">
            <v>0</v>
          </cell>
          <cell r="F442" t="str">
            <v>MTWRF</v>
          </cell>
          <cell r="G442" t="str">
            <v>301 WEST MAIN ST</v>
          </cell>
          <cell r="H442" t="str">
            <v>NEW BRITAIN</v>
          </cell>
          <cell r="I442" t="str">
            <v>CT</v>
          </cell>
          <cell r="J442" t="str">
            <v>06051</v>
          </cell>
          <cell r="K442" t="str">
            <v>High Confidence Auto Street Ref Geocoded</v>
          </cell>
          <cell r="M442" t="str">
            <v>JOHN DIBACCO</v>
          </cell>
          <cell r="N442" t="str">
            <v>BLAIR DISTRICT</v>
          </cell>
          <cell r="P442">
            <v>43877</v>
          </cell>
          <cell r="Q442">
            <v>44299.509629629603</v>
          </cell>
          <cell r="R442">
            <v>43899</v>
          </cell>
          <cell r="S442" t="str">
            <v>FRANKIE</v>
          </cell>
          <cell r="T442" t="str">
            <v>20</v>
          </cell>
          <cell r="V442" t="str">
            <v>41.665805</v>
          </cell>
          <cell r="W442" t="str">
            <v>-72.791328</v>
          </cell>
        </row>
        <row r="443">
          <cell r="B443">
            <v>297033</v>
          </cell>
          <cell r="C443" t="str">
            <v>ST GEORGE ORTHODOX  seasonal</v>
          </cell>
          <cell r="E443">
            <v>0</v>
          </cell>
          <cell r="F443" t="str">
            <v>MTWRF</v>
          </cell>
          <cell r="G443" t="str">
            <v>433 FARIFIELD AVE</v>
          </cell>
          <cell r="H443" t="str">
            <v>HARTFORD</v>
          </cell>
          <cell r="I443" t="str">
            <v>CT</v>
          </cell>
          <cell r="J443" t="str">
            <v>06114</v>
          </cell>
          <cell r="K443" t="str">
            <v>Exact Auto Street Reference Geocoded</v>
          </cell>
          <cell r="M443" t="str">
            <v>JOHN DIBACCO</v>
          </cell>
          <cell r="N443" t="str">
            <v>BLAIR DISTRICT</v>
          </cell>
          <cell r="P443">
            <v>43877</v>
          </cell>
          <cell r="Q443">
            <v>44299.509629629603</v>
          </cell>
          <cell r="R443">
            <v>44342</v>
          </cell>
          <cell r="S443" t="str">
            <v>FRANKIE</v>
          </cell>
          <cell r="T443" t="str">
            <v>20</v>
          </cell>
          <cell r="V443" t="str">
            <v>41.727848</v>
          </cell>
          <cell r="W443" t="str">
            <v>-72.691315</v>
          </cell>
        </row>
        <row r="444">
          <cell r="B444">
            <v>297034</v>
          </cell>
          <cell r="C444" t="str">
            <v>TICKET NETWORK</v>
          </cell>
          <cell r="E444">
            <v>0</v>
          </cell>
          <cell r="F444" t="str">
            <v>TF</v>
          </cell>
          <cell r="G444" t="str">
            <v>75 GERBER RD</v>
          </cell>
          <cell r="H444" t="str">
            <v>SOUTH WINDSOR</v>
          </cell>
          <cell r="I444" t="str">
            <v>CT</v>
          </cell>
          <cell r="J444" t="str">
            <v>06074</v>
          </cell>
          <cell r="K444" t="str">
            <v>High Confidence Auto Street Ref Geocoded</v>
          </cell>
          <cell r="M444" t="str">
            <v>JOHN DIBACCO</v>
          </cell>
          <cell r="N444" t="str">
            <v>BLAIR DISTRICT</v>
          </cell>
          <cell r="P444">
            <v>43877</v>
          </cell>
          <cell r="Q444">
            <v>44299.509629629603</v>
          </cell>
          <cell r="R444">
            <v>43899</v>
          </cell>
          <cell r="S444" t="str">
            <v>FRANKIE</v>
          </cell>
          <cell r="T444" t="str">
            <v>20</v>
          </cell>
          <cell r="V444" t="str">
            <v>41.823525</v>
          </cell>
          <cell r="W444" t="str">
            <v>-72.508267</v>
          </cell>
        </row>
        <row r="445">
          <cell r="B445">
            <v>297035</v>
          </cell>
          <cell r="C445" t="str">
            <v>PRATOLANA SOCIETY seasonal</v>
          </cell>
          <cell r="E445">
            <v>0</v>
          </cell>
          <cell r="F445" t="str">
            <v>MTWRF</v>
          </cell>
          <cell r="G445" t="str">
            <v>613 FRANKLIN AVE</v>
          </cell>
          <cell r="H445" t="str">
            <v>HARTFORD</v>
          </cell>
          <cell r="I445" t="str">
            <v>CT</v>
          </cell>
          <cell r="J445" t="str">
            <v>06114</v>
          </cell>
          <cell r="K445" t="str">
            <v>Exact Auto Street Reference Geocoded</v>
          </cell>
          <cell r="M445" t="str">
            <v>JOHN DIBACCO</v>
          </cell>
          <cell r="N445" t="str">
            <v>BLAIR DISTRICT</v>
          </cell>
          <cell r="P445">
            <v>43877</v>
          </cell>
          <cell r="Q445">
            <v>44299.509629629603</v>
          </cell>
          <cell r="S445" t="str">
            <v>FRANKIE</v>
          </cell>
          <cell r="T445" t="str">
            <v>20</v>
          </cell>
          <cell r="V445" t="str">
            <v>41.731384</v>
          </cell>
          <cell r="W445" t="str">
            <v>-72.674339</v>
          </cell>
        </row>
        <row r="446">
          <cell r="B446">
            <v>297036</v>
          </cell>
          <cell r="C446" t="str">
            <v>VERNON SUMMER DAYS CARNIVAL   seasonal</v>
          </cell>
          <cell r="E446">
            <v>0</v>
          </cell>
          <cell r="F446" t="str">
            <v>MTWRF</v>
          </cell>
          <cell r="G446" t="str">
            <v>RT 83</v>
          </cell>
          <cell r="H446" t="str">
            <v>VERNON</v>
          </cell>
          <cell r="I446" t="str">
            <v>CT</v>
          </cell>
          <cell r="J446" t="str">
            <v>06066</v>
          </cell>
          <cell r="K446" t="str">
            <v>Ambiguous Auto Street Ref Geocode</v>
          </cell>
          <cell r="M446" t="str">
            <v>JOHN DIBACCO</v>
          </cell>
          <cell r="N446" t="str">
            <v>BLAIR DISTRICT</v>
          </cell>
          <cell r="P446">
            <v>43877</v>
          </cell>
          <cell r="Q446">
            <v>44299.509629629603</v>
          </cell>
          <cell r="S446" t="str">
            <v>FRANKIE</v>
          </cell>
          <cell r="T446" t="str">
            <v>20</v>
          </cell>
          <cell r="V446" t="str">
            <v>41.869240</v>
          </cell>
          <cell r="W446" t="str">
            <v>-72.464586</v>
          </cell>
        </row>
        <row r="447">
          <cell r="B447">
            <v>297037</v>
          </cell>
          <cell r="C447" t="str">
            <v>VILLAGE PIZZA</v>
          </cell>
          <cell r="D447" t="str">
            <v>C</v>
          </cell>
          <cell r="E447">
            <v>0</v>
          </cell>
          <cell r="F447" t="str">
            <v>MR</v>
          </cell>
          <cell r="G447" t="str">
            <v>253 MAIN ST</v>
          </cell>
          <cell r="H447" t="str">
            <v>WETHERSFIELD</v>
          </cell>
          <cell r="I447" t="str">
            <v>CT</v>
          </cell>
          <cell r="J447" t="str">
            <v>06109</v>
          </cell>
          <cell r="K447" t="str">
            <v>Exact Auto Street Reference Geocoded</v>
          </cell>
          <cell r="M447" t="str">
            <v>JOHN DIBACCO</v>
          </cell>
          <cell r="N447" t="str">
            <v>BLAIR DISTRICT</v>
          </cell>
          <cell r="O447" t="str">
            <v>EFFECTIVE 8/10/20 Del in all locations unless cust chooses not to.</v>
          </cell>
          <cell r="P447">
            <v>43877</v>
          </cell>
          <cell r="Q447">
            <v>44299.509629629603</v>
          </cell>
          <cell r="R447">
            <v>44717</v>
          </cell>
          <cell r="S447" t="str">
            <v>FRANKIE</v>
          </cell>
          <cell r="T447" t="str">
            <v>20</v>
          </cell>
          <cell r="V447" t="str">
            <v>41.713230</v>
          </cell>
          <cell r="W447" t="str">
            <v>-72.652675</v>
          </cell>
        </row>
        <row r="448">
          <cell r="B448">
            <v>297038</v>
          </cell>
          <cell r="C448" t="str">
            <v>VILLAGE PIZZA SOUTHWICK</v>
          </cell>
          <cell r="E448">
            <v>0</v>
          </cell>
          <cell r="F448" t="str">
            <v>R</v>
          </cell>
          <cell r="G448" t="str">
            <v>521 COLLEGE HWY</v>
          </cell>
          <cell r="H448" t="str">
            <v>SOUTHWICK</v>
          </cell>
          <cell r="I448" t="str">
            <v>MA</v>
          </cell>
          <cell r="J448" t="str">
            <v>01077</v>
          </cell>
          <cell r="K448" t="str">
            <v>Exact Auto Street Reference Geocoded</v>
          </cell>
          <cell r="M448" t="str">
            <v>JOHN DIBACCO</v>
          </cell>
          <cell r="N448" t="str">
            <v>BLAIR DISTRICT</v>
          </cell>
          <cell r="P448">
            <v>43877</v>
          </cell>
          <cell r="Q448">
            <v>44299.509618055599</v>
          </cell>
          <cell r="R448">
            <v>43899</v>
          </cell>
          <cell r="S448" t="str">
            <v>FRANKIE</v>
          </cell>
          <cell r="T448" t="str">
            <v>20</v>
          </cell>
          <cell r="V448" t="str">
            <v>42.057546</v>
          </cell>
          <cell r="W448" t="str">
            <v>-72.768019</v>
          </cell>
        </row>
        <row r="449">
          <cell r="B449">
            <v>297039</v>
          </cell>
          <cell r="C449" t="str">
            <v>WALLYS VEGETABLES seasonal</v>
          </cell>
          <cell r="E449">
            <v>0</v>
          </cell>
          <cell r="F449" t="str">
            <v>MTWRF</v>
          </cell>
          <cell r="G449" t="str">
            <v>799 AMESBURY RD</v>
          </cell>
          <cell r="H449" t="str">
            <v>HAVERHILL</v>
          </cell>
          <cell r="I449" t="str">
            <v>MA</v>
          </cell>
          <cell r="J449" t="str">
            <v>01830</v>
          </cell>
          <cell r="K449" t="str">
            <v>Exact Auto Street Reference Geocoded</v>
          </cell>
          <cell r="M449" t="str">
            <v>JOHN DIBACCO</v>
          </cell>
          <cell r="N449" t="str">
            <v>BLAIR DISTRICT</v>
          </cell>
          <cell r="P449">
            <v>43877</v>
          </cell>
          <cell r="Q449">
            <v>44299.509629629603</v>
          </cell>
          <cell r="S449" t="str">
            <v>FRANKIE</v>
          </cell>
          <cell r="T449" t="str">
            <v>20</v>
          </cell>
          <cell r="V449" t="str">
            <v>42.811663</v>
          </cell>
          <cell r="W449" t="str">
            <v>-71.032372</v>
          </cell>
        </row>
        <row r="450">
          <cell r="B450">
            <v>297040</v>
          </cell>
          <cell r="C450" t="str">
            <v>WEST SIDE PIZZA</v>
          </cell>
          <cell r="D450" t="str">
            <v>D</v>
          </cell>
          <cell r="E450">
            <v>0</v>
          </cell>
          <cell r="F450" t="str">
            <v>W</v>
          </cell>
          <cell r="G450" t="str">
            <v>945 CROMWELL AVE</v>
          </cell>
          <cell r="H450" t="str">
            <v>ROCKY HILL</v>
          </cell>
          <cell r="I450" t="str">
            <v>CT</v>
          </cell>
          <cell r="J450" t="str">
            <v>06067</v>
          </cell>
          <cell r="K450" t="str">
            <v>Exact Auto Street Reference Geocoded</v>
          </cell>
          <cell r="M450" t="str">
            <v>JOHN DIBACCO</v>
          </cell>
          <cell r="N450" t="str">
            <v>BLAIR DISTRICT</v>
          </cell>
          <cell r="O450" t="str">
            <v>EFFECTIVE 8/10/20 Del in all locations unless cust chooses not to.</v>
          </cell>
          <cell r="P450">
            <v>43877</v>
          </cell>
          <cell r="Q450">
            <v>44362.532384259299</v>
          </cell>
          <cell r="R450">
            <v>44754</v>
          </cell>
          <cell r="S450" t="str">
            <v>ADMIN</v>
          </cell>
          <cell r="T450" t="str">
            <v>20</v>
          </cell>
          <cell r="V450" t="str">
            <v>41.645318</v>
          </cell>
          <cell r="W450" t="str">
            <v>-72.677856</v>
          </cell>
        </row>
        <row r="451">
          <cell r="B451">
            <v>297041</v>
          </cell>
          <cell r="C451" t="str">
            <v>WILSON PIZZA PALACE</v>
          </cell>
          <cell r="D451" t="str">
            <v>D</v>
          </cell>
          <cell r="E451">
            <v>0</v>
          </cell>
          <cell r="F451" t="str">
            <v>MWF</v>
          </cell>
          <cell r="G451" t="str">
            <v>340 WINDSOR AVE</v>
          </cell>
          <cell r="H451" t="str">
            <v>WINDSOR</v>
          </cell>
          <cell r="I451" t="str">
            <v>CT</v>
          </cell>
          <cell r="J451" t="str">
            <v>06095</v>
          </cell>
          <cell r="K451" t="str">
            <v>Exact Auto Street Reference Geocoded</v>
          </cell>
          <cell r="M451" t="str">
            <v>JOHN DIBACCO</v>
          </cell>
          <cell r="N451" t="str">
            <v>BLAIR DISTRICT</v>
          </cell>
          <cell r="O451" t="str">
            <v>EFFECTIVE 8/10/20 Del in all locations unless cust chooses not to.</v>
          </cell>
          <cell r="P451">
            <v>43877</v>
          </cell>
          <cell r="Q451">
            <v>44168.831863425898</v>
          </cell>
          <cell r="R451">
            <v>44715</v>
          </cell>
          <cell r="S451" t="str">
            <v>FRANKIE</v>
          </cell>
          <cell r="T451" t="str">
            <v>20</v>
          </cell>
          <cell r="V451" t="str">
            <v>41.812881</v>
          </cell>
          <cell r="W451" t="str">
            <v>-72.657233</v>
          </cell>
        </row>
        <row r="452">
          <cell r="B452">
            <v>297042</v>
          </cell>
          <cell r="C452" t="str">
            <v>NORTH HADLEY SUGAR SHACK</v>
          </cell>
          <cell r="E452">
            <v>0</v>
          </cell>
          <cell r="F452" t="str">
            <v>TR</v>
          </cell>
          <cell r="G452" t="str">
            <v>181 RIVER DR</v>
          </cell>
          <cell r="H452" t="str">
            <v>HADLEY</v>
          </cell>
          <cell r="I452" t="str">
            <v>MA</v>
          </cell>
          <cell r="J452" t="str">
            <v>01035</v>
          </cell>
          <cell r="K452" t="str">
            <v>Exact Auto Street Reference Geocoded</v>
          </cell>
          <cell r="M452" t="str">
            <v>JOHN DIBACCO</v>
          </cell>
          <cell r="N452" t="str">
            <v>BLAIR DISTRICT</v>
          </cell>
          <cell r="P452">
            <v>43877</v>
          </cell>
          <cell r="Q452">
            <v>44299.509629629603</v>
          </cell>
          <cell r="R452">
            <v>43899</v>
          </cell>
          <cell r="S452" t="str">
            <v>FRANKIE</v>
          </cell>
          <cell r="T452" t="str">
            <v>20</v>
          </cell>
          <cell r="V452" t="str">
            <v>42.379627</v>
          </cell>
          <cell r="W452" t="str">
            <v>-72.585247</v>
          </cell>
        </row>
        <row r="453">
          <cell r="B453">
            <v>297043</v>
          </cell>
          <cell r="C453" t="str">
            <v>West End Pizza</v>
          </cell>
          <cell r="D453" t="str">
            <v>D</v>
          </cell>
          <cell r="E453">
            <v>0</v>
          </cell>
          <cell r="F453" t="str">
            <v>WF</v>
          </cell>
          <cell r="G453" t="str">
            <v>15 Park Street</v>
          </cell>
          <cell r="H453" t="str">
            <v>BRISTOL</v>
          </cell>
          <cell r="I453" t="str">
            <v>CT</v>
          </cell>
          <cell r="J453" t="str">
            <v>06010</v>
          </cell>
          <cell r="K453" t="str">
            <v>Exact Auto Street Reference Geocoded</v>
          </cell>
          <cell r="M453" t="str">
            <v>JOHN DIBACCO</v>
          </cell>
          <cell r="N453" t="str">
            <v>BLAIR DISTRICT</v>
          </cell>
          <cell r="O453" t="str">
            <v>EFFECTIVE 8/10/20 Del in all locations unless cust chooses not to.</v>
          </cell>
          <cell r="P453">
            <v>43934</v>
          </cell>
          <cell r="Q453">
            <v>44091.807291666701</v>
          </cell>
          <cell r="R453">
            <v>44698</v>
          </cell>
          <cell r="S453" t="str">
            <v>FRANKIE</v>
          </cell>
          <cell r="T453" t="str">
            <v>20</v>
          </cell>
          <cell r="V453" t="str">
            <v>41.671724</v>
          </cell>
          <cell r="W453" t="str">
            <v>-72.950214</v>
          </cell>
        </row>
        <row r="454">
          <cell r="B454">
            <v>297044</v>
          </cell>
          <cell r="C454" t="str">
            <v>Zingarella Pizza</v>
          </cell>
          <cell r="E454">
            <v>0</v>
          </cell>
          <cell r="F454" t="str">
            <v>TF</v>
          </cell>
          <cell r="G454" t="str">
            <v>83 west main street</v>
          </cell>
          <cell r="H454" t="str">
            <v>plantsville</v>
          </cell>
          <cell r="I454" t="str">
            <v>CT</v>
          </cell>
          <cell r="J454" t="str">
            <v>06479</v>
          </cell>
          <cell r="K454" t="str">
            <v>Exact Auto Street Reference Geocoded</v>
          </cell>
          <cell r="M454" t="str">
            <v>JOHN DIBACCO</v>
          </cell>
          <cell r="N454" t="str">
            <v>BLAIR DISTRICT</v>
          </cell>
          <cell r="O454" t="str">
            <v>EFFECTIVE 8/10/20 Del in all locations unless cust chooses not to.</v>
          </cell>
          <cell r="P454">
            <v>43956</v>
          </cell>
          <cell r="Q454">
            <v>44130.618101851898</v>
          </cell>
          <cell r="R454">
            <v>44256</v>
          </cell>
          <cell r="S454" t="str">
            <v>FRANKIE</v>
          </cell>
          <cell r="T454" t="str">
            <v>20</v>
          </cell>
          <cell r="V454" t="str">
            <v>41.587697</v>
          </cell>
          <cell r="W454" t="str">
            <v>-72.892218</v>
          </cell>
        </row>
        <row r="455">
          <cell r="B455">
            <v>297045</v>
          </cell>
          <cell r="C455" t="str">
            <v>OLYMPIC PIZZA</v>
          </cell>
          <cell r="E455">
            <v>0</v>
          </cell>
          <cell r="F455" t="str">
            <v>M</v>
          </cell>
          <cell r="G455" t="str">
            <v>885 MAIN STREET</v>
          </cell>
          <cell r="H455" t="str">
            <v>S GLASTONBURY</v>
          </cell>
          <cell r="I455" t="str">
            <v>CT</v>
          </cell>
          <cell r="J455" t="str">
            <v>06073</v>
          </cell>
          <cell r="K455" t="str">
            <v>Exact Auto Street Reference Geocoded</v>
          </cell>
          <cell r="M455" t="str">
            <v>JOHN DIBACCO</v>
          </cell>
          <cell r="N455" t="str">
            <v>BLAIR DISTRICT</v>
          </cell>
          <cell r="O455" t="str">
            <v>EFFECTIVE 8/10/20 Del in all locations unless cust chooses not to.</v>
          </cell>
          <cell r="P455">
            <v>43979</v>
          </cell>
          <cell r="Q455">
            <v>44053.558379629598</v>
          </cell>
          <cell r="R455">
            <v>44157</v>
          </cell>
          <cell r="S455" t="str">
            <v>FRANKIE</v>
          </cell>
          <cell r="T455" t="str">
            <v>20</v>
          </cell>
          <cell r="V455" t="str">
            <v>41.665860</v>
          </cell>
          <cell r="W455" t="str">
            <v>-72.603331</v>
          </cell>
        </row>
        <row r="456">
          <cell r="B456">
            <v>297046</v>
          </cell>
          <cell r="C456" t="str">
            <v>Elaine s</v>
          </cell>
          <cell r="D456" t="str">
            <v>C</v>
          </cell>
          <cell r="E456">
            <v>0</v>
          </cell>
          <cell r="F456" t="str">
            <v>T</v>
          </cell>
          <cell r="G456" t="str">
            <v>1841 Berlin Turnpike</v>
          </cell>
          <cell r="H456" t="str">
            <v>Wethersfield</v>
          </cell>
          <cell r="I456" t="str">
            <v>CT</v>
          </cell>
          <cell r="J456" t="str">
            <v>06109</v>
          </cell>
          <cell r="K456" t="str">
            <v>High Confidence Auto Street Ref Geocoded</v>
          </cell>
          <cell r="M456" t="str">
            <v>JOHN DIBACCO</v>
          </cell>
          <cell r="N456" t="str">
            <v>BLAIR DISTRICT</v>
          </cell>
          <cell r="P456">
            <v>43985</v>
          </cell>
          <cell r="Q456">
            <v>44662.521608796298</v>
          </cell>
          <cell r="R456">
            <v>44678</v>
          </cell>
          <cell r="S456" t="str">
            <v>ADMIN</v>
          </cell>
          <cell r="T456" t="str">
            <v>20</v>
          </cell>
          <cell r="V456" t="str">
            <v>41.704233</v>
          </cell>
          <cell r="W456" t="str">
            <v>-72.702329</v>
          </cell>
        </row>
        <row r="457">
          <cell r="B457">
            <v>297047</v>
          </cell>
          <cell r="C457" t="str">
            <v>Pizza Pal</v>
          </cell>
          <cell r="D457" t="str">
            <v>B</v>
          </cell>
          <cell r="E457">
            <v>0</v>
          </cell>
          <cell r="F457" t="str">
            <v>TF</v>
          </cell>
          <cell r="G457" t="str">
            <v>264 south main street</v>
          </cell>
          <cell r="H457" t="str">
            <v>NEW BRITAIN</v>
          </cell>
          <cell r="I457" t="str">
            <v>CT</v>
          </cell>
          <cell r="J457" t="str">
            <v>06051</v>
          </cell>
          <cell r="K457" t="str">
            <v>Exact Auto Street Reference Geocoded</v>
          </cell>
          <cell r="M457" t="str">
            <v>JOHN DIBACCO</v>
          </cell>
          <cell r="N457" t="str">
            <v>BLAIR DISTRICT</v>
          </cell>
          <cell r="O457" t="str">
            <v>EFFECTIVE 8/10/20 Del in all locations unless cust chooses not to.</v>
          </cell>
          <cell r="P457">
            <v>43999</v>
          </cell>
          <cell r="Q457">
            <v>44053.558379629598</v>
          </cell>
          <cell r="R457">
            <v>44494</v>
          </cell>
          <cell r="S457" t="str">
            <v>FRANKIE</v>
          </cell>
          <cell r="T457" t="str">
            <v>20</v>
          </cell>
          <cell r="V457" t="str">
            <v>41.657401</v>
          </cell>
          <cell r="W457" t="str">
            <v>-72.777125</v>
          </cell>
        </row>
        <row r="458">
          <cell r="B458">
            <v>297048</v>
          </cell>
          <cell r="C458" t="str">
            <v>PETES PIZZA PALACE</v>
          </cell>
          <cell r="D458" t="str">
            <v>D</v>
          </cell>
          <cell r="E458">
            <v>0</v>
          </cell>
          <cell r="F458" t="str">
            <v>TF</v>
          </cell>
          <cell r="G458" t="str">
            <v>366 CROMWELL AVENUE</v>
          </cell>
          <cell r="H458" t="str">
            <v>ROCKY HILL</v>
          </cell>
          <cell r="I458" t="str">
            <v>CT</v>
          </cell>
          <cell r="J458" t="str">
            <v>06067</v>
          </cell>
          <cell r="K458" t="str">
            <v>Exact Auto Street Reference Geocoded</v>
          </cell>
          <cell r="M458" t="str">
            <v>JOHN DIBACCO</v>
          </cell>
          <cell r="N458" t="str">
            <v>BLAIR DISTRICT</v>
          </cell>
          <cell r="O458" t="str">
            <v>EFFECTIVE 8/10/20 Del in all locations unless cust chooses not to.</v>
          </cell>
          <cell r="P458">
            <v>44003</v>
          </cell>
          <cell r="Q458">
            <v>44053.558379629598</v>
          </cell>
          <cell r="R458">
            <v>44763</v>
          </cell>
          <cell r="S458" t="str">
            <v>FRANKIE</v>
          </cell>
          <cell r="T458" t="str">
            <v>20</v>
          </cell>
          <cell r="V458" t="str">
            <v>41.660322</v>
          </cell>
          <cell r="W458" t="str">
            <v>-72.678490</v>
          </cell>
        </row>
        <row r="459">
          <cell r="B459">
            <v>299001</v>
          </cell>
          <cell r="C459" t="str">
            <v>ANTONIOS</v>
          </cell>
          <cell r="E459">
            <v>0</v>
          </cell>
          <cell r="F459" t="str">
            <v>R</v>
          </cell>
          <cell r="G459" t="str">
            <v>1185 HOPMEADOW ST</v>
          </cell>
          <cell r="H459" t="str">
            <v>SIMSBURY</v>
          </cell>
          <cell r="I459" t="str">
            <v>CT</v>
          </cell>
          <cell r="J459" t="str">
            <v>06070</v>
          </cell>
          <cell r="K459" t="str">
            <v>Exact Auto Street Reference Geocoded</v>
          </cell>
          <cell r="M459" t="str">
            <v>JOHN DIBACCO</v>
          </cell>
          <cell r="N459" t="str">
            <v>BLAIR DISTRICT</v>
          </cell>
          <cell r="P459">
            <v>43877</v>
          </cell>
          <cell r="Q459">
            <v>44299.509629629603</v>
          </cell>
          <cell r="S459" t="str">
            <v>FRANKIE</v>
          </cell>
          <cell r="T459" t="str">
            <v>20</v>
          </cell>
          <cell r="V459" t="str">
            <v>41.897793</v>
          </cell>
          <cell r="W459" t="str">
            <v>-72.787165</v>
          </cell>
        </row>
        <row r="460">
          <cell r="B460">
            <v>299264</v>
          </cell>
          <cell r="C460" t="str">
            <v>KEY - Jakes WB - ROCKY HILL</v>
          </cell>
          <cell r="D460" t="str">
            <v>A</v>
          </cell>
          <cell r="E460">
            <v>0</v>
          </cell>
          <cell r="F460" t="str">
            <v>U</v>
          </cell>
          <cell r="G460" t="str">
            <v>346 CROMWELL AVE</v>
          </cell>
          <cell r="H460" t="str">
            <v>ROCKY HILL</v>
          </cell>
          <cell r="I460" t="str">
            <v>CT</v>
          </cell>
          <cell r="J460" t="str">
            <v>06067</v>
          </cell>
          <cell r="K460" t="str">
            <v>Exact Auto Street Reference Geocoded</v>
          </cell>
          <cell r="M460" t="str">
            <v>MATT RAMOS</v>
          </cell>
          <cell r="N460" t="str">
            <v>JEFF CAPPELLO</v>
          </cell>
          <cell r="O460" t="str">
            <v>**MUST SECURE THE STORE BY LOCKING THE DOOR AFTER DELIVERY** PH (860) 257-9571. Alarm No. Key works on the single glass door. Enter and proceed to back hallway to open Wooden</v>
          </cell>
          <cell r="P460">
            <v>43388</v>
          </cell>
          <cell r="Q460">
            <v>44032.549756944398</v>
          </cell>
          <cell r="R460">
            <v>43795</v>
          </cell>
          <cell r="S460" t="str">
            <v>FRANKIE</v>
          </cell>
          <cell r="T460" t="str">
            <v>20</v>
          </cell>
          <cell r="U460" t="str">
            <v>4</v>
          </cell>
          <cell r="V460" t="str">
            <v>41.661458</v>
          </cell>
          <cell r="W460" t="str">
            <v>-72.678658</v>
          </cell>
        </row>
        <row r="461">
          <cell r="B461">
            <v>299265</v>
          </cell>
          <cell r="C461" t="str">
            <v>KEY - Jakes WB - EAST WINDSOR</v>
          </cell>
          <cell r="E461">
            <v>0</v>
          </cell>
          <cell r="F461" t="str">
            <v>F</v>
          </cell>
          <cell r="G461" t="str">
            <v>137 PROSPECT HILL RD</v>
          </cell>
          <cell r="H461" t="str">
            <v>EAST WINDSOR</v>
          </cell>
          <cell r="I461" t="str">
            <v>CT</v>
          </cell>
          <cell r="J461" t="str">
            <v>06088</v>
          </cell>
          <cell r="K461" t="str">
            <v>Exact Auto Street Reference Geocoded</v>
          </cell>
          <cell r="M461" t="str">
            <v>JCAPPELLO</v>
          </cell>
          <cell r="N461" t="str">
            <v>CAPPELLO DISTRICT</v>
          </cell>
          <cell r="O461" t="str">
            <v>Do not leave pallet.  Must remove product from pallet and take pallet back.  (PICK UP MILK CRATES).  Alarm code 1377.  Lock door after del. PH 860-623-2404. Alarm No. Enter through front unlock and use back door. Relock front door. Rebecca 860-368-1838</v>
          </cell>
          <cell r="P461">
            <v>43388</v>
          </cell>
          <cell r="Q461">
            <v>44215.518541666701</v>
          </cell>
          <cell r="R461">
            <v>44224</v>
          </cell>
          <cell r="S461" t="str">
            <v>FRANKIE</v>
          </cell>
          <cell r="T461" t="str">
            <v>20</v>
          </cell>
          <cell r="U461" t="str">
            <v>5</v>
          </cell>
          <cell r="V461" t="str">
            <v>41.931022</v>
          </cell>
          <cell r="W461" t="str">
            <v>-72.605199</v>
          </cell>
        </row>
        <row r="462">
          <cell r="B462">
            <v>299267</v>
          </cell>
          <cell r="C462" t="str">
            <v>KEY - Jakes WB - STRATFORD</v>
          </cell>
          <cell r="D462" t="str">
            <v>A</v>
          </cell>
          <cell r="E462">
            <v>2</v>
          </cell>
          <cell r="F462" t="str">
            <v>W</v>
          </cell>
          <cell r="G462" t="str">
            <v>2850 MAIN ST</v>
          </cell>
          <cell r="H462" t="str">
            <v>STRATFORD</v>
          </cell>
          <cell r="I462" t="str">
            <v>CT</v>
          </cell>
          <cell r="J462" t="str">
            <v>06614</v>
          </cell>
          <cell r="K462" t="str">
            <v>Exact Auto Street Reference Geocoded</v>
          </cell>
          <cell r="M462" t="str">
            <v>JCAPPELLO</v>
          </cell>
          <cell r="N462" t="str">
            <v>CAPPELLO DISTRICT</v>
          </cell>
          <cell r="O462" t="str">
            <v>EFFECTIVE 8/10/20 Del in all locations unless cust chooses not to.  Back door must remain closed during and after the del..Do not prop door open. **Lock door after del** PH 203-908-3400. Alarm 24681.</v>
          </cell>
          <cell r="P462">
            <v>43385</v>
          </cell>
          <cell r="Q462">
            <v>44691.578113425901</v>
          </cell>
          <cell r="R462">
            <v>44761</v>
          </cell>
          <cell r="S462" t="str">
            <v>FRANKIE</v>
          </cell>
          <cell r="T462" t="str">
            <v>20</v>
          </cell>
          <cell r="U462" t="str">
            <v>40</v>
          </cell>
          <cell r="V462" t="str">
            <v>41.199269</v>
          </cell>
          <cell r="W462" t="str">
            <v>-73.131576</v>
          </cell>
        </row>
        <row r="463">
          <cell r="B463">
            <v>299268</v>
          </cell>
          <cell r="C463" t="str">
            <v>KEY - Jakes WB - ORANGE</v>
          </cell>
          <cell r="D463" t="str">
            <v>A</v>
          </cell>
          <cell r="E463">
            <v>2</v>
          </cell>
          <cell r="F463" t="str">
            <v>W</v>
          </cell>
          <cell r="G463" t="str">
            <v>185 BOSTON POST RD</v>
          </cell>
          <cell r="H463" t="str">
            <v>ORANGE</v>
          </cell>
          <cell r="I463" t="str">
            <v>CT</v>
          </cell>
          <cell r="J463" t="str">
            <v>06477</v>
          </cell>
          <cell r="K463" t="str">
            <v>Exact Auto Street Reference Geocoded</v>
          </cell>
          <cell r="M463" t="str">
            <v>JCAPPELLO</v>
          </cell>
          <cell r="N463" t="str">
            <v>CAPPELLO DISTRICT</v>
          </cell>
          <cell r="O463" t="str">
            <v>EFFECTIVE 8/10/20 Del in all locations unless cust chooses not to.  Lock door after del. PH 203-891-8538. Alarm No.  Easiest del point is through the front double doors. Light are in the office by the kitchen.</v>
          </cell>
          <cell r="P463">
            <v>43385</v>
          </cell>
          <cell r="Q463">
            <v>44691.578113425901</v>
          </cell>
          <cell r="R463">
            <v>44761</v>
          </cell>
          <cell r="S463" t="str">
            <v>FRANKIE</v>
          </cell>
          <cell r="T463" t="str">
            <v>20</v>
          </cell>
          <cell r="U463" t="str">
            <v>10</v>
          </cell>
          <cell r="V463" t="str">
            <v>41.271788</v>
          </cell>
          <cell r="W463" t="str">
            <v>-72.995415</v>
          </cell>
        </row>
        <row r="464">
          <cell r="B464">
            <v>299269</v>
          </cell>
          <cell r="C464" t="str">
            <v>KEY - Jakes WB - TORRINGTON</v>
          </cell>
          <cell r="D464" t="str">
            <v>A</v>
          </cell>
          <cell r="E464">
            <v>0</v>
          </cell>
          <cell r="F464" t="str">
            <v>M</v>
          </cell>
          <cell r="G464" t="str">
            <v>320 EAST ELM ST</v>
          </cell>
          <cell r="H464" t="str">
            <v>TORRINGTON</v>
          </cell>
          <cell r="I464" t="str">
            <v>CT</v>
          </cell>
          <cell r="J464" t="str">
            <v>06790</v>
          </cell>
          <cell r="K464" t="str">
            <v>High Confidence Auto Street Ref Geocoded</v>
          </cell>
          <cell r="M464" t="str">
            <v>JCAPPELLO</v>
          </cell>
          <cell r="N464" t="str">
            <v>CAPPELLO DISTRICT</v>
          </cell>
          <cell r="O464" t="str">
            <v>EFFECTIVE 8/10/20 Del in all locations unless cust chooses not to.  ALARM CODE 1985. Lock door after del</v>
          </cell>
          <cell r="P464">
            <v>43385</v>
          </cell>
          <cell r="Q464">
            <v>44053.541342592602</v>
          </cell>
          <cell r="R464">
            <v>44766</v>
          </cell>
          <cell r="S464" t="str">
            <v>FRANKIE</v>
          </cell>
          <cell r="T464" t="str">
            <v>20</v>
          </cell>
          <cell r="U464" t="str">
            <v>15</v>
          </cell>
          <cell r="V464" t="str">
            <v>41.807765</v>
          </cell>
          <cell r="W464" t="str">
            <v>-73.114860</v>
          </cell>
        </row>
        <row r="465">
          <cell r="B465">
            <v>299270</v>
          </cell>
          <cell r="C465" t="str">
            <v>KEY - Jakes WB - HAMDEN</v>
          </cell>
          <cell r="D465" t="str">
            <v>A</v>
          </cell>
          <cell r="E465">
            <v>0</v>
          </cell>
          <cell r="F465" t="str">
            <v>M</v>
          </cell>
          <cell r="G465" t="str">
            <v>2380 DIXWELL AVE</v>
          </cell>
          <cell r="H465" t="str">
            <v>HAMDEN</v>
          </cell>
          <cell r="I465" t="str">
            <v>CT</v>
          </cell>
          <cell r="J465" t="str">
            <v>06514</v>
          </cell>
          <cell r="K465" t="str">
            <v>Exact Auto Street Reference Geocoded</v>
          </cell>
          <cell r="M465" t="str">
            <v>JCAPPELLO</v>
          </cell>
          <cell r="N465" t="str">
            <v>CAPPELLO DISTRICT</v>
          </cell>
          <cell r="O465" t="str">
            <v>Delivery entrance off of Shepard. Right on shepard. 2nd entrance on left. delivery in back. 3rd door in back.  Lock door after del.  Open Front Door, Unlock back door(inside slide lock) from inside, Deliver to rear. After del lock back door.</v>
          </cell>
          <cell r="P465">
            <v>43385</v>
          </cell>
          <cell r="Q465">
            <v>44263.4625115741</v>
          </cell>
          <cell r="R465">
            <v>44766</v>
          </cell>
          <cell r="S465" t="str">
            <v>ADMIN</v>
          </cell>
          <cell r="T465" t="str">
            <v>20</v>
          </cell>
          <cell r="U465" t="str">
            <v>11</v>
          </cell>
          <cell r="V465" t="str">
            <v>41.375588</v>
          </cell>
          <cell r="W465" t="str">
            <v>-72.915987</v>
          </cell>
        </row>
        <row r="466">
          <cell r="B466">
            <v>299271</v>
          </cell>
          <cell r="C466" t="str">
            <v>KEY - Jakes WB - WEST HARTFORD</v>
          </cell>
          <cell r="D466" t="str">
            <v>A</v>
          </cell>
          <cell r="E466">
            <v>2</v>
          </cell>
          <cell r="F466" t="str">
            <v>W</v>
          </cell>
          <cell r="G466" t="str">
            <v>450 SOUTH MAIN ST</v>
          </cell>
          <cell r="H466" t="str">
            <v>WEST HARTFORD</v>
          </cell>
          <cell r="I466" t="str">
            <v>CT</v>
          </cell>
          <cell r="J466" t="str">
            <v>06110</v>
          </cell>
          <cell r="K466" t="str">
            <v>Exact Auto Street Reference Geocoded</v>
          </cell>
          <cell r="L466" t="str">
            <v>1ST STOP</v>
          </cell>
          <cell r="M466" t="str">
            <v>JCAPPELLO</v>
          </cell>
          <cell r="N466" t="str">
            <v>CAPPELLO DISTRICT</v>
          </cell>
          <cell r="O466" t="str">
            <v>Please make sure to secure cooler by making sure it is properly latched.  Call dispatch if you have issues with cooler hardware.  Lock door after del.</v>
          </cell>
          <cell r="P466">
            <v>43388</v>
          </cell>
          <cell r="Q466">
            <v>44691.578113425901</v>
          </cell>
          <cell r="R466">
            <v>44761</v>
          </cell>
          <cell r="S466" t="str">
            <v>FRANKIE</v>
          </cell>
          <cell r="T466" t="str">
            <v>20</v>
          </cell>
          <cell r="U466" t="str">
            <v>22</v>
          </cell>
          <cell r="V466" t="str">
            <v>41.732129</v>
          </cell>
          <cell r="W466" t="str">
            <v>-72.743317</v>
          </cell>
        </row>
        <row r="467">
          <cell r="B467">
            <v>299272</v>
          </cell>
          <cell r="C467" t="str">
            <v>Jakes WB - BRISTOL</v>
          </cell>
          <cell r="D467" t="str">
            <v>A</v>
          </cell>
          <cell r="E467">
            <v>0</v>
          </cell>
          <cell r="F467" t="str">
            <v>M</v>
          </cell>
          <cell r="G467" t="str">
            <v>123 FARMINGTON AVE</v>
          </cell>
          <cell r="H467" t="str">
            <v>BRISTOL</v>
          </cell>
          <cell r="I467" t="str">
            <v>CT</v>
          </cell>
          <cell r="J467" t="str">
            <v>06010</v>
          </cell>
          <cell r="K467" t="str">
            <v>Exact Auto Street Reference Geocoded</v>
          </cell>
          <cell r="L467" t="str">
            <v>BHD</v>
          </cell>
          <cell r="M467" t="str">
            <v>JCAPPELLO</v>
          </cell>
          <cell r="N467" t="str">
            <v>CAPPELLO DISTRICT</v>
          </cell>
          <cell r="O467" t="str">
            <v>MUST STORE ITEMS IN PROPER ENVIRONMENT. Driver needs announce himself for access to Strip Mall, Deliver to rear entrance.</v>
          </cell>
          <cell r="P467">
            <v>43388</v>
          </cell>
          <cell r="Q467">
            <v>44766.722002314797</v>
          </cell>
          <cell r="R467">
            <v>44759</v>
          </cell>
          <cell r="S467" t="str">
            <v>FRANKIE</v>
          </cell>
          <cell r="T467" t="str">
            <v>20</v>
          </cell>
          <cell r="V467" t="str">
            <v>41.684775</v>
          </cell>
          <cell r="W467" t="str">
            <v>-72.939161</v>
          </cell>
        </row>
        <row r="468">
          <cell r="B468">
            <v>299273</v>
          </cell>
          <cell r="C468" t="str">
            <v>KEY - Jakes WB - WATERBURY</v>
          </cell>
          <cell r="D468" t="str">
            <v>A</v>
          </cell>
          <cell r="E468">
            <v>2</v>
          </cell>
          <cell r="F468" t="str">
            <v>W</v>
          </cell>
          <cell r="G468" t="str">
            <v>1249 WEST MAIN ST</v>
          </cell>
          <cell r="H468" t="str">
            <v>WATERBURY</v>
          </cell>
          <cell r="I468" t="str">
            <v>CT</v>
          </cell>
          <cell r="J468" t="str">
            <v>06705</v>
          </cell>
          <cell r="K468" t="str">
            <v>High Confidence Auto Street Ref Geocoded</v>
          </cell>
          <cell r="M468" t="str">
            <v>JCAPPELLO</v>
          </cell>
          <cell r="N468" t="str">
            <v>CAPPELLO DISTRICT</v>
          </cell>
          <cell r="O468" t="str">
            <v>EFFECTIVE 8/10/20 Del in all locations unless cust chooses not to.  MUST STORE ITEMS IN PROPER ENVIRONMENT. **Lock door after del**PH 203-527-3546. Alarm 0616. Must use front door for initial entry + exit.</v>
          </cell>
          <cell r="P468">
            <v>43388</v>
          </cell>
          <cell r="Q468">
            <v>44691.578113425901</v>
          </cell>
          <cell r="R468">
            <v>44761</v>
          </cell>
          <cell r="S468" t="str">
            <v>FRANKIE</v>
          </cell>
          <cell r="T468" t="str">
            <v>20</v>
          </cell>
          <cell r="U468" t="str">
            <v>9</v>
          </cell>
          <cell r="V468" t="str">
            <v>41.552406</v>
          </cell>
          <cell r="W468" t="str">
            <v>-73.063962</v>
          </cell>
        </row>
        <row r="469">
          <cell r="B469">
            <v>299276</v>
          </cell>
          <cell r="C469" t="str">
            <v>KEY - Jakes WB - CHESHIRE</v>
          </cell>
          <cell r="D469" t="str">
            <v>A</v>
          </cell>
          <cell r="E469">
            <v>2</v>
          </cell>
          <cell r="F469" t="str">
            <v>W</v>
          </cell>
          <cell r="G469" t="str">
            <v>957 MAIN ST</v>
          </cell>
          <cell r="H469" t="str">
            <v>CHESHIRE</v>
          </cell>
          <cell r="I469" t="str">
            <v>CT</v>
          </cell>
          <cell r="J469" t="str">
            <v>06410</v>
          </cell>
          <cell r="K469" t="str">
            <v>Ambiguous Auto Street Ref Geocode</v>
          </cell>
          <cell r="M469" t="str">
            <v>JCAPPELLO</v>
          </cell>
          <cell r="N469" t="str">
            <v>CAPPELLO DISTRICT</v>
          </cell>
          <cell r="O469" t="str">
            <v>EFFECTIVE 8/10/20 Del in all locations unless cust chooses not to.  Use main door.  Alarm 4839 "OFF" to disarm.  4839 "ON" to re-arm.  Keypad in back room left wall after going into back room.   DO NOT use the door beside the garbage containe</v>
          </cell>
          <cell r="P469">
            <v>43385</v>
          </cell>
          <cell r="Q469">
            <v>44691.578113425901</v>
          </cell>
          <cell r="R469">
            <v>44761</v>
          </cell>
          <cell r="S469" t="str">
            <v>FRANKIE</v>
          </cell>
          <cell r="T469" t="str">
            <v>20</v>
          </cell>
          <cell r="U469" t="str">
            <v>14</v>
          </cell>
          <cell r="V469" t="str">
            <v>41.478817</v>
          </cell>
          <cell r="W469" t="str">
            <v>-72.905980</v>
          </cell>
        </row>
        <row r="470">
          <cell r="B470">
            <v>299277</v>
          </cell>
          <cell r="C470" t="str">
            <v>KEY - Jakes WB - DANBURY</v>
          </cell>
          <cell r="D470" t="str">
            <v>A</v>
          </cell>
          <cell r="E470">
            <v>0</v>
          </cell>
          <cell r="F470" t="str">
            <v>U</v>
          </cell>
          <cell r="G470" t="str">
            <v>71 NEWTOWN RD</v>
          </cell>
          <cell r="H470" t="str">
            <v>DANBURY</v>
          </cell>
          <cell r="I470" t="str">
            <v>CT</v>
          </cell>
          <cell r="J470" t="str">
            <v>06810</v>
          </cell>
          <cell r="K470" t="str">
            <v>Exact Auto Street Reference Geocoded</v>
          </cell>
          <cell r="M470" t="str">
            <v>MATT RAMOS</v>
          </cell>
          <cell r="N470" t="str">
            <v>JEFF CAPPELLO</v>
          </cell>
          <cell r="O470" t="str">
            <v>**MUST SECURE THE STORE BY LOCKING THE DOOR AFTER DELIVERY** Deliver through front. Manager Kate 475-204-8323</v>
          </cell>
          <cell r="P470">
            <v>43388</v>
          </cell>
          <cell r="Q470">
            <v>44032.549768518496</v>
          </cell>
          <cell r="R470">
            <v>43795</v>
          </cell>
          <cell r="S470" t="str">
            <v>FRANKIE</v>
          </cell>
          <cell r="T470" t="str">
            <v>20</v>
          </cell>
          <cell r="U470" t="str">
            <v>8</v>
          </cell>
          <cell r="V470" t="str">
            <v>41.408007</v>
          </cell>
          <cell r="W470" t="str">
            <v>-73.416112</v>
          </cell>
        </row>
        <row r="471">
          <cell r="B471">
            <v>299278</v>
          </cell>
          <cell r="C471" t="str">
            <v>KEY - Jakes WB - GRANBY</v>
          </cell>
          <cell r="D471" t="str">
            <v>A</v>
          </cell>
          <cell r="E471">
            <v>2</v>
          </cell>
          <cell r="F471" t="str">
            <v>T</v>
          </cell>
          <cell r="G471" t="str">
            <v>10 HARTFORD AVE</v>
          </cell>
          <cell r="H471" t="str">
            <v>GRANBY</v>
          </cell>
          <cell r="I471" t="str">
            <v>CT</v>
          </cell>
          <cell r="J471" t="str">
            <v>06035</v>
          </cell>
          <cell r="K471" t="str">
            <v>Exact Auto Street Reference Geocoded</v>
          </cell>
          <cell r="M471" t="str">
            <v>JCAPPELLO</v>
          </cell>
          <cell r="N471" t="str">
            <v>CAPPELLO DISTRICT</v>
          </cell>
          <cell r="O471" t="str">
            <v>EFFECTIVE 8/10/20 Del in all locations unless cust chooses not to.  Lock door after del. Phone 860-653-9999. Alarm code No. Key Drop Yes Deliver through the Front Door.</v>
          </cell>
          <cell r="P471">
            <v>43385</v>
          </cell>
          <cell r="Q471">
            <v>44691.578113425901</v>
          </cell>
          <cell r="R471">
            <v>44760</v>
          </cell>
          <cell r="S471" t="str">
            <v>FRANKIE</v>
          </cell>
          <cell r="T471" t="str">
            <v>20</v>
          </cell>
          <cell r="U471" t="str">
            <v>1</v>
          </cell>
          <cell r="V471" t="str">
            <v>41.952304</v>
          </cell>
          <cell r="W471" t="str">
            <v>-72.787615</v>
          </cell>
        </row>
        <row r="472">
          <cell r="B472">
            <v>299279</v>
          </cell>
          <cell r="C472" t="str">
            <v>Jakes WB - DERBY</v>
          </cell>
          <cell r="E472">
            <v>0</v>
          </cell>
          <cell r="F472" t="str">
            <v>W</v>
          </cell>
          <cell r="G472" t="str">
            <v>54 PERSHING DRIVE</v>
          </cell>
          <cell r="H472" t="str">
            <v>DERBY</v>
          </cell>
          <cell r="I472" t="str">
            <v>CT</v>
          </cell>
          <cell r="J472" t="str">
            <v>06418</v>
          </cell>
          <cell r="K472" t="str">
            <v>High Confidence Auto Street Ref Geocoded</v>
          </cell>
          <cell r="L472" t="str">
            <v>BHD</v>
          </cell>
          <cell r="M472" t="str">
            <v>JCAPPELLO</v>
          </cell>
          <cell r="N472" t="str">
            <v>CAPPELLO DISTRICT</v>
          </cell>
          <cell r="O472" t="str">
            <v>EFFECTIVE 8/10/20 Del in all locations unless cust chooses not to.  MUST STORE ITEMS IN PROPER ENVIRONMENT. When closed, front door del. When open, left side of bldg.  Walk down very long hallway.PH 203-732-0850. Alarm No. Large Trailers woul</v>
          </cell>
          <cell r="P472">
            <v>43385</v>
          </cell>
          <cell r="Q472">
            <v>44766.722060185202</v>
          </cell>
          <cell r="R472">
            <v>43991</v>
          </cell>
          <cell r="S472" t="str">
            <v>FRANKIE</v>
          </cell>
          <cell r="T472" t="str">
            <v>20</v>
          </cell>
          <cell r="V472" t="str">
            <v>41.330765</v>
          </cell>
          <cell r="W472" t="str">
            <v>-73.084753</v>
          </cell>
        </row>
        <row r="473">
          <cell r="B473">
            <v>299280</v>
          </cell>
          <cell r="C473" t="str">
            <v>Jakes WB - NORWALK</v>
          </cell>
          <cell r="D473" t="str">
            <v>A</v>
          </cell>
          <cell r="E473">
            <v>0</v>
          </cell>
          <cell r="F473" t="str">
            <v>R</v>
          </cell>
          <cell r="G473" t="str">
            <v>607 MAIN AVE</v>
          </cell>
          <cell r="H473" t="str">
            <v>Norwalk</v>
          </cell>
          <cell r="I473" t="str">
            <v>CT</v>
          </cell>
          <cell r="J473" t="str">
            <v>06851</v>
          </cell>
          <cell r="K473" t="str">
            <v>Exact Auto Street Reference Geocoded</v>
          </cell>
          <cell r="L473" t="str">
            <v>BHD</v>
          </cell>
          <cell r="M473" t="str">
            <v>JCAPPELLO</v>
          </cell>
          <cell r="N473" t="str">
            <v>CAPPELLO DISTRICT</v>
          </cell>
          <cell r="O473" t="str">
            <v>**MUST SECURE THE STORE BY LOCKING THE DOOR AFTER DELIVERY** PH 203-956-5555. Alarm No. Deliver through front entrance. Best time for delivery 9pm-5am. After 5am parking lot</v>
          </cell>
          <cell r="P473">
            <v>43388</v>
          </cell>
          <cell r="Q473">
            <v>44766.722500000003</v>
          </cell>
          <cell r="R473">
            <v>44762</v>
          </cell>
          <cell r="S473" t="str">
            <v>FRANKIE</v>
          </cell>
          <cell r="T473" t="str">
            <v>20</v>
          </cell>
          <cell r="U473" t="str">
            <v>7</v>
          </cell>
          <cell r="V473" t="str">
            <v>41.156940</v>
          </cell>
          <cell r="W473" t="str">
            <v>-73.422329</v>
          </cell>
        </row>
        <row r="474">
          <cell r="B474">
            <v>299281</v>
          </cell>
          <cell r="C474" t="str">
            <v>KEY - Jakes WB - MIDDLETOWN</v>
          </cell>
          <cell r="E474">
            <v>0</v>
          </cell>
          <cell r="F474" t="str">
            <v>T</v>
          </cell>
          <cell r="G474" t="str">
            <v>170 MAIN ST</v>
          </cell>
          <cell r="H474" t="str">
            <v>MIDDLETOWN</v>
          </cell>
          <cell r="I474" t="str">
            <v>CT</v>
          </cell>
          <cell r="J474" t="str">
            <v>06457</v>
          </cell>
          <cell r="K474" t="str">
            <v>Exact Auto Street Reference Geocoded</v>
          </cell>
          <cell r="M474" t="str">
            <v>JCAPPELLO</v>
          </cell>
          <cell r="N474" t="str">
            <v>CAPPELLO DISTRICT</v>
          </cell>
          <cell r="O474" t="str">
            <v>DISARM ALARM 4720 UPON ENTERING BUILDING** ** REARM ALARM AFTER DELIVERY 4720**MUST SECURE THE STORE BY LOCKING THE DOOR AFTER DELIVERY**  ** ALL PRODUCT PUT AWAY IN CORRECT</v>
          </cell>
          <cell r="P474">
            <v>43385</v>
          </cell>
          <cell r="Q474">
            <v>44032.549768518496</v>
          </cell>
          <cell r="R474">
            <v>43906</v>
          </cell>
          <cell r="S474" t="str">
            <v>FRANKIE</v>
          </cell>
          <cell r="T474" t="str">
            <v>20</v>
          </cell>
          <cell r="U474" t="str">
            <v>20</v>
          </cell>
          <cell r="V474" t="str">
            <v>41.559056</v>
          </cell>
          <cell r="W474" t="str">
            <v>-72.648717</v>
          </cell>
        </row>
        <row r="475">
          <cell r="B475">
            <v>299282</v>
          </cell>
          <cell r="C475" t="str">
            <v>Jakes WB - WORCESTER</v>
          </cell>
          <cell r="D475" t="str">
            <v>A</v>
          </cell>
          <cell r="E475">
            <v>2</v>
          </cell>
          <cell r="F475" t="str">
            <v>TF</v>
          </cell>
          <cell r="G475" t="str">
            <v>11 TOBIAS BOLAND WAY</v>
          </cell>
          <cell r="H475" t="str">
            <v>WORCESTER</v>
          </cell>
          <cell r="I475" t="str">
            <v>MA</v>
          </cell>
          <cell r="J475" t="str">
            <v>01607</v>
          </cell>
          <cell r="K475" t="str">
            <v>High Confidence Auto Street Ref Geocoded</v>
          </cell>
          <cell r="L475" t="str">
            <v>BHD</v>
          </cell>
          <cell r="M475" t="str">
            <v>JCAPPELLO</v>
          </cell>
          <cell r="N475" t="str">
            <v>CAPPELLO DISTRICT</v>
          </cell>
          <cell r="O475" t="str">
            <v>call 30min before delivery if delivering before 9am.  Pull around back door 130. MUST STORE ITEMS IN PROPER ENVIRONMENT.</v>
          </cell>
          <cell r="P475">
            <v>43385</v>
          </cell>
          <cell r="Q475">
            <v>44766.722789351901</v>
          </cell>
          <cell r="R475">
            <v>44763</v>
          </cell>
          <cell r="S475" t="str">
            <v>FRANKIE</v>
          </cell>
          <cell r="T475" t="str">
            <v>20</v>
          </cell>
          <cell r="V475" t="str">
            <v>42.232568</v>
          </cell>
          <cell r="W475" t="str">
            <v>-71.788487</v>
          </cell>
        </row>
        <row r="476">
          <cell r="B476">
            <v>299283</v>
          </cell>
          <cell r="C476" t="str">
            <v>KEY - Jakes WB - SAUGUS MA</v>
          </cell>
          <cell r="D476" t="str">
            <v>A</v>
          </cell>
          <cell r="E476">
            <v>0</v>
          </cell>
          <cell r="F476" t="str">
            <v>R</v>
          </cell>
          <cell r="G476" t="str">
            <v>1201 BROADWAY</v>
          </cell>
          <cell r="H476" t="str">
            <v>SAUGUS</v>
          </cell>
          <cell r="I476" t="str">
            <v>MA</v>
          </cell>
          <cell r="J476" t="str">
            <v>01906</v>
          </cell>
          <cell r="K476" t="str">
            <v>Exact Auto Street Reference Geocoded</v>
          </cell>
          <cell r="L476" t="str">
            <v>LG;EJ IF &gt;50CS</v>
          </cell>
          <cell r="M476" t="str">
            <v>JCAPPELLO</v>
          </cell>
          <cell r="N476" t="str">
            <v>CAPPELLO DISTRICT</v>
          </cell>
          <cell r="O476" t="str">
            <v>EFFECTIVE 8/10/20 Del in all locations unless cust chooses not to.  Lock door after del. PH 781-233-3012. Square One Mall, Access point by Best Buy Under Parking Garage deck. Call Security 781-231-9449 5</v>
          </cell>
          <cell r="P476">
            <v>43385</v>
          </cell>
          <cell r="Q476">
            <v>44245.463958333297</v>
          </cell>
          <cell r="R476">
            <v>44434</v>
          </cell>
          <cell r="S476" t="str">
            <v>FRANKIE</v>
          </cell>
          <cell r="T476" t="str">
            <v>20</v>
          </cell>
          <cell r="U476" t="str">
            <v>17</v>
          </cell>
          <cell r="V476" t="str">
            <v>42.463809</v>
          </cell>
          <cell r="W476" t="str">
            <v>-71.025010</v>
          </cell>
        </row>
        <row r="477">
          <cell r="B477">
            <v>299284</v>
          </cell>
          <cell r="C477" t="str">
            <v>KEY - Jakes WB - BURLINGTON MA</v>
          </cell>
          <cell r="D477" t="str">
            <v>A</v>
          </cell>
          <cell r="E477">
            <v>0</v>
          </cell>
          <cell r="F477" t="str">
            <v>T</v>
          </cell>
          <cell r="G477" t="str">
            <v>75 MIDDLESEX TURNPIKE</v>
          </cell>
          <cell r="H477" t="str">
            <v>BURLINGTON</v>
          </cell>
          <cell r="I477" t="str">
            <v>MA</v>
          </cell>
          <cell r="J477" t="str">
            <v>01803</v>
          </cell>
          <cell r="K477" t="str">
            <v>Exact Auto Street Reference Geocoded</v>
          </cell>
          <cell r="L477" t="str">
            <v>IS: EJ;STG</v>
          </cell>
          <cell r="M477" t="str">
            <v>JCAPPELLO</v>
          </cell>
          <cell r="N477" t="str">
            <v>CAPPELLO DISTRICT</v>
          </cell>
          <cell r="O477" t="str">
            <v>EFFECTIVE 8/10/20 Del in all locations unless cust chooses not to.  Unload at bay "6" next to ARHUS FURNITURE STORE".  Back in next to "JRM" dumpster.  Elevator behind it.  Go to level "U". Jakes is to the left off the elevator.  SECURE THE S</v>
          </cell>
          <cell r="P477">
            <v>43385</v>
          </cell>
          <cell r="Q477">
            <v>44053.541342592602</v>
          </cell>
          <cell r="R477">
            <v>44432</v>
          </cell>
          <cell r="S477" t="str">
            <v>FRANKIE</v>
          </cell>
          <cell r="T477" t="str">
            <v>20</v>
          </cell>
          <cell r="U477" t="str">
            <v>18</v>
          </cell>
          <cell r="V477" t="str">
            <v>42.479824</v>
          </cell>
          <cell r="W477" t="str">
            <v>-71.216240</v>
          </cell>
        </row>
        <row r="478">
          <cell r="B478">
            <v>299285</v>
          </cell>
          <cell r="C478" t="str">
            <v>Jakes WB - SALEM NH</v>
          </cell>
          <cell r="E478">
            <v>0</v>
          </cell>
          <cell r="F478" t="str">
            <v>U</v>
          </cell>
          <cell r="G478" t="str">
            <v>327 South Broadway</v>
          </cell>
          <cell r="H478" t="str">
            <v>SALEM</v>
          </cell>
          <cell r="I478" t="str">
            <v>NH</v>
          </cell>
          <cell r="J478" t="str">
            <v>03079</v>
          </cell>
          <cell r="K478" t="str">
            <v>Exact Auto Street Reference Geocoded</v>
          </cell>
          <cell r="L478" t="str">
            <v>BHD</v>
          </cell>
          <cell r="M478" t="str">
            <v>MATT RAMOS</v>
          </cell>
          <cell r="N478" t="str">
            <v>JEFF CAPPELLO</v>
          </cell>
          <cell r="P478">
            <v>43662</v>
          </cell>
          <cell r="Q478">
            <v>44766.722604166702</v>
          </cell>
          <cell r="R478">
            <v>43773</v>
          </cell>
          <cell r="S478" t="str">
            <v>FRANKIE</v>
          </cell>
          <cell r="T478" t="str">
            <v>20</v>
          </cell>
          <cell r="V478" t="str">
            <v>42.755244</v>
          </cell>
          <cell r="W478" t="str">
            <v>-71.209005</v>
          </cell>
        </row>
        <row r="479">
          <cell r="B479">
            <v>299288</v>
          </cell>
          <cell r="C479" t="str">
            <v>KEY - Jakes WB - LITTLE FERRY NJ</v>
          </cell>
          <cell r="D479" t="str">
            <v>A</v>
          </cell>
          <cell r="E479">
            <v>0</v>
          </cell>
          <cell r="F479" t="str">
            <v>R</v>
          </cell>
          <cell r="G479" t="str">
            <v>302 ROUTE 46</v>
          </cell>
          <cell r="H479" t="str">
            <v>LITTLE FERRY</v>
          </cell>
          <cell r="I479" t="str">
            <v>NJ</v>
          </cell>
          <cell r="J479" t="str">
            <v>07643</v>
          </cell>
          <cell r="K479" t="str">
            <v>High Confidence Auto Street Ref Geocoded</v>
          </cell>
          <cell r="M479" t="str">
            <v>JCAPPELLO</v>
          </cell>
          <cell r="N479" t="str">
            <v>CAPPELLO DISTRICT</v>
          </cell>
          <cell r="O479" t="str">
            <v>Lock door after del. Disarm 87591 Rearm 87592.  Deliver through front door.Driver to deliver Frozen 1st then Refer and dry goods.  If Alarm goes off, pick up phone.  Password is "Hamburger"</v>
          </cell>
          <cell r="P479">
            <v>43388</v>
          </cell>
          <cell r="Q479">
            <v>44586.606817129599</v>
          </cell>
          <cell r="R479">
            <v>44762</v>
          </cell>
          <cell r="S479" t="str">
            <v>FRANKIE</v>
          </cell>
          <cell r="T479" t="str">
            <v>20</v>
          </cell>
          <cell r="U479" t="str">
            <v>3</v>
          </cell>
          <cell r="V479" t="str">
            <v>40.854959</v>
          </cell>
          <cell r="W479" t="str">
            <v>-74.043301</v>
          </cell>
        </row>
        <row r="480">
          <cell r="B480">
            <v>299289</v>
          </cell>
          <cell r="C480" t="str">
            <v>KEY - Jakes WB - EAST MEADOW NY</v>
          </cell>
          <cell r="D480" t="str">
            <v>A</v>
          </cell>
          <cell r="E480">
            <v>0</v>
          </cell>
          <cell r="F480" t="str">
            <v>T</v>
          </cell>
          <cell r="G480" t="str">
            <v>2306 HEMPSTEAD TURNPIKE</v>
          </cell>
          <cell r="H480" t="str">
            <v>EAST MEADOW</v>
          </cell>
          <cell r="I480" t="str">
            <v>NY</v>
          </cell>
          <cell r="J480" t="str">
            <v>11554</v>
          </cell>
          <cell r="K480" t="str">
            <v>Exact Auto Street Reference Geocoded</v>
          </cell>
          <cell r="M480" t="str">
            <v>JCAPPELLO</v>
          </cell>
          <cell r="N480" t="str">
            <v>CAPPELLO DISTRICT</v>
          </cell>
          <cell r="O480" t="str">
            <v>EFFECTIVE 8/10/20 Del in all locations unless cust chooses not to.  Lock door after del. Alarm code 1688 then "1" to shut off.  1688 then "2" to rearm.</v>
          </cell>
          <cell r="P480">
            <v>43385</v>
          </cell>
          <cell r="Q480">
            <v>44053.541342592602</v>
          </cell>
          <cell r="R480">
            <v>44760</v>
          </cell>
          <cell r="S480" t="str">
            <v>FRANKIE</v>
          </cell>
          <cell r="T480" t="str">
            <v>20</v>
          </cell>
          <cell r="U480" t="str">
            <v>12</v>
          </cell>
          <cell r="V480" t="str">
            <v>40.725067</v>
          </cell>
          <cell r="W480" t="str">
            <v>-73.551124</v>
          </cell>
        </row>
        <row r="481">
          <cell r="B481">
            <v>299290</v>
          </cell>
          <cell r="C481" t="str">
            <v>KEY - Jakes WB - EAST NORTHPORT NY</v>
          </cell>
          <cell r="D481" t="str">
            <v>A</v>
          </cell>
          <cell r="E481">
            <v>0</v>
          </cell>
          <cell r="F481" t="str">
            <v>U</v>
          </cell>
          <cell r="G481" t="str">
            <v>1964 JERICO TURNPIKE</v>
          </cell>
          <cell r="H481" t="str">
            <v>EAST NORTHPORT</v>
          </cell>
          <cell r="I481" t="str">
            <v>NY</v>
          </cell>
          <cell r="J481" t="str">
            <v>11731</v>
          </cell>
          <cell r="K481" t="str">
            <v>High Confidence Auto Street Ref Geocoded</v>
          </cell>
          <cell r="M481" t="str">
            <v>MATT RAMOS</v>
          </cell>
          <cell r="N481" t="str">
            <v>JEFF CAPPELLO</v>
          </cell>
          <cell r="O481" t="str">
            <v>side door delivery.  go in through front door.  counter to left, go behind counter,  panel on right side wall.  1275 1 to Disarm.  1275 2 to Rearm.  Drop pallets near back do</v>
          </cell>
          <cell r="P481">
            <v>43385</v>
          </cell>
          <cell r="Q481">
            <v>44032.549768518496</v>
          </cell>
          <cell r="R481">
            <v>43706</v>
          </cell>
          <cell r="S481" t="str">
            <v>FRANKIE</v>
          </cell>
          <cell r="T481" t="str">
            <v>20</v>
          </cell>
          <cell r="U481" t="str">
            <v>13</v>
          </cell>
          <cell r="V481" t="str">
            <v>40.838398</v>
          </cell>
          <cell r="W481" t="str">
            <v>-73.330354</v>
          </cell>
        </row>
        <row r="482">
          <cell r="B482">
            <v>299291</v>
          </cell>
          <cell r="C482" t="str">
            <v>Jakes WB - HARTSDALE NY</v>
          </cell>
          <cell r="E482">
            <v>0</v>
          </cell>
          <cell r="F482" t="str">
            <v>T</v>
          </cell>
          <cell r="G482" t="str">
            <v>357 NORTH CENTRAL AVE</v>
          </cell>
          <cell r="H482" t="str">
            <v>HARTSDALE</v>
          </cell>
          <cell r="I482" t="str">
            <v>NY</v>
          </cell>
          <cell r="J482" t="str">
            <v>10530</v>
          </cell>
          <cell r="K482" t="str">
            <v>High Confidence Auto Street Ref Geocoded</v>
          </cell>
          <cell r="L482" t="str">
            <v>BHD</v>
          </cell>
          <cell r="M482" t="str">
            <v>MATT RAMOS</v>
          </cell>
          <cell r="N482" t="str">
            <v>JEFF CAPPELLO</v>
          </cell>
          <cell r="O482" t="str">
            <v>**TEMP DRIVERS MUST CALL DISPATCH BEFORE LEAVING THIS STOP***  MUST STORE ITEMS IN PROPER ENVIRONMENT.</v>
          </cell>
          <cell r="P482">
            <v>43388</v>
          </cell>
          <cell r="Q482">
            <v>44766.722280092603</v>
          </cell>
          <cell r="S482" t="str">
            <v>FRANKIE</v>
          </cell>
          <cell r="T482" t="str">
            <v>20</v>
          </cell>
          <cell r="V482" t="str">
            <v>41.027995</v>
          </cell>
          <cell r="W482" t="str">
            <v>-73.790656</v>
          </cell>
        </row>
        <row r="483">
          <cell r="B483">
            <v>299292</v>
          </cell>
          <cell r="C483" t="str">
            <v>Jakes WB - MONROE NY</v>
          </cell>
          <cell r="D483" t="str">
            <v>A</v>
          </cell>
          <cell r="E483">
            <v>2</v>
          </cell>
          <cell r="F483" t="str">
            <v>W</v>
          </cell>
          <cell r="G483" t="str">
            <v>816 STATE ROUTE 17M</v>
          </cell>
          <cell r="H483" t="str">
            <v>MONROE</v>
          </cell>
          <cell r="I483" t="str">
            <v>NY</v>
          </cell>
          <cell r="J483" t="str">
            <v>10950</v>
          </cell>
          <cell r="K483" t="str">
            <v>Med Confidence Auto Street Ref Geocoded</v>
          </cell>
          <cell r="L483" t="str">
            <v>BHD</v>
          </cell>
          <cell r="M483" t="str">
            <v>JCAPPELLO</v>
          </cell>
          <cell r="N483" t="str">
            <v>CAPPELLO DISTRICT</v>
          </cell>
          <cell r="O483" t="str">
            <v>Call 30min Ahead.  MUST STORE ITEMS IN PROPER ENVIRONMENT. Phone 917.699.4103. Alarm code No. Key Drop No.</v>
          </cell>
          <cell r="P483">
            <v>43388</v>
          </cell>
          <cell r="Q483">
            <v>44766.722418981502</v>
          </cell>
          <cell r="R483">
            <v>44761</v>
          </cell>
          <cell r="S483" t="str">
            <v>FRANKIE</v>
          </cell>
          <cell r="T483" t="str">
            <v>20</v>
          </cell>
          <cell r="V483" t="str">
            <v>41.334556</v>
          </cell>
          <cell r="W483" t="str">
            <v>-74.192066</v>
          </cell>
        </row>
        <row r="484">
          <cell r="B484">
            <v>299293</v>
          </cell>
          <cell r="C484" t="str">
            <v>KEY - Jakes WB - WEST HEMPSTEAD NY</v>
          </cell>
          <cell r="D484" t="str">
            <v>A</v>
          </cell>
          <cell r="E484">
            <v>0</v>
          </cell>
          <cell r="F484" t="str">
            <v>M</v>
          </cell>
          <cell r="G484" t="str">
            <v>512 HEMPSTEAD TURNPIKE</v>
          </cell>
          <cell r="H484" t="str">
            <v>WEST HEMPSTEAD</v>
          </cell>
          <cell r="I484" t="str">
            <v>NY</v>
          </cell>
          <cell r="J484" t="str">
            <v>11552</v>
          </cell>
          <cell r="K484" t="str">
            <v>Exact Auto Street Reference Geocoded</v>
          </cell>
          <cell r="M484" t="str">
            <v>JCAPPELLO</v>
          </cell>
          <cell r="N484" t="str">
            <v>JEFF CAPPELLO DISTRI</v>
          </cell>
          <cell r="O484" t="str">
            <v>**MUST SECURE THE STORE BY LOCKING THE DOOR AFTER DELIVERY** Alarm code 1717. Deliver through Front Entrance. Alarm right side wall front of store. Manger Charles 516-414-171</v>
          </cell>
          <cell r="P484">
            <v>43385</v>
          </cell>
          <cell r="Q484">
            <v>44032.549768518496</v>
          </cell>
          <cell r="R484">
            <v>43905</v>
          </cell>
          <cell r="S484" t="str">
            <v>FRANKIE</v>
          </cell>
          <cell r="T484" t="str">
            <v>20</v>
          </cell>
          <cell r="U484" t="str">
            <v>2</v>
          </cell>
          <cell r="V484" t="str">
            <v>40.705914</v>
          </cell>
          <cell r="W484" t="str">
            <v>-73.658662</v>
          </cell>
        </row>
        <row r="485">
          <cell r="B485">
            <v>299296</v>
          </cell>
          <cell r="C485" t="str">
            <v>KEY - Jakes WB - SECAUCUS NJ</v>
          </cell>
          <cell r="D485" t="str">
            <v>A</v>
          </cell>
          <cell r="E485">
            <v>0</v>
          </cell>
          <cell r="F485" t="str">
            <v>R</v>
          </cell>
          <cell r="G485" t="str">
            <v>83 PLAZA CENTER</v>
          </cell>
          <cell r="H485" t="str">
            <v>SECAUCUS</v>
          </cell>
          <cell r="I485" t="str">
            <v>NJ</v>
          </cell>
          <cell r="J485" t="str">
            <v>07094</v>
          </cell>
          <cell r="K485" t="str">
            <v>Exact Auto Street Reference Geocoded</v>
          </cell>
          <cell r="M485" t="str">
            <v>JCAPPELLO</v>
          </cell>
          <cell r="N485" t="str">
            <v>CAPPELLO DISTRICT</v>
          </cell>
          <cell r="O485" t="str">
            <v>EFFECTIVE 8/10/20 Del in all locations unless cust chooses not to.  Back door del. Come in through front door with key.  Close door behind you and go through back door.  Lights on sensors. no need to turn on lights to store. PH 646-331-9</v>
          </cell>
          <cell r="P485">
            <v>43388</v>
          </cell>
          <cell r="Q485">
            <v>44053.541342592602</v>
          </cell>
          <cell r="R485">
            <v>44762</v>
          </cell>
          <cell r="S485" t="str">
            <v>FRANKIE</v>
          </cell>
          <cell r="T485" t="str">
            <v>20</v>
          </cell>
          <cell r="U485" t="str">
            <v>41</v>
          </cell>
          <cell r="V485" t="str">
            <v>40.790649</v>
          </cell>
          <cell r="W485" t="str">
            <v>-74.057208</v>
          </cell>
        </row>
        <row r="486">
          <cell r="B486">
            <v>299298</v>
          </cell>
          <cell r="C486" t="str">
            <v>KEY - Jakes WB - VOORHERS NJ</v>
          </cell>
          <cell r="D486" t="str">
            <v>A</v>
          </cell>
          <cell r="E486">
            <v>0</v>
          </cell>
          <cell r="F486" t="str">
            <v>M</v>
          </cell>
          <cell r="G486" t="str">
            <v>156 RTE 73</v>
          </cell>
          <cell r="H486" t="str">
            <v>VOORHEES</v>
          </cell>
          <cell r="I486" t="str">
            <v>NJ</v>
          </cell>
          <cell r="J486" t="str">
            <v>08043</v>
          </cell>
          <cell r="K486" t="str">
            <v>High Confidence Auto Street Ref Geocoded</v>
          </cell>
          <cell r="M486" t="str">
            <v>JCAPPELLO</v>
          </cell>
          <cell r="N486" t="str">
            <v>CAPPELLO DISTRICT</v>
          </cell>
          <cell r="O486" t="str">
            <v>ALARM CODE: 2102</v>
          </cell>
          <cell r="P486">
            <v>43451</v>
          </cell>
          <cell r="Q486">
            <v>44272.392488425903</v>
          </cell>
          <cell r="R486">
            <v>44766</v>
          </cell>
          <cell r="S486" t="str">
            <v>ADMIN</v>
          </cell>
          <cell r="T486" t="str">
            <v>20</v>
          </cell>
          <cell r="U486" t="str">
            <v>21</v>
          </cell>
          <cell r="V486" t="str">
            <v>39.831149</v>
          </cell>
          <cell r="W486" t="str">
            <v>-74.926796</v>
          </cell>
        </row>
        <row r="487">
          <cell r="B487">
            <v>299301</v>
          </cell>
          <cell r="C487" t="str">
            <v>KEY - Jakes WB - OLD SAYBROOK</v>
          </cell>
          <cell r="D487" t="str">
            <v>A</v>
          </cell>
          <cell r="E487">
            <v>0</v>
          </cell>
          <cell r="F487" t="str">
            <v>M</v>
          </cell>
          <cell r="G487" t="str">
            <v>1657 BOSTON POST RD</v>
          </cell>
          <cell r="H487" t="str">
            <v>OLD SAYBROOK</v>
          </cell>
          <cell r="I487" t="str">
            <v>CT</v>
          </cell>
          <cell r="J487" t="str">
            <v>6475.</v>
          </cell>
          <cell r="K487" t="str">
            <v>High Confidence Auto Street Ref Geocoded</v>
          </cell>
          <cell r="M487" t="str">
            <v>JCAPPELLO</v>
          </cell>
          <cell r="N487" t="str">
            <v>CAPPELLO DISTRICT</v>
          </cell>
          <cell r="O487" t="str">
            <v>Alarm code 1657. (KEY # 16)  MUST SECURE THE STORE BY LOCKING THE DOOR AFTER DELIVERY  Manager Jenny.</v>
          </cell>
          <cell r="P487">
            <v>44002</v>
          </cell>
          <cell r="Q487">
            <v>44375.389398148101</v>
          </cell>
          <cell r="R487">
            <v>44766</v>
          </cell>
          <cell r="S487" t="str">
            <v>ADMIN</v>
          </cell>
          <cell r="T487" t="str">
            <v>20</v>
          </cell>
          <cell r="U487" t="str">
            <v>16</v>
          </cell>
          <cell r="V487" t="str">
            <v>41.286420</v>
          </cell>
          <cell r="W487" t="str">
            <v>-72.415610</v>
          </cell>
        </row>
        <row r="488">
          <cell r="B488">
            <v>299304</v>
          </cell>
          <cell r="C488" t="str">
            <v>KEY - Jakes WB - EAST NORTHPORT NY</v>
          </cell>
          <cell r="D488" t="str">
            <v>A</v>
          </cell>
          <cell r="E488">
            <v>0</v>
          </cell>
          <cell r="F488" t="str">
            <v>T</v>
          </cell>
          <cell r="G488" t="str">
            <v>1964 JERICO TURNPIKE</v>
          </cell>
          <cell r="H488" t="str">
            <v>EAST NORTHPORT</v>
          </cell>
          <cell r="I488" t="str">
            <v>NY</v>
          </cell>
          <cell r="J488" t="str">
            <v>11731</v>
          </cell>
          <cell r="K488" t="str">
            <v>High Confidence Auto Street Ref Geocoded</v>
          </cell>
          <cell r="M488" t="str">
            <v>JCAPPELLO</v>
          </cell>
          <cell r="N488" t="str">
            <v>CAPPELLO DISTRICT</v>
          </cell>
          <cell r="O488" t="str">
            <v>EFFECTIVE 8/10/20 Del in all locations unless cust chooses not to.  side door del.  go in through front door.  counter to left, go behind counter,  panel on right side wall.  1688 1 to Disarm.  1688 2 to Rearm.  Drop pallets near back door.</v>
          </cell>
          <cell r="P488">
            <v>43713</v>
          </cell>
          <cell r="Q488">
            <v>44053.541342592602</v>
          </cell>
          <cell r="R488">
            <v>44648</v>
          </cell>
          <cell r="S488" t="str">
            <v>FRANKIE</v>
          </cell>
          <cell r="T488" t="str">
            <v>20</v>
          </cell>
          <cell r="U488" t="str">
            <v>13</v>
          </cell>
          <cell r="V488" t="str">
            <v>40.838398</v>
          </cell>
          <cell r="W488" t="str">
            <v>-73.330354</v>
          </cell>
        </row>
        <row r="489">
          <cell r="B489">
            <v>299305</v>
          </cell>
          <cell r="C489" t="str">
            <v>KEY - Jakes WB - MASTIC</v>
          </cell>
          <cell r="D489" t="str">
            <v>A</v>
          </cell>
          <cell r="E489">
            <v>0</v>
          </cell>
          <cell r="F489" t="str">
            <v>T</v>
          </cell>
          <cell r="G489" t="str">
            <v>490 MASTIC ROAD</v>
          </cell>
          <cell r="H489" t="str">
            <v>MASTIC BEACH</v>
          </cell>
          <cell r="I489" t="str">
            <v>NY</v>
          </cell>
          <cell r="J489" t="str">
            <v>11951</v>
          </cell>
          <cell r="K489" t="str">
            <v>Exact Auto Street Reference Geocoded</v>
          </cell>
          <cell r="M489" t="str">
            <v>JCAPPELLO</v>
          </cell>
          <cell r="N489" t="str">
            <v>CAPPELLO DISTRICT</v>
          </cell>
          <cell r="O489" t="str">
            <v>EFFECTIVE 8/10/20 Del in all locations. Del in bldg of Dunkin. front door key, go straight past counter, then right. Code 02391 DISARM. 30 secs to disarm once you open door. deliver side door Call cust if questions. Please lock &amp; ARM CODE 02392.</v>
          </cell>
          <cell r="P489">
            <v>43808</v>
          </cell>
          <cell r="Q489">
            <v>44053.541342592602</v>
          </cell>
          <cell r="R489">
            <v>44550</v>
          </cell>
          <cell r="S489" t="str">
            <v>FRANKIE</v>
          </cell>
          <cell r="T489" t="str">
            <v>20</v>
          </cell>
          <cell r="U489" t="str">
            <v>62</v>
          </cell>
          <cell r="V489" t="str">
            <v>40.780044</v>
          </cell>
          <cell r="W489" t="str">
            <v>-72.848167</v>
          </cell>
        </row>
        <row r="490">
          <cell r="B490">
            <v>299306</v>
          </cell>
          <cell r="C490" t="str">
            <v>KEY - Jakes WB - ROCKY HILL</v>
          </cell>
          <cell r="D490" t="str">
            <v>A</v>
          </cell>
          <cell r="E490">
            <v>0</v>
          </cell>
          <cell r="F490" t="str">
            <v>F</v>
          </cell>
          <cell r="G490" t="str">
            <v>346 CROMWELL AVE</v>
          </cell>
          <cell r="H490" t="str">
            <v>ROCKY HILL</v>
          </cell>
          <cell r="I490" t="str">
            <v>CT</v>
          </cell>
          <cell r="J490" t="str">
            <v>06067</v>
          </cell>
          <cell r="K490" t="str">
            <v>Exact Auto Street Reference Geocoded</v>
          </cell>
          <cell r="M490" t="str">
            <v>JCAPPELLO</v>
          </cell>
          <cell r="N490" t="str">
            <v>CAPPELLO DISTRICT</v>
          </cell>
          <cell r="O490" t="str">
            <v>EFFECTIVE 8/10/20 Del in all locations unless cust chooses not to.  Lock door after del. PH (860) 257-9571. ALARM PANEL BY OFFICE DOOR CODE 3331 then "OFF". Key works on the single glass door. Enter and proceed to back hallway to open</v>
          </cell>
          <cell r="P490">
            <v>43733</v>
          </cell>
          <cell r="Q490">
            <v>44253.485254629602</v>
          </cell>
          <cell r="R490">
            <v>44616</v>
          </cell>
          <cell r="S490" t="str">
            <v>ADMIN</v>
          </cell>
          <cell r="T490" t="str">
            <v>20</v>
          </cell>
          <cell r="U490" t="str">
            <v>4</v>
          </cell>
          <cell r="V490" t="str">
            <v>41.661458</v>
          </cell>
          <cell r="W490" t="str">
            <v>-72.678658</v>
          </cell>
        </row>
        <row r="491">
          <cell r="B491">
            <v>299307</v>
          </cell>
          <cell r="C491" t="str">
            <v>KEY - Jakes WB - POTTSTOWN (W SCHUYLLK</v>
          </cell>
          <cell r="D491" t="str">
            <v>A</v>
          </cell>
          <cell r="E491">
            <v>0</v>
          </cell>
          <cell r="F491" t="str">
            <v>R</v>
          </cell>
          <cell r="G491" t="str">
            <v>351 W SCHUYLKILL Road</v>
          </cell>
          <cell r="H491" t="str">
            <v>Pottstown</v>
          </cell>
          <cell r="I491" t="str">
            <v>PA</v>
          </cell>
          <cell r="J491" t="str">
            <v>19465</v>
          </cell>
          <cell r="K491" t="str">
            <v>Exact Auto Street Reference Geocoded</v>
          </cell>
          <cell r="M491" t="str">
            <v>JCAPPELLO</v>
          </cell>
          <cell r="N491" t="str">
            <v>CAPPELLO DISTRICT</v>
          </cell>
          <cell r="O491" t="str">
            <v>EFFECTIVE 8/10/20 Del in all locations unless cust chooses not to.  Jasmin Patel MGR</v>
          </cell>
          <cell r="P491">
            <v>43738</v>
          </cell>
          <cell r="Q491">
            <v>44053.541342592602</v>
          </cell>
          <cell r="R491">
            <v>44447</v>
          </cell>
          <cell r="S491" t="str">
            <v>FRANKIE</v>
          </cell>
          <cell r="T491" t="str">
            <v>20</v>
          </cell>
          <cell r="U491" t="str">
            <v>46</v>
          </cell>
          <cell r="V491" t="str">
            <v>40.233398</v>
          </cell>
          <cell r="W491" t="str">
            <v>-75.663589</v>
          </cell>
        </row>
        <row r="492">
          <cell r="B492">
            <v>299308</v>
          </cell>
          <cell r="C492" t="str">
            <v>KEY - Jakes WB - POTTSTOWN (UPLAND SQ)</v>
          </cell>
          <cell r="D492" t="str">
            <v>A</v>
          </cell>
          <cell r="E492">
            <v>0</v>
          </cell>
          <cell r="F492" t="str">
            <v>R</v>
          </cell>
          <cell r="G492" t="str">
            <v>255 Upland Square Drive</v>
          </cell>
          <cell r="H492" t="str">
            <v>Pottstown</v>
          </cell>
          <cell r="I492" t="str">
            <v>PA</v>
          </cell>
          <cell r="J492" t="str">
            <v>19464</v>
          </cell>
          <cell r="K492" t="str">
            <v>High Confidence Auto Street Ref Geocoded</v>
          </cell>
          <cell r="M492" t="str">
            <v>JCAPPELLO</v>
          </cell>
          <cell r="N492" t="str">
            <v>CAPPELLO DISTRICT</v>
          </cell>
          <cell r="O492" t="str">
            <v>EFFECTIVE 8/10/20 Del in all locations unless cust chooses not to.  Product must be placed in their environments (Even if the business is open).  DO NOT LEAVE PRODUCT OUTSIDE OF ENVIRONMENTS UNLESS CUSTOMER AGREES.</v>
          </cell>
          <cell r="P492">
            <v>43738</v>
          </cell>
          <cell r="Q492">
            <v>44053.541342592602</v>
          </cell>
          <cell r="R492">
            <v>44762</v>
          </cell>
          <cell r="S492" t="str">
            <v>FRANKIE</v>
          </cell>
          <cell r="T492" t="str">
            <v>20</v>
          </cell>
          <cell r="U492" t="str">
            <v>47</v>
          </cell>
          <cell r="V492" t="str">
            <v>40.266075</v>
          </cell>
          <cell r="W492" t="str">
            <v>-75.653300</v>
          </cell>
        </row>
        <row r="493">
          <cell r="B493">
            <v>299309</v>
          </cell>
          <cell r="C493" t="str">
            <v>KEY - Jakes WB - PHOENIXVILLE</v>
          </cell>
          <cell r="D493" t="str">
            <v>A</v>
          </cell>
          <cell r="E493">
            <v>0</v>
          </cell>
          <cell r="F493" t="str">
            <v>R</v>
          </cell>
          <cell r="G493" t="str">
            <v>390 Schuylkill Rd</v>
          </cell>
          <cell r="H493" t="str">
            <v>PHOENIXVILLE</v>
          </cell>
          <cell r="I493" t="str">
            <v>PA</v>
          </cell>
          <cell r="J493" t="str">
            <v>19460</v>
          </cell>
          <cell r="K493" t="str">
            <v>High Confidence Auto Street Ref Geocoded</v>
          </cell>
          <cell r="M493" t="str">
            <v>JCAPPELLO</v>
          </cell>
          <cell r="N493" t="str">
            <v>CAPPELLO DISTRICT</v>
          </cell>
          <cell r="O493" t="str">
            <v>EFFECTIVE 8/10/20 Del in all locations unless cust chooses not to.  see del instructions on Both Cooler and Freezer Doors.</v>
          </cell>
          <cell r="P493">
            <v>43738</v>
          </cell>
          <cell r="Q493">
            <v>44053.541342592602</v>
          </cell>
          <cell r="R493">
            <v>44762</v>
          </cell>
          <cell r="S493" t="str">
            <v>FRANKIE</v>
          </cell>
          <cell r="T493" t="str">
            <v>20</v>
          </cell>
          <cell r="U493" t="str">
            <v>48</v>
          </cell>
          <cell r="V493" t="str">
            <v>40.140283</v>
          </cell>
          <cell r="W493" t="str">
            <v>-75.546798</v>
          </cell>
        </row>
        <row r="494">
          <cell r="B494">
            <v>299310</v>
          </cell>
          <cell r="C494" t="str">
            <v>KEY - Jakes WB - MILLERSVILLE</v>
          </cell>
          <cell r="D494" t="str">
            <v>A</v>
          </cell>
          <cell r="E494">
            <v>0</v>
          </cell>
          <cell r="F494" t="str">
            <v>R</v>
          </cell>
          <cell r="G494" t="str">
            <v>343 Comet Drive</v>
          </cell>
          <cell r="H494" t="str">
            <v>Millersville</v>
          </cell>
          <cell r="I494" t="str">
            <v>PA</v>
          </cell>
          <cell r="J494" t="str">
            <v>17603</v>
          </cell>
          <cell r="K494" t="str">
            <v>Low Confidence Auto Street Ref Geocoded</v>
          </cell>
          <cell r="M494" t="str">
            <v>JCAPPELLO</v>
          </cell>
          <cell r="N494" t="str">
            <v>CAPPELLO DISTRICT</v>
          </cell>
          <cell r="O494" t="str">
            <v>EFFECTIVE 8/10/20 Del in all locations unless cust chooses not to.  Andrew Holout MGR.  Key is for back door. ALARM 2993</v>
          </cell>
          <cell r="P494">
            <v>43738</v>
          </cell>
          <cell r="Q494">
            <v>44053.541342592602</v>
          </cell>
          <cell r="R494">
            <v>44762</v>
          </cell>
          <cell r="S494" t="str">
            <v>FRANKIE</v>
          </cell>
          <cell r="T494" t="str">
            <v>20</v>
          </cell>
          <cell r="U494" t="str">
            <v>49</v>
          </cell>
          <cell r="V494" t="str">
            <v>40.008433</v>
          </cell>
          <cell r="W494" t="str">
            <v>-76.344625</v>
          </cell>
        </row>
        <row r="495">
          <cell r="B495">
            <v>299311</v>
          </cell>
          <cell r="C495" t="str">
            <v>KEY - Jakes WB - MATAMORAS</v>
          </cell>
          <cell r="D495" t="str">
            <v>A</v>
          </cell>
          <cell r="E495">
            <v>2</v>
          </cell>
          <cell r="F495" t="str">
            <v>W</v>
          </cell>
          <cell r="G495" t="str">
            <v>111 HULST DRIVE</v>
          </cell>
          <cell r="H495" t="str">
            <v>MATAMORAS</v>
          </cell>
          <cell r="I495" t="str">
            <v>PA</v>
          </cell>
          <cell r="J495" t="str">
            <v>18336</v>
          </cell>
          <cell r="K495" t="str">
            <v>Exact Auto Street Reference Geocoded</v>
          </cell>
          <cell r="M495" t="str">
            <v>JCAPPELLO</v>
          </cell>
          <cell r="N495" t="str">
            <v>CAPPELLO DISTRICT</v>
          </cell>
          <cell r="O495" t="str">
            <v>EFFECTIVE 8/10/20 Del in all locations unless cust chooses not to.  Mike Green Jr. MGR.  Deliver through front door.</v>
          </cell>
          <cell r="P495">
            <v>43738</v>
          </cell>
          <cell r="Q495">
            <v>44691.578113425901</v>
          </cell>
          <cell r="R495">
            <v>44761</v>
          </cell>
          <cell r="S495" t="str">
            <v>FRANKIE</v>
          </cell>
          <cell r="T495" t="str">
            <v>20</v>
          </cell>
          <cell r="U495" t="str">
            <v>50</v>
          </cell>
          <cell r="V495" t="str">
            <v>41.353591</v>
          </cell>
          <cell r="W495" t="str">
            <v>-74.722359</v>
          </cell>
        </row>
        <row r="496">
          <cell r="B496">
            <v>299312</v>
          </cell>
          <cell r="C496" t="str">
            <v>KEY - Jakes WB - WEST CHESTER</v>
          </cell>
          <cell r="E496">
            <v>0</v>
          </cell>
          <cell r="F496" t="str">
            <v>M</v>
          </cell>
          <cell r="G496" t="str">
            <v>1107 WEST CHESTER PIKE</v>
          </cell>
          <cell r="H496" t="str">
            <v>WEST CHESTER</v>
          </cell>
          <cell r="I496" t="str">
            <v>PA</v>
          </cell>
          <cell r="J496" t="str">
            <v>19382</v>
          </cell>
          <cell r="K496" t="str">
            <v>High Confidence Auto Street Ref Geocoded</v>
          </cell>
          <cell r="M496" t="str">
            <v>JCAPPELLO</v>
          </cell>
          <cell r="N496" t="str">
            <v>CAPPELLO DISTRICT</v>
          </cell>
          <cell r="O496" t="str">
            <v>EFFECTIVE 8/10/20 Del in all locations unless cust chooses not to.  Bert Pandak MGR.</v>
          </cell>
          <cell r="P496">
            <v>43738</v>
          </cell>
          <cell r="Q496">
            <v>44053.541342592602</v>
          </cell>
          <cell r="R496">
            <v>44052</v>
          </cell>
          <cell r="S496" t="str">
            <v>FRANKIE</v>
          </cell>
          <cell r="T496" t="str">
            <v>20</v>
          </cell>
          <cell r="U496" t="str">
            <v>51</v>
          </cell>
          <cell r="V496" t="str">
            <v>39.968704</v>
          </cell>
          <cell r="W496" t="str">
            <v>-75.573395</v>
          </cell>
        </row>
        <row r="497">
          <cell r="B497">
            <v>299313</v>
          </cell>
          <cell r="C497" t="str">
            <v>KEY - Jakes WB - THORNDALE</v>
          </cell>
          <cell r="E497">
            <v>0</v>
          </cell>
          <cell r="F497" t="str">
            <v>M</v>
          </cell>
          <cell r="G497" t="str">
            <v>3483 LINCOLN HIGHWAY E</v>
          </cell>
          <cell r="H497" t="str">
            <v>THORNDALE</v>
          </cell>
          <cell r="I497" t="str">
            <v>PA</v>
          </cell>
          <cell r="J497" t="str">
            <v>19372</v>
          </cell>
          <cell r="K497" t="str">
            <v>Exact Auto Street Reference Geocoded</v>
          </cell>
          <cell r="M497" t="str">
            <v>JCAPPELLO</v>
          </cell>
          <cell r="N497" t="str">
            <v>CAPPELLO DISTRICT</v>
          </cell>
          <cell r="O497" t="str">
            <v>EFFECTIVE 8/10/20 Del in all locations unless cust chooses not to.  Bert Pandak MGR.  Key is for front door.  Alarm 0804.</v>
          </cell>
          <cell r="P497">
            <v>43738</v>
          </cell>
          <cell r="Q497">
            <v>44053.541342592602</v>
          </cell>
          <cell r="R497">
            <v>44052</v>
          </cell>
          <cell r="S497" t="str">
            <v>FRANKIE</v>
          </cell>
          <cell r="T497" t="str">
            <v>20</v>
          </cell>
          <cell r="U497" t="str">
            <v>52</v>
          </cell>
          <cell r="V497" t="str">
            <v>39.994694</v>
          </cell>
          <cell r="W497" t="str">
            <v>-75.754254</v>
          </cell>
        </row>
        <row r="498">
          <cell r="B498">
            <v>299314</v>
          </cell>
          <cell r="C498" t="str">
            <v>KEY - Jakes WB - CHALFONT</v>
          </cell>
          <cell r="D498" t="str">
            <v>A</v>
          </cell>
          <cell r="E498">
            <v>0</v>
          </cell>
          <cell r="F498" t="str">
            <v>R</v>
          </cell>
          <cell r="G498" t="str">
            <v>429 WEST BUTLER AVENUE</v>
          </cell>
          <cell r="H498" t="str">
            <v>CHALFONT</v>
          </cell>
          <cell r="I498" t="str">
            <v>PA</v>
          </cell>
          <cell r="J498" t="str">
            <v>18914</v>
          </cell>
          <cell r="K498" t="str">
            <v>High Confidence Auto Street Ref Geocoded</v>
          </cell>
          <cell r="M498" t="str">
            <v>JCAPPELLO</v>
          </cell>
          <cell r="N498" t="str">
            <v>CAPPELLO DISTRICT</v>
          </cell>
          <cell r="O498" t="str">
            <v>EFFECTIVE 8/10/20 Del in all locations unless cust chooses not to.  Devhal Patel MGR</v>
          </cell>
          <cell r="P498">
            <v>43738</v>
          </cell>
          <cell r="Q498">
            <v>44259.625879629602</v>
          </cell>
          <cell r="R498">
            <v>44762</v>
          </cell>
          <cell r="S498" t="str">
            <v>FRANKIE</v>
          </cell>
          <cell r="T498" t="str">
            <v>20</v>
          </cell>
          <cell r="U498" t="str">
            <v>53</v>
          </cell>
          <cell r="V498" t="str">
            <v>40.271111</v>
          </cell>
          <cell r="W498" t="str">
            <v>-75.222943</v>
          </cell>
        </row>
        <row r="499">
          <cell r="B499">
            <v>299315</v>
          </cell>
          <cell r="C499" t="str">
            <v>KEY - Jakes WB - AVONDALE</v>
          </cell>
          <cell r="D499" t="str">
            <v>A</v>
          </cell>
          <cell r="E499">
            <v>0</v>
          </cell>
          <cell r="F499" t="str">
            <v>M</v>
          </cell>
          <cell r="G499" t="str">
            <v>807 GAP NEWPORT PIKE</v>
          </cell>
          <cell r="H499" t="str">
            <v>AVONDALE</v>
          </cell>
          <cell r="I499" t="str">
            <v>PA</v>
          </cell>
          <cell r="J499" t="str">
            <v>19311</v>
          </cell>
          <cell r="K499" t="str">
            <v>Exact Auto Street Reference Geocoded</v>
          </cell>
          <cell r="M499" t="str">
            <v>JCAPPELLO</v>
          </cell>
          <cell r="N499" t="str">
            <v>CAPPELLO DISTRICT</v>
          </cell>
          <cell r="O499" t="str">
            <v>alarm code is 6789  punch in code and hit OFF button which is the number 1</v>
          </cell>
          <cell r="P499">
            <v>43738</v>
          </cell>
          <cell r="Q499">
            <v>44272.394212963001</v>
          </cell>
          <cell r="R499">
            <v>44766</v>
          </cell>
          <cell r="S499" t="str">
            <v>ADMIN</v>
          </cell>
          <cell r="T499" t="str">
            <v>20</v>
          </cell>
          <cell r="U499" t="str">
            <v>54</v>
          </cell>
          <cell r="V499" t="str">
            <v>39.835111</v>
          </cell>
          <cell r="W499" t="str">
            <v>-75.795165</v>
          </cell>
        </row>
        <row r="500">
          <cell r="B500">
            <v>299316</v>
          </cell>
          <cell r="C500" t="str">
            <v>KEY - Jakes WB - WYOMISSING</v>
          </cell>
          <cell r="D500" t="str">
            <v>A</v>
          </cell>
          <cell r="E500">
            <v>0</v>
          </cell>
          <cell r="F500" t="str">
            <v>M</v>
          </cell>
          <cell r="G500" t="str">
            <v>1181 BERKSHIRE BOULEVARD</v>
          </cell>
          <cell r="H500" t="str">
            <v>WYOMISSING</v>
          </cell>
          <cell r="I500" t="str">
            <v>PA</v>
          </cell>
          <cell r="J500" t="str">
            <v>19610</v>
          </cell>
          <cell r="K500" t="str">
            <v>Exact Auto Street Reference Geocoded</v>
          </cell>
          <cell r="M500" t="str">
            <v>JCAPPELLO</v>
          </cell>
          <cell r="N500" t="str">
            <v>CAPPELLO DISTRICT</v>
          </cell>
          <cell r="O500" t="str">
            <v>ALARM CODE: 5115 - then off button.  Delivery spot is Kitty corner way behind Walmart dock entrance. Type Ridgefield Drive</v>
          </cell>
          <cell r="P500">
            <v>43738</v>
          </cell>
          <cell r="Q500">
            <v>44419.6114467593</v>
          </cell>
          <cell r="R500">
            <v>44766</v>
          </cell>
          <cell r="S500" t="str">
            <v>FRANKIE</v>
          </cell>
          <cell r="T500" t="str">
            <v>20</v>
          </cell>
          <cell r="U500" t="str">
            <v>55</v>
          </cell>
          <cell r="V500" t="str">
            <v>40.340574</v>
          </cell>
          <cell r="W500" t="str">
            <v>-75.978588</v>
          </cell>
        </row>
        <row r="501">
          <cell r="B501">
            <v>299317</v>
          </cell>
          <cell r="C501" t="str">
            <v>KEY - Jakes WB - KENNET SQUARE</v>
          </cell>
          <cell r="E501">
            <v>0</v>
          </cell>
          <cell r="F501" t="str">
            <v>M</v>
          </cell>
          <cell r="G501" t="str">
            <v>811 EAST BALTIMORE PIKE</v>
          </cell>
          <cell r="H501" t="str">
            <v>KENNETT SQUARE</v>
          </cell>
          <cell r="I501" t="str">
            <v>PA</v>
          </cell>
          <cell r="J501" t="str">
            <v>19348</v>
          </cell>
          <cell r="K501" t="str">
            <v>High Confidence Auto Street Ref Geocoded</v>
          </cell>
          <cell r="M501" t="str">
            <v>JCAPPELLO</v>
          </cell>
          <cell r="N501" t="str">
            <v>CAPPELLO DISTRICT</v>
          </cell>
          <cell r="O501" t="str">
            <v>EFFECTIVE 8/10/20 Del in all locations unless cust chooses not to.  Bert Pandak MGR</v>
          </cell>
          <cell r="P501">
            <v>43738</v>
          </cell>
          <cell r="Q501">
            <v>44053.541342592602</v>
          </cell>
          <cell r="R501">
            <v>44052</v>
          </cell>
          <cell r="S501" t="str">
            <v>FRANKIE</v>
          </cell>
          <cell r="T501" t="str">
            <v>20</v>
          </cell>
          <cell r="U501" t="str">
            <v>56</v>
          </cell>
          <cell r="V501" t="str">
            <v>39.843269</v>
          </cell>
          <cell r="W501" t="str">
            <v>-75.732131</v>
          </cell>
        </row>
        <row r="502">
          <cell r="B502">
            <v>299318</v>
          </cell>
          <cell r="C502" t="str">
            <v>KEY - Jakes WB - MECHANICSBURG</v>
          </cell>
          <cell r="D502" t="str">
            <v>A</v>
          </cell>
          <cell r="E502">
            <v>0</v>
          </cell>
          <cell r="F502" t="str">
            <v>R</v>
          </cell>
          <cell r="G502" t="str">
            <v>25 GATEWAY DRIVER</v>
          </cell>
          <cell r="H502" t="str">
            <v>MECHANICSBURG</v>
          </cell>
          <cell r="I502" t="str">
            <v>PA</v>
          </cell>
          <cell r="J502" t="str">
            <v>17055</v>
          </cell>
          <cell r="K502" t="str">
            <v>Low Confidence Auto Street Ref Geocoded</v>
          </cell>
          <cell r="M502" t="str">
            <v>JCAPPELLO</v>
          </cell>
          <cell r="N502" t="str">
            <v>CAPPELLO DISTRICT</v>
          </cell>
          <cell r="O502" t="str">
            <v>EFFECTIVE 8/10/20 Del in all locations unless cust chooses not to.  Prathina Pinna - MGR</v>
          </cell>
          <cell r="P502">
            <v>43738</v>
          </cell>
          <cell r="Q502">
            <v>44053.541342592602</v>
          </cell>
          <cell r="R502">
            <v>44762</v>
          </cell>
          <cell r="S502" t="str">
            <v>FRANKIE</v>
          </cell>
          <cell r="T502" t="str">
            <v>20</v>
          </cell>
          <cell r="U502" t="str">
            <v>57</v>
          </cell>
          <cell r="V502" t="str">
            <v>40.238413</v>
          </cell>
          <cell r="W502" t="str">
            <v>-76.980061</v>
          </cell>
        </row>
        <row r="503">
          <cell r="B503">
            <v>299319</v>
          </cell>
          <cell r="C503" t="str">
            <v>KEY - Jakes WB - EASTON</v>
          </cell>
          <cell r="D503" t="str">
            <v>A</v>
          </cell>
          <cell r="E503">
            <v>0</v>
          </cell>
          <cell r="F503" t="str">
            <v>R</v>
          </cell>
          <cell r="G503" t="str">
            <v>4403 SOUTHMONT WAY</v>
          </cell>
          <cell r="H503" t="str">
            <v>EASTON</v>
          </cell>
          <cell r="I503" t="str">
            <v>PA</v>
          </cell>
          <cell r="J503" t="str">
            <v>18045</v>
          </cell>
          <cell r="K503" t="str">
            <v>Exact Auto Street Reference Geocoded</v>
          </cell>
          <cell r="M503" t="str">
            <v>JCAPPELLO</v>
          </cell>
          <cell r="N503" t="str">
            <v>CAPPELLO DISTRICT</v>
          </cell>
          <cell r="O503" t="str">
            <v>EFFECTIVE 8/10/20 Del in all locations unless cust chooses not to.  Joe Cox MGR</v>
          </cell>
          <cell r="P503">
            <v>43738</v>
          </cell>
          <cell r="Q503">
            <v>44053.541342592602</v>
          </cell>
          <cell r="R503">
            <v>44762</v>
          </cell>
          <cell r="S503" t="str">
            <v>FRANKIE</v>
          </cell>
          <cell r="T503" t="str">
            <v>20</v>
          </cell>
          <cell r="U503" t="str">
            <v>58</v>
          </cell>
          <cell r="V503" t="str">
            <v>40.655363</v>
          </cell>
          <cell r="W503" t="str">
            <v>-75.285318</v>
          </cell>
        </row>
        <row r="504">
          <cell r="B504">
            <v>299320</v>
          </cell>
          <cell r="C504" t="str">
            <v>KEY - Jakes WB - SCHNECKSVILLE</v>
          </cell>
          <cell r="D504" t="str">
            <v>A</v>
          </cell>
          <cell r="E504">
            <v>0</v>
          </cell>
          <cell r="F504" t="str">
            <v>R</v>
          </cell>
          <cell r="G504" t="str">
            <v>4041 PA-309</v>
          </cell>
          <cell r="H504" t="str">
            <v>SCHNECKSVILLE</v>
          </cell>
          <cell r="I504" t="str">
            <v>PA</v>
          </cell>
          <cell r="J504" t="str">
            <v>18078</v>
          </cell>
          <cell r="K504" t="str">
            <v>Exact Auto Street Reference Geocoded</v>
          </cell>
          <cell r="M504" t="str">
            <v>JCAPPELLO</v>
          </cell>
          <cell r="N504" t="str">
            <v>CAPPELLO DISTRICT</v>
          </cell>
          <cell r="O504" t="str">
            <v>EFFECTIVE 8/10/20 Del in all locations unless cust chooses not to.  Joe Cox MGR</v>
          </cell>
          <cell r="P504">
            <v>43738</v>
          </cell>
          <cell r="Q504">
            <v>44053.541342592602</v>
          </cell>
          <cell r="R504">
            <v>44762</v>
          </cell>
          <cell r="S504" t="str">
            <v>FRANKIE</v>
          </cell>
          <cell r="T504" t="str">
            <v>20</v>
          </cell>
          <cell r="U504" t="str">
            <v>59</v>
          </cell>
          <cell r="V504" t="str">
            <v>40.657159</v>
          </cell>
          <cell r="W504" t="str">
            <v>-75.600914</v>
          </cell>
        </row>
        <row r="505">
          <cell r="B505">
            <v>299321</v>
          </cell>
          <cell r="C505" t="str">
            <v>KEY - Jakes WB - ROYERSFORD</v>
          </cell>
          <cell r="D505" t="str">
            <v>A</v>
          </cell>
          <cell r="E505">
            <v>0</v>
          </cell>
          <cell r="F505" t="str">
            <v>R</v>
          </cell>
          <cell r="G505" t="str">
            <v>1810 EAST RIDGE PIKE</v>
          </cell>
          <cell r="H505" t="str">
            <v>ROYERSFORD</v>
          </cell>
          <cell r="I505" t="str">
            <v>PA</v>
          </cell>
          <cell r="J505" t="str">
            <v>19468</v>
          </cell>
          <cell r="K505" t="str">
            <v>Exact Auto Street Reference Geocoded</v>
          </cell>
          <cell r="M505" t="str">
            <v>JCAPPELLO</v>
          </cell>
          <cell r="N505" t="str">
            <v>CAPPELLO DISTRICT</v>
          </cell>
          <cell r="O505" t="str">
            <v>EFFECTIVE 8/10/20 Del in all locations unless cust chooses not to.  see del instructions on Both Cooler and Freezer Doors.</v>
          </cell>
          <cell r="P505">
            <v>43738</v>
          </cell>
          <cell r="Q505">
            <v>44053.541342592602</v>
          </cell>
          <cell r="R505">
            <v>44762</v>
          </cell>
          <cell r="S505" t="str">
            <v>FRANKIE</v>
          </cell>
          <cell r="T505" t="str">
            <v>20</v>
          </cell>
          <cell r="U505" t="str">
            <v>60</v>
          </cell>
          <cell r="V505" t="str">
            <v>40.211998</v>
          </cell>
          <cell r="W505" t="str">
            <v>-75.495131</v>
          </cell>
        </row>
        <row r="506">
          <cell r="B506">
            <v>299323</v>
          </cell>
          <cell r="C506" t="str">
            <v>KEY - Jakes WB - NORWALK</v>
          </cell>
          <cell r="D506" t="str">
            <v>A</v>
          </cell>
          <cell r="E506">
            <v>0</v>
          </cell>
          <cell r="F506" t="str">
            <v>R</v>
          </cell>
          <cell r="G506" t="str">
            <v>607 MAIN AVE</v>
          </cell>
          <cell r="H506" t="str">
            <v>Norwalk</v>
          </cell>
          <cell r="I506" t="str">
            <v>CT</v>
          </cell>
          <cell r="J506" t="str">
            <v>06851</v>
          </cell>
          <cell r="K506" t="str">
            <v>Exact Auto Street Reference Geocoded</v>
          </cell>
          <cell r="M506" t="str">
            <v>JCAPPELLO</v>
          </cell>
          <cell r="N506" t="str">
            <v>CAPPELLO DISTRICT</v>
          </cell>
          <cell r="O506" t="str">
            <v>EFFECTIVE 8/10/20 Del in all locations unless cust chooses not to.  Lock door after del. No Alarm. Deliver through front entrance.</v>
          </cell>
          <cell r="P506">
            <v>43740</v>
          </cell>
          <cell r="Q506">
            <v>44368.395624999997</v>
          </cell>
          <cell r="R506">
            <v>44367</v>
          </cell>
          <cell r="S506" t="str">
            <v>ADMIN</v>
          </cell>
          <cell r="T506" t="str">
            <v>20</v>
          </cell>
          <cell r="U506" t="str">
            <v>7</v>
          </cell>
          <cell r="V506" t="str">
            <v>41.156940</v>
          </cell>
          <cell r="W506" t="str">
            <v>-73.422329</v>
          </cell>
        </row>
        <row r="507">
          <cell r="B507">
            <v>299324</v>
          </cell>
          <cell r="C507" t="str">
            <v>KEY - Jakes WB - DANBURY</v>
          </cell>
          <cell r="D507" t="str">
            <v>A</v>
          </cell>
          <cell r="E507">
            <v>0</v>
          </cell>
          <cell r="F507" t="str">
            <v>T</v>
          </cell>
          <cell r="G507" t="str">
            <v>71 NEWTOWN RD</v>
          </cell>
          <cell r="H507" t="str">
            <v>DANBURY</v>
          </cell>
          <cell r="I507" t="str">
            <v>CT</v>
          </cell>
          <cell r="J507" t="str">
            <v>06810</v>
          </cell>
          <cell r="K507" t="str">
            <v>Exact Auto Street Reference Geocoded</v>
          </cell>
          <cell r="L507" t="str">
            <v>STG</v>
          </cell>
          <cell r="M507" t="str">
            <v>JCAPPELLO</v>
          </cell>
          <cell r="N507" t="str">
            <v>CAPPELLO DISTRICT</v>
          </cell>
          <cell r="O507" t="str">
            <v>EFFECTIVE 8/10/20 Del in all locations unless cust chooses not to.  Lock door after del. Deliver through front. MGR Yadi 475-204-8323</v>
          </cell>
          <cell r="P507">
            <v>43742</v>
          </cell>
          <cell r="Q507">
            <v>44123.591354166703</v>
          </cell>
          <cell r="R507">
            <v>44368</v>
          </cell>
          <cell r="S507" t="str">
            <v>FRANKIE</v>
          </cell>
          <cell r="T507" t="str">
            <v>20</v>
          </cell>
          <cell r="U507" t="str">
            <v>8</v>
          </cell>
          <cell r="V507" t="str">
            <v>41.408007</v>
          </cell>
          <cell r="W507" t="str">
            <v>-73.416112</v>
          </cell>
        </row>
        <row r="508">
          <cell r="B508">
            <v>299325</v>
          </cell>
          <cell r="C508" t="str">
            <v>Jakes WB - WASHINGTON DC</v>
          </cell>
          <cell r="E508">
            <v>0</v>
          </cell>
          <cell r="F508" t="str">
            <v>U</v>
          </cell>
          <cell r="G508" t="str">
            <v>1244 Patterson Avenue</v>
          </cell>
          <cell r="H508" t="str">
            <v>WASHINGTON NA</v>
          </cell>
          <cell r="I508" t="str">
            <v>DC</v>
          </cell>
          <cell r="J508" t="str">
            <v>20374</v>
          </cell>
          <cell r="K508" t="str">
            <v>High Confidence Auto Street Ref Geocoded</v>
          </cell>
          <cell r="L508" t="str">
            <v>BHD</v>
          </cell>
          <cell r="M508" t="str">
            <v>MATT RAMOS</v>
          </cell>
          <cell r="N508" t="str">
            <v>JEFF CAPPELLO</v>
          </cell>
          <cell r="O508" t="str">
            <v>Driver information has been provided to the base.Driver Call 30 minutes before delivery 202-678-9161</v>
          </cell>
          <cell r="P508">
            <v>43749</v>
          </cell>
          <cell r="Q508">
            <v>44766.722754629598</v>
          </cell>
          <cell r="R508">
            <v>43795</v>
          </cell>
          <cell r="S508" t="str">
            <v>FRANKIE</v>
          </cell>
          <cell r="T508" t="str">
            <v>20</v>
          </cell>
          <cell r="V508" t="str">
            <v>38.875460</v>
          </cell>
          <cell r="W508" t="str">
            <v>-76.996801</v>
          </cell>
        </row>
        <row r="509">
          <cell r="B509">
            <v>299326</v>
          </cell>
          <cell r="C509" t="str">
            <v>Jakes WB - BEL AIR</v>
          </cell>
          <cell r="E509">
            <v>0</v>
          </cell>
          <cell r="F509" t="str">
            <v>U</v>
          </cell>
          <cell r="G509" t="str">
            <v>5 Bel Air South Parkway</v>
          </cell>
          <cell r="H509" t="str">
            <v>BEL AIR</v>
          </cell>
          <cell r="I509" t="str">
            <v>MD</v>
          </cell>
          <cell r="J509" t="str">
            <v>21015</v>
          </cell>
          <cell r="K509" t="str">
            <v>Exact Auto Street Reference Geocoded</v>
          </cell>
          <cell r="L509" t="str">
            <v>BHD</v>
          </cell>
          <cell r="M509" t="str">
            <v>MATT RAMOS</v>
          </cell>
          <cell r="N509" t="str">
            <v>JEFF CAPPELLO</v>
          </cell>
          <cell r="O509" t="str">
            <v>Driver Please call 30 Minutes before delivery 443-226-9308</v>
          </cell>
          <cell r="P509">
            <v>43749</v>
          </cell>
          <cell r="Q509">
            <v>44766.721967592603</v>
          </cell>
          <cell r="R509">
            <v>43795</v>
          </cell>
          <cell r="S509" t="str">
            <v>FRANKIE</v>
          </cell>
          <cell r="T509" t="str">
            <v>20</v>
          </cell>
          <cell r="V509" t="str">
            <v>39.497552</v>
          </cell>
          <cell r="W509" t="str">
            <v>-76.326759</v>
          </cell>
        </row>
        <row r="510">
          <cell r="B510">
            <v>299327</v>
          </cell>
          <cell r="C510" t="str">
            <v>Jakes WB - PARKVILLE</v>
          </cell>
          <cell r="E510">
            <v>0</v>
          </cell>
          <cell r="F510" t="str">
            <v>U</v>
          </cell>
          <cell r="G510" t="str">
            <v>2027 E Joppa Road</v>
          </cell>
          <cell r="H510" t="str">
            <v>PARKVILLE</v>
          </cell>
          <cell r="I510" t="str">
            <v>MD</v>
          </cell>
          <cell r="J510" t="str">
            <v>21234</v>
          </cell>
          <cell r="K510" t="str">
            <v>High Confidence Auto Street Ref Geocoded</v>
          </cell>
          <cell r="L510" t="str">
            <v>BHD</v>
          </cell>
          <cell r="M510" t="str">
            <v>MATT RAMOS</v>
          </cell>
          <cell r="N510" t="str">
            <v>JEFF CAPPELLO</v>
          </cell>
          <cell r="P510">
            <v>43749</v>
          </cell>
          <cell r="Q510">
            <v>44766.722523148201</v>
          </cell>
          <cell r="R510">
            <v>43795</v>
          </cell>
          <cell r="S510" t="str">
            <v>FRANKIE</v>
          </cell>
          <cell r="T510" t="str">
            <v>20</v>
          </cell>
          <cell r="V510" t="str">
            <v>39.398493</v>
          </cell>
          <cell r="W510" t="str">
            <v>-76.542189</v>
          </cell>
        </row>
        <row r="511">
          <cell r="B511">
            <v>299328</v>
          </cell>
          <cell r="C511" t="str">
            <v>Jakes WB - PATUXENT</v>
          </cell>
          <cell r="E511">
            <v>0</v>
          </cell>
          <cell r="F511" t="str">
            <v>U</v>
          </cell>
          <cell r="G511" t="str">
            <v>22099 Cuddihy Road</v>
          </cell>
          <cell r="H511" t="str">
            <v>PATUXENT RIVER</v>
          </cell>
          <cell r="I511" t="str">
            <v>MD</v>
          </cell>
          <cell r="J511" t="str">
            <v>20670</v>
          </cell>
          <cell r="K511" t="str">
            <v>Exact Auto Street Reference Geocoded</v>
          </cell>
          <cell r="L511" t="str">
            <v>BHD</v>
          </cell>
          <cell r="M511" t="str">
            <v>MATT RAMOS</v>
          </cell>
          <cell r="N511" t="str">
            <v>JEFF CAPPELLO</v>
          </cell>
          <cell r="O511" t="str">
            <v>Driver Call 30 minutes before delivery 240-237-8302</v>
          </cell>
          <cell r="P511">
            <v>43749</v>
          </cell>
          <cell r="Q511">
            <v>44766.722546296303</v>
          </cell>
          <cell r="R511">
            <v>43795</v>
          </cell>
          <cell r="S511" t="str">
            <v>FRANKIE</v>
          </cell>
          <cell r="T511" t="str">
            <v>20</v>
          </cell>
          <cell r="V511" t="str">
            <v>38.270631</v>
          </cell>
          <cell r="W511" t="str">
            <v>-76.455626</v>
          </cell>
        </row>
        <row r="512">
          <cell r="B512">
            <v>299329</v>
          </cell>
          <cell r="C512" t="str">
            <v>Jakes WB - SALISBURY</v>
          </cell>
          <cell r="E512">
            <v>0</v>
          </cell>
          <cell r="F512" t="str">
            <v>U</v>
          </cell>
          <cell r="G512" t="str">
            <v>1400 South Salisbury Boulevar</v>
          </cell>
          <cell r="H512" t="str">
            <v>SALISBURY</v>
          </cell>
          <cell r="I512" t="str">
            <v>MD</v>
          </cell>
          <cell r="J512" t="str">
            <v>21801</v>
          </cell>
          <cell r="K512" t="str">
            <v>Med Confidence Auto Street Ref Geocoded</v>
          </cell>
          <cell r="L512" t="str">
            <v>BHD</v>
          </cell>
          <cell r="M512" t="str">
            <v>MATT RAMOS</v>
          </cell>
          <cell r="N512" t="str">
            <v>JEFF CAPPELLO</v>
          </cell>
          <cell r="P512">
            <v>43749</v>
          </cell>
          <cell r="Q512">
            <v>44766.722708333298</v>
          </cell>
          <cell r="R512">
            <v>43795</v>
          </cell>
          <cell r="S512" t="str">
            <v>FRANKIE</v>
          </cell>
          <cell r="T512" t="str">
            <v>20</v>
          </cell>
          <cell r="V512" t="str">
            <v>38.341387</v>
          </cell>
          <cell r="W512" t="str">
            <v>-75.605567</v>
          </cell>
        </row>
        <row r="513">
          <cell r="B513">
            <v>299330</v>
          </cell>
          <cell r="C513" t="str">
            <v>Jakes WB - ASHBURN</v>
          </cell>
          <cell r="E513">
            <v>0</v>
          </cell>
          <cell r="F513" t="str">
            <v>U</v>
          </cell>
          <cell r="G513" t="str">
            <v>43670 Greenway Corportate Dri</v>
          </cell>
          <cell r="H513" t="str">
            <v>ASHBURN</v>
          </cell>
          <cell r="I513" t="str">
            <v>VA</v>
          </cell>
          <cell r="J513" t="str">
            <v>20147</v>
          </cell>
          <cell r="K513" t="str">
            <v>High Confidence Auto Street Ref Geocoded</v>
          </cell>
          <cell r="L513" t="str">
            <v>BHD</v>
          </cell>
          <cell r="M513" t="str">
            <v>MATT RAMOS</v>
          </cell>
          <cell r="N513" t="str">
            <v>JEFF CAPPELLO</v>
          </cell>
          <cell r="P513">
            <v>43749</v>
          </cell>
          <cell r="Q513">
            <v>44766.721851851798</v>
          </cell>
          <cell r="R513">
            <v>43795</v>
          </cell>
          <cell r="S513" t="str">
            <v>FRANKIE</v>
          </cell>
          <cell r="T513" t="str">
            <v>20</v>
          </cell>
          <cell r="V513" t="str">
            <v>39.008737</v>
          </cell>
          <cell r="W513" t="str">
            <v>-77.491395</v>
          </cell>
        </row>
        <row r="514">
          <cell r="B514">
            <v>299331</v>
          </cell>
          <cell r="C514" t="str">
            <v>Jakes WB - SMYRNA</v>
          </cell>
          <cell r="E514">
            <v>0</v>
          </cell>
          <cell r="F514" t="str">
            <v>U</v>
          </cell>
          <cell r="G514" t="str">
            <v>122 E Glenwood Avenue</v>
          </cell>
          <cell r="H514" t="str">
            <v>SMYRNA</v>
          </cell>
          <cell r="I514" t="str">
            <v>DE</v>
          </cell>
          <cell r="J514" t="str">
            <v>19977</v>
          </cell>
          <cell r="K514" t="str">
            <v>Exact Auto Street Reference Geocoded</v>
          </cell>
          <cell r="L514" t="str">
            <v>BHD</v>
          </cell>
          <cell r="M514" t="str">
            <v>MATT RAMOS</v>
          </cell>
          <cell r="N514" t="str">
            <v>JEFF CAPPELLO</v>
          </cell>
          <cell r="P514">
            <v>43749</v>
          </cell>
          <cell r="Q514">
            <v>44766.722731481503</v>
          </cell>
          <cell r="R514">
            <v>43795</v>
          </cell>
          <cell r="S514" t="str">
            <v>FRANKIE</v>
          </cell>
          <cell r="T514" t="str">
            <v>20</v>
          </cell>
          <cell r="V514" t="str">
            <v>39.304549</v>
          </cell>
          <cell r="W514" t="str">
            <v>-75.609129</v>
          </cell>
        </row>
        <row r="515">
          <cell r="B515">
            <v>299332</v>
          </cell>
          <cell r="C515" t="str">
            <v>Jakes WB - MILLSBORO</v>
          </cell>
          <cell r="E515">
            <v>0</v>
          </cell>
          <cell r="F515" t="str">
            <v>U</v>
          </cell>
          <cell r="G515" t="str">
            <v>26670 Centerview Drive</v>
          </cell>
          <cell r="H515" t="str">
            <v>MILLSBORO</v>
          </cell>
          <cell r="I515" t="str">
            <v>DE</v>
          </cell>
          <cell r="J515" t="str">
            <v>19966</v>
          </cell>
          <cell r="K515" t="str">
            <v>Exact Auto Street Reference Geocoded</v>
          </cell>
          <cell r="L515" t="str">
            <v>BHD</v>
          </cell>
          <cell r="M515" t="str">
            <v>LAURENCE CORNELL</v>
          </cell>
          <cell r="N515" t="str">
            <v>CAPPELLO DISTRICT</v>
          </cell>
          <cell r="P515">
            <v>43749</v>
          </cell>
          <cell r="Q515">
            <v>44766.722395833298</v>
          </cell>
          <cell r="R515">
            <v>43795</v>
          </cell>
          <cell r="S515" t="str">
            <v>FRANKIE</v>
          </cell>
          <cell r="T515" t="str">
            <v>20</v>
          </cell>
          <cell r="V515" t="str">
            <v>38.574157</v>
          </cell>
          <cell r="W515" t="str">
            <v>-75.287259</v>
          </cell>
        </row>
        <row r="516">
          <cell r="B516">
            <v>299333</v>
          </cell>
          <cell r="C516" t="str">
            <v>Jakes WB - DOVER</v>
          </cell>
          <cell r="E516">
            <v>0</v>
          </cell>
          <cell r="F516" t="str">
            <v>U</v>
          </cell>
          <cell r="G516" t="str">
            <v>645 South Bay road</v>
          </cell>
          <cell r="H516" t="str">
            <v>DOVER</v>
          </cell>
          <cell r="I516" t="str">
            <v>DE</v>
          </cell>
          <cell r="J516" t="str">
            <v>19901</v>
          </cell>
          <cell r="K516" t="str">
            <v>Exact Auto Street Reference Geocoded</v>
          </cell>
          <cell r="L516" t="str">
            <v>BHD</v>
          </cell>
          <cell r="M516" t="str">
            <v>LAURENCE CORNELL</v>
          </cell>
          <cell r="N516" t="str">
            <v>CAPPELLO DISTRICT</v>
          </cell>
          <cell r="P516">
            <v>43749</v>
          </cell>
          <cell r="Q516">
            <v>44766.722083333298</v>
          </cell>
          <cell r="R516">
            <v>43795</v>
          </cell>
          <cell r="S516" t="str">
            <v>FRANKIE</v>
          </cell>
          <cell r="T516" t="str">
            <v>20</v>
          </cell>
          <cell r="V516" t="str">
            <v>39.151196</v>
          </cell>
          <cell r="W516" t="str">
            <v>-75.504599</v>
          </cell>
        </row>
        <row r="517">
          <cell r="B517">
            <v>299334</v>
          </cell>
          <cell r="C517" t="str">
            <v>Jakes WB - NEWARK</v>
          </cell>
          <cell r="E517">
            <v>0</v>
          </cell>
          <cell r="F517" t="str">
            <v>U</v>
          </cell>
          <cell r="G517" t="str">
            <v>250 South Main Street</v>
          </cell>
          <cell r="H517" t="str">
            <v>NEWARK</v>
          </cell>
          <cell r="I517" t="str">
            <v>DE</v>
          </cell>
          <cell r="J517" t="str">
            <v>19711</v>
          </cell>
          <cell r="K517" t="str">
            <v>Exact Auto Street Reference Geocoded</v>
          </cell>
          <cell r="L517" t="str">
            <v>BHD</v>
          </cell>
          <cell r="M517" t="str">
            <v>MATT RAMOS</v>
          </cell>
          <cell r="N517" t="str">
            <v>JEFF CAPPELLO</v>
          </cell>
          <cell r="P517">
            <v>43749</v>
          </cell>
          <cell r="Q517">
            <v>44766.722442129598</v>
          </cell>
          <cell r="R517">
            <v>43795</v>
          </cell>
          <cell r="S517" t="str">
            <v>FRANKIE</v>
          </cell>
          <cell r="T517" t="str">
            <v>20</v>
          </cell>
          <cell r="V517" t="str">
            <v>39.676880</v>
          </cell>
          <cell r="W517" t="str">
            <v>-75.763348</v>
          </cell>
        </row>
        <row r="518">
          <cell r="B518">
            <v>299335</v>
          </cell>
          <cell r="C518" t="str">
            <v>Jakes WB - MILFORD</v>
          </cell>
          <cell r="E518">
            <v>0</v>
          </cell>
          <cell r="F518" t="str">
            <v>U</v>
          </cell>
          <cell r="G518" t="str">
            <v>913 North Dupont Boulevard</v>
          </cell>
          <cell r="H518" t="str">
            <v>MILFORD</v>
          </cell>
          <cell r="I518" t="str">
            <v>DE</v>
          </cell>
          <cell r="J518" t="str">
            <v>19963</v>
          </cell>
          <cell r="K518" t="str">
            <v>Exact Auto Street Reference Geocoded</v>
          </cell>
          <cell r="L518" t="str">
            <v>BHD</v>
          </cell>
          <cell r="M518" t="str">
            <v>JCAPPELLO</v>
          </cell>
          <cell r="N518" t="str">
            <v>CAPPELLO DISTRICT</v>
          </cell>
          <cell r="P518">
            <v>43749</v>
          </cell>
          <cell r="Q518">
            <v>44766.722361111097</v>
          </cell>
          <cell r="R518">
            <v>43795</v>
          </cell>
          <cell r="S518" t="str">
            <v>FRANKIE</v>
          </cell>
          <cell r="T518" t="str">
            <v>20</v>
          </cell>
          <cell r="V518" t="str">
            <v>38.928200</v>
          </cell>
          <cell r="W518" t="str">
            <v>-75.432770</v>
          </cell>
        </row>
        <row r="519">
          <cell r="B519">
            <v>299336</v>
          </cell>
          <cell r="C519" t="str">
            <v>Jakes WB - MIDDLETOWN</v>
          </cell>
          <cell r="E519">
            <v>0</v>
          </cell>
          <cell r="F519" t="str">
            <v>U</v>
          </cell>
          <cell r="G519" t="str">
            <v>568 West Main street</v>
          </cell>
          <cell r="H519" t="str">
            <v>MIDDLETOWN</v>
          </cell>
          <cell r="I519" t="str">
            <v>DE</v>
          </cell>
          <cell r="J519" t="str">
            <v>19709</v>
          </cell>
          <cell r="K519" t="str">
            <v>Exact Auto Street Reference Geocoded</v>
          </cell>
          <cell r="L519" t="str">
            <v>BHD</v>
          </cell>
          <cell r="M519" t="str">
            <v>LAURENCE CORNELL</v>
          </cell>
          <cell r="N519" t="str">
            <v>CAPPELLO DISTRICT</v>
          </cell>
          <cell r="P519">
            <v>43749</v>
          </cell>
          <cell r="Q519">
            <v>44766.722337963001</v>
          </cell>
          <cell r="R519">
            <v>43795</v>
          </cell>
          <cell r="S519" t="str">
            <v>FRANKIE</v>
          </cell>
          <cell r="T519" t="str">
            <v>20</v>
          </cell>
          <cell r="V519" t="str">
            <v>39.449275</v>
          </cell>
          <cell r="W519" t="str">
            <v>-75.726555</v>
          </cell>
        </row>
        <row r="520">
          <cell r="B520">
            <v>299340</v>
          </cell>
          <cell r="C520" t="str">
            <v>KEY - Jakes WB - MIDDLETOWN</v>
          </cell>
          <cell r="D520" t="str">
            <v>A</v>
          </cell>
          <cell r="E520">
            <v>0</v>
          </cell>
          <cell r="F520" t="str">
            <v>W</v>
          </cell>
          <cell r="G520" t="str">
            <v>170 MAIN ST</v>
          </cell>
          <cell r="H520" t="str">
            <v>MIDDLETOWN</v>
          </cell>
          <cell r="I520" t="str">
            <v>CT</v>
          </cell>
          <cell r="J520" t="str">
            <v>06457</v>
          </cell>
          <cell r="K520" t="str">
            <v>Exact Auto Street Reference Geocoded</v>
          </cell>
          <cell r="M520" t="str">
            <v>JCAPPELLO</v>
          </cell>
          <cell r="N520" t="str">
            <v>CAPPELLO DISTRICT</v>
          </cell>
          <cell r="O520" t="str">
            <v>EFFECTIVE 8/10/20 Del in all locations unless cust chooses not to.  Alarm code 2019.</v>
          </cell>
          <cell r="P520">
            <v>44011</v>
          </cell>
          <cell r="Q520">
            <v>44070.491388888899</v>
          </cell>
          <cell r="R520">
            <v>44418</v>
          </cell>
          <cell r="S520" t="str">
            <v>FRANKIE</v>
          </cell>
          <cell r="T520" t="str">
            <v>20</v>
          </cell>
          <cell r="U520" t="str">
            <v>20</v>
          </cell>
          <cell r="V520" t="str">
            <v>41.559056</v>
          </cell>
          <cell r="W520" t="str">
            <v>-72.648717</v>
          </cell>
        </row>
        <row r="521">
          <cell r="B521">
            <v>299342</v>
          </cell>
          <cell r="C521" t="str">
            <v>KEY - Jakes WB - WEST CHESTER</v>
          </cell>
          <cell r="D521" t="str">
            <v>A</v>
          </cell>
          <cell r="E521">
            <v>0</v>
          </cell>
          <cell r="F521" t="str">
            <v>M</v>
          </cell>
          <cell r="G521" t="str">
            <v>1107 WEST CHESTER PIKE</v>
          </cell>
          <cell r="H521" t="str">
            <v>WEST CHESTER</v>
          </cell>
          <cell r="I521" t="str">
            <v>PA</v>
          </cell>
          <cell r="J521" t="str">
            <v>19382</v>
          </cell>
          <cell r="K521" t="str">
            <v>High Confidence Auto Street Ref Geocoded</v>
          </cell>
          <cell r="M521" t="str">
            <v>JCAPPELLO</v>
          </cell>
          <cell r="N521" t="str">
            <v>CAPPELLO DISTRICT</v>
          </cell>
          <cell r="O521" t="str">
            <v>ALARM CODE - 0804</v>
          </cell>
          <cell r="P521">
            <v>44057</v>
          </cell>
          <cell r="Q521">
            <v>44272.393900463001</v>
          </cell>
          <cell r="R521">
            <v>44738</v>
          </cell>
          <cell r="S521" t="str">
            <v>ADMIN</v>
          </cell>
          <cell r="T521" t="str">
            <v>20</v>
          </cell>
          <cell r="U521" t="str">
            <v>51</v>
          </cell>
          <cell r="V521" t="str">
            <v>39.968704</v>
          </cell>
          <cell r="W521" t="str">
            <v>-75.573395</v>
          </cell>
        </row>
        <row r="522">
          <cell r="B522">
            <v>299343</v>
          </cell>
          <cell r="C522" t="str">
            <v>KEY - Jakes WB - THORNDALE</v>
          </cell>
          <cell r="D522" t="str">
            <v>A</v>
          </cell>
          <cell r="E522">
            <v>0</v>
          </cell>
          <cell r="F522" t="str">
            <v>M</v>
          </cell>
          <cell r="G522" t="str">
            <v>3483 LINCOLN HIGHWAY E</v>
          </cell>
          <cell r="H522" t="str">
            <v>THORNDALE</v>
          </cell>
          <cell r="I522" t="str">
            <v>PA</v>
          </cell>
          <cell r="J522" t="str">
            <v>19372</v>
          </cell>
          <cell r="K522" t="str">
            <v>Exact Auto Street Reference Geocoded</v>
          </cell>
          <cell r="M522" t="str">
            <v>JCAPPELLO</v>
          </cell>
          <cell r="N522" t="str">
            <v>CAPPELLO DISTRICT</v>
          </cell>
          <cell r="O522" t="str">
            <v>Alarm 0804.</v>
          </cell>
          <cell r="P522">
            <v>44057</v>
          </cell>
          <cell r="Q522">
            <v>44272.393784722197</v>
          </cell>
          <cell r="R522">
            <v>44738</v>
          </cell>
          <cell r="S522" t="str">
            <v>ADMIN</v>
          </cell>
          <cell r="T522" t="str">
            <v>20</v>
          </cell>
          <cell r="U522" t="str">
            <v>52</v>
          </cell>
          <cell r="V522" t="str">
            <v>39.994694</v>
          </cell>
          <cell r="W522" t="str">
            <v>-75.754254</v>
          </cell>
        </row>
        <row r="523">
          <cell r="B523">
            <v>299344</v>
          </cell>
          <cell r="C523" t="str">
            <v>KEY - Jakes WB - KENNET SQUARE</v>
          </cell>
          <cell r="D523" t="str">
            <v>A</v>
          </cell>
          <cell r="E523">
            <v>0</v>
          </cell>
          <cell r="F523" t="str">
            <v>M</v>
          </cell>
          <cell r="G523" t="str">
            <v>811 EAST BALTIMORE PIKE</v>
          </cell>
          <cell r="H523" t="str">
            <v>KENNETT SQUARE</v>
          </cell>
          <cell r="I523" t="str">
            <v>PA</v>
          </cell>
          <cell r="J523" t="str">
            <v>19348</v>
          </cell>
          <cell r="K523" t="str">
            <v>High Confidence Auto Street Ref Geocoded</v>
          </cell>
          <cell r="M523" t="str">
            <v>JCAPPELLO</v>
          </cell>
          <cell r="N523" t="str">
            <v>CAPPELLO DISTRICT</v>
          </cell>
          <cell r="O523" t="str">
            <v>Alarm code - 0804.  Open front door.  Deliver in back door.  Same key as Thorndale.</v>
          </cell>
          <cell r="P523">
            <v>44057</v>
          </cell>
          <cell r="Q523">
            <v>44419.6120717593</v>
          </cell>
          <cell r="R523">
            <v>44717</v>
          </cell>
          <cell r="S523" t="str">
            <v>FRANKIE</v>
          </cell>
          <cell r="T523" t="str">
            <v>20</v>
          </cell>
          <cell r="U523" t="str">
            <v>56</v>
          </cell>
          <cell r="V523" t="str">
            <v>39.843269</v>
          </cell>
          <cell r="W523" t="str">
            <v>-75.732131</v>
          </cell>
        </row>
        <row r="524">
          <cell r="B524">
            <v>299346</v>
          </cell>
          <cell r="C524" t="str">
            <v>KEY - Jakes WB - DERBY</v>
          </cell>
          <cell r="D524" t="str">
            <v>A</v>
          </cell>
          <cell r="E524">
            <v>0</v>
          </cell>
          <cell r="F524" t="str">
            <v>F</v>
          </cell>
          <cell r="G524" t="str">
            <v>54 PERSHING DRIVE</v>
          </cell>
          <cell r="H524" t="str">
            <v>DERBY</v>
          </cell>
          <cell r="I524" t="str">
            <v>CT</v>
          </cell>
          <cell r="J524" t="str">
            <v>06418</v>
          </cell>
          <cell r="K524" t="str">
            <v>High Confidence Auto Street Ref Geocoded</v>
          </cell>
          <cell r="M524" t="str">
            <v>JCAPPELLO</v>
          </cell>
          <cell r="N524" t="str">
            <v>CAPPELLO DISTRICT</v>
          </cell>
          <cell r="O524" t="str">
            <v>MUST STORE ITEMS IN PROPER ENVIRONMENT. When closed, front door del. When open, left side of bldg.  Walk down very long hallway.PH 203-732-0850.</v>
          </cell>
          <cell r="P524">
            <v>44127</v>
          </cell>
          <cell r="Q524">
            <v>44332.823541666701</v>
          </cell>
          <cell r="R524">
            <v>44763</v>
          </cell>
          <cell r="S524" t="str">
            <v>FRANKIE</v>
          </cell>
          <cell r="T524" t="str">
            <v>20</v>
          </cell>
          <cell r="U524" t="str">
            <v>29</v>
          </cell>
          <cell r="V524" t="str">
            <v>41.330765</v>
          </cell>
          <cell r="W524" t="str">
            <v>-73.084753</v>
          </cell>
        </row>
        <row r="525">
          <cell r="B525">
            <v>299347</v>
          </cell>
          <cell r="C525" t="str">
            <v>KEY - Jakes WB - EAST WINDSOR</v>
          </cell>
          <cell r="D525" t="str">
            <v>A</v>
          </cell>
          <cell r="E525">
            <v>0</v>
          </cell>
          <cell r="F525" t="str">
            <v>F</v>
          </cell>
          <cell r="G525" t="str">
            <v>137 PROSPECT HILL RD</v>
          </cell>
          <cell r="H525" t="str">
            <v>EAST WINDSOR</v>
          </cell>
          <cell r="I525" t="str">
            <v>CT</v>
          </cell>
          <cell r="J525" t="str">
            <v>06088</v>
          </cell>
          <cell r="K525" t="str">
            <v>Exact Auto Street Reference Geocoded</v>
          </cell>
          <cell r="M525" t="str">
            <v>JCAPPELLO</v>
          </cell>
          <cell r="N525" t="str">
            <v>CAPPELLO DISTRICT</v>
          </cell>
          <cell r="O525" t="str">
            <v>Do not leave pallet.  Must remove product from pallet and take pallet back.  (PICK UP MILK CRATES).  Alarm code 1377.  Lock door after del. PH 860-623-2404. Alarm No. Enter through front unlock and use back door. Relock front door. Rebecca 860-368-1838</v>
          </cell>
          <cell r="P525">
            <v>44228</v>
          </cell>
          <cell r="Q525">
            <v>44228.432881944398</v>
          </cell>
          <cell r="R525">
            <v>44763</v>
          </cell>
          <cell r="S525" t="str">
            <v>ADMIN</v>
          </cell>
          <cell r="T525" t="str">
            <v>20</v>
          </cell>
          <cell r="U525" t="str">
            <v>5</v>
          </cell>
          <cell r="V525" t="str">
            <v>41.931022</v>
          </cell>
          <cell r="W525" t="str">
            <v>-72.605199</v>
          </cell>
        </row>
        <row r="526">
          <cell r="B526">
            <v>299348</v>
          </cell>
          <cell r="C526" t="str">
            <v>KEY - Jakes WB - EVANS MILL NY</v>
          </cell>
          <cell r="D526" t="str">
            <v>A</v>
          </cell>
          <cell r="E526">
            <v>0</v>
          </cell>
          <cell r="F526" t="str">
            <v>R</v>
          </cell>
          <cell r="G526" t="str">
            <v>26455 JOHNSON RD</v>
          </cell>
          <cell r="H526" t="str">
            <v>EVANS MILLS</v>
          </cell>
          <cell r="I526" t="str">
            <v>NY</v>
          </cell>
          <cell r="J526" t="str">
            <v>13637</v>
          </cell>
          <cell r="K526" t="str">
            <v>High Confidence Auto Street Ref Geocoded</v>
          </cell>
          <cell r="M526" t="str">
            <v>JCAPPELLO</v>
          </cell>
          <cell r="N526" t="str">
            <v>CAPPELLO DISTRICT</v>
          </cell>
          <cell r="O526" t="str">
            <v>Alarm Code 13131#.  If Alarm goes off, answer phone &amp; give password "HPC" to stop police dispatch. SET  Refer to 40°  load dry/cooler in nose   bulkhead up and then FZN pallet on rear check temp to maintain 40°. MUST SECURE STORE BY LOCKING DOOR</v>
          </cell>
          <cell r="P526">
            <v>44256</v>
          </cell>
          <cell r="Q526">
            <v>44302.6511342593</v>
          </cell>
          <cell r="R526">
            <v>44762</v>
          </cell>
          <cell r="S526" t="str">
            <v>ADMIN</v>
          </cell>
          <cell r="T526" t="str">
            <v>20</v>
          </cell>
          <cell r="U526" t="str">
            <v>19</v>
          </cell>
          <cell r="V526" t="str">
            <v>44.041583</v>
          </cell>
          <cell r="W526" t="str">
            <v>-75.843708</v>
          </cell>
        </row>
        <row r="527">
          <cell r="B527">
            <v>299349</v>
          </cell>
          <cell r="C527" t="str">
            <v>Jakes WB - SALEM NH ROCKINGHAM</v>
          </cell>
          <cell r="D527" t="str">
            <v>A</v>
          </cell>
          <cell r="E527">
            <v>2</v>
          </cell>
          <cell r="F527" t="str">
            <v>W</v>
          </cell>
          <cell r="G527" t="str">
            <v>99 ROCKINGHAM PARK BLVD</v>
          </cell>
          <cell r="H527" t="str">
            <v>SALEM</v>
          </cell>
          <cell r="I527" t="str">
            <v>NH</v>
          </cell>
          <cell r="J527" t="str">
            <v>03079</v>
          </cell>
          <cell r="K527" t="str">
            <v>Exact Auto Street Reference Geocoded</v>
          </cell>
          <cell r="L527" t="str">
            <v>LG; EJ; BHD</v>
          </cell>
          <cell r="M527" t="str">
            <v>JCAPPELLO</v>
          </cell>
          <cell r="N527" t="str">
            <v>CAPPELLO DISTRICT</v>
          </cell>
          <cell r="O527" t="str">
            <v>Service court entrance3  FREIGHT ELEVATOR.  MUST PICK UP OLD PALLETS. STORE ITEMS IN PROPER ENVIRONMENT.  IF NO ONE THERE, JUMP OVER FRONT COUNTER &amp; GO OUT BACK DOOR TO DEL.</v>
          </cell>
          <cell r="P527">
            <v>44291</v>
          </cell>
          <cell r="Q527">
            <v>44766.722673611097</v>
          </cell>
          <cell r="R527">
            <v>44761</v>
          </cell>
          <cell r="S527" t="str">
            <v>FRANKIE</v>
          </cell>
          <cell r="T527" t="str">
            <v>20</v>
          </cell>
          <cell r="V527" t="str">
            <v>42.765443</v>
          </cell>
          <cell r="W527" t="str">
            <v>-71.228746</v>
          </cell>
        </row>
        <row r="528">
          <cell r="B528">
            <v>299350</v>
          </cell>
          <cell r="C528" t="str">
            <v>Jakes WB - GROTON UPPER BASE</v>
          </cell>
          <cell r="D528" t="str">
            <v>A</v>
          </cell>
          <cell r="E528">
            <v>2</v>
          </cell>
          <cell r="F528" t="str">
            <v>W</v>
          </cell>
          <cell r="G528" t="str">
            <v>1 CRYSTAL LAKE RD</v>
          </cell>
          <cell r="H528" t="str">
            <v>GROTON</v>
          </cell>
          <cell r="I528" t="str">
            <v>CT</v>
          </cell>
          <cell r="J528" t="str">
            <v>06349</v>
          </cell>
          <cell r="K528" t="str">
            <v>High Confidence Auto Street Ref Geocoded</v>
          </cell>
          <cell r="L528" t="str">
            <v>IS;LG;EJ;DOD;BHD</v>
          </cell>
          <cell r="M528" t="str">
            <v>JCAPPELLO</v>
          </cell>
          <cell r="N528" t="str">
            <v>CAPPELLO DISTRICT</v>
          </cell>
          <cell r="O528" t="str">
            <v>Grayback Avenue. Call or text Shivam Patel @ 203.927.9923 if you are there before 10:30am.</v>
          </cell>
          <cell r="P528">
            <v>44322</v>
          </cell>
          <cell r="Q528">
            <v>44766.722233796303</v>
          </cell>
          <cell r="R528">
            <v>44761</v>
          </cell>
          <cell r="S528" t="str">
            <v>FRANKIE</v>
          </cell>
          <cell r="T528" t="str">
            <v>20</v>
          </cell>
          <cell r="V528" t="str">
            <v>41.387812</v>
          </cell>
          <cell r="W528" t="str">
            <v>-72.086766</v>
          </cell>
        </row>
        <row r="529">
          <cell r="B529">
            <v>299351</v>
          </cell>
          <cell r="C529" t="str">
            <v>Jakes WB - GROTON LOWER BASE</v>
          </cell>
          <cell r="E529">
            <v>0</v>
          </cell>
          <cell r="F529" t="str">
            <v>W</v>
          </cell>
          <cell r="G529" t="str">
            <v>1 CRYSTAL LAKE RD</v>
          </cell>
          <cell r="H529" t="str">
            <v>GROTON</v>
          </cell>
          <cell r="I529" t="str">
            <v>CT</v>
          </cell>
          <cell r="J529" t="str">
            <v>06349</v>
          </cell>
          <cell r="K529" t="str">
            <v>High Confidence Auto Street Ref Geocoded</v>
          </cell>
          <cell r="L529" t="str">
            <v>IS;LG;EJ;DOD;BHD</v>
          </cell>
          <cell r="M529" t="str">
            <v>JCAPPELLO</v>
          </cell>
          <cell r="N529" t="str">
            <v>CAPPELLO DISTRICT</v>
          </cell>
          <cell r="O529" t="str">
            <v>completed after any subs, but before returning to upper base.</v>
          </cell>
          <cell r="P529">
            <v>44322</v>
          </cell>
          <cell r="Q529">
            <v>44766.722175925897</v>
          </cell>
          <cell r="S529" t="str">
            <v>FRANKIE</v>
          </cell>
          <cell r="T529" t="str">
            <v>20</v>
          </cell>
          <cell r="V529" t="str">
            <v>41.387812</v>
          </cell>
          <cell r="W529" t="str">
            <v>-72.086766</v>
          </cell>
        </row>
        <row r="530">
          <cell r="B530">
            <v>299352</v>
          </cell>
          <cell r="C530" t="str">
            <v>KEY - Jakes WB - MIDDLETOWN</v>
          </cell>
          <cell r="D530" t="str">
            <v>A</v>
          </cell>
          <cell r="E530">
            <v>2</v>
          </cell>
          <cell r="F530" t="str">
            <v>W</v>
          </cell>
          <cell r="G530" t="str">
            <v>170 MAIN ST</v>
          </cell>
          <cell r="H530" t="str">
            <v>MIDDLETOWN</v>
          </cell>
          <cell r="I530" t="str">
            <v>CT</v>
          </cell>
          <cell r="J530" t="str">
            <v>06457</v>
          </cell>
          <cell r="K530" t="str">
            <v>Exact Auto Street Reference Geocoded</v>
          </cell>
          <cell r="M530" t="str">
            <v>JCAPPELLO</v>
          </cell>
          <cell r="N530" t="str">
            <v>CAPPELLO DISTRICT</v>
          </cell>
          <cell r="O530" t="str">
            <v>Alarm code 2009.</v>
          </cell>
          <cell r="P530">
            <v>44413</v>
          </cell>
          <cell r="Q530">
            <v>44691.578113425901</v>
          </cell>
          <cell r="R530">
            <v>44761</v>
          </cell>
          <cell r="S530" t="str">
            <v>FRANKIE</v>
          </cell>
          <cell r="T530" t="str">
            <v>20</v>
          </cell>
          <cell r="U530" t="str">
            <v>20</v>
          </cell>
          <cell r="V530" t="str">
            <v>41.559056</v>
          </cell>
          <cell r="W530" t="str">
            <v>-72.648717</v>
          </cell>
        </row>
        <row r="531">
          <cell r="B531">
            <v>299353</v>
          </cell>
          <cell r="C531" t="str">
            <v>KEY - Jakes WB - WEST HEMPSTEAD NY</v>
          </cell>
          <cell r="D531" t="str">
            <v>A</v>
          </cell>
          <cell r="E531">
            <v>0</v>
          </cell>
          <cell r="F531" t="str">
            <v>T</v>
          </cell>
          <cell r="G531" t="str">
            <v>512 HEMPSTEAD TURNPIKE</v>
          </cell>
          <cell r="H531" t="str">
            <v>WEST HEMPSTEAD</v>
          </cell>
          <cell r="I531" t="str">
            <v>NY</v>
          </cell>
          <cell r="J531" t="str">
            <v>11552</v>
          </cell>
          <cell r="K531" t="str">
            <v>Exact Auto Street Reference Geocoded</v>
          </cell>
          <cell r="M531" t="str">
            <v>JCAPPELLO</v>
          </cell>
          <cell r="N531" t="str">
            <v>CAPPELLO DISTRICT</v>
          </cell>
          <cell r="O531" t="str">
            <v>Alarm right side wall front of store. Code 7277.  Press the x that is in the shield to disarm. Deliver through Front Entrance. call manger 516.448.6561. If you can t disarm or rearm. **MUST SECURE THE STORE BY LOCKING THE DOOR AFTER DELIVERY</v>
          </cell>
          <cell r="P531">
            <v>44445</v>
          </cell>
          <cell r="Q531">
            <v>44495.6808101852</v>
          </cell>
          <cell r="R531">
            <v>44760</v>
          </cell>
          <cell r="S531" t="str">
            <v>FRANKIE</v>
          </cell>
          <cell r="T531" t="str">
            <v>20</v>
          </cell>
          <cell r="U531" t="str">
            <v>2</v>
          </cell>
          <cell r="V531" t="str">
            <v>40.705914</v>
          </cell>
          <cell r="W531" t="str">
            <v>-73.658662</v>
          </cell>
        </row>
        <row r="532">
          <cell r="B532">
            <v>299354</v>
          </cell>
          <cell r="C532" t="str">
            <v>KEY - Jakes WB - DANBURY</v>
          </cell>
          <cell r="D532" t="str">
            <v>A</v>
          </cell>
          <cell r="E532">
            <v>2</v>
          </cell>
          <cell r="F532" t="str">
            <v>T</v>
          </cell>
          <cell r="G532" t="str">
            <v>71 NEWTOWN RD</v>
          </cell>
          <cell r="H532" t="str">
            <v>DANBURY</v>
          </cell>
          <cell r="I532" t="str">
            <v>CT</v>
          </cell>
          <cell r="J532" t="str">
            <v>06810</v>
          </cell>
          <cell r="K532" t="str">
            <v>Exact Auto Street Reference Geocoded</v>
          </cell>
          <cell r="L532" t="str">
            <v>STG</v>
          </cell>
          <cell r="M532" t="str">
            <v>JCAPPELLO</v>
          </cell>
          <cell r="N532" t="str">
            <v>CAPPELLO DISTRICT</v>
          </cell>
          <cell r="O532" t="str">
            <v>Mgr Jimmy Chen</v>
          </cell>
          <cell r="P532">
            <v>44495</v>
          </cell>
          <cell r="Q532">
            <v>44691.578113425901</v>
          </cell>
          <cell r="R532">
            <v>44760</v>
          </cell>
          <cell r="S532" t="str">
            <v>FRANKIE</v>
          </cell>
          <cell r="T532" t="str">
            <v>20</v>
          </cell>
          <cell r="U532" t="str">
            <v>8</v>
          </cell>
          <cell r="V532" t="str">
            <v>41.408007</v>
          </cell>
          <cell r="W532" t="str">
            <v>-73.416112</v>
          </cell>
        </row>
        <row r="533">
          <cell r="B533">
            <v>299355</v>
          </cell>
          <cell r="C533" t="str">
            <v>KEY - Jakes WB - ROCKY HILL</v>
          </cell>
          <cell r="D533" t="str">
            <v>A</v>
          </cell>
          <cell r="E533">
            <v>0</v>
          </cell>
          <cell r="F533" t="str">
            <v>F</v>
          </cell>
          <cell r="G533" t="str">
            <v>346 CROMWELL AVE</v>
          </cell>
          <cell r="H533" t="str">
            <v>ROCKY HILL</v>
          </cell>
          <cell r="I533" t="str">
            <v>CT</v>
          </cell>
          <cell r="J533" t="str">
            <v>06067</v>
          </cell>
          <cell r="K533" t="str">
            <v>Exact Auto Street Reference Geocoded</v>
          </cell>
          <cell r="M533" t="str">
            <v>JCAPPELLO</v>
          </cell>
          <cell r="N533" t="str">
            <v>CAPPELLO DISTRICT</v>
          </cell>
          <cell r="O533" t="str">
            <v>Lock door after del. PH (860) 257-9571. ALARM PANEL BY OFFICE DOOR CODE 2022 then "OFF". Key works on the single glass door. Enter and proceed to back hallway to open</v>
          </cell>
          <cell r="P533">
            <v>44623</v>
          </cell>
          <cell r="Q533">
            <v>44623.744976851798</v>
          </cell>
          <cell r="R533">
            <v>44763</v>
          </cell>
          <cell r="S533" t="str">
            <v>FRANKIE</v>
          </cell>
          <cell r="T533" t="str">
            <v>20</v>
          </cell>
          <cell r="U533" t="str">
            <v>4</v>
          </cell>
          <cell r="V533" t="str">
            <v>41.661458</v>
          </cell>
          <cell r="W533" t="str">
            <v>-72.678658</v>
          </cell>
        </row>
        <row r="534">
          <cell r="B534">
            <v>299356</v>
          </cell>
          <cell r="C534" t="str">
            <v>KEY - Jakes WB - EAST NORTHPORT NY</v>
          </cell>
          <cell r="D534" t="str">
            <v>A</v>
          </cell>
          <cell r="E534">
            <v>0</v>
          </cell>
          <cell r="F534" t="str">
            <v>T</v>
          </cell>
          <cell r="G534" t="str">
            <v>1964 JERICO TURNPIKE</v>
          </cell>
          <cell r="H534" t="str">
            <v>EAST NORTHPORT</v>
          </cell>
          <cell r="I534" t="str">
            <v>NY</v>
          </cell>
          <cell r="J534" t="str">
            <v>11731</v>
          </cell>
          <cell r="K534" t="str">
            <v>High Confidence Auto Street Ref Geocoded</v>
          </cell>
          <cell r="M534" t="str">
            <v>JCAPPELLO</v>
          </cell>
          <cell r="N534" t="str">
            <v>CAPPELLO DISTRICT</v>
          </cell>
          <cell r="O534" t="str">
            <v>EFFECTIVE 8/10/20 Del in all locations unless cust chooses not to.  side door del.  go in through front door.  counter to left, go behind counter,  panel on right side wall.  1688 1 to Disarm.  1688 2 to Rearm.  Drop pallets near back door.</v>
          </cell>
          <cell r="P534">
            <v>44655</v>
          </cell>
          <cell r="Q534">
            <v>44655.384201388901</v>
          </cell>
          <cell r="R534">
            <v>44760</v>
          </cell>
          <cell r="S534" t="str">
            <v>ADMIN</v>
          </cell>
          <cell r="T534" t="str">
            <v>20</v>
          </cell>
          <cell r="U534" t="str">
            <v>13</v>
          </cell>
          <cell r="V534" t="str">
            <v>40.838398</v>
          </cell>
          <cell r="W534" t="str">
            <v>-73.330354</v>
          </cell>
        </row>
        <row r="535">
          <cell r="B535">
            <v>299357</v>
          </cell>
          <cell r="C535" t="str">
            <v>KEY - Jakes WB - MERIDEN</v>
          </cell>
          <cell r="D535" t="str">
            <v>A</v>
          </cell>
          <cell r="E535">
            <v>0</v>
          </cell>
          <cell r="F535" t="str">
            <v>F</v>
          </cell>
          <cell r="G535" t="str">
            <v>893 EAST MAIN ST</v>
          </cell>
          <cell r="H535" t="str">
            <v>MERIDEN</v>
          </cell>
          <cell r="I535" t="str">
            <v>CT</v>
          </cell>
          <cell r="J535" t="str">
            <v>06450</v>
          </cell>
          <cell r="K535" t="str">
            <v>Exact Auto Street Reference Geocoded</v>
          </cell>
          <cell r="M535" t="str">
            <v>JCAPPELLO</v>
          </cell>
          <cell r="N535" t="str">
            <v>CAPPELLO DISTRICT</v>
          </cell>
          <cell r="O535" t="str">
            <v>Alarm 6255. Park in rear. Unlock through front, disarm alarm then relock front &amp; continue to back  If you do not have key, please call Jo (PICK UP MILK CRATES)</v>
          </cell>
          <cell r="P535">
            <v>44683</v>
          </cell>
          <cell r="Q535">
            <v>44683.527974536999</v>
          </cell>
          <cell r="R535">
            <v>44763</v>
          </cell>
          <cell r="S535" t="str">
            <v>ADMIN</v>
          </cell>
          <cell r="T535" t="str">
            <v>20</v>
          </cell>
          <cell r="U535" t="str">
            <v>6</v>
          </cell>
          <cell r="V535" t="str">
            <v>41.527548</v>
          </cell>
          <cell r="W535" t="str">
            <v>-72.773632</v>
          </cell>
        </row>
        <row r="536">
          <cell r="B536">
            <v>299359</v>
          </cell>
          <cell r="C536" t="str">
            <v>Jakes WB - BRISTOL</v>
          </cell>
          <cell r="D536" t="str">
            <v>A</v>
          </cell>
          <cell r="E536">
            <v>0</v>
          </cell>
          <cell r="F536" t="str">
            <v>M</v>
          </cell>
          <cell r="G536" t="str">
            <v>123 FARMINGTON AVE</v>
          </cell>
          <cell r="H536" t="str">
            <v>BRISTOL</v>
          </cell>
          <cell r="I536" t="str">
            <v>CT</v>
          </cell>
          <cell r="J536" t="str">
            <v>06010</v>
          </cell>
          <cell r="K536" t="str">
            <v>Exact Auto Street Reference Geocoded</v>
          </cell>
          <cell r="L536" t="str">
            <v>BHD</v>
          </cell>
          <cell r="M536" t="str">
            <v>JCAPPELLO</v>
          </cell>
          <cell r="N536" t="str">
            <v>CAPPELLO DISTRICT</v>
          </cell>
          <cell r="O536" t="str">
            <v>MUST STORE ITEMS IN PROPER ENVIRONMENT. Driver needs announce himself for access to Strip Mall, Deliver to rear entrance.</v>
          </cell>
          <cell r="P536">
            <v>44763</v>
          </cell>
          <cell r="Q536">
            <v>44766.722025463001</v>
          </cell>
          <cell r="R536">
            <v>44766</v>
          </cell>
          <cell r="S536" t="str">
            <v>FRANKIE</v>
          </cell>
          <cell r="T536" t="str">
            <v>20</v>
          </cell>
          <cell r="V536" t="str">
            <v>41.684775</v>
          </cell>
          <cell r="W536" t="str">
            <v>-72.939161</v>
          </cell>
        </row>
        <row r="537">
          <cell r="B537">
            <v>399308</v>
          </cell>
          <cell r="C537" t="str">
            <v>Jakes WB - POTTSTOWN (UPLAND)</v>
          </cell>
          <cell r="E537">
            <v>0</v>
          </cell>
          <cell r="F537" t="str">
            <v>R</v>
          </cell>
          <cell r="G537" t="str">
            <v>255 Upland Square Drive</v>
          </cell>
          <cell r="H537" t="str">
            <v>Pottstown</v>
          </cell>
          <cell r="I537" t="str">
            <v>PA</v>
          </cell>
          <cell r="J537" t="str">
            <v>19464</v>
          </cell>
          <cell r="K537" t="str">
            <v>High Confidence Auto Street Ref Geocoded</v>
          </cell>
          <cell r="L537" t="str">
            <v>BHD</v>
          </cell>
          <cell r="M537" t="str">
            <v>MATT RAMOS</v>
          </cell>
          <cell r="N537" t="str">
            <v>JEFF CAPPELLO</v>
          </cell>
          <cell r="P537">
            <v>43738</v>
          </cell>
          <cell r="Q537">
            <v>44766.722581018497</v>
          </cell>
          <cell r="S537" t="str">
            <v>FRANKIE</v>
          </cell>
          <cell r="T537" t="str">
            <v>20</v>
          </cell>
          <cell r="V537" t="str">
            <v>40.266075</v>
          </cell>
          <cell r="W537" t="str">
            <v>-75.653300</v>
          </cell>
        </row>
        <row r="538">
          <cell r="B538">
            <v>911</v>
          </cell>
          <cell r="C538" t="str">
            <v>EASTON - TRAILER DROP</v>
          </cell>
          <cell r="D538" t="str">
            <v>A</v>
          </cell>
          <cell r="E538">
            <v>0</v>
          </cell>
          <cell r="F538" t="str">
            <v>R</v>
          </cell>
          <cell r="G538" t="str">
            <v>4403 SOUTHMONT WAY</v>
          </cell>
          <cell r="H538" t="str">
            <v>EASTON</v>
          </cell>
          <cell r="I538" t="str">
            <v>PA</v>
          </cell>
          <cell r="J538" t="str">
            <v>18045</v>
          </cell>
          <cell r="K538" t="str">
            <v>Exact Auto Street Reference Geocoded</v>
          </cell>
          <cell r="M538" t="str">
            <v>JCAPPELLO</v>
          </cell>
          <cell r="N538" t="str">
            <v>CAPPELLO DISTRICT</v>
          </cell>
          <cell r="O538" t="str">
            <v>EFFECTIVE 8/10/20 Del in all locations unless cust chooses not to.  Joe Cox MGR</v>
          </cell>
          <cell r="P538">
            <v>44384</v>
          </cell>
          <cell r="Q538">
            <v>44384.386620370402</v>
          </cell>
          <cell r="R538">
            <v>44384</v>
          </cell>
          <cell r="S538" t="str">
            <v>ADMIN</v>
          </cell>
          <cell r="T538" t="str">
            <v>20</v>
          </cell>
          <cell r="U538" t="str">
            <v>58</v>
          </cell>
          <cell r="V538" t="str">
            <v>40.655363</v>
          </cell>
          <cell r="W538" t="str">
            <v>-75.285318</v>
          </cell>
        </row>
        <row r="539">
          <cell r="B539">
            <v>110380</v>
          </cell>
          <cell r="C539" t="str">
            <v>WOMEN S LEAGUE INC</v>
          </cell>
          <cell r="D539" t="str">
            <v>A</v>
          </cell>
          <cell r="E539">
            <v>0</v>
          </cell>
          <cell r="F539" t="str">
            <v>T</v>
          </cell>
          <cell r="G539" t="str">
            <v>1695 MAIN st</v>
          </cell>
          <cell r="H539" t="str">
            <v>HARTFORD</v>
          </cell>
          <cell r="I539" t="str">
            <v>CT</v>
          </cell>
          <cell r="J539" t="str">
            <v>06120</v>
          </cell>
          <cell r="K539" t="str">
            <v>Exact Auto Street Reference Geocoded</v>
          </cell>
          <cell r="M539" t="str">
            <v>SIERING/SCHOOLS</v>
          </cell>
          <cell r="N539" t="str">
            <v>SIERING DISTRICT</v>
          </cell>
          <cell r="O539" t="str">
            <v>EFFECTIVE 8/10/20 Del in all locations unless cust chooses not to.</v>
          </cell>
          <cell r="P539">
            <v>36237</v>
          </cell>
          <cell r="Q539">
            <v>44692.535324074102</v>
          </cell>
          <cell r="R539">
            <v>44760</v>
          </cell>
          <cell r="S539" t="str">
            <v>FRANKIE</v>
          </cell>
          <cell r="T539" t="str">
            <v>12</v>
          </cell>
          <cell r="V539" t="str">
            <v>41.777557</v>
          </cell>
          <cell r="W539" t="str">
            <v>-72.676476</v>
          </cell>
        </row>
        <row r="540">
          <cell r="B540">
            <v>160000</v>
          </cell>
          <cell r="C540" t="str">
            <v>Aiken Eem. School</v>
          </cell>
          <cell r="D540" t="str">
            <v>K12</v>
          </cell>
          <cell r="E540">
            <v>0</v>
          </cell>
          <cell r="F540" t="str">
            <v>M</v>
          </cell>
          <cell r="G540" t="str">
            <v>212 King Plilip Dr</v>
          </cell>
          <cell r="H540" t="str">
            <v>W HARTFORD</v>
          </cell>
          <cell r="I540" t="str">
            <v>CT</v>
          </cell>
          <cell r="J540" t="str">
            <v>06117</v>
          </cell>
          <cell r="K540" t="str">
            <v>High Confidence Auto Street Ref Geocoded</v>
          </cell>
          <cell r="M540" t="str">
            <v>SIERING/SCHOOLS</v>
          </cell>
          <cell r="N540" t="str">
            <v>SIERING DISTRICT</v>
          </cell>
          <cell r="O540" t="str">
            <v>Enter off Peyote Road.</v>
          </cell>
          <cell r="P540">
            <v>38593</v>
          </cell>
          <cell r="Q540">
            <v>44496.5398726852</v>
          </cell>
          <cell r="R540">
            <v>44459</v>
          </cell>
          <cell r="S540" t="str">
            <v>FRANKIE</v>
          </cell>
          <cell r="T540" t="str">
            <v>12</v>
          </cell>
          <cell r="V540" t="str">
            <v>41.800010</v>
          </cell>
          <cell r="W540" t="str">
            <v>-72.746349</v>
          </cell>
        </row>
        <row r="541">
          <cell r="B541">
            <v>160010</v>
          </cell>
          <cell r="C541" t="str">
            <v>Braeburn Elem. School</v>
          </cell>
          <cell r="D541" t="str">
            <v>K12</v>
          </cell>
          <cell r="E541">
            <v>0</v>
          </cell>
          <cell r="F541" t="str">
            <v>M</v>
          </cell>
          <cell r="G541" t="str">
            <v>45 Braeburn Rd</v>
          </cell>
          <cell r="H541" t="str">
            <v>W HARTFORD</v>
          </cell>
          <cell r="I541" t="str">
            <v>CT</v>
          </cell>
          <cell r="J541" t="str">
            <v>06107</v>
          </cell>
          <cell r="K541" t="str">
            <v>Exact Auto Street Reference Geocoded</v>
          </cell>
          <cell r="M541" t="str">
            <v>SIERING/SCHOOLS</v>
          </cell>
          <cell r="N541" t="str">
            <v>SIERING DISTRICT</v>
          </cell>
          <cell r="P541">
            <v>38593</v>
          </cell>
          <cell r="Q541">
            <v>44496.5398726852</v>
          </cell>
          <cell r="R541">
            <v>44459</v>
          </cell>
          <cell r="S541" t="str">
            <v>FRANKIE</v>
          </cell>
          <cell r="T541" t="str">
            <v>12</v>
          </cell>
          <cell r="V541" t="str">
            <v>41.762736</v>
          </cell>
          <cell r="W541" t="str">
            <v>-72.761065</v>
          </cell>
        </row>
        <row r="542">
          <cell r="B542">
            <v>160020</v>
          </cell>
          <cell r="C542" t="str">
            <v>Bristow Middle School</v>
          </cell>
          <cell r="D542" t="str">
            <v>K12</v>
          </cell>
          <cell r="E542">
            <v>0</v>
          </cell>
          <cell r="F542" t="str">
            <v>M</v>
          </cell>
          <cell r="G542" t="str">
            <v>34 Highland St</v>
          </cell>
          <cell r="H542" t="str">
            <v>W HARTFORD</v>
          </cell>
          <cell r="I542" t="str">
            <v>CT</v>
          </cell>
          <cell r="J542" t="str">
            <v>06117</v>
          </cell>
          <cell r="K542" t="str">
            <v>High Confidence Auto Street Ref Geocoded</v>
          </cell>
          <cell r="M542" t="str">
            <v>SIERING/SCHOOLS</v>
          </cell>
          <cell r="N542" t="str">
            <v>SIERING DISTRICT</v>
          </cell>
          <cell r="P542">
            <v>38594</v>
          </cell>
          <cell r="Q542">
            <v>44501.544351851902</v>
          </cell>
          <cell r="R542">
            <v>44697</v>
          </cell>
          <cell r="S542" t="str">
            <v>FRANKIE</v>
          </cell>
          <cell r="T542" t="str">
            <v>12</v>
          </cell>
          <cell r="V542" t="str">
            <v>41.767199</v>
          </cell>
          <cell r="W542" t="str">
            <v>-72.717907</v>
          </cell>
        </row>
        <row r="543">
          <cell r="B543">
            <v>160030</v>
          </cell>
          <cell r="C543" t="str">
            <v>Bugbee Elem. School</v>
          </cell>
          <cell r="D543" t="str">
            <v>K12</v>
          </cell>
          <cell r="E543">
            <v>0</v>
          </cell>
          <cell r="F543" t="str">
            <v>M</v>
          </cell>
          <cell r="G543" t="str">
            <v>1943 Asylem St</v>
          </cell>
          <cell r="H543" t="str">
            <v>W HARTFORD</v>
          </cell>
          <cell r="I543" t="str">
            <v>CT</v>
          </cell>
          <cell r="J543" t="str">
            <v>06119</v>
          </cell>
          <cell r="K543" t="str">
            <v>Med Confidence Auto Street Ref Geocoded</v>
          </cell>
          <cell r="M543" t="str">
            <v>SIERING/SCHOOLS</v>
          </cell>
          <cell r="N543" t="str">
            <v>SIERING DISTRICT</v>
          </cell>
          <cell r="P543">
            <v>38594</v>
          </cell>
          <cell r="Q543">
            <v>44496.5398726852</v>
          </cell>
          <cell r="R543">
            <v>44459</v>
          </cell>
          <cell r="S543" t="str">
            <v>FRANKIE</v>
          </cell>
          <cell r="T543" t="str">
            <v>12</v>
          </cell>
          <cell r="V543" t="str">
            <v>41.778966</v>
          </cell>
          <cell r="W543" t="str">
            <v>-72.753355</v>
          </cell>
        </row>
        <row r="544">
          <cell r="B544">
            <v>160040</v>
          </cell>
          <cell r="C544" t="str">
            <v>Charter Oak Elem. School</v>
          </cell>
          <cell r="D544" t="str">
            <v>K12</v>
          </cell>
          <cell r="E544">
            <v>0</v>
          </cell>
          <cell r="F544" t="str">
            <v>M</v>
          </cell>
          <cell r="G544" t="str">
            <v>425 Oakwood Ave</v>
          </cell>
          <cell r="H544" t="str">
            <v>W HARTFORD</v>
          </cell>
          <cell r="I544" t="str">
            <v>CT</v>
          </cell>
          <cell r="J544" t="str">
            <v>06110</v>
          </cell>
          <cell r="K544" t="str">
            <v>Exact Auto Street Reference Geocoded</v>
          </cell>
          <cell r="M544" t="str">
            <v>SIERING/SCHOOLS</v>
          </cell>
          <cell r="N544" t="str">
            <v>SIERING DISTRICT</v>
          </cell>
          <cell r="O544" t="str">
            <v>If delivering while children are being dropped off, please do not park near the child drop off area.</v>
          </cell>
          <cell r="P544">
            <v>38594</v>
          </cell>
          <cell r="Q544">
            <v>44496.5398726852</v>
          </cell>
          <cell r="R544">
            <v>44459</v>
          </cell>
          <cell r="S544" t="str">
            <v>FRANKIE</v>
          </cell>
          <cell r="T544" t="str">
            <v>12</v>
          </cell>
          <cell r="V544" t="str">
            <v>41.743090</v>
          </cell>
          <cell r="W544" t="str">
            <v>-72.720706</v>
          </cell>
        </row>
        <row r="545">
          <cell r="B545">
            <v>160050</v>
          </cell>
          <cell r="C545" t="str">
            <v>Conard High School</v>
          </cell>
          <cell r="D545" t="str">
            <v>K12</v>
          </cell>
          <cell r="E545">
            <v>0</v>
          </cell>
          <cell r="F545" t="str">
            <v>M</v>
          </cell>
          <cell r="G545" t="str">
            <v>110 Beechwood Rd</v>
          </cell>
          <cell r="H545" t="str">
            <v>W HARTFORD</v>
          </cell>
          <cell r="I545" t="str">
            <v>CT</v>
          </cell>
          <cell r="J545" t="str">
            <v>06110</v>
          </cell>
          <cell r="K545" t="str">
            <v>High Confidence Auto Street Ref Geocoded</v>
          </cell>
          <cell r="L545" t="str">
            <v>STG</v>
          </cell>
          <cell r="M545" t="str">
            <v>SIERING/SCHOOLS</v>
          </cell>
          <cell r="N545" t="str">
            <v>SIERING DISTRICT</v>
          </cell>
          <cell r="O545" t="str">
            <v>del entrance off Berkshire Road.</v>
          </cell>
          <cell r="P545">
            <v>38594</v>
          </cell>
          <cell r="Q545">
            <v>44501.5449884259</v>
          </cell>
          <cell r="R545">
            <v>44724</v>
          </cell>
          <cell r="S545" t="str">
            <v>FRANKIE</v>
          </cell>
          <cell r="T545" t="str">
            <v>12</v>
          </cell>
          <cell r="V545" t="str">
            <v>41.735049</v>
          </cell>
          <cell r="W545" t="str">
            <v>-72.749064</v>
          </cell>
        </row>
        <row r="546">
          <cell r="B546">
            <v>160060</v>
          </cell>
          <cell r="C546" t="str">
            <v>Duffy Elem. School</v>
          </cell>
          <cell r="D546" t="str">
            <v>K12</v>
          </cell>
          <cell r="E546">
            <v>0</v>
          </cell>
          <cell r="F546" t="str">
            <v>M</v>
          </cell>
          <cell r="G546" t="str">
            <v>95 Westminster Dr</v>
          </cell>
          <cell r="H546" t="str">
            <v>W HARTFORD</v>
          </cell>
          <cell r="I546" t="str">
            <v>CT</v>
          </cell>
          <cell r="J546" t="str">
            <v>06107</v>
          </cell>
          <cell r="K546" t="str">
            <v>Exact Auto Street Reference Geocoded</v>
          </cell>
          <cell r="M546" t="str">
            <v>SIERING/SCHOOLS</v>
          </cell>
          <cell r="N546" t="str">
            <v>SIERING DISTRICT</v>
          </cell>
          <cell r="P546">
            <v>38594</v>
          </cell>
          <cell r="Q546">
            <v>44496.5398726852</v>
          </cell>
          <cell r="R546">
            <v>44717</v>
          </cell>
          <cell r="S546" t="str">
            <v>FRANKIE</v>
          </cell>
          <cell r="T546" t="str">
            <v>12</v>
          </cell>
          <cell r="V546" t="str">
            <v>41.746783</v>
          </cell>
          <cell r="W546" t="str">
            <v>-72.751635</v>
          </cell>
        </row>
        <row r="547">
          <cell r="B547">
            <v>160070</v>
          </cell>
          <cell r="C547" t="str">
            <v>Hall High School</v>
          </cell>
          <cell r="D547" t="str">
            <v>K12</v>
          </cell>
          <cell r="E547">
            <v>0</v>
          </cell>
          <cell r="F547" t="str">
            <v>M</v>
          </cell>
          <cell r="G547" t="str">
            <v>975 North Main St</v>
          </cell>
          <cell r="H547" t="str">
            <v>W HARTFORD</v>
          </cell>
          <cell r="I547" t="str">
            <v>CT</v>
          </cell>
          <cell r="J547" t="str">
            <v>06117</v>
          </cell>
          <cell r="K547" t="str">
            <v>Exact Auto Street Reference Geocoded</v>
          </cell>
          <cell r="M547" t="str">
            <v>SIERING/SCHOOLS</v>
          </cell>
          <cell r="N547" t="str">
            <v>SIERING DISTRICT</v>
          </cell>
          <cell r="P547">
            <v>38594</v>
          </cell>
          <cell r="Q547">
            <v>44501.547627314802</v>
          </cell>
          <cell r="R547">
            <v>44727</v>
          </cell>
          <cell r="S547" t="str">
            <v>FRANKIE</v>
          </cell>
          <cell r="T547" t="str">
            <v>12</v>
          </cell>
          <cell r="V547" t="str">
            <v>41.794724</v>
          </cell>
          <cell r="W547" t="str">
            <v>-72.747146</v>
          </cell>
        </row>
        <row r="548">
          <cell r="B548">
            <v>160080</v>
          </cell>
          <cell r="C548" t="str">
            <v>KING PHILIP MIDDLE SCHOOL - K12</v>
          </cell>
          <cell r="D548" t="str">
            <v>K12</v>
          </cell>
          <cell r="E548">
            <v>0</v>
          </cell>
          <cell r="F548" t="str">
            <v>M</v>
          </cell>
          <cell r="G548" t="str">
            <v>100 KING PHILIP DRIVE</v>
          </cell>
          <cell r="H548" t="str">
            <v>W HARTFORD</v>
          </cell>
          <cell r="I548" t="str">
            <v>CT</v>
          </cell>
          <cell r="J548" t="str">
            <v>06117</v>
          </cell>
          <cell r="K548" t="str">
            <v>Exact Auto Street Reference Geocoded</v>
          </cell>
          <cell r="M548" t="str">
            <v>SIERING/SCHOOLS</v>
          </cell>
          <cell r="N548" t="str">
            <v>SIERING DISTRICT</v>
          </cell>
          <cell r="O548" t="str">
            <v>Enter off Mohawk Drive.</v>
          </cell>
          <cell r="P548">
            <v>38594</v>
          </cell>
          <cell r="Q548">
            <v>44501.548599537004</v>
          </cell>
          <cell r="R548">
            <v>44724</v>
          </cell>
          <cell r="S548" t="str">
            <v>FRANKIE</v>
          </cell>
          <cell r="T548" t="str">
            <v>12</v>
          </cell>
          <cell r="V548" t="str">
            <v>41.792196</v>
          </cell>
          <cell r="W548" t="str">
            <v>-72.742834</v>
          </cell>
        </row>
        <row r="549">
          <cell r="B549">
            <v>160090</v>
          </cell>
          <cell r="C549" t="str">
            <v>Morley Elem. School</v>
          </cell>
          <cell r="D549" t="str">
            <v>K12</v>
          </cell>
          <cell r="E549">
            <v>0</v>
          </cell>
          <cell r="F549" t="str">
            <v>M</v>
          </cell>
          <cell r="G549" t="str">
            <v>77 Bretton rd</v>
          </cell>
          <cell r="H549" t="str">
            <v>W HARTFORD</v>
          </cell>
          <cell r="I549" t="str">
            <v>CT</v>
          </cell>
          <cell r="J549" t="str">
            <v>06119</v>
          </cell>
          <cell r="K549" t="str">
            <v>Exact Auto Street Reference Geocoded</v>
          </cell>
          <cell r="M549" t="str">
            <v>SIERING/SCHOOLS</v>
          </cell>
          <cell r="N549" t="str">
            <v>SIERING DISTRICT</v>
          </cell>
          <cell r="P549">
            <v>38594</v>
          </cell>
          <cell r="Q549">
            <v>44496.5398726852</v>
          </cell>
          <cell r="R549">
            <v>44459</v>
          </cell>
          <cell r="S549" t="str">
            <v>FRANKIE</v>
          </cell>
          <cell r="T549" t="str">
            <v>12</v>
          </cell>
          <cell r="V549" t="str">
            <v>41.769550</v>
          </cell>
          <cell r="W549" t="str">
            <v>-72.731576</v>
          </cell>
        </row>
        <row r="550">
          <cell r="B550">
            <v>160110</v>
          </cell>
          <cell r="C550" t="str">
            <v>Norfeldt Elem. School</v>
          </cell>
          <cell r="D550" t="str">
            <v>K12</v>
          </cell>
          <cell r="E550">
            <v>0</v>
          </cell>
          <cell r="F550" t="str">
            <v>M</v>
          </cell>
          <cell r="G550" t="str">
            <v>33 Barksdale Rd</v>
          </cell>
          <cell r="H550" t="str">
            <v>W HARTFORD</v>
          </cell>
          <cell r="I550" t="str">
            <v>CT</v>
          </cell>
          <cell r="J550" t="str">
            <v>06117</v>
          </cell>
          <cell r="K550" t="str">
            <v>Exact Auto Street Reference Geocoded</v>
          </cell>
          <cell r="M550" t="str">
            <v>SIERING/SCHOOLS</v>
          </cell>
          <cell r="N550" t="str">
            <v>SIERING DISTRICT</v>
          </cell>
          <cell r="O550" t="str">
            <v>EFFECTIVE 8/10/20 Del in all locations unless cust chooses not to.</v>
          </cell>
          <cell r="P550">
            <v>38594</v>
          </cell>
          <cell r="Q550">
            <v>44501.549826388902</v>
          </cell>
          <cell r="R550">
            <v>44606</v>
          </cell>
          <cell r="S550" t="str">
            <v>FRANKIE</v>
          </cell>
          <cell r="T550" t="str">
            <v>12</v>
          </cell>
          <cell r="V550" t="str">
            <v>41.793862</v>
          </cell>
          <cell r="W550" t="str">
            <v>-72.761194</v>
          </cell>
        </row>
        <row r="551">
          <cell r="B551">
            <v>160120</v>
          </cell>
          <cell r="C551" t="str">
            <v>Sedgwick Middle School</v>
          </cell>
          <cell r="D551" t="str">
            <v>K12</v>
          </cell>
          <cell r="E551">
            <v>0</v>
          </cell>
          <cell r="F551" t="str">
            <v>M</v>
          </cell>
          <cell r="G551" t="str">
            <v>128  Sedgwick Rd</v>
          </cell>
          <cell r="H551" t="str">
            <v>W HARTFORD</v>
          </cell>
          <cell r="I551" t="str">
            <v>CT</v>
          </cell>
          <cell r="J551" t="str">
            <v>06107</v>
          </cell>
          <cell r="K551" t="str">
            <v>Exact Auto Street Reference Geocoded</v>
          </cell>
          <cell r="M551" t="str">
            <v>SIERING/SCHOOLS</v>
          </cell>
          <cell r="N551" t="str">
            <v>SIERING DISTRICT</v>
          </cell>
          <cell r="O551" t="str">
            <v>Delivery through main entrance.</v>
          </cell>
          <cell r="P551">
            <v>38594</v>
          </cell>
          <cell r="Q551">
            <v>44496.5398726852</v>
          </cell>
          <cell r="R551">
            <v>44633</v>
          </cell>
          <cell r="S551" t="str">
            <v>FRANKIE</v>
          </cell>
          <cell r="T551" t="str">
            <v>12</v>
          </cell>
          <cell r="V551" t="str">
            <v>41.750975</v>
          </cell>
          <cell r="W551" t="str">
            <v>-72.754909</v>
          </cell>
        </row>
        <row r="552">
          <cell r="B552">
            <v>160130</v>
          </cell>
          <cell r="C552" t="str">
            <v>Smith Elem. School</v>
          </cell>
          <cell r="D552" t="str">
            <v>K12</v>
          </cell>
          <cell r="E552">
            <v>0</v>
          </cell>
          <cell r="F552" t="str">
            <v>M</v>
          </cell>
          <cell r="G552" t="str">
            <v>64 James St</v>
          </cell>
          <cell r="H552" t="str">
            <v>W HARTFORD</v>
          </cell>
          <cell r="I552" t="str">
            <v>CT</v>
          </cell>
          <cell r="J552" t="str">
            <v>06119</v>
          </cell>
          <cell r="K552" t="str">
            <v>Med Confidence Auto Street Ref Geocoded</v>
          </cell>
          <cell r="M552" t="str">
            <v>SIERING/SCHOOLS</v>
          </cell>
          <cell r="N552" t="str">
            <v>SIERING DISTRICT</v>
          </cell>
          <cell r="P552">
            <v>38594</v>
          </cell>
          <cell r="Q552">
            <v>44496.5398726852</v>
          </cell>
          <cell r="R552">
            <v>44459</v>
          </cell>
          <cell r="S552" t="str">
            <v>FRANKIE</v>
          </cell>
          <cell r="T552" t="str">
            <v>12</v>
          </cell>
          <cell r="V552" t="str">
            <v>41.759280</v>
          </cell>
          <cell r="W552" t="str">
            <v>-72.711906</v>
          </cell>
        </row>
        <row r="553">
          <cell r="B553">
            <v>160140</v>
          </cell>
          <cell r="C553" t="str">
            <v>Webster Hill School</v>
          </cell>
          <cell r="D553" t="str">
            <v>K12</v>
          </cell>
          <cell r="E553">
            <v>0</v>
          </cell>
          <cell r="F553" t="str">
            <v>M</v>
          </cell>
          <cell r="G553" t="str">
            <v>125 Webster Hill Blvd</v>
          </cell>
          <cell r="H553" t="str">
            <v>W HARTFORD</v>
          </cell>
          <cell r="I553" t="str">
            <v>CT</v>
          </cell>
          <cell r="J553" t="str">
            <v>06107</v>
          </cell>
          <cell r="K553" t="str">
            <v>Exact Auto Street Reference Geocoded</v>
          </cell>
          <cell r="M553" t="str">
            <v>SIERING/SCHOOLS</v>
          </cell>
          <cell r="N553" t="str">
            <v>SIERING DISTRICT</v>
          </cell>
          <cell r="P553">
            <v>38594</v>
          </cell>
          <cell r="Q553">
            <v>44496.5398726852</v>
          </cell>
          <cell r="R553">
            <v>44459</v>
          </cell>
          <cell r="S553" t="str">
            <v>FRANKIE</v>
          </cell>
          <cell r="T553" t="str">
            <v>12</v>
          </cell>
          <cell r="V553" t="str">
            <v>41.743826</v>
          </cell>
          <cell r="W553" t="str">
            <v>-72.740758</v>
          </cell>
        </row>
        <row r="554">
          <cell r="B554">
            <v>160150</v>
          </cell>
          <cell r="C554" t="str">
            <v>Whiting Hill Elem. School</v>
          </cell>
          <cell r="D554" t="str">
            <v>K12</v>
          </cell>
          <cell r="E554">
            <v>0</v>
          </cell>
          <cell r="F554" t="str">
            <v>M</v>
          </cell>
          <cell r="G554" t="str">
            <v>47 Whiting Lane</v>
          </cell>
          <cell r="H554" t="str">
            <v>W HARTFORD</v>
          </cell>
          <cell r="I554" t="str">
            <v>CT</v>
          </cell>
          <cell r="J554" t="str">
            <v>06117</v>
          </cell>
          <cell r="K554" t="str">
            <v>High Confidence Auto Street Ref Geocoded</v>
          </cell>
          <cell r="M554" t="str">
            <v>SIERING/SCHOOLS</v>
          </cell>
          <cell r="N554" t="str">
            <v>SIERING DISTRICT</v>
          </cell>
          <cell r="O554" t="str">
            <v>**MAKE SURE CUSTOMER GETS COPY OF ALL INVOICES, THIS INCLUDES THE LAST ONE WITH THE TOTALS**...3/14/19</v>
          </cell>
          <cell r="P554">
            <v>38594</v>
          </cell>
          <cell r="Q554">
            <v>44496.5398726852</v>
          </cell>
          <cell r="R554">
            <v>44459</v>
          </cell>
          <cell r="S554" t="str">
            <v>FRANKIE</v>
          </cell>
          <cell r="T554" t="str">
            <v>12</v>
          </cell>
          <cell r="V554" t="str">
            <v>41.763845</v>
          </cell>
          <cell r="W554" t="str">
            <v>-72.724351</v>
          </cell>
        </row>
        <row r="555">
          <cell r="B555">
            <v>160160</v>
          </cell>
          <cell r="C555" t="str">
            <v>Wolcott Elem. School</v>
          </cell>
          <cell r="D555" t="str">
            <v>K12</v>
          </cell>
          <cell r="E555">
            <v>0</v>
          </cell>
          <cell r="F555" t="str">
            <v>M</v>
          </cell>
          <cell r="G555" t="str">
            <v>71 Wolcott Rd</v>
          </cell>
          <cell r="H555" t="str">
            <v>W HARTFORD</v>
          </cell>
          <cell r="I555" t="str">
            <v>CT</v>
          </cell>
          <cell r="J555" t="str">
            <v>06110</v>
          </cell>
          <cell r="K555" t="str">
            <v>Exact Auto Street Reference Geocoded</v>
          </cell>
          <cell r="M555" t="str">
            <v>SIERING/SCHOOLS</v>
          </cell>
          <cell r="N555" t="str">
            <v>SIERING DISTRICT</v>
          </cell>
          <cell r="P555">
            <v>38594</v>
          </cell>
          <cell r="Q555">
            <v>44496.5398726852</v>
          </cell>
          <cell r="R555">
            <v>44459</v>
          </cell>
          <cell r="S555" t="str">
            <v>FRANKIE</v>
          </cell>
          <cell r="T555" t="str">
            <v>12</v>
          </cell>
          <cell r="V555" t="str">
            <v>41.725779</v>
          </cell>
          <cell r="W555" t="str">
            <v>-72.748232</v>
          </cell>
        </row>
        <row r="556">
          <cell r="B556">
            <v>171001</v>
          </cell>
          <cell r="C556" t="str">
            <v>GREENFIELD MIDDLE SCHOOL - USDA</v>
          </cell>
          <cell r="D556" t="str">
            <v>MA USDA</v>
          </cell>
          <cell r="E556">
            <v>0</v>
          </cell>
          <cell r="F556" t="str">
            <v>R</v>
          </cell>
          <cell r="G556" t="str">
            <v>195 FEDERAL STREET.</v>
          </cell>
          <cell r="H556" t="str">
            <v>GREENFIELD</v>
          </cell>
          <cell r="I556" t="str">
            <v>MA</v>
          </cell>
          <cell r="J556" t="str">
            <v>01301</v>
          </cell>
          <cell r="K556" t="str">
            <v>Exact Auto Street Reference Geocoded</v>
          </cell>
          <cell r="M556" t="str">
            <v>STATE OF MA USDA</v>
          </cell>
          <cell r="N556" t="str">
            <v>SIERING DISTRICT</v>
          </cell>
          <cell r="O556" t="str">
            <v>Driver must ring bell at receiving</v>
          </cell>
          <cell r="P556">
            <v>44137</v>
          </cell>
          <cell r="Q556">
            <v>44704.466932870397</v>
          </cell>
          <cell r="R556">
            <v>44643</v>
          </cell>
          <cell r="S556" t="str">
            <v>FRANKIE</v>
          </cell>
          <cell r="T556" t="str">
            <v>12</v>
          </cell>
          <cell r="V556" t="str">
            <v>42.595264</v>
          </cell>
          <cell r="W556" t="str">
            <v>-72.597374</v>
          </cell>
        </row>
        <row r="557">
          <cell r="B557">
            <v>171002</v>
          </cell>
          <cell r="C557" t="str">
            <v>GREENFIELD HIGH SCHOOL - USDA</v>
          </cell>
          <cell r="D557" t="str">
            <v>MA USDA</v>
          </cell>
          <cell r="E557">
            <v>0</v>
          </cell>
          <cell r="F557" t="str">
            <v>R</v>
          </cell>
          <cell r="G557" t="str">
            <v>21 BARR AVENUE</v>
          </cell>
          <cell r="H557" t="str">
            <v>GREENFIELD</v>
          </cell>
          <cell r="I557" t="str">
            <v>MA</v>
          </cell>
          <cell r="J557" t="str">
            <v>01301</v>
          </cell>
          <cell r="K557" t="str">
            <v>Exact Auto Street Reference Geocoded</v>
          </cell>
          <cell r="M557" t="str">
            <v>STATE OF MA USDA</v>
          </cell>
          <cell r="N557" t="str">
            <v>SIERING DISTRICT</v>
          </cell>
          <cell r="O557" t="str">
            <v>Driver must ring bell at receiving</v>
          </cell>
          <cell r="P557">
            <v>44137</v>
          </cell>
          <cell r="Q557">
            <v>44704.466932870397</v>
          </cell>
          <cell r="R557">
            <v>44627</v>
          </cell>
          <cell r="S557" t="str">
            <v>FRANKIE</v>
          </cell>
          <cell r="T557" t="str">
            <v>12</v>
          </cell>
          <cell r="V557" t="str">
            <v>42.605308</v>
          </cell>
          <cell r="W557" t="str">
            <v>-72.596480</v>
          </cell>
        </row>
        <row r="558">
          <cell r="B558">
            <v>171003</v>
          </cell>
          <cell r="C558" t="str">
            <v>FRANKLIN COUNTY TECHNICAL SCHOOL - USDA</v>
          </cell>
          <cell r="D558" t="str">
            <v>MA USDA</v>
          </cell>
          <cell r="E558">
            <v>0</v>
          </cell>
          <cell r="F558" t="str">
            <v>R</v>
          </cell>
          <cell r="G558" t="str">
            <v>82 INDUSTRIAL BLVD</v>
          </cell>
          <cell r="H558" t="str">
            <v>TURNERS FALLS</v>
          </cell>
          <cell r="I558" t="str">
            <v>MA</v>
          </cell>
          <cell r="J558" t="str">
            <v>01376</v>
          </cell>
          <cell r="K558" t="str">
            <v>Exact Auto Street Reference Geocoded</v>
          </cell>
          <cell r="M558" t="str">
            <v>STATE OF MA USDA</v>
          </cell>
          <cell r="N558" t="str">
            <v>SIERING DISTRICT</v>
          </cell>
          <cell r="O558" t="str">
            <v>Driver sign out in Kitchen</v>
          </cell>
          <cell r="P558">
            <v>44137</v>
          </cell>
          <cell r="Q558">
            <v>44704.466932870397</v>
          </cell>
          <cell r="R558">
            <v>44483</v>
          </cell>
          <cell r="S558" t="str">
            <v>FRANKIE</v>
          </cell>
          <cell r="T558" t="str">
            <v>12</v>
          </cell>
          <cell r="V558" t="str">
            <v>42.599849</v>
          </cell>
          <cell r="W558" t="str">
            <v>-72.521098</v>
          </cell>
        </row>
        <row r="559">
          <cell r="B559">
            <v>171004</v>
          </cell>
          <cell r="C559" t="str">
            <v>SOUTH HADLEY HIGH SCHOOL - USDA</v>
          </cell>
          <cell r="D559" t="str">
            <v>MA USDA</v>
          </cell>
          <cell r="E559">
            <v>0</v>
          </cell>
          <cell r="F559" t="str">
            <v>F</v>
          </cell>
          <cell r="G559" t="str">
            <v>153 NEWTON ST.</v>
          </cell>
          <cell r="H559" t="str">
            <v>SOUTH HADLEY</v>
          </cell>
          <cell r="I559" t="str">
            <v>MA</v>
          </cell>
          <cell r="J559" t="str">
            <v>01075</v>
          </cell>
          <cell r="K559" t="str">
            <v>High Confidence Auto Street Ref Geocoded</v>
          </cell>
          <cell r="M559" t="str">
            <v>STATE OF MA USDA</v>
          </cell>
          <cell r="N559" t="str">
            <v>SIERING DISTRICT</v>
          </cell>
          <cell r="O559" t="str">
            <v>Driver rings bell at receiving</v>
          </cell>
          <cell r="P559">
            <v>44137</v>
          </cell>
          <cell r="Q559">
            <v>44704.466932870397</v>
          </cell>
          <cell r="R559">
            <v>44244</v>
          </cell>
          <cell r="S559" t="str">
            <v>FRANKIE</v>
          </cell>
          <cell r="T559" t="str">
            <v>12</v>
          </cell>
          <cell r="V559" t="str">
            <v>42.225464</v>
          </cell>
          <cell r="W559" t="str">
            <v>-72.588504</v>
          </cell>
        </row>
        <row r="560">
          <cell r="B560">
            <v>171005</v>
          </cell>
          <cell r="C560" t="str">
            <v>SOUTH HADLE MIDDLE SCHOOL - USDA</v>
          </cell>
          <cell r="D560" t="str">
            <v>MA USDA</v>
          </cell>
          <cell r="E560">
            <v>0</v>
          </cell>
          <cell r="F560" t="str">
            <v>F</v>
          </cell>
          <cell r="G560" t="str">
            <v>100 MOSIER ST.</v>
          </cell>
          <cell r="H560" t="str">
            <v>SOUTH HADLEY</v>
          </cell>
          <cell r="I560" t="str">
            <v>MA</v>
          </cell>
          <cell r="J560" t="str">
            <v>01075</v>
          </cell>
          <cell r="K560" t="str">
            <v>Exact Auto Street Reference Geocoded</v>
          </cell>
          <cell r="M560" t="str">
            <v>STATE OF MA USDA</v>
          </cell>
          <cell r="N560" t="str">
            <v>SIERING DISTRICT</v>
          </cell>
          <cell r="O560" t="str">
            <v>Driver rings bell at receiving</v>
          </cell>
          <cell r="P560">
            <v>44137</v>
          </cell>
          <cell r="Q560">
            <v>44704.466932870397</v>
          </cell>
          <cell r="R560">
            <v>44185</v>
          </cell>
          <cell r="S560" t="str">
            <v>FRANKIE</v>
          </cell>
          <cell r="T560" t="str">
            <v>12</v>
          </cell>
          <cell r="V560" t="str">
            <v>42.245020</v>
          </cell>
          <cell r="W560" t="str">
            <v>-72.580351</v>
          </cell>
        </row>
        <row r="561">
          <cell r="B561">
            <v>171006</v>
          </cell>
          <cell r="C561" t="str">
            <v>MOSIER ELEMENTARY - USDA</v>
          </cell>
          <cell r="D561" t="str">
            <v>MA USDA</v>
          </cell>
          <cell r="E561">
            <v>0</v>
          </cell>
          <cell r="F561" t="str">
            <v>F</v>
          </cell>
          <cell r="G561" t="str">
            <v>101 MOSIER ST.</v>
          </cell>
          <cell r="H561" t="str">
            <v>SOUTH HADLEY</v>
          </cell>
          <cell r="I561" t="str">
            <v>MA</v>
          </cell>
          <cell r="J561" t="str">
            <v>01075</v>
          </cell>
          <cell r="K561" t="str">
            <v>Exact Auto Street Reference Geocoded</v>
          </cell>
          <cell r="M561" t="str">
            <v>STATE OF MA USDA</v>
          </cell>
          <cell r="N561" t="str">
            <v>SIERING DISTRICT</v>
          </cell>
          <cell r="O561" t="str">
            <v>Driver rings bell at receiving</v>
          </cell>
          <cell r="P561">
            <v>44137</v>
          </cell>
          <cell r="Q561">
            <v>44704.466932870397</v>
          </cell>
          <cell r="R561">
            <v>44185</v>
          </cell>
          <cell r="S561" t="str">
            <v>FRANKIE</v>
          </cell>
          <cell r="T561" t="str">
            <v>12</v>
          </cell>
          <cell r="V561" t="str">
            <v>42.244910</v>
          </cell>
          <cell r="W561" t="str">
            <v>-72.580347</v>
          </cell>
        </row>
        <row r="562">
          <cell r="B562">
            <v>171007</v>
          </cell>
          <cell r="C562" t="str">
            <v>PLAINS ELEMENTARY - USDA</v>
          </cell>
          <cell r="D562" t="str">
            <v>MA USDA</v>
          </cell>
          <cell r="E562">
            <v>0</v>
          </cell>
          <cell r="F562" t="str">
            <v>F</v>
          </cell>
          <cell r="G562" t="str">
            <v>00 LYMAN ST.</v>
          </cell>
          <cell r="H562" t="str">
            <v>SOUTH HADLEY</v>
          </cell>
          <cell r="I562" t="str">
            <v>MA</v>
          </cell>
          <cell r="J562" t="str">
            <v>01075</v>
          </cell>
          <cell r="K562" t="str">
            <v>Ambiguous Auto Street Ref Geocode</v>
          </cell>
          <cell r="M562" t="str">
            <v>STATE OF MA USDA</v>
          </cell>
          <cell r="N562" t="str">
            <v>SIERING DISTRICT</v>
          </cell>
          <cell r="O562" t="str">
            <v>Driver rings bell at receiving</v>
          </cell>
          <cell r="P562">
            <v>44137</v>
          </cell>
          <cell r="Q562">
            <v>44704.466932870397</v>
          </cell>
          <cell r="R562">
            <v>44686</v>
          </cell>
          <cell r="S562" t="str">
            <v>FRANKIE</v>
          </cell>
          <cell r="T562" t="str">
            <v>12</v>
          </cell>
          <cell r="V562" t="str">
            <v>42.227215</v>
          </cell>
          <cell r="W562" t="str">
            <v>-72.573364</v>
          </cell>
        </row>
        <row r="563">
          <cell r="B563">
            <v>171008</v>
          </cell>
          <cell r="C563" t="str">
            <v>ST. STANISLAUS KOSTKA SCHOOL - USDA</v>
          </cell>
          <cell r="D563" t="str">
            <v>MA USDA</v>
          </cell>
          <cell r="E563">
            <v>0</v>
          </cell>
          <cell r="F563" t="str">
            <v>R</v>
          </cell>
          <cell r="G563" t="str">
            <v>108 SUMMER ST</v>
          </cell>
          <cell r="H563" t="str">
            <v>ADAMS</v>
          </cell>
          <cell r="I563" t="str">
            <v>MA</v>
          </cell>
          <cell r="J563" t="str">
            <v>01220</v>
          </cell>
          <cell r="K563" t="str">
            <v>High Confidence Auto Street Ref Geocoded</v>
          </cell>
          <cell r="L563" t="str">
            <v>STR</v>
          </cell>
          <cell r="M563" t="str">
            <v>STATE OF MA USDA</v>
          </cell>
          <cell r="N563" t="str">
            <v>SIERING DISTRICT</v>
          </cell>
          <cell r="O563" t="str">
            <v>Enter off Hoosac Street.  Enter boiler room door, alley way between the church and school off Summer Street</v>
          </cell>
          <cell r="P563">
            <v>44137</v>
          </cell>
          <cell r="Q563">
            <v>44704.466932870397</v>
          </cell>
          <cell r="R563">
            <v>44608</v>
          </cell>
          <cell r="S563" t="str">
            <v>FRANKIE</v>
          </cell>
          <cell r="T563" t="str">
            <v>12</v>
          </cell>
          <cell r="V563" t="str">
            <v>42.624671</v>
          </cell>
          <cell r="W563" t="str">
            <v>-73.113273</v>
          </cell>
        </row>
        <row r="564">
          <cell r="B564">
            <v>171009</v>
          </cell>
          <cell r="C564" t="str">
            <v>RICHMOND CONSOLIDATED SCHOOL - USDA</v>
          </cell>
          <cell r="D564" t="str">
            <v>MA USDA</v>
          </cell>
          <cell r="E564">
            <v>0</v>
          </cell>
          <cell r="F564" t="str">
            <v>R</v>
          </cell>
          <cell r="G564" t="str">
            <v>1831 STATE ROAD</v>
          </cell>
          <cell r="H564" t="str">
            <v>RICHMOND</v>
          </cell>
          <cell r="I564" t="str">
            <v>MA</v>
          </cell>
          <cell r="J564" t="str">
            <v>01254</v>
          </cell>
          <cell r="K564" t="str">
            <v>Exact Auto Street Reference Geocoded</v>
          </cell>
          <cell r="M564" t="str">
            <v>STATE OF MA USDA</v>
          </cell>
          <cell r="N564" t="str">
            <v>SIERING DISTRICT</v>
          </cell>
          <cell r="O564" t="str">
            <v>Drive behind school</v>
          </cell>
          <cell r="P564">
            <v>44137</v>
          </cell>
          <cell r="Q564">
            <v>44704.466932870397</v>
          </cell>
          <cell r="R564">
            <v>44738</v>
          </cell>
          <cell r="S564" t="str">
            <v>FRANKIE</v>
          </cell>
          <cell r="T564" t="str">
            <v>12</v>
          </cell>
          <cell r="V564" t="str">
            <v>42.382206</v>
          </cell>
          <cell r="W564" t="str">
            <v>-73.367503</v>
          </cell>
        </row>
        <row r="565">
          <cell r="B565">
            <v>171010</v>
          </cell>
          <cell r="C565" t="str">
            <v>EAST LONGMEADOW HIGH SCHOOL - USDA</v>
          </cell>
          <cell r="D565" t="str">
            <v>MA USDA</v>
          </cell>
          <cell r="E565">
            <v>0</v>
          </cell>
          <cell r="F565" t="str">
            <v>W</v>
          </cell>
          <cell r="G565" t="str">
            <v>180 MAPLE STREET</v>
          </cell>
          <cell r="H565" t="str">
            <v>EAST LONGMEADOW</v>
          </cell>
          <cell r="I565" t="str">
            <v>MA</v>
          </cell>
          <cell r="J565" t="str">
            <v>01028</v>
          </cell>
          <cell r="K565" t="str">
            <v>Exact Auto Street Reference Geocoded</v>
          </cell>
          <cell r="M565" t="str">
            <v>STATE OF MA USDA</v>
          </cell>
          <cell r="N565" t="str">
            <v>SIERING DISTRICT</v>
          </cell>
          <cell r="O565" t="str">
            <v>deliver in back of school - use 1 Norden Street in gps</v>
          </cell>
          <cell r="P565">
            <v>44137</v>
          </cell>
          <cell r="Q565">
            <v>44704.466932870397</v>
          </cell>
          <cell r="R565">
            <v>44313</v>
          </cell>
          <cell r="S565" t="str">
            <v>FRANKIE</v>
          </cell>
          <cell r="T565" t="str">
            <v>12</v>
          </cell>
          <cell r="V565" t="str">
            <v>42.060087</v>
          </cell>
          <cell r="W565" t="str">
            <v>-72.525006</v>
          </cell>
        </row>
        <row r="566">
          <cell r="B566">
            <v>171011</v>
          </cell>
          <cell r="C566" t="str">
            <v>EAST LONGMEADOW BIRCHLAND PARK MIDDLE S</v>
          </cell>
          <cell r="D566" t="str">
            <v>MA USDA</v>
          </cell>
          <cell r="E566">
            <v>0</v>
          </cell>
          <cell r="F566" t="str">
            <v>W</v>
          </cell>
          <cell r="G566" t="str">
            <v>50 HANWARD HILL</v>
          </cell>
          <cell r="H566" t="str">
            <v>EAST LONGMEADOW</v>
          </cell>
          <cell r="I566" t="str">
            <v>MA</v>
          </cell>
          <cell r="J566" t="str">
            <v>01028</v>
          </cell>
          <cell r="K566" t="str">
            <v>Exact Auto Street Reference Geocoded</v>
          </cell>
          <cell r="M566" t="str">
            <v>STATE OF MA USDA</v>
          </cell>
          <cell r="N566" t="str">
            <v>SIERING DISTRICT</v>
          </cell>
          <cell r="O566" t="str">
            <v>kitchen door is on side of school-ring bell</v>
          </cell>
          <cell r="P566">
            <v>44137</v>
          </cell>
          <cell r="Q566">
            <v>44704.466932870397</v>
          </cell>
          <cell r="R566">
            <v>44726</v>
          </cell>
          <cell r="S566" t="str">
            <v>FRANKIE</v>
          </cell>
          <cell r="T566" t="str">
            <v>12</v>
          </cell>
          <cell r="V566" t="str">
            <v>42.068647</v>
          </cell>
          <cell r="W566" t="str">
            <v>-72.506631</v>
          </cell>
        </row>
        <row r="567">
          <cell r="B567">
            <v>171012</v>
          </cell>
          <cell r="C567" t="str">
            <v>EAST LONGMEADOW MOUNTAIN VIEW ELEMENTAR</v>
          </cell>
          <cell r="D567" t="str">
            <v>MA USDA</v>
          </cell>
          <cell r="E567">
            <v>0</v>
          </cell>
          <cell r="F567" t="str">
            <v>W</v>
          </cell>
          <cell r="G567" t="str">
            <v>77 HAMPDEN ROAD</v>
          </cell>
          <cell r="H567" t="str">
            <v>EAST LONGMEADOW</v>
          </cell>
          <cell r="I567" t="str">
            <v>MA</v>
          </cell>
          <cell r="J567" t="str">
            <v>01028</v>
          </cell>
          <cell r="K567" t="str">
            <v>Exact Auto Street Reference Geocoded</v>
          </cell>
          <cell r="M567" t="str">
            <v>STATE OF MA USDA</v>
          </cell>
          <cell r="N567" t="str">
            <v>SIERING DISTRICT</v>
          </cell>
          <cell r="O567" t="str">
            <v>deliver to kitchen (side of school near dumpster)</v>
          </cell>
          <cell r="P567">
            <v>44137</v>
          </cell>
          <cell r="Q567">
            <v>44704.466932870397</v>
          </cell>
          <cell r="R567">
            <v>44677</v>
          </cell>
          <cell r="S567" t="str">
            <v>FRANKIE</v>
          </cell>
          <cell r="T567" t="str">
            <v>12</v>
          </cell>
          <cell r="V567" t="str">
            <v>42.053481</v>
          </cell>
          <cell r="W567" t="str">
            <v>-72.482438</v>
          </cell>
        </row>
        <row r="568">
          <cell r="B568">
            <v>171013</v>
          </cell>
          <cell r="C568" t="str">
            <v>EAST LONGMEADOW MEADOWBROOK ELEMENTARY</v>
          </cell>
          <cell r="D568" t="str">
            <v>MA USDA</v>
          </cell>
          <cell r="E568">
            <v>0</v>
          </cell>
          <cell r="F568" t="str">
            <v>W</v>
          </cell>
          <cell r="G568" t="str">
            <v>607 PARKER STREET</v>
          </cell>
          <cell r="H568" t="str">
            <v>EAST LONGMEADOW</v>
          </cell>
          <cell r="I568" t="str">
            <v>MA</v>
          </cell>
          <cell r="J568" t="str">
            <v>01028</v>
          </cell>
          <cell r="K568" t="str">
            <v>Exact Auto Street Reference Geocoded</v>
          </cell>
          <cell r="M568" t="str">
            <v>STATE OF MA USDA</v>
          </cell>
          <cell r="N568" t="str">
            <v>SIERING DISTRICT</v>
          </cell>
          <cell r="O568" t="str">
            <v>deliver to kitchen (side of school near dumpster)</v>
          </cell>
          <cell r="P568">
            <v>44137</v>
          </cell>
          <cell r="Q568">
            <v>44704.466932870397</v>
          </cell>
          <cell r="R568">
            <v>44677</v>
          </cell>
          <cell r="S568" t="str">
            <v>FRANKIE</v>
          </cell>
          <cell r="T568" t="str">
            <v>12</v>
          </cell>
          <cell r="V568" t="str">
            <v>42.076909</v>
          </cell>
          <cell r="W568" t="str">
            <v>-72.486493</v>
          </cell>
        </row>
        <row r="569">
          <cell r="B569">
            <v>171016</v>
          </cell>
          <cell r="C569" t="str">
            <v>WAREHOUSE  - USDA</v>
          </cell>
          <cell r="D569" t="str">
            <v>MA USDA</v>
          </cell>
          <cell r="E569">
            <v>0</v>
          </cell>
          <cell r="F569" t="str">
            <v>W</v>
          </cell>
          <cell r="G569" t="str">
            <v>514 AMOSTOWN ROAD</v>
          </cell>
          <cell r="H569" t="str">
            <v>WEST SPRINGFIELD</v>
          </cell>
          <cell r="I569" t="str">
            <v>MA</v>
          </cell>
          <cell r="J569" t="str">
            <v>1089</v>
          </cell>
          <cell r="K569" t="str">
            <v>High Confidence Auto Street Ref Geocoded</v>
          </cell>
          <cell r="M569" t="str">
            <v>STATE OF MA USDA</v>
          </cell>
          <cell r="N569" t="str">
            <v>SIERING DISTRICT</v>
          </cell>
          <cell r="O569" t="str">
            <v>Loading dock with leveler.  Delivery must be made in the proper environments.</v>
          </cell>
          <cell r="P569">
            <v>44137</v>
          </cell>
          <cell r="Q569">
            <v>44704.466932870397</v>
          </cell>
          <cell r="R569">
            <v>44726</v>
          </cell>
          <cell r="S569" t="str">
            <v>FRANKIE</v>
          </cell>
          <cell r="T569" t="str">
            <v>12</v>
          </cell>
          <cell r="V569" t="str">
            <v>42.118853</v>
          </cell>
          <cell r="W569" t="str">
            <v>-72.644401</v>
          </cell>
        </row>
        <row r="570">
          <cell r="B570">
            <v>171017</v>
          </cell>
          <cell r="C570" t="str">
            <v>EAST MEADOW SCHOOL - MA USDA</v>
          </cell>
          <cell r="D570" t="str">
            <v>MA USDA</v>
          </cell>
          <cell r="E570">
            <v>0</v>
          </cell>
          <cell r="F570" t="str">
            <v>R</v>
          </cell>
          <cell r="G570" t="str">
            <v>393 EAST STATE STREET</v>
          </cell>
          <cell r="H570" t="str">
            <v>GRANBY</v>
          </cell>
          <cell r="I570" t="str">
            <v>MA</v>
          </cell>
          <cell r="J570" t="str">
            <v>01033</v>
          </cell>
          <cell r="K570" t="str">
            <v>Exact Auto Street Reference Geocoded</v>
          </cell>
          <cell r="M570" t="str">
            <v>STATE OF MA USDA</v>
          </cell>
          <cell r="N570" t="str">
            <v>SIERING DISTRICT</v>
          </cell>
          <cell r="O570" t="str">
            <v>Side of the building, ring bell at double doors.</v>
          </cell>
          <cell r="P570">
            <v>44137</v>
          </cell>
          <cell r="Q570">
            <v>44704.466932870397</v>
          </cell>
          <cell r="R570">
            <v>44311</v>
          </cell>
          <cell r="S570" t="str">
            <v>FRANKIE</v>
          </cell>
          <cell r="T570" t="str">
            <v>12</v>
          </cell>
          <cell r="V570" t="str">
            <v>42.263871</v>
          </cell>
          <cell r="W570" t="str">
            <v>-72.490138</v>
          </cell>
        </row>
        <row r="571">
          <cell r="B571">
            <v>171018</v>
          </cell>
          <cell r="C571" t="str">
            <v>EASTHAMPTON HIGH SCHOOL</v>
          </cell>
          <cell r="D571" t="str">
            <v>MA USDA</v>
          </cell>
          <cell r="E571">
            <v>0</v>
          </cell>
          <cell r="F571" t="str">
            <v>T</v>
          </cell>
          <cell r="G571" t="str">
            <v>70 WILLISTON AVENUE</v>
          </cell>
          <cell r="H571" t="str">
            <v>EASTHAMPTON</v>
          </cell>
          <cell r="I571" t="str">
            <v>MA</v>
          </cell>
          <cell r="J571" t="str">
            <v>01027</v>
          </cell>
          <cell r="K571" t="str">
            <v>High Confidence Auto Street Ref Geocoded</v>
          </cell>
          <cell r="M571" t="str">
            <v>STATE OF MA USDA</v>
          </cell>
          <cell r="N571" t="str">
            <v>SIERING DISTRICT</v>
          </cell>
          <cell r="O571" t="str">
            <v>side of building , loading dock, ring bell at double doors</v>
          </cell>
          <cell r="P571">
            <v>44137</v>
          </cell>
          <cell r="Q571">
            <v>44704.466932870397</v>
          </cell>
          <cell r="R571">
            <v>44263</v>
          </cell>
          <cell r="S571" t="str">
            <v>FRANKIE</v>
          </cell>
          <cell r="T571" t="str">
            <v>12</v>
          </cell>
          <cell r="V571" t="str">
            <v>42.260331</v>
          </cell>
          <cell r="W571" t="str">
            <v>-72.669338</v>
          </cell>
        </row>
        <row r="572">
          <cell r="B572">
            <v>171019</v>
          </cell>
          <cell r="C572" t="str">
            <v>SOULE ROAD SCHOOL - USDA</v>
          </cell>
          <cell r="D572" t="str">
            <v>MA USDA</v>
          </cell>
          <cell r="E572">
            <v>0</v>
          </cell>
          <cell r="F572" t="str">
            <v>F</v>
          </cell>
          <cell r="G572" t="str">
            <v>300 SOULE ROAD</v>
          </cell>
          <cell r="H572" t="str">
            <v>WILBRAHAM</v>
          </cell>
          <cell r="I572" t="str">
            <v>MA</v>
          </cell>
          <cell r="J572" t="str">
            <v>01095</v>
          </cell>
          <cell r="K572" t="str">
            <v>Exact Auto Street Reference Geocoded</v>
          </cell>
          <cell r="M572" t="str">
            <v>STATE OF MA USDA</v>
          </cell>
          <cell r="N572" t="str">
            <v>SIERING DISTRICT</v>
          </cell>
          <cell r="O572" t="str">
            <v>Ring bell at kitchen door</v>
          </cell>
          <cell r="P572">
            <v>44137</v>
          </cell>
          <cell r="Q572">
            <v>44704.466932870397</v>
          </cell>
          <cell r="R572">
            <v>44283</v>
          </cell>
          <cell r="S572" t="str">
            <v>FRANKIE</v>
          </cell>
          <cell r="T572" t="str">
            <v>12</v>
          </cell>
          <cell r="V572" t="str">
            <v>42.094185</v>
          </cell>
          <cell r="W572" t="str">
            <v>-72.455644</v>
          </cell>
        </row>
        <row r="573">
          <cell r="B573">
            <v>171020</v>
          </cell>
          <cell r="C573" t="str">
            <v>STONY HILL SCHOOL - USDA</v>
          </cell>
          <cell r="D573" t="str">
            <v>MA USDA</v>
          </cell>
          <cell r="E573">
            <v>0</v>
          </cell>
          <cell r="F573" t="str">
            <v>F</v>
          </cell>
          <cell r="G573" t="str">
            <v>675 STONY HILL ROAD</v>
          </cell>
          <cell r="H573" t="str">
            <v>WILBRAHAM</v>
          </cell>
          <cell r="I573" t="str">
            <v>MA</v>
          </cell>
          <cell r="J573" t="str">
            <v>01095</v>
          </cell>
          <cell r="K573" t="str">
            <v>Exact Auto Street Reference Geocoded</v>
          </cell>
          <cell r="M573" t="str">
            <v>STATE OF MA USDA</v>
          </cell>
          <cell r="N573" t="str">
            <v>SIERING DISTRICT</v>
          </cell>
          <cell r="O573" t="str">
            <v>Ring bell at kitchen door</v>
          </cell>
          <cell r="P573">
            <v>44137</v>
          </cell>
          <cell r="Q573">
            <v>44704.466932870397</v>
          </cell>
          <cell r="R573">
            <v>44203</v>
          </cell>
          <cell r="S573" t="str">
            <v>FRANKIE</v>
          </cell>
          <cell r="T573" t="str">
            <v>12</v>
          </cell>
          <cell r="V573" t="str">
            <v>42.124038</v>
          </cell>
          <cell r="W573" t="str">
            <v>-72.453434</v>
          </cell>
        </row>
        <row r="574">
          <cell r="B574">
            <v>171021</v>
          </cell>
          <cell r="C574" t="str">
            <v>WILBRAHAM MIDDLE SCHOOL - USDA</v>
          </cell>
          <cell r="D574" t="str">
            <v>MA USDA</v>
          </cell>
          <cell r="E574">
            <v>0</v>
          </cell>
          <cell r="F574" t="str">
            <v>F</v>
          </cell>
          <cell r="G574" t="str">
            <v>466 STONY HILL ROAD</v>
          </cell>
          <cell r="H574" t="str">
            <v>WILBRAHAM</v>
          </cell>
          <cell r="I574" t="str">
            <v>MA</v>
          </cell>
          <cell r="J574" t="str">
            <v>01095</v>
          </cell>
          <cell r="K574" t="str">
            <v>High Confidence Auto Street Ref Geocoded</v>
          </cell>
          <cell r="M574" t="str">
            <v>STATE OF MA USDA</v>
          </cell>
          <cell r="N574" t="str">
            <v>SIERING DISTRICT</v>
          </cell>
          <cell r="O574" t="str">
            <v>Ring bell at kitchen door</v>
          </cell>
          <cell r="P574">
            <v>44137</v>
          </cell>
          <cell r="Q574">
            <v>44704.466932870397</v>
          </cell>
          <cell r="R574">
            <v>44322</v>
          </cell>
          <cell r="S574" t="str">
            <v>FRANKIE</v>
          </cell>
          <cell r="T574" t="str">
            <v>12</v>
          </cell>
          <cell r="V574" t="str">
            <v>42.133945</v>
          </cell>
          <cell r="W574" t="str">
            <v>-72.463729</v>
          </cell>
        </row>
        <row r="575">
          <cell r="B575">
            <v>171022</v>
          </cell>
          <cell r="C575" t="str">
            <v>MILE TREE SCHOOL - USDA</v>
          </cell>
          <cell r="D575" t="str">
            <v>MA USDA</v>
          </cell>
          <cell r="E575">
            <v>0</v>
          </cell>
          <cell r="F575" t="str">
            <v>F</v>
          </cell>
          <cell r="G575" t="str">
            <v>625 MAIN STREET</v>
          </cell>
          <cell r="H575" t="str">
            <v>WILBRAHAM</v>
          </cell>
          <cell r="I575" t="str">
            <v>MA</v>
          </cell>
          <cell r="J575" t="str">
            <v>01095</v>
          </cell>
          <cell r="K575" t="str">
            <v>Exact Auto Street Reference Geocoded</v>
          </cell>
          <cell r="M575" t="str">
            <v>STATE OF MA USDA</v>
          </cell>
          <cell r="N575" t="str">
            <v>SIERING DISTRICT</v>
          </cell>
          <cell r="O575" t="str">
            <v>Ring bell at kitchen door</v>
          </cell>
          <cell r="P575">
            <v>44137</v>
          </cell>
          <cell r="Q575">
            <v>44704.466932870397</v>
          </cell>
          <cell r="R575">
            <v>44686</v>
          </cell>
          <cell r="S575" t="str">
            <v>FRANKIE</v>
          </cell>
          <cell r="T575" t="str">
            <v>12</v>
          </cell>
          <cell r="V575" t="str">
            <v>42.110720</v>
          </cell>
          <cell r="W575" t="str">
            <v>-72.435596</v>
          </cell>
        </row>
        <row r="576">
          <cell r="B576">
            <v>171023</v>
          </cell>
          <cell r="C576" t="str">
            <v>MINNECHAUG REGIONAL HIGH SCHOOL - USDA</v>
          </cell>
          <cell r="D576" t="str">
            <v>MA USDA</v>
          </cell>
          <cell r="E576">
            <v>0</v>
          </cell>
          <cell r="F576" t="str">
            <v>F</v>
          </cell>
          <cell r="G576" t="str">
            <v>621 MAIN STREET</v>
          </cell>
          <cell r="H576" t="str">
            <v>WILBRAHAM</v>
          </cell>
          <cell r="I576" t="str">
            <v>MA</v>
          </cell>
          <cell r="J576" t="str">
            <v>01095</v>
          </cell>
          <cell r="K576" t="str">
            <v>Exact Auto Street Reference Geocoded</v>
          </cell>
          <cell r="M576" t="str">
            <v>STATE OF MA USDA</v>
          </cell>
          <cell r="N576" t="str">
            <v>SIERING DISTRICT</v>
          </cell>
          <cell r="O576" t="str">
            <v>Ring bell at loading dock door</v>
          </cell>
          <cell r="P576">
            <v>44137</v>
          </cell>
          <cell r="Q576">
            <v>44704.466932870397</v>
          </cell>
          <cell r="R576">
            <v>44255</v>
          </cell>
          <cell r="S576" t="str">
            <v>FRANKIE</v>
          </cell>
          <cell r="T576" t="str">
            <v>12</v>
          </cell>
          <cell r="V576" t="str">
            <v>42.111491</v>
          </cell>
          <cell r="W576" t="str">
            <v>-72.435245</v>
          </cell>
        </row>
        <row r="577">
          <cell r="B577">
            <v>171024</v>
          </cell>
          <cell r="C577" t="str">
            <v>GREEN MEADOWS SCHOOL - USDA</v>
          </cell>
          <cell r="D577" t="str">
            <v>MA USDA</v>
          </cell>
          <cell r="E577">
            <v>0</v>
          </cell>
          <cell r="F577" t="str">
            <v>F</v>
          </cell>
          <cell r="G577" t="str">
            <v>38 NORTH ROAD</v>
          </cell>
          <cell r="H577" t="str">
            <v>HAMPDEN</v>
          </cell>
          <cell r="I577" t="str">
            <v>MA</v>
          </cell>
          <cell r="J577" t="str">
            <v>01036</v>
          </cell>
          <cell r="K577" t="str">
            <v>Exact Auto Street Reference Geocoded</v>
          </cell>
          <cell r="M577" t="str">
            <v>STATE OF MA USDA</v>
          </cell>
          <cell r="N577" t="str">
            <v>SIERING DISTRICT</v>
          </cell>
          <cell r="O577" t="str">
            <v>Ring bell at kitchen door</v>
          </cell>
          <cell r="P577">
            <v>44137</v>
          </cell>
          <cell r="Q577">
            <v>44704.466932870397</v>
          </cell>
          <cell r="R577">
            <v>44686</v>
          </cell>
          <cell r="S577" t="str">
            <v>FRANKIE</v>
          </cell>
          <cell r="T577" t="str">
            <v>12</v>
          </cell>
          <cell r="V577" t="str">
            <v>42.065776</v>
          </cell>
          <cell r="W577" t="str">
            <v>-72.413496</v>
          </cell>
        </row>
        <row r="578">
          <cell r="B578">
            <v>171025</v>
          </cell>
          <cell r="C578" t="str">
            <v>LEE ELEMENTARY SCHOOL - USDA</v>
          </cell>
          <cell r="D578" t="str">
            <v>MA USDA</v>
          </cell>
          <cell r="E578">
            <v>0</v>
          </cell>
          <cell r="F578" t="str">
            <v>R</v>
          </cell>
          <cell r="G578" t="str">
            <v>310 GREYLOCK ST.</v>
          </cell>
          <cell r="H578" t="str">
            <v>LEE</v>
          </cell>
          <cell r="I578" t="str">
            <v>MA</v>
          </cell>
          <cell r="J578" t="str">
            <v>01238</v>
          </cell>
          <cell r="K578" t="str">
            <v>High Confidence Auto Street Ref Geocoded</v>
          </cell>
          <cell r="M578" t="str">
            <v>STATE OF MA USDA</v>
          </cell>
          <cell r="N578" t="str">
            <v>SIERING DISTRICT</v>
          </cell>
          <cell r="O578" t="str">
            <v>Driver must ring bell at kitchen entrance</v>
          </cell>
          <cell r="P578">
            <v>44137</v>
          </cell>
          <cell r="Q578">
            <v>44704.466932870397</v>
          </cell>
          <cell r="R578">
            <v>44286</v>
          </cell>
          <cell r="S578" t="str">
            <v>FRANKIE</v>
          </cell>
          <cell r="T578" t="str">
            <v>12</v>
          </cell>
          <cell r="V578" t="str">
            <v>42.304602</v>
          </cell>
          <cell r="W578" t="str">
            <v>-73.240279</v>
          </cell>
        </row>
        <row r="579">
          <cell r="B579">
            <v>171026</v>
          </cell>
          <cell r="C579" t="str">
            <v>LEE MIDDLE AND HIGH SCHOOL - USDA</v>
          </cell>
          <cell r="D579" t="str">
            <v>MA USDA</v>
          </cell>
          <cell r="E579">
            <v>0</v>
          </cell>
          <cell r="F579" t="str">
            <v>R</v>
          </cell>
          <cell r="G579" t="str">
            <v>300 GREYLOCK ST.</v>
          </cell>
          <cell r="H579" t="str">
            <v>LEE</v>
          </cell>
          <cell r="I579" t="str">
            <v>MA</v>
          </cell>
          <cell r="J579" t="str">
            <v>01238</v>
          </cell>
          <cell r="K579" t="str">
            <v>Exact Auto Street Reference Geocoded</v>
          </cell>
          <cell r="M579" t="str">
            <v>STATE OF MA USDA</v>
          </cell>
          <cell r="N579" t="str">
            <v>SIERING DISTRICT</v>
          </cell>
          <cell r="O579" t="str">
            <v>Driver must ring bell at kitchen entrance</v>
          </cell>
          <cell r="P579">
            <v>44137</v>
          </cell>
          <cell r="Q579">
            <v>44704.466932870397</v>
          </cell>
          <cell r="R579">
            <v>44258</v>
          </cell>
          <cell r="S579" t="str">
            <v>FRANKIE</v>
          </cell>
          <cell r="T579" t="str">
            <v>12</v>
          </cell>
          <cell r="V579" t="str">
            <v>42.305610</v>
          </cell>
          <cell r="W579" t="str">
            <v>-73.240199</v>
          </cell>
        </row>
        <row r="580">
          <cell r="B580">
            <v>171027</v>
          </cell>
          <cell r="C580" t="str">
            <v>MORRIS ELEMENTARY SCHOOL - USDA</v>
          </cell>
          <cell r="D580" t="str">
            <v>MA USDA</v>
          </cell>
          <cell r="E580">
            <v>0</v>
          </cell>
          <cell r="F580" t="str">
            <v>R</v>
          </cell>
          <cell r="G580" t="str">
            <v>129 WEST ST.</v>
          </cell>
          <cell r="H580" t="str">
            <v>LENOX</v>
          </cell>
          <cell r="I580" t="str">
            <v>MA</v>
          </cell>
          <cell r="J580" t="str">
            <v>01240</v>
          </cell>
          <cell r="K580" t="str">
            <v>Exact Auto Street Reference Geocoded</v>
          </cell>
          <cell r="M580" t="str">
            <v>STATE OF MA USDA</v>
          </cell>
          <cell r="N580" t="str">
            <v>SIERING DISTRICT</v>
          </cell>
          <cell r="O580" t="str">
            <v>Driver must ring bell at kitchen door entrance</v>
          </cell>
          <cell r="P580">
            <v>44137</v>
          </cell>
          <cell r="Q580">
            <v>44704.466932870397</v>
          </cell>
          <cell r="R580">
            <v>44265</v>
          </cell>
          <cell r="S580" t="str">
            <v>FRANKIE</v>
          </cell>
          <cell r="T580" t="str">
            <v>12</v>
          </cell>
          <cell r="V580" t="str">
            <v>42.356226</v>
          </cell>
          <cell r="W580" t="str">
            <v>-73.298124</v>
          </cell>
        </row>
        <row r="581">
          <cell r="B581">
            <v>171028</v>
          </cell>
          <cell r="C581" t="str">
            <v>LENOX MEMORIAL MIDDLE AND HIGH - USDA</v>
          </cell>
          <cell r="D581" t="str">
            <v>MA USDA</v>
          </cell>
          <cell r="E581">
            <v>0</v>
          </cell>
          <cell r="F581" t="str">
            <v>R</v>
          </cell>
          <cell r="G581" t="str">
            <v>197 EAST ST.</v>
          </cell>
          <cell r="H581" t="str">
            <v>LENOX</v>
          </cell>
          <cell r="I581" t="str">
            <v>MA</v>
          </cell>
          <cell r="J581" t="str">
            <v>01240</v>
          </cell>
          <cell r="K581" t="str">
            <v>Exact Auto Street Reference Geocoded</v>
          </cell>
          <cell r="M581" t="str">
            <v>STATE OF MA USDA</v>
          </cell>
          <cell r="N581" t="str">
            <v>SIERING DISTRICT</v>
          </cell>
          <cell r="O581" t="str">
            <v>Driver rings bell at kitchen door entrance(back of school)</v>
          </cell>
          <cell r="P581">
            <v>44137</v>
          </cell>
          <cell r="Q581">
            <v>44704.466932870397</v>
          </cell>
          <cell r="R581">
            <v>44238</v>
          </cell>
          <cell r="S581" t="str">
            <v>FRANKIE</v>
          </cell>
          <cell r="T581" t="str">
            <v>12</v>
          </cell>
          <cell r="V581" t="str">
            <v>42.351526</v>
          </cell>
          <cell r="W581" t="str">
            <v>-73.257552</v>
          </cell>
        </row>
        <row r="582">
          <cell r="B582">
            <v>171029</v>
          </cell>
          <cell r="C582" t="str">
            <v>BECHERTOWN HIGH SCHOOL - USDA</v>
          </cell>
          <cell r="D582" t="str">
            <v>MA USDA</v>
          </cell>
          <cell r="E582">
            <v>0</v>
          </cell>
          <cell r="F582" t="str">
            <v>T</v>
          </cell>
          <cell r="G582" t="str">
            <v>142 SPRINGFIELD ROAD</v>
          </cell>
          <cell r="H582" t="str">
            <v>BELCHERTOWN</v>
          </cell>
          <cell r="I582" t="str">
            <v>MA</v>
          </cell>
          <cell r="J582" t="str">
            <v>01007</v>
          </cell>
          <cell r="K582" t="str">
            <v>High Confidence Auto Street Ref Geocoded</v>
          </cell>
          <cell r="M582" t="str">
            <v>STATE OF MA USDA</v>
          </cell>
          <cell r="N582" t="str">
            <v>SIERING DISTRICT</v>
          </cell>
          <cell r="O582" t="str">
            <v>Deliver to loading dock by dumpster.</v>
          </cell>
          <cell r="P582">
            <v>44137</v>
          </cell>
          <cell r="Q582">
            <v>44704.466932870397</v>
          </cell>
          <cell r="R582">
            <v>44278</v>
          </cell>
          <cell r="S582" t="str">
            <v>FRANKIE</v>
          </cell>
          <cell r="T582" t="str">
            <v>12</v>
          </cell>
          <cell r="V582" t="str">
            <v>42.264632</v>
          </cell>
          <cell r="W582" t="str">
            <v>-72.405847</v>
          </cell>
        </row>
        <row r="583">
          <cell r="B583">
            <v>171030</v>
          </cell>
          <cell r="C583" t="str">
            <v>JABISH BROOK MIDDLE SCHOOL - USDA</v>
          </cell>
          <cell r="D583" t="str">
            <v>MA USDA</v>
          </cell>
          <cell r="E583">
            <v>0</v>
          </cell>
          <cell r="F583" t="str">
            <v>T</v>
          </cell>
          <cell r="G583" t="str">
            <v>62 NORTH WASHINGTON</v>
          </cell>
          <cell r="H583" t="str">
            <v>BELCHERTOWN</v>
          </cell>
          <cell r="I583" t="str">
            <v>MA</v>
          </cell>
          <cell r="J583" t="str">
            <v>01007</v>
          </cell>
          <cell r="K583" t="str">
            <v>High Confidence Auto Street Ref Geocoded</v>
          </cell>
          <cell r="M583" t="str">
            <v>STATE OF MA USDA</v>
          </cell>
          <cell r="N583" t="str">
            <v>SIERING DISTRICT</v>
          </cell>
          <cell r="O583" t="str">
            <v>Deliver to receiving door by blue dumpster. No loading dock</v>
          </cell>
          <cell r="P583">
            <v>44137</v>
          </cell>
          <cell r="Q583">
            <v>44704.466932870397</v>
          </cell>
          <cell r="R583">
            <v>44278</v>
          </cell>
          <cell r="S583" t="str">
            <v>FRANKIE</v>
          </cell>
          <cell r="T583" t="str">
            <v>12</v>
          </cell>
          <cell r="V583" t="str">
            <v>42.267436</v>
          </cell>
          <cell r="W583" t="str">
            <v>-72.397000</v>
          </cell>
        </row>
        <row r="584">
          <cell r="B584">
            <v>171031</v>
          </cell>
          <cell r="C584" t="str">
            <v>CHESTNUT HILL COMMUNITY SCHOOL - USDA</v>
          </cell>
          <cell r="D584" t="str">
            <v>MA USDA</v>
          </cell>
          <cell r="E584">
            <v>0</v>
          </cell>
          <cell r="F584" t="str">
            <v>T</v>
          </cell>
          <cell r="G584" t="str">
            <v>59 STATE STREET</v>
          </cell>
          <cell r="H584" t="str">
            <v>BELCHERTOWN</v>
          </cell>
          <cell r="I584" t="str">
            <v>MA</v>
          </cell>
          <cell r="J584" t="str">
            <v>01007</v>
          </cell>
          <cell r="K584" t="str">
            <v>Exact Auto Street Reference Geocoded</v>
          </cell>
          <cell r="M584" t="str">
            <v>STATE OF MA USDA</v>
          </cell>
          <cell r="N584" t="str">
            <v>SIERING DISTRICT</v>
          </cell>
          <cell r="O584" t="str">
            <v>Deliver to loading dock by dumpster.</v>
          </cell>
          <cell r="P584">
            <v>44137</v>
          </cell>
          <cell r="Q584">
            <v>44704.466932870397</v>
          </cell>
          <cell r="R584">
            <v>44278</v>
          </cell>
          <cell r="S584" t="str">
            <v>FRANKIE</v>
          </cell>
          <cell r="T584" t="str">
            <v>12</v>
          </cell>
          <cell r="V584" t="str">
            <v>42.270566</v>
          </cell>
          <cell r="W584" t="str">
            <v>-72.414353</v>
          </cell>
        </row>
        <row r="585">
          <cell r="B585">
            <v>171032</v>
          </cell>
          <cell r="C585" t="str">
            <v>SWIFT RIVER ELEMENTARY SCHOOL - USDA</v>
          </cell>
          <cell r="D585" t="str">
            <v>MA USDA</v>
          </cell>
          <cell r="E585">
            <v>0</v>
          </cell>
          <cell r="F585" t="str">
            <v>T</v>
          </cell>
          <cell r="G585" t="str">
            <v>57 STATE STREET</v>
          </cell>
          <cell r="H585" t="str">
            <v>BELCHERTOWN</v>
          </cell>
          <cell r="I585" t="str">
            <v>MA</v>
          </cell>
          <cell r="J585" t="str">
            <v>01007</v>
          </cell>
          <cell r="K585" t="str">
            <v>Exact Auto Street Reference Geocoded</v>
          </cell>
          <cell r="M585" t="str">
            <v>STATE OF MA USDA</v>
          </cell>
          <cell r="N585" t="str">
            <v>SIERING DISTRICT</v>
          </cell>
          <cell r="O585" t="str">
            <v>Deliver to receiving door by blue dumpster. No loading dock</v>
          </cell>
          <cell r="P585">
            <v>44137</v>
          </cell>
          <cell r="Q585">
            <v>44704.466932870397</v>
          </cell>
          <cell r="R585">
            <v>44278</v>
          </cell>
          <cell r="S585" t="str">
            <v>FRANKIE</v>
          </cell>
          <cell r="T585" t="str">
            <v>12</v>
          </cell>
          <cell r="V585" t="str">
            <v>42.270831</v>
          </cell>
          <cell r="W585" t="str">
            <v>-72.414067</v>
          </cell>
        </row>
        <row r="586">
          <cell r="B586">
            <v>171033</v>
          </cell>
          <cell r="C586" t="str">
            <v>COLD SPRING SCHOOL - USDA</v>
          </cell>
          <cell r="D586" t="str">
            <v>MA USDA</v>
          </cell>
          <cell r="E586">
            <v>0</v>
          </cell>
          <cell r="F586" t="str">
            <v>T</v>
          </cell>
          <cell r="G586" t="str">
            <v>57 SOUTH MAIN STREET</v>
          </cell>
          <cell r="H586" t="str">
            <v>BELCHERTOWN</v>
          </cell>
          <cell r="I586" t="str">
            <v>MA</v>
          </cell>
          <cell r="J586" t="str">
            <v>01007</v>
          </cell>
          <cell r="K586" t="str">
            <v>Exact Auto Street Reference Geocoded</v>
          </cell>
          <cell r="M586" t="str">
            <v>STATE OF MA USDA</v>
          </cell>
          <cell r="N586" t="str">
            <v>SIERING DISTRICT</v>
          </cell>
          <cell r="O586" t="str">
            <v>Deliver to receiving door by blue dumpster. No loading dock</v>
          </cell>
          <cell r="P586">
            <v>44137</v>
          </cell>
          <cell r="Q586">
            <v>44704.466932870397</v>
          </cell>
          <cell r="R586">
            <v>44697</v>
          </cell>
          <cell r="S586" t="str">
            <v>FRANKIE</v>
          </cell>
          <cell r="T586" t="str">
            <v>12</v>
          </cell>
          <cell r="V586" t="str">
            <v>42.273874</v>
          </cell>
          <cell r="W586" t="str">
            <v>-72.398395</v>
          </cell>
        </row>
        <row r="587">
          <cell r="B587">
            <v>171034</v>
          </cell>
          <cell r="C587" t="str">
            <v>HILLCREST ACADEMY - USDA</v>
          </cell>
          <cell r="D587" t="str">
            <v>MA USDA</v>
          </cell>
          <cell r="E587">
            <v>0</v>
          </cell>
          <cell r="F587" t="str">
            <v>R</v>
          </cell>
          <cell r="G587" t="str">
            <v>400COLUMBUS AVE  EXT</v>
          </cell>
          <cell r="H587" t="str">
            <v>PITTSFIELD</v>
          </cell>
          <cell r="I587" t="str">
            <v>MA</v>
          </cell>
          <cell r="J587" t="str">
            <v>01201</v>
          </cell>
          <cell r="K587" t="str">
            <v>Postal Geocoded</v>
          </cell>
          <cell r="M587" t="str">
            <v>STATE OF MA USDA</v>
          </cell>
          <cell r="N587" t="str">
            <v>SIERING DISTRICT</v>
          </cell>
          <cell r="O587" t="str">
            <v>check in at Kitchen Door</v>
          </cell>
          <cell r="P587">
            <v>44137</v>
          </cell>
          <cell r="Q587">
            <v>44704.466932870397</v>
          </cell>
          <cell r="R587">
            <v>44664</v>
          </cell>
          <cell r="S587" t="str">
            <v>FRANKIE</v>
          </cell>
          <cell r="T587" t="str">
            <v>12</v>
          </cell>
          <cell r="V587" t="str">
            <v>42.452300</v>
          </cell>
          <cell r="W587" t="str">
            <v>-73.258400</v>
          </cell>
        </row>
        <row r="588">
          <cell r="B588">
            <v>171035</v>
          </cell>
          <cell r="C588" t="str">
            <v>SMK ELEMENTARY SCHOOL - USDA</v>
          </cell>
          <cell r="D588" t="str">
            <v>MA USDA</v>
          </cell>
          <cell r="E588">
            <v>0</v>
          </cell>
          <cell r="F588" t="str">
            <v>R</v>
          </cell>
          <cell r="G588" t="str">
            <v>4 GOULD ROAD</v>
          </cell>
          <cell r="H588" t="str">
            <v>WARE</v>
          </cell>
          <cell r="I588" t="str">
            <v>MA</v>
          </cell>
          <cell r="J588" t="str">
            <v>01082</v>
          </cell>
          <cell r="K588" t="str">
            <v>Exact Auto Street Reference Geocoded</v>
          </cell>
          <cell r="M588" t="str">
            <v>STATE OF MA USDA</v>
          </cell>
          <cell r="N588" t="str">
            <v>SIERING DISTRICT</v>
          </cell>
          <cell r="O588" t="str">
            <v>Driver must ring bell at receiving and sign covid sheet</v>
          </cell>
          <cell r="P588">
            <v>44137</v>
          </cell>
          <cell r="Q588">
            <v>44704.466932870397</v>
          </cell>
          <cell r="R588">
            <v>44735</v>
          </cell>
          <cell r="S588" t="str">
            <v>FRANKIE</v>
          </cell>
          <cell r="T588" t="str">
            <v>12</v>
          </cell>
          <cell r="V588" t="str">
            <v>42.251128</v>
          </cell>
          <cell r="W588" t="str">
            <v>-72.261193</v>
          </cell>
        </row>
        <row r="589">
          <cell r="B589">
            <v>171036</v>
          </cell>
          <cell r="C589" t="str">
            <v>WARE MIDDLE SCHOOL - USDA</v>
          </cell>
          <cell r="D589" t="str">
            <v>MA USDA</v>
          </cell>
          <cell r="E589">
            <v>0</v>
          </cell>
          <cell r="F589" t="str">
            <v>R</v>
          </cell>
          <cell r="G589" t="str">
            <v>239 WEST STREET</v>
          </cell>
          <cell r="H589" t="str">
            <v>WARE</v>
          </cell>
          <cell r="I589" t="str">
            <v>MA</v>
          </cell>
          <cell r="J589" t="str">
            <v>01082</v>
          </cell>
          <cell r="K589" t="str">
            <v>High Confidence Auto Street Ref Geocoded</v>
          </cell>
          <cell r="M589" t="str">
            <v>STATE OF MA USDA</v>
          </cell>
          <cell r="N589" t="str">
            <v>SIERING DISTRICT</v>
          </cell>
          <cell r="O589" t="str">
            <v>Drive must ring bell at receiving and sign covid sheet</v>
          </cell>
          <cell r="P589">
            <v>44137</v>
          </cell>
          <cell r="Q589">
            <v>44704.466932870397</v>
          </cell>
          <cell r="R589">
            <v>44735</v>
          </cell>
          <cell r="S589" t="str">
            <v>FRANKIE</v>
          </cell>
          <cell r="T589" t="str">
            <v>12</v>
          </cell>
          <cell r="V589" t="str">
            <v>42.249134</v>
          </cell>
          <cell r="W589" t="str">
            <v>-72.261999</v>
          </cell>
        </row>
        <row r="590">
          <cell r="B590">
            <v>171037</v>
          </cell>
          <cell r="C590" t="str">
            <v>WARE JR SR HIGH SCHOOL - USDA</v>
          </cell>
          <cell r="D590" t="str">
            <v>MA USDA</v>
          </cell>
          <cell r="E590">
            <v>0</v>
          </cell>
          <cell r="F590" t="str">
            <v>R</v>
          </cell>
          <cell r="G590" t="str">
            <v>237 WEST STREET</v>
          </cell>
          <cell r="H590" t="str">
            <v>WARE</v>
          </cell>
          <cell r="I590" t="str">
            <v>MA</v>
          </cell>
          <cell r="J590" t="str">
            <v>01082</v>
          </cell>
          <cell r="K590" t="str">
            <v>Exact Auto Street Reference Geocoded</v>
          </cell>
          <cell r="M590" t="str">
            <v>STATE OF MA USDA</v>
          </cell>
          <cell r="N590" t="str">
            <v>SIERING DISTRICT</v>
          </cell>
          <cell r="O590" t="str">
            <v>Driver must ring bell at receiving, main office will contact food service dept. who will meet driver at receiving area. Driver needs to sign covid sheet</v>
          </cell>
          <cell r="P590">
            <v>44137</v>
          </cell>
          <cell r="Q590">
            <v>44704.466932870397</v>
          </cell>
          <cell r="R590">
            <v>44735</v>
          </cell>
          <cell r="S590" t="str">
            <v>FRANKIE</v>
          </cell>
          <cell r="T590" t="str">
            <v>12</v>
          </cell>
          <cell r="V590" t="str">
            <v>42.249206</v>
          </cell>
          <cell r="W590" t="str">
            <v>-72.261557</v>
          </cell>
        </row>
        <row r="591">
          <cell r="B591">
            <v>171038</v>
          </cell>
          <cell r="C591" t="str">
            <v>TURNERS FALLS HIGH SCHOOL - USDA</v>
          </cell>
          <cell r="D591" t="str">
            <v>MA USDA</v>
          </cell>
          <cell r="E591">
            <v>0</v>
          </cell>
          <cell r="F591" t="str">
            <v>R</v>
          </cell>
          <cell r="G591" t="str">
            <v>222 TURNPIKE ROAD</v>
          </cell>
          <cell r="H591" t="str">
            <v>MONTAGUE</v>
          </cell>
          <cell r="I591" t="str">
            <v>MA</v>
          </cell>
          <cell r="J591" t="str">
            <v>01351</v>
          </cell>
          <cell r="K591" t="str">
            <v>Ambiguous Auto Street Ref Geocode</v>
          </cell>
          <cell r="M591" t="str">
            <v>STATE OF MA USDA</v>
          </cell>
          <cell r="N591" t="str">
            <v>SIERING DISTRICT</v>
          </cell>
          <cell r="O591" t="str">
            <v>Driver must ring bell at receiving, sign in at kitchen</v>
          </cell>
          <cell r="P591">
            <v>44137</v>
          </cell>
          <cell r="Q591">
            <v>44704.466932870397</v>
          </cell>
          <cell r="R591">
            <v>44321</v>
          </cell>
          <cell r="S591" t="str">
            <v>FRANKIE</v>
          </cell>
          <cell r="T591" t="str">
            <v>12</v>
          </cell>
          <cell r="V591" t="str">
            <v>42.588307</v>
          </cell>
          <cell r="W591" t="str">
            <v>-72.540502</v>
          </cell>
        </row>
        <row r="592">
          <cell r="B592">
            <v>171039</v>
          </cell>
          <cell r="C592" t="str">
            <v>LOWER PIONEER VALLEY CAREER AND TECHNIC</v>
          </cell>
          <cell r="D592" t="str">
            <v>MA USDA</v>
          </cell>
          <cell r="E592">
            <v>0</v>
          </cell>
          <cell r="F592" t="str">
            <v>W</v>
          </cell>
          <cell r="G592" t="str">
            <v>174 BRUSH HILL AVENU</v>
          </cell>
          <cell r="H592" t="str">
            <v>WEST SPRINGFIELD</v>
          </cell>
          <cell r="I592" t="str">
            <v>MA</v>
          </cell>
          <cell r="J592" t="str">
            <v>01089</v>
          </cell>
          <cell r="K592" t="str">
            <v>Exact Auto Street Reference Geocoded</v>
          </cell>
          <cell r="M592" t="str">
            <v>STATE OF MA USDA</v>
          </cell>
          <cell r="N592" t="str">
            <v>SIERING DISTRICT</v>
          </cell>
          <cell r="O592" t="str">
            <v>Deliver to Brush Hill Bistro Kitchen, quick right at entrance, down hill to right side of building, follow Brush Hill Bistro signs</v>
          </cell>
          <cell r="P592">
            <v>44137</v>
          </cell>
          <cell r="Q592">
            <v>44704.466932870397</v>
          </cell>
          <cell r="R592">
            <v>44656</v>
          </cell>
          <cell r="S592" t="str">
            <v>FRANKIE</v>
          </cell>
          <cell r="T592" t="str">
            <v>12</v>
          </cell>
          <cell r="V592" t="str">
            <v>42.143837</v>
          </cell>
          <cell r="W592" t="str">
            <v>-72.634227</v>
          </cell>
        </row>
        <row r="593">
          <cell r="B593">
            <v>171040</v>
          </cell>
          <cell r="C593" t="str">
            <v>MOHAWK TRAIL REG. SCHOOL - USDA</v>
          </cell>
          <cell r="D593" t="str">
            <v>MA USDA</v>
          </cell>
          <cell r="E593">
            <v>0</v>
          </cell>
          <cell r="F593" t="str">
            <v>R</v>
          </cell>
          <cell r="G593" t="str">
            <v>24 ASHFIELD RD</v>
          </cell>
          <cell r="H593" t="str">
            <v>SHELBURNE FALLS</v>
          </cell>
          <cell r="I593" t="str">
            <v>MA</v>
          </cell>
          <cell r="J593" t="str">
            <v>01370</v>
          </cell>
          <cell r="K593" t="str">
            <v>Exact Auto Street Reference Geocoded</v>
          </cell>
          <cell r="L593" t="str">
            <v>CURB RAMP</v>
          </cell>
          <cell r="M593" t="str">
            <v>STATE OF MA USDA</v>
          </cell>
          <cell r="N593" t="str">
            <v>SIERING DISTRICT</v>
          </cell>
          <cell r="O593" t="str">
            <v>Must ring bell at door D11 (receiving)</v>
          </cell>
          <cell r="P593">
            <v>44137</v>
          </cell>
          <cell r="Q593">
            <v>44704.466932870397</v>
          </cell>
          <cell r="R593">
            <v>44300</v>
          </cell>
          <cell r="S593" t="str">
            <v>FRANKIE</v>
          </cell>
          <cell r="T593" t="str">
            <v>12</v>
          </cell>
          <cell r="V593" t="str">
            <v>42.615781</v>
          </cell>
          <cell r="W593" t="str">
            <v>-72.752421</v>
          </cell>
        </row>
        <row r="594">
          <cell r="B594">
            <v>171041</v>
          </cell>
          <cell r="C594" t="str">
            <v>HAWLEMONT REGIONAL SCHOOL - USDA</v>
          </cell>
          <cell r="D594" t="str">
            <v>MA USDA</v>
          </cell>
          <cell r="E594">
            <v>0</v>
          </cell>
          <cell r="F594" t="str">
            <v>R</v>
          </cell>
          <cell r="G594" t="str">
            <v>10 SCHOOL ST.</v>
          </cell>
          <cell r="H594" t="str">
            <v>CHARLEMONT</v>
          </cell>
          <cell r="I594" t="str">
            <v>MA</v>
          </cell>
          <cell r="J594" t="str">
            <v>01339</v>
          </cell>
          <cell r="K594" t="str">
            <v>Exact Auto Street Reference Geocoded</v>
          </cell>
          <cell r="M594" t="str">
            <v>STATE OF MA USDA</v>
          </cell>
          <cell r="N594" t="str">
            <v>SIERING DISTRICT</v>
          </cell>
          <cell r="O594" t="str">
            <v>Deliver to Door #A3, between Freezer Box and Silo, knock really loud</v>
          </cell>
          <cell r="P594">
            <v>44137</v>
          </cell>
          <cell r="Q594">
            <v>44704.466932870397</v>
          </cell>
          <cell r="R594">
            <v>44703</v>
          </cell>
          <cell r="S594" t="str">
            <v>FRANKIE</v>
          </cell>
          <cell r="T594" t="str">
            <v>12</v>
          </cell>
          <cell r="V594" t="str">
            <v>42.627346</v>
          </cell>
          <cell r="W594" t="str">
            <v>-72.874250</v>
          </cell>
        </row>
        <row r="595">
          <cell r="B595">
            <v>171042</v>
          </cell>
          <cell r="C595" t="str">
            <v>MCCANN TECHNICAL SCHOOL - USDA</v>
          </cell>
          <cell r="D595" t="str">
            <v>MA USDA</v>
          </cell>
          <cell r="E595">
            <v>0</v>
          </cell>
          <cell r="F595" t="str">
            <v>R</v>
          </cell>
          <cell r="G595" t="str">
            <v>70 HODGES CROSS ROAD</v>
          </cell>
          <cell r="H595" t="str">
            <v>NORTH ADAMS</v>
          </cell>
          <cell r="I595" t="str">
            <v>MA</v>
          </cell>
          <cell r="J595" t="str">
            <v>01247</v>
          </cell>
          <cell r="K595" t="str">
            <v>High Confidence Auto Street Ref Geocoded</v>
          </cell>
          <cell r="M595" t="str">
            <v>STATE OF MA USDA</v>
          </cell>
          <cell r="N595" t="str">
            <v>SIERING DISTRICT</v>
          </cell>
          <cell r="O595" t="str">
            <v>Driver must ring bell at receiving @ loading dock on left side of the school in the rear you must drive by the football field to very rear parking area the loading dock is near the dumpster</v>
          </cell>
          <cell r="P595">
            <v>44137</v>
          </cell>
          <cell r="Q595">
            <v>44704.466932870397</v>
          </cell>
          <cell r="R595">
            <v>44703</v>
          </cell>
          <cell r="S595" t="str">
            <v>FRANKIE</v>
          </cell>
          <cell r="T595" t="str">
            <v>12</v>
          </cell>
          <cell r="V595" t="str">
            <v>42.665210</v>
          </cell>
          <cell r="W595" t="str">
            <v>-73.102570</v>
          </cell>
        </row>
        <row r="596">
          <cell r="B596">
            <v>171043</v>
          </cell>
          <cell r="C596" t="str">
            <v>PITTSFIELD SCHOOL FOOD SERVICE - USDA</v>
          </cell>
          <cell r="D596" t="str">
            <v>MA USDA</v>
          </cell>
          <cell r="E596">
            <v>0</v>
          </cell>
          <cell r="F596" t="str">
            <v>R</v>
          </cell>
          <cell r="G596" t="str">
            <v>280 NEWELL ST</v>
          </cell>
          <cell r="H596" t="str">
            <v>PITTSFIELD</v>
          </cell>
          <cell r="I596" t="str">
            <v>MA</v>
          </cell>
          <cell r="J596" t="str">
            <v>01201</v>
          </cell>
          <cell r="K596" t="str">
            <v>Exact Auto Street Reference Geocoded</v>
          </cell>
          <cell r="M596" t="str">
            <v>STATE OF MA USDA</v>
          </cell>
          <cell r="N596" t="str">
            <v>SIERING DISTRICT</v>
          </cell>
          <cell r="O596" t="str">
            <v>DOCK STOP - ENTER OFF EDISON AVE. Driver must ring bell at receiving, Opened at 7am to 3pm and no orders between 12-1 pm</v>
          </cell>
          <cell r="P596">
            <v>44137</v>
          </cell>
          <cell r="Q596">
            <v>44704.466932870397</v>
          </cell>
          <cell r="R596">
            <v>44272</v>
          </cell>
          <cell r="S596" t="str">
            <v>FRANKIE</v>
          </cell>
          <cell r="T596" t="str">
            <v>12</v>
          </cell>
          <cell r="V596" t="str">
            <v>42.449129</v>
          </cell>
          <cell r="W596" t="str">
            <v>-73.228751</v>
          </cell>
        </row>
        <row r="597">
          <cell r="B597">
            <v>171044</v>
          </cell>
          <cell r="C597" t="str">
            <v>NEW HINGHAM REGIONAL ELEMENTARY SCHOOL</v>
          </cell>
          <cell r="D597" t="str">
            <v>MA USDA</v>
          </cell>
          <cell r="E597">
            <v>0</v>
          </cell>
          <cell r="F597" t="str">
            <v>R</v>
          </cell>
          <cell r="G597" t="str">
            <v>30 SMITH ROAD</v>
          </cell>
          <cell r="H597" t="str">
            <v>CHESTERFIELD</v>
          </cell>
          <cell r="I597" t="str">
            <v>MA</v>
          </cell>
          <cell r="J597" t="str">
            <v>01012</v>
          </cell>
          <cell r="K597" t="str">
            <v>Exact Auto Street Reference Geocoded</v>
          </cell>
          <cell r="M597" t="str">
            <v>STATE OF MA USDA</v>
          </cell>
          <cell r="N597" t="str">
            <v>SIERING DISTRICT</v>
          </cell>
          <cell r="O597" t="str">
            <v>Diver should ring the kitchen door bell for delivery, kitchen is located on the left side of the building.</v>
          </cell>
          <cell r="P597">
            <v>44137</v>
          </cell>
          <cell r="Q597">
            <v>44704.466932870397</v>
          </cell>
          <cell r="R597">
            <v>44703</v>
          </cell>
          <cell r="S597" t="str">
            <v>FRANKIE</v>
          </cell>
          <cell r="T597" t="str">
            <v>12</v>
          </cell>
          <cell r="V597" t="str">
            <v>42.402658</v>
          </cell>
          <cell r="W597" t="str">
            <v>-72.848884</v>
          </cell>
        </row>
        <row r="598">
          <cell r="B598">
            <v>171045</v>
          </cell>
          <cell r="C598" t="str">
            <v>ANNE T DUNPHY SCHOOL - USDA</v>
          </cell>
          <cell r="D598" t="str">
            <v>MA USDA</v>
          </cell>
          <cell r="E598">
            <v>0</v>
          </cell>
          <cell r="F598" t="str">
            <v>R</v>
          </cell>
          <cell r="G598" t="str">
            <v>1 PETTICOAT HILL ROA</v>
          </cell>
          <cell r="H598" t="str">
            <v>WILLIAMSBURG</v>
          </cell>
          <cell r="I598" t="str">
            <v>MA</v>
          </cell>
          <cell r="J598" t="str">
            <v>01096</v>
          </cell>
          <cell r="K598" t="str">
            <v>High Confidence Auto Street Ref Geocoded</v>
          </cell>
          <cell r="M598" t="str">
            <v>STATE OF MA USDA</v>
          </cell>
          <cell r="N598" t="str">
            <v>SIERING DISTRICT</v>
          </cell>
          <cell r="O598" t="str">
            <v>Driver must ring bell at kitchen door around left side of building</v>
          </cell>
          <cell r="P598">
            <v>44137</v>
          </cell>
          <cell r="Q598">
            <v>44704.466932870397</v>
          </cell>
          <cell r="R598">
            <v>44732</v>
          </cell>
          <cell r="S598" t="str">
            <v>FRANKIE</v>
          </cell>
          <cell r="T598" t="str">
            <v>12</v>
          </cell>
          <cell r="V598" t="str">
            <v>42.392579</v>
          </cell>
          <cell r="W598" t="str">
            <v>-72.730490</v>
          </cell>
        </row>
        <row r="599">
          <cell r="B599">
            <v>171046</v>
          </cell>
          <cell r="C599" t="str">
            <v>18 DEGREES INC - USDA</v>
          </cell>
          <cell r="D599" t="str">
            <v>MA USDA</v>
          </cell>
          <cell r="E599">
            <v>0</v>
          </cell>
          <cell r="F599" t="str">
            <v>R</v>
          </cell>
          <cell r="G599" t="str">
            <v>480 WEST STREET</v>
          </cell>
          <cell r="H599" t="str">
            <v>PITTSFIELD</v>
          </cell>
          <cell r="I599" t="str">
            <v>MA</v>
          </cell>
          <cell r="J599" t="str">
            <v>01201</v>
          </cell>
          <cell r="K599" t="str">
            <v>Exact Auto Street Reference Geocoded</v>
          </cell>
          <cell r="M599" t="str">
            <v>STATE OF MA USDA</v>
          </cell>
          <cell r="N599" t="str">
            <v>SIERING DISTRICT</v>
          </cell>
          <cell r="O599" t="str">
            <v>Call in on arrival/go to Child Care Entrance in the Rear of building &amp; ring doorbell. 413-448-8281  Kitchen ext. 226</v>
          </cell>
          <cell r="P599">
            <v>44137</v>
          </cell>
          <cell r="Q599">
            <v>44704.466932870397</v>
          </cell>
          <cell r="R599">
            <v>44697</v>
          </cell>
          <cell r="S599" t="str">
            <v>FRANKIE</v>
          </cell>
          <cell r="T599" t="str">
            <v>12</v>
          </cell>
          <cell r="V599" t="str">
            <v>42.450875</v>
          </cell>
          <cell r="W599" t="str">
            <v>-73.269522</v>
          </cell>
        </row>
        <row r="600">
          <cell r="B600">
            <v>171047</v>
          </cell>
          <cell r="C600" t="str">
            <v>SWIFT RIVER ELEMENTARY SCHOOL - USDA</v>
          </cell>
          <cell r="D600" t="str">
            <v>MA USDA</v>
          </cell>
          <cell r="E600">
            <v>0</v>
          </cell>
          <cell r="F600" t="str">
            <v>M</v>
          </cell>
          <cell r="G600" t="str">
            <v>201 WENDELL RD</v>
          </cell>
          <cell r="H600" t="str">
            <v>NEW SALEM</v>
          </cell>
          <cell r="I600" t="str">
            <v>MA</v>
          </cell>
          <cell r="J600" t="str">
            <v>01355</v>
          </cell>
          <cell r="K600" t="str">
            <v>Exact Auto Street Reference Geocoded</v>
          </cell>
          <cell r="M600" t="str">
            <v>STATE OF MA USDA</v>
          </cell>
          <cell r="N600" t="str">
            <v>SIERING DISTRICT</v>
          </cell>
          <cell r="O600" t="str">
            <v>Deliver to back kitchen door, ring bell</v>
          </cell>
          <cell r="P600">
            <v>44137</v>
          </cell>
          <cell r="Q600">
            <v>44704.466932870397</v>
          </cell>
          <cell r="R600">
            <v>44606</v>
          </cell>
          <cell r="S600" t="str">
            <v>FRANKIE</v>
          </cell>
          <cell r="T600" t="str">
            <v>12</v>
          </cell>
          <cell r="V600" t="str">
            <v>42.520740</v>
          </cell>
          <cell r="W600" t="str">
            <v>-72.356596</v>
          </cell>
        </row>
        <row r="601">
          <cell r="B601">
            <v>171048</v>
          </cell>
          <cell r="C601" t="str">
            <v>HADLEY ELEMENTARY SCHOOL - USDA</v>
          </cell>
          <cell r="D601" t="str">
            <v>MA USDA</v>
          </cell>
          <cell r="E601">
            <v>0</v>
          </cell>
          <cell r="F601" t="str">
            <v>F</v>
          </cell>
          <cell r="G601" t="str">
            <v>21 RIVER DRIVE</v>
          </cell>
          <cell r="H601" t="str">
            <v>HADLEY</v>
          </cell>
          <cell r="I601" t="str">
            <v>MA</v>
          </cell>
          <cell r="J601" t="str">
            <v>01035</v>
          </cell>
          <cell r="K601" t="str">
            <v>Exact Auto Street Reference Geocoded</v>
          </cell>
          <cell r="M601" t="str">
            <v>STATE OF MA USDA</v>
          </cell>
          <cell r="N601" t="str">
            <v>SIERING DISTRICT</v>
          </cell>
          <cell r="O601" t="str">
            <v>Use driveway by dumpsters, first door, knock loudly</v>
          </cell>
          <cell r="P601">
            <v>44137</v>
          </cell>
          <cell r="Q601">
            <v>44704.466932870397</v>
          </cell>
          <cell r="R601">
            <v>44259</v>
          </cell>
          <cell r="S601" t="str">
            <v>FRANKIE</v>
          </cell>
          <cell r="T601" t="str">
            <v>12</v>
          </cell>
          <cell r="V601" t="str">
            <v>42.352959</v>
          </cell>
          <cell r="W601" t="str">
            <v>-72.587555</v>
          </cell>
        </row>
        <row r="602">
          <cell r="B602">
            <v>171049</v>
          </cell>
          <cell r="C602" t="str">
            <v>HOPKINS ACADEMY - USDA</v>
          </cell>
          <cell r="D602" t="str">
            <v>MA USDA</v>
          </cell>
          <cell r="E602">
            <v>0</v>
          </cell>
          <cell r="F602" t="str">
            <v>F</v>
          </cell>
          <cell r="G602" t="str">
            <v>131 RUSSELL ST</v>
          </cell>
          <cell r="H602" t="str">
            <v>HADLEY</v>
          </cell>
          <cell r="I602" t="str">
            <v>MA</v>
          </cell>
          <cell r="J602" t="str">
            <v>01035</v>
          </cell>
          <cell r="K602" t="str">
            <v>Exact Auto Street Reference Geocoded</v>
          </cell>
          <cell r="M602" t="str">
            <v>STATE OF MA USDA</v>
          </cell>
          <cell r="N602" t="str">
            <v>SIERING DISTRICT</v>
          </cell>
          <cell r="O602" t="str">
            <v>Back to kitchen door (by recycle dumpster) knock loudly</v>
          </cell>
          <cell r="P602">
            <v>44137</v>
          </cell>
          <cell r="Q602">
            <v>44704.466932870397</v>
          </cell>
          <cell r="R602">
            <v>44259</v>
          </cell>
          <cell r="S602" t="str">
            <v>FRANKIE</v>
          </cell>
          <cell r="T602" t="str">
            <v>12</v>
          </cell>
          <cell r="V602" t="str">
            <v>42.342120</v>
          </cell>
          <cell r="W602" t="str">
            <v>-72.591149</v>
          </cell>
        </row>
        <row r="603">
          <cell r="B603">
            <v>171050</v>
          </cell>
          <cell r="C603" t="str">
            <v>MONSON HIGH SCHOOL - USDA</v>
          </cell>
          <cell r="D603" t="str">
            <v>MA USDA</v>
          </cell>
          <cell r="E603">
            <v>0</v>
          </cell>
          <cell r="F603" t="str">
            <v>R</v>
          </cell>
          <cell r="G603" t="str">
            <v>55 MARGARET STREET</v>
          </cell>
          <cell r="H603" t="str">
            <v>MONSON</v>
          </cell>
          <cell r="I603" t="str">
            <v>MA</v>
          </cell>
          <cell r="J603" t="str">
            <v>01057</v>
          </cell>
          <cell r="K603" t="str">
            <v>Exact Auto Street Reference Geocoded</v>
          </cell>
          <cell r="M603" t="str">
            <v>STATE OF MA USDA</v>
          </cell>
          <cell r="N603" t="str">
            <v>SIERING DISTRICT</v>
          </cell>
          <cell r="O603" t="str">
            <v>Driver will need to call school and ask for café or custodial . Knock on back door . Emerg # Paul  413-531-4906</v>
          </cell>
          <cell r="P603">
            <v>44137</v>
          </cell>
          <cell r="Q603">
            <v>44704.466932870397</v>
          </cell>
          <cell r="R603">
            <v>44252</v>
          </cell>
          <cell r="S603" t="str">
            <v>FRANKIE</v>
          </cell>
          <cell r="T603" t="str">
            <v>12</v>
          </cell>
          <cell r="V603" t="str">
            <v>42.114369</v>
          </cell>
          <cell r="W603" t="str">
            <v>-72.327852</v>
          </cell>
        </row>
        <row r="604">
          <cell r="B604">
            <v>171051</v>
          </cell>
          <cell r="C604" t="str">
            <v>QUARRY HILL COMMUNITY SCHOOL - USDA</v>
          </cell>
          <cell r="D604" t="str">
            <v>MA USDA</v>
          </cell>
          <cell r="E604">
            <v>0</v>
          </cell>
          <cell r="F604" t="str">
            <v>R</v>
          </cell>
          <cell r="G604" t="str">
            <v>43 MARGARET STREET</v>
          </cell>
          <cell r="H604" t="str">
            <v>MONSON</v>
          </cell>
          <cell r="I604" t="str">
            <v>MA</v>
          </cell>
          <cell r="J604" t="str">
            <v>01057</v>
          </cell>
          <cell r="K604" t="str">
            <v>Exact Auto Street Reference Geocoded</v>
          </cell>
          <cell r="M604" t="str">
            <v>STATE OF MA USDA</v>
          </cell>
          <cell r="N604" t="str">
            <v>SIERING DISTRICT</v>
          </cell>
          <cell r="O604" t="str">
            <v>Speaker near back door ask for café or custodial. If no answer call 413-267-4158 direct line to café Emerg # Paul  413-531-4906</v>
          </cell>
          <cell r="P604">
            <v>44137</v>
          </cell>
          <cell r="Q604">
            <v>44704.466932870397</v>
          </cell>
          <cell r="R604">
            <v>44252</v>
          </cell>
          <cell r="S604" t="str">
            <v>FRANKIE</v>
          </cell>
          <cell r="T604" t="str">
            <v>12</v>
          </cell>
          <cell r="V604" t="str">
            <v>42.112715</v>
          </cell>
          <cell r="W604" t="str">
            <v>-72.326550</v>
          </cell>
        </row>
        <row r="605">
          <cell r="B605">
            <v>171052</v>
          </cell>
          <cell r="C605" t="str">
            <v>GRANITE VALLEY SCHOOL - USDA</v>
          </cell>
          <cell r="D605" t="str">
            <v>MA USDA</v>
          </cell>
          <cell r="E605">
            <v>0</v>
          </cell>
          <cell r="F605" t="str">
            <v>R</v>
          </cell>
          <cell r="G605" t="str">
            <v>21 THOMPSON STREET</v>
          </cell>
          <cell r="H605" t="str">
            <v>MONSON</v>
          </cell>
          <cell r="I605" t="str">
            <v>MA</v>
          </cell>
          <cell r="J605" t="str">
            <v>01057</v>
          </cell>
          <cell r="K605" t="str">
            <v>Exact Auto Street Reference Geocoded</v>
          </cell>
          <cell r="M605" t="str">
            <v>STATE OF MA USDA</v>
          </cell>
          <cell r="N605" t="str">
            <v>SIERING DISTRICT</v>
          </cell>
          <cell r="O605" t="str">
            <v>Speaker near back door. If no answer call 413-267-4155 ask for café or custodial. Emerg # Paul  413-531-4906</v>
          </cell>
          <cell r="P605">
            <v>44137</v>
          </cell>
          <cell r="Q605">
            <v>44704.466932870397</v>
          </cell>
          <cell r="R605">
            <v>44252</v>
          </cell>
          <cell r="S605" t="str">
            <v>FRANKIE</v>
          </cell>
          <cell r="T605" t="str">
            <v>12</v>
          </cell>
          <cell r="V605" t="str">
            <v>42.109637</v>
          </cell>
          <cell r="W605" t="str">
            <v>-72.319599</v>
          </cell>
        </row>
        <row r="606">
          <cell r="B606">
            <v>171053</v>
          </cell>
          <cell r="C606" t="str">
            <v>CLARKSBURG ELEMENTARY SCHOOL - USDA</v>
          </cell>
          <cell r="D606" t="str">
            <v>MA USDA</v>
          </cell>
          <cell r="E606">
            <v>0</v>
          </cell>
          <cell r="F606" t="str">
            <v>R</v>
          </cell>
          <cell r="G606" t="str">
            <v>777 WEST CROSS ROAD</v>
          </cell>
          <cell r="H606" t="str">
            <v>CLARKSBURG</v>
          </cell>
          <cell r="I606" t="str">
            <v>MA</v>
          </cell>
          <cell r="J606" t="str">
            <v>01247</v>
          </cell>
          <cell r="K606" t="str">
            <v>Exact Auto Street Reference Geocoded</v>
          </cell>
          <cell r="M606" t="str">
            <v>STATE OF MA USDA</v>
          </cell>
          <cell r="N606" t="str">
            <v>SIERING DISTRICT</v>
          </cell>
          <cell r="O606" t="str">
            <v>Drive behind school to garage door.</v>
          </cell>
          <cell r="P606">
            <v>44137</v>
          </cell>
          <cell r="Q606">
            <v>44704.466932870397</v>
          </cell>
          <cell r="R606">
            <v>44703</v>
          </cell>
          <cell r="S606" t="str">
            <v>FRANKIE</v>
          </cell>
          <cell r="T606" t="str">
            <v>12</v>
          </cell>
          <cell r="V606" t="str">
            <v>42.717352</v>
          </cell>
          <cell r="W606" t="str">
            <v>-73.107254</v>
          </cell>
        </row>
        <row r="607">
          <cell r="B607">
            <v>171054</v>
          </cell>
          <cell r="C607" t="str">
            <v>SAINT AGNES ACADEMY  - USDA</v>
          </cell>
          <cell r="D607" t="str">
            <v>MA USDA</v>
          </cell>
          <cell r="E607">
            <v>0</v>
          </cell>
          <cell r="F607" t="str">
            <v>R</v>
          </cell>
          <cell r="G607" t="str">
            <v>30 CARSON AVE</v>
          </cell>
          <cell r="H607" t="str">
            <v>DALTON</v>
          </cell>
          <cell r="I607" t="str">
            <v>MA</v>
          </cell>
          <cell r="J607" t="str">
            <v>01226</v>
          </cell>
          <cell r="K607" t="str">
            <v>Exact Auto Street Reference Geocoded</v>
          </cell>
          <cell r="M607" t="str">
            <v>STATE OF MA USDA</v>
          </cell>
          <cell r="N607" t="str">
            <v>SIERING DISTRICT</v>
          </cell>
          <cell r="O607" t="str">
            <v>Driver must ring bell at receiving</v>
          </cell>
          <cell r="P607">
            <v>44137</v>
          </cell>
          <cell r="Q607">
            <v>44704.466932870397</v>
          </cell>
          <cell r="R607">
            <v>44697</v>
          </cell>
          <cell r="S607" t="str">
            <v>FRANKIE</v>
          </cell>
          <cell r="T607" t="str">
            <v>12</v>
          </cell>
          <cell r="V607" t="str">
            <v>42.473290</v>
          </cell>
          <cell r="W607" t="str">
            <v>-73.169091</v>
          </cell>
        </row>
        <row r="608">
          <cell r="B608">
            <v>171055</v>
          </cell>
          <cell r="C608" t="str">
            <v>ROWE ELEMENTARY SCHOOL - USDA</v>
          </cell>
          <cell r="D608" t="str">
            <v>MA USDA</v>
          </cell>
          <cell r="E608">
            <v>0</v>
          </cell>
          <cell r="F608" t="str">
            <v>R</v>
          </cell>
          <cell r="G608" t="str">
            <v>86 POND RD</v>
          </cell>
          <cell r="H608" t="str">
            <v>ROWE</v>
          </cell>
          <cell r="I608" t="str">
            <v>MA</v>
          </cell>
          <cell r="J608" t="str">
            <v>01367</v>
          </cell>
          <cell r="K608" t="str">
            <v>Exact Auto Street Reference Geocoded</v>
          </cell>
          <cell r="M608" t="str">
            <v>STATE OF MA USDA</v>
          </cell>
          <cell r="N608" t="str">
            <v>SIERING DISTRICT</v>
          </cell>
          <cell r="O608" t="str">
            <v>Driver must ring bell at double doors to the right of the main entrance</v>
          </cell>
          <cell r="P608">
            <v>44137</v>
          </cell>
          <cell r="Q608">
            <v>44704.466932870397</v>
          </cell>
          <cell r="R608">
            <v>44738</v>
          </cell>
          <cell r="S608" t="str">
            <v>FRANKIE</v>
          </cell>
          <cell r="T608" t="str">
            <v>12</v>
          </cell>
          <cell r="V608" t="str">
            <v>42.704925</v>
          </cell>
          <cell r="W608" t="str">
            <v>-72.886883</v>
          </cell>
        </row>
        <row r="609">
          <cell r="B609">
            <v>171056</v>
          </cell>
          <cell r="C609" t="str">
            <v>ERVING ELEMENTARY SCHOOL - USDA</v>
          </cell>
          <cell r="D609" t="str">
            <v>MA USDA</v>
          </cell>
          <cell r="E609">
            <v>0</v>
          </cell>
          <cell r="F609" t="str">
            <v>R</v>
          </cell>
          <cell r="G609" t="str">
            <v>28 NORTHFIELD ROAD</v>
          </cell>
          <cell r="H609" t="str">
            <v>ERVING</v>
          </cell>
          <cell r="I609" t="str">
            <v>MA</v>
          </cell>
          <cell r="J609" t="str">
            <v>01344</v>
          </cell>
          <cell r="K609" t="str">
            <v>Exact Auto Street Reference Geocoded</v>
          </cell>
          <cell r="M609" t="str">
            <v>STATE OF MA USDA</v>
          </cell>
          <cell r="N609" t="str">
            <v>SIERING DISTRICT</v>
          </cell>
          <cell r="O609" t="str">
            <v>driver must come to side of building near dumpsters 2nd door</v>
          </cell>
          <cell r="P609">
            <v>44137</v>
          </cell>
          <cell r="Q609">
            <v>44704.466932870397</v>
          </cell>
          <cell r="R609">
            <v>44630</v>
          </cell>
          <cell r="S609" t="str">
            <v>FRANKIE</v>
          </cell>
          <cell r="T609" t="str">
            <v>12</v>
          </cell>
          <cell r="V609" t="str">
            <v>42.588627</v>
          </cell>
          <cell r="W609" t="str">
            <v>-72.483963</v>
          </cell>
        </row>
        <row r="610">
          <cell r="B610">
            <v>171057</v>
          </cell>
          <cell r="C610" t="str">
            <v>SMITH VOCATIONAL AND AGRICULUTRAL HIGH</v>
          </cell>
          <cell r="D610" t="str">
            <v>MA USDA</v>
          </cell>
          <cell r="E610">
            <v>0</v>
          </cell>
          <cell r="F610" t="str">
            <v>M</v>
          </cell>
          <cell r="G610" t="str">
            <v>80 LOCUST STREET</v>
          </cell>
          <cell r="H610" t="str">
            <v>NORTHAMPTON</v>
          </cell>
          <cell r="I610" t="str">
            <v>MA</v>
          </cell>
          <cell r="J610" t="str">
            <v>01060</v>
          </cell>
          <cell r="K610" t="str">
            <v>Exact Auto Street Reference Geocoded</v>
          </cell>
          <cell r="M610" t="str">
            <v>STATE OF MA USDA</v>
          </cell>
          <cell r="N610" t="str">
            <v>SIERING DISTRICT</v>
          </cell>
          <cell r="O610" t="str">
            <v>Delivery door on side of A Builidng. Black door with a Cafeteria Receiving sign.</v>
          </cell>
          <cell r="P610">
            <v>44137</v>
          </cell>
          <cell r="Q610">
            <v>44704.466932870397</v>
          </cell>
          <cell r="R610">
            <v>44269</v>
          </cell>
          <cell r="S610" t="str">
            <v>FRANKIE</v>
          </cell>
          <cell r="T610" t="str">
            <v>12</v>
          </cell>
          <cell r="V610" t="str">
            <v>42.332399</v>
          </cell>
          <cell r="W610" t="str">
            <v>-72.655514</v>
          </cell>
        </row>
        <row r="611">
          <cell r="B611">
            <v>171058</v>
          </cell>
          <cell r="C611" t="str">
            <v>HOLYOKE DAY NURSERY, INC. - USDA</v>
          </cell>
          <cell r="D611" t="str">
            <v>MA USDA</v>
          </cell>
          <cell r="E611">
            <v>0</v>
          </cell>
          <cell r="F611" t="str">
            <v>F</v>
          </cell>
          <cell r="G611" t="str">
            <v>159 CHESTNUT ST.</v>
          </cell>
          <cell r="H611" t="str">
            <v>HOLYOKE</v>
          </cell>
          <cell r="I611" t="str">
            <v>MA</v>
          </cell>
          <cell r="J611" t="str">
            <v>01040</v>
          </cell>
          <cell r="K611" t="str">
            <v>Exact Auto Street Reference Geocoded</v>
          </cell>
          <cell r="M611" t="str">
            <v>STATE OF MA USDA</v>
          </cell>
          <cell r="N611" t="str">
            <v>SIERING DISTRICT</v>
          </cell>
          <cell r="O611" t="str">
            <v>Driver must ring bell at front door</v>
          </cell>
          <cell r="P611">
            <v>44137</v>
          </cell>
          <cell r="Q611">
            <v>44704.466932870397</v>
          </cell>
          <cell r="S611" t="str">
            <v>FRANKIE</v>
          </cell>
          <cell r="T611" t="str">
            <v>12</v>
          </cell>
          <cell r="V611" t="str">
            <v>42.206331</v>
          </cell>
          <cell r="W611" t="str">
            <v>-72.611061</v>
          </cell>
        </row>
        <row r="612">
          <cell r="B612">
            <v>171059</v>
          </cell>
          <cell r="C612" t="str">
            <v>FARMINGTON RIVER REGIONAL - USDA</v>
          </cell>
          <cell r="D612" t="str">
            <v>MA USDA</v>
          </cell>
          <cell r="E612">
            <v>0</v>
          </cell>
          <cell r="F612" t="str">
            <v>R</v>
          </cell>
          <cell r="G612" t="str">
            <v>555 NORTH MAIN STREE</v>
          </cell>
          <cell r="H612" t="str">
            <v>OTIS</v>
          </cell>
          <cell r="I612" t="str">
            <v>MA</v>
          </cell>
          <cell r="J612" t="str">
            <v>01253</v>
          </cell>
          <cell r="K612" t="str">
            <v>Med Confidence Auto Street Ref Geocoded</v>
          </cell>
          <cell r="M612" t="str">
            <v>STATE OF MA USDA</v>
          </cell>
          <cell r="N612" t="str">
            <v>SIERING DISTRICT</v>
          </cell>
          <cell r="O612" t="str">
            <v>Use back loading dock - ring bell. Sign in at kitchen</v>
          </cell>
          <cell r="P612">
            <v>44137</v>
          </cell>
          <cell r="Q612">
            <v>44704.466944444401</v>
          </cell>
          <cell r="R612">
            <v>44587</v>
          </cell>
          <cell r="S612" t="str">
            <v>FRANKIE</v>
          </cell>
          <cell r="T612" t="str">
            <v>12</v>
          </cell>
          <cell r="V612" t="str">
            <v>42.207490</v>
          </cell>
          <cell r="W612" t="str">
            <v>-73.094970</v>
          </cell>
        </row>
        <row r="613">
          <cell r="B613">
            <v>171060</v>
          </cell>
          <cell r="C613" t="str">
            <v>SPRINGFIELD CNC WAREHOUSE - USDA</v>
          </cell>
          <cell r="D613" t="str">
            <v>MA USDA</v>
          </cell>
          <cell r="E613">
            <v>0</v>
          </cell>
          <cell r="F613" t="str">
            <v>F</v>
          </cell>
          <cell r="G613" t="str">
            <v>75 CADWELL DRIVE</v>
          </cell>
          <cell r="H613" t="str">
            <v>SPRINGFIELD</v>
          </cell>
          <cell r="I613" t="str">
            <v>MA</v>
          </cell>
          <cell r="J613" t="str">
            <v>01011</v>
          </cell>
          <cell r="K613" t="str">
            <v>High Confidence Auto Street Ref Geocoded</v>
          </cell>
          <cell r="M613" t="str">
            <v>STATE OF MA USDA</v>
          </cell>
          <cell r="N613" t="str">
            <v>SIERING DISTRICT</v>
          </cell>
          <cell r="O613" t="str">
            <v>Delivery date and window must be communicated with Warehouse Manager John Marrero 413-883-8405</v>
          </cell>
          <cell r="P613">
            <v>44137</v>
          </cell>
          <cell r="Q613">
            <v>44704.466944444401</v>
          </cell>
          <cell r="R613">
            <v>44732</v>
          </cell>
          <cell r="S613" t="str">
            <v>FRANKIE</v>
          </cell>
          <cell r="T613" t="str">
            <v>12</v>
          </cell>
          <cell r="V613" t="str">
            <v>42.153473</v>
          </cell>
          <cell r="W613" t="str">
            <v>-72.538308</v>
          </cell>
        </row>
        <row r="614">
          <cell r="B614">
            <v>171061</v>
          </cell>
          <cell r="C614" t="str">
            <v>SOUTHWICK REGIONAL SCHOOL - USDA</v>
          </cell>
          <cell r="D614" t="str">
            <v>MA USDA</v>
          </cell>
          <cell r="E614">
            <v>0</v>
          </cell>
          <cell r="F614" t="str">
            <v>W</v>
          </cell>
          <cell r="G614" t="str">
            <v>93 FEEDING HILLS RD</v>
          </cell>
          <cell r="H614" t="str">
            <v>SOUTHWICK</v>
          </cell>
          <cell r="I614" t="str">
            <v>MA</v>
          </cell>
          <cell r="J614" t="str">
            <v>01077</v>
          </cell>
          <cell r="K614" t="str">
            <v>Exact Auto Street Reference Geocoded</v>
          </cell>
          <cell r="M614" t="str">
            <v>STATE OF MA USDA</v>
          </cell>
          <cell r="N614" t="str">
            <v>SIERING DISTRICT</v>
          </cell>
          <cell r="O614" t="str">
            <v>Kitchen is on the left side of the building, take the first right past the building. The kitchen is not near the dumpster. Staff is there from 6 -1. Please ring the bell.</v>
          </cell>
          <cell r="P614">
            <v>44137</v>
          </cell>
          <cell r="Q614">
            <v>44704.466944444401</v>
          </cell>
          <cell r="R614">
            <v>44313</v>
          </cell>
          <cell r="S614" t="str">
            <v>FRANKIE</v>
          </cell>
          <cell r="T614" t="str">
            <v>12</v>
          </cell>
          <cell r="V614" t="str">
            <v>42.063872</v>
          </cell>
          <cell r="W614" t="str">
            <v>-72.751171</v>
          </cell>
        </row>
        <row r="615">
          <cell r="B615">
            <v>171062</v>
          </cell>
          <cell r="C615" t="str">
            <v>POWDER MILL SCHOOL - USDA</v>
          </cell>
          <cell r="D615" t="str">
            <v>MA USDA</v>
          </cell>
          <cell r="E615">
            <v>0</v>
          </cell>
          <cell r="F615" t="str">
            <v>W</v>
          </cell>
          <cell r="G615" t="str">
            <v>94 POWDER MILL RD</v>
          </cell>
          <cell r="H615" t="str">
            <v>SOUTHWICK</v>
          </cell>
          <cell r="I615" t="str">
            <v>MA</v>
          </cell>
          <cell r="J615" t="str">
            <v>01077</v>
          </cell>
          <cell r="K615" t="str">
            <v>Exact Auto Street Reference Geocoded</v>
          </cell>
          <cell r="M615" t="str">
            <v>STATE OF MA USDA</v>
          </cell>
          <cell r="N615" t="str">
            <v>SIERING DISTRICT</v>
          </cell>
          <cell r="O615" t="str">
            <v>Driveway entrance is on Feeding Hills rd, closest to the light; the door is behind the brich overhang. The door is not near the dumpster; please ring bell. Staff onsite 6-12:30</v>
          </cell>
          <cell r="P615">
            <v>44137</v>
          </cell>
          <cell r="Q615">
            <v>44704.466944444401</v>
          </cell>
          <cell r="R615">
            <v>44313</v>
          </cell>
          <cell r="S615" t="str">
            <v>FRANKIE</v>
          </cell>
          <cell r="T615" t="str">
            <v>12</v>
          </cell>
          <cell r="V615" t="str">
            <v>42.062712</v>
          </cell>
          <cell r="W615" t="str">
            <v>-72.754280</v>
          </cell>
        </row>
        <row r="616">
          <cell r="B616">
            <v>171063</v>
          </cell>
          <cell r="C616" t="str">
            <v>WOODLAND SCHOOL - USDA</v>
          </cell>
          <cell r="D616" t="str">
            <v>MA USDA</v>
          </cell>
          <cell r="E616">
            <v>0</v>
          </cell>
          <cell r="F616" t="str">
            <v>W</v>
          </cell>
          <cell r="G616" t="str">
            <v>80 POWDER MILL RD.</v>
          </cell>
          <cell r="H616" t="str">
            <v>SOUTHWICK</v>
          </cell>
          <cell r="I616" t="str">
            <v>MA</v>
          </cell>
          <cell r="J616" t="str">
            <v>01077</v>
          </cell>
          <cell r="K616" t="str">
            <v>High Confidence Auto Street Ref Geocoded</v>
          </cell>
          <cell r="M616" t="str">
            <v>STATE OF MA USDA</v>
          </cell>
          <cell r="N616" t="str">
            <v>SIERING DISTRICT</v>
          </cell>
          <cell r="O616" t="str">
            <v>Busses and parents are dropping off 9-9:30, picking up @12 on Wednesdays. Please park in the middle lane, one lane away from the building. The middle door is closest to the kitchen. The dumpsters are close to where we d like you to park.</v>
          </cell>
          <cell r="P616">
            <v>44137</v>
          </cell>
          <cell r="Q616">
            <v>44704.466944444401</v>
          </cell>
          <cell r="R616">
            <v>44313</v>
          </cell>
          <cell r="S616" t="str">
            <v>FRANKIE</v>
          </cell>
          <cell r="T616" t="str">
            <v>12</v>
          </cell>
          <cell r="V616" t="str">
            <v>42.060499</v>
          </cell>
          <cell r="W616" t="str">
            <v>-72.754983</v>
          </cell>
        </row>
        <row r="617">
          <cell r="B617">
            <v>171064</v>
          </cell>
          <cell r="C617" t="str">
            <v>MT EVERETT REGIONAL SCHOOL - USDA</v>
          </cell>
          <cell r="D617" t="str">
            <v>MA USDA</v>
          </cell>
          <cell r="E617">
            <v>0</v>
          </cell>
          <cell r="F617" t="str">
            <v>W</v>
          </cell>
          <cell r="G617" t="str">
            <v>491 BERKSHIRE SCHOOL</v>
          </cell>
          <cell r="H617" t="str">
            <v>SHEFFIELD</v>
          </cell>
          <cell r="I617" t="str">
            <v>MA</v>
          </cell>
          <cell r="J617" t="str">
            <v>01257</v>
          </cell>
          <cell r="K617" t="str">
            <v>High Confidence Auto Street Ref Geocoded</v>
          </cell>
          <cell r="M617" t="str">
            <v>STATE OF MA USDA</v>
          </cell>
          <cell r="N617" t="str">
            <v>SIERING DISTRICT</v>
          </cell>
          <cell r="O617" t="str">
            <v>Bell left of loading dock door, hours for delivery 8am-2pm M-F</v>
          </cell>
          <cell r="P617">
            <v>44137</v>
          </cell>
          <cell r="Q617">
            <v>44704.466944444401</v>
          </cell>
          <cell r="R617">
            <v>44299</v>
          </cell>
          <cell r="S617" t="str">
            <v>FRANKIE</v>
          </cell>
          <cell r="T617" t="str">
            <v>12</v>
          </cell>
          <cell r="V617" t="str">
            <v>42.109236</v>
          </cell>
          <cell r="W617" t="str">
            <v>-73.374000</v>
          </cell>
        </row>
        <row r="618">
          <cell r="B618">
            <v>171065</v>
          </cell>
          <cell r="C618" t="str">
            <v>AGAWAM HIGH SCHOOL - USDA</v>
          </cell>
          <cell r="D618" t="str">
            <v>MA USDA</v>
          </cell>
          <cell r="E618">
            <v>0</v>
          </cell>
          <cell r="F618" t="str">
            <v>W</v>
          </cell>
          <cell r="G618" t="str">
            <v>786 COOPER ST</v>
          </cell>
          <cell r="H618" t="str">
            <v>AGAWAM</v>
          </cell>
          <cell r="I618" t="str">
            <v>MA</v>
          </cell>
          <cell r="J618" t="str">
            <v>01001</v>
          </cell>
          <cell r="K618" t="str">
            <v>Exact Auto Street Reference Geocoded</v>
          </cell>
          <cell r="M618" t="str">
            <v>STATE OF MA USDA</v>
          </cell>
          <cell r="N618" t="str">
            <v>SIERING DISTRICT</v>
          </cell>
          <cell r="O618" t="str">
            <v>Loading dock on the right side of the building</v>
          </cell>
          <cell r="P618">
            <v>44137</v>
          </cell>
          <cell r="Q618">
            <v>44704.466944444401</v>
          </cell>
          <cell r="R618">
            <v>44355</v>
          </cell>
          <cell r="S618" t="str">
            <v>FRANKIE</v>
          </cell>
          <cell r="T618" t="str">
            <v>12</v>
          </cell>
          <cell r="V618" t="str">
            <v>42.072334</v>
          </cell>
          <cell r="W618" t="str">
            <v>-72.643811</v>
          </cell>
        </row>
        <row r="619">
          <cell r="B619">
            <v>171066</v>
          </cell>
          <cell r="C619" t="str">
            <v>AGAWAM JUNIOR HIGH SCHOOL - USDA</v>
          </cell>
          <cell r="D619" t="str">
            <v>MA USDA</v>
          </cell>
          <cell r="E619">
            <v>0</v>
          </cell>
          <cell r="F619" t="str">
            <v>W</v>
          </cell>
          <cell r="G619" t="str">
            <v>1305 SPRINGFIELD ST</v>
          </cell>
          <cell r="H619" t="str">
            <v>FEEDING HILLS</v>
          </cell>
          <cell r="I619" t="str">
            <v>MA</v>
          </cell>
          <cell r="J619" t="str">
            <v>01030</v>
          </cell>
          <cell r="K619" t="str">
            <v>Exact Auto Street Reference Geocoded</v>
          </cell>
          <cell r="M619" t="str">
            <v>STATE OF MA USDA</v>
          </cell>
          <cell r="N619" t="str">
            <v>SIERING DISTRICT</v>
          </cell>
          <cell r="O619" t="str">
            <v>Loading dock on the left side of the building</v>
          </cell>
          <cell r="P619">
            <v>44137</v>
          </cell>
          <cell r="Q619">
            <v>44704.466944444401</v>
          </cell>
          <cell r="R619">
            <v>44320</v>
          </cell>
          <cell r="S619" t="str">
            <v>FRANKIE</v>
          </cell>
          <cell r="T619" t="str">
            <v>12</v>
          </cell>
          <cell r="V619" t="str">
            <v>42.067145</v>
          </cell>
          <cell r="W619" t="str">
            <v>-72.675622</v>
          </cell>
        </row>
        <row r="620">
          <cell r="B620">
            <v>171067</v>
          </cell>
          <cell r="C620" t="str">
            <v>ROBERTA DOERING MIDDLE SCHOOL - USDA</v>
          </cell>
          <cell r="D620" t="str">
            <v>MA USDA</v>
          </cell>
          <cell r="E620">
            <v>0</v>
          </cell>
          <cell r="F620" t="str">
            <v>W</v>
          </cell>
          <cell r="G620" t="str">
            <v>68 MAIN ST</v>
          </cell>
          <cell r="H620" t="str">
            <v>AGAWAM</v>
          </cell>
          <cell r="I620" t="str">
            <v>MA</v>
          </cell>
          <cell r="J620" t="str">
            <v>01001</v>
          </cell>
          <cell r="K620" t="str">
            <v>Exact Auto Street Reference Geocoded</v>
          </cell>
          <cell r="M620" t="str">
            <v>STATE OF MA USDA</v>
          </cell>
          <cell r="N620" t="str">
            <v>SIERING DISTRICT</v>
          </cell>
          <cell r="O620" t="str">
            <v>First door on right, door #2</v>
          </cell>
          <cell r="P620">
            <v>44137</v>
          </cell>
          <cell r="Q620">
            <v>44704.466944444401</v>
          </cell>
          <cell r="R620">
            <v>44271</v>
          </cell>
          <cell r="S620" t="str">
            <v>FRANKIE</v>
          </cell>
          <cell r="T620" t="str">
            <v>12</v>
          </cell>
          <cell r="V620" t="str">
            <v>42.087907</v>
          </cell>
          <cell r="W620" t="str">
            <v>-72.623885</v>
          </cell>
        </row>
        <row r="621">
          <cell r="B621">
            <v>171068</v>
          </cell>
          <cell r="C621" t="str">
            <v>ROBINSON PARK SCHOOL - USDA</v>
          </cell>
          <cell r="D621" t="str">
            <v>MA USDA</v>
          </cell>
          <cell r="E621">
            <v>0</v>
          </cell>
          <cell r="F621" t="str">
            <v>W</v>
          </cell>
          <cell r="G621" t="str">
            <v>`65 BEGLEY STREET</v>
          </cell>
          <cell r="H621" t="str">
            <v>AGAWAM</v>
          </cell>
          <cell r="I621" t="str">
            <v>MA</v>
          </cell>
          <cell r="J621" t="str">
            <v>01001</v>
          </cell>
          <cell r="K621" t="str">
            <v>Exact Auto Street Reference Geocoded</v>
          </cell>
          <cell r="M621" t="str">
            <v>STATE OF MA USDA</v>
          </cell>
          <cell r="N621" t="str">
            <v>SIERING DISTRICT</v>
          </cell>
          <cell r="O621" t="str">
            <v>Back into space near dumpsters</v>
          </cell>
          <cell r="P621">
            <v>44137</v>
          </cell>
          <cell r="Q621">
            <v>44704.466944444401</v>
          </cell>
          <cell r="R621">
            <v>44691</v>
          </cell>
          <cell r="S621" t="str">
            <v>FRANKIE</v>
          </cell>
          <cell r="T621" t="str">
            <v>12</v>
          </cell>
          <cell r="V621" t="str">
            <v>42.089807</v>
          </cell>
          <cell r="W621" t="str">
            <v>-72.641185</v>
          </cell>
        </row>
        <row r="622">
          <cell r="B622">
            <v>171069</v>
          </cell>
          <cell r="C622" t="str">
            <v>BARRY ELEMENTARY SCHOOL - USDA</v>
          </cell>
          <cell r="D622" t="str">
            <v>MA USDA</v>
          </cell>
          <cell r="E622">
            <v>0</v>
          </cell>
          <cell r="F622" t="str">
            <v>M</v>
          </cell>
          <cell r="G622" t="str">
            <v>44 CONNELL ST</v>
          </cell>
          <cell r="H622" t="str">
            <v>CHICOPEE</v>
          </cell>
          <cell r="I622" t="str">
            <v>MA</v>
          </cell>
          <cell r="J622" t="str">
            <v>01020</v>
          </cell>
          <cell r="K622" t="str">
            <v>High Confidence Auto Street Ref Geocoded</v>
          </cell>
          <cell r="M622" t="str">
            <v>STATE OF MA USDA</v>
          </cell>
          <cell r="N622" t="str">
            <v>SIERING DISTRICT</v>
          </cell>
          <cell r="O622" t="str">
            <v>Ring bell at kitchen door</v>
          </cell>
          <cell r="P622">
            <v>44137</v>
          </cell>
          <cell r="Q622">
            <v>44704.466944444401</v>
          </cell>
          <cell r="R622">
            <v>44199</v>
          </cell>
          <cell r="S622" t="str">
            <v>FRANKIE</v>
          </cell>
          <cell r="T622" t="str">
            <v>12</v>
          </cell>
          <cell r="V622" t="str">
            <v>42.165787</v>
          </cell>
          <cell r="W622" t="str">
            <v>-72.587712</v>
          </cell>
        </row>
        <row r="623">
          <cell r="B623">
            <v>171070</v>
          </cell>
          <cell r="C623" t="str">
            <v>BELCHER SCHOOL - USDA</v>
          </cell>
          <cell r="D623" t="str">
            <v>MA USDA</v>
          </cell>
          <cell r="E623">
            <v>0</v>
          </cell>
          <cell r="F623" t="str">
            <v>M</v>
          </cell>
          <cell r="G623" t="str">
            <v>125 MONTGOMERY ST</v>
          </cell>
          <cell r="H623" t="str">
            <v>CHICOPEE</v>
          </cell>
          <cell r="I623" t="str">
            <v>MA</v>
          </cell>
          <cell r="J623" t="str">
            <v>01020</v>
          </cell>
          <cell r="K623" t="str">
            <v>Exact Auto Street Reference Geocoded</v>
          </cell>
          <cell r="M623" t="str">
            <v>STATE OF MA USDA</v>
          </cell>
          <cell r="N623" t="str">
            <v>SIERING DISTRICT</v>
          </cell>
          <cell r="O623" t="str">
            <v>Ring bell at kitchen door</v>
          </cell>
          <cell r="P623">
            <v>44137</v>
          </cell>
          <cell r="Q623">
            <v>44704.466944444401</v>
          </cell>
          <cell r="S623" t="str">
            <v>FRANKIE</v>
          </cell>
          <cell r="T623" t="str">
            <v>12</v>
          </cell>
          <cell r="V623" t="str">
            <v>42.163545</v>
          </cell>
          <cell r="W623" t="str">
            <v>-72.583099</v>
          </cell>
        </row>
        <row r="624">
          <cell r="B624">
            <v>171071</v>
          </cell>
          <cell r="C624" t="str">
            <v>BELLAMY MIDDLE SCHOOL - USDA</v>
          </cell>
          <cell r="D624" t="str">
            <v>MA USDA</v>
          </cell>
          <cell r="E624">
            <v>0</v>
          </cell>
          <cell r="F624" t="str">
            <v>M</v>
          </cell>
          <cell r="G624" t="str">
            <v>314 PENDLETON AVE</v>
          </cell>
          <cell r="H624" t="str">
            <v>CHICOPEE</v>
          </cell>
          <cell r="I624" t="str">
            <v>MA</v>
          </cell>
          <cell r="J624" t="str">
            <v>01020</v>
          </cell>
          <cell r="K624" t="str">
            <v>High Confidence Auto Street Ref Geocoded</v>
          </cell>
          <cell r="M624" t="str">
            <v>STATE OF MA USDA</v>
          </cell>
          <cell r="N624" t="str">
            <v>SIERING DISTRICT</v>
          </cell>
          <cell r="O624" t="str">
            <v>Ring bell at kitchen door</v>
          </cell>
          <cell r="P624">
            <v>44137</v>
          </cell>
          <cell r="Q624">
            <v>44704.466944444401</v>
          </cell>
          <cell r="R624">
            <v>44206</v>
          </cell>
          <cell r="S624" t="str">
            <v>FRANKIE</v>
          </cell>
          <cell r="T624" t="str">
            <v>12</v>
          </cell>
          <cell r="V624" t="str">
            <v>42.187703</v>
          </cell>
          <cell r="W624" t="str">
            <v>-72.585165</v>
          </cell>
        </row>
        <row r="625">
          <cell r="B625">
            <v>171072</v>
          </cell>
          <cell r="C625" t="str">
            <v>PE BOWE ELEMENTARY SCHOOL - USDA</v>
          </cell>
          <cell r="D625" t="str">
            <v>MA USDA</v>
          </cell>
          <cell r="E625">
            <v>0</v>
          </cell>
          <cell r="F625" t="str">
            <v>M</v>
          </cell>
          <cell r="G625" t="str">
            <v>115 HAMPDEN ST</v>
          </cell>
          <cell r="H625" t="str">
            <v>CHICOPEE</v>
          </cell>
          <cell r="I625" t="str">
            <v>MA</v>
          </cell>
          <cell r="J625" t="str">
            <v>01013</v>
          </cell>
          <cell r="K625" t="str">
            <v>High Confidence Auto Street Ref Geocoded</v>
          </cell>
          <cell r="M625" t="str">
            <v>STATE OF MA USDA</v>
          </cell>
          <cell r="N625" t="str">
            <v>SIERING DISTRICT</v>
          </cell>
          <cell r="O625" t="str">
            <v>Ring bell at kitchen door</v>
          </cell>
          <cell r="P625">
            <v>44137</v>
          </cell>
          <cell r="Q625">
            <v>44704.466944444401</v>
          </cell>
          <cell r="S625" t="str">
            <v>FRANKIE</v>
          </cell>
          <cell r="T625" t="str">
            <v>12</v>
          </cell>
          <cell r="V625" t="str">
            <v>42.140114</v>
          </cell>
          <cell r="W625" t="str">
            <v>-72.608904</v>
          </cell>
        </row>
        <row r="626">
          <cell r="B626">
            <v>171073</v>
          </cell>
          <cell r="C626" t="str">
            <v>BOWIE ELEMENTARY SCHOOL - USDA</v>
          </cell>
          <cell r="D626" t="str">
            <v>MA USDA</v>
          </cell>
          <cell r="E626">
            <v>0</v>
          </cell>
          <cell r="F626" t="str">
            <v>M</v>
          </cell>
          <cell r="G626" t="str">
            <v>80 DARE WAY</v>
          </cell>
          <cell r="H626" t="str">
            <v>CHICOPEE</v>
          </cell>
          <cell r="I626" t="str">
            <v>MA</v>
          </cell>
          <cell r="J626" t="str">
            <v>01020</v>
          </cell>
          <cell r="K626" t="str">
            <v>High Confidence Auto Street Ref Geocoded</v>
          </cell>
          <cell r="M626" t="str">
            <v>STATE OF MA USDA</v>
          </cell>
          <cell r="N626" t="str">
            <v>SIERING DISTRICT</v>
          </cell>
          <cell r="O626" t="str">
            <v>Ring bell at kitchen door</v>
          </cell>
          <cell r="P626">
            <v>44137</v>
          </cell>
          <cell r="Q626">
            <v>44704.466944444401</v>
          </cell>
          <cell r="S626" t="str">
            <v>FRANKIE</v>
          </cell>
          <cell r="T626" t="str">
            <v>12</v>
          </cell>
          <cell r="V626" t="str">
            <v>42.198554</v>
          </cell>
          <cell r="W626" t="str">
            <v>-72.558989</v>
          </cell>
        </row>
        <row r="627">
          <cell r="B627">
            <v>171074</v>
          </cell>
          <cell r="C627" t="str">
            <v>CHICOPEE ACADEMY - USDA</v>
          </cell>
          <cell r="D627" t="str">
            <v>MA USDA</v>
          </cell>
          <cell r="E627">
            <v>0</v>
          </cell>
          <cell r="F627" t="str">
            <v>M</v>
          </cell>
          <cell r="G627" t="str">
            <v>12 DARE WAY</v>
          </cell>
          <cell r="H627" t="str">
            <v>CHICOPEE</v>
          </cell>
          <cell r="I627" t="str">
            <v>MA</v>
          </cell>
          <cell r="J627" t="str">
            <v>01020</v>
          </cell>
          <cell r="K627" t="str">
            <v>High Confidence Auto Street Ref Geocoded</v>
          </cell>
          <cell r="M627" t="str">
            <v>STATE OF MA USDA</v>
          </cell>
          <cell r="N627" t="str">
            <v>SIERING DISTRICT</v>
          </cell>
          <cell r="O627" t="str">
            <v>Ring bell at kitchen door</v>
          </cell>
          <cell r="P627">
            <v>44137</v>
          </cell>
          <cell r="Q627">
            <v>44704.466944444401</v>
          </cell>
          <cell r="S627" t="str">
            <v>FRANKIE</v>
          </cell>
          <cell r="T627" t="str">
            <v>12</v>
          </cell>
          <cell r="V627" t="str">
            <v>42.198490</v>
          </cell>
          <cell r="W627" t="str">
            <v>-72.560030</v>
          </cell>
        </row>
        <row r="628">
          <cell r="B628">
            <v>171075</v>
          </cell>
          <cell r="C628" t="str">
            <v>CHICOPEE COMPREHENSIVE HIGH SCHOOL - US</v>
          </cell>
          <cell r="D628" t="str">
            <v>MA USDA</v>
          </cell>
          <cell r="E628">
            <v>0</v>
          </cell>
          <cell r="F628" t="str">
            <v>M</v>
          </cell>
          <cell r="G628" t="str">
            <v>617 MONTGOMARY ST</v>
          </cell>
          <cell r="H628" t="str">
            <v>CHICOPEE</v>
          </cell>
          <cell r="I628" t="str">
            <v>MA</v>
          </cell>
          <cell r="J628" t="str">
            <v>01020</v>
          </cell>
          <cell r="K628" t="str">
            <v>Exact Auto Street Reference Geocoded</v>
          </cell>
          <cell r="M628" t="str">
            <v>STATE OF MA USDA</v>
          </cell>
          <cell r="N628" t="str">
            <v>SIERING DISTRICT</v>
          </cell>
          <cell r="O628" t="str">
            <v>Ring bell at kitchen door</v>
          </cell>
          <cell r="P628">
            <v>44137</v>
          </cell>
          <cell r="Q628">
            <v>44704.466944444401</v>
          </cell>
          <cell r="R628">
            <v>44233</v>
          </cell>
          <cell r="S628" t="str">
            <v>FRANKIE</v>
          </cell>
          <cell r="T628" t="str">
            <v>12</v>
          </cell>
          <cell r="V628" t="str">
            <v>42.177582</v>
          </cell>
          <cell r="W628" t="str">
            <v>-72.589037</v>
          </cell>
        </row>
        <row r="629">
          <cell r="B629">
            <v>171076</v>
          </cell>
          <cell r="C629" t="str">
            <v>CHICOPEE HIGH SCHOOL - USDA</v>
          </cell>
          <cell r="D629" t="str">
            <v>MA USDA</v>
          </cell>
          <cell r="E629">
            <v>0</v>
          </cell>
          <cell r="F629" t="str">
            <v>M</v>
          </cell>
          <cell r="G629" t="str">
            <v>820 FRONT ST</v>
          </cell>
          <cell r="H629" t="str">
            <v>CHICOPEE</v>
          </cell>
          <cell r="I629" t="str">
            <v>MA</v>
          </cell>
          <cell r="J629" t="str">
            <v>01013</v>
          </cell>
          <cell r="K629" t="str">
            <v>Ambiguous Auto Street Ref Geocode</v>
          </cell>
          <cell r="M629" t="str">
            <v>STATE OF MA USDA</v>
          </cell>
          <cell r="N629" t="str">
            <v>SIERING DISTRICT</v>
          </cell>
          <cell r="O629" t="str">
            <v>Ring bell at kitchen door</v>
          </cell>
          <cell r="P629">
            <v>44137</v>
          </cell>
          <cell r="Q629">
            <v>44704.466944444401</v>
          </cell>
          <cell r="R629">
            <v>44319</v>
          </cell>
          <cell r="S629" t="str">
            <v>FRANKIE</v>
          </cell>
          <cell r="T629" t="str">
            <v>12</v>
          </cell>
          <cell r="V629" t="str">
            <v>42.147990</v>
          </cell>
          <cell r="W629" t="str">
            <v>-72.591180</v>
          </cell>
        </row>
        <row r="630">
          <cell r="B630">
            <v>171077</v>
          </cell>
          <cell r="C630" t="str">
            <v>DUPONT MIDDLE SCHOOL - USDA</v>
          </cell>
          <cell r="D630" t="str">
            <v>MA USDA</v>
          </cell>
          <cell r="E630">
            <v>0</v>
          </cell>
          <cell r="F630" t="str">
            <v>M</v>
          </cell>
          <cell r="G630" t="str">
            <v>650 FRONT ST</v>
          </cell>
          <cell r="H630" t="str">
            <v>CHICOPEE</v>
          </cell>
          <cell r="I630" t="str">
            <v>MA</v>
          </cell>
          <cell r="J630" t="str">
            <v>01013</v>
          </cell>
          <cell r="K630" t="str">
            <v>Exact Auto Street Reference Geocoded</v>
          </cell>
          <cell r="M630" t="str">
            <v>STATE OF MA USDA</v>
          </cell>
          <cell r="N630" t="str">
            <v>SIERING DISTRICT</v>
          </cell>
          <cell r="O630" t="str">
            <v>Ring bell at kitchen door</v>
          </cell>
          <cell r="P630">
            <v>44137</v>
          </cell>
          <cell r="Q630">
            <v>44704.466944444401</v>
          </cell>
          <cell r="R630">
            <v>44276</v>
          </cell>
          <cell r="S630" t="str">
            <v>FRANKIE</v>
          </cell>
          <cell r="T630" t="str">
            <v>12</v>
          </cell>
          <cell r="V630" t="str">
            <v>42.147956</v>
          </cell>
          <cell r="W630" t="str">
            <v>-72.592750</v>
          </cell>
        </row>
        <row r="631">
          <cell r="B631">
            <v>171078</v>
          </cell>
          <cell r="C631" t="str">
            <v>FAIRVIEW ELEMENTARY SCHOOL - USDA</v>
          </cell>
          <cell r="D631" t="str">
            <v>MA USDA</v>
          </cell>
          <cell r="E631">
            <v>0</v>
          </cell>
          <cell r="F631" t="str">
            <v>M</v>
          </cell>
          <cell r="G631" t="str">
            <v>26 MEMORIAL AVE</v>
          </cell>
          <cell r="H631" t="str">
            <v>CHICOPEE</v>
          </cell>
          <cell r="I631" t="str">
            <v>MA</v>
          </cell>
          <cell r="J631" t="str">
            <v>01020</v>
          </cell>
          <cell r="K631" t="str">
            <v>Exact Auto Street Reference Geocoded</v>
          </cell>
          <cell r="M631" t="str">
            <v>STATE OF MA USDA</v>
          </cell>
          <cell r="N631" t="str">
            <v>SIERING DISTRICT</v>
          </cell>
          <cell r="O631" t="str">
            <v>Ring bell at kitchen door</v>
          </cell>
          <cell r="P631">
            <v>44137</v>
          </cell>
          <cell r="Q631">
            <v>44704.466944444401</v>
          </cell>
          <cell r="R631">
            <v>44682</v>
          </cell>
          <cell r="S631" t="str">
            <v>FRANKIE</v>
          </cell>
          <cell r="T631" t="str">
            <v>12</v>
          </cell>
          <cell r="V631" t="str">
            <v>42.208182</v>
          </cell>
          <cell r="W631" t="str">
            <v>-72.574743</v>
          </cell>
        </row>
        <row r="632">
          <cell r="B632">
            <v>171079</v>
          </cell>
          <cell r="C632" t="str">
            <v>LAMBERT-LAVOIE ELEMENTARY SCHOOL - USDA</v>
          </cell>
          <cell r="D632" t="str">
            <v>MA USDA</v>
          </cell>
          <cell r="E632">
            <v>0</v>
          </cell>
          <cell r="F632" t="str">
            <v>M</v>
          </cell>
          <cell r="G632" t="str">
            <v>99 KENDALL ST</v>
          </cell>
          <cell r="H632" t="str">
            <v>CHICOPEE</v>
          </cell>
          <cell r="I632" t="str">
            <v>MA</v>
          </cell>
          <cell r="J632" t="str">
            <v>01020</v>
          </cell>
          <cell r="K632" t="str">
            <v>High Confidence Auto Street Ref Geocoded</v>
          </cell>
          <cell r="M632" t="str">
            <v>STATE OF MA USDA</v>
          </cell>
          <cell r="N632" t="str">
            <v>SIERING DISTRICT</v>
          </cell>
          <cell r="O632" t="str">
            <v>Ring bell at kitchen door</v>
          </cell>
          <cell r="P632">
            <v>44137</v>
          </cell>
          <cell r="Q632">
            <v>44704.466944444401</v>
          </cell>
          <cell r="R632">
            <v>44206</v>
          </cell>
          <cell r="S632" t="str">
            <v>FRANKIE</v>
          </cell>
          <cell r="T632" t="str">
            <v>12</v>
          </cell>
          <cell r="V632" t="str">
            <v>42.175588</v>
          </cell>
          <cell r="W632" t="str">
            <v>-72.595804</v>
          </cell>
        </row>
        <row r="633">
          <cell r="B633">
            <v>171080</v>
          </cell>
          <cell r="C633" t="str">
            <v>LITWIN ELEMENTARY SCHOOL - USDA</v>
          </cell>
          <cell r="D633" t="str">
            <v>MA USDA</v>
          </cell>
          <cell r="E633">
            <v>0</v>
          </cell>
          <cell r="F633" t="str">
            <v>M</v>
          </cell>
          <cell r="G633" t="str">
            <v>135 LITWIN LANE</v>
          </cell>
          <cell r="H633" t="str">
            <v>CHICOPEE</v>
          </cell>
          <cell r="I633" t="str">
            <v>MA</v>
          </cell>
          <cell r="J633" t="str">
            <v>01020</v>
          </cell>
          <cell r="K633" t="str">
            <v>High Confidence Auto Street Ref Geocoded</v>
          </cell>
          <cell r="M633" t="str">
            <v>STATE OF MA USDA</v>
          </cell>
          <cell r="N633" t="str">
            <v>SIERING DISTRICT</v>
          </cell>
          <cell r="O633" t="str">
            <v>Ring bell at kitchen door</v>
          </cell>
          <cell r="P633">
            <v>44137</v>
          </cell>
          <cell r="Q633">
            <v>44704.466944444401</v>
          </cell>
          <cell r="S633" t="str">
            <v>FRANKIE</v>
          </cell>
          <cell r="T633" t="str">
            <v>12</v>
          </cell>
          <cell r="V633" t="str">
            <v>42.175495</v>
          </cell>
          <cell r="W633" t="str">
            <v>-72.520980</v>
          </cell>
        </row>
        <row r="634">
          <cell r="B634">
            <v>171081</v>
          </cell>
          <cell r="C634" t="str">
            <v>STEFANIK ELEMENTARY SCHOOL - USDA</v>
          </cell>
          <cell r="D634" t="str">
            <v>MA USDA</v>
          </cell>
          <cell r="E634">
            <v>0</v>
          </cell>
          <cell r="F634" t="str">
            <v>M</v>
          </cell>
          <cell r="G634" t="str">
            <v>720 MEADOW ST</v>
          </cell>
          <cell r="H634" t="str">
            <v>CHICOPEE</v>
          </cell>
          <cell r="I634" t="str">
            <v>MA</v>
          </cell>
          <cell r="J634" t="str">
            <v>01013</v>
          </cell>
          <cell r="K634" t="str">
            <v>Exact Auto Street Reference Geocoded</v>
          </cell>
          <cell r="M634" t="str">
            <v>STATE OF MA USDA</v>
          </cell>
          <cell r="N634" t="str">
            <v>SIERING DISTRICT</v>
          </cell>
          <cell r="O634" t="str">
            <v>Ring bell at kitchen door</v>
          </cell>
          <cell r="P634">
            <v>44137</v>
          </cell>
          <cell r="Q634">
            <v>44704.466944444401</v>
          </cell>
          <cell r="R634">
            <v>44227</v>
          </cell>
          <cell r="S634" t="str">
            <v>FRANKIE</v>
          </cell>
          <cell r="T634" t="str">
            <v>12</v>
          </cell>
          <cell r="V634" t="str">
            <v>42.166997</v>
          </cell>
          <cell r="W634" t="str">
            <v>-72.614273</v>
          </cell>
        </row>
        <row r="635">
          <cell r="B635">
            <v>171082</v>
          </cell>
          <cell r="C635" t="str">
            <v>STREIBER ELEMENTARY SCHOOL - USDA</v>
          </cell>
          <cell r="D635" t="str">
            <v>MA USDA</v>
          </cell>
          <cell r="E635">
            <v>0</v>
          </cell>
          <cell r="F635" t="str">
            <v>M</v>
          </cell>
          <cell r="G635" t="str">
            <v>40 STREIBER DR</v>
          </cell>
          <cell r="H635" t="str">
            <v>CHICOPEE</v>
          </cell>
          <cell r="I635" t="str">
            <v>MA</v>
          </cell>
          <cell r="J635" t="str">
            <v>01020</v>
          </cell>
          <cell r="K635" t="str">
            <v>Exact Auto Street Reference Geocoded</v>
          </cell>
          <cell r="M635" t="str">
            <v>STATE OF MA USDA</v>
          </cell>
          <cell r="N635" t="str">
            <v>SIERING DISTRICT</v>
          </cell>
          <cell r="O635" t="str">
            <v>Ring bell at kitchen door</v>
          </cell>
          <cell r="P635">
            <v>44137</v>
          </cell>
          <cell r="Q635">
            <v>44704.466944444401</v>
          </cell>
          <cell r="S635" t="str">
            <v>FRANKIE</v>
          </cell>
          <cell r="T635" t="str">
            <v>12</v>
          </cell>
          <cell r="V635" t="str">
            <v>42.194496</v>
          </cell>
          <cell r="W635" t="str">
            <v>-72.577657</v>
          </cell>
        </row>
        <row r="636">
          <cell r="B636">
            <v>171083</v>
          </cell>
          <cell r="C636" t="str">
            <v>SZETELA EARLY CHILDHOOD SCHOOL - USDA</v>
          </cell>
          <cell r="D636" t="str">
            <v>MA USDA</v>
          </cell>
          <cell r="E636">
            <v>0</v>
          </cell>
          <cell r="F636" t="str">
            <v>M</v>
          </cell>
          <cell r="G636" t="str">
            <v>66 MACEK DR</v>
          </cell>
          <cell r="H636" t="str">
            <v>CHICOPEE</v>
          </cell>
          <cell r="I636" t="str">
            <v>MA</v>
          </cell>
          <cell r="J636" t="str">
            <v>01013</v>
          </cell>
          <cell r="K636" t="str">
            <v>Exact Auto Street Reference Geocoded</v>
          </cell>
          <cell r="M636" t="str">
            <v>STATE OF MA USDA</v>
          </cell>
          <cell r="N636" t="str">
            <v>SIERING DISTRICT</v>
          </cell>
          <cell r="O636" t="str">
            <v>Ring bell at kitchen door</v>
          </cell>
          <cell r="P636">
            <v>44137</v>
          </cell>
          <cell r="Q636">
            <v>44704.466944444401</v>
          </cell>
          <cell r="S636" t="str">
            <v>FRANKIE</v>
          </cell>
          <cell r="T636" t="str">
            <v>12</v>
          </cell>
          <cell r="V636" t="str">
            <v>42.159595</v>
          </cell>
          <cell r="W636" t="str">
            <v>-72.601338</v>
          </cell>
        </row>
        <row r="637">
          <cell r="B637">
            <v>171084</v>
          </cell>
          <cell r="C637" t="str">
            <v>LEVERETT ELEMENTARY SCHOOL - USDA</v>
          </cell>
          <cell r="D637" t="str">
            <v>MA USDA</v>
          </cell>
          <cell r="E637">
            <v>0</v>
          </cell>
          <cell r="F637" t="str">
            <v>M</v>
          </cell>
          <cell r="G637" t="str">
            <v>85 MONTAGUE ROAD</v>
          </cell>
          <cell r="H637" t="str">
            <v>LEVERETT</v>
          </cell>
          <cell r="I637" t="str">
            <v>MA</v>
          </cell>
          <cell r="J637" t="str">
            <v>01054</v>
          </cell>
          <cell r="K637" t="str">
            <v>Exact Auto Street Reference Geocoded</v>
          </cell>
          <cell r="M637" t="str">
            <v>STATE OF MA USDA</v>
          </cell>
          <cell r="N637" t="str">
            <v>SIERING DISTRICT</v>
          </cell>
          <cell r="O637" t="str">
            <v>deliver to kitchen (side of school near dumpster)</v>
          </cell>
          <cell r="P637">
            <v>44137</v>
          </cell>
          <cell r="Q637">
            <v>44704.466944444401</v>
          </cell>
          <cell r="R637">
            <v>44570</v>
          </cell>
          <cell r="S637" t="str">
            <v>FRANKIE</v>
          </cell>
          <cell r="T637" t="str">
            <v>12</v>
          </cell>
          <cell r="V637" t="str">
            <v>42.464354</v>
          </cell>
          <cell r="W637" t="str">
            <v>-72.498056</v>
          </cell>
        </row>
        <row r="638">
          <cell r="B638">
            <v>171085</v>
          </cell>
          <cell r="C638" t="str">
            <v>WAHCONAH HIGH SCHOOL - USDA</v>
          </cell>
          <cell r="D638" t="str">
            <v>MA USDA</v>
          </cell>
          <cell r="E638">
            <v>0</v>
          </cell>
          <cell r="F638" t="str">
            <v>R</v>
          </cell>
          <cell r="G638" t="str">
            <v>150 OLD WINDSOR ROAD</v>
          </cell>
          <cell r="H638" t="str">
            <v>DALTON</v>
          </cell>
          <cell r="I638" t="str">
            <v>MA</v>
          </cell>
          <cell r="J638" t="str">
            <v>01226</v>
          </cell>
          <cell r="K638" t="str">
            <v>High Confidence Auto Street Ref Geocoded</v>
          </cell>
          <cell r="M638" t="str">
            <v>STATE OF MA USDA</v>
          </cell>
          <cell r="N638" t="str">
            <v>SIERING DISTRICT</v>
          </cell>
          <cell r="O638" t="str">
            <v>Driver must ring bell and sign Covid Sheet</v>
          </cell>
          <cell r="P638">
            <v>44137</v>
          </cell>
          <cell r="Q638">
            <v>44704.466944444401</v>
          </cell>
          <cell r="R638">
            <v>44664</v>
          </cell>
          <cell r="S638" t="str">
            <v>FRANKIE</v>
          </cell>
          <cell r="T638" t="str">
            <v>12</v>
          </cell>
          <cell r="V638" t="str">
            <v>42.474140</v>
          </cell>
          <cell r="W638" t="str">
            <v>-73.138884</v>
          </cell>
        </row>
        <row r="639">
          <cell r="B639">
            <v>171086</v>
          </cell>
          <cell r="C639" t="str">
            <v>NESSACUS MIDDLE SCHOOL - USDA</v>
          </cell>
          <cell r="D639" t="str">
            <v>MA USDA</v>
          </cell>
          <cell r="E639">
            <v>0</v>
          </cell>
          <cell r="F639" t="str">
            <v>R</v>
          </cell>
          <cell r="G639" t="str">
            <v>35 FOX ROAD</v>
          </cell>
          <cell r="H639" t="str">
            <v>DALTON</v>
          </cell>
          <cell r="I639" t="str">
            <v>MA</v>
          </cell>
          <cell r="J639" t="str">
            <v>01226</v>
          </cell>
          <cell r="K639" t="str">
            <v>Exact Auto Street Reference Geocoded</v>
          </cell>
          <cell r="M639" t="str">
            <v>STATE OF MA USDA</v>
          </cell>
          <cell r="N639" t="str">
            <v>SIERING DISTRICT</v>
          </cell>
          <cell r="O639" t="str">
            <v>Driver must ring bell and sign Covid Sheet</v>
          </cell>
          <cell r="P639">
            <v>44137</v>
          </cell>
          <cell r="Q639">
            <v>44704.466944444401</v>
          </cell>
          <cell r="S639" t="str">
            <v>FRANKIE</v>
          </cell>
          <cell r="T639" t="str">
            <v>12</v>
          </cell>
          <cell r="V639" t="str">
            <v>42.467054</v>
          </cell>
          <cell r="W639" t="str">
            <v>-73.139393</v>
          </cell>
        </row>
        <row r="640">
          <cell r="B640">
            <v>171087</v>
          </cell>
          <cell r="C640" t="str">
            <v>KITTREDGE ELEMENTARY SCHOOL - USDA</v>
          </cell>
          <cell r="D640" t="str">
            <v>MA USDA</v>
          </cell>
          <cell r="E640">
            <v>0</v>
          </cell>
          <cell r="F640" t="str">
            <v>R</v>
          </cell>
          <cell r="G640" t="str">
            <v>80 MAPLE STREET</v>
          </cell>
          <cell r="H640" t="str">
            <v>HINSDALE</v>
          </cell>
          <cell r="I640" t="str">
            <v>MA</v>
          </cell>
          <cell r="J640" t="str">
            <v>01235</v>
          </cell>
          <cell r="K640" t="str">
            <v>Exact Auto Street Reference Geocoded</v>
          </cell>
          <cell r="M640" t="str">
            <v>STATE OF MA USDA</v>
          </cell>
          <cell r="N640" t="str">
            <v>SIERING DISTRICT</v>
          </cell>
          <cell r="O640" t="str">
            <v>Driver must ring bell and sign Covid Sheet</v>
          </cell>
          <cell r="P640">
            <v>44137</v>
          </cell>
          <cell r="Q640">
            <v>44704.466944444401</v>
          </cell>
          <cell r="R640">
            <v>44657</v>
          </cell>
          <cell r="S640" t="str">
            <v>FRANKIE</v>
          </cell>
          <cell r="T640" t="str">
            <v>12</v>
          </cell>
          <cell r="V640" t="str">
            <v>42.438683</v>
          </cell>
          <cell r="W640" t="str">
            <v>-73.123076</v>
          </cell>
        </row>
        <row r="641">
          <cell r="B641">
            <v>171088</v>
          </cell>
          <cell r="C641" t="str">
            <v>CRANEVILLE ELEMENTARY SCHOOL - USDA</v>
          </cell>
          <cell r="D641" t="str">
            <v>MA USDA</v>
          </cell>
          <cell r="E641">
            <v>0</v>
          </cell>
          <cell r="F641" t="str">
            <v>R</v>
          </cell>
          <cell r="G641" t="str">
            <v>71 PARK AVENUE</v>
          </cell>
          <cell r="H641" t="str">
            <v>DALTON</v>
          </cell>
          <cell r="I641" t="str">
            <v>MA</v>
          </cell>
          <cell r="J641" t="str">
            <v>01226</v>
          </cell>
          <cell r="K641" t="str">
            <v>Exact Auto Street Reference Geocoded</v>
          </cell>
          <cell r="M641" t="str">
            <v>STATE OF MA USDA</v>
          </cell>
          <cell r="N641" t="str">
            <v>SIERING DISTRICT</v>
          </cell>
          <cell r="O641" t="str">
            <v>Driver must ring bell and sign Covid Sheet</v>
          </cell>
          <cell r="P641">
            <v>44137</v>
          </cell>
          <cell r="Q641">
            <v>44704.466944444401</v>
          </cell>
          <cell r="R641">
            <v>44657</v>
          </cell>
          <cell r="S641" t="str">
            <v>FRANKIE</v>
          </cell>
          <cell r="T641" t="str">
            <v>12</v>
          </cell>
          <cell r="V641" t="str">
            <v>42.475280</v>
          </cell>
          <cell r="W641" t="str">
            <v>-73.175626</v>
          </cell>
        </row>
        <row r="642">
          <cell r="B642">
            <v>171089</v>
          </cell>
          <cell r="C642" t="str">
            <v>BLUEBERRRY HILL ELEMENTARY SCHOOL - USD</v>
          </cell>
          <cell r="D642" t="str">
            <v>MA USDA</v>
          </cell>
          <cell r="E642">
            <v>0</v>
          </cell>
          <cell r="F642" t="str">
            <v>W</v>
          </cell>
          <cell r="G642" t="str">
            <v>275 BLUEBERRY HILL R</v>
          </cell>
          <cell r="H642" t="str">
            <v>LONGMEADOW</v>
          </cell>
          <cell r="I642" t="str">
            <v>MA</v>
          </cell>
          <cell r="J642" t="str">
            <v>01106</v>
          </cell>
          <cell r="K642" t="str">
            <v>High Confidence Auto Street Ref Geocoded</v>
          </cell>
          <cell r="M642" t="str">
            <v>STATE OF MA USDA</v>
          </cell>
          <cell r="N642" t="str">
            <v>SIERING DISTRICT</v>
          </cell>
          <cell r="O642" t="str">
            <v>knock at kitchen door</v>
          </cell>
          <cell r="P642">
            <v>44137</v>
          </cell>
          <cell r="Q642">
            <v>44704.466944444401</v>
          </cell>
          <cell r="S642" t="str">
            <v>FRANKIE</v>
          </cell>
          <cell r="T642" t="str">
            <v>12</v>
          </cell>
          <cell r="V642" t="str">
            <v>42.058284</v>
          </cell>
          <cell r="W642" t="str">
            <v>-72.560976</v>
          </cell>
        </row>
        <row r="643">
          <cell r="B643">
            <v>171090</v>
          </cell>
          <cell r="C643" t="str">
            <v>CENTER ELEMENTARY SCHOOL - USDA</v>
          </cell>
          <cell r="D643" t="str">
            <v>MA USDA</v>
          </cell>
          <cell r="E643">
            <v>0</v>
          </cell>
          <cell r="F643" t="str">
            <v>W</v>
          </cell>
          <cell r="G643" t="str">
            <v>837 LONGMEADOW STREE</v>
          </cell>
          <cell r="H643" t="str">
            <v>LONGMEADOW</v>
          </cell>
          <cell r="I643" t="str">
            <v>MA</v>
          </cell>
          <cell r="J643" t="str">
            <v>01106</v>
          </cell>
          <cell r="K643" t="str">
            <v>Med Confidence Auto Street Ref Geocoded</v>
          </cell>
          <cell r="M643" t="str">
            <v>STATE OF MA USDA</v>
          </cell>
          <cell r="N643" t="str">
            <v>SIERING DISTRICT</v>
          </cell>
          <cell r="O643" t="str">
            <v>knock at kitchen door</v>
          </cell>
          <cell r="P643">
            <v>44137</v>
          </cell>
          <cell r="Q643">
            <v>44704.466944444401</v>
          </cell>
          <cell r="R643">
            <v>44630</v>
          </cell>
          <cell r="S643" t="str">
            <v>FRANKIE</v>
          </cell>
          <cell r="T643" t="str">
            <v>12</v>
          </cell>
          <cell r="V643" t="str">
            <v>42.048054</v>
          </cell>
          <cell r="W643" t="str">
            <v>-72.583410</v>
          </cell>
        </row>
        <row r="644">
          <cell r="B644">
            <v>171091</v>
          </cell>
          <cell r="C644" t="str">
            <v>WOLF SWAMP ROAD ELEMENTARY SCHOOL - USD</v>
          </cell>
          <cell r="D644" t="str">
            <v>MA USDA</v>
          </cell>
          <cell r="E644">
            <v>0</v>
          </cell>
          <cell r="F644" t="str">
            <v>W</v>
          </cell>
          <cell r="G644" t="str">
            <v>62 WOLF SWAMP ROAD</v>
          </cell>
          <cell r="H644" t="str">
            <v>LONGMEADOW</v>
          </cell>
          <cell r="I644" t="str">
            <v>MA</v>
          </cell>
          <cell r="J644" t="str">
            <v>01106</v>
          </cell>
          <cell r="K644" t="str">
            <v>Exact Auto Street Reference Geocoded</v>
          </cell>
          <cell r="M644" t="str">
            <v>STATE OF MA USDA</v>
          </cell>
          <cell r="N644" t="str">
            <v>SIERING DISTRICT</v>
          </cell>
          <cell r="O644" t="str">
            <v>knock at kitchen door</v>
          </cell>
          <cell r="P644">
            <v>44137</v>
          </cell>
          <cell r="Q644">
            <v>44704.466944444401</v>
          </cell>
          <cell r="S644" t="str">
            <v>FRANKIE</v>
          </cell>
          <cell r="T644" t="str">
            <v>12</v>
          </cell>
          <cell r="V644" t="str">
            <v>42.037569</v>
          </cell>
          <cell r="W644" t="str">
            <v>-72.559946</v>
          </cell>
        </row>
        <row r="645">
          <cell r="B645">
            <v>171092</v>
          </cell>
          <cell r="C645" t="str">
            <v>GLENBROOK MIDDLE SCHOOL - USDA</v>
          </cell>
          <cell r="D645" t="str">
            <v>MA USDA</v>
          </cell>
          <cell r="E645">
            <v>0</v>
          </cell>
          <cell r="F645" t="str">
            <v>W</v>
          </cell>
          <cell r="G645" t="str">
            <v>110 CAMBRDIGE CIRCLE</v>
          </cell>
          <cell r="H645" t="str">
            <v>LONGMEADOW</v>
          </cell>
          <cell r="I645" t="str">
            <v>MA</v>
          </cell>
          <cell r="J645" t="str">
            <v>01106</v>
          </cell>
          <cell r="K645" t="str">
            <v>Exact Auto Street Reference Geocoded</v>
          </cell>
          <cell r="M645" t="str">
            <v>STATE OF MA USDA</v>
          </cell>
          <cell r="N645" t="str">
            <v>SIERING DISTRICT</v>
          </cell>
          <cell r="O645" t="str">
            <v>Driver can ring bell at receiving or knock</v>
          </cell>
          <cell r="P645">
            <v>44137</v>
          </cell>
          <cell r="Q645">
            <v>44704.466944444401</v>
          </cell>
          <cell r="S645" t="str">
            <v>FRANKIE</v>
          </cell>
          <cell r="T645" t="str">
            <v>12</v>
          </cell>
          <cell r="V645" t="str">
            <v>42.044129</v>
          </cell>
          <cell r="W645" t="str">
            <v>-72.549444</v>
          </cell>
        </row>
        <row r="646">
          <cell r="B646">
            <v>171093</v>
          </cell>
          <cell r="C646" t="str">
            <v>WILLIAMS MIDDLE SCHOOL - USDA</v>
          </cell>
          <cell r="D646" t="str">
            <v>MA USDA</v>
          </cell>
          <cell r="E646">
            <v>0</v>
          </cell>
          <cell r="F646" t="str">
            <v>W</v>
          </cell>
          <cell r="G646" t="str">
            <v>410 WILLIAMS STREET</v>
          </cell>
          <cell r="H646" t="str">
            <v>LONGMEADOW</v>
          </cell>
          <cell r="I646" t="str">
            <v>MA</v>
          </cell>
          <cell r="J646" t="str">
            <v>01106</v>
          </cell>
          <cell r="K646" t="str">
            <v>Exact Auto Street Reference Geocoded</v>
          </cell>
          <cell r="M646" t="str">
            <v>STATE OF MA USDA</v>
          </cell>
          <cell r="N646" t="str">
            <v>SIERING DISTRICT</v>
          </cell>
          <cell r="O646" t="str">
            <v>Driver can ring bell at receiving</v>
          </cell>
          <cell r="P646">
            <v>44137</v>
          </cell>
          <cell r="Q646">
            <v>44704.466944444401</v>
          </cell>
          <cell r="S646" t="str">
            <v>FRANKIE</v>
          </cell>
          <cell r="T646" t="str">
            <v>12</v>
          </cell>
          <cell r="V646" t="str">
            <v>42.050490</v>
          </cell>
          <cell r="W646" t="str">
            <v>-72.567311</v>
          </cell>
        </row>
        <row r="647">
          <cell r="B647">
            <v>171094</v>
          </cell>
          <cell r="C647" t="str">
            <v>LONGMEADOW HIGH SCHOOL - USDA</v>
          </cell>
          <cell r="D647" t="str">
            <v>MA USDA</v>
          </cell>
          <cell r="E647">
            <v>0</v>
          </cell>
          <cell r="F647" t="str">
            <v>W</v>
          </cell>
          <cell r="G647" t="str">
            <v>95 GRASSY GUTTER ROA</v>
          </cell>
          <cell r="H647" t="str">
            <v>LONGMEADOW</v>
          </cell>
          <cell r="I647" t="str">
            <v>MA</v>
          </cell>
          <cell r="J647" t="str">
            <v>01106</v>
          </cell>
          <cell r="K647" t="str">
            <v>High Confidence Auto Street Ref Geocoded</v>
          </cell>
          <cell r="M647" t="str">
            <v>STATE OF MA USDA</v>
          </cell>
          <cell r="N647" t="str">
            <v>SIERING DISTRICT</v>
          </cell>
          <cell r="O647" t="str">
            <v>Driver can ring bell at receiving</v>
          </cell>
          <cell r="P647">
            <v>44137</v>
          </cell>
          <cell r="Q647">
            <v>44704.466944444401</v>
          </cell>
          <cell r="R647">
            <v>44250</v>
          </cell>
          <cell r="S647" t="str">
            <v>FRANKIE</v>
          </cell>
          <cell r="T647" t="str">
            <v>12</v>
          </cell>
          <cell r="V647" t="str">
            <v>42.055722</v>
          </cell>
          <cell r="W647" t="str">
            <v>-72.562162</v>
          </cell>
        </row>
        <row r="648">
          <cell r="B648">
            <v>171095</v>
          </cell>
          <cell r="C648" t="str">
            <v>CONWAY GRAMMAR SCHOOL - USDA</v>
          </cell>
          <cell r="D648" t="str">
            <v>MA USDA</v>
          </cell>
          <cell r="E648">
            <v>0</v>
          </cell>
          <cell r="F648" t="str">
            <v>R</v>
          </cell>
          <cell r="G648" t="str">
            <v>24 FOURNIER RD.</v>
          </cell>
          <cell r="H648" t="str">
            <v>CONWAY</v>
          </cell>
          <cell r="I648" t="str">
            <v>MA</v>
          </cell>
          <cell r="J648" t="str">
            <v>01341</v>
          </cell>
          <cell r="K648" t="str">
            <v>High Confidence Auto Street Ref Geocoded</v>
          </cell>
          <cell r="M648" t="str">
            <v>STATE OF MA USDA</v>
          </cell>
          <cell r="N648" t="str">
            <v>SIERING DISTRICT</v>
          </cell>
          <cell r="O648" t="str">
            <v>Drive around the back of the school to the loading dock.</v>
          </cell>
          <cell r="P648">
            <v>44137</v>
          </cell>
          <cell r="Q648">
            <v>44704.466944444401</v>
          </cell>
          <cell r="R648">
            <v>44703</v>
          </cell>
          <cell r="S648" t="str">
            <v>FRANKIE</v>
          </cell>
          <cell r="T648" t="str">
            <v>12</v>
          </cell>
          <cell r="V648" t="str">
            <v>42.508744</v>
          </cell>
          <cell r="W648" t="str">
            <v>-72.675354</v>
          </cell>
        </row>
        <row r="649">
          <cell r="B649">
            <v>171096</v>
          </cell>
          <cell r="C649" t="str">
            <v>DEERFIELD ELEMENTARY SCHOOL - USDA</v>
          </cell>
          <cell r="D649" t="str">
            <v>MA USDA</v>
          </cell>
          <cell r="E649">
            <v>0</v>
          </cell>
          <cell r="F649" t="str">
            <v>M</v>
          </cell>
          <cell r="G649" t="str">
            <v>21 PLEASANT ST.</v>
          </cell>
          <cell r="H649" t="str">
            <v>SOUTH DEERFIELD</v>
          </cell>
          <cell r="I649" t="str">
            <v>MA</v>
          </cell>
          <cell r="J649" t="str">
            <v>01343</v>
          </cell>
          <cell r="K649" t="str">
            <v>High Confidence Auto Street Ref Geocoded</v>
          </cell>
          <cell r="M649" t="str">
            <v>STATE OF MA USDA</v>
          </cell>
          <cell r="N649" t="str">
            <v>SIERING DISTRICT</v>
          </cell>
          <cell r="O649" t="str">
            <v>Drive to the back of the school to the back door.</v>
          </cell>
          <cell r="P649">
            <v>44137</v>
          </cell>
          <cell r="Q649">
            <v>44704.466944444401</v>
          </cell>
          <cell r="R649">
            <v>44466</v>
          </cell>
          <cell r="S649" t="str">
            <v>FRANKIE</v>
          </cell>
          <cell r="T649" t="str">
            <v>12</v>
          </cell>
          <cell r="V649" t="str">
            <v>42.481586</v>
          </cell>
          <cell r="W649" t="str">
            <v>-72.610094</v>
          </cell>
        </row>
        <row r="650">
          <cell r="B650">
            <v>171097</v>
          </cell>
          <cell r="C650" t="str">
            <v>FRONTIER REGIONAL SCHOOL - USDA</v>
          </cell>
          <cell r="D650" t="str">
            <v>MA USDA</v>
          </cell>
          <cell r="E650">
            <v>0</v>
          </cell>
          <cell r="F650" t="str">
            <v>M</v>
          </cell>
          <cell r="G650" t="str">
            <v>113 N. MAIN ST.</v>
          </cell>
          <cell r="H650" t="str">
            <v>SOUTH DEERFIELD</v>
          </cell>
          <cell r="I650" t="str">
            <v>MA</v>
          </cell>
          <cell r="J650" t="str">
            <v>01343</v>
          </cell>
          <cell r="K650" t="str">
            <v>High Confidence Auto Street Ref Geocoded</v>
          </cell>
          <cell r="M650" t="str">
            <v>STATE OF MA USDA</v>
          </cell>
          <cell r="N650" t="str">
            <v>SIERING DISTRICT</v>
          </cell>
          <cell r="O650" t="str">
            <v>Drive to the middle of the school by the dumpsters, the kitchen entrance is there.</v>
          </cell>
          <cell r="P650">
            <v>44137</v>
          </cell>
          <cell r="Q650">
            <v>44704.466944444401</v>
          </cell>
          <cell r="R650">
            <v>44493</v>
          </cell>
          <cell r="S650" t="str">
            <v>FRANKIE</v>
          </cell>
          <cell r="T650" t="str">
            <v>12</v>
          </cell>
          <cell r="V650" t="str">
            <v>42.483624</v>
          </cell>
          <cell r="W650" t="str">
            <v>-72.604290</v>
          </cell>
        </row>
        <row r="651">
          <cell r="B651">
            <v>171098</v>
          </cell>
          <cell r="C651" t="str">
            <v>SUNDERLAND ELEMENTARY SCHOOL - USDA</v>
          </cell>
          <cell r="D651" t="str">
            <v>MA USDA</v>
          </cell>
          <cell r="E651">
            <v>0</v>
          </cell>
          <cell r="F651" t="str">
            <v>M</v>
          </cell>
          <cell r="G651" t="str">
            <v>1 SWAMPFIELD DR.</v>
          </cell>
          <cell r="H651" t="str">
            <v>SUNDERLAND</v>
          </cell>
          <cell r="I651" t="str">
            <v>MA</v>
          </cell>
          <cell r="J651" t="str">
            <v>01375</v>
          </cell>
          <cell r="K651" t="str">
            <v>Exact Auto Street Reference Geocoded</v>
          </cell>
          <cell r="M651" t="str">
            <v>STATE OF MA USDA</v>
          </cell>
          <cell r="N651" t="str">
            <v>SIERING DISTRICT</v>
          </cell>
          <cell r="O651" t="str">
            <v>Drive around the back of the school to the kitchen back door.</v>
          </cell>
          <cell r="P651">
            <v>44137</v>
          </cell>
          <cell r="Q651">
            <v>44704.466944444401</v>
          </cell>
          <cell r="R651">
            <v>44696</v>
          </cell>
          <cell r="S651" t="str">
            <v>FRANKIE</v>
          </cell>
          <cell r="T651" t="str">
            <v>12</v>
          </cell>
          <cell r="V651" t="str">
            <v>42.458906</v>
          </cell>
          <cell r="W651" t="str">
            <v>-72.575148</v>
          </cell>
        </row>
        <row r="652">
          <cell r="B652">
            <v>171099</v>
          </cell>
          <cell r="C652" t="str">
            <v>WHATELY ELEMENTARY SCHOOL - USDA</v>
          </cell>
          <cell r="D652" t="str">
            <v>MA USDA</v>
          </cell>
          <cell r="E652">
            <v>0</v>
          </cell>
          <cell r="F652" t="str">
            <v>M</v>
          </cell>
          <cell r="G652" t="str">
            <v>273 LONG PLAIN RD.</v>
          </cell>
          <cell r="H652" t="str">
            <v>WHATELY</v>
          </cell>
          <cell r="I652" t="str">
            <v>MA</v>
          </cell>
          <cell r="J652" t="str">
            <v>01375</v>
          </cell>
          <cell r="K652" t="str">
            <v>Ambiguous Auto Street Ref Geocode</v>
          </cell>
          <cell r="M652" t="str">
            <v>STATE OF MA USDA</v>
          </cell>
          <cell r="N652" t="str">
            <v>SIERING DISTRICT</v>
          </cell>
          <cell r="O652" t="str">
            <v>Drive around the back of the school to the loading dock.</v>
          </cell>
          <cell r="P652">
            <v>44137</v>
          </cell>
          <cell r="Q652">
            <v>44704.466944444401</v>
          </cell>
          <cell r="R652">
            <v>44269</v>
          </cell>
          <cell r="S652" t="str">
            <v>FRANKIE</v>
          </cell>
          <cell r="T652" t="str">
            <v>12</v>
          </cell>
          <cell r="V652" t="str">
            <v>42.431742</v>
          </cell>
          <cell r="W652" t="str">
            <v>-72.556614</v>
          </cell>
        </row>
        <row r="653">
          <cell r="B653">
            <v>171100</v>
          </cell>
          <cell r="C653" t="str">
            <v>HOLYOKE PUBLIC SCHOOLS WAREHOUSE - USDA</v>
          </cell>
          <cell r="D653" t="str">
            <v>MA USDA</v>
          </cell>
          <cell r="E653">
            <v>0</v>
          </cell>
          <cell r="F653" t="str">
            <v>F</v>
          </cell>
          <cell r="G653" t="str">
            <v>728 MAIN ST.</v>
          </cell>
          <cell r="H653" t="str">
            <v>HOLYOKE</v>
          </cell>
          <cell r="I653" t="str">
            <v>MA</v>
          </cell>
          <cell r="J653" t="str">
            <v>01040</v>
          </cell>
          <cell r="K653" t="str">
            <v>Exact Auto Street Reference Geocoded</v>
          </cell>
          <cell r="L653" t="str">
            <v>EJ</v>
          </cell>
          <cell r="M653" t="str">
            <v>STATE OF MA USDA</v>
          </cell>
          <cell r="N653" t="str">
            <v>SIERING DISTRICT</v>
          </cell>
          <cell r="O653" t="str">
            <v>Delivery date and window must be communicated with Warehouse Manager Luis Morales 413-535-6789</v>
          </cell>
          <cell r="P653">
            <v>44137</v>
          </cell>
          <cell r="Q653">
            <v>44704.466944444401</v>
          </cell>
          <cell r="R653">
            <v>44735</v>
          </cell>
          <cell r="S653" t="str">
            <v>FRANKIE</v>
          </cell>
          <cell r="T653" t="str">
            <v>12</v>
          </cell>
          <cell r="V653" t="str">
            <v>42.190439</v>
          </cell>
          <cell r="W653" t="str">
            <v>-72.617177</v>
          </cell>
        </row>
        <row r="654">
          <cell r="B654">
            <v>171101</v>
          </cell>
          <cell r="C654" t="str">
            <v>AMHERST HIGH SCHOOL - USDA</v>
          </cell>
          <cell r="D654" t="str">
            <v>MA USDA</v>
          </cell>
          <cell r="E654">
            <v>0</v>
          </cell>
          <cell r="F654" t="str">
            <v>M</v>
          </cell>
          <cell r="G654" t="str">
            <v>32 MATTOON ST</v>
          </cell>
          <cell r="H654" t="str">
            <v>AMHERST</v>
          </cell>
          <cell r="I654" t="str">
            <v>MA</v>
          </cell>
          <cell r="J654" t="str">
            <v>01002</v>
          </cell>
          <cell r="K654" t="str">
            <v>Exact Auto Street Reference Geocoded</v>
          </cell>
          <cell r="M654" t="str">
            <v>STATE OF MA USDA</v>
          </cell>
          <cell r="N654" t="str">
            <v>SIERING DISTRICT</v>
          </cell>
          <cell r="O654" t="str">
            <v>Driver must wear mask. Deliver to side door</v>
          </cell>
          <cell r="P654">
            <v>44137</v>
          </cell>
          <cell r="Q654">
            <v>44704.466944444401</v>
          </cell>
          <cell r="R654">
            <v>44262</v>
          </cell>
          <cell r="S654" t="str">
            <v>FRANKIE</v>
          </cell>
          <cell r="T654" t="str">
            <v>12</v>
          </cell>
          <cell r="V654" t="str">
            <v>42.379810</v>
          </cell>
          <cell r="W654" t="str">
            <v>-72.513354</v>
          </cell>
        </row>
        <row r="655">
          <cell r="B655">
            <v>171102</v>
          </cell>
          <cell r="C655" t="str">
            <v>AMHEST MIDDLE SCHOOL  - USDA</v>
          </cell>
          <cell r="D655" t="str">
            <v>MA USDA</v>
          </cell>
          <cell r="E655">
            <v>0</v>
          </cell>
          <cell r="F655" t="str">
            <v>M</v>
          </cell>
          <cell r="G655" t="str">
            <v>170 CHESTNUT ST</v>
          </cell>
          <cell r="H655" t="str">
            <v>AMHERST</v>
          </cell>
          <cell r="I655" t="str">
            <v>MA</v>
          </cell>
          <cell r="J655" t="str">
            <v>01002</v>
          </cell>
          <cell r="K655" t="str">
            <v>Exact Auto Street Reference Geocoded</v>
          </cell>
          <cell r="M655" t="str">
            <v>STATE OF MA USDA</v>
          </cell>
          <cell r="N655" t="str">
            <v>SIERING DISTRICT</v>
          </cell>
          <cell r="O655" t="str">
            <v>Driver must wear mask. Deliver to kitchen door</v>
          </cell>
          <cell r="P655">
            <v>44137</v>
          </cell>
          <cell r="Q655">
            <v>44704.466944444401</v>
          </cell>
          <cell r="R655">
            <v>44325</v>
          </cell>
          <cell r="S655" t="str">
            <v>FRANKIE</v>
          </cell>
          <cell r="T655" t="str">
            <v>12</v>
          </cell>
          <cell r="V655" t="str">
            <v>42.383026</v>
          </cell>
          <cell r="W655" t="str">
            <v>-72.510353</v>
          </cell>
        </row>
        <row r="656">
          <cell r="B656">
            <v>171103</v>
          </cell>
          <cell r="C656" t="str">
            <v>CROCKER FARM ELEMENTARY SCHOOL - USDA</v>
          </cell>
          <cell r="D656" t="str">
            <v>MA USDA</v>
          </cell>
          <cell r="E656">
            <v>0</v>
          </cell>
          <cell r="F656" t="str">
            <v>M</v>
          </cell>
          <cell r="G656" t="str">
            <v>280 WEST ST</v>
          </cell>
          <cell r="H656" t="str">
            <v>AMHERST</v>
          </cell>
          <cell r="I656" t="str">
            <v>MA</v>
          </cell>
          <cell r="J656" t="str">
            <v>01002</v>
          </cell>
          <cell r="K656" t="str">
            <v>Exact Auto Street Reference Geocoded</v>
          </cell>
          <cell r="M656" t="str">
            <v>STATE OF MA USDA</v>
          </cell>
          <cell r="N656" t="str">
            <v>SIERING DISTRICT</v>
          </cell>
          <cell r="O656" t="str">
            <v>Driver must wear mask</v>
          </cell>
          <cell r="P656">
            <v>44137</v>
          </cell>
          <cell r="Q656">
            <v>44704.466944444401</v>
          </cell>
          <cell r="R656">
            <v>44325</v>
          </cell>
          <cell r="S656" t="str">
            <v>FRANKIE</v>
          </cell>
          <cell r="T656" t="str">
            <v>12</v>
          </cell>
          <cell r="V656" t="str">
            <v>42.347103</v>
          </cell>
          <cell r="W656" t="str">
            <v>-72.520259</v>
          </cell>
        </row>
        <row r="657">
          <cell r="B657">
            <v>171104</v>
          </cell>
          <cell r="C657" t="str">
            <v>FORT RIVER ELEMENTARY SCHOOL - USDA</v>
          </cell>
          <cell r="D657" t="str">
            <v>MA USDA</v>
          </cell>
          <cell r="E657">
            <v>0</v>
          </cell>
          <cell r="F657" t="str">
            <v>M</v>
          </cell>
          <cell r="G657" t="str">
            <v>70 SOUTH EAST ST</v>
          </cell>
          <cell r="H657" t="str">
            <v>AMHERST</v>
          </cell>
          <cell r="I657" t="str">
            <v>MA</v>
          </cell>
          <cell r="J657" t="str">
            <v>01002</v>
          </cell>
          <cell r="K657" t="str">
            <v>Exact Auto Street Reference Geocoded</v>
          </cell>
          <cell r="M657" t="str">
            <v>STATE OF MA USDA</v>
          </cell>
          <cell r="N657" t="str">
            <v>SIERING DISTRICT</v>
          </cell>
          <cell r="O657" t="str">
            <v>Driver must wear mask</v>
          </cell>
          <cell r="P657">
            <v>44137</v>
          </cell>
          <cell r="Q657">
            <v>44704.466944444401</v>
          </cell>
          <cell r="R657">
            <v>44325</v>
          </cell>
          <cell r="S657" t="str">
            <v>FRANKIE</v>
          </cell>
          <cell r="T657" t="str">
            <v>12</v>
          </cell>
          <cell r="V657" t="str">
            <v>42.374109</v>
          </cell>
          <cell r="W657" t="str">
            <v>-72.500881</v>
          </cell>
        </row>
        <row r="658">
          <cell r="B658">
            <v>171105</v>
          </cell>
          <cell r="C658" t="str">
            <v>WILDWOOD ELEMENTRY SCHOOL - USDA</v>
          </cell>
          <cell r="D658" t="str">
            <v>MA USDA</v>
          </cell>
          <cell r="E658">
            <v>0</v>
          </cell>
          <cell r="F658" t="str">
            <v>M</v>
          </cell>
          <cell r="G658" t="str">
            <v>71 STRONG ST</v>
          </cell>
          <cell r="H658" t="str">
            <v>AMHERST</v>
          </cell>
          <cell r="I658" t="str">
            <v>MA</v>
          </cell>
          <cell r="J658" t="str">
            <v>01002</v>
          </cell>
          <cell r="K658" t="str">
            <v>Exact Auto Street Reference Geocoded</v>
          </cell>
          <cell r="M658" t="str">
            <v>STATE OF MA USDA</v>
          </cell>
          <cell r="N658" t="str">
            <v>SIERING DISTRICT</v>
          </cell>
          <cell r="O658" t="str">
            <v>Driver must wear mask</v>
          </cell>
          <cell r="P658">
            <v>44137</v>
          </cell>
          <cell r="Q658">
            <v>44704.466944444401</v>
          </cell>
          <cell r="R658">
            <v>44325</v>
          </cell>
          <cell r="S658" t="str">
            <v>FRANKIE</v>
          </cell>
          <cell r="T658" t="str">
            <v>12</v>
          </cell>
          <cell r="V658" t="str">
            <v>42.388268</v>
          </cell>
          <cell r="W658" t="str">
            <v>-72.514078</v>
          </cell>
        </row>
        <row r="659">
          <cell r="B659">
            <v>171106</v>
          </cell>
          <cell r="C659" t="str">
            <v>AMHERST MIDDLE SCHOOL - USDA</v>
          </cell>
          <cell r="D659" t="str">
            <v>MA USDA</v>
          </cell>
          <cell r="E659">
            <v>0</v>
          </cell>
          <cell r="F659" t="str">
            <v>M</v>
          </cell>
          <cell r="G659" t="str">
            <v>170 CHESTNUT ST</v>
          </cell>
          <cell r="H659" t="str">
            <v>AMHERST</v>
          </cell>
          <cell r="I659" t="str">
            <v>MA</v>
          </cell>
          <cell r="J659" t="str">
            <v>01002</v>
          </cell>
          <cell r="K659" t="str">
            <v>Exact Auto Street Reference Geocoded</v>
          </cell>
          <cell r="M659" t="str">
            <v>STATE OF MA USDA</v>
          </cell>
          <cell r="N659" t="str">
            <v>SIERING DISTRICT</v>
          </cell>
          <cell r="O659" t="str">
            <v>Driver must wear mask. Pelham delivery goes to middle school</v>
          </cell>
          <cell r="P659">
            <v>44137</v>
          </cell>
          <cell r="Q659">
            <v>44704.466944444401</v>
          </cell>
          <cell r="R659">
            <v>44570</v>
          </cell>
          <cell r="S659" t="str">
            <v>FRANKIE</v>
          </cell>
          <cell r="T659" t="str">
            <v>12</v>
          </cell>
          <cell r="V659" t="str">
            <v>42.383026</v>
          </cell>
          <cell r="W659" t="str">
            <v>-72.510353</v>
          </cell>
        </row>
        <row r="660">
          <cell r="B660">
            <v>171107</v>
          </cell>
          <cell r="C660" t="str">
            <v>GATEWAY REGIONAL HIGH SCHOOL - USDA</v>
          </cell>
          <cell r="D660" t="str">
            <v>MA USDA</v>
          </cell>
          <cell r="E660">
            <v>0</v>
          </cell>
          <cell r="F660" t="str">
            <v>R</v>
          </cell>
          <cell r="G660" t="str">
            <v>12 LITTLEVILLE ROAD</v>
          </cell>
          <cell r="H660" t="str">
            <v>HUNTINGTON</v>
          </cell>
          <cell r="I660" t="str">
            <v>MA</v>
          </cell>
          <cell r="J660" t="str">
            <v>01050</v>
          </cell>
          <cell r="K660" t="str">
            <v>Exact Auto Street Reference Geocoded</v>
          </cell>
          <cell r="M660" t="str">
            <v>STATE OF MA USDA</v>
          </cell>
          <cell r="N660" t="str">
            <v>SIERING DISTRICT</v>
          </cell>
          <cell r="O660" t="str">
            <v>Driver must ring bell at receiving. Kitchen door below loading dock.</v>
          </cell>
          <cell r="P660">
            <v>44137</v>
          </cell>
          <cell r="Q660">
            <v>44704.466944444401</v>
          </cell>
          <cell r="R660">
            <v>44321</v>
          </cell>
          <cell r="S660" t="str">
            <v>FRANKIE</v>
          </cell>
          <cell r="T660" t="str">
            <v>12</v>
          </cell>
          <cell r="V660" t="str">
            <v>42.248733</v>
          </cell>
          <cell r="W660" t="str">
            <v>-72.868116</v>
          </cell>
        </row>
        <row r="661">
          <cell r="B661">
            <v>171108</v>
          </cell>
          <cell r="C661" t="str">
            <v>SHUTESBURY ELEMENTARY - USDA</v>
          </cell>
          <cell r="D661" t="str">
            <v>MA USDA</v>
          </cell>
          <cell r="E661">
            <v>0</v>
          </cell>
          <cell r="F661" t="str">
            <v>M</v>
          </cell>
          <cell r="G661" t="str">
            <v>23 WEST PELHAM RD</v>
          </cell>
          <cell r="H661" t="str">
            <v>SHUTESBURY</v>
          </cell>
          <cell r="I661" t="str">
            <v>MA</v>
          </cell>
          <cell r="J661" t="str">
            <v>01072</v>
          </cell>
          <cell r="K661" t="str">
            <v>Exact Auto Street Reference Geocoded</v>
          </cell>
          <cell r="M661" t="str">
            <v>STATE OF MA USDA</v>
          </cell>
          <cell r="N661" t="str">
            <v>SIERING DISTRICT</v>
          </cell>
          <cell r="O661" t="str">
            <v>Deliver to back kitchen door  knocki</v>
          </cell>
          <cell r="P661">
            <v>44137</v>
          </cell>
          <cell r="Q661">
            <v>44704.466944444401</v>
          </cell>
          <cell r="R661">
            <v>44724</v>
          </cell>
          <cell r="S661" t="str">
            <v>FRANKIE</v>
          </cell>
          <cell r="T661" t="str">
            <v>12</v>
          </cell>
          <cell r="V661" t="str">
            <v>42.449096</v>
          </cell>
          <cell r="W661" t="str">
            <v>-72.427805</v>
          </cell>
        </row>
        <row r="662">
          <cell r="B662">
            <v>171109</v>
          </cell>
          <cell r="C662" t="str">
            <v>PALMER HIGH SCHOOL - USDA</v>
          </cell>
          <cell r="D662" t="str">
            <v>MA USDA</v>
          </cell>
          <cell r="E662">
            <v>0</v>
          </cell>
          <cell r="F662" t="str">
            <v>T</v>
          </cell>
          <cell r="G662" t="str">
            <v>4105 MAIN STREET</v>
          </cell>
          <cell r="H662" t="str">
            <v>PALMER</v>
          </cell>
          <cell r="I662" t="str">
            <v>MA</v>
          </cell>
          <cell r="J662" t="str">
            <v>01069</v>
          </cell>
          <cell r="K662" t="str">
            <v>Exact Auto Street Reference Geocoded</v>
          </cell>
          <cell r="M662" t="str">
            <v>STATE OF MA USDA</v>
          </cell>
          <cell r="N662" t="str">
            <v>SIERING DISTRICT</v>
          </cell>
          <cell r="O662" t="str">
            <v>Driver must ring bell for admittance</v>
          </cell>
          <cell r="P662">
            <v>44137</v>
          </cell>
          <cell r="Q662">
            <v>44704.466944444401</v>
          </cell>
          <cell r="R662">
            <v>44298</v>
          </cell>
          <cell r="S662" t="str">
            <v>FRANKIE</v>
          </cell>
          <cell r="T662" t="str">
            <v>12</v>
          </cell>
          <cell r="V662" t="str">
            <v>42.188786</v>
          </cell>
          <cell r="W662" t="str">
            <v>-72.339965</v>
          </cell>
        </row>
        <row r="663">
          <cell r="B663">
            <v>171110</v>
          </cell>
          <cell r="C663" t="str">
            <v>OLD MILL POND SCHOOL - USDA</v>
          </cell>
          <cell r="D663" t="str">
            <v>MA USDA</v>
          </cell>
          <cell r="E663">
            <v>0</v>
          </cell>
          <cell r="F663" t="str">
            <v>T</v>
          </cell>
          <cell r="G663" t="str">
            <v>4107 MAIN STREET</v>
          </cell>
          <cell r="H663" t="str">
            <v>PALMER</v>
          </cell>
          <cell r="I663" t="str">
            <v>MA</v>
          </cell>
          <cell r="J663" t="str">
            <v>01069</v>
          </cell>
          <cell r="K663" t="str">
            <v>Exact Auto Street Reference Geocoded</v>
          </cell>
          <cell r="M663" t="str">
            <v>STATE OF MA USDA</v>
          </cell>
          <cell r="N663" t="str">
            <v>SIERING DISTRICT</v>
          </cell>
          <cell r="O663" t="str">
            <v>Driver must ring bell for admittance</v>
          </cell>
          <cell r="P663">
            <v>44137</v>
          </cell>
          <cell r="Q663">
            <v>44704.466944444401</v>
          </cell>
          <cell r="R663">
            <v>44606</v>
          </cell>
          <cell r="S663" t="str">
            <v>FRANKIE</v>
          </cell>
          <cell r="T663" t="str">
            <v>12</v>
          </cell>
          <cell r="V663" t="str">
            <v>42.188760</v>
          </cell>
          <cell r="W663" t="str">
            <v>-72.340102</v>
          </cell>
        </row>
        <row r="664">
          <cell r="B664">
            <v>171111</v>
          </cell>
          <cell r="C664" t="str">
            <v>LUDLOW HIGH SCHOOL - USDA</v>
          </cell>
          <cell r="D664" t="str">
            <v>MA USDA</v>
          </cell>
          <cell r="E664">
            <v>0</v>
          </cell>
          <cell r="F664" t="str">
            <v>W</v>
          </cell>
          <cell r="G664" t="str">
            <v>500 CHAPIN STREET</v>
          </cell>
          <cell r="H664" t="str">
            <v>LUDLOW</v>
          </cell>
          <cell r="I664" t="str">
            <v>MA</v>
          </cell>
          <cell r="J664" t="str">
            <v>01056</v>
          </cell>
          <cell r="K664" t="str">
            <v>Exact Auto Street Reference Geocoded</v>
          </cell>
          <cell r="M664" t="str">
            <v>STATE OF MA USDA</v>
          </cell>
          <cell r="N664" t="str">
            <v>SIERING DISTRICT</v>
          </cell>
          <cell r="O664" t="str">
            <v>Driver to go to the back by the loading dock</v>
          </cell>
          <cell r="P664">
            <v>44137</v>
          </cell>
          <cell r="Q664">
            <v>44704.466944444401</v>
          </cell>
          <cell r="R664">
            <v>44299</v>
          </cell>
          <cell r="S664" t="str">
            <v>FRANKIE</v>
          </cell>
          <cell r="T664" t="str">
            <v>12</v>
          </cell>
          <cell r="V664" t="str">
            <v>42.171629</v>
          </cell>
          <cell r="W664" t="str">
            <v>-72.466945</v>
          </cell>
        </row>
        <row r="665">
          <cell r="B665">
            <v>171112</v>
          </cell>
          <cell r="C665" t="str">
            <v>PAUL R. BAIRD MIDDLE SCHOOL - USDA</v>
          </cell>
          <cell r="D665" t="str">
            <v>MA USDA</v>
          </cell>
          <cell r="E665">
            <v>0</v>
          </cell>
          <cell r="F665" t="str">
            <v>W</v>
          </cell>
          <cell r="G665" t="str">
            <v>109 SPORTSMAN S ROAD</v>
          </cell>
          <cell r="H665" t="str">
            <v>LUDLOW</v>
          </cell>
          <cell r="I665" t="str">
            <v>MA</v>
          </cell>
          <cell r="J665" t="str">
            <v>01056</v>
          </cell>
          <cell r="K665" t="str">
            <v>High Confidence Auto Street Ref Geocoded</v>
          </cell>
          <cell r="M665" t="str">
            <v>STATE OF MA USDA</v>
          </cell>
          <cell r="N665" t="str">
            <v>SIERING DISTRICT</v>
          </cell>
          <cell r="O665" t="str">
            <v>Driver to go to the back by the loading dock</v>
          </cell>
          <cell r="P665">
            <v>44137</v>
          </cell>
          <cell r="Q665">
            <v>44704.466944444401</v>
          </cell>
          <cell r="R665">
            <v>44313</v>
          </cell>
          <cell r="S665" t="str">
            <v>FRANKIE</v>
          </cell>
          <cell r="T665" t="str">
            <v>12</v>
          </cell>
          <cell r="V665" t="str">
            <v>42.170355</v>
          </cell>
          <cell r="W665" t="str">
            <v>-72.459797</v>
          </cell>
        </row>
        <row r="666">
          <cell r="B666">
            <v>171113</v>
          </cell>
          <cell r="C666" t="str">
            <v>CHAPIN STREET SCHOOL - USDA</v>
          </cell>
          <cell r="D666" t="str">
            <v>MA USDA</v>
          </cell>
          <cell r="E666">
            <v>0</v>
          </cell>
          <cell r="F666" t="str">
            <v>W</v>
          </cell>
          <cell r="G666" t="str">
            <v>766 CHAPIN STREET</v>
          </cell>
          <cell r="H666" t="str">
            <v>LUDLOW</v>
          </cell>
          <cell r="I666" t="str">
            <v>MA</v>
          </cell>
          <cell r="J666" t="str">
            <v>01056</v>
          </cell>
          <cell r="K666" t="str">
            <v>Exact Auto Street Reference Geocoded</v>
          </cell>
          <cell r="M666" t="str">
            <v>STATE OF MA USDA</v>
          </cell>
          <cell r="N666" t="str">
            <v>SIERING DISTRICT</v>
          </cell>
          <cell r="O666" t="str">
            <v>Driver to go to the driveway by the dumpster</v>
          </cell>
          <cell r="P666">
            <v>44137</v>
          </cell>
          <cell r="Q666">
            <v>44704.466944444401</v>
          </cell>
          <cell r="R666">
            <v>44320</v>
          </cell>
          <cell r="S666" t="str">
            <v>FRANKIE</v>
          </cell>
          <cell r="T666" t="str">
            <v>12</v>
          </cell>
          <cell r="V666" t="str">
            <v>42.175588</v>
          </cell>
          <cell r="W666" t="str">
            <v>-72.486545</v>
          </cell>
        </row>
        <row r="667">
          <cell r="B667">
            <v>171114</v>
          </cell>
          <cell r="C667" t="str">
            <v>EAST STREET SCHOOL - USDA</v>
          </cell>
          <cell r="D667" t="str">
            <v>MA USDA</v>
          </cell>
          <cell r="E667">
            <v>0</v>
          </cell>
          <cell r="F667" t="str">
            <v>W</v>
          </cell>
          <cell r="G667" t="str">
            <v>508 EAST STREET</v>
          </cell>
          <cell r="H667" t="str">
            <v>LUDLOW</v>
          </cell>
          <cell r="I667" t="str">
            <v>MA</v>
          </cell>
          <cell r="J667" t="str">
            <v>01056</v>
          </cell>
          <cell r="K667" t="str">
            <v>Exact Auto Street Reference Geocoded</v>
          </cell>
          <cell r="M667" t="str">
            <v>STATE OF MA USDA</v>
          </cell>
          <cell r="N667" t="str">
            <v>SIERING DISTRICT</v>
          </cell>
          <cell r="O667" t="str">
            <v>Driver to go to door D by the Dumpster</v>
          </cell>
          <cell r="P667">
            <v>44137</v>
          </cell>
          <cell r="Q667">
            <v>44704.466944444401</v>
          </cell>
          <cell r="R667">
            <v>44327</v>
          </cell>
          <cell r="S667" t="str">
            <v>FRANKIE</v>
          </cell>
          <cell r="T667" t="str">
            <v>12</v>
          </cell>
          <cell r="V667" t="str">
            <v>42.161959</v>
          </cell>
          <cell r="W667" t="str">
            <v>-72.467334</v>
          </cell>
        </row>
        <row r="668">
          <cell r="B668">
            <v>171115</v>
          </cell>
          <cell r="C668" t="str">
            <v>VETERAN S PARK SCHOOL - USDA</v>
          </cell>
          <cell r="D668" t="str">
            <v>MA USDA</v>
          </cell>
          <cell r="E668">
            <v>0</v>
          </cell>
          <cell r="F668" t="str">
            <v>W</v>
          </cell>
          <cell r="G668" t="str">
            <v>486 CHAPIN STREET</v>
          </cell>
          <cell r="H668" t="str">
            <v>LUDLOW</v>
          </cell>
          <cell r="I668" t="str">
            <v>MA</v>
          </cell>
          <cell r="J668" t="str">
            <v>01056</v>
          </cell>
          <cell r="K668" t="str">
            <v>Exact Auto Street Reference Geocoded</v>
          </cell>
          <cell r="M668" t="str">
            <v>STATE OF MA USDA</v>
          </cell>
          <cell r="N668" t="str">
            <v>SIERING DISTRICT</v>
          </cell>
          <cell r="O668" t="str">
            <v>Driver to go to the door on the side of the school</v>
          </cell>
          <cell r="P668">
            <v>44137</v>
          </cell>
          <cell r="Q668">
            <v>44704.466944444401</v>
          </cell>
          <cell r="R668">
            <v>44327</v>
          </cell>
          <cell r="S668" t="str">
            <v>FRANKIE</v>
          </cell>
          <cell r="T668" t="str">
            <v>12</v>
          </cell>
          <cell r="V668" t="str">
            <v>42.170604</v>
          </cell>
          <cell r="W668" t="str">
            <v>-72.465333</v>
          </cell>
        </row>
        <row r="669">
          <cell r="B669">
            <v>171116</v>
          </cell>
          <cell r="C669" t="str">
            <v>ST. JOHN THE BAPTIST SCHOOL - USDA</v>
          </cell>
          <cell r="D669" t="str">
            <v>MA USDA</v>
          </cell>
          <cell r="E669">
            <v>0</v>
          </cell>
          <cell r="F669" t="str">
            <v>W</v>
          </cell>
          <cell r="G669" t="str">
            <v>217 HUBBARD STREET</v>
          </cell>
          <cell r="H669" t="str">
            <v>LUDLOW</v>
          </cell>
          <cell r="I669" t="str">
            <v>MA</v>
          </cell>
          <cell r="J669" t="str">
            <v>01056</v>
          </cell>
          <cell r="K669" t="str">
            <v>Exact Auto Street Reference Geocoded</v>
          </cell>
          <cell r="M669" t="str">
            <v>STATE OF MA USDA</v>
          </cell>
          <cell r="N669" t="str">
            <v>SIERING DISTRICT</v>
          </cell>
          <cell r="O669" t="str">
            <v>Driver to pull in the back parking lot.</v>
          </cell>
          <cell r="P669">
            <v>44137</v>
          </cell>
          <cell r="Q669">
            <v>44704.466944444401</v>
          </cell>
          <cell r="R669">
            <v>44691</v>
          </cell>
          <cell r="S669" t="str">
            <v>FRANKIE</v>
          </cell>
          <cell r="T669" t="str">
            <v>12</v>
          </cell>
          <cell r="V669" t="str">
            <v>42.159404</v>
          </cell>
          <cell r="W669" t="str">
            <v>-72.475999</v>
          </cell>
        </row>
        <row r="670">
          <cell r="B670">
            <v>171117</v>
          </cell>
          <cell r="C670" t="str">
            <v>GABRIEL ABBOTT MEMORIAL SCHOOL - USDA</v>
          </cell>
          <cell r="D670" t="str">
            <v>MA USDA</v>
          </cell>
          <cell r="E670">
            <v>0</v>
          </cell>
          <cell r="F670" t="str">
            <v>R</v>
          </cell>
          <cell r="G670" t="str">
            <v>56 NORTH COUNTY RD</v>
          </cell>
          <cell r="H670" t="str">
            <v>FLORIDA</v>
          </cell>
          <cell r="I670" t="str">
            <v>MA</v>
          </cell>
          <cell r="J670" t="str">
            <v>01247</v>
          </cell>
          <cell r="K670" t="str">
            <v>Exact Auto Street Reference Geocoded</v>
          </cell>
          <cell r="M670" t="str">
            <v>STATE OF MA USDA</v>
          </cell>
          <cell r="N670" t="str">
            <v>SIERING DISTRICT</v>
          </cell>
          <cell r="O670" t="str">
            <v>Driver must ring bell at receiving</v>
          </cell>
          <cell r="P670">
            <v>44137</v>
          </cell>
          <cell r="Q670">
            <v>44704.466944444401</v>
          </cell>
          <cell r="R670">
            <v>44738</v>
          </cell>
          <cell r="S670" t="str">
            <v>FRANKIE</v>
          </cell>
          <cell r="T670" t="str">
            <v>12</v>
          </cell>
          <cell r="V670" t="str">
            <v>42.693403</v>
          </cell>
          <cell r="W670" t="str">
            <v>-73.036958</v>
          </cell>
        </row>
        <row r="671">
          <cell r="B671">
            <v>171118</v>
          </cell>
          <cell r="C671" t="str">
            <v>HOOSAC VALLEY MIDDLE &amp; HIGH SCHOOL - US</v>
          </cell>
          <cell r="D671" t="str">
            <v>MA USDA</v>
          </cell>
          <cell r="E671">
            <v>0</v>
          </cell>
          <cell r="F671" t="str">
            <v>R</v>
          </cell>
          <cell r="G671" t="str">
            <v>125 SAVOY ROAD</v>
          </cell>
          <cell r="H671" t="str">
            <v>CHESHIRE</v>
          </cell>
          <cell r="I671" t="str">
            <v>MA</v>
          </cell>
          <cell r="J671" t="str">
            <v>01225</v>
          </cell>
          <cell r="K671" t="str">
            <v>Exact Auto Street Reference Geocoded</v>
          </cell>
          <cell r="M671" t="str">
            <v>STATE OF MA USDA</v>
          </cell>
          <cell r="N671" t="str">
            <v>SIERING DISTRICT</v>
          </cell>
          <cell r="O671" t="str">
            <v>Deliver to backdoor near dumpsters-ring bell to enter</v>
          </cell>
          <cell r="P671">
            <v>44137</v>
          </cell>
          <cell r="Q671">
            <v>44704.466944444401</v>
          </cell>
          <cell r="R671">
            <v>44335</v>
          </cell>
          <cell r="S671" t="str">
            <v>FRANKIE</v>
          </cell>
          <cell r="T671" t="str">
            <v>12</v>
          </cell>
          <cell r="V671" t="str">
            <v>42.592847</v>
          </cell>
          <cell r="W671" t="str">
            <v>-73.116424</v>
          </cell>
        </row>
        <row r="672">
          <cell r="B672">
            <v>171119</v>
          </cell>
          <cell r="C672" t="str">
            <v>BRAYTON ELEMENTARY SCHOOL - USDA</v>
          </cell>
          <cell r="D672" t="str">
            <v>MA USDA</v>
          </cell>
          <cell r="E672">
            <v>0</v>
          </cell>
          <cell r="F672" t="str">
            <v>R</v>
          </cell>
          <cell r="G672" t="str">
            <v>20 BRAYTON HILL TERR</v>
          </cell>
          <cell r="H672" t="str">
            <v>NORTH ADAMS</v>
          </cell>
          <cell r="I672" t="str">
            <v>MA</v>
          </cell>
          <cell r="J672" t="str">
            <v>01247</v>
          </cell>
          <cell r="K672" t="str">
            <v>Exact Auto Street Reference Geocoded</v>
          </cell>
          <cell r="M672" t="str">
            <v>STATE OF MA USDA</v>
          </cell>
          <cell r="N672" t="str">
            <v>SIERING DISTRICT</v>
          </cell>
          <cell r="O672" t="str">
            <v>Deliver to loading dock and knock</v>
          </cell>
          <cell r="P672">
            <v>44137</v>
          </cell>
          <cell r="Q672">
            <v>44704.466944444401</v>
          </cell>
          <cell r="R672">
            <v>44703</v>
          </cell>
          <cell r="S672" t="str">
            <v>FRANKIE</v>
          </cell>
          <cell r="T672" t="str">
            <v>12</v>
          </cell>
          <cell r="V672" t="str">
            <v>42.698042</v>
          </cell>
          <cell r="W672" t="str">
            <v>-73.137100</v>
          </cell>
        </row>
        <row r="673">
          <cell r="B673">
            <v>171120</v>
          </cell>
          <cell r="C673" t="str">
            <v>COLEGROVE PARK ELEMENTARY SCHOOL - USDA</v>
          </cell>
          <cell r="D673" t="str">
            <v>MA USDA</v>
          </cell>
          <cell r="E673">
            <v>0</v>
          </cell>
          <cell r="F673" t="str">
            <v>R</v>
          </cell>
          <cell r="G673" t="str">
            <v>24 CHURCH STREET</v>
          </cell>
          <cell r="H673" t="str">
            <v>NORTH ADAMS</v>
          </cell>
          <cell r="I673" t="str">
            <v>MA</v>
          </cell>
          <cell r="J673" t="str">
            <v>01247</v>
          </cell>
          <cell r="K673" t="str">
            <v>Exact Auto Street Reference Geocoded</v>
          </cell>
          <cell r="M673" t="str">
            <v>STATE OF MA USDA</v>
          </cell>
          <cell r="N673" t="str">
            <v>SIERING DISTRICT</v>
          </cell>
          <cell r="O673" t="str">
            <v>No loading dock park in parking lot and deliver to playground entrance</v>
          </cell>
          <cell r="P673">
            <v>44137</v>
          </cell>
          <cell r="Q673">
            <v>44704.466944444401</v>
          </cell>
          <cell r="R673">
            <v>44703</v>
          </cell>
          <cell r="S673" t="str">
            <v>FRANKIE</v>
          </cell>
          <cell r="T673" t="str">
            <v>12</v>
          </cell>
          <cell r="V673" t="str">
            <v>42.699596</v>
          </cell>
          <cell r="W673" t="str">
            <v>-73.109073</v>
          </cell>
        </row>
        <row r="674">
          <cell r="B674">
            <v>171121</v>
          </cell>
          <cell r="C674" t="str">
            <v>DRURY HIGH SCHOOL - USDA</v>
          </cell>
          <cell r="D674" t="str">
            <v>MA USDA</v>
          </cell>
          <cell r="E674">
            <v>0</v>
          </cell>
          <cell r="F674" t="str">
            <v>R</v>
          </cell>
          <cell r="G674" t="str">
            <v>1130 SOUTH CHURCH ST</v>
          </cell>
          <cell r="H674" t="str">
            <v>NORTH ADAMS</v>
          </cell>
          <cell r="I674" t="str">
            <v>MA</v>
          </cell>
          <cell r="J674" t="str">
            <v>01247</v>
          </cell>
          <cell r="K674" t="str">
            <v>Med Confidence Auto Street Ref Geocoded</v>
          </cell>
          <cell r="M674" t="str">
            <v>STATE OF MA USDA</v>
          </cell>
          <cell r="N674" t="str">
            <v>SIERING DISTRICT</v>
          </cell>
          <cell r="O674" t="str">
            <v>Deliver to loading area by dumpster and knock</v>
          </cell>
          <cell r="P674">
            <v>44137</v>
          </cell>
          <cell r="Q674">
            <v>44704.466944444401</v>
          </cell>
          <cell r="R674">
            <v>44528</v>
          </cell>
          <cell r="S674" t="str">
            <v>FRANKIE</v>
          </cell>
          <cell r="T674" t="str">
            <v>12</v>
          </cell>
          <cell r="V674" t="str">
            <v>42.668164</v>
          </cell>
          <cell r="W674" t="str">
            <v>-73.098556</v>
          </cell>
        </row>
        <row r="675">
          <cell r="B675">
            <v>171122</v>
          </cell>
          <cell r="C675" t="str">
            <v>GREYLOCK ELEMENTARY SCHOOL - USDA</v>
          </cell>
          <cell r="D675" t="str">
            <v>MA USDA</v>
          </cell>
          <cell r="E675">
            <v>0</v>
          </cell>
          <cell r="F675" t="str">
            <v>R</v>
          </cell>
          <cell r="G675" t="str">
            <v>100 PHELPS AVE</v>
          </cell>
          <cell r="H675" t="str">
            <v>NORTH ADAMS</v>
          </cell>
          <cell r="I675" t="str">
            <v>MA</v>
          </cell>
          <cell r="J675" t="str">
            <v>01247</v>
          </cell>
          <cell r="K675" t="str">
            <v>High Confidence Auto Street Ref Geocoded</v>
          </cell>
          <cell r="M675" t="str">
            <v>STATE OF MA USDA</v>
          </cell>
          <cell r="N675" t="str">
            <v>SIERING DISTRICT</v>
          </cell>
          <cell r="O675" t="str">
            <v>Deliver to loading area under overhang</v>
          </cell>
          <cell r="P675">
            <v>44137</v>
          </cell>
          <cell r="Q675">
            <v>44704.466944444401</v>
          </cell>
          <cell r="R675">
            <v>44703</v>
          </cell>
          <cell r="S675" t="str">
            <v>FRANKIE</v>
          </cell>
          <cell r="T675" t="str">
            <v>12</v>
          </cell>
          <cell r="V675" t="str">
            <v>42.697121</v>
          </cell>
          <cell r="W675" t="str">
            <v>-73.156462</v>
          </cell>
        </row>
        <row r="676">
          <cell r="B676">
            <v>171123</v>
          </cell>
          <cell r="C676" t="str">
            <v>PATHINDER RTVHS - USDA</v>
          </cell>
          <cell r="D676" t="str">
            <v>MA USDA</v>
          </cell>
          <cell r="E676">
            <v>0</v>
          </cell>
          <cell r="F676" t="str">
            <v>T</v>
          </cell>
          <cell r="G676" t="str">
            <v>240 SYKES ST</v>
          </cell>
          <cell r="H676" t="str">
            <v>PALMER</v>
          </cell>
          <cell r="I676" t="str">
            <v>MA</v>
          </cell>
          <cell r="J676" t="str">
            <v>01069</v>
          </cell>
          <cell r="K676" t="str">
            <v>Exact Auto Street Reference Geocoded</v>
          </cell>
          <cell r="M676" t="str">
            <v>STATE OF MA USDA</v>
          </cell>
          <cell r="N676" t="str">
            <v>SIERING DISTRICT</v>
          </cell>
          <cell r="O676" t="str">
            <v>Back of School, Near the Dumpster in the corner, Ring the Bell. Delivery only between 7am-2pm</v>
          </cell>
          <cell r="P676">
            <v>44137</v>
          </cell>
          <cell r="Q676">
            <v>44704.466944444401</v>
          </cell>
          <cell r="R676">
            <v>44179</v>
          </cell>
          <cell r="S676" t="str">
            <v>FRANKIE</v>
          </cell>
          <cell r="T676" t="str">
            <v>12</v>
          </cell>
          <cell r="V676" t="str">
            <v>42.186910</v>
          </cell>
          <cell r="W676" t="str">
            <v>-72.348486</v>
          </cell>
        </row>
        <row r="677">
          <cell r="B677">
            <v>171124</v>
          </cell>
          <cell r="C677" t="str">
            <v>PIONEER VALLEY REGIONAL SCHOOL - USDA</v>
          </cell>
          <cell r="D677" t="str">
            <v>MA USDA</v>
          </cell>
          <cell r="E677">
            <v>0</v>
          </cell>
          <cell r="F677" t="str">
            <v>R</v>
          </cell>
          <cell r="G677" t="str">
            <v>97 F-SUMNER TURNER DR.</v>
          </cell>
          <cell r="H677" t="str">
            <v>NORTHFIELD</v>
          </cell>
          <cell r="I677" t="str">
            <v>MA</v>
          </cell>
          <cell r="J677" t="str">
            <v>01360</v>
          </cell>
          <cell r="K677" t="str">
            <v>High Confidence Auto Street Ref Geocoded</v>
          </cell>
          <cell r="M677" t="str">
            <v>STATE OF MA USDA</v>
          </cell>
          <cell r="N677" t="str">
            <v>SIERING DISTRICT</v>
          </cell>
          <cell r="O677" t="str">
            <v>Deliveries between 7:00 am and 1:pm. Deliver to back of building and knock on kitchen door.</v>
          </cell>
          <cell r="P677">
            <v>44137</v>
          </cell>
          <cell r="Q677">
            <v>44704.466944444401</v>
          </cell>
          <cell r="R677">
            <v>44489</v>
          </cell>
          <cell r="S677" t="str">
            <v>FRANKIE</v>
          </cell>
          <cell r="T677" t="str">
            <v>12</v>
          </cell>
          <cell r="V677" t="str">
            <v>42.682890</v>
          </cell>
          <cell r="W677" t="str">
            <v>-72.485688</v>
          </cell>
        </row>
        <row r="678">
          <cell r="B678">
            <v>171125</v>
          </cell>
          <cell r="C678" t="str">
            <v>BERNARDSTON ELEMENTARY SCHOOL - USDA</v>
          </cell>
          <cell r="D678" t="str">
            <v>MA USDA</v>
          </cell>
          <cell r="E678">
            <v>0</v>
          </cell>
          <cell r="F678" t="str">
            <v>R</v>
          </cell>
          <cell r="G678" t="str">
            <v>37 SCHOOL ROAD</v>
          </cell>
          <cell r="H678" t="str">
            <v>BERNARDSTON</v>
          </cell>
          <cell r="I678" t="str">
            <v>MA</v>
          </cell>
          <cell r="J678" t="str">
            <v>01337</v>
          </cell>
          <cell r="K678" t="str">
            <v>Exact Auto Street Reference Geocoded</v>
          </cell>
          <cell r="M678" t="str">
            <v>STATE OF MA USDA</v>
          </cell>
          <cell r="N678" t="str">
            <v>SIERING DISTRICT</v>
          </cell>
          <cell r="O678" t="str">
            <v>Deliveries between 7:00 am and 1:pm. Deliver to back of building and knock on kitchen door.</v>
          </cell>
          <cell r="P678">
            <v>44137</v>
          </cell>
          <cell r="Q678">
            <v>44704.466944444401</v>
          </cell>
          <cell r="R678">
            <v>44293</v>
          </cell>
          <cell r="S678" t="str">
            <v>FRANKIE</v>
          </cell>
          <cell r="T678" t="str">
            <v>12</v>
          </cell>
          <cell r="V678" t="str">
            <v>42.665281</v>
          </cell>
          <cell r="W678" t="str">
            <v>-72.559281</v>
          </cell>
        </row>
        <row r="679">
          <cell r="B679">
            <v>171126</v>
          </cell>
          <cell r="C679" t="str">
            <v>NORTHFIELD ELEMENTARY SCHOOL - USDA</v>
          </cell>
          <cell r="D679" t="str">
            <v>MA USDA</v>
          </cell>
          <cell r="E679">
            <v>0</v>
          </cell>
          <cell r="F679" t="str">
            <v>R</v>
          </cell>
          <cell r="G679" t="str">
            <v>104 MAIN STREET</v>
          </cell>
          <cell r="H679" t="str">
            <v>NORTHFIELD</v>
          </cell>
          <cell r="I679" t="str">
            <v>MA</v>
          </cell>
          <cell r="J679" t="str">
            <v>01360</v>
          </cell>
          <cell r="K679" t="str">
            <v>Exact Auto Street Reference Geocoded</v>
          </cell>
          <cell r="M679" t="str">
            <v>STATE OF MA USDA</v>
          </cell>
          <cell r="N679" t="str">
            <v>SIERING DISTRICT</v>
          </cell>
          <cell r="O679" t="str">
            <v>Deliveries between 7:00 am and 1:pm. Deliver to back of building and knock on kitchen door.</v>
          </cell>
          <cell r="P679">
            <v>44137</v>
          </cell>
          <cell r="Q679">
            <v>44704.466944444401</v>
          </cell>
          <cell r="R679">
            <v>44293</v>
          </cell>
          <cell r="S679" t="str">
            <v>FRANKIE</v>
          </cell>
          <cell r="T679" t="str">
            <v>12</v>
          </cell>
          <cell r="V679" t="str">
            <v>42.697351</v>
          </cell>
          <cell r="W679" t="str">
            <v>-72.454801</v>
          </cell>
        </row>
        <row r="680">
          <cell r="B680">
            <v>171127</v>
          </cell>
          <cell r="C680" t="str">
            <v>LANESBOROUGH ELEMENTARY SCHOOL - USDA</v>
          </cell>
          <cell r="D680" t="str">
            <v>MA USDA</v>
          </cell>
          <cell r="E680">
            <v>0</v>
          </cell>
          <cell r="F680" t="str">
            <v>R</v>
          </cell>
          <cell r="G680" t="str">
            <v>188 SUMMER ST</v>
          </cell>
          <cell r="H680" t="str">
            <v>LANESBOROUGH</v>
          </cell>
          <cell r="I680" t="str">
            <v>MA</v>
          </cell>
          <cell r="J680" t="str">
            <v>01237</v>
          </cell>
          <cell r="K680" t="str">
            <v>Exact Auto Street Reference Geocoded</v>
          </cell>
          <cell r="M680" t="str">
            <v>STATE OF MA USDA</v>
          </cell>
          <cell r="N680" t="str">
            <v>SIERING DISTRICT</v>
          </cell>
          <cell r="O680" t="str">
            <v>side of building , loading dock, ring bell at double doors</v>
          </cell>
          <cell r="P680">
            <v>44137</v>
          </cell>
          <cell r="Q680">
            <v>44704.466944444401</v>
          </cell>
          <cell r="R680">
            <v>44697</v>
          </cell>
          <cell r="S680" t="str">
            <v>FRANKIE</v>
          </cell>
          <cell r="T680" t="str">
            <v>12</v>
          </cell>
          <cell r="V680" t="str">
            <v>42.513925</v>
          </cell>
          <cell r="W680" t="str">
            <v>-73.220440</v>
          </cell>
        </row>
        <row r="681">
          <cell r="B681">
            <v>171128</v>
          </cell>
          <cell r="C681" t="str">
            <v>MOUNT GREYLOCK REGIONAL SCHOOL - USDA</v>
          </cell>
          <cell r="D681" t="str">
            <v>MA USDA</v>
          </cell>
          <cell r="E681">
            <v>0</v>
          </cell>
          <cell r="F681" t="str">
            <v>R</v>
          </cell>
          <cell r="G681" t="str">
            <v>1781 COLD SPRING RD</v>
          </cell>
          <cell r="H681" t="str">
            <v>WILLIAMSTOWN</v>
          </cell>
          <cell r="I681" t="str">
            <v>MA</v>
          </cell>
          <cell r="J681" t="str">
            <v>01267</v>
          </cell>
          <cell r="K681" t="str">
            <v>Exact Auto Street Reference Geocoded</v>
          </cell>
          <cell r="M681" t="str">
            <v>STATE OF MA USDA</v>
          </cell>
          <cell r="N681" t="str">
            <v>SIERING DISTRICT</v>
          </cell>
          <cell r="O681" t="str">
            <v>Side of building , Garage door, ring bell</v>
          </cell>
          <cell r="P681">
            <v>44137</v>
          </cell>
          <cell r="Q681">
            <v>44704.466944444401</v>
          </cell>
          <cell r="R681">
            <v>44738</v>
          </cell>
          <cell r="S681" t="str">
            <v>FRANKIE</v>
          </cell>
          <cell r="T681" t="str">
            <v>12</v>
          </cell>
          <cell r="V681" t="str">
            <v>42.672572</v>
          </cell>
          <cell r="W681" t="str">
            <v>-73.236958</v>
          </cell>
        </row>
        <row r="682">
          <cell r="B682">
            <v>171129</v>
          </cell>
          <cell r="C682" t="str">
            <v>WILLIAMSTOWN ELEMENTARY SCHOOL - USDA</v>
          </cell>
          <cell r="D682" t="str">
            <v>MA USDA</v>
          </cell>
          <cell r="E682">
            <v>0</v>
          </cell>
          <cell r="F682" t="str">
            <v>R</v>
          </cell>
          <cell r="G682" t="str">
            <v>115 CHURCH ST.</v>
          </cell>
          <cell r="H682" t="str">
            <v>WILLIAMSTOWN</v>
          </cell>
          <cell r="I682" t="str">
            <v>MA</v>
          </cell>
          <cell r="J682" t="str">
            <v>01267</v>
          </cell>
          <cell r="K682" t="str">
            <v>Exact Auto Street Reference Geocoded</v>
          </cell>
          <cell r="M682" t="str">
            <v>STATE OF MA USDA</v>
          </cell>
          <cell r="N682" t="str">
            <v>SIERING DISTRICT</v>
          </cell>
          <cell r="O682" t="str">
            <v>Back of school Ring door bell</v>
          </cell>
          <cell r="P682">
            <v>44137</v>
          </cell>
          <cell r="Q682">
            <v>44704.466944444401</v>
          </cell>
          <cell r="R682">
            <v>44738</v>
          </cell>
          <cell r="S682" t="str">
            <v>FRANKIE</v>
          </cell>
          <cell r="T682" t="str">
            <v>12</v>
          </cell>
          <cell r="V682" t="str">
            <v>42.716490</v>
          </cell>
          <cell r="W682" t="str">
            <v>-73.195132</v>
          </cell>
        </row>
        <row r="683">
          <cell r="B683">
            <v>171130</v>
          </cell>
          <cell r="C683" t="str">
            <v>SMITH VOCATIONAL AND AGRICULUTRAL HIGH</v>
          </cell>
          <cell r="D683" t="str">
            <v>MA USDA</v>
          </cell>
          <cell r="E683">
            <v>0</v>
          </cell>
          <cell r="F683" t="str">
            <v>M</v>
          </cell>
          <cell r="G683" t="str">
            <v>80 LOCUST STREET</v>
          </cell>
          <cell r="H683" t="str">
            <v>NORTHAMPTON</v>
          </cell>
          <cell r="I683" t="str">
            <v>MA</v>
          </cell>
          <cell r="J683" t="str">
            <v>01060</v>
          </cell>
          <cell r="K683" t="str">
            <v>Exact Auto Street Reference Geocoded</v>
          </cell>
          <cell r="M683" t="str">
            <v>STATE OF MA USDA</v>
          </cell>
          <cell r="N683" t="str">
            <v>SIERING DISTRICT</v>
          </cell>
          <cell r="O683" t="str">
            <v>Delivery door on side of A Builidng. Black door with a Cafeteria Receiving sign.</v>
          </cell>
          <cell r="P683">
            <v>44137</v>
          </cell>
          <cell r="Q683">
            <v>44704.466944444401</v>
          </cell>
          <cell r="S683" t="str">
            <v>FRANKIE</v>
          </cell>
          <cell r="T683" t="str">
            <v>12</v>
          </cell>
          <cell r="V683" t="str">
            <v>42.332399</v>
          </cell>
          <cell r="W683" t="str">
            <v>-72.655514</v>
          </cell>
        </row>
        <row r="684">
          <cell r="B684">
            <v>171131</v>
          </cell>
          <cell r="C684" t="str">
            <v>HAMPSHIRE REGIONAL HIGH SCHOOL - USDA</v>
          </cell>
          <cell r="D684" t="str">
            <v>MA USDA</v>
          </cell>
          <cell r="E684">
            <v>0</v>
          </cell>
          <cell r="F684" t="str">
            <v>M</v>
          </cell>
          <cell r="G684" t="str">
            <v>19 STAGE RD.</v>
          </cell>
          <cell r="H684" t="str">
            <v>WESTHAMPTON</v>
          </cell>
          <cell r="I684" t="str">
            <v>MA</v>
          </cell>
          <cell r="J684" t="str">
            <v>01027</v>
          </cell>
          <cell r="K684" t="str">
            <v>Exact Auto Street Reference Geocoded</v>
          </cell>
          <cell r="M684" t="str">
            <v>STATE OF MA USDA</v>
          </cell>
          <cell r="N684" t="str">
            <v>SIERING DISTRICT</v>
          </cell>
          <cell r="O684" t="str">
            <v>Driver must call office to have gate opened 413-527-7680 deliver to door 12</v>
          </cell>
          <cell r="P684">
            <v>44137</v>
          </cell>
          <cell r="Q684">
            <v>44704.466944444401</v>
          </cell>
          <cell r="R684">
            <v>44276</v>
          </cell>
          <cell r="S684" t="str">
            <v>FRANKIE</v>
          </cell>
          <cell r="T684" t="str">
            <v>12</v>
          </cell>
          <cell r="V684" t="str">
            <v>42.304039</v>
          </cell>
          <cell r="W684" t="str">
            <v>-72.771502</v>
          </cell>
        </row>
        <row r="685">
          <cell r="B685">
            <v>171132</v>
          </cell>
          <cell r="C685" t="str">
            <v>WESTHAMPTON ELEMENTARY SCHOOL - USDA</v>
          </cell>
          <cell r="D685" t="str">
            <v>MA USDA</v>
          </cell>
          <cell r="E685">
            <v>0</v>
          </cell>
          <cell r="F685" t="str">
            <v>M</v>
          </cell>
          <cell r="G685" t="str">
            <v>19 STAGE RD.</v>
          </cell>
          <cell r="H685" t="str">
            <v>WESTHAMPTON</v>
          </cell>
          <cell r="I685" t="str">
            <v>MA</v>
          </cell>
          <cell r="J685" t="str">
            <v>01027</v>
          </cell>
          <cell r="K685" t="str">
            <v>Exact Auto Street Reference Geocoded</v>
          </cell>
          <cell r="M685" t="str">
            <v>STATE OF MA USDA</v>
          </cell>
          <cell r="N685" t="str">
            <v>SIERING DISTRICT</v>
          </cell>
          <cell r="O685" t="str">
            <v>Driver must call office to have gate opened 413-527-7680 deliver to door 12</v>
          </cell>
          <cell r="P685">
            <v>44137</v>
          </cell>
          <cell r="Q685">
            <v>44704.466944444401</v>
          </cell>
          <cell r="S685" t="str">
            <v>FRANKIE</v>
          </cell>
          <cell r="T685" t="str">
            <v>12</v>
          </cell>
          <cell r="V685" t="str">
            <v>42.304039</v>
          </cell>
          <cell r="W685" t="str">
            <v>-72.771502</v>
          </cell>
        </row>
        <row r="686">
          <cell r="B686">
            <v>171133</v>
          </cell>
          <cell r="C686" t="str">
            <v>WILLIAM E. NORRIS SCHOOL - USDA</v>
          </cell>
          <cell r="D686" t="str">
            <v>MA USDA</v>
          </cell>
          <cell r="E686">
            <v>0</v>
          </cell>
          <cell r="F686" t="str">
            <v>W</v>
          </cell>
          <cell r="G686" t="str">
            <v>34 POMEROY MEADOW</v>
          </cell>
          <cell r="H686" t="str">
            <v>SOUTHAMPTON</v>
          </cell>
          <cell r="I686" t="str">
            <v>MA</v>
          </cell>
          <cell r="J686" t="str">
            <v>01035</v>
          </cell>
          <cell r="K686" t="str">
            <v>Med Confidence Auto Street Ref Geocoded</v>
          </cell>
          <cell r="M686" t="str">
            <v>STATE OF MA USDA</v>
          </cell>
          <cell r="N686" t="str">
            <v>SIERING DISTRICT</v>
          </cell>
          <cell r="O686" t="str">
            <v>Driver must ring bell at receiving</v>
          </cell>
          <cell r="P686">
            <v>44137</v>
          </cell>
          <cell r="Q686">
            <v>44704.466944444401</v>
          </cell>
          <cell r="R686">
            <v>44271</v>
          </cell>
          <cell r="S686" t="str">
            <v>FRANKIE</v>
          </cell>
          <cell r="T686" t="str">
            <v>12</v>
          </cell>
          <cell r="V686" t="str">
            <v>42.241346</v>
          </cell>
          <cell r="W686" t="str">
            <v>-72.725105</v>
          </cell>
        </row>
        <row r="687">
          <cell r="B687">
            <v>171134</v>
          </cell>
          <cell r="C687" t="str">
            <v>HOLLAND ELEMENTARY SCHOOL - USDA</v>
          </cell>
          <cell r="D687" t="str">
            <v>MA USDA</v>
          </cell>
          <cell r="E687">
            <v>0</v>
          </cell>
          <cell r="F687" t="str">
            <v>R</v>
          </cell>
          <cell r="G687" t="str">
            <v>28 STURBRIDGE ROAD</v>
          </cell>
          <cell r="H687" t="str">
            <v>HOLLAND</v>
          </cell>
          <cell r="I687" t="str">
            <v>MA</v>
          </cell>
          <cell r="J687" t="str">
            <v>01521</v>
          </cell>
          <cell r="K687" t="str">
            <v>Exact Auto Street Reference Geocoded</v>
          </cell>
          <cell r="M687" t="str">
            <v>STATE OF MA USDA</v>
          </cell>
          <cell r="N687" t="str">
            <v>SIERING DISTRICT</v>
          </cell>
          <cell r="O687" t="str">
            <v>Nodeliveries after 1:30</v>
          </cell>
          <cell r="P687">
            <v>44137</v>
          </cell>
          <cell r="Q687">
            <v>44704.466944444401</v>
          </cell>
          <cell r="R687">
            <v>44643</v>
          </cell>
          <cell r="S687" t="str">
            <v>FRANKIE</v>
          </cell>
          <cell r="T687" t="str">
            <v>12</v>
          </cell>
          <cell r="V687" t="str">
            <v>42.065790</v>
          </cell>
          <cell r="W687" t="str">
            <v>-72.160054</v>
          </cell>
        </row>
        <row r="688">
          <cell r="B688">
            <v>171135</v>
          </cell>
          <cell r="C688" t="str">
            <v>NORTHAMPTON HIGH SCHOOL - USDA</v>
          </cell>
          <cell r="D688" t="str">
            <v>MA USDA</v>
          </cell>
          <cell r="E688">
            <v>0</v>
          </cell>
          <cell r="F688" t="str">
            <v>M</v>
          </cell>
          <cell r="G688" t="str">
            <v>380 ELM STREET</v>
          </cell>
          <cell r="H688" t="str">
            <v>NORTHAMPTON</v>
          </cell>
          <cell r="I688" t="str">
            <v>MA</v>
          </cell>
          <cell r="J688" t="str">
            <v>01060</v>
          </cell>
          <cell r="K688" t="str">
            <v>Exact Auto Street Reference Geocoded</v>
          </cell>
          <cell r="M688" t="str">
            <v>STATE OF MA USDA</v>
          </cell>
          <cell r="N688" t="str">
            <v>SIERING DISTRICT</v>
          </cell>
          <cell r="O688" t="str">
            <v>Must ring bell at Loading Dock Door. Opened 8-1p. No orders between 10-1 on Tuesday or Thursday</v>
          </cell>
          <cell r="P688">
            <v>44137</v>
          </cell>
          <cell r="Q688">
            <v>44704.466944444401</v>
          </cell>
          <cell r="R688">
            <v>44339</v>
          </cell>
          <cell r="S688" t="str">
            <v>FRANKIE</v>
          </cell>
          <cell r="T688" t="str">
            <v>12</v>
          </cell>
          <cell r="V688" t="str">
            <v>42.325970</v>
          </cell>
          <cell r="W688" t="str">
            <v>-72.651099</v>
          </cell>
        </row>
        <row r="689">
          <cell r="B689">
            <v>171136</v>
          </cell>
          <cell r="C689" t="str">
            <v>MONUMENT MTN REGIONAL H S - USDA</v>
          </cell>
          <cell r="D689" t="str">
            <v>MA USDA</v>
          </cell>
          <cell r="E689">
            <v>0</v>
          </cell>
          <cell r="F689" t="str">
            <v>R</v>
          </cell>
          <cell r="G689" t="str">
            <v>600 STOCKBRIDGE ROAD</v>
          </cell>
          <cell r="H689" t="str">
            <v>GREAT BARRINGTON</v>
          </cell>
          <cell r="I689" t="str">
            <v>MA</v>
          </cell>
          <cell r="J689" t="str">
            <v>01230</v>
          </cell>
          <cell r="K689" t="str">
            <v>Exact Auto Street Reference Geocoded</v>
          </cell>
          <cell r="M689" t="str">
            <v>STATE OF MA USDA</v>
          </cell>
          <cell r="N689" t="str">
            <v>SIERING DISTRICT</v>
          </cell>
          <cell r="O689" t="str">
            <v>Receiving is next to bus platform - ring doorbell</v>
          </cell>
          <cell r="P689">
            <v>44137</v>
          </cell>
          <cell r="Q689">
            <v>44704.466944444401</v>
          </cell>
          <cell r="R689">
            <v>44503</v>
          </cell>
          <cell r="S689" t="str">
            <v>FRANKIE</v>
          </cell>
          <cell r="T689" t="str">
            <v>12</v>
          </cell>
          <cell r="V689" t="str">
            <v>42.248623</v>
          </cell>
          <cell r="W689" t="str">
            <v>-73.331487</v>
          </cell>
        </row>
        <row r="690">
          <cell r="B690">
            <v>171137</v>
          </cell>
          <cell r="C690" t="str">
            <v>ABNER GIBBS - USDA</v>
          </cell>
          <cell r="D690" t="str">
            <v>MA USDA</v>
          </cell>
          <cell r="E690">
            <v>0</v>
          </cell>
          <cell r="F690" t="str">
            <v>W</v>
          </cell>
          <cell r="G690" t="str">
            <v>50 WEST SILVER ST</v>
          </cell>
          <cell r="H690" t="str">
            <v>WESTFIELD</v>
          </cell>
          <cell r="I690" t="str">
            <v>MA</v>
          </cell>
          <cell r="J690" t="str">
            <v>01085</v>
          </cell>
          <cell r="K690" t="str">
            <v>Exact Auto Street Reference Geocoded</v>
          </cell>
          <cell r="M690" t="str">
            <v>STATE OF MA USDA</v>
          </cell>
          <cell r="N690" t="str">
            <v>SIERING DISTRICT</v>
          </cell>
          <cell r="P690">
            <v>44137</v>
          </cell>
          <cell r="Q690">
            <v>44704.466944444401</v>
          </cell>
          <cell r="R690">
            <v>44692</v>
          </cell>
          <cell r="S690" t="str">
            <v>FRANKIE</v>
          </cell>
          <cell r="T690" t="str">
            <v>12</v>
          </cell>
          <cell r="V690" t="str">
            <v>42.114921</v>
          </cell>
          <cell r="W690" t="str">
            <v>-72.753850</v>
          </cell>
        </row>
        <row r="691">
          <cell r="B691">
            <v>171138</v>
          </cell>
          <cell r="C691" t="str">
            <v>FRANKLIN AVE  - USDA</v>
          </cell>
          <cell r="D691" t="str">
            <v>MA USDA</v>
          </cell>
          <cell r="E691">
            <v>0</v>
          </cell>
          <cell r="F691" t="str">
            <v>W</v>
          </cell>
          <cell r="G691" t="str">
            <v>22 FRANKLIN AVE</v>
          </cell>
          <cell r="H691" t="str">
            <v>WESTFIELD</v>
          </cell>
          <cell r="I691" t="str">
            <v>MA</v>
          </cell>
          <cell r="J691" t="str">
            <v>01085</v>
          </cell>
          <cell r="K691" t="str">
            <v>Exact Auto Street Reference Geocoded</v>
          </cell>
          <cell r="M691" t="str">
            <v>STATE OF MA USDA</v>
          </cell>
          <cell r="N691" t="str">
            <v>SIERING DISTRICT</v>
          </cell>
          <cell r="O691" t="str">
            <v>no loading dock but side entrance with stairs , ring buzzer</v>
          </cell>
          <cell r="P691">
            <v>44137</v>
          </cell>
          <cell r="Q691">
            <v>44704.466944444401</v>
          </cell>
          <cell r="R691">
            <v>44691</v>
          </cell>
          <cell r="S691" t="str">
            <v>FRANKIE</v>
          </cell>
          <cell r="T691" t="str">
            <v>12</v>
          </cell>
          <cell r="V691" t="str">
            <v>42.128453</v>
          </cell>
          <cell r="W691" t="str">
            <v>-72.756966</v>
          </cell>
        </row>
        <row r="692">
          <cell r="B692">
            <v>171139</v>
          </cell>
          <cell r="C692" t="str">
            <v>HIGLAND ELEMENTRY  - USDA</v>
          </cell>
          <cell r="D692" t="str">
            <v>MA USDA</v>
          </cell>
          <cell r="E692">
            <v>0</v>
          </cell>
          <cell r="F692" t="str">
            <v>W</v>
          </cell>
          <cell r="G692" t="str">
            <v>34 WESTERN AVE</v>
          </cell>
          <cell r="H692" t="str">
            <v>WESTFIELD</v>
          </cell>
          <cell r="I692" t="str">
            <v>MA</v>
          </cell>
          <cell r="J692" t="str">
            <v>01087</v>
          </cell>
          <cell r="K692" t="str">
            <v>High Confidence Auto Street Ref Geocoded</v>
          </cell>
          <cell r="M692" t="str">
            <v>STATE OF MA USDA</v>
          </cell>
          <cell r="N692" t="str">
            <v>SIERING DISTRICT</v>
          </cell>
          <cell r="O692" t="str">
            <v>side door left of building ring buzzer</v>
          </cell>
          <cell r="P692">
            <v>44137</v>
          </cell>
          <cell r="Q692">
            <v>44704.466944444401</v>
          </cell>
          <cell r="R692">
            <v>44726</v>
          </cell>
          <cell r="S692" t="str">
            <v>FRANKIE</v>
          </cell>
          <cell r="T692" t="str">
            <v>12</v>
          </cell>
          <cell r="V692" t="str">
            <v>42.120378</v>
          </cell>
          <cell r="W692" t="str">
            <v>-72.767975</v>
          </cell>
        </row>
        <row r="693">
          <cell r="B693">
            <v>171140</v>
          </cell>
          <cell r="C693" t="str">
            <v>MUNGER HILL  - USDA</v>
          </cell>
          <cell r="D693" t="str">
            <v>MA USDA</v>
          </cell>
          <cell r="E693">
            <v>0</v>
          </cell>
          <cell r="F693" t="str">
            <v>W</v>
          </cell>
          <cell r="G693" t="str">
            <v>33 MALLARD LANE</v>
          </cell>
          <cell r="H693" t="str">
            <v>WESTFIELD</v>
          </cell>
          <cell r="I693" t="str">
            <v>MA</v>
          </cell>
          <cell r="J693" t="str">
            <v>01088</v>
          </cell>
          <cell r="K693" t="str">
            <v>High Confidence Auto Street Ref Geocoded</v>
          </cell>
          <cell r="M693" t="str">
            <v>STATE OF MA USDA</v>
          </cell>
          <cell r="N693" t="str">
            <v>SIERING DISTRICT</v>
          </cell>
          <cell r="O693" t="str">
            <v>side door left of building , ring buzzer</v>
          </cell>
          <cell r="P693">
            <v>44137</v>
          </cell>
          <cell r="Q693">
            <v>44704.466944444401</v>
          </cell>
          <cell r="R693">
            <v>44698</v>
          </cell>
          <cell r="S693" t="str">
            <v>FRANKIE</v>
          </cell>
          <cell r="T693" t="str">
            <v>12</v>
          </cell>
          <cell r="V693" t="str">
            <v>42.097653</v>
          </cell>
          <cell r="W693" t="str">
            <v>-72.728073</v>
          </cell>
        </row>
        <row r="694">
          <cell r="B694">
            <v>171141</v>
          </cell>
          <cell r="C694" t="str">
            <v>PAPER MILL  - USDA</v>
          </cell>
          <cell r="D694" t="str">
            <v>MA USDA</v>
          </cell>
          <cell r="E694">
            <v>0</v>
          </cell>
          <cell r="F694" t="str">
            <v>W</v>
          </cell>
          <cell r="G694" t="str">
            <v>148 PAPER MILL</v>
          </cell>
          <cell r="H694" t="str">
            <v>WESTFIELD</v>
          </cell>
          <cell r="I694" t="str">
            <v>MA</v>
          </cell>
          <cell r="J694" t="str">
            <v>01089</v>
          </cell>
          <cell r="K694" t="str">
            <v>High Confidence Auto Street Ref Geocoded</v>
          </cell>
          <cell r="M694" t="str">
            <v>STATE OF MA USDA</v>
          </cell>
          <cell r="N694" t="str">
            <v>SIERING DISTRICT</v>
          </cell>
          <cell r="O694" t="str">
            <v>side door right of building, ring buzzer</v>
          </cell>
          <cell r="P694">
            <v>44137</v>
          </cell>
          <cell r="Q694">
            <v>44704.466944444401</v>
          </cell>
          <cell r="R694">
            <v>44726</v>
          </cell>
          <cell r="S694" t="str">
            <v>FRANKIE</v>
          </cell>
          <cell r="T694" t="str">
            <v>12</v>
          </cell>
          <cell r="V694" t="str">
            <v>42.130353</v>
          </cell>
          <cell r="W694" t="str">
            <v>-72.704946</v>
          </cell>
        </row>
        <row r="695">
          <cell r="B695">
            <v>171142</v>
          </cell>
          <cell r="C695" t="str">
            <v>SOUTHAMPTON RD - USDA</v>
          </cell>
          <cell r="D695" t="str">
            <v>MA USDA</v>
          </cell>
          <cell r="E695">
            <v>0</v>
          </cell>
          <cell r="F695" t="str">
            <v>W</v>
          </cell>
          <cell r="G695" t="str">
            <v>330 SOUTHAMPTON RD</v>
          </cell>
          <cell r="H695" t="str">
            <v>WESTFIELD</v>
          </cell>
          <cell r="I695" t="str">
            <v>MA</v>
          </cell>
          <cell r="J695" t="str">
            <v>01090</v>
          </cell>
          <cell r="K695" t="str">
            <v>High Confidence Auto Street Ref Geocoded</v>
          </cell>
          <cell r="M695" t="str">
            <v>STATE OF MA USDA</v>
          </cell>
          <cell r="N695" t="str">
            <v>SIERING DISTRICT</v>
          </cell>
          <cell r="O695" t="str">
            <v>side door right of building, ring buzzer</v>
          </cell>
          <cell r="P695">
            <v>44137</v>
          </cell>
          <cell r="Q695">
            <v>44704.466944444401</v>
          </cell>
          <cell r="R695">
            <v>44726</v>
          </cell>
          <cell r="S695" t="str">
            <v>FRANKIE</v>
          </cell>
          <cell r="T695" t="str">
            <v>12</v>
          </cell>
          <cell r="V695" t="str">
            <v>42.150444</v>
          </cell>
          <cell r="W695" t="str">
            <v>-72.727310</v>
          </cell>
        </row>
        <row r="696">
          <cell r="B696">
            <v>171143</v>
          </cell>
          <cell r="C696" t="str">
            <v>HIGH SCHOOL  - USDA</v>
          </cell>
          <cell r="D696" t="str">
            <v>MA USDA</v>
          </cell>
          <cell r="E696">
            <v>0</v>
          </cell>
          <cell r="F696" t="str">
            <v>W</v>
          </cell>
          <cell r="G696" t="str">
            <v>177 MONTGOMERY RD</v>
          </cell>
          <cell r="H696" t="str">
            <v>WESTFIELD</v>
          </cell>
          <cell r="I696" t="str">
            <v>MA</v>
          </cell>
          <cell r="J696" t="str">
            <v>01091</v>
          </cell>
          <cell r="K696" t="str">
            <v>High Confidence Auto Street Ref Geocoded</v>
          </cell>
          <cell r="M696" t="str">
            <v>STATE OF MA USDA</v>
          </cell>
          <cell r="N696" t="str">
            <v>SIERING DISTRICT</v>
          </cell>
          <cell r="O696" t="str">
            <v>side door right of building, ring buzzer</v>
          </cell>
          <cell r="P696">
            <v>44137</v>
          </cell>
          <cell r="Q696">
            <v>44704.466944444401</v>
          </cell>
          <cell r="R696">
            <v>44215</v>
          </cell>
          <cell r="S696" t="str">
            <v>FRANKIE</v>
          </cell>
          <cell r="T696" t="str">
            <v>12</v>
          </cell>
          <cell r="V696" t="str">
            <v>42.145914</v>
          </cell>
          <cell r="W696" t="str">
            <v>-72.755322</v>
          </cell>
        </row>
        <row r="697">
          <cell r="B697">
            <v>171144</v>
          </cell>
          <cell r="C697" t="str">
            <v>INTERMEDIATE SCHOOL - USDA</v>
          </cell>
          <cell r="D697" t="str">
            <v>MA USDA</v>
          </cell>
          <cell r="E697">
            <v>0</v>
          </cell>
          <cell r="F697" t="str">
            <v>W</v>
          </cell>
          <cell r="G697" t="str">
            <v>350 SOUTHAMPTON RD</v>
          </cell>
          <cell r="H697" t="str">
            <v>WESTFIELD</v>
          </cell>
          <cell r="I697" t="str">
            <v>MA</v>
          </cell>
          <cell r="J697" t="str">
            <v>01092</v>
          </cell>
          <cell r="K697" t="str">
            <v>High Confidence Auto Street Ref Geocoded</v>
          </cell>
          <cell r="M697" t="str">
            <v>STATE OF MA USDA</v>
          </cell>
          <cell r="N697" t="str">
            <v>SIERING DISTRICT</v>
          </cell>
          <cell r="O697" t="str">
            <v>Loading Dock to the left of the building, ring buzzer</v>
          </cell>
          <cell r="P697">
            <v>44137</v>
          </cell>
          <cell r="Q697">
            <v>44704.466944444401</v>
          </cell>
          <cell r="R697">
            <v>44236</v>
          </cell>
          <cell r="S697" t="str">
            <v>FRANKIE</v>
          </cell>
          <cell r="T697" t="str">
            <v>12</v>
          </cell>
          <cell r="V697" t="str">
            <v>42.150938</v>
          </cell>
          <cell r="W697" t="str">
            <v>-72.726970</v>
          </cell>
        </row>
        <row r="698">
          <cell r="B698">
            <v>171145</v>
          </cell>
          <cell r="C698" t="str">
            <v>MIDDLE SCHOOL  - USDA</v>
          </cell>
          <cell r="D698" t="str">
            <v>MA USDA</v>
          </cell>
          <cell r="E698">
            <v>0</v>
          </cell>
          <cell r="F698" t="str">
            <v>W</v>
          </cell>
          <cell r="G698" t="str">
            <v>30 WEST SILVER ST</v>
          </cell>
          <cell r="H698" t="str">
            <v>WESTFIELD</v>
          </cell>
          <cell r="I698" t="str">
            <v>MA</v>
          </cell>
          <cell r="J698" t="str">
            <v>01093</v>
          </cell>
          <cell r="K698" t="str">
            <v>Med Confidence Auto Street Ref Geocoded</v>
          </cell>
          <cell r="M698" t="str">
            <v>STATE OF MA USDA</v>
          </cell>
          <cell r="N698" t="str">
            <v>SIERING DISTRICT</v>
          </cell>
          <cell r="P698">
            <v>44137</v>
          </cell>
          <cell r="Q698">
            <v>44704.466944444401</v>
          </cell>
          <cell r="R698">
            <v>44327</v>
          </cell>
          <cell r="S698" t="str">
            <v>FRANKIE</v>
          </cell>
          <cell r="T698" t="str">
            <v>12</v>
          </cell>
          <cell r="V698" t="str">
            <v>42.114597</v>
          </cell>
          <cell r="W698" t="str">
            <v>-72.750707</v>
          </cell>
        </row>
        <row r="699">
          <cell r="B699">
            <v>171146</v>
          </cell>
          <cell r="C699" t="str">
            <v>TECHNICAL ACADEMY  - USDA</v>
          </cell>
          <cell r="D699" t="str">
            <v>MA USDA</v>
          </cell>
          <cell r="E699">
            <v>0</v>
          </cell>
          <cell r="F699" t="str">
            <v>W</v>
          </cell>
          <cell r="G699" t="str">
            <v>33 SMITH AVE</v>
          </cell>
          <cell r="H699" t="str">
            <v>WESTFIELD</v>
          </cell>
          <cell r="I699" t="str">
            <v>MA</v>
          </cell>
          <cell r="J699" t="str">
            <v>01094</v>
          </cell>
          <cell r="K699" t="str">
            <v>High Confidence Auto Street Ref Geocoded</v>
          </cell>
          <cell r="M699" t="str">
            <v>STATE OF MA USDA</v>
          </cell>
          <cell r="N699" t="str">
            <v>SIERING DISTRICT</v>
          </cell>
          <cell r="P699">
            <v>44137</v>
          </cell>
          <cell r="Q699">
            <v>44704.466944444401</v>
          </cell>
          <cell r="R699">
            <v>44327</v>
          </cell>
          <cell r="S699" t="str">
            <v>FRANKIE</v>
          </cell>
          <cell r="T699" t="str">
            <v>12</v>
          </cell>
          <cell r="V699" t="str">
            <v>42.124849</v>
          </cell>
          <cell r="W699" t="str">
            <v>-72.760947</v>
          </cell>
        </row>
        <row r="700">
          <cell r="B700">
            <v>171147</v>
          </cell>
          <cell r="C700" t="str">
            <v>BRIMFIELD ELEMENTARY SCHOOL - USDA</v>
          </cell>
          <cell r="D700" t="str">
            <v>MA USDA</v>
          </cell>
          <cell r="E700">
            <v>0</v>
          </cell>
          <cell r="F700" t="str">
            <v>R</v>
          </cell>
          <cell r="G700" t="str">
            <v>22 WALES ROAD</v>
          </cell>
          <cell r="H700" t="str">
            <v>BRIMFIELD</v>
          </cell>
          <cell r="I700" t="str">
            <v>MA</v>
          </cell>
          <cell r="J700" t="str">
            <v>01010</v>
          </cell>
          <cell r="K700" t="str">
            <v>Exact Auto Street Reference Geocoded</v>
          </cell>
          <cell r="M700" t="str">
            <v>STATE OF MA USDA</v>
          </cell>
          <cell r="N700" t="str">
            <v>SIERING DISTRICT</v>
          </cell>
          <cell r="P700">
            <v>44137</v>
          </cell>
          <cell r="Q700">
            <v>44704.466944444401</v>
          </cell>
          <cell r="R700">
            <v>44728</v>
          </cell>
          <cell r="S700" t="str">
            <v>FRANKIE</v>
          </cell>
          <cell r="T700" t="str">
            <v>12</v>
          </cell>
          <cell r="V700" t="str">
            <v>42.117769</v>
          </cell>
          <cell r="W700" t="str">
            <v>-72.201374</v>
          </cell>
        </row>
        <row r="701">
          <cell r="B701">
            <v>171148</v>
          </cell>
          <cell r="C701" t="str">
            <v>BROOKFIELD ELEMENTARY SCHOOL - USDA</v>
          </cell>
          <cell r="D701" t="str">
            <v>MA USDA</v>
          </cell>
          <cell r="E701">
            <v>0</v>
          </cell>
          <cell r="F701" t="str">
            <v>R</v>
          </cell>
          <cell r="G701" t="str">
            <v>37 CENTRAL STREET</v>
          </cell>
          <cell r="H701" t="str">
            <v>BROOKFIELD</v>
          </cell>
          <cell r="I701" t="str">
            <v>MA</v>
          </cell>
          <cell r="J701" t="str">
            <v>01506</v>
          </cell>
          <cell r="K701" t="str">
            <v>Exact Auto Street Reference Geocoded</v>
          </cell>
          <cell r="M701" t="str">
            <v>STATE OF MA USDA</v>
          </cell>
          <cell r="N701" t="str">
            <v>SIERING DISTRICT</v>
          </cell>
          <cell r="O701" t="str">
            <v>no deliveries after 1:30</v>
          </cell>
          <cell r="P701">
            <v>44137</v>
          </cell>
          <cell r="Q701">
            <v>44704.466944444401</v>
          </cell>
          <cell r="R701">
            <v>44727</v>
          </cell>
          <cell r="S701" t="str">
            <v>FRANKIE</v>
          </cell>
          <cell r="T701" t="str">
            <v>12</v>
          </cell>
          <cell r="V701" t="str">
            <v>42.214740</v>
          </cell>
          <cell r="W701" t="str">
            <v>-72.096562</v>
          </cell>
        </row>
        <row r="702">
          <cell r="B702">
            <v>171149</v>
          </cell>
          <cell r="C702" t="str">
            <v>WALES ELEMENTARY SCHOOL - USDA</v>
          </cell>
          <cell r="D702" t="str">
            <v>MA USDA</v>
          </cell>
          <cell r="E702">
            <v>0</v>
          </cell>
          <cell r="F702" t="str">
            <v>R</v>
          </cell>
          <cell r="G702" t="str">
            <v>41 MAIN STREET</v>
          </cell>
          <cell r="H702" t="str">
            <v>WALES</v>
          </cell>
          <cell r="I702" t="str">
            <v>MA</v>
          </cell>
          <cell r="J702" t="str">
            <v>01081</v>
          </cell>
          <cell r="K702" t="str">
            <v>Exact Auto Street Reference Geocoded</v>
          </cell>
          <cell r="M702" t="str">
            <v>STATE OF MA USDA</v>
          </cell>
          <cell r="N702" t="str">
            <v>SIERING DISTRICT</v>
          </cell>
          <cell r="O702" t="str">
            <v>no deliveries after 1:30</v>
          </cell>
          <cell r="P702">
            <v>44137</v>
          </cell>
          <cell r="Q702">
            <v>44704.466944444401</v>
          </cell>
          <cell r="R702">
            <v>44643</v>
          </cell>
          <cell r="S702" t="str">
            <v>FRANKIE</v>
          </cell>
          <cell r="T702" t="str">
            <v>12</v>
          </cell>
          <cell r="V702" t="str">
            <v>42.070939</v>
          </cell>
          <cell r="W702" t="str">
            <v>-72.221728</v>
          </cell>
        </row>
        <row r="703">
          <cell r="B703">
            <v>171151</v>
          </cell>
          <cell r="C703" t="str">
            <v>HOOSAC VALLEY ELEMENTARY - MA USDA</v>
          </cell>
          <cell r="D703" t="str">
            <v>MA USDA</v>
          </cell>
          <cell r="E703">
            <v>0</v>
          </cell>
          <cell r="F703" t="str">
            <v>R</v>
          </cell>
          <cell r="G703" t="str">
            <v>14 COMMERCIAL STREET</v>
          </cell>
          <cell r="H703" t="str">
            <v>ADAMS</v>
          </cell>
          <cell r="I703" t="str">
            <v>MA</v>
          </cell>
          <cell r="J703" t="str">
            <v>01220</v>
          </cell>
          <cell r="K703" t="str">
            <v>Exact Auto Street Reference Geocoded</v>
          </cell>
          <cell r="M703" t="str">
            <v>STATE OF MA USDA</v>
          </cell>
          <cell r="N703" t="str">
            <v>SIERING DISTRICT</v>
          </cell>
          <cell r="P703">
            <v>44244</v>
          </cell>
          <cell r="Q703">
            <v>44496.570208333302</v>
          </cell>
          <cell r="R703">
            <v>44251</v>
          </cell>
          <cell r="S703" t="str">
            <v>FRANKIE</v>
          </cell>
          <cell r="T703" t="str">
            <v>12</v>
          </cell>
          <cell r="V703" t="str">
            <v>42.619273</v>
          </cell>
          <cell r="W703" t="str">
            <v>-73.120661</v>
          </cell>
        </row>
        <row r="704">
          <cell r="B704">
            <v>171152</v>
          </cell>
          <cell r="C704" t="str">
            <v>Andover High School</v>
          </cell>
          <cell r="D704" t="str">
            <v>MA USDA</v>
          </cell>
          <cell r="E704">
            <v>0</v>
          </cell>
          <cell r="F704" t="str">
            <v>M</v>
          </cell>
          <cell r="G704" t="str">
            <v>80 Shawsheen Rd</v>
          </cell>
          <cell r="H704" t="str">
            <v>Andover</v>
          </cell>
          <cell r="I704" t="str">
            <v>MA</v>
          </cell>
          <cell r="J704" t="str">
            <v>01810</v>
          </cell>
          <cell r="K704" t="str">
            <v>Exact Auto Street Reference Geocoded</v>
          </cell>
          <cell r="M704" t="str">
            <v>STATE OF MA USDA</v>
          </cell>
          <cell r="N704" t="str">
            <v>SIERING DISTRICT</v>
          </cell>
          <cell r="P704">
            <v>44342</v>
          </cell>
          <cell r="Q704">
            <v>44342.808599536998</v>
          </cell>
          <cell r="R704">
            <v>44360</v>
          </cell>
          <cell r="S704" t="str">
            <v>FRANKIE</v>
          </cell>
          <cell r="T704" t="str">
            <v>12</v>
          </cell>
          <cell r="V704" t="str">
            <v>42.659736</v>
          </cell>
          <cell r="W704" t="str">
            <v>-71.152875</v>
          </cell>
        </row>
        <row r="705">
          <cell r="B705">
            <v>171153</v>
          </cell>
          <cell r="C705" t="str">
            <v>Billerica Memorial High School</v>
          </cell>
          <cell r="D705" t="str">
            <v>MA USDA</v>
          </cell>
          <cell r="E705">
            <v>0</v>
          </cell>
          <cell r="F705" t="str">
            <v>M</v>
          </cell>
          <cell r="G705" t="str">
            <v>35 River Street</v>
          </cell>
          <cell r="H705" t="str">
            <v>Billerica</v>
          </cell>
          <cell r="I705" t="str">
            <v>MA</v>
          </cell>
          <cell r="J705" t="str">
            <v>01821</v>
          </cell>
          <cell r="K705" t="str">
            <v>High Confidence Auto Street Ref Geocoded</v>
          </cell>
          <cell r="M705" t="str">
            <v>STATE OF MA USDA</v>
          </cell>
          <cell r="N705" t="str">
            <v>SIERING DISTRICT</v>
          </cell>
          <cell r="P705">
            <v>44342</v>
          </cell>
          <cell r="Q705">
            <v>44342.808599536998</v>
          </cell>
          <cell r="S705" t="str">
            <v>FRANKIE</v>
          </cell>
          <cell r="T705" t="str">
            <v>12</v>
          </cell>
          <cell r="V705" t="str">
            <v>42.559216</v>
          </cell>
          <cell r="W705" t="str">
            <v>-71.273492</v>
          </cell>
        </row>
        <row r="706">
          <cell r="B706">
            <v>171154</v>
          </cell>
          <cell r="C706" t="str">
            <v>Marshall Middle School</v>
          </cell>
          <cell r="D706" t="str">
            <v>MA USDA</v>
          </cell>
          <cell r="E706">
            <v>0</v>
          </cell>
          <cell r="F706" t="str">
            <v>M</v>
          </cell>
          <cell r="G706" t="str">
            <v>15 Floyd Street</v>
          </cell>
          <cell r="H706" t="str">
            <v>Billerica</v>
          </cell>
          <cell r="I706" t="str">
            <v>MA</v>
          </cell>
          <cell r="J706" t="str">
            <v>01821</v>
          </cell>
          <cell r="K706" t="str">
            <v>High Confidence Auto Street Ref Geocoded</v>
          </cell>
          <cell r="M706" t="str">
            <v>STATE OF MA USDA</v>
          </cell>
          <cell r="N706" t="str">
            <v>SIERING DISTRICT</v>
          </cell>
          <cell r="P706">
            <v>44342</v>
          </cell>
          <cell r="Q706">
            <v>44342.808599536998</v>
          </cell>
          <cell r="S706" t="str">
            <v>FRANKIE</v>
          </cell>
          <cell r="T706" t="str">
            <v>12</v>
          </cell>
          <cell r="V706" t="str">
            <v>42.571755</v>
          </cell>
          <cell r="W706" t="str">
            <v>-71.274056</v>
          </cell>
        </row>
        <row r="707">
          <cell r="B707">
            <v>171155</v>
          </cell>
          <cell r="C707" t="str">
            <v>Guilmette Educational Complex</v>
          </cell>
          <cell r="D707" t="str">
            <v>MA USDA</v>
          </cell>
          <cell r="E707">
            <v>0</v>
          </cell>
          <cell r="F707" t="str">
            <v>M</v>
          </cell>
          <cell r="G707" t="str">
            <v>80 Bodwell Street</v>
          </cell>
          <cell r="H707" t="str">
            <v>Lawrence</v>
          </cell>
          <cell r="I707" t="str">
            <v>MA</v>
          </cell>
          <cell r="J707" t="str">
            <v>01841</v>
          </cell>
          <cell r="K707" t="str">
            <v>Exact Auto Street Reference Geocoded</v>
          </cell>
          <cell r="L707" t="str">
            <v>IS DOCK</v>
          </cell>
          <cell r="M707" t="str">
            <v>STATE OF MA USDA</v>
          </cell>
          <cell r="N707" t="str">
            <v>SIERING DISTRICT</v>
          </cell>
          <cell r="P707">
            <v>44342</v>
          </cell>
          <cell r="Q707">
            <v>44354.620879629598</v>
          </cell>
          <cell r="R707">
            <v>44466</v>
          </cell>
          <cell r="S707" t="str">
            <v>FRANKIE</v>
          </cell>
          <cell r="T707" t="str">
            <v>12</v>
          </cell>
          <cell r="V707" t="str">
            <v>42.700535</v>
          </cell>
          <cell r="W707" t="str">
            <v>-71.177113</v>
          </cell>
        </row>
        <row r="708">
          <cell r="B708">
            <v>171156</v>
          </cell>
          <cell r="C708" t="str">
            <v>North Common Educational Complex</v>
          </cell>
          <cell r="D708" t="str">
            <v>MA USDA</v>
          </cell>
          <cell r="E708">
            <v>0</v>
          </cell>
          <cell r="F708" t="str">
            <v>M</v>
          </cell>
          <cell r="G708" t="str">
            <v>233 Haverhill Street</v>
          </cell>
          <cell r="H708" t="str">
            <v>Lawrence</v>
          </cell>
          <cell r="I708" t="str">
            <v>MA</v>
          </cell>
          <cell r="J708" t="str">
            <v>01841</v>
          </cell>
          <cell r="K708" t="str">
            <v>High Confidence Auto Street Ref Geocoded</v>
          </cell>
          <cell r="M708" t="str">
            <v>STATE OF MA USDA</v>
          </cell>
          <cell r="N708" t="str">
            <v>SIERING DISTRICT</v>
          </cell>
          <cell r="P708">
            <v>44342</v>
          </cell>
          <cell r="Q708">
            <v>44342.808599536998</v>
          </cell>
          <cell r="R708">
            <v>44354</v>
          </cell>
          <cell r="S708" t="str">
            <v>FRANKIE</v>
          </cell>
          <cell r="T708" t="str">
            <v>12</v>
          </cell>
          <cell r="V708" t="str">
            <v>42.710165</v>
          </cell>
          <cell r="W708" t="str">
            <v>-71.164124</v>
          </cell>
        </row>
        <row r="709">
          <cell r="B709">
            <v>171157</v>
          </cell>
          <cell r="C709" t="str">
            <v>New Bedford Central Kitchen</v>
          </cell>
          <cell r="D709" t="str">
            <v>MA USDA</v>
          </cell>
          <cell r="E709">
            <v>0</v>
          </cell>
          <cell r="F709" t="str">
            <v>R</v>
          </cell>
          <cell r="G709" t="str">
            <v>455 County Street</v>
          </cell>
          <cell r="H709" t="str">
            <v>New Bedford</v>
          </cell>
          <cell r="I709" t="str">
            <v>MA</v>
          </cell>
          <cell r="J709" t="str">
            <v>02740</v>
          </cell>
          <cell r="K709" t="str">
            <v>Exact Auto Street Reference Geocoded</v>
          </cell>
          <cell r="M709" t="str">
            <v>STATE OF MA USDA</v>
          </cell>
          <cell r="N709" t="str">
            <v>SIERING DISTRICT</v>
          </cell>
          <cell r="P709">
            <v>44342</v>
          </cell>
          <cell r="Q709">
            <v>44342.808599536998</v>
          </cell>
          <cell r="R709">
            <v>44391</v>
          </cell>
          <cell r="S709" t="str">
            <v>FRANKIE</v>
          </cell>
          <cell r="T709" t="str">
            <v>12</v>
          </cell>
          <cell r="V709" t="str">
            <v>41.634704</v>
          </cell>
          <cell r="W709" t="str">
            <v>-70.930586</v>
          </cell>
        </row>
        <row r="710">
          <cell r="B710">
            <v>171158</v>
          </cell>
          <cell r="C710" t="str">
            <v>Normandin Middle School</v>
          </cell>
          <cell r="D710" t="str">
            <v>MA USDA</v>
          </cell>
          <cell r="E710">
            <v>0</v>
          </cell>
          <cell r="F710" t="str">
            <v>R</v>
          </cell>
          <cell r="G710" t="str">
            <v>81 Felton Street</v>
          </cell>
          <cell r="H710" t="str">
            <v>New Bedford</v>
          </cell>
          <cell r="I710" t="str">
            <v>MA</v>
          </cell>
          <cell r="J710" t="str">
            <v>02740</v>
          </cell>
          <cell r="K710" t="str">
            <v>High Confidence Auto Street Ref Geocoded</v>
          </cell>
          <cell r="M710" t="str">
            <v>STATE OF MA USDA</v>
          </cell>
          <cell r="N710" t="str">
            <v>SIERING DISTRICT</v>
          </cell>
          <cell r="P710">
            <v>44342</v>
          </cell>
          <cell r="Q710">
            <v>44342.808599536998</v>
          </cell>
          <cell r="R710">
            <v>44349</v>
          </cell>
          <cell r="S710" t="str">
            <v>FRANKIE</v>
          </cell>
          <cell r="T710" t="str">
            <v>12</v>
          </cell>
          <cell r="V710" t="str">
            <v>41.680759</v>
          </cell>
          <cell r="W710" t="str">
            <v>-70.927593</v>
          </cell>
        </row>
        <row r="711">
          <cell r="B711">
            <v>171159</v>
          </cell>
          <cell r="C711" t="str">
            <v>Keith Middle School</v>
          </cell>
          <cell r="D711" t="str">
            <v>MA USDA</v>
          </cell>
          <cell r="E711">
            <v>0</v>
          </cell>
          <cell r="F711" t="str">
            <v>R</v>
          </cell>
          <cell r="G711" t="str">
            <v>225 Hathaway Street</v>
          </cell>
          <cell r="H711" t="str">
            <v>New Bedford</v>
          </cell>
          <cell r="I711" t="str">
            <v>MA</v>
          </cell>
          <cell r="J711" t="str">
            <v>02740</v>
          </cell>
          <cell r="K711" t="str">
            <v>Med Confidence Auto Street Ref Geocoded</v>
          </cell>
          <cell r="M711" t="str">
            <v>STATE OF MA USDA</v>
          </cell>
          <cell r="N711" t="str">
            <v>SIERING DISTRICT</v>
          </cell>
          <cell r="P711">
            <v>44342</v>
          </cell>
          <cell r="Q711">
            <v>44342.808599536998</v>
          </cell>
          <cell r="R711">
            <v>44391</v>
          </cell>
          <cell r="S711" t="str">
            <v>FRANKIE</v>
          </cell>
          <cell r="T711" t="str">
            <v>12</v>
          </cell>
          <cell r="V711" t="str">
            <v>41.664562</v>
          </cell>
          <cell r="W711" t="str">
            <v>-70.935141</v>
          </cell>
        </row>
        <row r="712">
          <cell r="B712">
            <v>171160</v>
          </cell>
          <cell r="C712" t="str">
            <v>Roosevelt Middle School</v>
          </cell>
          <cell r="D712" t="str">
            <v>MA USDA</v>
          </cell>
          <cell r="E712">
            <v>0</v>
          </cell>
          <cell r="F712" t="str">
            <v>R</v>
          </cell>
          <cell r="G712" t="str">
            <v>119 Frederick Street</v>
          </cell>
          <cell r="H712" t="str">
            <v>New Bedford</v>
          </cell>
          <cell r="I712" t="str">
            <v>MA</v>
          </cell>
          <cell r="J712" t="str">
            <v>02740</v>
          </cell>
          <cell r="K712" t="str">
            <v>High Confidence Auto Street Ref Geocoded</v>
          </cell>
          <cell r="M712" t="str">
            <v>STATE OF MA USDA</v>
          </cell>
          <cell r="N712" t="str">
            <v>SIERING DISTRICT</v>
          </cell>
          <cell r="P712">
            <v>44342</v>
          </cell>
          <cell r="Q712">
            <v>44342.808599536998</v>
          </cell>
          <cell r="R712">
            <v>44391</v>
          </cell>
          <cell r="S712" t="str">
            <v>FRANKIE</v>
          </cell>
          <cell r="T712" t="str">
            <v>12</v>
          </cell>
          <cell r="V712" t="str">
            <v>41.609873</v>
          </cell>
          <cell r="W712" t="str">
            <v>-70.910379</v>
          </cell>
        </row>
        <row r="713">
          <cell r="B713">
            <v>171161</v>
          </cell>
          <cell r="C713" t="str">
            <v>SEEM Education Collaborative-Central</v>
          </cell>
          <cell r="D713" t="str">
            <v>MA USDA</v>
          </cell>
          <cell r="E713">
            <v>0</v>
          </cell>
          <cell r="F713" t="str">
            <v>M</v>
          </cell>
          <cell r="G713" t="str">
            <v>25 William st</v>
          </cell>
          <cell r="H713" t="str">
            <v>stoneham</v>
          </cell>
          <cell r="I713" t="str">
            <v>MA</v>
          </cell>
          <cell r="J713" t="str">
            <v>02180</v>
          </cell>
          <cell r="K713" t="str">
            <v>Exact Auto Street Reference Geocoded</v>
          </cell>
          <cell r="M713" t="str">
            <v>STATE OF MA USDA</v>
          </cell>
          <cell r="N713" t="str">
            <v>SIERING DISTRICT</v>
          </cell>
          <cell r="P713">
            <v>44342</v>
          </cell>
          <cell r="Q713">
            <v>44342.808599536998</v>
          </cell>
          <cell r="R713">
            <v>44388</v>
          </cell>
          <cell r="S713" t="str">
            <v>FRANKIE</v>
          </cell>
          <cell r="T713" t="str">
            <v>12</v>
          </cell>
          <cell r="V713" t="str">
            <v>42.482510</v>
          </cell>
          <cell r="W713" t="str">
            <v>-71.096446</v>
          </cell>
        </row>
        <row r="714">
          <cell r="B714">
            <v>171162</v>
          </cell>
          <cell r="C714" t="str">
            <v>Waltham High School</v>
          </cell>
          <cell r="D714" t="str">
            <v>MA USDA</v>
          </cell>
          <cell r="E714">
            <v>0</v>
          </cell>
          <cell r="F714" t="str">
            <v>F</v>
          </cell>
          <cell r="G714" t="str">
            <v>617 Lexington Street</v>
          </cell>
          <cell r="H714" t="str">
            <v>Waltham</v>
          </cell>
          <cell r="I714" t="str">
            <v>MA</v>
          </cell>
          <cell r="J714" t="str">
            <v>02452</v>
          </cell>
          <cell r="K714" t="str">
            <v>High Confidence Auto Street Ref Geocoded</v>
          </cell>
          <cell r="M714" t="str">
            <v>STATE OF MA USDA</v>
          </cell>
          <cell r="N714" t="str">
            <v>SIERING DISTRICT</v>
          </cell>
          <cell r="P714">
            <v>44342</v>
          </cell>
          <cell r="Q714">
            <v>44342.808599536998</v>
          </cell>
          <cell r="R714">
            <v>44371</v>
          </cell>
          <cell r="S714" t="str">
            <v>FRANKIE</v>
          </cell>
          <cell r="T714" t="str">
            <v>12</v>
          </cell>
          <cell r="V714" t="str">
            <v>42.396641</v>
          </cell>
          <cell r="W714" t="str">
            <v>-71.235661</v>
          </cell>
        </row>
        <row r="715">
          <cell r="B715">
            <v>171163</v>
          </cell>
          <cell r="C715" t="str">
            <v>Walpole High School</v>
          </cell>
          <cell r="D715" t="str">
            <v>MA USDA</v>
          </cell>
          <cell r="E715">
            <v>0</v>
          </cell>
          <cell r="F715" t="str">
            <v>F</v>
          </cell>
          <cell r="G715" t="str">
            <v>275 Common Street</v>
          </cell>
          <cell r="H715" t="str">
            <v>Walpole</v>
          </cell>
          <cell r="I715" t="str">
            <v>MA</v>
          </cell>
          <cell r="J715" t="str">
            <v>02081</v>
          </cell>
          <cell r="K715" t="str">
            <v>Exact Auto Street Reference Geocoded</v>
          </cell>
          <cell r="M715" t="str">
            <v>STATE OF MA USDA</v>
          </cell>
          <cell r="N715" t="str">
            <v>SIERING DISTRICT</v>
          </cell>
          <cell r="P715">
            <v>44342</v>
          </cell>
          <cell r="Q715">
            <v>44342.808599536998</v>
          </cell>
          <cell r="R715">
            <v>44462</v>
          </cell>
          <cell r="S715" t="str">
            <v>FRANKIE</v>
          </cell>
          <cell r="T715" t="str">
            <v>12</v>
          </cell>
          <cell r="V715" t="str">
            <v>42.136311</v>
          </cell>
          <cell r="W715" t="str">
            <v>-71.246730</v>
          </cell>
        </row>
        <row r="716">
          <cell r="B716">
            <v>171164</v>
          </cell>
          <cell r="C716" t="str">
            <v>Wilmington High School</v>
          </cell>
          <cell r="D716" t="str">
            <v>MA USDA</v>
          </cell>
          <cell r="E716">
            <v>0</v>
          </cell>
          <cell r="F716" t="str">
            <v>M</v>
          </cell>
          <cell r="G716" t="str">
            <v>159 Church St</v>
          </cell>
          <cell r="H716" t="str">
            <v>Wilmington</v>
          </cell>
          <cell r="I716" t="str">
            <v>MA</v>
          </cell>
          <cell r="J716" t="str">
            <v>01887</v>
          </cell>
          <cell r="K716" t="str">
            <v>Exact Auto Street Reference Geocoded</v>
          </cell>
          <cell r="M716" t="str">
            <v>STATE OF MA USDA</v>
          </cell>
          <cell r="N716" t="str">
            <v>SIERING DISTRICT</v>
          </cell>
          <cell r="P716">
            <v>44342</v>
          </cell>
          <cell r="Q716">
            <v>44342.808599536998</v>
          </cell>
          <cell r="R716">
            <v>44451</v>
          </cell>
          <cell r="S716" t="str">
            <v>FRANKIE</v>
          </cell>
          <cell r="T716" t="str">
            <v>12</v>
          </cell>
          <cell r="V716" t="str">
            <v>42.555795</v>
          </cell>
          <cell r="W716" t="str">
            <v>-71.166038</v>
          </cell>
        </row>
        <row r="717">
          <cell r="B717">
            <v>171165</v>
          </cell>
          <cell r="C717" t="str">
            <v>Wilmington Middle School</v>
          </cell>
          <cell r="D717" t="str">
            <v>MA USDA</v>
          </cell>
          <cell r="E717">
            <v>0</v>
          </cell>
          <cell r="F717" t="str">
            <v>M</v>
          </cell>
          <cell r="G717" t="str">
            <v>25 Carter Lane</v>
          </cell>
          <cell r="H717" t="str">
            <v>Wilmington</v>
          </cell>
          <cell r="I717" t="str">
            <v>MA</v>
          </cell>
          <cell r="J717" t="str">
            <v>01887</v>
          </cell>
          <cell r="K717" t="str">
            <v>High Confidence Auto Street Ref Geocoded</v>
          </cell>
          <cell r="M717" t="str">
            <v>STATE OF MA USDA</v>
          </cell>
          <cell r="N717" t="str">
            <v>SIERING DISTRICT</v>
          </cell>
          <cell r="P717">
            <v>44342</v>
          </cell>
          <cell r="Q717">
            <v>44342.808599536998</v>
          </cell>
          <cell r="R717">
            <v>44353</v>
          </cell>
          <cell r="S717" t="str">
            <v>FRANKIE</v>
          </cell>
          <cell r="T717" t="str">
            <v>12</v>
          </cell>
          <cell r="V717" t="str">
            <v>42.545606</v>
          </cell>
          <cell r="W717" t="str">
            <v>-71.188624</v>
          </cell>
        </row>
        <row r="718">
          <cell r="B718">
            <v>171166</v>
          </cell>
          <cell r="C718" t="str">
            <v>Woburn Street Elementary School</v>
          </cell>
          <cell r="D718" t="str">
            <v>MA USDA</v>
          </cell>
          <cell r="E718">
            <v>0</v>
          </cell>
          <cell r="F718" t="str">
            <v>M</v>
          </cell>
          <cell r="G718" t="str">
            <v>22 Woburn St</v>
          </cell>
          <cell r="H718" t="str">
            <v>Wilmington</v>
          </cell>
          <cell r="I718" t="str">
            <v>MA</v>
          </cell>
          <cell r="J718" t="str">
            <v>01887</v>
          </cell>
          <cell r="K718" t="str">
            <v>Exact Auto Street Reference Geocoded</v>
          </cell>
          <cell r="M718" t="str">
            <v>STATE OF MA USDA</v>
          </cell>
          <cell r="N718" t="str">
            <v>SIERING DISTRICT</v>
          </cell>
          <cell r="P718">
            <v>44342</v>
          </cell>
          <cell r="Q718">
            <v>44342.808599536998</v>
          </cell>
          <cell r="R718">
            <v>44353</v>
          </cell>
          <cell r="S718" t="str">
            <v>FRANKIE</v>
          </cell>
          <cell r="T718" t="str">
            <v>12</v>
          </cell>
          <cell r="V718" t="str">
            <v>42.582058</v>
          </cell>
          <cell r="W718" t="str">
            <v>-71.148061</v>
          </cell>
        </row>
        <row r="719">
          <cell r="B719">
            <v>171167</v>
          </cell>
          <cell r="C719" t="str">
            <v>Shawsheen Elementary School</v>
          </cell>
          <cell r="D719" t="str">
            <v>MA USDA</v>
          </cell>
          <cell r="E719">
            <v>0</v>
          </cell>
          <cell r="F719" t="str">
            <v>M</v>
          </cell>
          <cell r="G719" t="str">
            <v>298 Shawsheen Ave</v>
          </cell>
          <cell r="H719" t="str">
            <v>Wilmington</v>
          </cell>
          <cell r="I719" t="str">
            <v>MA</v>
          </cell>
          <cell r="J719" t="str">
            <v>01887</v>
          </cell>
          <cell r="K719" t="str">
            <v>Exact Auto Street Reference Geocoded</v>
          </cell>
          <cell r="M719" t="str">
            <v>STATE OF MA USDA</v>
          </cell>
          <cell r="N719" t="str">
            <v>SIERING DISTRICT</v>
          </cell>
          <cell r="P719">
            <v>44342</v>
          </cell>
          <cell r="Q719">
            <v>44342.808599536998</v>
          </cell>
          <cell r="R719">
            <v>44353</v>
          </cell>
          <cell r="S719" t="str">
            <v>FRANKIE</v>
          </cell>
          <cell r="T719" t="str">
            <v>12</v>
          </cell>
          <cell r="V719" t="str">
            <v>42.561635</v>
          </cell>
          <cell r="W719" t="str">
            <v>-71.202783</v>
          </cell>
        </row>
        <row r="720">
          <cell r="B720">
            <v>171168</v>
          </cell>
          <cell r="C720" t="str">
            <v>North Intermediate School</v>
          </cell>
          <cell r="D720" t="str">
            <v>MA USDA</v>
          </cell>
          <cell r="E720">
            <v>0</v>
          </cell>
          <cell r="F720" t="str">
            <v>M</v>
          </cell>
          <cell r="G720" t="str">
            <v>320 Salem St</v>
          </cell>
          <cell r="H720" t="str">
            <v>Wilmington</v>
          </cell>
          <cell r="I720" t="str">
            <v>MA</v>
          </cell>
          <cell r="J720" t="str">
            <v>01887</v>
          </cell>
          <cell r="K720" t="str">
            <v>Exact Auto Street Reference Geocoded</v>
          </cell>
          <cell r="M720" t="str">
            <v>STATE OF MA USDA</v>
          </cell>
          <cell r="N720" t="str">
            <v>SIERING DISTRICT</v>
          </cell>
          <cell r="P720">
            <v>44342</v>
          </cell>
          <cell r="Q720">
            <v>44342.808599536998</v>
          </cell>
          <cell r="R720">
            <v>44353</v>
          </cell>
          <cell r="S720" t="str">
            <v>FRANKIE</v>
          </cell>
          <cell r="T720" t="str">
            <v>12</v>
          </cell>
          <cell r="V720" t="str">
            <v>42.577253</v>
          </cell>
          <cell r="W720" t="str">
            <v>-71.157405</v>
          </cell>
        </row>
        <row r="721">
          <cell r="B721">
            <v>171169</v>
          </cell>
          <cell r="C721" t="str">
            <v>Burncoat Middle School</v>
          </cell>
          <cell r="D721" t="str">
            <v>MA USDA</v>
          </cell>
          <cell r="E721">
            <v>0</v>
          </cell>
          <cell r="F721" t="str">
            <v>R</v>
          </cell>
          <cell r="G721" t="str">
            <v>135 Burncoat St</v>
          </cell>
          <cell r="H721" t="str">
            <v>Worcester</v>
          </cell>
          <cell r="I721" t="str">
            <v>MA</v>
          </cell>
          <cell r="J721" t="str">
            <v>01606</v>
          </cell>
          <cell r="K721" t="str">
            <v>Exact Auto Street Reference Geocoded</v>
          </cell>
          <cell r="M721" t="str">
            <v>STATE OF MA USDA</v>
          </cell>
          <cell r="N721" t="str">
            <v>SIERING DISTRICT</v>
          </cell>
          <cell r="P721">
            <v>44342</v>
          </cell>
          <cell r="Q721">
            <v>44634.895902777796</v>
          </cell>
          <cell r="R721">
            <v>44462</v>
          </cell>
          <cell r="S721" t="str">
            <v>FRANKIE</v>
          </cell>
          <cell r="T721" t="str">
            <v>12</v>
          </cell>
          <cell r="V721" t="str">
            <v>42.297801</v>
          </cell>
          <cell r="W721" t="str">
            <v>-71.789645</v>
          </cell>
        </row>
        <row r="722">
          <cell r="B722">
            <v>171170</v>
          </cell>
          <cell r="C722" t="str">
            <v>Forest Grove Middle Sschool</v>
          </cell>
          <cell r="D722" t="str">
            <v>MA USDA</v>
          </cell>
          <cell r="E722">
            <v>0</v>
          </cell>
          <cell r="F722" t="str">
            <v>R</v>
          </cell>
          <cell r="G722" t="str">
            <v>495 Grove St</v>
          </cell>
          <cell r="H722" t="str">
            <v>Worcester</v>
          </cell>
          <cell r="I722" t="str">
            <v>MA</v>
          </cell>
          <cell r="J722" t="str">
            <v>01605</v>
          </cell>
          <cell r="K722" t="str">
            <v>Exact Auto Street Reference Geocoded</v>
          </cell>
          <cell r="M722" t="str">
            <v>STATE OF MA USDA</v>
          </cell>
          <cell r="N722" t="str">
            <v>SIERING DISTRICT</v>
          </cell>
          <cell r="P722">
            <v>44342</v>
          </cell>
          <cell r="Q722">
            <v>44634.895902777796</v>
          </cell>
          <cell r="R722">
            <v>44517</v>
          </cell>
          <cell r="S722" t="str">
            <v>FRANKIE</v>
          </cell>
          <cell r="T722" t="str">
            <v>12</v>
          </cell>
          <cell r="V722" t="str">
            <v>42.289602</v>
          </cell>
          <cell r="W722" t="str">
            <v>-71.812220</v>
          </cell>
        </row>
        <row r="723">
          <cell r="B723">
            <v>171171</v>
          </cell>
          <cell r="C723" t="str">
            <v>Dr. Arthur F. Sullivan Middle School</v>
          </cell>
          <cell r="D723" t="str">
            <v>MA USDA</v>
          </cell>
          <cell r="E723">
            <v>0</v>
          </cell>
          <cell r="F723" t="str">
            <v>R</v>
          </cell>
          <cell r="G723" t="str">
            <v>140 Apricot St</v>
          </cell>
          <cell r="H723" t="str">
            <v>Worcester</v>
          </cell>
          <cell r="I723" t="str">
            <v>MA</v>
          </cell>
          <cell r="J723" t="str">
            <v>01603</v>
          </cell>
          <cell r="K723" t="str">
            <v>High Confidence Auto Street Ref Geocoded</v>
          </cell>
          <cell r="M723" t="str">
            <v>STATE OF MA USDA</v>
          </cell>
          <cell r="N723" t="str">
            <v>SIERING DISTRICT</v>
          </cell>
          <cell r="P723">
            <v>44342</v>
          </cell>
          <cell r="Q723">
            <v>44634.895902777796</v>
          </cell>
          <cell r="R723">
            <v>44517</v>
          </cell>
          <cell r="S723" t="str">
            <v>FRANKIE</v>
          </cell>
          <cell r="T723" t="str">
            <v>12</v>
          </cell>
          <cell r="V723" t="str">
            <v>42.242240</v>
          </cell>
          <cell r="W723" t="str">
            <v>-71.861620</v>
          </cell>
        </row>
        <row r="724">
          <cell r="B724">
            <v>171172</v>
          </cell>
          <cell r="C724" t="str">
            <v>R H CONWELL ELEM SCH</v>
          </cell>
          <cell r="D724" t="str">
            <v>C</v>
          </cell>
          <cell r="E724">
            <v>0</v>
          </cell>
          <cell r="F724" t="str">
            <v>R</v>
          </cell>
          <cell r="G724" t="str">
            <v>147 HUNTINGTON RD</v>
          </cell>
          <cell r="H724" t="str">
            <v>WORTHINGTON</v>
          </cell>
          <cell r="I724" t="str">
            <v>MA</v>
          </cell>
          <cell r="J724" t="str">
            <v>01098</v>
          </cell>
          <cell r="K724" t="str">
            <v>Exact Auto Street Reference Geocoded</v>
          </cell>
          <cell r="M724" t="str">
            <v>STATE OF MA USDA</v>
          </cell>
          <cell r="N724" t="str">
            <v>SIERING DISTRICT</v>
          </cell>
          <cell r="P724">
            <v>44441</v>
          </cell>
          <cell r="Q724">
            <v>44704.466944444401</v>
          </cell>
          <cell r="R724">
            <v>44608</v>
          </cell>
          <cell r="S724" t="str">
            <v>FRANKIE</v>
          </cell>
          <cell r="T724" t="str">
            <v>12</v>
          </cell>
          <cell r="V724" t="str">
            <v>42.400910</v>
          </cell>
          <cell r="W724" t="str">
            <v>-72.938143</v>
          </cell>
        </row>
        <row r="725">
          <cell r="B725">
            <v>171173</v>
          </cell>
          <cell r="C725" t="str">
            <v>HARRIS BROOK ELEMENTARY SCHOOL - USDA</v>
          </cell>
          <cell r="D725" t="str">
            <v>MA USDA</v>
          </cell>
          <cell r="E725">
            <v>0</v>
          </cell>
          <cell r="F725" t="str">
            <v>W</v>
          </cell>
          <cell r="G725" t="str">
            <v>209 FULLER ST</v>
          </cell>
          <cell r="H725" t="str">
            <v>LUDLOW</v>
          </cell>
          <cell r="I725" t="str">
            <v>MA</v>
          </cell>
          <cell r="J725" t="str">
            <v>01056</v>
          </cell>
          <cell r="K725" t="str">
            <v>Exact Auto Street Reference Geocoded</v>
          </cell>
          <cell r="M725" t="str">
            <v>STATE OF MA USDA</v>
          </cell>
          <cell r="N725" t="str">
            <v>SIERING DISTRICT</v>
          </cell>
          <cell r="P725">
            <v>44503</v>
          </cell>
          <cell r="Q725">
            <v>44503.789895833303</v>
          </cell>
          <cell r="R725">
            <v>44565</v>
          </cell>
          <cell r="S725" t="str">
            <v>FRANKIE</v>
          </cell>
          <cell r="T725" t="str">
            <v>12</v>
          </cell>
          <cell r="V725" t="str">
            <v>42.177804</v>
          </cell>
          <cell r="W725" t="str">
            <v>-72.486846</v>
          </cell>
        </row>
        <row r="726">
          <cell r="B726">
            <v>171174</v>
          </cell>
          <cell r="C726" t="str">
            <v>HATFIELD ELEMENTARY SCHOOL USDA</v>
          </cell>
          <cell r="D726" t="str">
            <v>MA USDA</v>
          </cell>
          <cell r="E726">
            <v>0</v>
          </cell>
          <cell r="F726" t="str">
            <v>R</v>
          </cell>
          <cell r="G726" t="str">
            <v>33 MAIN ST</v>
          </cell>
          <cell r="H726" t="str">
            <v>HATFIELD</v>
          </cell>
          <cell r="I726" t="str">
            <v>MA</v>
          </cell>
          <cell r="J726" t="str">
            <v>01038</v>
          </cell>
          <cell r="K726" t="str">
            <v>Exact Auto Street Reference Geocoded</v>
          </cell>
          <cell r="M726" t="str">
            <v>STATE OF MA USDA</v>
          </cell>
          <cell r="N726" t="str">
            <v>SIERING DISTRICT</v>
          </cell>
          <cell r="P726">
            <v>44511</v>
          </cell>
          <cell r="Q726">
            <v>44511.809236111098</v>
          </cell>
          <cell r="R726">
            <v>44732</v>
          </cell>
          <cell r="S726" t="str">
            <v>FRANKIE</v>
          </cell>
          <cell r="T726" t="str">
            <v>12</v>
          </cell>
          <cell r="V726" t="str">
            <v>42.369925</v>
          </cell>
          <cell r="W726" t="str">
            <v>-72.596756</v>
          </cell>
        </row>
        <row r="727">
          <cell r="B727">
            <v>171175</v>
          </cell>
          <cell r="C727" t="str">
            <v>SMITH ACADEMY USDA</v>
          </cell>
          <cell r="D727" t="str">
            <v>MA USDA</v>
          </cell>
          <cell r="E727">
            <v>0</v>
          </cell>
          <cell r="F727" t="str">
            <v>R</v>
          </cell>
          <cell r="G727" t="str">
            <v>34 SCHOOL STREET</v>
          </cell>
          <cell r="H727" t="str">
            <v>HATFIELD</v>
          </cell>
          <cell r="I727" t="str">
            <v>MA</v>
          </cell>
          <cell r="J727" t="str">
            <v>01038</v>
          </cell>
          <cell r="K727" t="str">
            <v>Exact Auto Street Reference Geocoded</v>
          </cell>
          <cell r="M727" t="str">
            <v>STATE OF MA USDA</v>
          </cell>
          <cell r="N727" t="str">
            <v>SIERING DISTRICT</v>
          </cell>
          <cell r="P727">
            <v>44511</v>
          </cell>
          <cell r="Q727">
            <v>44511.810138888897</v>
          </cell>
          <cell r="R727">
            <v>44689</v>
          </cell>
          <cell r="S727" t="str">
            <v>FRANKIE</v>
          </cell>
          <cell r="T727" t="str">
            <v>12</v>
          </cell>
          <cell r="V727" t="str">
            <v>42.374351</v>
          </cell>
          <cell r="W727" t="str">
            <v>-72.601953</v>
          </cell>
        </row>
        <row r="728">
          <cell r="B728">
            <v>171176</v>
          </cell>
          <cell r="C728" t="str">
            <v>Belchertown Public Works Building</v>
          </cell>
          <cell r="D728" t="str">
            <v>C</v>
          </cell>
          <cell r="E728">
            <v>0</v>
          </cell>
          <cell r="F728" t="str">
            <v>T</v>
          </cell>
          <cell r="G728" t="str">
            <v>290 Jackson Street</v>
          </cell>
          <cell r="H728" t="str">
            <v>BELCHERTOWN</v>
          </cell>
          <cell r="I728" t="str">
            <v>MA</v>
          </cell>
          <cell r="J728" t="str">
            <v>01007</v>
          </cell>
          <cell r="K728" t="str">
            <v>Exact Auto Street Reference Geocoded</v>
          </cell>
          <cell r="M728" t="str">
            <v>STATE OF MA USDA</v>
          </cell>
          <cell r="N728" t="str">
            <v>SIERING DISTRICT</v>
          </cell>
          <cell r="O728" t="str">
            <v>Call Barrett Grazioso 15 Min before delivery 774.310.0373</v>
          </cell>
          <cell r="P728">
            <v>44538</v>
          </cell>
          <cell r="Q728">
            <v>44538.736469907402</v>
          </cell>
          <cell r="R728">
            <v>44697</v>
          </cell>
          <cell r="S728" t="str">
            <v>FRANKIE</v>
          </cell>
          <cell r="T728" t="str">
            <v>12</v>
          </cell>
          <cell r="V728" t="str">
            <v>42.284202</v>
          </cell>
          <cell r="W728" t="str">
            <v>-72.423336</v>
          </cell>
        </row>
        <row r="729">
          <cell r="B729">
            <v>260200</v>
          </cell>
          <cell r="C729" t="str">
            <v>Glastonbury High School</v>
          </cell>
          <cell r="D729" t="str">
            <v>K12</v>
          </cell>
          <cell r="E729">
            <v>0</v>
          </cell>
          <cell r="F729" t="str">
            <v>W</v>
          </cell>
          <cell r="G729" t="str">
            <v>330 Hubbard St</v>
          </cell>
          <cell r="H729" t="str">
            <v>GLASTONBURY</v>
          </cell>
          <cell r="I729" t="str">
            <v>CT</v>
          </cell>
          <cell r="J729" t="str">
            <v>06033</v>
          </cell>
          <cell r="K729" t="str">
            <v>Exact Auto Street Reference Geocoded</v>
          </cell>
          <cell r="M729" t="str">
            <v>SIERING/SCHOOLS</v>
          </cell>
          <cell r="N729" t="str">
            <v>SIERING DISTRICT</v>
          </cell>
          <cell r="P729">
            <v>38624</v>
          </cell>
          <cell r="Q729">
            <v>44496.5398726852</v>
          </cell>
          <cell r="R729">
            <v>44635</v>
          </cell>
          <cell r="S729" t="str">
            <v>FRANKIE</v>
          </cell>
          <cell r="T729" t="str">
            <v>12</v>
          </cell>
          <cell r="V729" t="str">
            <v>41.702601</v>
          </cell>
          <cell r="W729" t="str">
            <v>-72.592391</v>
          </cell>
        </row>
        <row r="730">
          <cell r="B730">
            <v>260210</v>
          </cell>
          <cell r="C730" t="str">
            <v>GIDEON WELLS HIGH SCHOOL - K12</v>
          </cell>
          <cell r="D730" t="str">
            <v>K12</v>
          </cell>
          <cell r="E730">
            <v>0</v>
          </cell>
          <cell r="F730" t="str">
            <v>W</v>
          </cell>
          <cell r="G730" t="str">
            <v>1029 NEIPSIC ROAD</v>
          </cell>
          <cell r="H730" t="str">
            <v>GLASTONBURY</v>
          </cell>
          <cell r="I730" t="str">
            <v>CT</v>
          </cell>
          <cell r="J730" t="str">
            <v>06033</v>
          </cell>
          <cell r="K730" t="str">
            <v>Exact Auto Street Reference Geocoded</v>
          </cell>
          <cell r="M730" t="str">
            <v>SIERING/SCHOOLS</v>
          </cell>
          <cell r="N730" t="str">
            <v>SIERING DISTRICT</v>
          </cell>
          <cell r="O730" t="str">
            <v>EFFECTIVE 8/10/20 Del in all locations unless cust chooses not to.</v>
          </cell>
          <cell r="P730">
            <v>38624</v>
          </cell>
          <cell r="Q730">
            <v>44677.503310185202</v>
          </cell>
          <cell r="R730">
            <v>44727</v>
          </cell>
          <cell r="S730" t="str">
            <v>FRANKIE</v>
          </cell>
          <cell r="T730" t="str">
            <v>12</v>
          </cell>
          <cell r="V730" t="str">
            <v>41.700658</v>
          </cell>
          <cell r="W730" t="str">
            <v>-72.549156</v>
          </cell>
        </row>
        <row r="731">
          <cell r="B731">
            <v>260220</v>
          </cell>
          <cell r="C731" t="str">
            <v>G. Smith Middle School</v>
          </cell>
          <cell r="D731" t="str">
            <v>K12</v>
          </cell>
          <cell r="E731">
            <v>0</v>
          </cell>
          <cell r="F731" t="str">
            <v>W</v>
          </cell>
          <cell r="G731" t="str">
            <v>216 Addison Rd</v>
          </cell>
          <cell r="H731" t="str">
            <v>GLASTONBURY</v>
          </cell>
          <cell r="I731" t="str">
            <v>CT</v>
          </cell>
          <cell r="J731" t="str">
            <v>06033</v>
          </cell>
          <cell r="K731" t="str">
            <v>High Confidence Auto Street Ref Geocoded</v>
          </cell>
          <cell r="M731" t="str">
            <v>SIERING/SCHOOLS</v>
          </cell>
          <cell r="N731" t="str">
            <v>SIERING DISTRICT</v>
          </cell>
          <cell r="P731">
            <v>38624</v>
          </cell>
          <cell r="Q731">
            <v>44670.576759259297</v>
          </cell>
          <cell r="R731">
            <v>44691</v>
          </cell>
          <cell r="S731" t="str">
            <v>FRANKIE</v>
          </cell>
          <cell r="T731" t="str">
            <v>12</v>
          </cell>
          <cell r="V731" t="str">
            <v>41.723190</v>
          </cell>
          <cell r="W731" t="str">
            <v>-72.580338</v>
          </cell>
        </row>
        <row r="732">
          <cell r="B732">
            <v>260310</v>
          </cell>
          <cell r="C732" t="str">
            <v>Bennet M.S.- Mancester</v>
          </cell>
          <cell r="D732" t="str">
            <v>K12</v>
          </cell>
          <cell r="E732">
            <v>0</v>
          </cell>
          <cell r="F732" t="str">
            <v>W</v>
          </cell>
          <cell r="G732" t="str">
            <v>1151 Main St</v>
          </cell>
          <cell r="H732" t="str">
            <v>MANCHESTER</v>
          </cell>
          <cell r="I732" t="str">
            <v>CT</v>
          </cell>
          <cell r="J732" t="str">
            <v>06040</v>
          </cell>
          <cell r="K732" t="str">
            <v>Exact Auto Street Reference Geocoded</v>
          </cell>
          <cell r="M732" t="str">
            <v>SIERING/SCHOOLS</v>
          </cell>
          <cell r="N732" t="str">
            <v>SIERING DISTRICT</v>
          </cell>
          <cell r="O732" t="str">
            <v>EFFECTIVE 8/10/20 Del in all locations unless cust chooses not to.</v>
          </cell>
          <cell r="P732">
            <v>38681</v>
          </cell>
          <cell r="Q732">
            <v>44677.508564814802</v>
          </cell>
          <cell r="R732">
            <v>44734</v>
          </cell>
          <cell r="S732" t="str">
            <v>FRANKIE</v>
          </cell>
          <cell r="T732" t="str">
            <v>12</v>
          </cell>
          <cell r="V732" t="str">
            <v>41.765912</v>
          </cell>
          <cell r="W732" t="str">
            <v>-72.520412</v>
          </cell>
        </row>
        <row r="733">
          <cell r="B733">
            <v>260320</v>
          </cell>
          <cell r="C733" t="str">
            <v>Illing M.S. - Mancester</v>
          </cell>
          <cell r="D733" t="str">
            <v>K12</v>
          </cell>
          <cell r="E733">
            <v>0</v>
          </cell>
          <cell r="F733" t="str">
            <v>W</v>
          </cell>
          <cell r="G733" t="str">
            <v>227 East Middle Tpke</v>
          </cell>
          <cell r="H733" t="str">
            <v>MANCHESTER</v>
          </cell>
          <cell r="I733" t="str">
            <v>CT</v>
          </cell>
          <cell r="J733" t="str">
            <v>06040</v>
          </cell>
          <cell r="K733" t="str">
            <v>Exact Auto Street Reference Geocoded</v>
          </cell>
          <cell r="M733" t="str">
            <v>SIERING/SCHOOLS</v>
          </cell>
          <cell r="N733" t="str">
            <v>SIERING DISTRICT</v>
          </cell>
          <cell r="P733">
            <v>38681</v>
          </cell>
          <cell r="Q733">
            <v>44684.572789351798</v>
          </cell>
          <cell r="R733">
            <v>44720</v>
          </cell>
          <cell r="S733" t="str">
            <v>FRANKIE</v>
          </cell>
          <cell r="T733" t="str">
            <v>12</v>
          </cell>
          <cell r="V733" t="str">
            <v>41.783749</v>
          </cell>
          <cell r="W733" t="str">
            <v>-72.512685</v>
          </cell>
        </row>
        <row r="734">
          <cell r="B734">
            <v>260325</v>
          </cell>
          <cell r="C734" t="str">
            <v>VERPLANCK SCHOOL</v>
          </cell>
          <cell r="D734" t="str">
            <v>K12</v>
          </cell>
          <cell r="E734">
            <v>0</v>
          </cell>
          <cell r="F734" t="str">
            <v>W</v>
          </cell>
          <cell r="G734" t="str">
            <v>126 OLCOTT ST</v>
          </cell>
          <cell r="H734" t="str">
            <v>MANCHESTER</v>
          </cell>
          <cell r="I734" t="str">
            <v>CT</v>
          </cell>
          <cell r="J734" t="str">
            <v>06040</v>
          </cell>
          <cell r="K734" t="str">
            <v>Exact Auto Street Reference Geocoded</v>
          </cell>
          <cell r="M734" t="str">
            <v>SIERING/SCHOOLS</v>
          </cell>
          <cell r="N734" t="str">
            <v>SIERING DISTRICT</v>
          </cell>
          <cell r="O734" t="str">
            <v>EFFECTIVE 8/10/20 Del in all locations unless cust chooses not to.  LAST DRIVEWAY DOOR# "8". Go up 1 floor down halway to the left and you will see kitchen on right.</v>
          </cell>
          <cell r="P734">
            <v>38728</v>
          </cell>
          <cell r="Q734">
            <v>44565.518611111103</v>
          </cell>
          <cell r="R734">
            <v>44754</v>
          </cell>
          <cell r="S734" t="str">
            <v>FRANKIE</v>
          </cell>
          <cell r="T734" t="str">
            <v>12</v>
          </cell>
          <cell r="V734" t="str">
            <v>41.773528</v>
          </cell>
          <cell r="W734" t="str">
            <v>-72.554445</v>
          </cell>
        </row>
        <row r="735">
          <cell r="B735">
            <v>260330</v>
          </cell>
          <cell r="C735" t="str">
            <v>Manchester High School</v>
          </cell>
          <cell r="D735" t="str">
            <v>K12</v>
          </cell>
          <cell r="E735">
            <v>0</v>
          </cell>
          <cell r="F735" t="str">
            <v>W</v>
          </cell>
          <cell r="G735" t="str">
            <v>134 East Middle Tpke</v>
          </cell>
          <cell r="H735" t="str">
            <v>MANCHESTER</v>
          </cell>
          <cell r="I735" t="str">
            <v>CT</v>
          </cell>
          <cell r="J735" t="str">
            <v>06040</v>
          </cell>
          <cell r="K735" t="str">
            <v>Exact Auto Street Reference Geocoded</v>
          </cell>
          <cell r="M735" t="str">
            <v>SIERING/SCHOOLS</v>
          </cell>
          <cell r="N735" t="str">
            <v>SIERING DISTRICT</v>
          </cell>
          <cell r="P735">
            <v>38681</v>
          </cell>
          <cell r="Q735">
            <v>44565.518506944398</v>
          </cell>
          <cell r="R735">
            <v>44761</v>
          </cell>
          <cell r="S735" t="str">
            <v>FRANKIE</v>
          </cell>
          <cell r="T735" t="str">
            <v>12</v>
          </cell>
          <cell r="V735" t="str">
            <v>41.783855</v>
          </cell>
          <cell r="W735" t="str">
            <v>-72.517147</v>
          </cell>
        </row>
        <row r="736">
          <cell r="B736">
            <v>260335</v>
          </cell>
          <cell r="C736" t="str">
            <v>Manc. Waddell School</v>
          </cell>
          <cell r="D736" t="str">
            <v>K12</v>
          </cell>
          <cell r="E736">
            <v>0</v>
          </cell>
          <cell r="F736" t="str">
            <v>W</v>
          </cell>
          <cell r="G736" t="str">
            <v>163 Broad St</v>
          </cell>
          <cell r="H736" t="str">
            <v>MANCHESTER</v>
          </cell>
          <cell r="I736" t="str">
            <v>CT</v>
          </cell>
          <cell r="J736" t="str">
            <v>06040</v>
          </cell>
          <cell r="K736" t="str">
            <v>High Confidence Auto Street Ref Geocoded</v>
          </cell>
          <cell r="M736" t="str">
            <v>SIERING/SCHOOLS</v>
          </cell>
          <cell r="N736" t="str">
            <v>SIERING DISTRICT</v>
          </cell>
          <cell r="O736" t="str">
            <v>EFFECTIVE 8/10/20 Del in all locations unless cust chooses not to.  The USDA (770188) del for this account needs to be delivered in the back of the building and not the same area as the 260335 &amp; 600180 deliveries.</v>
          </cell>
          <cell r="P736">
            <v>38728</v>
          </cell>
          <cell r="Q736">
            <v>44496.5398726852</v>
          </cell>
          <cell r="R736">
            <v>44754</v>
          </cell>
          <cell r="S736" t="str">
            <v>FRANKIE</v>
          </cell>
          <cell r="T736" t="str">
            <v>12</v>
          </cell>
          <cell r="V736" t="str">
            <v>41.783773</v>
          </cell>
          <cell r="W736" t="str">
            <v>-72.535307</v>
          </cell>
        </row>
        <row r="737">
          <cell r="B737">
            <v>260340</v>
          </cell>
          <cell r="C737" t="str">
            <v>Manc. Bowers School</v>
          </cell>
          <cell r="D737" t="str">
            <v>K12</v>
          </cell>
          <cell r="E737">
            <v>0</v>
          </cell>
          <cell r="F737" t="str">
            <v>W</v>
          </cell>
          <cell r="G737" t="str">
            <v>141 Princeton St</v>
          </cell>
          <cell r="H737" t="str">
            <v>MANCHESTER</v>
          </cell>
          <cell r="I737" t="str">
            <v>CT</v>
          </cell>
          <cell r="J737" t="str">
            <v>06040</v>
          </cell>
          <cell r="K737" t="str">
            <v>High Confidence Auto Street Ref Geocoded</v>
          </cell>
          <cell r="M737" t="str">
            <v>SIERING/SCHOOLS</v>
          </cell>
          <cell r="N737" t="str">
            <v>SIERING DISTRICT</v>
          </cell>
          <cell r="O737" t="str">
            <v>EFFECTIVE 8/10/20 Del in all locations unless cust chooses not to.</v>
          </cell>
          <cell r="P737">
            <v>38728</v>
          </cell>
          <cell r="Q737">
            <v>44496.5398726852</v>
          </cell>
          <cell r="R737">
            <v>44712</v>
          </cell>
          <cell r="S737" t="str">
            <v>FRANKIE</v>
          </cell>
          <cell r="T737" t="str">
            <v>12</v>
          </cell>
          <cell r="V737" t="str">
            <v>41.788703</v>
          </cell>
          <cell r="W737" t="str">
            <v>-72.511263</v>
          </cell>
        </row>
        <row r="738">
          <cell r="B738">
            <v>260350</v>
          </cell>
          <cell r="C738" t="str">
            <v>Manc. Buckley School</v>
          </cell>
          <cell r="D738" t="str">
            <v>K12</v>
          </cell>
          <cell r="E738">
            <v>0</v>
          </cell>
          <cell r="F738" t="str">
            <v>W</v>
          </cell>
          <cell r="G738" t="str">
            <v>65 North School Street</v>
          </cell>
          <cell r="H738" t="str">
            <v>MANCHESTER</v>
          </cell>
          <cell r="I738" t="str">
            <v>CT</v>
          </cell>
          <cell r="J738" t="str">
            <v>06042</v>
          </cell>
          <cell r="K738" t="str">
            <v>High Confidence Auto Street Ref Geocoded</v>
          </cell>
          <cell r="M738" t="str">
            <v>SIERING/SCHOOLS</v>
          </cell>
          <cell r="N738" t="str">
            <v>SIERING DISTRICT</v>
          </cell>
          <cell r="O738" t="str">
            <v>Delivery to be made at main office doors.</v>
          </cell>
          <cell r="P738">
            <v>38728</v>
          </cell>
          <cell r="Q738">
            <v>44672.694305555597</v>
          </cell>
          <cell r="R738">
            <v>44726</v>
          </cell>
          <cell r="S738" t="str">
            <v>ADMIN</v>
          </cell>
          <cell r="T738" t="str">
            <v>12</v>
          </cell>
          <cell r="V738" t="str">
            <v>41.793493</v>
          </cell>
          <cell r="W738" t="str">
            <v>-72.492368</v>
          </cell>
        </row>
        <row r="739">
          <cell r="B739">
            <v>260355</v>
          </cell>
          <cell r="C739" t="str">
            <v>Manc. Academy School</v>
          </cell>
          <cell r="D739" t="str">
            <v>K12</v>
          </cell>
          <cell r="E739">
            <v>0</v>
          </cell>
          <cell r="F739" t="str">
            <v>W</v>
          </cell>
          <cell r="G739" t="str">
            <v>665 Wetheral St</v>
          </cell>
          <cell r="H739" t="str">
            <v>MANCHESTER</v>
          </cell>
          <cell r="I739" t="str">
            <v>CT</v>
          </cell>
          <cell r="J739" t="str">
            <v>06040</v>
          </cell>
          <cell r="K739" t="str">
            <v>High Confidence Auto Street Ref Geocoded</v>
          </cell>
          <cell r="M739" t="str">
            <v>SIERING/SCHOOLS</v>
          </cell>
          <cell r="N739" t="str">
            <v>SIERING DISTRICT</v>
          </cell>
          <cell r="P739">
            <v>38728</v>
          </cell>
          <cell r="Q739">
            <v>44565.518391203703</v>
          </cell>
          <cell r="R739">
            <v>44719</v>
          </cell>
          <cell r="S739" t="str">
            <v>FRANKIE</v>
          </cell>
          <cell r="T739" t="str">
            <v>12</v>
          </cell>
          <cell r="V739" t="str">
            <v>41.758576</v>
          </cell>
          <cell r="W739" t="str">
            <v>-72.567772</v>
          </cell>
        </row>
        <row r="740">
          <cell r="B740">
            <v>260360</v>
          </cell>
          <cell r="C740" t="str">
            <v>Manc. Highland Park</v>
          </cell>
          <cell r="D740" t="str">
            <v>K12</v>
          </cell>
          <cell r="E740">
            <v>0</v>
          </cell>
          <cell r="F740" t="str">
            <v>W</v>
          </cell>
          <cell r="G740" t="str">
            <v>397 Porter St</v>
          </cell>
          <cell r="H740" t="str">
            <v>MANCHESTER</v>
          </cell>
          <cell r="I740" t="str">
            <v>CT</v>
          </cell>
          <cell r="J740" t="str">
            <v>06040</v>
          </cell>
          <cell r="K740" t="str">
            <v>Exact Auto Street Reference Geocoded</v>
          </cell>
          <cell r="M740" t="str">
            <v>SIERING/SCHOOLS</v>
          </cell>
          <cell r="N740" t="str">
            <v>SIERING DISTRICT</v>
          </cell>
          <cell r="P740">
            <v>38728</v>
          </cell>
          <cell r="Q740">
            <v>44496.5398726852</v>
          </cell>
          <cell r="R740">
            <v>44747</v>
          </cell>
          <cell r="S740" t="str">
            <v>FRANKIE</v>
          </cell>
          <cell r="T740" t="str">
            <v>12</v>
          </cell>
          <cell r="V740" t="str">
            <v>41.772489</v>
          </cell>
          <cell r="W740" t="str">
            <v>-72.495042</v>
          </cell>
        </row>
        <row r="741">
          <cell r="B741">
            <v>260370</v>
          </cell>
          <cell r="C741" t="str">
            <v>Manc. Keeney School</v>
          </cell>
          <cell r="D741" t="str">
            <v>K12</v>
          </cell>
          <cell r="E741">
            <v>0</v>
          </cell>
          <cell r="F741" t="str">
            <v>W</v>
          </cell>
          <cell r="G741" t="str">
            <v>179 Keeney St</v>
          </cell>
          <cell r="H741" t="str">
            <v>MANCHESTER</v>
          </cell>
          <cell r="I741" t="str">
            <v>CT</v>
          </cell>
          <cell r="J741" t="str">
            <v>06040</v>
          </cell>
          <cell r="K741" t="str">
            <v>Exact Auto Street Reference Geocoded</v>
          </cell>
          <cell r="M741" t="str">
            <v>SIERING/SCHOOLS</v>
          </cell>
          <cell r="N741" t="str">
            <v>SIERING DISTRICT</v>
          </cell>
          <cell r="O741" t="str">
            <v>EFFECTIVE 8/10/20 Del in all locations unless cust chooses not to.</v>
          </cell>
          <cell r="P741">
            <v>38728</v>
          </cell>
          <cell r="Q741">
            <v>44565.518287036997</v>
          </cell>
          <cell r="R741">
            <v>44719</v>
          </cell>
          <cell r="S741" t="str">
            <v>FRANKIE</v>
          </cell>
          <cell r="T741" t="str">
            <v>12</v>
          </cell>
          <cell r="V741" t="str">
            <v>41.756931</v>
          </cell>
          <cell r="W741" t="str">
            <v>-72.541579</v>
          </cell>
        </row>
        <row r="742">
          <cell r="B742">
            <v>260380</v>
          </cell>
          <cell r="C742" t="str">
            <v>Manc. Martin School</v>
          </cell>
          <cell r="D742" t="str">
            <v>K12</v>
          </cell>
          <cell r="E742">
            <v>0</v>
          </cell>
          <cell r="F742" t="str">
            <v>W</v>
          </cell>
          <cell r="G742" t="str">
            <v>140 Dartmouth Rd</v>
          </cell>
          <cell r="H742" t="str">
            <v>MANCHESTER</v>
          </cell>
          <cell r="I742" t="str">
            <v>CT</v>
          </cell>
          <cell r="J742" t="str">
            <v>06040</v>
          </cell>
          <cell r="K742" t="str">
            <v>Exact Auto Street Reference Geocoded</v>
          </cell>
          <cell r="M742" t="str">
            <v>SIERING/SCHOOLS</v>
          </cell>
          <cell r="N742" t="str">
            <v>SIERING DISTRICT</v>
          </cell>
          <cell r="P742">
            <v>38728</v>
          </cell>
          <cell r="Q742">
            <v>44565.518159722204</v>
          </cell>
          <cell r="R742">
            <v>44761</v>
          </cell>
          <cell r="S742" t="str">
            <v>FRANKIE</v>
          </cell>
          <cell r="T742" t="str">
            <v>12</v>
          </cell>
          <cell r="V742" t="str">
            <v>41.752639</v>
          </cell>
          <cell r="W742" t="str">
            <v>-72.511195</v>
          </cell>
        </row>
        <row r="743">
          <cell r="B743">
            <v>260385</v>
          </cell>
          <cell r="C743" t="str">
            <v>Manc. St James School</v>
          </cell>
          <cell r="D743" t="str">
            <v>K12</v>
          </cell>
          <cell r="E743">
            <v>0</v>
          </cell>
          <cell r="F743" t="str">
            <v>W</v>
          </cell>
          <cell r="G743" t="str">
            <v>74 Park st</v>
          </cell>
          <cell r="H743" t="str">
            <v>MANCHESTER</v>
          </cell>
          <cell r="I743" t="str">
            <v>CT</v>
          </cell>
          <cell r="J743" t="str">
            <v>06040</v>
          </cell>
          <cell r="K743" t="str">
            <v>High Confidence Auto Street Ref Geocoded</v>
          </cell>
          <cell r="M743" t="str">
            <v>SIERING/SCHOOLS</v>
          </cell>
          <cell r="N743" t="str">
            <v>SIERING DISTRICT</v>
          </cell>
          <cell r="P743">
            <v>38728</v>
          </cell>
          <cell r="Q743">
            <v>44565.518032407403</v>
          </cell>
          <cell r="R743">
            <v>44713</v>
          </cell>
          <cell r="S743" t="str">
            <v>FRANKIE</v>
          </cell>
          <cell r="T743" t="str">
            <v>12</v>
          </cell>
          <cell r="V743" t="str">
            <v>41.770319</v>
          </cell>
          <cell r="W743" t="str">
            <v>-72.524162</v>
          </cell>
        </row>
        <row r="744">
          <cell r="B744">
            <v>260400</v>
          </cell>
          <cell r="C744" t="str">
            <v>Bristol Preschool</v>
          </cell>
          <cell r="D744" t="str">
            <v>K12</v>
          </cell>
          <cell r="E744">
            <v>0</v>
          </cell>
          <cell r="F744" t="str">
            <v>W</v>
          </cell>
          <cell r="G744" t="str">
            <v>339 West St</v>
          </cell>
          <cell r="H744" t="str">
            <v>BRISTOL</v>
          </cell>
          <cell r="I744" t="str">
            <v>CT</v>
          </cell>
          <cell r="J744" t="str">
            <v>06010</v>
          </cell>
          <cell r="K744" t="str">
            <v>Exact Auto Street Reference Geocoded</v>
          </cell>
          <cell r="M744" t="str">
            <v>SIERING/SCHOOLS</v>
          </cell>
          <cell r="N744" t="str">
            <v>SIERING DISTRICT</v>
          </cell>
          <cell r="O744" t="str">
            <v>EFFECTIVE 8/10/20 Del in all locations unless cust chooses not to.</v>
          </cell>
          <cell r="P744">
            <v>38686</v>
          </cell>
          <cell r="Q744">
            <v>44089.542986111097</v>
          </cell>
          <cell r="R744">
            <v>44754</v>
          </cell>
          <cell r="S744" t="str">
            <v>FRANKIE</v>
          </cell>
          <cell r="T744" t="str">
            <v>12</v>
          </cell>
          <cell r="V744" t="str">
            <v>41.677103</v>
          </cell>
          <cell r="W744" t="str">
            <v>-72.950809</v>
          </cell>
        </row>
        <row r="745">
          <cell r="B745">
            <v>260601</v>
          </cell>
          <cell r="C745" t="str">
            <v>Simsbury High school</v>
          </cell>
          <cell r="D745" t="str">
            <v>K12</v>
          </cell>
          <cell r="E745">
            <v>0</v>
          </cell>
          <cell r="F745" t="str">
            <v>W</v>
          </cell>
          <cell r="G745" t="str">
            <v>34 Farms Village Rd</v>
          </cell>
          <cell r="H745" t="str">
            <v>SIMSBURY</v>
          </cell>
          <cell r="I745" t="str">
            <v>CT</v>
          </cell>
          <cell r="J745" t="str">
            <v>06070</v>
          </cell>
          <cell r="K745" t="str">
            <v>Exact Auto Street Reference Geocoded</v>
          </cell>
          <cell r="M745" t="str">
            <v>SIERING/SCHOOLS</v>
          </cell>
          <cell r="N745" t="str">
            <v>SIERING DISTRICT</v>
          </cell>
          <cell r="P745">
            <v>38861</v>
          </cell>
          <cell r="Q745">
            <v>44670.579282407401</v>
          </cell>
          <cell r="R745">
            <v>44691</v>
          </cell>
          <cell r="S745" t="str">
            <v>FRANKIE</v>
          </cell>
          <cell r="T745" t="str">
            <v>12</v>
          </cell>
          <cell r="V745" t="str">
            <v>41.870060</v>
          </cell>
          <cell r="W745" t="str">
            <v>-72.822367</v>
          </cell>
        </row>
        <row r="746">
          <cell r="B746">
            <v>260604</v>
          </cell>
          <cell r="C746" t="str">
            <v>Squadron line school</v>
          </cell>
          <cell r="D746" t="str">
            <v>K12</v>
          </cell>
          <cell r="E746">
            <v>0</v>
          </cell>
          <cell r="F746" t="str">
            <v>U</v>
          </cell>
          <cell r="G746" t="str">
            <v>933 Hopmeadow st</v>
          </cell>
          <cell r="H746" t="str">
            <v>SIMSBURY</v>
          </cell>
          <cell r="I746" t="str">
            <v>CT</v>
          </cell>
          <cell r="J746" t="str">
            <v>06070</v>
          </cell>
          <cell r="K746" t="str">
            <v>Exact Auto Street Reference Geocoded</v>
          </cell>
          <cell r="M746" t="str">
            <v>SIERING/SCHOOLS</v>
          </cell>
          <cell r="N746" t="str">
            <v>SIERING DISTRICT</v>
          </cell>
          <cell r="P746">
            <v>38842</v>
          </cell>
          <cell r="Q746">
            <v>44089.542986111097</v>
          </cell>
          <cell r="R746">
            <v>44495</v>
          </cell>
          <cell r="S746" t="str">
            <v>FRANKIE</v>
          </cell>
          <cell r="T746" t="str">
            <v>12</v>
          </cell>
          <cell r="V746" t="str">
            <v>41.880475</v>
          </cell>
          <cell r="W746" t="str">
            <v>-72.800070</v>
          </cell>
        </row>
        <row r="747">
          <cell r="B747">
            <v>260800</v>
          </cell>
          <cell r="C747" t="str">
            <v>Newington High School</v>
          </cell>
          <cell r="D747" t="str">
            <v>K12</v>
          </cell>
          <cell r="E747">
            <v>0</v>
          </cell>
          <cell r="F747" t="str">
            <v>T</v>
          </cell>
          <cell r="G747" t="str">
            <v>605 Willard Ave</v>
          </cell>
          <cell r="H747" t="str">
            <v>NEWINGTON</v>
          </cell>
          <cell r="I747" t="str">
            <v>CT</v>
          </cell>
          <cell r="J747" t="str">
            <v>06111</v>
          </cell>
          <cell r="K747" t="str">
            <v>Exact Auto Street Reference Geocoded</v>
          </cell>
          <cell r="M747" t="str">
            <v>SIERING/SCHOOLS</v>
          </cell>
          <cell r="N747" t="str">
            <v>SIERING DISTRICT</v>
          </cell>
          <cell r="O747" t="str">
            <v>EFFECTIVE 8/10/20 Del in all locations unless cust chooses not to.</v>
          </cell>
          <cell r="P747">
            <v>40294</v>
          </cell>
          <cell r="Q747">
            <v>44496.5398726852</v>
          </cell>
          <cell r="R747">
            <v>44697</v>
          </cell>
          <cell r="S747" t="str">
            <v>FRANKIE</v>
          </cell>
          <cell r="T747" t="str">
            <v>12</v>
          </cell>
          <cell r="V747" t="str">
            <v>41.701514</v>
          </cell>
          <cell r="W747" t="str">
            <v>-72.734697</v>
          </cell>
        </row>
        <row r="748">
          <cell r="B748">
            <v>260801</v>
          </cell>
          <cell r="C748" t="str">
            <v>J WALLACE MIDDLE SCHOOL</v>
          </cell>
          <cell r="D748" t="str">
            <v>K12</v>
          </cell>
          <cell r="E748">
            <v>0</v>
          </cell>
          <cell r="F748" t="str">
            <v>T</v>
          </cell>
          <cell r="G748" t="str">
            <v>71 HALLERAN DRIVE</v>
          </cell>
          <cell r="H748" t="str">
            <v>NEWINGTON</v>
          </cell>
          <cell r="I748" t="str">
            <v>CT</v>
          </cell>
          <cell r="J748" t="str">
            <v>06111</v>
          </cell>
          <cell r="K748" t="str">
            <v>Exact Auto Street Reference Geocoded</v>
          </cell>
          <cell r="M748" t="str">
            <v>SIERING/SCHOOLS</v>
          </cell>
          <cell r="N748" t="str">
            <v>SIERING DISTRICT</v>
          </cell>
          <cell r="O748" t="str">
            <v>EFFECTIVE 8/10/20 Del in all locations unless cust chooses not to.</v>
          </cell>
          <cell r="P748">
            <v>38915</v>
          </cell>
          <cell r="Q748">
            <v>44496.5398726852</v>
          </cell>
          <cell r="R748">
            <v>44727</v>
          </cell>
          <cell r="S748" t="str">
            <v>FRANKIE</v>
          </cell>
          <cell r="T748" t="str">
            <v>12</v>
          </cell>
          <cell r="V748" t="str">
            <v>41.670538</v>
          </cell>
          <cell r="W748" t="str">
            <v>-72.735283</v>
          </cell>
        </row>
        <row r="749">
          <cell r="B749">
            <v>260802</v>
          </cell>
          <cell r="C749" t="str">
            <v>T. Carroll Nut. Bridgeport Schools</v>
          </cell>
          <cell r="D749" t="str">
            <v>K12</v>
          </cell>
          <cell r="E749">
            <v>0</v>
          </cell>
          <cell r="F749" t="str">
            <v>TW</v>
          </cell>
          <cell r="G749" t="str">
            <v>113 Federal st</v>
          </cell>
          <cell r="H749" t="str">
            <v>BRIDGEPORT</v>
          </cell>
          <cell r="I749" t="str">
            <v>CT</v>
          </cell>
          <cell r="J749" t="str">
            <v>06606</v>
          </cell>
          <cell r="K749" t="str">
            <v>Exact Auto Street Reference Geocoded</v>
          </cell>
          <cell r="M749" t="str">
            <v>SIERING/SCHOOLS</v>
          </cell>
          <cell r="N749" t="str">
            <v>SIERING DISTRICT</v>
          </cell>
          <cell r="O749" t="str">
            <v>EFFECTIVE 8/10/20 Del in all locations unless cust chooses not to.</v>
          </cell>
          <cell r="P749">
            <v>38946</v>
          </cell>
          <cell r="Q749">
            <v>44692.535324074102</v>
          </cell>
          <cell r="R749">
            <v>44725</v>
          </cell>
          <cell r="S749" t="str">
            <v>FRANKIE</v>
          </cell>
          <cell r="T749" t="str">
            <v>12</v>
          </cell>
          <cell r="V749" t="str">
            <v>41.195041</v>
          </cell>
          <cell r="W749" t="str">
            <v>-73.201455</v>
          </cell>
        </row>
        <row r="750">
          <cell r="B750">
            <v>260806</v>
          </cell>
          <cell r="C750" t="str">
            <v>Sheehan High Wallingford</v>
          </cell>
          <cell r="D750" t="str">
            <v>K12</v>
          </cell>
          <cell r="E750">
            <v>0</v>
          </cell>
          <cell r="F750" t="str">
            <v>F</v>
          </cell>
          <cell r="G750" t="str">
            <v>142 Hope Hill Rd</v>
          </cell>
          <cell r="H750" t="str">
            <v>WALLINGFORD</v>
          </cell>
          <cell r="I750" t="str">
            <v>CT</v>
          </cell>
          <cell r="J750" t="str">
            <v>06492</v>
          </cell>
          <cell r="K750" t="str">
            <v>Exact Auto Street Reference Geocoded</v>
          </cell>
          <cell r="M750" t="str">
            <v>SIERING/SCHOOLS</v>
          </cell>
          <cell r="N750" t="str">
            <v>SIERING DISTRICT</v>
          </cell>
          <cell r="P750">
            <v>38959</v>
          </cell>
          <cell r="Q750">
            <v>44496.5398726852</v>
          </cell>
          <cell r="R750">
            <v>44511</v>
          </cell>
          <cell r="S750" t="str">
            <v>FRANKIE</v>
          </cell>
          <cell r="T750" t="str">
            <v>12</v>
          </cell>
          <cell r="V750" t="str">
            <v>41.484604</v>
          </cell>
          <cell r="W750" t="str">
            <v>-72.834144</v>
          </cell>
        </row>
        <row r="751">
          <cell r="B751">
            <v>260807</v>
          </cell>
          <cell r="C751" t="str">
            <v>L. Hall High Wallingford</v>
          </cell>
          <cell r="D751" t="str">
            <v>K12</v>
          </cell>
          <cell r="E751">
            <v>0</v>
          </cell>
          <cell r="F751" t="str">
            <v>F</v>
          </cell>
          <cell r="G751" t="str">
            <v>70 Pond Hill Rd</v>
          </cell>
          <cell r="H751" t="str">
            <v>WALLINGFORD</v>
          </cell>
          <cell r="I751" t="str">
            <v>CT</v>
          </cell>
          <cell r="J751" t="str">
            <v>06492</v>
          </cell>
          <cell r="K751" t="str">
            <v>Exact Auto Street Reference Geocoded</v>
          </cell>
          <cell r="M751" t="str">
            <v>SIERING/SCHOOLS</v>
          </cell>
          <cell r="N751" t="str">
            <v>SIERING DISTRICT</v>
          </cell>
          <cell r="O751" t="str">
            <v>EFFECTIVE 8/10/20 Del in all locations unless cust chooses not to.</v>
          </cell>
          <cell r="P751">
            <v>38959</v>
          </cell>
          <cell r="Q751">
            <v>44496.5398726852</v>
          </cell>
          <cell r="R751">
            <v>44511</v>
          </cell>
          <cell r="S751" t="str">
            <v>FRANKIE</v>
          </cell>
          <cell r="T751" t="str">
            <v>12</v>
          </cell>
          <cell r="V751" t="str">
            <v>41.436937</v>
          </cell>
          <cell r="W751" t="str">
            <v>-72.821491</v>
          </cell>
        </row>
        <row r="752">
          <cell r="B752">
            <v>260831</v>
          </cell>
          <cell r="C752" t="str">
            <v>Windsor High School</v>
          </cell>
          <cell r="D752" t="str">
            <v>K12</v>
          </cell>
          <cell r="E752">
            <v>0</v>
          </cell>
          <cell r="F752" t="str">
            <v>T</v>
          </cell>
          <cell r="G752" t="str">
            <v>50 Sage Park Rd</v>
          </cell>
          <cell r="H752" t="str">
            <v>WINDSOR</v>
          </cell>
          <cell r="I752" t="str">
            <v>CT</v>
          </cell>
          <cell r="J752" t="str">
            <v>06095</v>
          </cell>
          <cell r="K752" t="str">
            <v>Exact Auto Street Reference Geocoded</v>
          </cell>
          <cell r="M752" t="str">
            <v>SIERING/SCHOOLS</v>
          </cell>
          <cell r="N752" t="str">
            <v>SIERING DISTRICT</v>
          </cell>
          <cell r="O752" t="str">
            <v>EFFECTIVE 8/10/20 Del in all locations unless cust chooses not to.</v>
          </cell>
          <cell r="P752">
            <v>39330</v>
          </cell>
          <cell r="Q752">
            <v>44496.5398726852</v>
          </cell>
          <cell r="R752">
            <v>44404</v>
          </cell>
          <cell r="S752" t="str">
            <v>FRANKIE</v>
          </cell>
          <cell r="T752" t="str">
            <v>12</v>
          </cell>
          <cell r="V752" t="str">
            <v>41.843604</v>
          </cell>
          <cell r="W752" t="str">
            <v>-72.657928</v>
          </cell>
        </row>
        <row r="753">
          <cell r="B753">
            <v>260864</v>
          </cell>
          <cell r="C753" t="str">
            <v>Wat Crosby High School</v>
          </cell>
          <cell r="D753" t="str">
            <v>K12</v>
          </cell>
          <cell r="E753">
            <v>0</v>
          </cell>
          <cell r="F753" t="str">
            <v>W</v>
          </cell>
          <cell r="G753" t="str">
            <v>300 pierpont rd</v>
          </cell>
          <cell r="H753" t="str">
            <v>WATERBURY</v>
          </cell>
          <cell r="I753" t="str">
            <v>CT</v>
          </cell>
          <cell r="J753" t="str">
            <v>06702</v>
          </cell>
          <cell r="K753" t="str">
            <v>High Confidence Auto Street Ref Geocoded</v>
          </cell>
          <cell r="M753" t="str">
            <v>SIERING/SCHOOLS</v>
          </cell>
          <cell r="N753" t="str">
            <v>SIERING DISTRICT</v>
          </cell>
          <cell r="O753" t="str">
            <v>Delivery off E Main St. Use driveway for Wallace Middle School.  When you pull in, make a left then another left.  Loading dock is down on the right.  Need to back down to do</v>
          </cell>
          <cell r="P753">
            <v>39668</v>
          </cell>
          <cell r="Q753">
            <v>44496.5398726852</v>
          </cell>
          <cell r="R753">
            <v>44440</v>
          </cell>
          <cell r="S753" t="str">
            <v>FRANKIE</v>
          </cell>
          <cell r="T753" t="str">
            <v>12</v>
          </cell>
          <cell r="V753" t="str">
            <v>41.547308</v>
          </cell>
          <cell r="W753" t="str">
            <v>-72.975007</v>
          </cell>
        </row>
        <row r="754">
          <cell r="B754">
            <v>260865</v>
          </cell>
          <cell r="C754" t="str">
            <v>Wat Kennedy High School</v>
          </cell>
          <cell r="D754" t="str">
            <v>K12</v>
          </cell>
          <cell r="E754">
            <v>0</v>
          </cell>
          <cell r="F754" t="str">
            <v>W</v>
          </cell>
          <cell r="G754" t="str">
            <v>422 Highland ave</v>
          </cell>
          <cell r="H754" t="str">
            <v>WATERBURY</v>
          </cell>
          <cell r="I754" t="str">
            <v>CT</v>
          </cell>
          <cell r="J754" t="str">
            <v>06708</v>
          </cell>
          <cell r="K754" t="str">
            <v>Exact Auto Street Reference Geocoded</v>
          </cell>
          <cell r="M754" t="str">
            <v>SIERING/SCHOOLS</v>
          </cell>
          <cell r="N754" t="str">
            <v>SIERING DISTRICT</v>
          </cell>
          <cell r="P754">
            <v>39668</v>
          </cell>
          <cell r="Q754">
            <v>44496.5398726852</v>
          </cell>
          <cell r="R754">
            <v>44440</v>
          </cell>
          <cell r="S754" t="str">
            <v>FRANKIE</v>
          </cell>
          <cell r="T754" t="str">
            <v>12</v>
          </cell>
          <cell r="V754" t="str">
            <v>41.546350</v>
          </cell>
          <cell r="W754" t="str">
            <v>-73.056291</v>
          </cell>
        </row>
        <row r="755">
          <cell r="B755">
            <v>260866</v>
          </cell>
          <cell r="C755" t="str">
            <v>Wat Wilby High School</v>
          </cell>
          <cell r="D755" t="str">
            <v>K12</v>
          </cell>
          <cell r="E755">
            <v>0</v>
          </cell>
          <cell r="F755" t="str">
            <v>W</v>
          </cell>
          <cell r="G755" t="str">
            <v>460 Bucks Hill RD</v>
          </cell>
          <cell r="H755" t="str">
            <v>WATERBURY</v>
          </cell>
          <cell r="I755" t="str">
            <v>CT</v>
          </cell>
          <cell r="J755" t="str">
            <v>06704</v>
          </cell>
          <cell r="K755" t="str">
            <v>Exact Auto Street Reference Geocoded</v>
          </cell>
          <cell r="L755" t="str">
            <v>EJ</v>
          </cell>
          <cell r="M755" t="str">
            <v>SIERING/SCHOOLS</v>
          </cell>
          <cell r="N755" t="str">
            <v>SIERING DISTRICT</v>
          </cell>
          <cell r="O755" t="str">
            <v>Elevator Broken, please call 203.574.8096 when you arrive.</v>
          </cell>
          <cell r="P755">
            <v>39668</v>
          </cell>
          <cell r="Q755">
            <v>44496.5398726852</v>
          </cell>
          <cell r="R755">
            <v>44440</v>
          </cell>
          <cell r="S755" t="str">
            <v>FRANKIE</v>
          </cell>
          <cell r="T755" t="str">
            <v>12</v>
          </cell>
          <cell r="V755" t="str">
            <v>41.603209</v>
          </cell>
          <cell r="W755" t="str">
            <v>-73.031015</v>
          </cell>
        </row>
        <row r="756">
          <cell r="B756">
            <v>260867</v>
          </cell>
          <cell r="C756" t="str">
            <v>Wat West Side Middle School</v>
          </cell>
          <cell r="D756" t="str">
            <v>K12</v>
          </cell>
          <cell r="E756">
            <v>0</v>
          </cell>
          <cell r="F756" t="str">
            <v>W</v>
          </cell>
          <cell r="G756" t="str">
            <v>483 Chase Parkway</v>
          </cell>
          <cell r="H756" t="str">
            <v>WATERBURY</v>
          </cell>
          <cell r="I756" t="str">
            <v>CT</v>
          </cell>
          <cell r="J756" t="str">
            <v>06708</v>
          </cell>
          <cell r="K756" t="str">
            <v>High Confidence Auto Street Ref Geocoded</v>
          </cell>
          <cell r="M756" t="str">
            <v>SIERING/SCHOOLS</v>
          </cell>
          <cell r="N756" t="str">
            <v>SIERING DISTRICT</v>
          </cell>
          <cell r="P756">
            <v>39668</v>
          </cell>
          <cell r="Q756">
            <v>44427.5448032407</v>
          </cell>
          <cell r="R756">
            <v>43893</v>
          </cell>
          <cell r="S756" t="str">
            <v>FRANKIE</v>
          </cell>
          <cell r="T756" t="str">
            <v>12</v>
          </cell>
          <cell r="V756" t="str">
            <v>41.547330</v>
          </cell>
          <cell r="W756" t="str">
            <v>-73.064310</v>
          </cell>
        </row>
        <row r="757">
          <cell r="B757">
            <v>260871</v>
          </cell>
          <cell r="C757" t="str">
            <v>Wat. Bunker hill Grammer School</v>
          </cell>
          <cell r="D757" t="str">
            <v>K12</v>
          </cell>
          <cell r="E757">
            <v>0</v>
          </cell>
          <cell r="F757" t="str">
            <v>W</v>
          </cell>
          <cell r="G757" t="str">
            <v>170 Bunker Hill Ave</v>
          </cell>
          <cell r="H757" t="str">
            <v>WATERBURY</v>
          </cell>
          <cell r="I757" t="str">
            <v>CT</v>
          </cell>
          <cell r="J757" t="str">
            <v>06708</v>
          </cell>
          <cell r="K757" t="str">
            <v>Exact Auto Street Reference Geocoded</v>
          </cell>
          <cell r="M757" t="str">
            <v>SIERING/SCHOOLS</v>
          </cell>
          <cell r="N757" t="str">
            <v>SIERING DISTRICT</v>
          </cell>
          <cell r="P757">
            <v>39669</v>
          </cell>
          <cell r="Q757">
            <v>44496.5398726852</v>
          </cell>
          <cell r="R757">
            <v>44297</v>
          </cell>
          <cell r="S757" t="str">
            <v>FRANKIE</v>
          </cell>
          <cell r="T757" t="str">
            <v>12</v>
          </cell>
          <cell r="V757" t="str">
            <v>41.567531</v>
          </cell>
          <cell r="W757" t="str">
            <v>-73.063075</v>
          </cell>
        </row>
        <row r="758">
          <cell r="B758">
            <v>260872</v>
          </cell>
          <cell r="C758" t="str">
            <v>Wat. Carrington Grammer School</v>
          </cell>
          <cell r="D758" t="str">
            <v>K12</v>
          </cell>
          <cell r="E758">
            <v>0</v>
          </cell>
          <cell r="F758" t="str">
            <v>W</v>
          </cell>
          <cell r="G758" t="str">
            <v>24 Kenmore ave</v>
          </cell>
          <cell r="H758" t="str">
            <v>WATERBURY</v>
          </cell>
          <cell r="I758" t="str">
            <v>CT</v>
          </cell>
          <cell r="J758" t="str">
            <v>06708</v>
          </cell>
          <cell r="K758" t="str">
            <v>Exact Auto Street Reference Geocoded</v>
          </cell>
          <cell r="M758" t="str">
            <v>SIERING/SCHOOLS</v>
          </cell>
          <cell r="N758" t="str">
            <v>SIERING DISTRICT</v>
          </cell>
          <cell r="P758">
            <v>39669</v>
          </cell>
          <cell r="Q758">
            <v>44496.5398726852</v>
          </cell>
          <cell r="R758">
            <v>44269</v>
          </cell>
          <cell r="S758" t="str">
            <v>FRANKIE</v>
          </cell>
          <cell r="T758" t="str">
            <v>12</v>
          </cell>
          <cell r="V758" t="str">
            <v>41.571442</v>
          </cell>
          <cell r="W758" t="str">
            <v>-73.083295</v>
          </cell>
        </row>
        <row r="759">
          <cell r="B759">
            <v>260876</v>
          </cell>
          <cell r="C759" t="str">
            <v>GENERALI SCHOOL - WATERBURY</v>
          </cell>
          <cell r="D759" t="str">
            <v>K12</v>
          </cell>
          <cell r="E759">
            <v>0</v>
          </cell>
          <cell r="F759" t="str">
            <v>W</v>
          </cell>
          <cell r="G759" t="str">
            <v>3196 East Main St</v>
          </cell>
          <cell r="H759" t="str">
            <v>WATERBURY</v>
          </cell>
          <cell r="I759" t="str">
            <v>CT</v>
          </cell>
          <cell r="J759" t="str">
            <v>06705</v>
          </cell>
          <cell r="K759" t="str">
            <v>Exact Auto Street Reference Geocoded</v>
          </cell>
          <cell r="M759" t="str">
            <v>SIERING/SCHOOLS</v>
          </cell>
          <cell r="N759" t="str">
            <v>SIERING DISTRICT</v>
          </cell>
          <cell r="P759">
            <v>39669</v>
          </cell>
          <cell r="Q759">
            <v>44496.5398726852</v>
          </cell>
          <cell r="R759">
            <v>44440</v>
          </cell>
          <cell r="S759" t="str">
            <v>FRANKIE</v>
          </cell>
          <cell r="T759" t="str">
            <v>12</v>
          </cell>
          <cell r="V759" t="str">
            <v>41.546165</v>
          </cell>
          <cell r="W759" t="str">
            <v>-72.981848</v>
          </cell>
        </row>
        <row r="760">
          <cell r="B760">
            <v>260880</v>
          </cell>
          <cell r="C760" t="str">
            <v>Maloney Grammer School</v>
          </cell>
          <cell r="D760" t="str">
            <v>K12</v>
          </cell>
          <cell r="E760">
            <v>0</v>
          </cell>
          <cell r="F760" t="str">
            <v>W</v>
          </cell>
          <cell r="G760" t="str">
            <v>233 South Elm St</v>
          </cell>
          <cell r="H760" t="str">
            <v>WATERBURY</v>
          </cell>
          <cell r="I760" t="str">
            <v>CT</v>
          </cell>
          <cell r="J760" t="str">
            <v>06706</v>
          </cell>
          <cell r="K760" t="str">
            <v>Exact Auto Street Reference Geocoded</v>
          </cell>
          <cell r="M760" t="str">
            <v>SIERING/SCHOOLS</v>
          </cell>
          <cell r="N760" t="str">
            <v>SIERING DISTRICT</v>
          </cell>
          <cell r="P760">
            <v>40295</v>
          </cell>
          <cell r="Q760">
            <v>44496.5398726852</v>
          </cell>
          <cell r="R760">
            <v>44433</v>
          </cell>
          <cell r="S760" t="str">
            <v>FRANKIE</v>
          </cell>
          <cell r="T760" t="str">
            <v>12</v>
          </cell>
          <cell r="V760" t="str">
            <v>41.550286</v>
          </cell>
          <cell r="W760" t="str">
            <v>-73.038097</v>
          </cell>
        </row>
        <row r="761">
          <cell r="B761">
            <v>260882</v>
          </cell>
          <cell r="C761" t="str">
            <v>Wat Rotella Grammer School</v>
          </cell>
          <cell r="D761" t="str">
            <v>K12</v>
          </cell>
          <cell r="E761">
            <v>0</v>
          </cell>
          <cell r="F761" t="str">
            <v>W</v>
          </cell>
          <cell r="G761" t="str">
            <v>440 Pierpont rd</v>
          </cell>
          <cell r="H761" t="str">
            <v>WATERBURY</v>
          </cell>
          <cell r="I761" t="str">
            <v>CT</v>
          </cell>
          <cell r="J761" t="str">
            <v>06705</v>
          </cell>
          <cell r="K761" t="str">
            <v>Exact Auto Street Reference Geocoded</v>
          </cell>
          <cell r="M761" t="str">
            <v>SIERING/SCHOOLS</v>
          </cell>
          <cell r="N761" t="str">
            <v>SIERING DISTRICT</v>
          </cell>
          <cell r="P761">
            <v>39669</v>
          </cell>
          <cell r="Q761">
            <v>44496.5398726852</v>
          </cell>
          <cell r="R761">
            <v>44269</v>
          </cell>
          <cell r="S761" t="str">
            <v>FRANKIE</v>
          </cell>
          <cell r="T761" t="str">
            <v>12</v>
          </cell>
          <cell r="V761" t="str">
            <v>41.549730</v>
          </cell>
          <cell r="W761" t="str">
            <v>-72.971331</v>
          </cell>
        </row>
        <row r="762">
          <cell r="B762">
            <v>260888</v>
          </cell>
          <cell r="C762" t="str">
            <v>Wat. Waterbury Arts School</v>
          </cell>
          <cell r="D762" t="str">
            <v>K12</v>
          </cell>
          <cell r="E762">
            <v>0</v>
          </cell>
          <cell r="F762" t="str">
            <v>W</v>
          </cell>
          <cell r="G762" t="str">
            <v>16 South Elm St</v>
          </cell>
          <cell r="H762" t="str">
            <v>WATERBURY</v>
          </cell>
          <cell r="I762" t="str">
            <v>CT</v>
          </cell>
          <cell r="J762" t="str">
            <v>06706</v>
          </cell>
          <cell r="K762" t="str">
            <v>High Confidence Auto Street Ref Geocoded</v>
          </cell>
          <cell r="M762" t="str">
            <v>SIERING/SCHOOLS</v>
          </cell>
          <cell r="N762" t="str">
            <v>SIERING DISTRICT</v>
          </cell>
          <cell r="O762" t="str">
            <v>EFFECTIVE 8/10/20 Del in all locations unless cust chooses not to.</v>
          </cell>
          <cell r="P762">
            <v>39669</v>
          </cell>
          <cell r="Q762">
            <v>44427.5448032407</v>
          </cell>
          <cell r="R762">
            <v>44433</v>
          </cell>
          <cell r="S762" t="str">
            <v>FRANKIE</v>
          </cell>
          <cell r="T762" t="str">
            <v>12</v>
          </cell>
          <cell r="V762" t="str">
            <v>41.554179</v>
          </cell>
          <cell r="W762" t="str">
            <v>-73.037103</v>
          </cell>
        </row>
        <row r="763">
          <cell r="B763">
            <v>260890</v>
          </cell>
          <cell r="C763" t="str">
            <v>Wat Central Supply</v>
          </cell>
          <cell r="D763" t="str">
            <v>K12</v>
          </cell>
          <cell r="E763">
            <v>0</v>
          </cell>
          <cell r="F763" t="str">
            <v>W</v>
          </cell>
          <cell r="G763" t="str">
            <v>562 Captain Neville Drive</v>
          </cell>
          <cell r="H763" t="str">
            <v>WATERBURY</v>
          </cell>
          <cell r="I763" t="str">
            <v>CT</v>
          </cell>
          <cell r="J763" t="str">
            <v>06705</v>
          </cell>
          <cell r="K763" t="str">
            <v>Exact Auto Street Reference Geocoded</v>
          </cell>
          <cell r="L763" t="str">
            <v>53</v>
          </cell>
          <cell r="M763" t="str">
            <v>SIERING/SCHOOLS</v>
          </cell>
          <cell r="N763" t="str">
            <v>SIERING DISTRICT</v>
          </cell>
          <cell r="O763" t="str">
            <v>EFFECTIVE 8/10/20 Del in all locations unless cust chooses not to.</v>
          </cell>
          <cell r="P763">
            <v>39669</v>
          </cell>
          <cell r="Q763">
            <v>44642.682037036997</v>
          </cell>
          <cell r="R763">
            <v>44647</v>
          </cell>
          <cell r="S763" t="str">
            <v>FRANKIE</v>
          </cell>
          <cell r="T763" t="str">
            <v>12</v>
          </cell>
          <cell r="V763" t="str">
            <v>41.537415</v>
          </cell>
          <cell r="W763" t="str">
            <v>-72.969223</v>
          </cell>
        </row>
        <row r="764">
          <cell r="B764">
            <v>260901</v>
          </cell>
          <cell r="C764" t="str">
            <v>Manchester High School</v>
          </cell>
          <cell r="D764" t="str">
            <v>K12</v>
          </cell>
          <cell r="E764">
            <v>0</v>
          </cell>
          <cell r="F764" t="str">
            <v>F</v>
          </cell>
          <cell r="G764" t="str">
            <v>134 East Middle Tpke</v>
          </cell>
          <cell r="H764" t="str">
            <v>MANCHESTER</v>
          </cell>
          <cell r="I764" t="str">
            <v>CT</v>
          </cell>
          <cell r="J764" t="str">
            <v>6040.</v>
          </cell>
          <cell r="K764" t="str">
            <v>Exact Auto Street Reference Geocoded</v>
          </cell>
          <cell r="M764" t="str">
            <v>SIERING/SCHOOLS</v>
          </cell>
          <cell r="N764" t="str">
            <v>SIERING DISTRICT</v>
          </cell>
          <cell r="P764">
            <v>44002</v>
          </cell>
          <cell r="Q764">
            <v>44496.570092592599</v>
          </cell>
          <cell r="S764" t="str">
            <v>FRANKIE</v>
          </cell>
          <cell r="T764" t="str">
            <v>12</v>
          </cell>
          <cell r="V764" t="str">
            <v>41.783855</v>
          </cell>
          <cell r="W764" t="str">
            <v>-72.517147</v>
          </cell>
        </row>
        <row r="765">
          <cell r="B765">
            <v>260910</v>
          </cell>
          <cell r="C765" t="str">
            <v>T &amp; C  South Main Day Care</v>
          </cell>
          <cell r="D765" t="str">
            <v>K12</v>
          </cell>
          <cell r="E765">
            <v>0</v>
          </cell>
          <cell r="F765" t="str">
            <v>TF</v>
          </cell>
          <cell r="G765" t="str">
            <v>195 South Main</v>
          </cell>
          <cell r="H765" t="str">
            <v>Middletown</v>
          </cell>
          <cell r="I765" t="str">
            <v>CT</v>
          </cell>
          <cell r="J765" t="str">
            <v>06457</v>
          </cell>
          <cell r="K765" t="str">
            <v>High Confidence Auto Street Ref Geocoded</v>
          </cell>
          <cell r="M765" t="str">
            <v>SIERING/SCHOOLS</v>
          </cell>
          <cell r="N765" t="str">
            <v>SIERING DISTRICT</v>
          </cell>
          <cell r="P765">
            <v>40045</v>
          </cell>
          <cell r="Q765">
            <v>44089.542997685203</v>
          </cell>
          <cell r="R765">
            <v>43906</v>
          </cell>
          <cell r="S765" t="str">
            <v>FRANKIE</v>
          </cell>
          <cell r="T765" t="str">
            <v>12</v>
          </cell>
          <cell r="V765" t="str">
            <v>41.550752</v>
          </cell>
          <cell r="W765" t="str">
            <v>-72.649940</v>
          </cell>
        </row>
        <row r="766">
          <cell r="B766">
            <v>260911</v>
          </cell>
          <cell r="C766" t="str">
            <v>T &amp; C Middle Day Care</v>
          </cell>
          <cell r="D766" t="str">
            <v>K12</v>
          </cell>
          <cell r="E766">
            <v>0</v>
          </cell>
          <cell r="F766" t="str">
            <v>TF</v>
          </cell>
          <cell r="G766" t="str">
            <v>861 Middle St</v>
          </cell>
          <cell r="H766" t="str">
            <v>Middletown</v>
          </cell>
          <cell r="I766" t="str">
            <v>CT</v>
          </cell>
          <cell r="J766" t="str">
            <v>06457</v>
          </cell>
          <cell r="K766" t="str">
            <v>Exact Auto Street Reference Geocoded</v>
          </cell>
          <cell r="M766" t="str">
            <v>SIERING/SCHOOLS</v>
          </cell>
          <cell r="N766" t="str">
            <v>SIERING DISTRICT</v>
          </cell>
          <cell r="P766">
            <v>40045</v>
          </cell>
          <cell r="Q766">
            <v>44089.542997685203</v>
          </cell>
          <cell r="R766">
            <v>44756</v>
          </cell>
          <cell r="S766" t="str">
            <v>FRANKIE</v>
          </cell>
          <cell r="T766" t="str">
            <v>12</v>
          </cell>
          <cell r="V766" t="str">
            <v>41.593487</v>
          </cell>
          <cell r="W766" t="str">
            <v>-72.721299</v>
          </cell>
        </row>
        <row r="767">
          <cell r="B767">
            <v>260912</v>
          </cell>
          <cell r="C767" t="str">
            <v>Mancester preschool</v>
          </cell>
          <cell r="D767" t="str">
            <v>K12</v>
          </cell>
          <cell r="E767">
            <v>0</v>
          </cell>
          <cell r="F767" t="str">
            <v>W</v>
          </cell>
          <cell r="G767" t="str">
            <v>60 Washington Street</v>
          </cell>
          <cell r="H767" t="str">
            <v>MANCHESTER</v>
          </cell>
          <cell r="I767" t="str">
            <v>CT</v>
          </cell>
          <cell r="J767" t="str">
            <v>06040</v>
          </cell>
          <cell r="K767" t="str">
            <v>High Confidence Auto Street Ref Geocoded</v>
          </cell>
          <cell r="M767" t="str">
            <v>SIERING/SCHOOLS</v>
          </cell>
          <cell r="N767" t="str">
            <v>SIERING DISTRICT</v>
          </cell>
          <cell r="O767" t="str">
            <v>Deliver off Hollister Street in back.</v>
          </cell>
          <cell r="P767">
            <v>40379</v>
          </cell>
          <cell r="Q767">
            <v>44565.517939814803</v>
          </cell>
          <cell r="R767">
            <v>44740</v>
          </cell>
          <cell r="S767" t="str">
            <v>FRANKIE</v>
          </cell>
          <cell r="T767" t="str">
            <v>12</v>
          </cell>
          <cell r="V767" t="str">
            <v>41.786912</v>
          </cell>
          <cell r="W767" t="str">
            <v>-72.520431</v>
          </cell>
        </row>
        <row r="768">
          <cell r="B768">
            <v>260915</v>
          </cell>
          <cell r="C768" t="str">
            <v>Chapman Elem Cheshire 8-10:30 / 12 -1:30</v>
          </cell>
          <cell r="D768" t="str">
            <v>K12</v>
          </cell>
          <cell r="E768">
            <v>0</v>
          </cell>
          <cell r="F768" t="str">
            <v>W</v>
          </cell>
          <cell r="G768" t="str">
            <v>380 Country Club Rd</v>
          </cell>
          <cell r="H768" t="str">
            <v>CHESHIRE</v>
          </cell>
          <cell r="I768" t="str">
            <v>CT</v>
          </cell>
          <cell r="J768" t="str">
            <v>06410</v>
          </cell>
          <cell r="K768" t="str">
            <v>High Confidence Auto Street Ref Geocoded</v>
          </cell>
          <cell r="M768" t="str">
            <v>SIERING/SCHOOLS</v>
          </cell>
          <cell r="N768" t="str">
            <v>SIERING DISTRICT</v>
          </cell>
          <cell r="P768">
            <v>40396</v>
          </cell>
          <cell r="Q768">
            <v>44692.535324074102</v>
          </cell>
          <cell r="R768">
            <v>44713</v>
          </cell>
          <cell r="S768" t="str">
            <v>FRANKIE</v>
          </cell>
          <cell r="T768" t="str">
            <v>12</v>
          </cell>
          <cell r="V768" t="str">
            <v>41.515898</v>
          </cell>
          <cell r="W768" t="str">
            <v>-72.882390</v>
          </cell>
        </row>
        <row r="769">
          <cell r="B769">
            <v>260916</v>
          </cell>
          <cell r="C769" t="str">
            <v>Dolittle Elem Cheshire</v>
          </cell>
          <cell r="D769" t="str">
            <v>K12</v>
          </cell>
          <cell r="E769">
            <v>0</v>
          </cell>
          <cell r="F769" t="str">
            <v>W</v>
          </cell>
          <cell r="G769" t="str">
            <v>735 Cornwall Ave</v>
          </cell>
          <cell r="H769" t="str">
            <v>CHESHIRE</v>
          </cell>
          <cell r="I769" t="str">
            <v>CT</v>
          </cell>
          <cell r="J769" t="str">
            <v>06410</v>
          </cell>
          <cell r="K769" t="str">
            <v>Exact Auto Street Reference Geocoded</v>
          </cell>
          <cell r="M769" t="str">
            <v>SIERING/SCHOOLS</v>
          </cell>
          <cell r="N769" t="str">
            <v>SIERING DISTRICT</v>
          </cell>
          <cell r="P769">
            <v>40396</v>
          </cell>
          <cell r="Q769">
            <v>44692.535324074102</v>
          </cell>
          <cell r="R769">
            <v>44720</v>
          </cell>
          <cell r="S769" t="str">
            <v>FRANKIE</v>
          </cell>
          <cell r="T769" t="str">
            <v>12</v>
          </cell>
          <cell r="V769" t="str">
            <v>41.499816</v>
          </cell>
          <cell r="W769" t="str">
            <v>-72.922277</v>
          </cell>
        </row>
        <row r="770">
          <cell r="B770">
            <v>260917</v>
          </cell>
          <cell r="C770" t="str">
            <v>Highland Elem Cheshire</v>
          </cell>
          <cell r="D770" t="str">
            <v>K12</v>
          </cell>
          <cell r="E770">
            <v>0</v>
          </cell>
          <cell r="F770" t="str">
            <v>W</v>
          </cell>
          <cell r="G770" t="str">
            <v>490 Highland Ave</v>
          </cell>
          <cell r="H770" t="str">
            <v>CHESHIRE</v>
          </cell>
          <cell r="I770" t="str">
            <v>CT</v>
          </cell>
          <cell r="J770" t="str">
            <v>06410</v>
          </cell>
          <cell r="K770" t="str">
            <v>Exact Auto Street Reference Geocoded</v>
          </cell>
          <cell r="L770" t="str">
            <v>LG</v>
          </cell>
          <cell r="M770" t="str">
            <v>SIERING/SCHOOLS</v>
          </cell>
          <cell r="N770" t="str">
            <v>SIERING DISTRICT</v>
          </cell>
          <cell r="O770" t="str">
            <v>EFFECTIVE 8/10/20 Del in all locations unless cust chooses not to.</v>
          </cell>
          <cell r="P770">
            <v>40396</v>
          </cell>
          <cell r="Q770">
            <v>44692.535324074102</v>
          </cell>
          <cell r="R770">
            <v>44726</v>
          </cell>
          <cell r="S770" t="str">
            <v>FRANKIE</v>
          </cell>
          <cell r="T770" t="str">
            <v>12</v>
          </cell>
          <cell r="V770" t="str">
            <v>41.510614</v>
          </cell>
          <cell r="W770" t="str">
            <v>-72.899270</v>
          </cell>
        </row>
        <row r="771">
          <cell r="B771">
            <v>260918</v>
          </cell>
          <cell r="C771" t="str">
            <v>Norton Elem Cheshire 8-10:30 / 12-1:30</v>
          </cell>
          <cell r="D771" t="str">
            <v>K12</v>
          </cell>
          <cell r="E771">
            <v>0</v>
          </cell>
          <cell r="F771" t="str">
            <v>W</v>
          </cell>
          <cell r="G771" t="str">
            <v>414 north Brooksvale rd</v>
          </cell>
          <cell r="H771" t="str">
            <v>CHESHIRE</v>
          </cell>
          <cell r="I771" t="str">
            <v>CT</v>
          </cell>
          <cell r="J771" t="str">
            <v>06410</v>
          </cell>
          <cell r="K771" t="str">
            <v>Exact Auto Street Reference Geocoded</v>
          </cell>
          <cell r="M771" t="str">
            <v>SIERING/SCHOOLS</v>
          </cell>
          <cell r="N771" t="str">
            <v>SIERING DISTRICT</v>
          </cell>
          <cell r="P771">
            <v>40396</v>
          </cell>
          <cell r="Q771">
            <v>44692.535324074102</v>
          </cell>
          <cell r="R771">
            <v>44719</v>
          </cell>
          <cell r="S771" t="str">
            <v>FRANKIE</v>
          </cell>
          <cell r="T771" t="str">
            <v>12</v>
          </cell>
          <cell r="V771" t="str">
            <v>41.478086</v>
          </cell>
          <cell r="W771" t="str">
            <v>-72.917672</v>
          </cell>
        </row>
        <row r="772">
          <cell r="B772">
            <v>260919</v>
          </cell>
          <cell r="C772" t="str">
            <v>DODD MIDDLE SCHOOL - K12</v>
          </cell>
          <cell r="D772" t="str">
            <v>K12</v>
          </cell>
          <cell r="E772">
            <v>0</v>
          </cell>
          <cell r="F772" t="str">
            <v>W</v>
          </cell>
          <cell r="G772" t="str">
            <v>100 PARK PLACE</v>
          </cell>
          <cell r="H772" t="str">
            <v>CHESHIRE</v>
          </cell>
          <cell r="I772" t="str">
            <v>CT</v>
          </cell>
          <cell r="J772" t="str">
            <v>06410</v>
          </cell>
          <cell r="K772" t="str">
            <v>High Confidence Auto Street Ref Geocoded</v>
          </cell>
          <cell r="L772" t="str">
            <v>LG</v>
          </cell>
          <cell r="M772" t="str">
            <v>SIERING/SCHOOLS</v>
          </cell>
          <cell r="N772" t="str">
            <v>SIERING DISTRICT</v>
          </cell>
          <cell r="O772" t="str">
            <v>EFFECTIVE 8/10/20 Del in all locations unless cust chooses not to.</v>
          </cell>
          <cell r="P772">
            <v>40396</v>
          </cell>
          <cell r="Q772">
            <v>44692.535324074102</v>
          </cell>
          <cell r="R772">
            <v>44719</v>
          </cell>
          <cell r="S772" t="str">
            <v>FRANKIE</v>
          </cell>
          <cell r="T772" t="str">
            <v>12</v>
          </cell>
          <cell r="V772" t="str">
            <v>41.510063</v>
          </cell>
          <cell r="W772" t="str">
            <v>-72.905279</v>
          </cell>
        </row>
        <row r="773">
          <cell r="B773">
            <v>260920</v>
          </cell>
          <cell r="C773" t="str">
            <v>Cheshire High School 8-10:30 / 12-1:30</v>
          </cell>
          <cell r="D773" t="str">
            <v>K12</v>
          </cell>
          <cell r="E773">
            <v>0</v>
          </cell>
          <cell r="F773" t="str">
            <v>W</v>
          </cell>
          <cell r="G773" t="str">
            <v>525 South Main St</v>
          </cell>
          <cell r="H773" t="str">
            <v>CHESHIRE</v>
          </cell>
          <cell r="I773" t="str">
            <v>CT</v>
          </cell>
          <cell r="J773" t="str">
            <v>06410</v>
          </cell>
          <cell r="K773" t="str">
            <v>Exact Auto Street Reference Geocoded</v>
          </cell>
          <cell r="L773" t="str">
            <v>EJ;STG</v>
          </cell>
          <cell r="M773" t="str">
            <v>SIERING/SCHOOLS</v>
          </cell>
          <cell r="N773" t="str">
            <v>SIERING DISTRICT</v>
          </cell>
          <cell r="O773" t="str">
            <v>EFFECTIVE 8/10/20 Del in all locations unless cust chooses not to.  Dock stop.</v>
          </cell>
          <cell r="P773">
            <v>40396</v>
          </cell>
          <cell r="Q773">
            <v>44692.535324074102</v>
          </cell>
          <cell r="R773">
            <v>44699</v>
          </cell>
          <cell r="S773" t="str">
            <v>FRANKIE</v>
          </cell>
          <cell r="T773" t="str">
            <v>12</v>
          </cell>
          <cell r="V773" t="str">
            <v>41.489642</v>
          </cell>
          <cell r="W773" t="str">
            <v>-72.904827</v>
          </cell>
        </row>
        <row r="774">
          <cell r="B774">
            <v>260949</v>
          </cell>
          <cell r="C774" t="str">
            <v>New Milford High school</v>
          </cell>
          <cell r="D774" t="str">
            <v>K12</v>
          </cell>
          <cell r="E774">
            <v>0</v>
          </cell>
          <cell r="F774" t="str">
            <v>M</v>
          </cell>
          <cell r="G774" t="str">
            <v>388 Danbury Rd</v>
          </cell>
          <cell r="H774" t="str">
            <v>NEW MILFORD</v>
          </cell>
          <cell r="I774" t="str">
            <v>CT</v>
          </cell>
          <cell r="J774" t="str">
            <v>06776</v>
          </cell>
          <cell r="K774" t="str">
            <v>Exact Auto Street Reference Geocoded</v>
          </cell>
          <cell r="L774" t="str">
            <v>DP</v>
          </cell>
          <cell r="M774" t="str">
            <v>SIERING/SCHOOLS</v>
          </cell>
          <cell r="N774" t="str">
            <v>SIERING DISTRICT</v>
          </cell>
          <cell r="P774">
            <v>40393</v>
          </cell>
          <cell r="Q774">
            <v>44634.690868055601</v>
          </cell>
          <cell r="R774">
            <v>44717</v>
          </cell>
          <cell r="S774" t="str">
            <v>FRANKIE</v>
          </cell>
          <cell r="T774" t="str">
            <v>12</v>
          </cell>
          <cell r="V774" t="str">
            <v>41.527215</v>
          </cell>
          <cell r="W774" t="str">
            <v>-73.423514</v>
          </cell>
        </row>
        <row r="775">
          <cell r="B775">
            <v>260950</v>
          </cell>
          <cell r="C775" t="str">
            <v>Hill &amp; Plain Elem New Milford 7:30 - 11:15</v>
          </cell>
          <cell r="D775" t="str">
            <v>K12</v>
          </cell>
          <cell r="E775">
            <v>0</v>
          </cell>
          <cell r="F775" t="str">
            <v>M</v>
          </cell>
          <cell r="G775" t="str">
            <v>60 Old Town Park Rd</v>
          </cell>
          <cell r="H775" t="str">
            <v>NEW MILFORD</v>
          </cell>
          <cell r="I775" t="str">
            <v>CT</v>
          </cell>
          <cell r="J775" t="str">
            <v>06776</v>
          </cell>
          <cell r="K775" t="str">
            <v>Exact Auto Street Reference Geocoded</v>
          </cell>
          <cell r="M775" t="str">
            <v>SIERING/SCHOOLS</v>
          </cell>
          <cell r="N775" t="str">
            <v>SIERING DISTRICT</v>
          </cell>
          <cell r="P775">
            <v>40393</v>
          </cell>
          <cell r="Q775">
            <v>44626.585451388899</v>
          </cell>
          <cell r="R775">
            <v>44717</v>
          </cell>
          <cell r="S775" t="str">
            <v>FRANKIE</v>
          </cell>
          <cell r="T775" t="str">
            <v>12</v>
          </cell>
          <cell r="V775" t="str">
            <v>41.534088</v>
          </cell>
          <cell r="W775" t="str">
            <v>-73.431229</v>
          </cell>
        </row>
        <row r="776">
          <cell r="B776">
            <v>260951</v>
          </cell>
          <cell r="C776" t="str">
            <v>Sarah Nobel School New Milford 6:30 - 10:30</v>
          </cell>
          <cell r="D776" t="str">
            <v>K12</v>
          </cell>
          <cell r="E776">
            <v>0</v>
          </cell>
          <cell r="F776" t="str">
            <v>M</v>
          </cell>
          <cell r="G776" t="str">
            <v>25 Sunny Valley Rd</v>
          </cell>
          <cell r="H776" t="str">
            <v>NEW MILFORD</v>
          </cell>
          <cell r="I776" t="str">
            <v>CT</v>
          </cell>
          <cell r="J776" t="str">
            <v>06776</v>
          </cell>
          <cell r="K776" t="str">
            <v>Exact Auto Street Reference Geocoded</v>
          </cell>
          <cell r="M776" t="str">
            <v>SIERING/SCHOOLS</v>
          </cell>
          <cell r="N776" t="str">
            <v>SIERING DISTRICT</v>
          </cell>
          <cell r="P776">
            <v>40393</v>
          </cell>
          <cell r="Q776">
            <v>44626.5855787037</v>
          </cell>
          <cell r="R776">
            <v>44717</v>
          </cell>
          <cell r="S776" t="str">
            <v>FRANKIE</v>
          </cell>
          <cell r="T776" t="str">
            <v>12</v>
          </cell>
          <cell r="V776" t="str">
            <v>41.568029</v>
          </cell>
          <cell r="W776" t="str">
            <v>-73.417203</v>
          </cell>
        </row>
        <row r="777">
          <cell r="B777">
            <v>260953</v>
          </cell>
          <cell r="C777" t="str">
            <v>SCHAGHTICOKE MIDDLE SCH</v>
          </cell>
          <cell r="D777" t="str">
            <v>K12</v>
          </cell>
          <cell r="E777">
            <v>0</v>
          </cell>
          <cell r="F777" t="str">
            <v>M</v>
          </cell>
          <cell r="G777" t="str">
            <v>23 HIPP ROAD</v>
          </cell>
          <cell r="H777" t="str">
            <v>NEW MILFORD</v>
          </cell>
          <cell r="I777" t="str">
            <v>CT</v>
          </cell>
          <cell r="J777" t="str">
            <v>06776</v>
          </cell>
          <cell r="K777" t="str">
            <v>Exact Auto Street Reference Geocoded</v>
          </cell>
          <cell r="M777" t="str">
            <v>SIERING/SCHOOLS</v>
          </cell>
          <cell r="N777" t="str">
            <v>SIERING DISTRICT</v>
          </cell>
          <cell r="P777">
            <v>40393</v>
          </cell>
          <cell r="Q777">
            <v>44626.585694444402</v>
          </cell>
          <cell r="R777">
            <v>44717</v>
          </cell>
          <cell r="S777" t="str">
            <v>FRANKIE</v>
          </cell>
          <cell r="T777" t="str">
            <v>12</v>
          </cell>
          <cell r="V777" t="str">
            <v>41.619765</v>
          </cell>
          <cell r="W777" t="str">
            <v>-73.390032</v>
          </cell>
        </row>
        <row r="778">
          <cell r="B778">
            <v>260954</v>
          </cell>
          <cell r="C778" t="str">
            <v>Northville Elem school  New Milford 8:00 - 11:15</v>
          </cell>
          <cell r="D778" t="str">
            <v>K12</v>
          </cell>
          <cell r="E778">
            <v>0</v>
          </cell>
          <cell r="F778" t="str">
            <v>M</v>
          </cell>
          <cell r="G778" t="str">
            <v>22 Hipp rd</v>
          </cell>
          <cell r="H778" t="str">
            <v>NEW MILFORD</v>
          </cell>
          <cell r="I778" t="str">
            <v>CT</v>
          </cell>
          <cell r="J778" t="str">
            <v>06776</v>
          </cell>
          <cell r="K778" t="str">
            <v>Exact Auto Street Reference Geocoded</v>
          </cell>
          <cell r="M778" t="str">
            <v>SIERING/SCHOOLS</v>
          </cell>
          <cell r="N778" t="str">
            <v>SIERING DISTRICT</v>
          </cell>
          <cell r="P778">
            <v>40393</v>
          </cell>
          <cell r="Q778">
            <v>44626.5857986111</v>
          </cell>
          <cell r="R778">
            <v>44717</v>
          </cell>
          <cell r="S778" t="str">
            <v>FRANKIE</v>
          </cell>
          <cell r="T778" t="str">
            <v>12</v>
          </cell>
          <cell r="V778" t="str">
            <v>41.619459</v>
          </cell>
          <cell r="W778" t="str">
            <v>-73.391298</v>
          </cell>
        </row>
        <row r="779">
          <cell r="B779">
            <v>260955</v>
          </cell>
          <cell r="C779" t="str">
            <v>Wolcott High school 6:30 - 10</v>
          </cell>
          <cell r="D779" t="str">
            <v>K12</v>
          </cell>
          <cell r="E779">
            <v>0</v>
          </cell>
          <cell r="F779" t="str">
            <v>M</v>
          </cell>
          <cell r="G779" t="str">
            <v>457 boundline rd</v>
          </cell>
          <cell r="H779" t="str">
            <v>WOLCOTT</v>
          </cell>
          <cell r="I779" t="str">
            <v>CT</v>
          </cell>
          <cell r="J779" t="str">
            <v>06716</v>
          </cell>
          <cell r="K779" t="str">
            <v>High Confidence Auto Street Ref Geocoded</v>
          </cell>
          <cell r="M779" t="str">
            <v>SIERING/SCHOOLS</v>
          </cell>
          <cell r="N779" t="str">
            <v>SIERING DISTRICT</v>
          </cell>
          <cell r="O779" t="str">
            <v>EFFECTIVE 8/10/20 Del in all locations unless cust chooses not to.</v>
          </cell>
          <cell r="P779">
            <v>40393</v>
          </cell>
          <cell r="Q779">
            <v>44496.5398726852</v>
          </cell>
          <cell r="R779">
            <v>44710</v>
          </cell>
          <cell r="S779" t="str">
            <v>FRANKIE</v>
          </cell>
          <cell r="T779" t="str">
            <v>12</v>
          </cell>
          <cell r="V779" t="str">
            <v>41.606580</v>
          </cell>
          <cell r="W779" t="str">
            <v>-72.976240</v>
          </cell>
        </row>
        <row r="780">
          <cell r="B780">
            <v>260956</v>
          </cell>
          <cell r="C780" t="str">
            <v>Tyrell Middle school - K12</v>
          </cell>
          <cell r="D780" t="str">
            <v>K12</v>
          </cell>
          <cell r="E780">
            <v>0</v>
          </cell>
          <cell r="F780" t="str">
            <v>M</v>
          </cell>
          <cell r="G780" t="str">
            <v>500 Todd rd</v>
          </cell>
          <cell r="H780" t="str">
            <v>WOLCOTT</v>
          </cell>
          <cell r="I780" t="str">
            <v>CT</v>
          </cell>
          <cell r="J780" t="str">
            <v>06716</v>
          </cell>
          <cell r="K780" t="str">
            <v>Exact Auto Street Reference Geocoded</v>
          </cell>
          <cell r="M780" t="str">
            <v>SIERING/SCHOOLS</v>
          </cell>
          <cell r="N780" t="str">
            <v>SIERING DISTRICT</v>
          </cell>
          <cell r="O780" t="str">
            <v>EFFECTIVE 8/10/20 Del in all locations unless cust chooses not to.</v>
          </cell>
          <cell r="P780">
            <v>40393</v>
          </cell>
          <cell r="Q780">
            <v>44496.5398726852</v>
          </cell>
          <cell r="R780">
            <v>44718</v>
          </cell>
          <cell r="S780" t="str">
            <v>FRANKIE</v>
          </cell>
          <cell r="T780" t="str">
            <v>12</v>
          </cell>
          <cell r="V780" t="str">
            <v>41.557389</v>
          </cell>
          <cell r="W780" t="str">
            <v>-72.968086</v>
          </cell>
        </row>
        <row r="781">
          <cell r="B781">
            <v>260957</v>
          </cell>
          <cell r="C781" t="str">
            <v>Alcott Elem School Wolcott 7:30 - 11:15</v>
          </cell>
          <cell r="D781" t="str">
            <v>K12</v>
          </cell>
          <cell r="E781">
            <v>0</v>
          </cell>
          <cell r="F781" t="str">
            <v>M</v>
          </cell>
          <cell r="G781" t="str">
            <v>1490 Woodtick Rd</v>
          </cell>
          <cell r="H781" t="str">
            <v>WOLCOTT</v>
          </cell>
          <cell r="I781" t="str">
            <v>CT</v>
          </cell>
          <cell r="J781" t="str">
            <v>06716</v>
          </cell>
          <cell r="K781" t="str">
            <v>Exact Auto Street Reference Geocoded</v>
          </cell>
          <cell r="M781" t="str">
            <v>SIERING/SCHOOLS</v>
          </cell>
          <cell r="N781" t="str">
            <v>SIERING DISTRICT</v>
          </cell>
          <cell r="O781" t="str">
            <v>EFFECTIVE 8/10/20 Del in all locations unless cust chooses not to.</v>
          </cell>
          <cell r="P781">
            <v>40393</v>
          </cell>
          <cell r="Q781">
            <v>44496.5398726852</v>
          </cell>
          <cell r="R781">
            <v>44710</v>
          </cell>
          <cell r="S781" t="str">
            <v>FRANKIE</v>
          </cell>
          <cell r="T781" t="str">
            <v>12</v>
          </cell>
          <cell r="V781" t="str">
            <v>41.624057</v>
          </cell>
          <cell r="W781" t="str">
            <v>-72.960263</v>
          </cell>
        </row>
        <row r="782">
          <cell r="B782">
            <v>260958</v>
          </cell>
          <cell r="C782" t="str">
            <v>Frisbie Elem School Wolcott 7:30 - 11</v>
          </cell>
          <cell r="D782" t="str">
            <v>K12</v>
          </cell>
          <cell r="E782">
            <v>0</v>
          </cell>
          <cell r="F782" t="str">
            <v>M</v>
          </cell>
          <cell r="G782" t="str">
            <v>24 Todd Rd</v>
          </cell>
          <cell r="H782" t="str">
            <v>WOLCOTT</v>
          </cell>
          <cell r="I782" t="str">
            <v>CT</v>
          </cell>
          <cell r="J782" t="str">
            <v>06716</v>
          </cell>
          <cell r="K782" t="str">
            <v>High Confidence Auto Street Ref Geocoded</v>
          </cell>
          <cell r="M782" t="str">
            <v>SIERING/SCHOOLS</v>
          </cell>
          <cell r="N782" t="str">
            <v>SIERING DISTRICT</v>
          </cell>
          <cell r="O782" t="str">
            <v>EFFECTIVE 8/10/20 Del in all locations unless cust chooses not to.</v>
          </cell>
          <cell r="P782">
            <v>40393</v>
          </cell>
          <cell r="Q782">
            <v>44496.570208333302</v>
          </cell>
          <cell r="R782">
            <v>44710</v>
          </cell>
          <cell r="S782" t="str">
            <v>FRANKIE</v>
          </cell>
          <cell r="T782" t="str">
            <v>12</v>
          </cell>
          <cell r="V782" t="str">
            <v>41.577599</v>
          </cell>
          <cell r="W782" t="str">
            <v>-72.978357</v>
          </cell>
        </row>
        <row r="783">
          <cell r="B783">
            <v>260959</v>
          </cell>
          <cell r="C783" t="str">
            <v>Wakelee Elem School Wolcott 7</v>
          </cell>
          <cell r="D783" t="str">
            <v>K12</v>
          </cell>
          <cell r="E783">
            <v>0</v>
          </cell>
          <cell r="F783" t="str">
            <v>M</v>
          </cell>
          <cell r="G783" t="str">
            <v>12 Hempel dr</v>
          </cell>
          <cell r="H783" t="str">
            <v>WOLCOTT</v>
          </cell>
          <cell r="I783" t="str">
            <v>CT</v>
          </cell>
          <cell r="J783" t="str">
            <v>06716</v>
          </cell>
          <cell r="K783" t="str">
            <v>High Confidence Auto Street Ref Geocoded</v>
          </cell>
          <cell r="M783" t="str">
            <v>SIERING/SCHOOLS</v>
          </cell>
          <cell r="N783" t="str">
            <v>SIERING DISTRICT</v>
          </cell>
          <cell r="O783" t="str">
            <v>EFFECTIVE 8/10/20 Del in all locations unless cust chooses not to.</v>
          </cell>
          <cell r="P783">
            <v>40393</v>
          </cell>
          <cell r="Q783">
            <v>44655.653425925899</v>
          </cell>
          <cell r="R783">
            <v>44718</v>
          </cell>
          <cell r="S783" t="str">
            <v>ADMIN</v>
          </cell>
          <cell r="T783" t="str">
            <v>12</v>
          </cell>
          <cell r="V783" t="str">
            <v>41.608686</v>
          </cell>
          <cell r="W783" t="str">
            <v>-73.009716</v>
          </cell>
        </row>
        <row r="784">
          <cell r="B784">
            <v>260961</v>
          </cell>
          <cell r="C784" t="str">
            <v>Raymond Hill school NB 7-1</v>
          </cell>
          <cell r="D784" t="str">
            <v>K12</v>
          </cell>
          <cell r="E784">
            <v>0</v>
          </cell>
          <cell r="F784" t="str">
            <v>W</v>
          </cell>
          <cell r="G784" t="str">
            <v>345 Linwood st</v>
          </cell>
          <cell r="H784" t="str">
            <v>NEW BRITAIN</v>
          </cell>
          <cell r="I784" t="str">
            <v>CT</v>
          </cell>
          <cell r="J784" t="str">
            <v>06052</v>
          </cell>
          <cell r="K784" t="str">
            <v>Exact Auto Street Reference Geocoded</v>
          </cell>
          <cell r="M784" t="str">
            <v>SIERING/SCHOOLS</v>
          </cell>
          <cell r="N784" t="str">
            <v>SIERING DISTRICT</v>
          </cell>
          <cell r="P784">
            <v>40379</v>
          </cell>
          <cell r="Q784">
            <v>44496.5398726852</v>
          </cell>
          <cell r="R784">
            <v>44747</v>
          </cell>
          <cell r="S784" t="str">
            <v>FRANKIE</v>
          </cell>
          <cell r="T784" t="str">
            <v>12</v>
          </cell>
          <cell r="V784" t="str">
            <v>41.651687</v>
          </cell>
          <cell r="W784" t="str">
            <v>-72.788033</v>
          </cell>
        </row>
        <row r="785">
          <cell r="B785">
            <v>260962</v>
          </cell>
          <cell r="C785" t="str">
            <v>Wamogo High Litchfield 6:30-9:30</v>
          </cell>
          <cell r="D785" t="str">
            <v>K12</v>
          </cell>
          <cell r="E785">
            <v>0</v>
          </cell>
          <cell r="F785" t="str">
            <v>MR</v>
          </cell>
          <cell r="G785" t="str">
            <v>98 Wamogo Rd</v>
          </cell>
          <cell r="H785" t="str">
            <v>LITCHFIELD</v>
          </cell>
          <cell r="I785" t="str">
            <v>CT</v>
          </cell>
          <cell r="J785" t="str">
            <v>06759</v>
          </cell>
          <cell r="K785" t="str">
            <v>Exact Auto Street Reference Geocoded</v>
          </cell>
          <cell r="M785" t="str">
            <v>SIERING/SCHOOLS</v>
          </cell>
          <cell r="N785" t="str">
            <v>SIERING DISTRICT</v>
          </cell>
          <cell r="P785">
            <v>39819</v>
          </cell>
          <cell r="Q785">
            <v>44697.517384259299</v>
          </cell>
          <cell r="R785">
            <v>44699</v>
          </cell>
          <cell r="S785" t="str">
            <v>FRANKIE</v>
          </cell>
          <cell r="T785" t="str">
            <v>12</v>
          </cell>
          <cell r="V785" t="str">
            <v>41.727110</v>
          </cell>
          <cell r="W785" t="str">
            <v>-73.224663</v>
          </cell>
        </row>
        <row r="786">
          <cell r="B786">
            <v>260963</v>
          </cell>
          <cell r="C786" t="str">
            <v>Cheshire High School 8-10:30 / 12-1:30</v>
          </cell>
          <cell r="D786" t="str">
            <v>K12</v>
          </cell>
          <cell r="E786">
            <v>0</v>
          </cell>
          <cell r="F786" t="str">
            <v>W</v>
          </cell>
          <cell r="G786" t="str">
            <v>525 South Main St</v>
          </cell>
          <cell r="H786" t="str">
            <v>CHESHIRE</v>
          </cell>
          <cell r="I786" t="str">
            <v>CT</v>
          </cell>
          <cell r="J786" t="str">
            <v>6410.</v>
          </cell>
          <cell r="K786" t="str">
            <v>Exact Auto Street Reference Geocoded</v>
          </cell>
          <cell r="M786" t="str">
            <v>SIERING/SCHOOLS</v>
          </cell>
          <cell r="N786" t="str">
            <v>SIERING DISTRICT</v>
          </cell>
          <cell r="P786">
            <v>44002</v>
          </cell>
          <cell r="Q786">
            <v>44634.560648148101</v>
          </cell>
          <cell r="S786" t="str">
            <v>FRANKIE</v>
          </cell>
          <cell r="T786" t="str">
            <v>12</v>
          </cell>
          <cell r="V786" t="str">
            <v>41.489642</v>
          </cell>
          <cell r="W786" t="str">
            <v>-72.904827</v>
          </cell>
        </row>
        <row r="787">
          <cell r="B787">
            <v>260967</v>
          </cell>
          <cell r="C787" t="str">
            <v>CDI Headstart/ Meriden 7-1</v>
          </cell>
          <cell r="D787" t="str">
            <v>K12</v>
          </cell>
          <cell r="E787">
            <v>0</v>
          </cell>
          <cell r="F787" t="str">
            <v>TF</v>
          </cell>
          <cell r="G787" t="str">
            <v>398 Liberty St</v>
          </cell>
          <cell r="H787" t="str">
            <v>MERIDEN</v>
          </cell>
          <cell r="I787" t="str">
            <v>CT</v>
          </cell>
          <cell r="J787" t="str">
            <v>06450</v>
          </cell>
          <cell r="K787" t="str">
            <v>Exact Auto Street Reference Geocoded</v>
          </cell>
          <cell r="M787" t="str">
            <v>SIERING/SCHOOLS</v>
          </cell>
          <cell r="N787" t="str">
            <v>SIERING DISTRICT</v>
          </cell>
          <cell r="O787" t="str">
            <v>EFFECTIVE 8/10/20 Del in all locations unless cust chooses not to.</v>
          </cell>
          <cell r="P787">
            <v>40525</v>
          </cell>
          <cell r="Q787">
            <v>44692.535324074102</v>
          </cell>
          <cell r="R787">
            <v>44763</v>
          </cell>
          <cell r="S787" t="str">
            <v>FRANKIE</v>
          </cell>
          <cell r="T787" t="str">
            <v>12</v>
          </cell>
          <cell r="V787" t="str">
            <v>41.534293</v>
          </cell>
          <cell r="W787" t="str">
            <v>-72.783904</v>
          </cell>
        </row>
        <row r="788">
          <cell r="B788">
            <v>260971</v>
          </cell>
          <cell r="C788" t="str">
            <v>J LAW HIGH SCHOOL - CENTRAL KITCHEN</v>
          </cell>
          <cell r="D788" t="str">
            <v>K12</v>
          </cell>
          <cell r="E788">
            <v>0</v>
          </cell>
          <cell r="F788" t="str">
            <v>TF</v>
          </cell>
          <cell r="G788" t="str">
            <v>20 Lansdale Ave.</v>
          </cell>
          <cell r="H788" t="str">
            <v>MILFORD</v>
          </cell>
          <cell r="I788" t="str">
            <v>CT</v>
          </cell>
          <cell r="J788" t="str">
            <v>06460</v>
          </cell>
          <cell r="K788" t="str">
            <v>Exact Auto Street Reference Geocoded</v>
          </cell>
          <cell r="L788" t="str">
            <v>IS DOCK</v>
          </cell>
          <cell r="M788" t="str">
            <v>SIERING/SCHOOLS</v>
          </cell>
          <cell r="N788" t="str">
            <v>SIERING DISTRICT</v>
          </cell>
          <cell r="P788">
            <v>40773</v>
          </cell>
          <cell r="Q788">
            <v>44496.570104166698</v>
          </cell>
          <cell r="R788">
            <v>43818</v>
          </cell>
          <cell r="S788" t="str">
            <v>FRANKIE</v>
          </cell>
          <cell r="T788" t="str">
            <v>12</v>
          </cell>
          <cell r="V788" t="str">
            <v>41.203771</v>
          </cell>
          <cell r="W788" t="str">
            <v>-73.087741</v>
          </cell>
        </row>
        <row r="789">
          <cell r="B789">
            <v>260972</v>
          </cell>
          <cell r="C789" t="str">
            <v>J LAW HIGH SCHOOL</v>
          </cell>
          <cell r="D789" t="str">
            <v>K12</v>
          </cell>
          <cell r="E789">
            <v>0</v>
          </cell>
          <cell r="F789" t="str">
            <v>TF</v>
          </cell>
          <cell r="G789" t="str">
            <v>20 LANDSDALE AVENUE</v>
          </cell>
          <cell r="H789" t="str">
            <v>MILFORD</v>
          </cell>
          <cell r="I789" t="str">
            <v>CT</v>
          </cell>
          <cell r="J789" t="str">
            <v>06460</v>
          </cell>
          <cell r="K789" t="str">
            <v>Exact Auto Street Reference Geocoded</v>
          </cell>
          <cell r="L789" t="str">
            <v>IS DOCK</v>
          </cell>
          <cell r="M789" t="str">
            <v>SIERING/SCHOOLS</v>
          </cell>
          <cell r="N789" t="str">
            <v>SIERING DISTRICT</v>
          </cell>
          <cell r="O789" t="str">
            <v>EFFECTIVE 8/10/20 Del in all locations unless cust chooses not to.</v>
          </cell>
          <cell r="P789">
            <v>40773</v>
          </cell>
          <cell r="Q789">
            <v>44496.5398726852</v>
          </cell>
          <cell r="R789">
            <v>44641</v>
          </cell>
          <cell r="S789" t="str">
            <v>FRANKIE</v>
          </cell>
          <cell r="T789" t="str">
            <v>12</v>
          </cell>
          <cell r="V789" t="str">
            <v>41.203771</v>
          </cell>
          <cell r="W789" t="str">
            <v>-73.087741</v>
          </cell>
        </row>
        <row r="790">
          <cell r="B790">
            <v>260973</v>
          </cell>
          <cell r="C790" t="str">
            <v>Foran High School</v>
          </cell>
          <cell r="D790" t="str">
            <v>K12</v>
          </cell>
          <cell r="E790">
            <v>0</v>
          </cell>
          <cell r="F790" t="str">
            <v>TF</v>
          </cell>
          <cell r="G790" t="str">
            <v>80 Foran Rd.</v>
          </cell>
          <cell r="H790" t="str">
            <v>MILFORD</v>
          </cell>
          <cell r="I790" t="str">
            <v>CT</v>
          </cell>
          <cell r="J790" t="str">
            <v>06460</v>
          </cell>
          <cell r="K790" t="str">
            <v>Exact Auto Street Reference Geocoded</v>
          </cell>
          <cell r="L790" t="str">
            <v>IS DOCK</v>
          </cell>
          <cell r="M790" t="str">
            <v>SIERING/SCHOOLS</v>
          </cell>
          <cell r="N790" t="str">
            <v>SIERING DISTRICT</v>
          </cell>
          <cell r="O790" t="str">
            <v>EFFECTIVE 8/10/20 Del in all locations unless cust chooses not to.</v>
          </cell>
          <cell r="P790">
            <v>40773</v>
          </cell>
          <cell r="Q790">
            <v>44496.5398726852</v>
          </cell>
          <cell r="R790">
            <v>44459</v>
          </cell>
          <cell r="S790" t="str">
            <v>FRANKIE</v>
          </cell>
          <cell r="T790" t="str">
            <v>12</v>
          </cell>
          <cell r="V790" t="str">
            <v>41.216153</v>
          </cell>
          <cell r="W790" t="str">
            <v>-73.011606</v>
          </cell>
        </row>
        <row r="791">
          <cell r="B791">
            <v>260974</v>
          </cell>
          <cell r="C791" t="str">
            <v>Waterbury Duggan School</v>
          </cell>
          <cell r="D791" t="str">
            <v>K12</v>
          </cell>
          <cell r="E791">
            <v>0</v>
          </cell>
          <cell r="F791" t="str">
            <v>W</v>
          </cell>
          <cell r="G791" t="str">
            <v>38 West Porter St</v>
          </cell>
          <cell r="H791" t="str">
            <v>WATERBURY</v>
          </cell>
          <cell r="I791" t="str">
            <v>CT</v>
          </cell>
          <cell r="J791" t="str">
            <v>06708</v>
          </cell>
          <cell r="K791" t="str">
            <v>Exact Auto Street Reference Geocoded</v>
          </cell>
          <cell r="M791" t="str">
            <v>SIERING/SCHOOLS</v>
          </cell>
          <cell r="N791" t="str">
            <v>SIERING DISTRICT</v>
          </cell>
          <cell r="P791">
            <v>40777</v>
          </cell>
          <cell r="Q791">
            <v>44496.5398726852</v>
          </cell>
          <cell r="R791">
            <v>44319</v>
          </cell>
          <cell r="S791" t="str">
            <v>FRANKIE</v>
          </cell>
          <cell r="T791" t="str">
            <v>12</v>
          </cell>
          <cell r="V791" t="str">
            <v>41.543707</v>
          </cell>
          <cell r="W791" t="str">
            <v>-73.048449</v>
          </cell>
        </row>
        <row r="792">
          <cell r="B792">
            <v>260975</v>
          </cell>
          <cell r="C792" t="str">
            <v>HARTFORD PUBLIC SCHOOLS - CENTRAL SUPPLY</v>
          </cell>
          <cell r="D792" t="str">
            <v>K12</v>
          </cell>
          <cell r="E792">
            <v>0</v>
          </cell>
          <cell r="F792" t="str">
            <v>F</v>
          </cell>
          <cell r="G792" t="str">
            <v>270 MURPHY RD</v>
          </cell>
          <cell r="H792" t="str">
            <v>HARTFORD</v>
          </cell>
          <cell r="I792" t="str">
            <v>CT</v>
          </cell>
          <cell r="J792" t="str">
            <v>06114</v>
          </cell>
          <cell r="K792" t="str">
            <v>Exact Auto Street Reference Geocoded</v>
          </cell>
          <cell r="M792" t="str">
            <v>SIERING/SCHOOLS</v>
          </cell>
          <cell r="N792" t="str">
            <v>SIERING DISTRICT</v>
          </cell>
          <cell r="P792">
            <v>44035</v>
          </cell>
          <cell r="Q792">
            <v>44496.5398726852</v>
          </cell>
          <cell r="R792">
            <v>44656</v>
          </cell>
          <cell r="S792" t="str">
            <v>FRANKIE</v>
          </cell>
          <cell r="T792" t="str">
            <v>12</v>
          </cell>
          <cell r="V792" t="str">
            <v>41.741797</v>
          </cell>
          <cell r="W792" t="str">
            <v>-72.653178</v>
          </cell>
        </row>
        <row r="793">
          <cell r="B793">
            <v>260977</v>
          </cell>
          <cell r="C793" t="str">
            <v>Hartford Public High</v>
          </cell>
          <cell r="D793" t="str">
            <v>K12</v>
          </cell>
          <cell r="E793">
            <v>0</v>
          </cell>
          <cell r="F793" t="str">
            <v>F</v>
          </cell>
          <cell r="G793" t="str">
            <v>55 Forest street</v>
          </cell>
          <cell r="H793" t="str">
            <v>HARTFORD</v>
          </cell>
          <cell r="I793" t="str">
            <v>CT</v>
          </cell>
          <cell r="J793" t="str">
            <v>06105</v>
          </cell>
          <cell r="K793" t="str">
            <v>Exact Auto Street Reference Geocoded</v>
          </cell>
          <cell r="M793" t="str">
            <v>SIERING/SCHOOLS</v>
          </cell>
          <cell r="N793" t="str">
            <v>SIERING DISTRICT</v>
          </cell>
          <cell r="P793">
            <v>44042</v>
          </cell>
          <cell r="Q793">
            <v>44496.5398726852</v>
          </cell>
          <cell r="R793">
            <v>44425</v>
          </cell>
          <cell r="S793" t="str">
            <v>FRANKIE</v>
          </cell>
          <cell r="T793" t="str">
            <v>12</v>
          </cell>
          <cell r="V793" t="str">
            <v>41.763640</v>
          </cell>
          <cell r="W793" t="str">
            <v>-72.700659</v>
          </cell>
        </row>
        <row r="794">
          <cell r="B794">
            <v>260978</v>
          </cell>
          <cell r="C794" t="str">
            <v>Weaver High School</v>
          </cell>
          <cell r="D794" t="str">
            <v>K12</v>
          </cell>
          <cell r="E794">
            <v>0</v>
          </cell>
          <cell r="F794" t="str">
            <v>F</v>
          </cell>
          <cell r="G794" t="str">
            <v>415 Granby Street</v>
          </cell>
          <cell r="H794" t="str">
            <v>HARTFORD</v>
          </cell>
          <cell r="I794" t="str">
            <v>CT</v>
          </cell>
          <cell r="J794" t="str">
            <v>06112</v>
          </cell>
          <cell r="K794" t="str">
            <v>Exact Auto Street Reference Geocoded</v>
          </cell>
          <cell r="M794" t="str">
            <v>SIERING/SCHOOLS</v>
          </cell>
          <cell r="N794" t="str">
            <v>SIERING DISTRICT</v>
          </cell>
          <cell r="O794" t="str">
            <v>EFFECTIVE 8/10/20 Del in all locations unless cust chooses not to.</v>
          </cell>
          <cell r="P794">
            <v>44042</v>
          </cell>
          <cell r="Q794">
            <v>44098.480462963002</v>
          </cell>
          <cell r="R794">
            <v>44425</v>
          </cell>
          <cell r="S794" t="str">
            <v>FRANKIE</v>
          </cell>
          <cell r="T794" t="str">
            <v>12</v>
          </cell>
          <cell r="V794" t="str">
            <v>41.800055</v>
          </cell>
          <cell r="W794" t="str">
            <v>-72.706564</v>
          </cell>
        </row>
        <row r="795">
          <cell r="B795">
            <v>260979</v>
          </cell>
          <cell r="C795" t="str">
            <v>BULKELEY HIGH SCHOOL</v>
          </cell>
          <cell r="D795" t="str">
            <v>K12</v>
          </cell>
          <cell r="E795">
            <v>0</v>
          </cell>
          <cell r="F795" t="str">
            <v>F</v>
          </cell>
          <cell r="G795" t="str">
            <v>300 Wethersfield Ave</v>
          </cell>
          <cell r="H795" t="str">
            <v>Hartford</v>
          </cell>
          <cell r="I795" t="str">
            <v>CT</v>
          </cell>
          <cell r="J795" t="str">
            <v>06114</v>
          </cell>
          <cell r="K795" t="str">
            <v>High Confidence Auto Street Ref Geocoded</v>
          </cell>
          <cell r="M795" t="str">
            <v>SIERING/SCHOOLS</v>
          </cell>
          <cell r="N795" t="str">
            <v>SIERING DISTRICT</v>
          </cell>
          <cell r="O795" t="str">
            <v>EFFECTIVE 8/10/20 Del in all locations unless cust chooses not to.</v>
          </cell>
          <cell r="P795">
            <v>44032</v>
          </cell>
          <cell r="Q795">
            <v>44089.542997685203</v>
          </cell>
          <cell r="R795">
            <v>44152</v>
          </cell>
          <cell r="S795" t="str">
            <v>FRANKIE</v>
          </cell>
          <cell r="T795" t="str">
            <v>12</v>
          </cell>
          <cell r="V795" t="str">
            <v>41.747882</v>
          </cell>
          <cell r="W795" t="str">
            <v>-72.673512</v>
          </cell>
        </row>
        <row r="796">
          <cell r="B796">
            <v>260980</v>
          </cell>
          <cell r="C796" t="str">
            <v>Learning Corridor</v>
          </cell>
          <cell r="D796" t="str">
            <v>K12</v>
          </cell>
          <cell r="E796">
            <v>0</v>
          </cell>
          <cell r="F796" t="str">
            <v>F</v>
          </cell>
          <cell r="G796" t="str">
            <v>53 Vernon Stereet</v>
          </cell>
          <cell r="H796" t="str">
            <v>HARTFORD</v>
          </cell>
          <cell r="I796" t="str">
            <v>CT</v>
          </cell>
          <cell r="J796" t="str">
            <v>06106</v>
          </cell>
          <cell r="K796" t="str">
            <v>Postal Geocoded</v>
          </cell>
          <cell r="M796" t="str">
            <v>SIERING/SCHOOLS</v>
          </cell>
          <cell r="N796" t="str">
            <v>SIERING DISTRICT</v>
          </cell>
          <cell r="P796">
            <v>44042</v>
          </cell>
          <cell r="Q796">
            <v>44089.542997685203</v>
          </cell>
          <cell r="R796">
            <v>44425</v>
          </cell>
          <cell r="S796" t="str">
            <v>FRANKIE</v>
          </cell>
          <cell r="T796" t="str">
            <v>12</v>
          </cell>
          <cell r="V796" t="str">
            <v>41.751000</v>
          </cell>
          <cell r="W796" t="str">
            <v>-72.692300</v>
          </cell>
        </row>
        <row r="797">
          <cell r="B797">
            <v>260982</v>
          </cell>
          <cell r="C797" t="str">
            <v>Southington H.S.</v>
          </cell>
          <cell r="D797" t="str">
            <v>K12</v>
          </cell>
          <cell r="E797">
            <v>0</v>
          </cell>
          <cell r="F797" t="str">
            <v>F</v>
          </cell>
          <cell r="G797" t="str">
            <v>720 Pleasant St</v>
          </cell>
          <cell r="H797" t="str">
            <v>SOUTHINGTON</v>
          </cell>
          <cell r="I797" t="str">
            <v>CT</v>
          </cell>
          <cell r="J797" t="str">
            <v>06489</v>
          </cell>
          <cell r="K797" t="str">
            <v>Exact Auto Street Reference Geocoded</v>
          </cell>
          <cell r="M797" t="str">
            <v>SIERING/SCHOOLS</v>
          </cell>
          <cell r="N797" t="str">
            <v>SIERING DISTRICT</v>
          </cell>
          <cell r="P797">
            <v>41358</v>
          </cell>
          <cell r="Q797">
            <v>44496.5398726852</v>
          </cell>
          <cell r="R797">
            <v>44651</v>
          </cell>
          <cell r="S797" t="str">
            <v>FRANKIE</v>
          </cell>
          <cell r="T797" t="str">
            <v>12</v>
          </cell>
          <cell r="V797" t="str">
            <v>41.615965</v>
          </cell>
          <cell r="W797" t="str">
            <v>-72.859452</v>
          </cell>
        </row>
        <row r="798">
          <cell r="B798">
            <v>260984</v>
          </cell>
          <cell r="C798" t="str">
            <v>J. Berry Elem Meriden 6:15-1:45</v>
          </cell>
          <cell r="D798" t="str">
            <v>K12</v>
          </cell>
          <cell r="E798">
            <v>0</v>
          </cell>
          <cell r="F798" t="str">
            <v>MW</v>
          </cell>
          <cell r="G798" t="str">
            <v>124 Columbia St</v>
          </cell>
          <cell r="H798" t="str">
            <v>MERIDEN</v>
          </cell>
          <cell r="I798" t="str">
            <v>CT</v>
          </cell>
          <cell r="J798" t="str">
            <v>06450</v>
          </cell>
          <cell r="K798" t="str">
            <v>High Confidence Auto Street Ref Geocoded</v>
          </cell>
          <cell r="M798" t="str">
            <v>SIERING/SCHOOLS</v>
          </cell>
          <cell r="N798" t="str">
            <v>SIERING DISTRICT</v>
          </cell>
          <cell r="O798" t="str">
            <v>Deliver of Monroe Court.</v>
          </cell>
          <cell r="P798">
            <v>41129</v>
          </cell>
          <cell r="Q798">
            <v>44594.6038078704</v>
          </cell>
          <cell r="R798">
            <v>44763</v>
          </cell>
          <cell r="S798" t="str">
            <v>FRANKIE</v>
          </cell>
          <cell r="T798" t="str">
            <v>12</v>
          </cell>
          <cell r="V798" t="str">
            <v>41.545478</v>
          </cell>
          <cell r="W798" t="str">
            <v>-72.802708</v>
          </cell>
        </row>
        <row r="799">
          <cell r="B799">
            <v>260985</v>
          </cell>
          <cell r="C799" t="str">
            <v>B. Franklin Elem Meriden 6:30-2</v>
          </cell>
          <cell r="D799" t="str">
            <v>K12</v>
          </cell>
          <cell r="E799">
            <v>0</v>
          </cell>
          <cell r="F799" t="str">
            <v>MW</v>
          </cell>
          <cell r="G799" t="str">
            <v>426 West Main St</v>
          </cell>
          <cell r="H799" t="str">
            <v>MERIDEN</v>
          </cell>
          <cell r="I799" t="str">
            <v>CT</v>
          </cell>
          <cell r="J799" t="str">
            <v>06451</v>
          </cell>
          <cell r="K799" t="str">
            <v>Exact Auto Street Reference Geocoded</v>
          </cell>
          <cell r="M799" t="str">
            <v>SIERING/SCHOOLS</v>
          </cell>
          <cell r="N799" t="str">
            <v>SIERING DISTRICT</v>
          </cell>
          <cell r="P799">
            <v>41129</v>
          </cell>
          <cell r="Q799">
            <v>44530.525196759299</v>
          </cell>
          <cell r="R799">
            <v>44719</v>
          </cell>
          <cell r="S799" t="str">
            <v>FRANKIE</v>
          </cell>
          <cell r="T799" t="str">
            <v>12</v>
          </cell>
          <cell r="V799" t="str">
            <v>41.539839</v>
          </cell>
          <cell r="W799" t="str">
            <v>-72.817263</v>
          </cell>
        </row>
        <row r="800">
          <cell r="B800">
            <v>260986</v>
          </cell>
          <cell r="C800" t="str">
            <v>N. Hale Elem Meriden</v>
          </cell>
          <cell r="D800" t="str">
            <v>K12</v>
          </cell>
          <cell r="E800">
            <v>0</v>
          </cell>
          <cell r="F800" t="str">
            <v>MW</v>
          </cell>
          <cell r="G800" t="str">
            <v>277 Atkins St Ext</v>
          </cell>
          <cell r="H800" t="str">
            <v>MERIDEN</v>
          </cell>
          <cell r="I800" t="str">
            <v>CT</v>
          </cell>
          <cell r="J800" t="str">
            <v>06450</v>
          </cell>
          <cell r="K800" t="str">
            <v>High Confidence Auto Street Ref Geocoded</v>
          </cell>
          <cell r="M800" t="str">
            <v>SIERING/SCHOOLS</v>
          </cell>
          <cell r="N800" t="str">
            <v>SIERING DISTRICT</v>
          </cell>
          <cell r="O800" t="str">
            <v>Back off Baldwin Ave.</v>
          </cell>
          <cell r="P800">
            <v>41129</v>
          </cell>
          <cell r="Q800">
            <v>44579.681585648097</v>
          </cell>
          <cell r="R800">
            <v>44719</v>
          </cell>
          <cell r="S800" t="str">
            <v>FRANKIE</v>
          </cell>
          <cell r="T800" t="str">
            <v>12</v>
          </cell>
          <cell r="V800" t="str">
            <v>41.542887</v>
          </cell>
          <cell r="W800" t="str">
            <v>-72.774368</v>
          </cell>
        </row>
        <row r="801">
          <cell r="B801">
            <v>260987</v>
          </cell>
          <cell r="C801" t="str">
            <v>Hanover Elem Meriden</v>
          </cell>
          <cell r="D801" t="str">
            <v>K12</v>
          </cell>
          <cell r="E801">
            <v>0</v>
          </cell>
          <cell r="F801" t="str">
            <v>MW</v>
          </cell>
          <cell r="G801" t="str">
            <v>208 Main St</v>
          </cell>
          <cell r="H801" t="str">
            <v>MERIDEN</v>
          </cell>
          <cell r="I801" t="str">
            <v>CT</v>
          </cell>
          <cell r="J801" t="str">
            <v>06451</v>
          </cell>
          <cell r="K801" t="str">
            <v>Exact Auto Street Reference Geocoded</v>
          </cell>
          <cell r="M801" t="str">
            <v>SIERING/SCHOOLS</v>
          </cell>
          <cell r="N801" t="str">
            <v>SIERING DISTRICT</v>
          </cell>
          <cell r="O801" t="str">
            <v>Enter off 1 way street (May Street) in alley way near grey storage container.</v>
          </cell>
          <cell r="P801">
            <v>41129</v>
          </cell>
          <cell r="Q801">
            <v>44642.503935185203</v>
          </cell>
          <cell r="R801">
            <v>44719</v>
          </cell>
          <cell r="S801" t="str">
            <v>FRANKIE</v>
          </cell>
          <cell r="T801" t="str">
            <v>12</v>
          </cell>
          <cell r="V801" t="str">
            <v>41.519339</v>
          </cell>
          <cell r="W801" t="str">
            <v>-72.832479</v>
          </cell>
        </row>
        <row r="802">
          <cell r="B802">
            <v>260988</v>
          </cell>
          <cell r="C802" t="str">
            <v>Thomas Hooker Elementary - K12</v>
          </cell>
          <cell r="D802" t="str">
            <v>K12</v>
          </cell>
          <cell r="E802">
            <v>0</v>
          </cell>
          <cell r="F802" t="str">
            <v>MW</v>
          </cell>
          <cell r="G802" t="str">
            <v>70 Overlook Rd</v>
          </cell>
          <cell r="H802" t="str">
            <v>MERIDEN</v>
          </cell>
          <cell r="I802" t="str">
            <v>CT</v>
          </cell>
          <cell r="J802" t="str">
            <v>06450</v>
          </cell>
          <cell r="K802" t="str">
            <v>Exact Auto Street Reference Geocoded</v>
          </cell>
          <cell r="M802" t="str">
            <v>SIERING/SCHOOLS</v>
          </cell>
          <cell r="N802" t="str">
            <v>SIERING DISTRICT</v>
          </cell>
          <cell r="O802" t="str">
            <v>EFFECTIVE 8/10/20 Del in all locations unless cust chooses not to.</v>
          </cell>
          <cell r="P802">
            <v>41129</v>
          </cell>
          <cell r="Q802">
            <v>44496.5398726852</v>
          </cell>
          <cell r="R802">
            <v>44719</v>
          </cell>
          <cell r="S802" t="str">
            <v>FRANKIE</v>
          </cell>
          <cell r="T802" t="str">
            <v>12</v>
          </cell>
          <cell r="V802" t="str">
            <v>41.517967</v>
          </cell>
          <cell r="W802" t="str">
            <v>-72.778070</v>
          </cell>
        </row>
        <row r="803">
          <cell r="B803">
            <v>260989</v>
          </cell>
          <cell r="C803" t="str">
            <v>C. Pulaski Elem Meriden 6:45-2</v>
          </cell>
          <cell r="D803" t="str">
            <v>K12</v>
          </cell>
          <cell r="E803">
            <v>0</v>
          </cell>
          <cell r="F803" t="str">
            <v>MW</v>
          </cell>
          <cell r="G803" t="str">
            <v>100 Clearview Ave</v>
          </cell>
          <cell r="H803" t="str">
            <v>MERIDEN</v>
          </cell>
          <cell r="I803" t="str">
            <v>CT</v>
          </cell>
          <cell r="J803" t="str">
            <v>06450</v>
          </cell>
          <cell r="K803" t="str">
            <v>Exact Auto Street Reference Geocoded</v>
          </cell>
          <cell r="M803" t="str">
            <v>SIERING/SCHOOLS</v>
          </cell>
          <cell r="N803" t="str">
            <v>SIERING DISTRICT</v>
          </cell>
          <cell r="O803" t="str">
            <v>EFFECTIVE 8/10/20 Del in all locations unless cust chooses not to.  Deliver through front door. Center bar can be removed to fit pallet through.</v>
          </cell>
          <cell r="P803">
            <v>41129</v>
          </cell>
          <cell r="Q803">
            <v>44594.603969907403</v>
          </cell>
          <cell r="R803">
            <v>44719</v>
          </cell>
          <cell r="S803" t="str">
            <v>FRANKIE</v>
          </cell>
          <cell r="T803" t="str">
            <v>12</v>
          </cell>
          <cell r="V803" t="str">
            <v>41.523517</v>
          </cell>
          <cell r="W803" t="str">
            <v>-72.804333</v>
          </cell>
        </row>
        <row r="804">
          <cell r="B804">
            <v>260990</v>
          </cell>
          <cell r="C804" t="str">
            <v>Israel Putnam</v>
          </cell>
          <cell r="D804" t="str">
            <v>K12</v>
          </cell>
          <cell r="E804">
            <v>0</v>
          </cell>
          <cell r="F804" t="str">
            <v>MW</v>
          </cell>
          <cell r="G804" t="str">
            <v>133 Parker Ave</v>
          </cell>
          <cell r="H804" t="str">
            <v>MERIDEN</v>
          </cell>
          <cell r="I804" t="str">
            <v>CT</v>
          </cell>
          <cell r="J804" t="str">
            <v>06450</v>
          </cell>
          <cell r="K804" t="str">
            <v>Exact Auto Street Reference Geocoded</v>
          </cell>
          <cell r="M804" t="str">
            <v>SIERING/SCHOOLS</v>
          </cell>
          <cell r="N804" t="str">
            <v>SIERING DISTRICT</v>
          </cell>
          <cell r="O804" t="str">
            <v>EFFECTIVE 8/10/20 Del in all locations unless cust chooses not to.</v>
          </cell>
          <cell r="P804">
            <v>41129</v>
          </cell>
          <cell r="Q804">
            <v>44594.604120370401</v>
          </cell>
          <cell r="R804">
            <v>44763</v>
          </cell>
          <cell r="S804" t="str">
            <v>FRANKIE</v>
          </cell>
          <cell r="T804" t="str">
            <v>12</v>
          </cell>
          <cell r="V804" t="str">
            <v>41.529142</v>
          </cell>
          <cell r="W804" t="str">
            <v>-72.791954</v>
          </cell>
        </row>
        <row r="805">
          <cell r="B805">
            <v>260991</v>
          </cell>
          <cell r="C805" t="str">
            <v>R. Sherman Elem Meriden 6:30-1:45</v>
          </cell>
          <cell r="D805" t="str">
            <v>K12</v>
          </cell>
          <cell r="E805">
            <v>0</v>
          </cell>
          <cell r="F805" t="str">
            <v>MW</v>
          </cell>
          <cell r="G805" t="str">
            <v>64 North Pearl St</v>
          </cell>
          <cell r="H805" t="str">
            <v>MERIDEN</v>
          </cell>
          <cell r="I805" t="str">
            <v>CT</v>
          </cell>
          <cell r="J805" t="str">
            <v>06450</v>
          </cell>
          <cell r="K805" t="str">
            <v>Exact Auto Street Reference Geocoded</v>
          </cell>
          <cell r="M805" t="str">
            <v>SIERING/SCHOOLS</v>
          </cell>
          <cell r="N805" t="str">
            <v>SIERING DISTRICT</v>
          </cell>
          <cell r="O805" t="str">
            <v>Enter off Del Terrace.</v>
          </cell>
          <cell r="P805">
            <v>41129</v>
          </cell>
          <cell r="Q805">
            <v>44496.5398726852</v>
          </cell>
          <cell r="R805">
            <v>44719</v>
          </cell>
          <cell r="S805" t="str">
            <v>FRANKIE</v>
          </cell>
          <cell r="T805" t="str">
            <v>12</v>
          </cell>
          <cell r="V805" t="str">
            <v>41.535896</v>
          </cell>
          <cell r="W805" t="str">
            <v>-72.782511</v>
          </cell>
        </row>
        <row r="806">
          <cell r="B806">
            <v>260992</v>
          </cell>
          <cell r="C806" t="str">
            <v>Washington Middle Meriden 6-2</v>
          </cell>
          <cell r="D806" t="str">
            <v>K12</v>
          </cell>
          <cell r="E806">
            <v>0</v>
          </cell>
          <cell r="F806" t="str">
            <v>MR</v>
          </cell>
          <cell r="G806" t="str">
            <v>1225 North Broad St</v>
          </cell>
          <cell r="H806" t="str">
            <v>MERIDEN</v>
          </cell>
          <cell r="I806" t="str">
            <v>CT</v>
          </cell>
          <cell r="J806" t="str">
            <v>06450</v>
          </cell>
          <cell r="K806" t="str">
            <v>Exact Auto Street Reference Geocoded</v>
          </cell>
          <cell r="M806" t="str">
            <v>SIERING/SCHOOLS</v>
          </cell>
          <cell r="N806" t="str">
            <v>SIERING DISTRICT</v>
          </cell>
          <cell r="O806" t="str">
            <v>EFFECTIVE 8/10/20 Del in all locations unless cust chooses not to.</v>
          </cell>
          <cell r="P806">
            <v>41129</v>
          </cell>
          <cell r="Q806">
            <v>44496.5398726852</v>
          </cell>
          <cell r="R806">
            <v>44720</v>
          </cell>
          <cell r="S806" t="str">
            <v>FRANKIE</v>
          </cell>
          <cell r="T806" t="str">
            <v>12</v>
          </cell>
          <cell r="V806" t="str">
            <v>41.551453</v>
          </cell>
          <cell r="W806" t="str">
            <v>-72.780484</v>
          </cell>
        </row>
        <row r="807">
          <cell r="B807">
            <v>260993</v>
          </cell>
          <cell r="C807" t="str">
            <v>Lincoln Middle Meriden 6-2</v>
          </cell>
          <cell r="D807" t="str">
            <v>K12</v>
          </cell>
          <cell r="E807">
            <v>0</v>
          </cell>
          <cell r="F807" t="str">
            <v>MR</v>
          </cell>
          <cell r="G807" t="str">
            <v>164 Centennial Ave</v>
          </cell>
          <cell r="H807" t="str">
            <v>MERIDEN</v>
          </cell>
          <cell r="I807" t="str">
            <v>CT</v>
          </cell>
          <cell r="J807" t="str">
            <v>06451</v>
          </cell>
          <cell r="K807" t="str">
            <v>Exact Auto Street Reference Geocoded</v>
          </cell>
          <cell r="M807" t="str">
            <v>SIERING/SCHOOLS</v>
          </cell>
          <cell r="N807" t="str">
            <v>SIERING DISTRICT</v>
          </cell>
          <cell r="O807" t="str">
            <v>Dock with Plate</v>
          </cell>
          <cell r="P807">
            <v>41129</v>
          </cell>
          <cell r="Q807">
            <v>44496.5398726852</v>
          </cell>
          <cell r="R807">
            <v>44747</v>
          </cell>
          <cell r="S807" t="str">
            <v>FRANKIE</v>
          </cell>
          <cell r="T807" t="str">
            <v>12</v>
          </cell>
          <cell r="V807" t="str">
            <v>41.536331</v>
          </cell>
          <cell r="W807" t="str">
            <v>-72.825935</v>
          </cell>
        </row>
        <row r="808">
          <cell r="B808">
            <v>260994</v>
          </cell>
          <cell r="C808" t="str">
            <v>Thomas Edison Middle School</v>
          </cell>
          <cell r="D808" t="str">
            <v>K12</v>
          </cell>
          <cell r="E808">
            <v>0</v>
          </cell>
          <cell r="F808" t="str">
            <v>MR</v>
          </cell>
          <cell r="G808" t="str">
            <v>1355 North Broad St</v>
          </cell>
          <cell r="H808" t="str">
            <v>MERIDEN</v>
          </cell>
          <cell r="I808" t="str">
            <v>CT</v>
          </cell>
          <cell r="J808" t="str">
            <v>06450</v>
          </cell>
          <cell r="K808" t="str">
            <v>Exact Auto Street Reference Geocoded</v>
          </cell>
          <cell r="M808" t="str">
            <v>SIERING/SCHOOLS</v>
          </cell>
          <cell r="N808" t="str">
            <v>SIERING DISTRICT</v>
          </cell>
          <cell r="P808">
            <v>41129</v>
          </cell>
          <cell r="Q808">
            <v>44496.5398726852</v>
          </cell>
          <cell r="R808">
            <v>44717</v>
          </cell>
          <cell r="S808" t="str">
            <v>FRANKIE</v>
          </cell>
          <cell r="T808" t="str">
            <v>12</v>
          </cell>
          <cell r="V808" t="str">
            <v>41.554337</v>
          </cell>
          <cell r="W808" t="str">
            <v>-72.778986</v>
          </cell>
        </row>
        <row r="809">
          <cell r="B809">
            <v>260995</v>
          </cell>
          <cell r="C809" t="str">
            <v>Maloney High School</v>
          </cell>
          <cell r="D809" t="str">
            <v>K12</v>
          </cell>
          <cell r="E809">
            <v>0</v>
          </cell>
          <cell r="F809" t="str">
            <v>MWR</v>
          </cell>
          <cell r="G809" t="str">
            <v>121 Gravel Street</v>
          </cell>
          <cell r="H809" t="str">
            <v>MERIDEN</v>
          </cell>
          <cell r="I809" t="str">
            <v>CT</v>
          </cell>
          <cell r="J809" t="str">
            <v>06450</v>
          </cell>
          <cell r="K809" t="str">
            <v>Exact Auto Street Reference Geocoded</v>
          </cell>
          <cell r="L809" t="str">
            <v>LG</v>
          </cell>
          <cell r="M809" t="str">
            <v>SIERING/SCHOOLS</v>
          </cell>
          <cell r="N809" t="str">
            <v>SIERING DISTRICT</v>
          </cell>
          <cell r="P809">
            <v>41129</v>
          </cell>
          <cell r="Q809">
            <v>44761.699861111098</v>
          </cell>
          <cell r="R809">
            <v>44761</v>
          </cell>
          <cell r="S809" t="str">
            <v>FRANKIE</v>
          </cell>
          <cell r="T809" t="str">
            <v>12</v>
          </cell>
          <cell r="V809" t="str">
            <v>41.532345</v>
          </cell>
          <cell r="W809" t="str">
            <v>-72.773973</v>
          </cell>
        </row>
        <row r="810">
          <cell r="B810">
            <v>260996</v>
          </cell>
          <cell r="C810" t="str">
            <v>Platt High S. Meriden</v>
          </cell>
          <cell r="D810" t="str">
            <v>K12</v>
          </cell>
          <cell r="E810">
            <v>0</v>
          </cell>
          <cell r="F810" t="str">
            <v>MWR</v>
          </cell>
          <cell r="G810" t="str">
            <v>220 Coe Ave</v>
          </cell>
          <cell r="H810" t="str">
            <v>MERIDEN</v>
          </cell>
          <cell r="I810" t="str">
            <v>CT</v>
          </cell>
          <cell r="J810" t="str">
            <v>06451</v>
          </cell>
          <cell r="K810" t="str">
            <v>Exact Auto Street Reference Geocoded</v>
          </cell>
          <cell r="L810" t="str">
            <v>Dock Stop</v>
          </cell>
          <cell r="M810" t="str">
            <v>SIERING/SCHOOLS</v>
          </cell>
          <cell r="N810" t="str">
            <v>SIERING DISTRICT</v>
          </cell>
          <cell r="O810" t="str">
            <v>Dock stop</v>
          </cell>
          <cell r="P810">
            <v>41129</v>
          </cell>
          <cell r="Q810">
            <v>44733.4639930556</v>
          </cell>
          <cell r="R810">
            <v>44763</v>
          </cell>
          <cell r="S810" t="str">
            <v>ADMIN</v>
          </cell>
          <cell r="T810" t="str">
            <v>12</v>
          </cell>
          <cell r="V810" t="str">
            <v>41.534560</v>
          </cell>
          <cell r="W810" t="str">
            <v>-72.825307</v>
          </cell>
        </row>
        <row r="811">
          <cell r="B811">
            <v>260997</v>
          </cell>
          <cell r="C811" t="str">
            <v>Meriden School Warehouse 7-11:30</v>
          </cell>
          <cell r="D811" t="str">
            <v>K12</v>
          </cell>
          <cell r="E811">
            <v>0</v>
          </cell>
          <cell r="F811" t="str">
            <v>W</v>
          </cell>
          <cell r="G811" t="str">
            <v>988 North Colony Rd</v>
          </cell>
          <cell r="H811" t="str">
            <v>MERIDEN</v>
          </cell>
          <cell r="I811" t="str">
            <v>CT</v>
          </cell>
          <cell r="J811" t="str">
            <v>06450</v>
          </cell>
          <cell r="K811" t="str">
            <v>Exact Auto Street Reference Geocoded</v>
          </cell>
          <cell r="M811" t="str">
            <v>SIERING/SCHOOLS</v>
          </cell>
          <cell r="N811" t="str">
            <v>SIERING DISTRICT</v>
          </cell>
          <cell r="O811" t="str">
            <v>EFFECTIVE 8/10/20 Del in all locations unless cust chooses not to.</v>
          </cell>
          <cell r="P811">
            <v>41129</v>
          </cell>
          <cell r="Q811">
            <v>44496.5398726852</v>
          </cell>
          <cell r="R811">
            <v>44761</v>
          </cell>
          <cell r="S811" t="str">
            <v>FRANKIE</v>
          </cell>
          <cell r="T811" t="str">
            <v>12</v>
          </cell>
          <cell r="V811" t="str">
            <v>41.561356</v>
          </cell>
          <cell r="W811" t="str">
            <v>-72.784844</v>
          </cell>
        </row>
        <row r="812">
          <cell r="B812">
            <v>260998</v>
          </cell>
          <cell r="C812" t="str">
            <v>MOYLAN SCHOOL</v>
          </cell>
          <cell r="D812" t="str">
            <v>K12</v>
          </cell>
          <cell r="E812">
            <v>0</v>
          </cell>
          <cell r="F812" t="str">
            <v>F</v>
          </cell>
          <cell r="G812" t="str">
            <v>101 catherine street</v>
          </cell>
          <cell r="H812" t="str">
            <v>HARTFORD</v>
          </cell>
          <cell r="I812" t="str">
            <v>CT</v>
          </cell>
          <cell r="J812" t="str">
            <v>06106</v>
          </cell>
          <cell r="K812" t="str">
            <v>Exact Auto Street Reference Geocoded</v>
          </cell>
          <cell r="M812" t="str">
            <v>SIERING/SCHOOLS</v>
          </cell>
          <cell r="N812" t="str">
            <v>SIERING DISTRICT</v>
          </cell>
          <cell r="O812" t="str">
            <v>EFFECTIVE 8/10/20 Del in all locations unless cust chooses not to.</v>
          </cell>
          <cell r="P812">
            <v>44026</v>
          </cell>
          <cell r="Q812">
            <v>44089.542997685203</v>
          </cell>
          <cell r="R812">
            <v>44425</v>
          </cell>
          <cell r="S812" t="str">
            <v>FRANKIE</v>
          </cell>
          <cell r="T812" t="str">
            <v>12</v>
          </cell>
          <cell r="V812" t="str">
            <v>41.746242</v>
          </cell>
          <cell r="W812" t="str">
            <v>-72.698459</v>
          </cell>
        </row>
        <row r="813">
          <cell r="B813">
            <v>260999</v>
          </cell>
          <cell r="C813" t="str">
            <v>JOSEPH J BELLIZZI</v>
          </cell>
          <cell r="D813" t="str">
            <v>K12</v>
          </cell>
          <cell r="E813">
            <v>0</v>
          </cell>
          <cell r="F813" t="str">
            <v>MF</v>
          </cell>
          <cell r="G813" t="str">
            <v>215 South Street</v>
          </cell>
          <cell r="H813" t="str">
            <v>Hartford</v>
          </cell>
          <cell r="I813" t="str">
            <v>CT</v>
          </cell>
          <cell r="J813" t="str">
            <v>06114</v>
          </cell>
          <cell r="K813" t="str">
            <v>Exact Auto Street Reference Geocoded</v>
          </cell>
          <cell r="M813" t="str">
            <v>SIERING/SCHOOLS</v>
          </cell>
          <cell r="N813" t="str">
            <v>SIERING DISTRICT</v>
          </cell>
          <cell r="O813" t="str">
            <v>EFFECTIVE 8/10/20 Del in all locations unless cust chooses not to.</v>
          </cell>
          <cell r="P813">
            <v>44026</v>
          </cell>
          <cell r="Q813">
            <v>44496.5398726852</v>
          </cell>
          <cell r="R813">
            <v>44425</v>
          </cell>
          <cell r="S813" t="str">
            <v>FRANKIE</v>
          </cell>
          <cell r="T813" t="str">
            <v>12</v>
          </cell>
          <cell r="V813" t="str">
            <v>41.734447</v>
          </cell>
          <cell r="W813" t="str">
            <v>-72.681170</v>
          </cell>
        </row>
        <row r="814">
          <cell r="B814">
            <v>261000</v>
          </cell>
          <cell r="C814" t="str">
            <v>RAMON BETANCES ELEMENTARY</v>
          </cell>
          <cell r="D814" t="str">
            <v>K12</v>
          </cell>
          <cell r="E814">
            <v>0</v>
          </cell>
          <cell r="F814" t="str">
            <v>F</v>
          </cell>
          <cell r="G814" t="str">
            <v>42 Charter Oak Ave</v>
          </cell>
          <cell r="H814" t="str">
            <v>Hartford</v>
          </cell>
          <cell r="I814" t="str">
            <v>CT</v>
          </cell>
          <cell r="J814" t="str">
            <v>06106</v>
          </cell>
          <cell r="K814" t="str">
            <v>Exact Auto Street Reference Geocoded</v>
          </cell>
          <cell r="M814" t="str">
            <v>SIERING/SCHOOLS</v>
          </cell>
          <cell r="N814" t="str">
            <v>SIERING DISTRICT</v>
          </cell>
          <cell r="O814" t="str">
            <v>EFFECTIVE 8/10/20 Del in all locations unless cust chooses not to.</v>
          </cell>
          <cell r="P814">
            <v>44026</v>
          </cell>
          <cell r="Q814">
            <v>44089.542997685203</v>
          </cell>
          <cell r="R814">
            <v>44426</v>
          </cell>
          <cell r="S814" t="str">
            <v>FRANKIE</v>
          </cell>
          <cell r="T814" t="str">
            <v>12</v>
          </cell>
          <cell r="V814" t="str">
            <v>41.759323</v>
          </cell>
          <cell r="W814" t="str">
            <v>-72.673088</v>
          </cell>
        </row>
        <row r="815">
          <cell r="B815">
            <v>261002</v>
          </cell>
          <cell r="C815" t="str">
            <v>BREAKTHROUGH MAGNET SOUTH</v>
          </cell>
          <cell r="D815" t="str">
            <v>K12</v>
          </cell>
          <cell r="E815">
            <v>0</v>
          </cell>
          <cell r="F815" t="str">
            <v>F</v>
          </cell>
          <cell r="G815" t="str">
            <v>290 Brookfield St</v>
          </cell>
          <cell r="H815" t="str">
            <v>Hartford</v>
          </cell>
          <cell r="I815" t="str">
            <v>CT</v>
          </cell>
          <cell r="J815" t="str">
            <v>06106</v>
          </cell>
          <cell r="K815" t="str">
            <v>Exact Auto Street Reference Geocoded</v>
          </cell>
          <cell r="M815" t="str">
            <v>SIERING/SCHOOLS</v>
          </cell>
          <cell r="N815" t="str">
            <v>SIERING DISTRICT</v>
          </cell>
          <cell r="P815">
            <v>44032</v>
          </cell>
          <cell r="Q815">
            <v>44089.542997685203</v>
          </cell>
          <cell r="R815">
            <v>44425</v>
          </cell>
          <cell r="S815" t="str">
            <v>FRANKIE</v>
          </cell>
          <cell r="T815" t="str">
            <v>12</v>
          </cell>
          <cell r="V815" t="str">
            <v>41.746562</v>
          </cell>
          <cell r="W815" t="str">
            <v>-72.707023</v>
          </cell>
        </row>
        <row r="816">
          <cell r="B816">
            <v>261003</v>
          </cell>
          <cell r="C816" t="str">
            <v>BURNS LATINO ACADEMY</v>
          </cell>
          <cell r="D816" t="str">
            <v>K12</v>
          </cell>
          <cell r="E816">
            <v>0</v>
          </cell>
          <cell r="F816" t="str">
            <v>F</v>
          </cell>
          <cell r="G816" t="str">
            <v>195 Putnam St.</v>
          </cell>
          <cell r="H816" t="str">
            <v>Hartford</v>
          </cell>
          <cell r="I816" t="str">
            <v>CT</v>
          </cell>
          <cell r="J816" t="str">
            <v>06106</v>
          </cell>
          <cell r="K816" t="str">
            <v>Exact Auto Street Reference Geocoded</v>
          </cell>
          <cell r="M816" t="str">
            <v>SIERING/SCHOOLS</v>
          </cell>
          <cell r="N816" t="str">
            <v>SIERING DISTRICT</v>
          </cell>
          <cell r="P816">
            <v>44032</v>
          </cell>
          <cell r="Q816">
            <v>44089.542997685203</v>
          </cell>
          <cell r="R816">
            <v>44426</v>
          </cell>
          <cell r="S816" t="str">
            <v>FRANKIE</v>
          </cell>
          <cell r="T816" t="str">
            <v>12</v>
          </cell>
          <cell r="V816" t="str">
            <v>41.761549</v>
          </cell>
          <cell r="W816" t="str">
            <v>-72.690524</v>
          </cell>
        </row>
        <row r="817">
          <cell r="B817">
            <v>261004</v>
          </cell>
          <cell r="C817" t="str">
            <v>Hart. Burr E. School</v>
          </cell>
          <cell r="D817" t="str">
            <v>K12</v>
          </cell>
          <cell r="E817">
            <v>0</v>
          </cell>
          <cell r="F817" t="str">
            <v>F</v>
          </cell>
          <cell r="G817" t="str">
            <v>400 Wetherfield Ave</v>
          </cell>
          <cell r="H817" t="str">
            <v>HARTFORD</v>
          </cell>
          <cell r="I817" t="str">
            <v>CT</v>
          </cell>
          <cell r="J817" t="str">
            <v>06114</v>
          </cell>
          <cell r="K817" t="str">
            <v>High Confidence Auto Street Ref Geocoded</v>
          </cell>
          <cell r="M817" t="str">
            <v>SIERING/SCHOOLS</v>
          </cell>
          <cell r="N817" t="str">
            <v>SIERING DISTRICT</v>
          </cell>
          <cell r="O817" t="str">
            <v>EFFECTIVE 8/10/20 Del in all locations unless cust chooses not to.</v>
          </cell>
          <cell r="P817">
            <v>41162</v>
          </cell>
          <cell r="Q817">
            <v>44496.5398726852</v>
          </cell>
          <cell r="R817">
            <v>44425</v>
          </cell>
          <cell r="S817" t="str">
            <v>FRANKIE</v>
          </cell>
          <cell r="T817" t="str">
            <v>12</v>
          </cell>
          <cell r="V817" t="str">
            <v>41.744787</v>
          </cell>
          <cell r="W817" t="str">
            <v>-72.673043</v>
          </cell>
        </row>
        <row r="818">
          <cell r="B818">
            <v>261005</v>
          </cell>
          <cell r="C818" t="str">
            <v>CAPITAL PREP MAGNET</v>
          </cell>
          <cell r="D818" t="str">
            <v>K12</v>
          </cell>
          <cell r="E818">
            <v>0</v>
          </cell>
          <cell r="F818" t="str">
            <v>F</v>
          </cell>
          <cell r="G818" t="str">
            <v>1304 MAIN ST</v>
          </cell>
          <cell r="H818" t="str">
            <v>HARTFORD</v>
          </cell>
          <cell r="I818" t="str">
            <v>CT</v>
          </cell>
          <cell r="J818" t="str">
            <v>06103</v>
          </cell>
          <cell r="K818" t="str">
            <v>Exact Auto Street Reference Geocoded</v>
          </cell>
          <cell r="M818" t="str">
            <v>SIERING/SCHOOLS</v>
          </cell>
          <cell r="N818" t="str">
            <v>SIERING DISTRICT</v>
          </cell>
          <cell r="O818" t="str">
            <v>Enter off Pleasant Street.</v>
          </cell>
          <cell r="P818">
            <v>44047</v>
          </cell>
          <cell r="Q818">
            <v>44112.773263888899</v>
          </cell>
          <cell r="R818">
            <v>44426</v>
          </cell>
          <cell r="S818" t="str">
            <v>FRANKIE</v>
          </cell>
          <cell r="T818" t="str">
            <v>12</v>
          </cell>
          <cell r="V818" t="str">
            <v>41.772094</v>
          </cell>
          <cell r="W818" t="str">
            <v>-72.675774</v>
          </cell>
        </row>
        <row r="819">
          <cell r="B819">
            <v>261007</v>
          </cell>
          <cell r="C819" t="str">
            <v>Classical Magnet School</v>
          </cell>
          <cell r="D819" t="str">
            <v>K12</v>
          </cell>
          <cell r="E819">
            <v>0</v>
          </cell>
          <cell r="F819" t="str">
            <v>F</v>
          </cell>
          <cell r="G819" t="str">
            <v>85 Woodland street</v>
          </cell>
          <cell r="H819" t="str">
            <v>HARTFORD</v>
          </cell>
          <cell r="I819" t="str">
            <v>CT</v>
          </cell>
          <cell r="J819" t="str">
            <v>06105</v>
          </cell>
          <cell r="K819" t="str">
            <v>Exact Auto Street Reference Geocoded</v>
          </cell>
          <cell r="M819" t="str">
            <v>SIERING/SCHOOLS</v>
          </cell>
          <cell r="N819" t="str">
            <v>SIERING DISTRICT</v>
          </cell>
          <cell r="P819">
            <v>44042</v>
          </cell>
          <cell r="Q819">
            <v>44089.542997685203</v>
          </cell>
          <cell r="R819">
            <v>44426</v>
          </cell>
          <cell r="S819" t="str">
            <v>FRANKIE</v>
          </cell>
          <cell r="T819" t="str">
            <v>12</v>
          </cell>
          <cell r="V819" t="str">
            <v>41.772878</v>
          </cell>
          <cell r="W819" t="str">
            <v>-72.700521</v>
          </cell>
        </row>
        <row r="820">
          <cell r="B820">
            <v>261008</v>
          </cell>
          <cell r="C820" t="str">
            <v>FISHER MIDDLE SCHOOL</v>
          </cell>
          <cell r="D820" t="str">
            <v>K12</v>
          </cell>
          <cell r="E820">
            <v>0</v>
          </cell>
          <cell r="F820" t="str">
            <v>F</v>
          </cell>
          <cell r="G820" t="str">
            <v>280 Plainfield St.</v>
          </cell>
          <cell r="H820" t="str">
            <v>Hartford</v>
          </cell>
          <cell r="I820" t="str">
            <v>CT</v>
          </cell>
          <cell r="J820" t="str">
            <v>06112</v>
          </cell>
          <cell r="K820" t="str">
            <v>Exact Auto Street Reference Geocoded</v>
          </cell>
          <cell r="M820" t="str">
            <v>SIERING/SCHOOLS</v>
          </cell>
          <cell r="N820" t="str">
            <v>SIERING DISTRICT</v>
          </cell>
          <cell r="P820">
            <v>44032</v>
          </cell>
          <cell r="Q820">
            <v>44089.542997685203</v>
          </cell>
          <cell r="R820">
            <v>44425</v>
          </cell>
          <cell r="S820" t="str">
            <v>FRANKIE</v>
          </cell>
          <cell r="T820" t="str">
            <v>12</v>
          </cell>
          <cell r="V820" t="str">
            <v>41.791500</v>
          </cell>
          <cell r="W820" t="str">
            <v>-72.707824</v>
          </cell>
        </row>
        <row r="821">
          <cell r="B821">
            <v>261009</v>
          </cell>
          <cell r="C821" t="str">
            <v>EN SCI MAGNET MARY HOOKER</v>
          </cell>
          <cell r="D821" t="str">
            <v>K12</v>
          </cell>
          <cell r="E821">
            <v>0</v>
          </cell>
          <cell r="F821" t="str">
            <v>F</v>
          </cell>
          <cell r="G821" t="str">
            <v>440 Broadview Terrac</v>
          </cell>
          <cell r="H821" t="str">
            <v>Hartford</v>
          </cell>
          <cell r="I821" t="str">
            <v>CT</v>
          </cell>
          <cell r="J821" t="str">
            <v>06106</v>
          </cell>
          <cell r="K821" t="str">
            <v>Med Confidence Auto Street Ref Geocoded</v>
          </cell>
          <cell r="M821" t="str">
            <v>SIERING/SCHOOLS</v>
          </cell>
          <cell r="N821" t="str">
            <v>SIERING DISTRICT</v>
          </cell>
          <cell r="P821">
            <v>44032</v>
          </cell>
          <cell r="Q821">
            <v>44089.542997685203</v>
          </cell>
          <cell r="R821">
            <v>44425</v>
          </cell>
          <cell r="S821" t="str">
            <v>FRANKIE</v>
          </cell>
          <cell r="T821" t="str">
            <v>12</v>
          </cell>
          <cell r="V821" t="str">
            <v>41.741566</v>
          </cell>
          <cell r="W821" t="str">
            <v>-72.700883</v>
          </cell>
        </row>
        <row r="822">
          <cell r="B822">
            <v>261010</v>
          </cell>
          <cell r="C822" t="str">
            <v>EB KENNELLY SCHOOL</v>
          </cell>
          <cell r="D822" t="str">
            <v>K12</v>
          </cell>
          <cell r="E822">
            <v>0</v>
          </cell>
          <cell r="F822" t="str">
            <v>F</v>
          </cell>
          <cell r="G822" t="str">
            <v>180 White St</v>
          </cell>
          <cell r="H822" t="str">
            <v>Hartford</v>
          </cell>
          <cell r="I822" t="str">
            <v>CT</v>
          </cell>
          <cell r="J822" t="str">
            <v>06114</v>
          </cell>
          <cell r="K822" t="str">
            <v>Exact Auto Street Reference Geocoded</v>
          </cell>
          <cell r="M822" t="str">
            <v>SIERING/SCHOOLS</v>
          </cell>
          <cell r="N822" t="str">
            <v>SIERING DISTRICT</v>
          </cell>
          <cell r="O822" t="str">
            <v>EFFECTIVE 8/10/20 Del in all locations unless cust chooses not to.</v>
          </cell>
          <cell r="P822">
            <v>44026</v>
          </cell>
          <cell r="Q822">
            <v>44496.5398726852</v>
          </cell>
          <cell r="R822">
            <v>44425</v>
          </cell>
          <cell r="S822" t="str">
            <v>FRANKIE</v>
          </cell>
          <cell r="T822" t="str">
            <v>12</v>
          </cell>
          <cell r="V822" t="str">
            <v>41.734870</v>
          </cell>
          <cell r="W822" t="str">
            <v>-72.694823</v>
          </cell>
        </row>
        <row r="823">
          <cell r="B823">
            <v>261012</v>
          </cell>
          <cell r="C823" t="str">
            <v>R J KINSELLA MAGNET</v>
          </cell>
          <cell r="D823" t="str">
            <v>K12</v>
          </cell>
          <cell r="E823">
            <v>0</v>
          </cell>
          <cell r="F823" t="str">
            <v>F</v>
          </cell>
          <cell r="G823" t="str">
            <v>65 Van Block Ave</v>
          </cell>
          <cell r="H823" t="str">
            <v>Hartford</v>
          </cell>
          <cell r="I823" t="str">
            <v>CT</v>
          </cell>
          <cell r="J823" t="str">
            <v>06106</v>
          </cell>
          <cell r="K823" t="str">
            <v>Exact Auto Street Reference Geocoded</v>
          </cell>
          <cell r="M823" t="str">
            <v>SIERING/SCHOOLS</v>
          </cell>
          <cell r="N823" t="str">
            <v>SIERING DISTRICT</v>
          </cell>
          <cell r="P823">
            <v>44032</v>
          </cell>
          <cell r="Q823">
            <v>44089.542997685203</v>
          </cell>
          <cell r="R823">
            <v>44425</v>
          </cell>
          <cell r="S823" t="str">
            <v>FRANKIE</v>
          </cell>
          <cell r="T823" t="str">
            <v>12</v>
          </cell>
          <cell r="V823" t="str">
            <v>41.754741</v>
          </cell>
          <cell r="W823" t="str">
            <v>-72.664700</v>
          </cell>
        </row>
        <row r="824">
          <cell r="B824">
            <v>261013</v>
          </cell>
          <cell r="C824" t="str">
            <v>MCDONOUGH EXPEDITIONARY</v>
          </cell>
          <cell r="D824" t="str">
            <v>K12</v>
          </cell>
          <cell r="E824">
            <v>0</v>
          </cell>
          <cell r="F824" t="str">
            <v>F</v>
          </cell>
          <cell r="G824" t="str">
            <v>111 Hillside Ave</v>
          </cell>
          <cell r="H824" t="str">
            <v>Hartford</v>
          </cell>
          <cell r="I824" t="str">
            <v>CT</v>
          </cell>
          <cell r="J824" t="str">
            <v>06106</v>
          </cell>
          <cell r="K824" t="str">
            <v>High Confidence Auto Street Ref Geocoded</v>
          </cell>
          <cell r="M824" t="str">
            <v>SIERING/SCHOOLS</v>
          </cell>
          <cell r="N824" t="str">
            <v>SIERING DISTRICT</v>
          </cell>
          <cell r="P824">
            <v>44032</v>
          </cell>
          <cell r="Q824">
            <v>44089.542997685203</v>
          </cell>
          <cell r="R824">
            <v>44426</v>
          </cell>
          <cell r="S824" t="str">
            <v>FRANKIE</v>
          </cell>
          <cell r="T824" t="str">
            <v>12</v>
          </cell>
          <cell r="V824" t="str">
            <v>41.750170</v>
          </cell>
          <cell r="W824" t="str">
            <v>-72.697850</v>
          </cell>
        </row>
        <row r="825">
          <cell r="B825">
            <v>261014</v>
          </cell>
          <cell r="C825" t="str">
            <v>Milner Middle School</v>
          </cell>
          <cell r="D825" t="str">
            <v>K12</v>
          </cell>
          <cell r="E825">
            <v>0</v>
          </cell>
          <cell r="F825" t="str">
            <v>F</v>
          </cell>
          <cell r="G825" t="str">
            <v>150 Tower Avenue</v>
          </cell>
          <cell r="H825" t="str">
            <v>HARTFORD</v>
          </cell>
          <cell r="I825" t="str">
            <v>CT</v>
          </cell>
          <cell r="J825" t="str">
            <v>06120</v>
          </cell>
          <cell r="K825" t="str">
            <v>Exact Auto Street Reference Geocoded</v>
          </cell>
          <cell r="M825" t="str">
            <v>SIERING/SCHOOLS</v>
          </cell>
          <cell r="N825" t="str">
            <v>SIERING DISTRICT</v>
          </cell>
          <cell r="P825">
            <v>44042</v>
          </cell>
          <cell r="Q825">
            <v>44144.451805555596</v>
          </cell>
          <cell r="R825">
            <v>44426</v>
          </cell>
          <cell r="S825" t="str">
            <v>ADMIN</v>
          </cell>
          <cell r="T825" t="str">
            <v>12</v>
          </cell>
          <cell r="V825" t="str">
            <v>41.797656</v>
          </cell>
          <cell r="W825" t="str">
            <v>-72.670251</v>
          </cell>
        </row>
        <row r="826">
          <cell r="B826">
            <v>261015</v>
          </cell>
          <cell r="C826" t="str">
            <v>Batchelder Elem.</v>
          </cell>
          <cell r="D826" t="str">
            <v>K12</v>
          </cell>
          <cell r="E826">
            <v>0</v>
          </cell>
          <cell r="F826" t="str">
            <v>F</v>
          </cell>
          <cell r="G826" t="str">
            <v>757 New Britain Ave</v>
          </cell>
          <cell r="H826" t="str">
            <v>HARTFORD</v>
          </cell>
          <cell r="I826" t="str">
            <v>CT</v>
          </cell>
          <cell r="J826" t="str">
            <v>06106</v>
          </cell>
          <cell r="K826" t="str">
            <v>Exact Auto Street Reference Geocoded</v>
          </cell>
          <cell r="M826" t="str">
            <v>SIERING/SCHOOLS</v>
          </cell>
          <cell r="N826" t="str">
            <v>SIERING DISTRICT</v>
          </cell>
          <cell r="P826">
            <v>44040</v>
          </cell>
          <cell r="Q826">
            <v>44089.542997685203</v>
          </cell>
          <cell r="R826">
            <v>44425</v>
          </cell>
          <cell r="S826" t="str">
            <v>FRANKIE</v>
          </cell>
          <cell r="T826" t="str">
            <v>12</v>
          </cell>
          <cell r="V826" t="str">
            <v>41.733020</v>
          </cell>
          <cell r="W826" t="str">
            <v>-72.707576</v>
          </cell>
        </row>
        <row r="827">
          <cell r="B827">
            <v>261016</v>
          </cell>
          <cell r="C827" t="str">
            <v>JAMES H NAYLOR ACADEMY</v>
          </cell>
          <cell r="D827" t="str">
            <v>K12</v>
          </cell>
          <cell r="E827">
            <v>0</v>
          </cell>
          <cell r="F827" t="str">
            <v>F</v>
          </cell>
          <cell r="G827" t="str">
            <v>639 FRANKLIN AVE</v>
          </cell>
          <cell r="H827" t="str">
            <v>HARTFORD</v>
          </cell>
          <cell r="I827" t="str">
            <v>CT</v>
          </cell>
          <cell r="J827" t="str">
            <v>06114</v>
          </cell>
          <cell r="K827" t="str">
            <v>High Confidence Auto Street Ref Geocoded</v>
          </cell>
          <cell r="M827" t="str">
            <v>SIERING/SCHOOLS</v>
          </cell>
          <cell r="N827" t="str">
            <v>SIERING DISTRICT</v>
          </cell>
          <cell r="P827">
            <v>44047</v>
          </cell>
          <cell r="Q827">
            <v>44496.5398726852</v>
          </cell>
          <cell r="R827">
            <v>44425</v>
          </cell>
          <cell r="S827" t="str">
            <v>FRANKIE</v>
          </cell>
          <cell r="T827" t="str">
            <v>12</v>
          </cell>
          <cell r="V827" t="str">
            <v>41.730703</v>
          </cell>
          <cell r="W827" t="str">
            <v>-72.674157</v>
          </cell>
        </row>
        <row r="828">
          <cell r="B828">
            <v>261017</v>
          </cell>
          <cell r="C828" t="str">
            <v>Parkville Elementary.</v>
          </cell>
          <cell r="D828" t="str">
            <v>K12</v>
          </cell>
          <cell r="E828">
            <v>0</v>
          </cell>
          <cell r="F828" t="str">
            <v>F</v>
          </cell>
          <cell r="G828" t="str">
            <v>1755 Park Street</v>
          </cell>
          <cell r="H828" t="str">
            <v>HARTFORD</v>
          </cell>
          <cell r="I828" t="str">
            <v>CT</v>
          </cell>
          <cell r="J828" t="str">
            <v>06106</v>
          </cell>
          <cell r="K828" t="str">
            <v>Exact Auto Street Reference Geocoded</v>
          </cell>
          <cell r="M828" t="str">
            <v>SIERING/SCHOOLS</v>
          </cell>
          <cell r="N828" t="str">
            <v>SIERING DISTRICT</v>
          </cell>
          <cell r="P828">
            <v>44042</v>
          </cell>
          <cell r="Q828">
            <v>44089.542997685203</v>
          </cell>
          <cell r="R828">
            <v>44426</v>
          </cell>
          <cell r="S828" t="str">
            <v>FRANKIE</v>
          </cell>
          <cell r="T828" t="str">
            <v>12</v>
          </cell>
          <cell r="V828" t="str">
            <v>41.756911</v>
          </cell>
          <cell r="W828" t="str">
            <v>-72.707718</v>
          </cell>
        </row>
        <row r="829">
          <cell r="B829">
            <v>261019</v>
          </cell>
          <cell r="C829" t="str">
            <v>MARIA COLON SANCHEZ ELEM</v>
          </cell>
          <cell r="D829" t="str">
            <v>K12</v>
          </cell>
          <cell r="E829">
            <v>0</v>
          </cell>
          <cell r="F829" t="str">
            <v>F</v>
          </cell>
          <cell r="G829" t="str">
            <v>176 Babcock St</v>
          </cell>
          <cell r="H829" t="str">
            <v>Hartford</v>
          </cell>
          <cell r="I829" t="str">
            <v>CT</v>
          </cell>
          <cell r="J829" t="str">
            <v>06106</v>
          </cell>
          <cell r="K829" t="str">
            <v>Exact Auto Street Reference Geocoded</v>
          </cell>
          <cell r="L829" t="str">
            <v>28</v>
          </cell>
          <cell r="M829" t="str">
            <v>SIERING/SCHOOLS</v>
          </cell>
          <cell r="N829" t="str">
            <v>SIERING DISTRICT</v>
          </cell>
          <cell r="O829" t="str">
            <v>EFFECTIVE 8/10/20 Del in all locations unless cust chooses not to.</v>
          </cell>
          <cell r="P829">
            <v>44026</v>
          </cell>
          <cell r="Q829">
            <v>44256.586828703701</v>
          </cell>
          <cell r="R829">
            <v>44426</v>
          </cell>
          <cell r="S829" t="str">
            <v>FRANKIE</v>
          </cell>
          <cell r="T829" t="str">
            <v>12</v>
          </cell>
          <cell r="V829" t="str">
            <v>41.758200</v>
          </cell>
          <cell r="W829" t="str">
            <v>-72.689174</v>
          </cell>
        </row>
        <row r="830">
          <cell r="B830">
            <v>261020</v>
          </cell>
          <cell r="C830" t="str">
            <v>Sand Elementary</v>
          </cell>
          <cell r="D830" t="str">
            <v>K12</v>
          </cell>
          <cell r="E830">
            <v>0</v>
          </cell>
          <cell r="F830" t="str">
            <v>F</v>
          </cell>
          <cell r="G830" t="str">
            <v>1750 Main Street</v>
          </cell>
          <cell r="H830" t="str">
            <v>HARTFORD</v>
          </cell>
          <cell r="I830" t="str">
            <v>CT</v>
          </cell>
          <cell r="J830" t="str">
            <v>06120</v>
          </cell>
          <cell r="K830" t="str">
            <v>High Confidence Auto Street Ref Geocoded</v>
          </cell>
          <cell r="M830" t="str">
            <v>SIERING/SCHOOLS</v>
          </cell>
          <cell r="N830" t="str">
            <v>SIERING DISTRICT</v>
          </cell>
          <cell r="P830">
            <v>44042</v>
          </cell>
          <cell r="Q830">
            <v>44089.542997685203</v>
          </cell>
          <cell r="R830">
            <v>44426</v>
          </cell>
          <cell r="S830" t="str">
            <v>FRANKIE</v>
          </cell>
          <cell r="T830" t="str">
            <v>12</v>
          </cell>
          <cell r="V830" t="str">
            <v>41.778650</v>
          </cell>
          <cell r="W830" t="str">
            <v>-72.676303</v>
          </cell>
        </row>
        <row r="831">
          <cell r="B831">
            <v>261021</v>
          </cell>
          <cell r="C831" t="str">
            <v>SPORTS &amp; MEDICAL ACADEMY</v>
          </cell>
          <cell r="D831" t="str">
            <v>K12</v>
          </cell>
          <cell r="E831">
            <v>0</v>
          </cell>
          <cell r="F831" t="str">
            <v>F</v>
          </cell>
          <cell r="G831" t="str">
            <v>280 HUYSHOPE AVENUE</v>
          </cell>
          <cell r="H831" t="str">
            <v>HARTFORD</v>
          </cell>
          <cell r="I831" t="str">
            <v>CT</v>
          </cell>
          <cell r="J831" t="str">
            <v>06106</v>
          </cell>
          <cell r="K831" t="str">
            <v>Exact Auto Street Reference Geocoded</v>
          </cell>
          <cell r="M831" t="str">
            <v>SIERING/SCHOOLS</v>
          </cell>
          <cell r="N831" t="str">
            <v>SIERING DISTRICT</v>
          </cell>
          <cell r="P831">
            <v>44070</v>
          </cell>
          <cell r="Q831">
            <v>44089.542997685203</v>
          </cell>
          <cell r="R831">
            <v>44425</v>
          </cell>
          <cell r="S831" t="str">
            <v>FRANKIE</v>
          </cell>
          <cell r="T831" t="str">
            <v>12</v>
          </cell>
          <cell r="V831" t="str">
            <v>41.752250</v>
          </cell>
          <cell r="W831" t="str">
            <v>-72.660328</v>
          </cell>
        </row>
        <row r="832">
          <cell r="B832">
            <v>261022</v>
          </cell>
          <cell r="C832" t="str">
            <v>UNIV HIGH SCI &amp; ENGINEER</v>
          </cell>
          <cell r="D832" t="str">
            <v>K12</v>
          </cell>
          <cell r="E832">
            <v>0</v>
          </cell>
          <cell r="F832" t="str">
            <v>F</v>
          </cell>
          <cell r="G832" t="str">
            <v>351 MARK TWAIN DR</v>
          </cell>
          <cell r="H832" t="str">
            <v>HARTFORD</v>
          </cell>
          <cell r="I832" t="str">
            <v>CT</v>
          </cell>
          <cell r="J832" t="str">
            <v>06112</v>
          </cell>
          <cell r="K832" t="str">
            <v>High Confidence Auto Street Ref Geocoded</v>
          </cell>
          <cell r="M832" t="str">
            <v>SIERING/SCHOOLS</v>
          </cell>
          <cell r="N832" t="str">
            <v>SIERING DISTRICT</v>
          </cell>
          <cell r="P832">
            <v>44047</v>
          </cell>
          <cell r="Q832">
            <v>44089.542997685203</v>
          </cell>
          <cell r="R832">
            <v>44425</v>
          </cell>
          <cell r="S832" t="str">
            <v>FRANKIE</v>
          </cell>
          <cell r="T832" t="str">
            <v>12</v>
          </cell>
          <cell r="V832" t="str">
            <v>41.799479</v>
          </cell>
          <cell r="W832" t="str">
            <v>-72.710943</v>
          </cell>
        </row>
        <row r="833">
          <cell r="B833">
            <v>261024</v>
          </cell>
          <cell r="C833" t="str">
            <v>OAH WEBSTER MAGNET</v>
          </cell>
          <cell r="D833" t="str">
            <v>K12</v>
          </cell>
          <cell r="E833">
            <v>0</v>
          </cell>
          <cell r="F833" t="str">
            <v>F</v>
          </cell>
          <cell r="G833" t="str">
            <v>5 CONE ST</v>
          </cell>
          <cell r="H833" t="str">
            <v>HARTFORD</v>
          </cell>
          <cell r="I833" t="str">
            <v>CT</v>
          </cell>
          <cell r="J833" t="str">
            <v>06105</v>
          </cell>
          <cell r="K833" t="str">
            <v>Exact Auto Street Reference Geocoded</v>
          </cell>
          <cell r="M833" t="str">
            <v>SIERING/SCHOOLS</v>
          </cell>
          <cell r="N833" t="str">
            <v>SIERING DISTRICT</v>
          </cell>
          <cell r="P833">
            <v>44047</v>
          </cell>
          <cell r="Q833">
            <v>44089.542997685203</v>
          </cell>
          <cell r="R833">
            <v>44426</v>
          </cell>
          <cell r="S833" t="str">
            <v>FRANKIE</v>
          </cell>
          <cell r="T833" t="str">
            <v>12</v>
          </cell>
          <cell r="V833" t="str">
            <v>41.768850</v>
          </cell>
          <cell r="W833" t="str">
            <v>-72.712238</v>
          </cell>
        </row>
        <row r="834">
          <cell r="B834">
            <v>261025</v>
          </cell>
          <cell r="C834" t="str">
            <v>FRED WISH ELEMENTARY</v>
          </cell>
          <cell r="D834" t="str">
            <v>K12</v>
          </cell>
          <cell r="E834">
            <v>0</v>
          </cell>
          <cell r="F834" t="str">
            <v>F</v>
          </cell>
          <cell r="G834" t="str">
            <v>350 Barbour St</v>
          </cell>
          <cell r="H834" t="str">
            <v>Hartford</v>
          </cell>
          <cell r="I834" t="str">
            <v>CT</v>
          </cell>
          <cell r="J834" t="str">
            <v>06120</v>
          </cell>
          <cell r="K834" t="str">
            <v>Exact Auto Street Reference Geocoded</v>
          </cell>
          <cell r="M834" t="str">
            <v>SIERING/SCHOOLS</v>
          </cell>
          <cell r="N834" t="str">
            <v>SIERING DISTRICT</v>
          </cell>
          <cell r="O834" t="str">
            <v>EFFECTIVE 8/10/20 Del in all locations unless cust chooses not to.</v>
          </cell>
          <cell r="P834">
            <v>44026</v>
          </cell>
          <cell r="Q834">
            <v>44089.542997685203</v>
          </cell>
          <cell r="R834">
            <v>44426</v>
          </cell>
          <cell r="S834" t="str">
            <v>FRANKIE</v>
          </cell>
          <cell r="T834" t="str">
            <v>12</v>
          </cell>
          <cell r="V834" t="str">
            <v>41.794626</v>
          </cell>
          <cell r="W834" t="str">
            <v>-72.676777</v>
          </cell>
        </row>
        <row r="835">
          <cell r="B835">
            <v>261026</v>
          </cell>
          <cell r="C835" t="str">
            <v>ACHIVEMENT FIRST</v>
          </cell>
          <cell r="D835" t="str">
            <v>K12</v>
          </cell>
          <cell r="E835">
            <v>0</v>
          </cell>
          <cell r="F835" t="str">
            <v>F</v>
          </cell>
          <cell r="G835" t="str">
            <v>305 Greenfield St</v>
          </cell>
          <cell r="H835" t="str">
            <v>Hartford</v>
          </cell>
          <cell r="I835" t="str">
            <v>CT</v>
          </cell>
          <cell r="J835" t="str">
            <v>06112</v>
          </cell>
          <cell r="K835" t="str">
            <v>Exact Auto Street Reference Geocoded</v>
          </cell>
          <cell r="M835" t="str">
            <v>SIERING/SCHOOLS</v>
          </cell>
          <cell r="N835" t="str">
            <v>SIERING DISTRICT</v>
          </cell>
          <cell r="O835" t="str">
            <v>EFFECTIVE 8/10/20 Del in all locations unless cust chooses not to.</v>
          </cell>
          <cell r="P835">
            <v>44026</v>
          </cell>
          <cell r="Q835">
            <v>44089.542997685203</v>
          </cell>
          <cell r="R835">
            <v>44426</v>
          </cell>
          <cell r="S835" t="str">
            <v>FRANKIE</v>
          </cell>
          <cell r="T835" t="str">
            <v>12</v>
          </cell>
          <cell r="V835" t="str">
            <v>41.784542</v>
          </cell>
          <cell r="W835" t="str">
            <v>-72.698222</v>
          </cell>
        </row>
        <row r="836">
          <cell r="B836">
            <v>261028</v>
          </cell>
          <cell r="C836" t="str">
            <v>Bright &amp; Early 7-6</v>
          </cell>
          <cell r="D836" t="str">
            <v>K12</v>
          </cell>
          <cell r="E836">
            <v>0</v>
          </cell>
          <cell r="F836" t="str">
            <v>W</v>
          </cell>
          <cell r="G836" t="str">
            <v>274 Branford Rd</v>
          </cell>
          <cell r="H836" t="str">
            <v>NORTH BRANFORD</v>
          </cell>
          <cell r="I836" t="str">
            <v>CT</v>
          </cell>
          <cell r="J836" t="str">
            <v>06471</v>
          </cell>
          <cell r="K836" t="str">
            <v>Exact Auto Street Reference Geocoded</v>
          </cell>
          <cell r="M836" t="str">
            <v>SIERING/SCHOOLS</v>
          </cell>
          <cell r="N836" t="str">
            <v>SIERING DISTRICT</v>
          </cell>
          <cell r="P836">
            <v>41226</v>
          </cell>
          <cell r="Q836">
            <v>44089.542997685203</v>
          </cell>
          <cell r="R836">
            <v>44754</v>
          </cell>
          <cell r="S836" t="str">
            <v>FRANKIE</v>
          </cell>
          <cell r="T836" t="str">
            <v>12</v>
          </cell>
          <cell r="V836" t="str">
            <v>41.324401</v>
          </cell>
          <cell r="W836" t="str">
            <v>-72.770371</v>
          </cell>
        </row>
        <row r="837">
          <cell r="B837">
            <v>261031</v>
          </cell>
          <cell r="C837" t="str">
            <v>Ct Assoc. Of Schools 8-4</v>
          </cell>
          <cell r="D837" t="str">
            <v>K12</v>
          </cell>
          <cell r="E837">
            <v>0</v>
          </cell>
          <cell r="F837" t="str">
            <v>W</v>
          </cell>
          <cell r="G837" t="str">
            <v>30 Realty Dr</v>
          </cell>
          <cell r="H837" t="str">
            <v>CHESHIRE</v>
          </cell>
          <cell r="I837" t="str">
            <v>CT</v>
          </cell>
          <cell r="J837" t="str">
            <v>06410</v>
          </cell>
          <cell r="K837" t="str">
            <v>Exact Auto Street Reference Geocoded</v>
          </cell>
          <cell r="M837" t="str">
            <v>SIERING/SCHOOLS</v>
          </cell>
          <cell r="N837" t="str">
            <v>SIERING DISTRICT</v>
          </cell>
          <cell r="P837">
            <v>41381</v>
          </cell>
          <cell r="Q837">
            <v>44634.560648148101</v>
          </cell>
          <cell r="R837">
            <v>43893</v>
          </cell>
          <cell r="S837" t="str">
            <v>FRANKIE</v>
          </cell>
          <cell r="T837" t="str">
            <v>12</v>
          </cell>
          <cell r="V837" t="str">
            <v>41.532425</v>
          </cell>
          <cell r="W837" t="str">
            <v>-72.894413</v>
          </cell>
        </row>
        <row r="838">
          <cell r="B838">
            <v>261034</v>
          </cell>
          <cell r="C838" t="str">
            <v>Nor. Bishop School 7-1</v>
          </cell>
          <cell r="D838" t="str">
            <v>K12</v>
          </cell>
          <cell r="E838">
            <v>0</v>
          </cell>
          <cell r="F838" t="str">
            <v>T</v>
          </cell>
          <cell r="G838" t="str">
            <v>526 East Main St</v>
          </cell>
          <cell r="H838" t="str">
            <v>NORWICH</v>
          </cell>
          <cell r="I838" t="str">
            <v>CT</v>
          </cell>
          <cell r="J838" t="str">
            <v>06360</v>
          </cell>
          <cell r="K838" t="str">
            <v>Exact Auto Street Reference Geocoded</v>
          </cell>
          <cell r="M838" t="str">
            <v>SIERING/SCHOOLS</v>
          </cell>
          <cell r="N838" t="str">
            <v>SIERING DISTRICT</v>
          </cell>
          <cell r="P838">
            <v>41494</v>
          </cell>
          <cell r="Q838">
            <v>44496.539884259299</v>
          </cell>
          <cell r="R838">
            <v>44704</v>
          </cell>
          <cell r="S838" t="str">
            <v>FRANKIE</v>
          </cell>
          <cell r="T838" t="str">
            <v>12</v>
          </cell>
          <cell r="V838" t="str">
            <v>41.522731</v>
          </cell>
          <cell r="W838" t="str">
            <v>-72.062944</v>
          </cell>
        </row>
        <row r="839">
          <cell r="B839">
            <v>261035</v>
          </cell>
          <cell r="C839" t="str">
            <v>Nor. Huntington School 7-1</v>
          </cell>
          <cell r="D839" t="str">
            <v>K12</v>
          </cell>
          <cell r="E839">
            <v>0</v>
          </cell>
          <cell r="F839" t="str">
            <v>T</v>
          </cell>
          <cell r="G839" t="str">
            <v>80 West Town Rd</v>
          </cell>
          <cell r="H839" t="str">
            <v>NORWICH</v>
          </cell>
          <cell r="I839" t="str">
            <v>CT</v>
          </cell>
          <cell r="J839" t="str">
            <v>06360</v>
          </cell>
          <cell r="K839" t="str">
            <v>High Confidence Auto Street Ref Geocoded</v>
          </cell>
          <cell r="M839" t="str">
            <v>SIERING/SCHOOLS</v>
          </cell>
          <cell r="N839" t="str">
            <v>SIERING DISTRICT</v>
          </cell>
          <cell r="O839" t="str">
            <v>EFFECTIVE 8/10/20 Del in all locations unless cust chooses not to.</v>
          </cell>
          <cell r="P839">
            <v>41494</v>
          </cell>
          <cell r="Q839">
            <v>44496.539884259299</v>
          </cell>
          <cell r="R839">
            <v>44725</v>
          </cell>
          <cell r="S839" t="str">
            <v>FRANKIE</v>
          </cell>
          <cell r="T839" t="str">
            <v>12</v>
          </cell>
          <cell r="V839" t="str">
            <v>41.550920</v>
          </cell>
          <cell r="W839" t="str">
            <v>-72.101769</v>
          </cell>
        </row>
        <row r="840">
          <cell r="B840">
            <v>261036</v>
          </cell>
          <cell r="C840" t="str">
            <v>Nor. Mahan School 7-1</v>
          </cell>
          <cell r="D840" t="str">
            <v>K12</v>
          </cell>
          <cell r="E840">
            <v>0</v>
          </cell>
          <cell r="F840" t="str">
            <v>T</v>
          </cell>
          <cell r="G840" t="str">
            <v>94 Salem Turnpike</v>
          </cell>
          <cell r="H840" t="str">
            <v>NORWICH</v>
          </cell>
          <cell r="I840" t="str">
            <v>CT</v>
          </cell>
          <cell r="J840" t="str">
            <v>06360</v>
          </cell>
          <cell r="K840" t="str">
            <v>Exact Auto Street Reference Geocoded</v>
          </cell>
          <cell r="M840" t="str">
            <v>SIERING/SCHOOLS</v>
          </cell>
          <cell r="N840" t="str">
            <v>SIERING DISTRICT</v>
          </cell>
          <cell r="O840" t="str">
            <v>EFFECTIVE 8/10/20 Del in all locations unless cust chooses not to.</v>
          </cell>
          <cell r="P840">
            <v>41494</v>
          </cell>
          <cell r="Q840">
            <v>44496.539884259299</v>
          </cell>
          <cell r="R840">
            <v>44725</v>
          </cell>
          <cell r="S840" t="str">
            <v>FRANKIE</v>
          </cell>
          <cell r="T840" t="str">
            <v>12</v>
          </cell>
          <cell r="V840" t="str">
            <v>41.511542</v>
          </cell>
          <cell r="W840" t="str">
            <v>-72.112485</v>
          </cell>
        </row>
        <row r="841">
          <cell r="B841">
            <v>261037</v>
          </cell>
          <cell r="C841" t="str">
            <v>Nor. Moriarty school 7-1</v>
          </cell>
          <cell r="D841" t="str">
            <v>K12</v>
          </cell>
          <cell r="E841">
            <v>0</v>
          </cell>
          <cell r="F841" t="str">
            <v>T</v>
          </cell>
          <cell r="G841" t="str">
            <v>20 Lawler Lane</v>
          </cell>
          <cell r="H841" t="str">
            <v>NORWICH</v>
          </cell>
          <cell r="I841" t="str">
            <v>CT</v>
          </cell>
          <cell r="J841" t="str">
            <v>06360</v>
          </cell>
          <cell r="K841" t="str">
            <v>Exact Auto Street Reference Geocoded</v>
          </cell>
          <cell r="M841" t="str">
            <v>SIERING/SCHOOLS</v>
          </cell>
          <cell r="N841" t="str">
            <v>SIERING DISTRICT</v>
          </cell>
          <cell r="P841">
            <v>41494</v>
          </cell>
          <cell r="Q841">
            <v>44496.539884259299</v>
          </cell>
          <cell r="R841">
            <v>44698</v>
          </cell>
          <cell r="S841" t="str">
            <v>FRANKIE</v>
          </cell>
          <cell r="T841" t="str">
            <v>12</v>
          </cell>
          <cell r="V841" t="str">
            <v>41.573039</v>
          </cell>
          <cell r="W841" t="str">
            <v>-72.065312</v>
          </cell>
        </row>
        <row r="842">
          <cell r="B842">
            <v>261038</v>
          </cell>
          <cell r="C842" t="str">
            <v>Nor. Stanton School 7-1</v>
          </cell>
          <cell r="D842" t="str">
            <v>K12</v>
          </cell>
          <cell r="E842">
            <v>0</v>
          </cell>
          <cell r="F842" t="str">
            <v>T</v>
          </cell>
          <cell r="G842" t="str">
            <v>386 New London Turnpike</v>
          </cell>
          <cell r="H842" t="str">
            <v>NORWICH</v>
          </cell>
          <cell r="I842" t="str">
            <v>CT</v>
          </cell>
          <cell r="J842" t="str">
            <v>06360</v>
          </cell>
          <cell r="K842" t="str">
            <v>Exact Auto Street Reference Geocoded</v>
          </cell>
          <cell r="M842" t="str">
            <v>SIERING/SCHOOLS</v>
          </cell>
          <cell r="N842" t="str">
            <v>SIERING DISTRICT</v>
          </cell>
          <cell r="P842">
            <v>41494</v>
          </cell>
          <cell r="Q842">
            <v>44496.539884259299</v>
          </cell>
          <cell r="R842">
            <v>44725</v>
          </cell>
          <cell r="S842" t="str">
            <v>FRANKIE</v>
          </cell>
          <cell r="T842" t="str">
            <v>12</v>
          </cell>
          <cell r="V842" t="str">
            <v>41.522397</v>
          </cell>
          <cell r="W842" t="str">
            <v>-72.103106</v>
          </cell>
        </row>
        <row r="843">
          <cell r="B843">
            <v>261039</v>
          </cell>
          <cell r="C843" t="str">
            <v>Nor. Uncas School 7-1</v>
          </cell>
          <cell r="D843" t="str">
            <v>K12</v>
          </cell>
          <cell r="E843">
            <v>0</v>
          </cell>
          <cell r="F843" t="str">
            <v>T</v>
          </cell>
          <cell r="G843" t="str">
            <v>280 Elizabeth St Ext</v>
          </cell>
          <cell r="H843" t="str">
            <v>NORWICH</v>
          </cell>
          <cell r="I843" t="str">
            <v>CT</v>
          </cell>
          <cell r="J843" t="str">
            <v>06360</v>
          </cell>
          <cell r="K843" t="str">
            <v>Exact Auto Street Reference Geocoded</v>
          </cell>
          <cell r="M843" t="str">
            <v>SIERING/SCHOOLS</v>
          </cell>
          <cell r="N843" t="str">
            <v>SIERING DISTRICT</v>
          </cell>
          <cell r="O843" t="str">
            <v>EFFECTIVE 8/10/20 Del in all locations unless cust chooses not to.</v>
          </cell>
          <cell r="P843">
            <v>41494</v>
          </cell>
          <cell r="Q843">
            <v>44496.539884259299</v>
          </cell>
          <cell r="R843">
            <v>44725</v>
          </cell>
          <cell r="S843" t="str">
            <v>FRANKIE</v>
          </cell>
          <cell r="T843" t="str">
            <v>12</v>
          </cell>
          <cell r="V843" t="str">
            <v>41.511891</v>
          </cell>
          <cell r="W843" t="str">
            <v>-72.094684</v>
          </cell>
        </row>
        <row r="844">
          <cell r="B844">
            <v>261040</v>
          </cell>
          <cell r="C844" t="str">
            <v>Nor Veterans Mem School 7-1</v>
          </cell>
          <cell r="D844" t="str">
            <v>K12</v>
          </cell>
          <cell r="E844">
            <v>0</v>
          </cell>
          <cell r="F844" t="str">
            <v>T</v>
          </cell>
          <cell r="G844" t="str">
            <v>80 Crouch Ave</v>
          </cell>
          <cell r="H844" t="str">
            <v>NORWICH</v>
          </cell>
          <cell r="I844" t="str">
            <v>CT</v>
          </cell>
          <cell r="J844" t="str">
            <v>06360</v>
          </cell>
          <cell r="K844" t="str">
            <v>Exact Auto Street Reference Geocoded</v>
          </cell>
          <cell r="M844" t="str">
            <v>SIERING/SCHOOLS</v>
          </cell>
          <cell r="N844" t="str">
            <v>SIERING DISTRICT</v>
          </cell>
          <cell r="O844" t="str">
            <v>EFFECTIVE 8/10/20 Del in all locations unless cust chooses not to.</v>
          </cell>
          <cell r="P844">
            <v>41513</v>
          </cell>
          <cell r="Q844">
            <v>44496.539884259299</v>
          </cell>
          <cell r="R844">
            <v>44725</v>
          </cell>
          <cell r="S844" t="str">
            <v>FRANKIE</v>
          </cell>
          <cell r="T844" t="str">
            <v>12</v>
          </cell>
          <cell r="V844" t="str">
            <v>41.504320</v>
          </cell>
          <cell r="W844" t="str">
            <v>-72.071949</v>
          </cell>
        </row>
        <row r="845">
          <cell r="B845">
            <v>261041</v>
          </cell>
          <cell r="C845" t="str">
            <v>Nor. Wequonnoc School 7-11</v>
          </cell>
          <cell r="D845" t="str">
            <v>K12</v>
          </cell>
          <cell r="E845">
            <v>0</v>
          </cell>
          <cell r="F845" t="str">
            <v>T</v>
          </cell>
          <cell r="G845" t="str">
            <v>155 Providence St</v>
          </cell>
          <cell r="H845" t="str">
            <v>Taftville</v>
          </cell>
          <cell r="I845" t="str">
            <v>CT</v>
          </cell>
          <cell r="J845" t="str">
            <v>06380</v>
          </cell>
          <cell r="K845" t="str">
            <v>Exact Auto Street Reference Geocoded</v>
          </cell>
          <cell r="M845" t="str">
            <v>SIERING/SCHOOLS</v>
          </cell>
          <cell r="N845" t="str">
            <v>SIERING DISTRICT</v>
          </cell>
          <cell r="P845">
            <v>41494</v>
          </cell>
          <cell r="Q845">
            <v>44496.539884259299</v>
          </cell>
          <cell r="R845">
            <v>44725</v>
          </cell>
          <cell r="S845" t="str">
            <v>FRANKIE</v>
          </cell>
          <cell r="T845" t="str">
            <v>12</v>
          </cell>
          <cell r="V845" t="str">
            <v>41.568724</v>
          </cell>
          <cell r="W845" t="str">
            <v>-72.055528</v>
          </cell>
        </row>
        <row r="846">
          <cell r="B846">
            <v>261042</v>
          </cell>
          <cell r="C846" t="str">
            <v>Nor. Kelly Middle School 630-1</v>
          </cell>
          <cell r="D846" t="str">
            <v>K12</v>
          </cell>
          <cell r="E846">
            <v>0</v>
          </cell>
          <cell r="F846" t="str">
            <v>T</v>
          </cell>
          <cell r="G846" t="str">
            <v>21 Mahan Dr</v>
          </cell>
          <cell r="H846" t="str">
            <v>NORWICH</v>
          </cell>
          <cell r="I846" t="str">
            <v>CT</v>
          </cell>
          <cell r="J846" t="str">
            <v>06360</v>
          </cell>
          <cell r="K846" t="str">
            <v>Exact Auto Street Reference Geocoded</v>
          </cell>
          <cell r="M846" t="str">
            <v>SIERING/SCHOOLS</v>
          </cell>
          <cell r="N846" t="str">
            <v>SIERING DISTRICT</v>
          </cell>
          <cell r="P846">
            <v>41494</v>
          </cell>
          <cell r="Q846">
            <v>44496.539884259299</v>
          </cell>
          <cell r="R846">
            <v>44725</v>
          </cell>
          <cell r="S846" t="str">
            <v>FRANKIE</v>
          </cell>
          <cell r="T846" t="str">
            <v>12</v>
          </cell>
          <cell r="V846" t="str">
            <v>41.546224</v>
          </cell>
          <cell r="W846" t="str">
            <v>-72.077999</v>
          </cell>
        </row>
        <row r="847">
          <cell r="B847">
            <v>261043</v>
          </cell>
          <cell r="C847" t="str">
            <v>Nor. Teachers Memorial M.S. 630-1</v>
          </cell>
          <cell r="D847" t="str">
            <v>K12</v>
          </cell>
          <cell r="E847">
            <v>0</v>
          </cell>
          <cell r="F847" t="str">
            <v>T</v>
          </cell>
          <cell r="G847" t="str">
            <v>15 Teachers dr</v>
          </cell>
          <cell r="H847" t="str">
            <v>NORWICH</v>
          </cell>
          <cell r="I847" t="str">
            <v>CT</v>
          </cell>
          <cell r="J847" t="str">
            <v>06360</v>
          </cell>
          <cell r="K847" t="str">
            <v>Exact Auto Street Reference Geocoded</v>
          </cell>
          <cell r="M847" t="str">
            <v>SIERING/SCHOOLS</v>
          </cell>
          <cell r="N847" t="str">
            <v>SIERING DISTRICT</v>
          </cell>
          <cell r="P847">
            <v>41494</v>
          </cell>
          <cell r="Q847">
            <v>44496.539884259299</v>
          </cell>
          <cell r="R847">
            <v>44698</v>
          </cell>
          <cell r="S847" t="str">
            <v>FRANKIE</v>
          </cell>
          <cell r="T847" t="str">
            <v>12</v>
          </cell>
          <cell r="V847" t="str">
            <v>41.529056</v>
          </cell>
          <cell r="W847" t="str">
            <v>-72.098014</v>
          </cell>
        </row>
        <row r="848">
          <cell r="B848">
            <v>261044</v>
          </cell>
          <cell r="C848" t="str">
            <v>M D FOX</v>
          </cell>
          <cell r="D848" t="str">
            <v>K12</v>
          </cell>
          <cell r="E848">
            <v>0</v>
          </cell>
          <cell r="F848" t="str">
            <v>F</v>
          </cell>
          <cell r="G848" t="str">
            <v>470 Maple Ave</v>
          </cell>
          <cell r="H848" t="str">
            <v>HARTFORD</v>
          </cell>
          <cell r="I848" t="str">
            <v>CT</v>
          </cell>
          <cell r="J848" t="str">
            <v>06114</v>
          </cell>
          <cell r="K848" t="str">
            <v>Exact Auto Street Reference Geocoded</v>
          </cell>
          <cell r="M848" t="str">
            <v>SIERING/SCHOOLS</v>
          </cell>
          <cell r="N848" t="str">
            <v>SIERING DISTRICT</v>
          </cell>
          <cell r="P848">
            <v>44042</v>
          </cell>
          <cell r="Q848">
            <v>44496.539884259299</v>
          </cell>
          <cell r="R848">
            <v>44425</v>
          </cell>
          <cell r="S848" t="str">
            <v>FRANKIE</v>
          </cell>
          <cell r="T848" t="str">
            <v>12</v>
          </cell>
          <cell r="V848" t="str">
            <v>41.746608</v>
          </cell>
          <cell r="W848" t="str">
            <v>-72.680814</v>
          </cell>
        </row>
        <row r="849">
          <cell r="B849">
            <v>261045</v>
          </cell>
          <cell r="C849" t="str">
            <v>WEAVER JOURNALISM ACADEMY</v>
          </cell>
          <cell r="D849" t="str">
            <v>K12</v>
          </cell>
          <cell r="E849">
            <v>0</v>
          </cell>
          <cell r="F849" t="str">
            <v>F</v>
          </cell>
          <cell r="G849" t="str">
            <v>415 Granby street</v>
          </cell>
          <cell r="H849" t="str">
            <v>HARTFORD</v>
          </cell>
          <cell r="I849" t="str">
            <v>CT</v>
          </cell>
          <cell r="J849" t="str">
            <v>06120</v>
          </cell>
          <cell r="K849" t="str">
            <v>High Confidence Auto Street Ref Geocoded</v>
          </cell>
          <cell r="M849" t="str">
            <v>SIERING/SCHOOLS</v>
          </cell>
          <cell r="N849" t="str">
            <v>SIERING DISTRICT</v>
          </cell>
          <cell r="P849">
            <v>44047</v>
          </cell>
          <cell r="Q849">
            <v>44148.662407407399</v>
          </cell>
          <cell r="R849">
            <v>44105</v>
          </cell>
          <cell r="S849" t="str">
            <v>FRANKIE</v>
          </cell>
          <cell r="T849" t="str">
            <v>12</v>
          </cell>
          <cell r="V849" t="str">
            <v>41.800055</v>
          </cell>
          <cell r="W849" t="str">
            <v>-72.706564</v>
          </cell>
        </row>
        <row r="850">
          <cell r="B850">
            <v>261047</v>
          </cell>
          <cell r="C850" t="str">
            <v>Hart Global Communication</v>
          </cell>
          <cell r="D850" t="str">
            <v>K12</v>
          </cell>
          <cell r="E850">
            <v>0</v>
          </cell>
          <cell r="F850" t="str">
            <v>F</v>
          </cell>
          <cell r="G850" t="str">
            <v>85 Edwards St</v>
          </cell>
          <cell r="H850" t="str">
            <v>HARTFORD</v>
          </cell>
          <cell r="I850" t="str">
            <v>CT</v>
          </cell>
          <cell r="J850" t="str">
            <v>06120</v>
          </cell>
          <cell r="K850" t="str">
            <v>Exact Auto Street Reference Geocoded</v>
          </cell>
          <cell r="M850" t="str">
            <v>SIERING/SCHOOLS</v>
          </cell>
          <cell r="N850" t="str">
            <v>SIERING DISTRICT</v>
          </cell>
          <cell r="O850" t="str">
            <v>EFFECTIVE 8/10/20 Del in all locations unless cust chooses not to.</v>
          </cell>
          <cell r="P850">
            <v>41514</v>
          </cell>
          <cell r="Q850">
            <v>44089.543009259301</v>
          </cell>
          <cell r="R850">
            <v>44426</v>
          </cell>
          <cell r="S850" t="str">
            <v>FRANKIE</v>
          </cell>
          <cell r="T850" t="str">
            <v>12</v>
          </cell>
          <cell r="V850" t="str">
            <v>41.776027</v>
          </cell>
          <cell r="W850" t="str">
            <v>-72.680734</v>
          </cell>
        </row>
        <row r="851">
          <cell r="B851">
            <v>261049</v>
          </cell>
          <cell r="C851" t="str">
            <v>Wolcott Kids Link</v>
          </cell>
          <cell r="D851" t="str">
            <v>K12</v>
          </cell>
          <cell r="E851">
            <v>0</v>
          </cell>
          <cell r="F851" t="str">
            <v>M</v>
          </cell>
          <cell r="G851" t="str">
            <v>71 Wolcott Rd</v>
          </cell>
          <cell r="H851" t="str">
            <v>W HARTFORD</v>
          </cell>
          <cell r="I851" t="str">
            <v>CT</v>
          </cell>
          <cell r="J851" t="str">
            <v>6119.</v>
          </cell>
          <cell r="K851" t="str">
            <v>High Confidence Auto Street Ref Geocoded</v>
          </cell>
          <cell r="M851" t="str">
            <v>SIERING/SCHOOLS</v>
          </cell>
          <cell r="N851" t="str">
            <v>SIERING DISTRICT</v>
          </cell>
          <cell r="P851">
            <v>44002</v>
          </cell>
          <cell r="Q851">
            <v>44496.570081018501</v>
          </cell>
          <cell r="S851" t="str">
            <v>FRANKIE</v>
          </cell>
          <cell r="T851" t="str">
            <v>12</v>
          </cell>
          <cell r="V851" t="str">
            <v>41.725779</v>
          </cell>
          <cell r="W851" t="str">
            <v>-72.748232</v>
          </cell>
        </row>
        <row r="852">
          <cell r="B852">
            <v>261050</v>
          </cell>
          <cell r="C852" t="str">
            <v>Webster Hill Kids Link</v>
          </cell>
          <cell r="D852" t="str">
            <v>K12</v>
          </cell>
          <cell r="E852">
            <v>0</v>
          </cell>
          <cell r="F852" t="str">
            <v>M</v>
          </cell>
          <cell r="G852" t="str">
            <v>125 Webster Hill Blvd</v>
          </cell>
          <cell r="H852" t="str">
            <v>W HARTFORD</v>
          </cell>
          <cell r="I852" t="str">
            <v>CT</v>
          </cell>
          <cell r="J852" t="str">
            <v>6107.</v>
          </cell>
          <cell r="K852" t="str">
            <v>Exact Auto Street Reference Geocoded</v>
          </cell>
          <cell r="M852" t="str">
            <v>SIERING/SCHOOLS</v>
          </cell>
          <cell r="N852" t="str">
            <v>SIERING DISTRICT</v>
          </cell>
          <cell r="P852">
            <v>44002</v>
          </cell>
          <cell r="Q852">
            <v>44496.570081018501</v>
          </cell>
          <cell r="S852" t="str">
            <v>FRANKIE</v>
          </cell>
          <cell r="T852" t="str">
            <v>12</v>
          </cell>
          <cell r="V852" t="str">
            <v>41.743826</v>
          </cell>
          <cell r="W852" t="str">
            <v>-72.740758</v>
          </cell>
        </row>
        <row r="853">
          <cell r="B853">
            <v>261051</v>
          </cell>
          <cell r="C853" t="str">
            <v>West Hill School 7-10/1-4</v>
          </cell>
          <cell r="D853" t="str">
            <v>K12</v>
          </cell>
          <cell r="E853">
            <v>0</v>
          </cell>
          <cell r="F853" t="str">
            <v>TF</v>
          </cell>
          <cell r="G853" t="str">
            <v>95 Cronin Dr</v>
          </cell>
          <cell r="H853" t="str">
            <v>ROCKY HILL</v>
          </cell>
          <cell r="I853" t="str">
            <v>CT</v>
          </cell>
          <cell r="J853" t="str">
            <v>06067</v>
          </cell>
          <cell r="K853" t="str">
            <v>Exact Auto Street Reference Geocoded</v>
          </cell>
          <cell r="M853" t="str">
            <v>SIERING/SCHOOLS</v>
          </cell>
          <cell r="N853" t="str">
            <v>SIERING DISTRICT</v>
          </cell>
          <cell r="P853">
            <v>41745</v>
          </cell>
          <cell r="Q853">
            <v>44496.539884259299</v>
          </cell>
          <cell r="R853">
            <v>44459</v>
          </cell>
          <cell r="S853" t="str">
            <v>FRANKIE</v>
          </cell>
          <cell r="T853" t="str">
            <v>12</v>
          </cell>
          <cell r="V853" t="str">
            <v>41.662764</v>
          </cell>
          <cell r="W853" t="str">
            <v>-72.678968</v>
          </cell>
        </row>
        <row r="854">
          <cell r="B854">
            <v>261053</v>
          </cell>
          <cell r="C854" t="str">
            <v>PATHWAYS ACD TECH&amp;DESIGN</v>
          </cell>
          <cell r="D854" t="str">
            <v>K12</v>
          </cell>
          <cell r="E854">
            <v>0</v>
          </cell>
          <cell r="F854" t="str">
            <v>F</v>
          </cell>
          <cell r="G854" t="str">
            <v>2 PENT RD</v>
          </cell>
          <cell r="H854" t="str">
            <v>EAST HARTFORD</v>
          </cell>
          <cell r="I854" t="str">
            <v>CT</v>
          </cell>
          <cell r="J854" t="str">
            <v>06118</v>
          </cell>
          <cell r="K854" t="str">
            <v>Exact Auto Street Reference Geocoded</v>
          </cell>
          <cell r="M854" t="str">
            <v>SIERING/SCHOOLS</v>
          </cell>
          <cell r="N854" t="str">
            <v>SIERING DISTRICT</v>
          </cell>
          <cell r="P854">
            <v>44047</v>
          </cell>
          <cell r="Q854">
            <v>44089.543009259301</v>
          </cell>
          <cell r="R854">
            <v>44425</v>
          </cell>
          <cell r="S854" t="str">
            <v>FRANKIE</v>
          </cell>
          <cell r="T854" t="str">
            <v>12</v>
          </cell>
          <cell r="V854" t="str">
            <v>41.740697</v>
          </cell>
          <cell r="W854" t="str">
            <v>-72.635924</v>
          </cell>
        </row>
        <row r="855">
          <cell r="B855">
            <v>261055</v>
          </cell>
          <cell r="C855" t="str">
            <v>Birch Grove school Tolland</v>
          </cell>
          <cell r="D855" t="str">
            <v>K12</v>
          </cell>
          <cell r="E855">
            <v>0</v>
          </cell>
          <cell r="F855" t="str">
            <v>R</v>
          </cell>
          <cell r="G855" t="str">
            <v>247 Rhodes Rd</v>
          </cell>
          <cell r="H855" t="str">
            <v>TOLLAND</v>
          </cell>
          <cell r="I855" t="str">
            <v>CT</v>
          </cell>
          <cell r="J855" t="str">
            <v>6084.</v>
          </cell>
          <cell r="K855" t="str">
            <v>Exact Auto Street Reference Geocoded</v>
          </cell>
          <cell r="M855" t="str">
            <v>SIERING/SCHOOLS</v>
          </cell>
          <cell r="N855" t="str">
            <v>SIERING DISTRICT</v>
          </cell>
          <cell r="P855">
            <v>44002</v>
          </cell>
          <cell r="Q855">
            <v>44643.481550925899</v>
          </cell>
          <cell r="R855">
            <v>44692</v>
          </cell>
          <cell r="S855" t="str">
            <v>FRANKIE</v>
          </cell>
          <cell r="T855" t="str">
            <v>12</v>
          </cell>
          <cell r="V855" t="str">
            <v>41.859434</v>
          </cell>
          <cell r="W855" t="str">
            <v>-72.332897</v>
          </cell>
        </row>
        <row r="856">
          <cell r="B856">
            <v>261056</v>
          </cell>
          <cell r="C856" t="str">
            <v>Tolland Intermediate School 7-1</v>
          </cell>
          <cell r="D856" t="str">
            <v>K12</v>
          </cell>
          <cell r="E856">
            <v>0</v>
          </cell>
          <cell r="F856" t="str">
            <v>R</v>
          </cell>
          <cell r="G856" t="str">
            <v>96 Old Post Rd</v>
          </cell>
          <cell r="H856" t="str">
            <v>TOLLAND</v>
          </cell>
          <cell r="I856" t="str">
            <v>CT</v>
          </cell>
          <cell r="J856" t="str">
            <v>06084</v>
          </cell>
          <cell r="K856" t="str">
            <v>Exact Auto Street Reference Geocoded</v>
          </cell>
          <cell r="M856" t="str">
            <v>SIERING/SCHOOLS</v>
          </cell>
          <cell r="N856" t="str">
            <v>SIERING DISTRICT</v>
          </cell>
          <cell r="P856">
            <v>41851</v>
          </cell>
          <cell r="Q856">
            <v>44636.5261805556</v>
          </cell>
          <cell r="R856">
            <v>44692</v>
          </cell>
          <cell r="S856" t="str">
            <v>FRANKIE</v>
          </cell>
          <cell r="T856" t="str">
            <v>12</v>
          </cell>
          <cell r="V856" t="str">
            <v>41.869477</v>
          </cell>
          <cell r="W856" t="str">
            <v>-72.369175</v>
          </cell>
        </row>
        <row r="857">
          <cell r="B857">
            <v>261057</v>
          </cell>
          <cell r="C857" t="str">
            <v>TOLLAND MIDDLE SCHOOL</v>
          </cell>
          <cell r="D857" t="str">
            <v>K12</v>
          </cell>
          <cell r="E857">
            <v>0</v>
          </cell>
          <cell r="F857" t="str">
            <v>R</v>
          </cell>
          <cell r="G857" t="str">
            <v>1 FALCON WAY</v>
          </cell>
          <cell r="H857" t="str">
            <v>TOLLAND</v>
          </cell>
          <cell r="I857" t="str">
            <v>CT</v>
          </cell>
          <cell r="J857" t="str">
            <v>06084</v>
          </cell>
          <cell r="K857" t="str">
            <v>Exact Auto Street Reference Geocoded</v>
          </cell>
          <cell r="M857" t="str">
            <v>SIERING/SCHOOLS</v>
          </cell>
          <cell r="N857" t="str">
            <v>SIERING DISTRICT</v>
          </cell>
          <cell r="P857">
            <v>41851</v>
          </cell>
          <cell r="Q857">
            <v>44496.539884259299</v>
          </cell>
          <cell r="R857">
            <v>44657</v>
          </cell>
          <cell r="S857" t="str">
            <v>FRANKIE</v>
          </cell>
          <cell r="T857" t="str">
            <v>12</v>
          </cell>
          <cell r="V857" t="str">
            <v>41.872447</v>
          </cell>
          <cell r="W857" t="str">
            <v>-72.350319</v>
          </cell>
        </row>
        <row r="858">
          <cell r="B858">
            <v>261058</v>
          </cell>
          <cell r="C858" t="str">
            <v>Tolland High School</v>
          </cell>
          <cell r="D858" t="str">
            <v>K12</v>
          </cell>
          <cell r="E858">
            <v>0</v>
          </cell>
          <cell r="F858" t="str">
            <v>R</v>
          </cell>
          <cell r="G858" t="str">
            <v>1 EAGLE HILL DR</v>
          </cell>
          <cell r="H858" t="str">
            <v>TOLLAND</v>
          </cell>
          <cell r="I858" t="str">
            <v>CT</v>
          </cell>
          <cell r="J858" t="str">
            <v>06084</v>
          </cell>
          <cell r="K858" t="str">
            <v>Exact Auto Street Reference Geocoded</v>
          </cell>
          <cell r="M858" t="str">
            <v>SIERING/SCHOOLS</v>
          </cell>
          <cell r="N858" t="str">
            <v>SIERING DISTRICT</v>
          </cell>
          <cell r="O858" t="str">
            <v>EFFECTIVE 8/10/20 Del in all locations unless cust chooses not to.</v>
          </cell>
          <cell r="P858">
            <v>41851</v>
          </cell>
          <cell r="Q858">
            <v>44678.499224537001</v>
          </cell>
          <cell r="R858">
            <v>44699</v>
          </cell>
          <cell r="S858" t="str">
            <v>FRANKIE</v>
          </cell>
          <cell r="T858" t="str">
            <v>12</v>
          </cell>
          <cell r="V858" t="str">
            <v>41.872090</v>
          </cell>
          <cell r="W858" t="str">
            <v>-72.341021</v>
          </cell>
        </row>
        <row r="859">
          <cell r="B859">
            <v>261059</v>
          </cell>
          <cell r="C859" t="str">
            <v>Coventry High School 6-1</v>
          </cell>
          <cell r="D859" t="str">
            <v>K12</v>
          </cell>
          <cell r="E859">
            <v>0</v>
          </cell>
          <cell r="F859" t="str">
            <v>W</v>
          </cell>
          <cell r="G859" t="str">
            <v>78 Ripley Hill Rd</v>
          </cell>
          <cell r="H859" t="str">
            <v>COVENTRY</v>
          </cell>
          <cell r="I859" t="str">
            <v>CT</v>
          </cell>
          <cell r="J859" t="str">
            <v>06238</v>
          </cell>
          <cell r="K859" t="str">
            <v>Exact Auto Street Reference Geocoded</v>
          </cell>
          <cell r="M859" t="str">
            <v>SIERING/SCHOOLS</v>
          </cell>
          <cell r="N859" t="str">
            <v>SIERING DISTRICT</v>
          </cell>
          <cell r="O859" t="str">
            <v>EFFECTIVE 8/10/20 Del in all locations unless cust chooses not to.</v>
          </cell>
          <cell r="P859">
            <v>41851</v>
          </cell>
          <cell r="Q859">
            <v>44496.539884259299</v>
          </cell>
          <cell r="R859">
            <v>44726</v>
          </cell>
          <cell r="S859" t="str">
            <v>FRANKIE</v>
          </cell>
          <cell r="T859" t="str">
            <v>12</v>
          </cell>
          <cell r="V859" t="str">
            <v>41.782917</v>
          </cell>
          <cell r="W859" t="str">
            <v>-72.313677</v>
          </cell>
        </row>
        <row r="860">
          <cell r="B860">
            <v>261060</v>
          </cell>
          <cell r="C860" t="str">
            <v>Captain Nathan Hale school Covntry 7-1</v>
          </cell>
          <cell r="D860" t="str">
            <v>K12</v>
          </cell>
          <cell r="E860">
            <v>0</v>
          </cell>
          <cell r="F860" t="str">
            <v>W</v>
          </cell>
          <cell r="G860" t="str">
            <v>1776 Main St</v>
          </cell>
          <cell r="H860" t="str">
            <v>COVENTRY</v>
          </cell>
          <cell r="I860" t="str">
            <v>CT</v>
          </cell>
          <cell r="J860" t="str">
            <v>06238</v>
          </cell>
          <cell r="K860" t="str">
            <v>Exact Auto Street Reference Geocoded</v>
          </cell>
          <cell r="M860" t="str">
            <v>SIERING/SCHOOLS</v>
          </cell>
          <cell r="N860" t="str">
            <v>SIERING DISTRICT</v>
          </cell>
          <cell r="O860" t="str">
            <v>EFFECTIVE 8/10/20 Del in all locations unless cust chooses not to.</v>
          </cell>
          <cell r="P860">
            <v>41851</v>
          </cell>
          <cell r="Q860">
            <v>44496.539884259299</v>
          </cell>
          <cell r="R860">
            <v>44726</v>
          </cell>
          <cell r="S860" t="str">
            <v>FRANKIE</v>
          </cell>
          <cell r="T860" t="str">
            <v>12</v>
          </cell>
          <cell r="V860" t="str">
            <v>41.781539</v>
          </cell>
          <cell r="W860" t="str">
            <v>-72.314937</v>
          </cell>
        </row>
        <row r="861">
          <cell r="B861">
            <v>261061</v>
          </cell>
          <cell r="C861" t="str">
            <v>G.H. Robinson school Covnentry 7-1</v>
          </cell>
          <cell r="D861" t="str">
            <v>K12</v>
          </cell>
          <cell r="E861">
            <v>0</v>
          </cell>
          <cell r="F861" t="str">
            <v>W</v>
          </cell>
          <cell r="G861" t="str">
            <v>227 Cross St</v>
          </cell>
          <cell r="H861" t="str">
            <v>COVENTRY</v>
          </cell>
          <cell r="I861" t="str">
            <v>CT</v>
          </cell>
          <cell r="J861" t="str">
            <v>06238</v>
          </cell>
          <cell r="K861" t="str">
            <v>Exact Auto Street Reference Geocoded</v>
          </cell>
          <cell r="M861" t="str">
            <v>SIERING/SCHOOLS</v>
          </cell>
          <cell r="N861" t="str">
            <v>SIERING DISTRICT</v>
          </cell>
          <cell r="O861" t="str">
            <v>EFFECTIVE 8/10/20 Del in all locations unless cust chooses not to.</v>
          </cell>
          <cell r="P861">
            <v>41851</v>
          </cell>
          <cell r="Q861">
            <v>44496.539884259299</v>
          </cell>
          <cell r="R861">
            <v>44726</v>
          </cell>
          <cell r="S861" t="str">
            <v>FRANKIE</v>
          </cell>
          <cell r="T861" t="str">
            <v>12</v>
          </cell>
          <cell r="V861" t="str">
            <v>41.760740</v>
          </cell>
          <cell r="W861" t="str">
            <v>-72.311329</v>
          </cell>
        </row>
        <row r="862">
          <cell r="B862">
            <v>261062</v>
          </cell>
          <cell r="C862" t="str">
            <v>Coventry Grammer School 7-1</v>
          </cell>
          <cell r="D862" t="str">
            <v>K12</v>
          </cell>
          <cell r="E862">
            <v>0</v>
          </cell>
          <cell r="F862" t="str">
            <v>W</v>
          </cell>
          <cell r="G862" t="str">
            <v>3453 Main St</v>
          </cell>
          <cell r="H862" t="str">
            <v>COVENTRY</v>
          </cell>
          <cell r="I862" t="str">
            <v>CT</v>
          </cell>
          <cell r="J862" t="str">
            <v>06238</v>
          </cell>
          <cell r="K862" t="str">
            <v>Exact Auto Street Reference Geocoded</v>
          </cell>
          <cell r="M862" t="str">
            <v>SIERING/SCHOOLS</v>
          </cell>
          <cell r="N862" t="str">
            <v>SIERING DISTRICT</v>
          </cell>
          <cell r="O862" t="str">
            <v>EFFECTIVE 8/10/20 Del in all locations unless cust chooses not to.</v>
          </cell>
          <cell r="P862">
            <v>41851</v>
          </cell>
          <cell r="Q862">
            <v>44496.539884259299</v>
          </cell>
          <cell r="R862">
            <v>44726</v>
          </cell>
          <cell r="S862" t="str">
            <v>FRANKIE</v>
          </cell>
          <cell r="T862" t="str">
            <v>12</v>
          </cell>
          <cell r="V862" t="str">
            <v>41.795693</v>
          </cell>
          <cell r="W862" t="str">
            <v>-72.366764</v>
          </cell>
        </row>
        <row r="863">
          <cell r="B863">
            <v>261063</v>
          </cell>
          <cell r="C863" t="str">
            <v>Andover Elem. School 7-1</v>
          </cell>
          <cell r="D863" t="str">
            <v>K12</v>
          </cell>
          <cell r="E863">
            <v>0</v>
          </cell>
          <cell r="F863" t="str">
            <v>W</v>
          </cell>
          <cell r="G863" t="str">
            <v>35 School Rd</v>
          </cell>
          <cell r="H863" t="str">
            <v>ANDOVER</v>
          </cell>
          <cell r="I863" t="str">
            <v>CT</v>
          </cell>
          <cell r="J863" t="str">
            <v>06232</v>
          </cell>
          <cell r="K863" t="str">
            <v>Exact Auto Street Reference Geocoded</v>
          </cell>
          <cell r="M863" t="str">
            <v>SIERING/SCHOOLS</v>
          </cell>
          <cell r="N863" t="str">
            <v>SIERING DISTRICT</v>
          </cell>
          <cell r="O863" t="str">
            <v>EFFECTIVE 8/10/20 Del in all locations unless cust chooses not to.</v>
          </cell>
          <cell r="P863">
            <v>41851</v>
          </cell>
          <cell r="Q863">
            <v>44496.539884259299</v>
          </cell>
          <cell r="R863">
            <v>44726</v>
          </cell>
          <cell r="S863" t="str">
            <v>FRANKIE</v>
          </cell>
          <cell r="T863" t="str">
            <v>12</v>
          </cell>
          <cell r="V863" t="str">
            <v>41.727966</v>
          </cell>
          <cell r="W863" t="str">
            <v>-72.366341</v>
          </cell>
        </row>
        <row r="864">
          <cell r="B864">
            <v>261070</v>
          </cell>
          <cell r="C864" t="str">
            <v>Thomaston High School</v>
          </cell>
          <cell r="D864" t="str">
            <v>K12</v>
          </cell>
          <cell r="E864">
            <v>0</v>
          </cell>
          <cell r="F864" t="str">
            <v>M</v>
          </cell>
          <cell r="G864" t="str">
            <v>185 Branch Rd.</v>
          </cell>
          <cell r="H864" t="str">
            <v>Thomaston</v>
          </cell>
          <cell r="I864" t="str">
            <v>CT</v>
          </cell>
          <cell r="J864" t="str">
            <v>06787</v>
          </cell>
          <cell r="K864" t="str">
            <v>Exact Auto Street Reference Geocoded</v>
          </cell>
          <cell r="M864" t="str">
            <v>SIERING/SCHOOLS</v>
          </cell>
          <cell r="N864" t="str">
            <v>SIERING DISTRICT</v>
          </cell>
          <cell r="O864" t="str">
            <v>EFFECTIVE 8/10/20 Del in all locations unless cust chooses not to.</v>
          </cell>
          <cell r="P864">
            <v>41871</v>
          </cell>
          <cell r="Q864">
            <v>44496.539884259299</v>
          </cell>
          <cell r="R864">
            <v>44718</v>
          </cell>
          <cell r="S864" t="str">
            <v>FRANKIE</v>
          </cell>
          <cell r="T864" t="str">
            <v>12</v>
          </cell>
          <cell r="V864" t="str">
            <v>41.657434</v>
          </cell>
          <cell r="W864" t="str">
            <v>-73.091822</v>
          </cell>
        </row>
        <row r="865">
          <cell r="B865">
            <v>261071</v>
          </cell>
          <cell r="C865" t="str">
            <v>Black Rock School</v>
          </cell>
          <cell r="D865" t="str">
            <v>K12</v>
          </cell>
          <cell r="E865">
            <v>0</v>
          </cell>
          <cell r="F865" t="str">
            <v>M</v>
          </cell>
          <cell r="G865" t="str">
            <v>57 Branch Rd</v>
          </cell>
          <cell r="H865" t="str">
            <v>Thomaston</v>
          </cell>
          <cell r="I865" t="str">
            <v>CT</v>
          </cell>
          <cell r="J865" t="str">
            <v>06787</v>
          </cell>
          <cell r="K865" t="str">
            <v>High Confidence Auto Street Ref Geocoded</v>
          </cell>
          <cell r="M865" t="str">
            <v>SIERING/SCHOOLS</v>
          </cell>
          <cell r="N865" t="str">
            <v>SIERING DISTRICT</v>
          </cell>
          <cell r="O865" t="str">
            <v>EFFECTIVE 8/10/20 Del in all locations unless cust chooses not to.</v>
          </cell>
          <cell r="P865">
            <v>41871</v>
          </cell>
          <cell r="Q865">
            <v>44496.539884259299</v>
          </cell>
          <cell r="R865">
            <v>44718</v>
          </cell>
          <cell r="S865" t="str">
            <v>FRANKIE</v>
          </cell>
          <cell r="T865" t="str">
            <v>12</v>
          </cell>
          <cell r="V865" t="str">
            <v>41.657194</v>
          </cell>
          <cell r="W865" t="str">
            <v>-73.090693</v>
          </cell>
        </row>
        <row r="866">
          <cell r="B866">
            <v>261072</v>
          </cell>
          <cell r="C866" t="str">
            <v>THOMASTON CENTER SCHOOL - K12</v>
          </cell>
          <cell r="D866" t="str">
            <v>K12</v>
          </cell>
          <cell r="E866">
            <v>0</v>
          </cell>
          <cell r="F866" t="str">
            <v>M</v>
          </cell>
          <cell r="G866" t="str">
            <v>1 THOMAS AVENUE</v>
          </cell>
          <cell r="H866" t="str">
            <v>Thomaston</v>
          </cell>
          <cell r="I866" t="str">
            <v>CT</v>
          </cell>
          <cell r="J866" t="str">
            <v>06787</v>
          </cell>
          <cell r="K866" t="str">
            <v>Exact Auto Street Reference Geocoded</v>
          </cell>
          <cell r="M866" t="str">
            <v>SIERING/SCHOOLS</v>
          </cell>
          <cell r="N866" t="str">
            <v>SIERING DISTRICT</v>
          </cell>
          <cell r="O866" t="str">
            <v>EFFECTIVE 8/10/20 Del in all locations unless cust chooses not to.</v>
          </cell>
          <cell r="P866">
            <v>41871</v>
          </cell>
          <cell r="Q866">
            <v>44496.539884259299</v>
          </cell>
          <cell r="R866">
            <v>44710</v>
          </cell>
          <cell r="S866" t="str">
            <v>FRANKIE</v>
          </cell>
          <cell r="T866" t="str">
            <v>12</v>
          </cell>
          <cell r="V866" t="str">
            <v>41.673804</v>
          </cell>
          <cell r="W866" t="str">
            <v>-73.074383</v>
          </cell>
        </row>
        <row r="867">
          <cell r="B867">
            <v>261117</v>
          </cell>
          <cell r="C867" t="str">
            <v>RENZULLI SCHOOL</v>
          </cell>
          <cell r="D867" t="str">
            <v>K12</v>
          </cell>
          <cell r="E867">
            <v>0</v>
          </cell>
          <cell r="F867" t="str">
            <v>F</v>
          </cell>
          <cell r="G867" t="str">
            <v>110 Washington St</v>
          </cell>
          <cell r="H867" t="str">
            <v>Hartford</v>
          </cell>
          <cell r="I867" t="str">
            <v>CT</v>
          </cell>
          <cell r="J867" t="str">
            <v>06106</v>
          </cell>
          <cell r="K867" t="str">
            <v>Exact Auto Street Reference Geocoded</v>
          </cell>
          <cell r="M867" t="str">
            <v>SIERING/SCHOOLS</v>
          </cell>
          <cell r="N867" t="str">
            <v>SIERING DISTRICT</v>
          </cell>
          <cell r="P867">
            <v>44032</v>
          </cell>
          <cell r="Q867">
            <v>44089.543009259301</v>
          </cell>
          <cell r="S867" t="str">
            <v>FRANKIE</v>
          </cell>
          <cell r="T867" t="str">
            <v>12</v>
          </cell>
          <cell r="V867" t="str">
            <v>41.759674</v>
          </cell>
          <cell r="W867" t="str">
            <v>-72.682077</v>
          </cell>
        </row>
        <row r="868">
          <cell r="B868">
            <v>261123</v>
          </cell>
          <cell r="C868" t="str">
            <v>Old Saybrook H.S.</v>
          </cell>
          <cell r="D868" t="str">
            <v>K12</v>
          </cell>
          <cell r="E868">
            <v>0</v>
          </cell>
          <cell r="F868" t="str">
            <v>MR</v>
          </cell>
          <cell r="G868" t="str">
            <v>1111 Boston Post Rd</v>
          </cell>
          <cell r="H868" t="str">
            <v>OLD SAYBROOK</v>
          </cell>
          <cell r="I868" t="str">
            <v>CT</v>
          </cell>
          <cell r="J868" t="str">
            <v>06475</v>
          </cell>
          <cell r="K868" t="str">
            <v>Exact Auto Street Reference Geocoded</v>
          </cell>
          <cell r="M868" t="str">
            <v>KEN CARDNER</v>
          </cell>
          <cell r="N868" t="str">
            <v>BLAIR DISTRICT</v>
          </cell>
          <cell r="O868" t="str">
            <v>EFFECTIVE 8/10/20 Del in all locations unless cust chooses not to.</v>
          </cell>
          <cell r="P868">
            <v>42975</v>
          </cell>
          <cell r="Q868">
            <v>44726.5312962963</v>
          </cell>
          <cell r="R868">
            <v>44726</v>
          </cell>
          <cell r="S868" t="str">
            <v>FRANKIE</v>
          </cell>
          <cell r="T868" t="str">
            <v>12</v>
          </cell>
          <cell r="V868" t="str">
            <v>41.287517</v>
          </cell>
          <cell r="W868" t="str">
            <v>-72.398121</v>
          </cell>
        </row>
        <row r="869">
          <cell r="B869">
            <v>261124</v>
          </cell>
          <cell r="C869" t="str">
            <v>Old Saybrook Middle School 630-2</v>
          </cell>
          <cell r="D869" t="str">
            <v>K12</v>
          </cell>
          <cell r="E869">
            <v>0</v>
          </cell>
          <cell r="F869" t="str">
            <v>MR</v>
          </cell>
          <cell r="G869" t="str">
            <v>60 Sheffiled St</v>
          </cell>
          <cell r="H869" t="str">
            <v>OLD SAYBROOK</v>
          </cell>
          <cell r="I869" t="str">
            <v>CT</v>
          </cell>
          <cell r="J869" t="str">
            <v>06475</v>
          </cell>
          <cell r="K869" t="str">
            <v>Exact Auto Street Reference Geocoded</v>
          </cell>
          <cell r="M869" t="str">
            <v>KEN CARDNER</v>
          </cell>
          <cell r="N869" t="str">
            <v>BLAIR DISTRICT</v>
          </cell>
          <cell r="O869" t="str">
            <v>EFFECTIVE 8/10/20 Del in all locations unless cust chooses not to.</v>
          </cell>
          <cell r="P869">
            <v>42975</v>
          </cell>
          <cell r="Q869">
            <v>44725.533703703702</v>
          </cell>
          <cell r="R869">
            <v>44726</v>
          </cell>
          <cell r="S869" t="str">
            <v>FRANKIE</v>
          </cell>
          <cell r="T869" t="str">
            <v>12</v>
          </cell>
          <cell r="V869" t="str">
            <v>41.290031</v>
          </cell>
          <cell r="W869" t="str">
            <v>-72.370779</v>
          </cell>
        </row>
        <row r="870">
          <cell r="B870">
            <v>261125</v>
          </cell>
          <cell r="C870" t="str">
            <v>Goodwin school Old Saybrook 7-3</v>
          </cell>
          <cell r="D870" t="str">
            <v>K12</v>
          </cell>
          <cell r="E870">
            <v>0</v>
          </cell>
          <cell r="F870" t="str">
            <v>MR</v>
          </cell>
          <cell r="G870" t="str">
            <v>800 Old Boston Post rd</v>
          </cell>
          <cell r="H870" t="str">
            <v>OLD SAYBROOK</v>
          </cell>
          <cell r="I870" t="str">
            <v>CT</v>
          </cell>
          <cell r="J870" t="str">
            <v>06475</v>
          </cell>
          <cell r="K870" t="str">
            <v>High Confidence Auto Street Ref Geocoded</v>
          </cell>
          <cell r="M870" t="str">
            <v>KEN CARDNER</v>
          </cell>
          <cell r="N870" t="str">
            <v>BLAIR DISTRICT</v>
          </cell>
          <cell r="O870" t="str">
            <v>EFFECTIVE 8/10/20 Del in all locations unless cust chooses not to.</v>
          </cell>
          <cell r="P870">
            <v>42975</v>
          </cell>
          <cell r="Q870">
            <v>44496.539884259299</v>
          </cell>
          <cell r="R870">
            <v>44654</v>
          </cell>
          <cell r="S870" t="str">
            <v>FRANKIE</v>
          </cell>
          <cell r="T870" t="str">
            <v>12</v>
          </cell>
          <cell r="V870" t="str">
            <v>41.293593</v>
          </cell>
          <cell r="W870" t="str">
            <v>-72.381408</v>
          </cell>
        </row>
        <row r="871">
          <cell r="B871">
            <v>261126</v>
          </cell>
          <cell r="C871" t="str">
            <v>St John St Old Saybrook 7-3</v>
          </cell>
          <cell r="D871" t="str">
            <v>K12</v>
          </cell>
          <cell r="E871">
            <v>0</v>
          </cell>
          <cell r="F871" t="str">
            <v>R</v>
          </cell>
          <cell r="G871" t="str">
            <v>42 Maynard Rd</v>
          </cell>
          <cell r="H871" t="str">
            <v>OLD SAYBROOK</v>
          </cell>
          <cell r="I871" t="str">
            <v>CT</v>
          </cell>
          <cell r="J871" t="str">
            <v>06475</v>
          </cell>
          <cell r="K871" t="str">
            <v>Exact Auto Street Reference Geocoded</v>
          </cell>
          <cell r="M871" t="str">
            <v>KEN CARDNER</v>
          </cell>
          <cell r="N871" t="str">
            <v>BLAIR DISTRICT</v>
          </cell>
          <cell r="P871">
            <v>42975</v>
          </cell>
          <cell r="Q871">
            <v>44496.539884259299</v>
          </cell>
          <cell r="R871">
            <v>43863</v>
          </cell>
          <cell r="S871" t="str">
            <v>FRANKIE</v>
          </cell>
          <cell r="T871" t="str">
            <v>12</v>
          </cell>
          <cell r="V871" t="str">
            <v>41.292173</v>
          </cell>
          <cell r="W871" t="str">
            <v>-72.376342</v>
          </cell>
        </row>
        <row r="872">
          <cell r="B872">
            <v>261128</v>
          </cell>
          <cell r="C872" t="str">
            <v>Jonathan Reed School Waterbury 7-3</v>
          </cell>
          <cell r="D872" t="str">
            <v>K12</v>
          </cell>
          <cell r="E872">
            <v>0</v>
          </cell>
          <cell r="F872" t="str">
            <v>W</v>
          </cell>
          <cell r="G872" t="str">
            <v>33 Griggs St</v>
          </cell>
          <cell r="H872" t="str">
            <v>Waterbury</v>
          </cell>
          <cell r="I872" t="str">
            <v>CT</v>
          </cell>
          <cell r="J872" t="str">
            <v>06704</v>
          </cell>
          <cell r="K872" t="str">
            <v>Exact Auto Street Reference Geocoded</v>
          </cell>
          <cell r="M872" t="str">
            <v>SIERING/SCHOOLS</v>
          </cell>
          <cell r="N872" t="str">
            <v>SIERING DISTRICT</v>
          </cell>
          <cell r="P872">
            <v>42242</v>
          </cell>
          <cell r="Q872">
            <v>44496.539884259299</v>
          </cell>
          <cell r="R872">
            <v>44433</v>
          </cell>
          <cell r="S872" t="str">
            <v>FRANKIE</v>
          </cell>
          <cell r="T872" t="str">
            <v>12</v>
          </cell>
          <cell r="V872" t="str">
            <v>41.565206</v>
          </cell>
          <cell r="W872" t="str">
            <v>-73.027687</v>
          </cell>
        </row>
        <row r="873">
          <cell r="B873">
            <v>261132</v>
          </cell>
          <cell r="C873" t="str">
            <v>Pumpkin Patch</v>
          </cell>
          <cell r="D873" t="str">
            <v>K12</v>
          </cell>
          <cell r="E873">
            <v>0</v>
          </cell>
          <cell r="F873" t="str">
            <v>W</v>
          </cell>
          <cell r="G873" t="str">
            <v>1137 West Street</v>
          </cell>
          <cell r="H873" t="str">
            <v>Southington</v>
          </cell>
          <cell r="I873" t="str">
            <v>CT</v>
          </cell>
          <cell r="J873" t="str">
            <v>06489</v>
          </cell>
          <cell r="K873" t="str">
            <v>Exact Auto Street Reference Geocoded</v>
          </cell>
          <cell r="M873" t="str">
            <v>SIERING/SCHOOLS</v>
          </cell>
          <cell r="N873" t="str">
            <v>SIERING DISTRICT</v>
          </cell>
          <cell r="O873" t="str">
            <v>EFFECTIVE 8/10/20 Del in all locations unless cust chooses not to.</v>
          </cell>
          <cell r="P873">
            <v>42565</v>
          </cell>
          <cell r="Q873">
            <v>44089.543009259301</v>
          </cell>
          <cell r="R873">
            <v>44012</v>
          </cell>
          <cell r="S873" t="str">
            <v>FRANKIE</v>
          </cell>
          <cell r="T873" t="str">
            <v>12</v>
          </cell>
          <cell r="V873" t="str">
            <v>41.619168</v>
          </cell>
          <cell r="W873" t="str">
            <v>-72.899286</v>
          </cell>
        </row>
        <row r="874">
          <cell r="B874">
            <v>261134</v>
          </cell>
          <cell r="C874" t="str">
            <v>Bristol Preschool  Burlington 8-6</v>
          </cell>
          <cell r="D874" t="str">
            <v>K12</v>
          </cell>
          <cell r="E874">
            <v>0</v>
          </cell>
          <cell r="F874" t="str">
            <v>WF</v>
          </cell>
          <cell r="G874" t="str">
            <v>291 Burlington Ave</v>
          </cell>
          <cell r="H874" t="str">
            <v>BRISTOL</v>
          </cell>
          <cell r="I874" t="str">
            <v>CT</v>
          </cell>
          <cell r="J874" t="str">
            <v>06010</v>
          </cell>
          <cell r="K874" t="str">
            <v>Exact Auto Street Reference Geocoded</v>
          </cell>
          <cell r="M874" t="str">
            <v>SIERING/SCHOOLS</v>
          </cell>
          <cell r="N874" t="str">
            <v>SIERING DISTRICT</v>
          </cell>
          <cell r="O874" t="str">
            <v>EFFECTIVE 8/10/20 Del in all locations unless cust chooses not to.</v>
          </cell>
          <cell r="P874">
            <v>42625</v>
          </cell>
          <cell r="Q874">
            <v>44089.543009259301</v>
          </cell>
          <cell r="R874">
            <v>44756</v>
          </cell>
          <cell r="S874" t="str">
            <v>FRANKIE</v>
          </cell>
          <cell r="T874" t="str">
            <v>12</v>
          </cell>
          <cell r="V874" t="str">
            <v>41.690039</v>
          </cell>
          <cell r="W874" t="str">
            <v>-72.943504</v>
          </cell>
        </row>
        <row r="875">
          <cell r="B875">
            <v>261135</v>
          </cell>
          <cell r="C875" t="str">
            <v>Catering Old Saybrook H.S. 6-2</v>
          </cell>
          <cell r="D875" t="str">
            <v>K12</v>
          </cell>
          <cell r="E875">
            <v>0</v>
          </cell>
          <cell r="F875" t="str">
            <v>MR</v>
          </cell>
          <cell r="G875" t="str">
            <v>1111 Boston Post Rd</v>
          </cell>
          <cell r="H875" t="str">
            <v>OLD SAYBROOK</v>
          </cell>
          <cell r="I875" t="str">
            <v>CT</v>
          </cell>
          <cell r="J875" t="str">
            <v>6475.</v>
          </cell>
          <cell r="K875" t="str">
            <v>Exact Auto Street Reference Geocoded</v>
          </cell>
          <cell r="M875" t="str">
            <v>KEN CARDNER</v>
          </cell>
          <cell r="N875" t="str">
            <v>BLAIR DISTRICT</v>
          </cell>
          <cell r="P875">
            <v>44002</v>
          </cell>
          <cell r="Q875">
            <v>44496.570115740702</v>
          </cell>
          <cell r="S875" t="str">
            <v>FRANKIE</v>
          </cell>
          <cell r="T875" t="str">
            <v>12</v>
          </cell>
          <cell r="V875" t="str">
            <v>41.287517</v>
          </cell>
          <cell r="W875" t="str">
            <v>-72.398121</v>
          </cell>
        </row>
        <row r="876">
          <cell r="B876">
            <v>261136</v>
          </cell>
          <cell r="C876" t="str">
            <v>East Point Beach 8-11 / 1-4</v>
          </cell>
          <cell r="D876" t="str">
            <v>K12</v>
          </cell>
          <cell r="E876">
            <v>0</v>
          </cell>
          <cell r="F876" t="str">
            <v>U</v>
          </cell>
          <cell r="G876" t="str">
            <v>1 Beach Pond RD</v>
          </cell>
          <cell r="H876" t="str">
            <v>GROTON</v>
          </cell>
          <cell r="I876" t="str">
            <v>CT</v>
          </cell>
          <cell r="J876" t="str">
            <v>06360</v>
          </cell>
          <cell r="K876" t="str">
            <v>High Confidence Auto Street Ref Geocoded</v>
          </cell>
          <cell r="M876" t="str">
            <v>SIERING/SCHOOLS</v>
          </cell>
          <cell r="N876" t="str">
            <v>SIERING DISTRICT</v>
          </cell>
          <cell r="P876">
            <v>42899</v>
          </cell>
          <cell r="Q876">
            <v>44089.543009259301</v>
          </cell>
          <cell r="R876">
            <v>43697</v>
          </cell>
          <cell r="S876" t="str">
            <v>FRANKIE</v>
          </cell>
          <cell r="T876" t="str">
            <v>12</v>
          </cell>
          <cell r="V876" t="str">
            <v>41.320563</v>
          </cell>
          <cell r="W876" t="str">
            <v>-72.072297</v>
          </cell>
        </row>
        <row r="877">
          <cell r="B877">
            <v>261137</v>
          </cell>
          <cell r="C877" t="str">
            <v>R. Sherman Elem Meriden 6:30-1:45</v>
          </cell>
          <cell r="D877" t="str">
            <v>K12</v>
          </cell>
          <cell r="E877">
            <v>0</v>
          </cell>
          <cell r="F877" t="str">
            <v>MW</v>
          </cell>
          <cell r="G877" t="str">
            <v>64 North Pearl St</v>
          </cell>
          <cell r="H877" t="str">
            <v>MERIDEN</v>
          </cell>
          <cell r="I877" t="str">
            <v>CT</v>
          </cell>
          <cell r="J877" t="str">
            <v>6450.</v>
          </cell>
          <cell r="K877" t="str">
            <v>Exact Auto Street Reference Geocoded</v>
          </cell>
          <cell r="M877" t="str">
            <v>SIERING/SCHOOLS</v>
          </cell>
          <cell r="N877" t="str">
            <v>SIERING DISTRICT</v>
          </cell>
          <cell r="P877">
            <v>44002</v>
          </cell>
          <cell r="Q877">
            <v>44098.480474536998</v>
          </cell>
          <cell r="S877" t="str">
            <v>FRANKIE</v>
          </cell>
          <cell r="T877" t="str">
            <v>12</v>
          </cell>
          <cell r="V877" t="str">
            <v>41.535896</v>
          </cell>
          <cell r="W877" t="str">
            <v>-72.782511</v>
          </cell>
        </row>
        <row r="878">
          <cell r="B878">
            <v>261138</v>
          </cell>
          <cell r="C878" t="str">
            <v>C. Pulaski Elem Meriden 6:45-2</v>
          </cell>
          <cell r="D878" t="str">
            <v>K12</v>
          </cell>
          <cell r="E878">
            <v>0</v>
          </cell>
          <cell r="F878" t="str">
            <v>MW</v>
          </cell>
          <cell r="G878" t="str">
            <v>100 Clearview Ave</v>
          </cell>
          <cell r="H878" t="str">
            <v>MERIDEN</v>
          </cell>
          <cell r="I878" t="str">
            <v>CT</v>
          </cell>
          <cell r="J878" t="str">
            <v>6450.</v>
          </cell>
          <cell r="K878" t="str">
            <v>Exact Auto Street Reference Geocoded</v>
          </cell>
          <cell r="M878" t="str">
            <v>SIERING/SCHOOLS</v>
          </cell>
          <cell r="N878" t="str">
            <v>SIERING DISTRICT</v>
          </cell>
          <cell r="P878">
            <v>44002</v>
          </cell>
          <cell r="Q878">
            <v>44098.480474536998</v>
          </cell>
          <cell r="S878" t="str">
            <v>FRANKIE</v>
          </cell>
          <cell r="T878" t="str">
            <v>12</v>
          </cell>
          <cell r="V878" t="str">
            <v>41.523517</v>
          </cell>
          <cell r="W878" t="str">
            <v>-72.804333</v>
          </cell>
        </row>
        <row r="879">
          <cell r="B879">
            <v>261139</v>
          </cell>
          <cell r="C879" t="str">
            <v>J. Berry Elem Meriden 6:15-1:45</v>
          </cell>
          <cell r="D879" t="str">
            <v>K12</v>
          </cell>
          <cell r="E879">
            <v>0</v>
          </cell>
          <cell r="F879" t="str">
            <v>MW</v>
          </cell>
          <cell r="G879" t="str">
            <v>124 Columbia St</v>
          </cell>
          <cell r="H879" t="str">
            <v>MERIDEN</v>
          </cell>
          <cell r="I879" t="str">
            <v>CT</v>
          </cell>
          <cell r="J879" t="str">
            <v>6450.</v>
          </cell>
          <cell r="K879" t="str">
            <v>High Confidence Auto Street Ref Geocoded</v>
          </cell>
          <cell r="M879" t="str">
            <v>SIERING/SCHOOLS</v>
          </cell>
          <cell r="N879" t="str">
            <v>SIERING DISTRICT</v>
          </cell>
          <cell r="P879">
            <v>44002</v>
          </cell>
          <cell r="Q879">
            <v>44098.480474536998</v>
          </cell>
          <cell r="S879" t="str">
            <v>FRANKIE</v>
          </cell>
          <cell r="T879" t="str">
            <v>12</v>
          </cell>
          <cell r="V879" t="str">
            <v>41.545478</v>
          </cell>
          <cell r="W879" t="str">
            <v>-72.802708</v>
          </cell>
        </row>
        <row r="880">
          <cell r="B880">
            <v>261140</v>
          </cell>
          <cell r="C880" t="str">
            <v>Bielefield Scool Middletown</v>
          </cell>
          <cell r="D880" t="str">
            <v>K12</v>
          </cell>
          <cell r="E880">
            <v>0</v>
          </cell>
          <cell r="F880" t="str">
            <v>T</v>
          </cell>
          <cell r="G880" t="str">
            <v>70 Maynard St</v>
          </cell>
          <cell r="H880" t="str">
            <v>MIDDLETOWN</v>
          </cell>
          <cell r="I880" t="str">
            <v>CT</v>
          </cell>
          <cell r="J880" t="str">
            <v>06457</v>
          </cell>
          <cell r="K880" t="str">
            <v>Exact Auto Street Reference Geocoded</v>
          </cell>
          <cell r="M880" t="str">
            <v>SIERING/SCHOOLS</v>
          </cell>
          <cell r="N880" t="str">
            <v>SIERING DISTRICT</v>
          </cell>
          <cell r="O880" t="str">
            <v>EFFECTIVE 8/10/20 Del in all locations unless cust chooses not to.</v>
          </cell>
          <cell r="P880">
            <v>42955</v>
          </cell>
          <cell r="Q880">
            <v>44692.535324074102</v>
          </cell>
          <cell r="R880">
            <v>44725</v>
          </cell>
          <cell r="S880" t="str">
            <v>FRANKIE</v>
          </cell>
          <cell r="T880" t="str">
            <v>12</v>
          </cell>
          <cell r="V880" t="str">
            <v>41.542841</v>
          </cell>
          <cell r="W880" t="str">
            <v>-72.632823</v>
          </cell>
        </row>
        <row r="881">
          <cell r="B881">
            <v>261141</v>
          </cell>
          <cell r="C881" t="str">
            <v>Farm Hill School Middletown</v>
          </cell>
          <cell r="D881" t="str">
            <v>K12</v>
          </cell>
          <cell r="E881">
            <v>0</v>
          </cell>
          <cell r="F881" t="str">
            <v>T</v>
          </cell>
          <cell r="G881" t="str">
            <v>390 Ridge Rd</v>
          </cell>
          <cell r="H881" t="str">
            <v>MIDDLETOWN</v>
          </cell>
          <cell r="I881" t="str">
            <v>CT</v>
          </cell>
          <cell r="J881" t="str">
            <v>06457</v>
          </cell>
          <cell r="K881" t="str">
            <v>Exact Auto Street Reference Geocoded</v>
          </cell>
          <cell r="M881" t="str">
            <v>SIERING/SCHOOLS</v>
          </cell>
          <cell r="N881" t="str">
            <v>SIERING DISTRICT</v>
          </cell>
          <cell r="P881">
            <v>42955</v>
          </cell>
          <cell r="Q881">
            <v>44742.517546296302</v>
          </cell>
          <cell r="R881">
            <v>44480</v>
          </cell>
          <cell r="S881" t="str">
            <v>FRANKIE</v>
          </cell>
          <cell r="T881" t="str">
            <v>12</v>
          </cell>
          <cell r="V881" t="str">
            <v>41.538695</v>
          </cell>
          <cell r="W881" t="str">
            <v>-72.642155</v>
          </cell>
        </row>
        <row r="882">
          <cell r="B882">
            <v>261142</v>
          </cell>
          <cell r="C882" t="str">
            <v>LAWRENCE ELEM</v>
          </cell>
          <cell r="D882" t="str">
            <v>K12</v>
          </cell>
          <cell r="E882">
            <v>0</v>
          </cell>
          <cell r="F882" t="str">
            <v>T</v>
          </cell>
          <cell r="G882" t="str">
            <v>1 KAPLAN WAY</v>
          </cell>
          <cell r="H882" t="str">
            <v>MIDDLETOWN</v>
          </cell>
          <cell r="I882" t="str">
            <v>CT</v>
          </cell>
          <cell r="J882" t="str">
            <v>06457</v>
          </cell>
          <cell r="K882" t="str">
            <v>Self Geocoded</v>
          </cell>
          <cell r="M882" t="str">
            <v>SIERING/SCHOOLS</v>
          </cell>
          <cell r="N882" t="str">
            <v>SIERING DISTRICT</v>
          </cell>
          <cell r="P882">
            <v>42955</v>
          </cell>
          <cell r="Q882">
            <v>44692.535324074102</v>
          </cell>
          <cell r="R882">
            <v>44725</v>
          </cell>
          <cell r="S882" t="str">
            <v>FRANKIE</v>
          </cell>
          <cell r="T882" t="str">
            <v>12</v>
          </cell>
          <cell r="V882" t="str">
            <v>41.587454</v>
          </cell>
          <cell r="W882" t="str">
            <v>-72.682781</v>
          </cell>
        </row>
        <row r="883">
          <cell r="B883">
            <v>261143</v>
          </cell>
          <cell r="C883" t="str">
            <v>MacDonough school Middletown</v>
          </cell>
          <cell r="D883" t="str">
            <v>K12</v>
          </cell>
          <cell r="E883">
            <v>0</v>
          </cell>
          <cell r="F883" t="str">
            <v>T</v>
          </cell>
          <cell r="G883" t="str">
            <v>66 Spring St</v>
          </cell>
          <cell r="H883" t="str">
            <v>MIDDLETOWN</v>
          </cell>
          <cell r="I883" t="str">
            <v>CT</v>
          </cell>
          <cell r="J883" t="str">
            <v>06457</v>
          </cell>
          <cell r="K883" t="str">
            <v>Exact Auto Street Reference Geocoded</v>
          </cell>
          <cell r="L883" t="str">
            <v>STG IF &lt; 3</v>
          </cell>
          <cell r="M883" t="str">
            <v>SIERING/SCHOOLS</v>
          </cell>
          <cell r="N883" t="str">
            <v>SIERING DISTRICT</v>
          </cell>
          <cell r="O883" t="str">
            <v>Enter off Peace Avenue.</v>
          </cell>
          <cell r="P883">
            <v>42955</v>
          </cell>
          <cell r="Q883">
            <v>44692.535324074102</v>
          </cell>
          <cell r="R883">
            <v>44760</v>
          </cell>
          <cell r="S883" t="str">
            <v>FRANKIE</v>
          </cell>
          <cell r="T883" t="str">
            <v>12</v>
          </cell>
          <cell r="V883" t="str">
            <v>41.566354</v>
          </cell>
          <cell r="W883" t="str">
            <v>-72.656424</v>
          </cell>
        </row>
        <row r="884">
          <cell r="B884">
            <v>261144</v>
          </cell>
          <cell r="C884" t="str">
            <v>Van Buren schhol Middletown 7-3</v>
          </cell>
          <cell r="D884" t="str">
            <v>K12</v>
          </cell>
          <cell r="E884">
            <v>0</v>
          </cell>
          <cell r="F884" t="str">
            <v>T</v>
          </cell>
          <cell r="G884" t="str">
            <v>300 Country Club Rd</v>
          </cell>
          <cell r="H884" t="str">
            <v>MIDDLETOWN</v>
          </cell>
          <cell r="I884" t="str">
            <v>CT</v>
          </cell>
          <cell r="J884" t="str">
            <v>06457</v>
          </cell>
          <cell r="K884" t="str">
            <v>Exact Auto Street Reference Geocoded</v>
          </cell>
          <cell r="M884" t="str">
            <v>SIERING/SCHOOLS</v>
          </cell>
          <cell r="N884" t="str">
            <v>SIERING DISTRICT</v>
          </cell>
          <cell r="P884">
            <v>42955</v>
          </cell>
          <cell r="Q884">
            <v>44692.535324074102</v>
          </cell>
          <cell r="R884">
            <v>44725</v>
          </cell>
          <cell r="S884" t="str">
            <v>FRANKIE</v>
          </cell>
          <cell r="T884" t="str">
            <v>12</v>
          </cell>
          <cell r="V884" t="str">
            <v>41.562441</v>
          </cell>
          <cell r="W884" t="str">
            <v>-72.711900</v>
          </cell>
        </row>
        <row r="885">
          <cell r="B885">
            <v>261145</v>
          </cell>
          <cell r="C885" t="str">
            <v>WILBERT SNOW ELEM</v>
          </cell>
          <cell r="D885" t="str">
            <v>K12</v>
          </cell>
          <cell r="E885">
            <v>0</v>
          </cell>
          <cell r="F885" t="str">
            <v>T</v>
          </cell>
          <cell r="G885" t="str">
            <v>299 Wadsworth St</v>
          </cell>
          <cell r="H885" t="str">
            <v>MIDDLETOWN</v>
          </cell>
          <cell r="I885" t="str">
            <v>CT</v>
          </cell>
          <cell r="J885" t="str">
            <v>06457</v>
          </cell>
          <cell r="K885" t="str">
            <v>Exact Auto Street Reference Geocoded</v>
          </cell>
          <cell r="M885" t="str">
            <v>SIERING/SCHOOLS</v>
          </cell>
          <cell r="N885" t="str">
            <v>SIERING DISTRICT</v>
          </cell>
          <cell r="O885" t="str">
            <v>EFFECTIVE 8/10/20 Del in all locations unless cust chooses not to.</v>
          </cell>
          <cell r="P885">
            <v>42955</v>
          </cell>
          <cell r="Q885">
            <v>44692.535324074102</v>
          </cell>
          <cell r="R885">
            <v>44760</v>
          </cell>
          <cell r="S885" t="str">
            <v>FRANKIE</v>
          </cell>
          <cell r="T885" t="str">
            <v>12</v>
          </cell>
          <cell r="V885" t="str">
            <v>41.542376</v>
          </cell>
          <cell r="W885" t="str">
            <v>-72.671984</v>
          </cell>
        </row>
        <row r="886">
          <cell r="B886">
            <v>261146</v>
          </cell>
          <cell r="C886" t="str">
            <v>Spencer School middletown 7-3</v>
          </cell>
          <cell r="D886" t="str">
            <v>K12</v>
          </cell>
          <cell r="E886">
            <v>0</v>
          </cell>
          <cell r="F886" t="str">
            <v>T</v>
          </cell>
          <cell r="G886" t="str">
            <v>207 Westfield St</v>
          </cell>
          <cell r="H886" t="str">
            <v>MIDDLETOWN</v>
          </cell>
          <cell r="I886" t="str">
            <v>CT</v>
          </cell>
          <cell r="J886" t="str">
            <v>06457</v>
          </cell>
          <cell r="K886" t="str">
            <v>Exact Auto Street Reference Geocoded</v>
          </cell>
          <cell r="M886" t="str">
            <v>SIERING/SCHOOLS</v>
          </cell>
          <cell r="N886" t="str">
            <v>SIERING DISTRICT</v>
          </cell>
          <cell r="O886" t="str">
            <v>EFFECTIVE 8/10/20 Del in all locations unless cust chooses not to.</v>
          </cell>
          <cell r="P886">
            <v>42955</v>
          </cell>
          <cell r="Q886">
            <v>44692.535324074102</v>
          </cell>
          <cell r="R886">
            <v>44760</v>
          </cell>
          <cell r="S886" t="str">
            <v>FRANKIE</v>
          </cell>
          <cell r="T886" t="str">
            <v>12</v>
          </cell>
          <cell r="V886" t="str">
            <v>41.563720</v>
          </cell>
          <cell r="W886" t="str">
            <v>-72.676195</v>
          </cell>
        </row>
        <row r="887">
          <cell r="B887">
            <v>261147</v>
          </cell>
          <cell r="C887" t="str">
            <v>WESLEY ELEMENTARY SCHOOL - K12</v>
          </cell>
          <cell r="D887" t="str">
            <v>K12</v>
          </cell>
          <cell r="E887">
            <v>0</v>
          </cell>
          <cell r="F887" t="str">
            <v>T</v>
          </cell>
          <cell r="G887" t="str">
            <v>10 WESLEYAN HILLS RD</v>
          </cell>
          <cell r="H887" t="str">
            <v>MIDDLETOWN</v>
          </cell>
          <cell r="I887" t="str">
            <v>CT</v>
          </cell>
          <cell r="J887" t="str">
            <v>06457</v>
          </cell>
          <cell r="K887" t="str">
            <v>High Confidence Auto Street Ref Geocoded</v>
          </cell>
          <cell r="M887" t="str">
            <v>SIERING/SCHOOLS</v>
          </cell>
          <cell r="N887" t="str">
            <v>SIERING DISTRICT</v>
          </cell>
          <cell r="P887">
            <v>42955</v>
          </cell>
          <cell r="Q887">
            <v>44692.535324074102</v>
          </cell>
          <cell r="R887">
            <v>44725</v>
          </cell>
          <cell r="S887" t="str">
            <v>FRANKIE</v>
          </cell>
          <cell r="T887" t="str">
            <v>12</v>
          </cell>
          <cell r="V887" t="str">
            <v>41.524176</v>
          </cell>
          <cell r="W887" t="str">
            <v>-72.672431</v>
          </cell>
        </row>
        <row r="888">
          <cell r="B888">
            <v>261148</v>
          </cell>
          <cell r="C888" t="str">
            <v>Keigwin Annex School</v>
          </cell>
          <cell r="D888" t="str">
            <v>K12</v>
          </cell>
          <cell r="E888">
            <v>0</v>
          </cell>
          <cell r="F888" t="str">
            <v>T</v>
          </cell>
          <cell r="G888" t="str">
            <v>99 Spruce Street</v>
          </cell>
          <cell r="H888" t="str">
            <v>MIDDLETOWN</v>
          </cell>
          <cell r="I888" t="str">
            <v>CT</v>
          </cell>
          <cell r="J888" t="str">
            <v>06457</v>
          </cell>
          <cell r="K888" t="str">
            <v>Exact Auto Street Reference Geocoded</v>
          </cell>
          <cell r="L888" t="str">
            <v>28 ; STG; DOCK STP</v>
          </cell>
          <cell r="M888" t="str">
            <v>SIERING/SCHOOLS</v>
          </cell>
          <cell r="N888" t="str">
            <v>SIERING DISTRICT</v>
          </cell>
          <cell r="O888" t="str">
            <v>DOCK STOP</v>
          </cell>
          <cell r="P888">
            <v>42955</v>
          </cell>
          <cell r="Q888">
            <v>44742.518564814804</v>
          </cell>
          <cell r="R888">
            <v>44760</v>
          </cell>
          <cell r="S888" t="str">
            <v>FRANKIE</v>
          </cell>
          <cell r="T888" t="str">
            <v>12</v>
          </cell>
          <cell r="V888" t="str">
            <v>41.577783</v>
          </cell>
          <cell r="W888" t="str">
            <v>-72.677176</v>
          </cell>
        </row>
        <row r="889">
          <cell r="B889">
            <v>261149</v>
          </cell>
          <cell r="C889" t="str">
            <v>Beman Middle School</v>
          </cell>
          <cell r="D889" t="str">
            <v>K12</v>
          </cell>
          <cell r="E889">
            <v>0</v>
          </cell>
          <cell r="F889" t="str">
            <v>T</v>
          </cell>
          <cell r="G889" t="str">
            <v>370 Hunting Hill Ave</v>
          </cell>
          <cell r="H889" t="str">
            <v>MIDDLETOWN</v>
          </cell>
          <cell r="I889" t="str">
            <v>CT</v>
          </cell>
          <cell r="J889" t="str">
            <v>06457</v>
          </cell>
          <cell r="K889" t="str">
            <v>High Confidence Auto Street Ref Geocoded</v>
          </cell>
          <cell r="M889" t="str">
            <v>SIERING/SCHOOLS</v>
          </cell>
          <cell r="N889" t="str">
            <v>SIERING DISTRICT</v>
          </cell>
          <cell r="O889" t="str">
            <v>EFFECTIVE 8/10/20 Del in all locations unless cust chooses not to.  del entrance on Jefferson Ave.  Trailers need to back down street off of russel Street.</v>
          </cell>
          <cell r="P889">
            <v>42955</v>
          </cell>
          <cell r="Q889">
            <v>44692.535324074102</v>
          </cell>
          <cell r="R889">
            <v>44760</v>
          </cell>
          <cell r="S889" t="str">
            <v>FRANKIE</v>
          </cell>
          <cell r="T889" t="str">
            <v>12</v>
          </cell>
          <cell r="V889" t="str">
            <v>41.540632</v>
          </cell>
          <cell r="W889" t="str">
            <v>-72.647133</v>
          </cell>
        </row>
        <row r="890">
          <cell r="B890">
            <v>261150</v>
          </cell>
          <cell r="C890" t="str">
            <v>Middletown High School</v>
          </cell>
          <cell r="D890" t="str">
            <v>K12</v>
          </cell>
          <cell r="E890">
            <v>0</v>
          </cell>
          <cell r="F890" t="str">
            <v>T</v>
          </cell>
          <cell r="G890" t="str">
            <v>200 La Rosa Way</v>
          </cell>
          <cell r="H890" t="str">
            <v>MIDDLETOWN</v>
          </cell>
          <cell r="I890" t="str">
            <v>CT</v>
          </cell>
          <cell r="J890" t="str">
            <v>06457</v>
          </cell>
          <cell r="K890" t="str">
            <v>High Confidence Auto Street Ref Geocoded</v>
          </cell>
          <cell r="L890" t="str">
            <v>EJ</v>
          </cell>
          <cell r="M890" t="str">
            <v>SIERING/SCHOOLS</v>
          </cell>
          <cell r="N890" t="str">
            <v>SIERING DISTRICT</v>
          </cell>
          <cell r="O890" t="str">
            <v>EFFECTIVE 8/10/20 Del in all locations unless cust chooses not to.</v>
          </cell>
          <cell r="P890">
            <v>42955</v>
          </cell>
          <cell r="Q890">
            <v>44692.535324074102</v>
          </cell>
          <cell r="R890">
            <v>44760</v>
          </cell>
          <cell r="S890" t="str">
            <v>FRANKIE</v>
          </cell>
          <cell r="T890" t="str">
            <v>12</v>
          </cell>
          <cell r="V890" t="str">
            <v>41.576704</v>
          </cell>
          <cell r="W890" t="str">
            <v>-72.678901</v>
          </cell>
        </row>
        <row r="891">
          <cell r="B891">
            <v>261151</v>
          </cell>
          <cell r="C891" t="str">
            <v>E.H. Memorial Elementary 7-3</v>
          </cell>
          <cell r="D891" t="str">
            <v>K12</v>
          </cell>
          <cell r="E891">
            <v>0</v>
          </cell>
          <cell r="F891" t="str">
            <v>W</v>
          </cell>
          <cell r="G891" t="str">
            <v>20 Smith St</v>
          </cell>
          <cell r="H891" t="str">
            <v>EAST HAMPTON</v>
          </cell>
          <cell r="I891" t="str">
            <v>CT</v>
          </cell>
          <cell r="J891" t="str">
            <v>06424</v>
          </cell>
          <cell r="K891" t="str">
            <v>Exact Auto Street Reference Geocoded</v>
          </cell>
          <cell r="M891" t="str">
            <v>SIERING/SCHOOLS</v>
          </cell>
          <cell r="N891" t="str">
            <v>SIERING DISTRICT</v>
          </cell>
          <cell r="P891">
            <v>42954</v>
          </cell>
          <cell r="Q891">
            <v>44503.564189814802</v>
          </cell>
          <cell r="R891">
            <v>44656</v>
          </cell>
          <cell r="S891" t="str">
            <v>FRANKIE</v>
          </cell>
          <cell r="T891" t="str">
            <v>12</v>
          </cell>
          <cell r="V891" t="str">
            <v>41.570108</v>
          </cell>
          <cell r="W891" t="str">
            <v>-72.487802</v>
          </cell>
        </row>
        <row r="892">
          <cell r="B892">
            <v>261152</v>
          </cell>
          <cell r="C892" t="str">
            <v>E.H. Center Elenentary 7-3</v>
          </cell>
          <cell r="D892" t="str">
            <v>K12</v>
          </cell>
          <cell r="E892">
            <v>0</v>
          </cell>
          <cell r="F892" t="str">
            <v>W</v>
          </cell>
          <cell r="G892" t="str">
            <v>7 Summit St</v>
          </cell>
          <cell r="H892" t="str">
            <v>EAST HAMPTON</v>
          </cell>
          <cell r="I892" t="str">
            <v>CT</v>
          </cell>
          <cell r="J892" t="str">
            <v>06424</v>
          </cell>
          <cell r="K892" t="str">
            <v>Exact Auto Street Reference Geocoded</v>
          </cell>
          <cell r="M892" t="str">
            <v>SIERING/SCHOOLS</v>
          </cell>
          <cell r="N892" t="str">
            <v>SIERING DISTRICT</v>
          </cell>
          <cell r="P892">
            <v>42954</v>
          </cell>
          <cell r="Q892">
            <v>44496.539884259299</v>
          </cell>
          <cell r="R892">
            <v>44656</v>
          </cell>
          <cell r="S892" t="str">
            <v>FRANKIE</v>
          </cell>
          <cell r="T892" t="str">
            <v>12</v>
          </cell>
          <cell r="V892" t="str">
            <v>41.576328</v>
          </cell>
          <cell r="W892" t="str">
            <v>-72.501727</v>
          </cell>
        </row>
        <row r="893">
          <cell r="B893">
            <v>261153</v>
          </cell>
          <cell r="C893" t="str">
            <v>E.H. Hampton Middle School 7-3</v>
          </cell>
          <cell r="D893" t="str">
            <v>K12</v>
          </cell>
          <cell r="E893">
            <v>0</v>
          </cell>
          <cell r="F893" t="str">
            <v>W</v>
          </cell>
          <cell r="G893" t="str">
            <v>19 Childs St</v>
          </cell>
          <cell r="H893" t="str">
            <v>EAST HAMPTON</v>
          </cell>
          <cell r="I893" t="str">
            <v>CT</v>
          </cell>
          <cell r="J893" t="str">
            <v>06424</v>
          </cell>
          <cell r="K893" t="str">
            <v>High Confidence Auto Street Ref Geocoded</v>
          </cell>
          <cell r="M893" t="str">
            <v>SIERING/SCHOOLS</v>
          </cell>
          <cell r="N893" t="str">
            <v>SIERING DISTRICT</v>
          </cell>
          <cell r="O893" t="str">
            <v>EFFECTIVE 8/10/20 Del in all locations unless cust chooses not to.</v>
          </cell>
          <cell r="P893">
            <v>42954</v>
          </cell>
          <cell r="Q893">
            <v>44496.539884259299</v>
          </cell>
          <cell r="R893">
            <v>44699</v>
          </cell>
          <cell r="S893" t="str">
            <v>FRANKIE</v>
          </cell>
          <cell r="T893" t="str">
            <v>12</v>
          </cell>
          <cell r="V893" t="str">
            <v>41.569621</v>
          </cell>
          <cell r="W893" t="str">
            <v>-72.524073</v>
          </cell>
        </row>
        <row r="894">
          <cell r="B894">
            <v>261154</v>
          </cell>
          <cell r="C894" t="str">
            <v>East Hampton H.S.</v>
          </cell>
          <cell r="D894" t="str">
            <v>K12</v>
          </cell>
          <cell r="E894">
            <v>0</v>
          </cell>
          <cell r="F894" t="str">
            <v>W</v>
          </cell>
          <cell r="G894" t="str">
            <v>15 North Maple St</v>
          </cell>
          <cell r="H894" t="str">
            <v>EAST HAMPTON</v>
          </cell>
          <cell r="I894" t="str">
            <v>CT</v>
          </cell>
          <cell r="J894" t="str">
            <v>06424</v>
          </cell>
          <cell r="K894" t="str">
            <v>Exact Auto Street Reference Geocoded</v>
          </cell>
          <cell r="M894" t="str">
            <v>SIERING/SCHOOLS</v>
          </cell>
          <cell r="N894" t="str">
            <v>SIERING DISTRICT</v>
          </cell>
          <cell r="O894" t="str">
            <v>EFFECTIVE 8/10/20 Del in all locations unless cust chooses not to.</v>
          </cell>
          <cell r="P894">
            <v>42954</v>
          </cell>
          <cell r="Q894">
            <v>44496.539884259299</v>
          </cell>
          <cell r="R894">
            <v>44727</v>
          </cell>
          <cell r="S894" t="str">
            <v>FRANKIE</v>
          </cell>
          <cell r="T894" t="str">
            <v>12</v>
          </cell>
          <cell r="V894" t="str">
            <v>41.583407</v>
          </cell>
          <cell r="W894" t="str">
            <v>-72.512340</v>
          </cell>
        </row>
        <row r="895">
          <cell r="B895">
            <v>261156</v>
          </cell>
          <cell r="C895" t="str">
            <v>East haddam E. School 7-3</v>
          </cell>
          <cell r="D895" t="str">
            <v>K12</v>
          </cell>
          <cell r="E895">
            <v>0</v>
          </cell>
          <cell r="F895" t="str">
            <v>W</v>
          </cell>
          <cell r="G895" t="str">
            <v>45 Joe Williams Rd</v>
          </cell>
          <cell r="H895" t="str">
            <v>MOODUS</v>
          </cell>
          <cell r="I895" t="str">
            <v>CT</v>
          </cell>
          <cell r="J895" t="str">
            <v>06469</v>
          </cell>
          <cell r="K895" t="str">
            <v>High Confidence Auto Street Ref Geocoded</v>
          </cell>
          <cell r="M895" t="str">
            <v>SIERING/SCHOOLS</v>
          </cell>
          <cell r="N895" t="str">
            <v>SIERING DISTRICT</v>
          </cell>
          <cell r="O895" t="str">
            <v>EFFECTIVE 8/10/20 Del in all locations unless cust chooses not to.</v>
          </cell>
          <cell r="P895">
            <v>42961</v>
          </cell>
          <cell r="Q895">
            <v>44496.539884259299</v>
          </cell>
          <cell r="R895">
            <v>44684</v>
          </cell>
          <cell r="S895" t="str">
            <v>FRANKIE</v>
          </cell>
          <cell r="T895" t="str">
            <v>12</v>
          </cell>
          <cell r="V895" t="str">
            <v>41.498392</v>
          </cell>
          <cell r="W895" t="str">
            <v>-72.440778</v>
          </cell>
        </row>
        <row r="896">
          <cell r="B896">
            <v>261157</v>
          </cell>
          <cell r="C896" t="str">
            <v>Nathan Hale Middle Moodus 7-3</v>
          </cell>
          <cell r="D896" t="str">
            <v>K12</v>
          </cell>
          <cell r="E896">
            <v>0</v>
          </cell>
          <cell r="F896" t="str">
            <v>W</v>
          </cell>
          <cell r="G896" t="str">
            <v>73 Clark Gates Rd</v>
          </cell>
          <cell r="H896" t="str">
            <v>MOODUS</v>
          </cell>
          <cell r="I896" t="str">
            <v>CT</v>
          </cell>
          <cell r="J896" t="str">
            <v>06469</v>
          </cell>
          <cell r="K896" t="str">
            <v>High Confidence Auto Street Ref Geocoded</v>
          </cell>
          <cell r="M896" t="str">
            <v>SIERING/SCHOOLS</v>
          </cell>
          <cell r="N896" t="str">
            <v>SIERING DISTRICT</v>
          </cell>
          <cell r="O896" t="str">
            <v>EFFECTIVE 8/10/20 Del in all locations unless cust chooses not to.</v>
          </cell>
          <cell r="P896">
            <v>42961</v>
          </cell>
          <cell r="Q896">
            <v>44496.539884259299</v>
          </cell>
          <cell r="R896">
            <v>44663</v>
          </cell>
          <cell r="S896" t="str">
            <v>FRANKIE</v>
          </cell>
          <cell r="T896" t="str">
            <v>12</v>
          </cell>
          <cell r="V896" t="str">
            <v>41.513404</v>
          </cell>
          <cell r="W896" t="str">
            <v>-72.440545</v>
          </cell>
        </row>
        <row r="897">
          <cell r="B897">
            <v>261158</v>
          </cell>
          <cell r="C897" t="str">
            <v>Nathan Hale HS Moodus 7-3</v>
          </cell>
          <cell r="D897" t="str">
            <v>K12</v>
          </cell>
          <cell r="E897">
            <v>0</v>
          </cell>
          <cell r="F897" t="str">
            <v>W</v>
          </cell>
          <cell r="G897" t="str">
            <v>15 School Dr</v>
          </cell>
          <cell r="H897" t="str">
            <v>MOODUS</v>
          </cell>
          <cell r="I897" t="str">
            <v>CT</v>
          </cell>
          <cell r="J897" t="str">
            <v>06469</v>
          </cell>
          <cell r="K897" t="str">
            <v>High Confidence Auto Street Ref Geocoded</v>
          </cell>
          <cell r="M897" t="str">
            <v>SIERING/SCHOOLS</v>
          </cell>
          <cell r="N897" t="str">
            <v>SIERING DISTRICT</v>
          </cell>
          <cell r="O897" t="str">
            <v>EFFECTIVE 8/10/20 Del in all locations unless cust chooses not to.</v>
          </cell>
          <cell r="P897">
            <v>42961</v>
          </cell>
          <cell r="Q897">
            <v>44496.539884259299</v>
          </cell>
          <cell r="R897">
            <v>44656</v>
          </cell>
          <cell r="S897" t="str">
            <v>FRANKIE</v>
          </cell>
          <cell r="T897" t="str">
            <v>12</v>
          </cell>
          <cell r="V897" t="str">
            <v>41.492375</v>
          </cell>
          <cell r="W897" t="str">
            <v>-72.445521</v>
          </cell>
        </row>
        <row r="898">
          <cell r="B898">
            <v>261159</v>
          </cell>
          <cell r="C898" t="str">
            <v>Case St Learning Norwich 7-3</v>
          </cell>
          <cell r="D898" t="str">
            <v>K12</v>
          </cell>
          <cell r="E898">
            <v>0</v>
          </cell>
          <cell r="F898" t="str">
            <v>T</v>
          </cell>
          <cell r="G898" t="str">
            <v>30 Case St</v>
          </cell>
          <cell r="H898" t="str">
            <v>NORWICH</v>
          </cell>
          <cell r="I898" t="str">
            <v>CT</v>
          </cell>
          <cell r="J898" t="str">
            <v>06360</v>
          </cell>
          <cell r="K898" t="str">
            <v>Exact Auto Street Reference Geocoded</v>
          </cell>
          <cell r="M898" t="str">
            <v>SIERING/SCHOOLS</v>
          </cell>
          <cell r="N898" t="str">
            <v>SIERING DISTRICT</v>
          </cell>
          <cell r="P898">
            <v>42964</v>
          </cell>
          <cell r="Q898">
            <v>44496.539884259299</v>
          </cell>
          <cell r="R898">
            <v>44250</v>
          </cell>
          <cell r="S898" t="str">
            <v>FRANKIE</v>
          </cell>
          <cell r="T898" t="str">
            <v>12</v>
          </cell>
          <cell r="V898" t="str">
            <v>41.554087</v>
          </cell>
          <cell r="W898" t="str">
            <v>-72.102601</v>
          </cell>
        </row>
        <row r="899">
          <cell r="B899">
            <v>261160</v>
          </cell>
          <cell r="C899" t="str">
            <v>FITCH HIGH SCHOOL - K12</v>
          </cell>
          <cell r="D899" t="str">
            <v>K12</v>
          </cell>
          <cell r="E899">
            <v>0</v>
          </cell>
          <cell r="F899" t="str">
            <v>T</v>
          </cell>
          <cell r="G899" t="str">
            <v>101 Groton Long Point Rd</v>
          </cell>
          <cell r="H899" t="str">
            <v>GROTON</v>
          </cell>
          <cell r="I899" t="str">
            <v>CT</v>
          </cell>
          <cell r="J899" t="str">
            <v>06340</v>
          </cell>
          <cell r="K899" t="str">
            <v>Exact Auto Street Reference Geocoded</v>
          </cell>
          <cell r="M899" t="str">
            <v>SIERING/SCHOOLS</v>
          </cell>
          <cell r="N899" t="str">
            <v>SIERING DISTRICT</v>
          </cell>
          <cell r="O899" t="str">
            <v>EFFECTIVE 8/10/20 Del in all locations unless cust chooses not to.</v>
          </cell>
          <cell r="P899">
            <v>42964</v>
          </cell>
          <cell r="Q899">
            <v>44669.518865740698</v>
          </cell>
          <cell r="R899">
            <v>44669</v>
          </cell>
          <cell r="S899" t="str">
            <v>FRANKIE</v>
          </cell>
          <cell r="T899" t="str">
            <v>12</v>
          </cell>
          <cell r="V899" t="str">
            <v>41.342577</v>
          </cell>
          <cell r="W899" t="str">
            <v>-72.010465</v>
          </cell>
        </row>
        <row r="900">
          <cell r="B900">
            <v>261161</v>
          </cell>
          <cell r="C900" t="str">
            <v>Cutter Middle School Groton 7-230</v>
          </cell>
          <cell r="D900" t="str">
            <v>K12</v>
          </cell>
          <cell r="E900">
            <v>0</v>
          </cell>
          <cell r="F900" t="str">
            <v>T</v>
          </cell>
          <cell r="G900" t="str">
            <v>160 Fishtown RD</v>
          </cell>
          <cell r="H900" t="str">
            <v>MYSTIC</v>
          </cell>
          <cell r="I900" t="str">
            <v>CT</v>
          </cell>
          <cell r="J900" t="str">
            <v>06355</v>
          </cell>
          <cell r="K900" t="str">
            <v>Exact Auto Street Reference Geocoded</v>
          </cell>
          <cell r="M900" t="str">
            <v>SIERING/SCHOOLS</v>
          </cell>
          <cell r="N900" t="str">
            <v>SIERING DISTRICT</v>
          </cell>
          <cell r="P900">
            <v>42964</v>
          </cell>
          <cell r="Q900">
            <v>44496.539884259299</v>
          </cell>
          <cell r="R900">
            <v>44579</v>
          </cell>
          <cell r="S900" t="str">
            <v>FRANKIE</v>
          </cell>
          <cell r="T900" t="str">
            <v>12</v>
          </cell>
          <cell r="V900" t="str">
            <v>41.347548</v>
          </cell>
          <cell r="W900" t="str">
            <v>-71.998955</v>
          </cell>
        </row>
        <row r="901">
          <cell r="B901">
            <v>261162</v>
          </cell>
          <cell r="C901" t="str">
            <v>West Side Middle School Groton 7-330</v>
          </cell>
          <cell r="D901" t="str">
            <v>K12</v>
          </cell>
          <cell r="E901">
            <v>0</v>
          </cell>
          <cell r="F901" t="str">
            <v>T</v>
          </cell>
          <cell r="G901" t="str">
            <v>250 Bandagee Ave</v>
          </cell>
          <cell r="H901" t="str">
            <v>GROTON</v>
          </cell>
          <cell r="I901" t="str">
            <v>CT</v>
          </cell>
          <cell r="J901" t="str">
            <v>06340</v>
          </cell>
          <cell r="K901" t="str">
            <v>High Confidence Auto Street Ref Geocoded</v>
          </cell>
          <cell r="M901" t="str">
            <v>SIERING/SCHOOLS</v>
          </cell>
          <cell r="N901" t="str">
            <v>SIERING DISTRICT</v>
          </cell>
          <cell r="P901">
            <v>42964</v>
          </cell>
          <cell r="Q901">
            <v>44496.539884259299</v>
          </cell>
          <cell r="R901">
            <v>44579</v>
          </cell>
          <cell r="S901" t="str">
            <v>FRANKIE</v>
          </cell>
          <cell r="T901" t="str">
            <v>12</v>
          </cell>
          <cell r="V901" t="str">
            <v>41.338638</v>
          </cell>
          <cell r="W901" t="str">
            <v>-72.067724</v>
          </cell>
        </row>
        <row r="902">
          <cell r="B902">
            <v>261163</v>
          </cell>
          <cell r="C902" t="str">
            <v>Kolnaski Magnet Groton 730-3</v>
          </cell>
          <cell r="D902" t="str">
            <v>K12</v>
          </cell>
          <cell r="E902">
            <v>0</v>
          </cell>
          <cell r="F902" t="str">
            <v>T</v>
          </cell>
          <cell r="G902" t="str">
            <v>500 Poquonnock Rd</v>
          </cell>
          <cell r="H902" t="str">
            <v>GROTON</v>
          </cell>
          <cell r="I902" t="str">
            <v>CT</v>
          </cell>
          <cell r="J902" t="str">
            <v>06340</v>
          </cell>
          <cell r="K902" t="str">
            <v>Exact Auto Street Reference Geocoded</v>
          </cell>
          <cell r="M902" t="str">
            <v>SIERING/SCHOOLS</v>
          </cell>
          <cell r="N902" t="str">
            <v>SIERING DISTRICT</v>
          </cell>
          <cell r="O902" t="str">
            <v>EFFECTIVE 8/10/20 Del in all locations unless cust chooses not to.</v>
          </cell>
          <cell r="P902">
            <v>42964</v>
          </cell>
          <cell r="Q902">
            <v>44496.539884259299</v>
          </cell>
          <cell r="R902">
            <v>44606</v>
          </cell>
          <cell r="S902" t="str">
            <v>FRANKIE</v>
          </cell>
          <cell r="T902" t="str">
            <v>12</v>
          </cell>
          <cell r="V902" t="str">
            <v>41.343235</v>
          </cell>
          <cell r="W902" t="str">
            <v>-72.062423</v>
          </cell>
        </row>
        <row r="903">
          <cell r="B903">
            <v>261164</v>
          </cell>
          <cell r="C903" t="str">
            <v>Burnum Elementary Groton</v>
          </cell>
          <cell r="D903" t="str">
            <v>K12</v>
          </cell>
          <cell r="E903">
            <v>0</v>
          </cell>
          <cell r="F903" t="str">
            <v>T</v>
          </cell>
          <cell r="G903" t="str">
            <v>68 Briar Hill Rd</v>
          </cell>
          <cell r="H903" t="str">
            <v>GROTON</v>
          </cell>
          <cell r="I903" t="str">
            <v>CT</v>
          </cell>
          <cell r="J903" t="str">
            <v>06340</v>
          </cell>
          <cell r="K903" t="str">
            <v>Exact Auto Street Reference Geocoded</v>
          </cell>
          <cell r="M903" t="str">
            <v>SIERING/SCHOOLS</v>
          </cell>
          <cell r="N903" t="str">
            <v>SIERING DISTRICT</v>
          </cell>
          <cell r="P903">
            <v>42964</v>
          </cell>
          <cell r="Q903">
            <v>44496.539884259299</v>
          </cell>
          <cell r="R903">
            <v>44459</v>
          </cell>
          <cell r="S903" t="str">
            <v>FRANKIE</v>
          </cell>
          <cell r="T903" t="str">
            <v>12</v>
          </cell>
          <cell r="V903" t="str">
            <v>41.382695</v>
          </cell>
          <cell r="W903" t="str">
            <v>-72.068024</v>
          </cell>
        </row>
        <row r="904">
          <cell r="B904">
            <v>261165</v>
          </cell>
          <cell r="C904" t="str">
            <v>CHESTER ELEMENTARY SCHOOL - K12</v>
          </cell>
          <cell r="D904" t="str">
            <v>K12</v>
          </cell>
          <cell r="E904">
            <v>0</v>
          </cell>
          <cell r="F904" t="str">
            <v>T</v>
          </cell>
          <cell r="G904" t="str">
            <v>1 HARRY DAY ROAD</v>
          </cell>
          <cell r="H904" t="str">
            <v>GROTON</v>
          </cell>
          <cell r="I904" t="str">
            <v>CT</v>
          </cell>
          <cell r="J904" t="str">
            <v>06340</v>
          </cell>
          <cell r="K904" t="str">
            <v>High Confidence Auto Street Ref Geocoded</v>
          </cell>
          <cell r="M904" t="str">
            <v>SIERING/SCHOOLS</v>
          </cell>
          <cell r="N904" t="str">
            <v>SIERING DISTRICT</v>
          </cell>
          <cell r="P904">
            <v>42964</v>
          </cell>
          <cell r="Q904">
            <v>44496.539884259299</v>
          </cell>
          <cell r="R904">
            <v>44346</v>
          </cell>
          <cell r="S904" t="str">
            <v>FRANKIE</v>
          </cell>
          <cell r="T904" t="str">
            <v>12</v>
          </cell>
          <cell r="V904" t="str">
            <v>41.347178</v>
          </cell>
          <cell r="W904" t="str">
            <v>-72.026731</v>
          </cell>
        </row>
        <row r="905">
          <cell r="B905">
            <v>261166</v>
          </cell>
          <cell r="C905" t="str">
            <v>Morrisson Elementary Groton</v>
          </cell>
          <cell r="D905" t="str">
            <v>K12</v>
          </cell>
          <cell r="E905">
            <v>0</v>
          </cell>
          <cell r="F905" t="str">
            <v>T</v>
          </cell>
          <cell r="G905" t="str">
            <v>154 Toll Gate RD</v>
          </cell>
          <cell r="H905" t="str">
            <v>GROTON</v>
          </cell>
          <cell r="I905" t="str">
            <v>CT</v>
          </cell>
          <cell r="J905" t="str">
            <v>06340</v>
          </cell>
          <cell r="K905" t="str">
            <v>Exact Auto Street Reference Geocoded</v>
          </cell>
          <cell r="M905" t="str">
            <v>SIERING/SCHOOLS</v>
          </cell>
          <cell r="N905" t="str">
            <v>SIERING DISTRICT</v>
          </cell>
          <cell r="P905">
            <v>42964</v>
          </cell>
          <cell r="Q905">
            <v>44496.539884259299</v>
          </cell>
          <cell r="R905">
            <v>44361</v>
          </cell>
          <cell r="S905" t="str">
            <v>FRANKIE</v>
          </cell>
          <cell r="T905" t="str">
            <v>12</v>
          </cell>
          <cell r="V905" t="str">
            <v>41.372120</v>
          </cell>
          <cell r="W905" t="str">
            <v>-72.064413</v>
          </cell>
        </row>
        <row r="906">
          <cell r="B906">
            <v>261167</v>
          </cell>
          <cell r="C906" t="str">
            <v>Northeast Academy Groton 730-3</v>
          </cell>
          <cell r="D906" t="str">
            <v>K12</v>
          </cell>
          <cell r="E906">
            <v>0</v>
          </cell>
          <cell r="F906" t="str">
            <v>T</v>
          </cell>
          <cell r="G906" t="str">
            <v>115 Oslo St</v>
          </cell>
          <cell r="H906" t="str">
            <v>MYSTIC</v>
          </cell>
          <cell r="I906" t="str">
            <v>CT</v>
          </cell>
          <cell r="J906" t="str">
            <v>06355</v>
          </cell>
          <cell r="K906" t="str">
            <v>Exact Auto Street Reference Geocoded</v>
          </cell>
          <cell r="M906" t="str">
            <v>SIERING/SCHOOLS</v>
          </cell>
          <cell r="N906" t="str">
            <v>SIERING DISTRICT</v>
          </cell>
          <cell r="P906">
            <v>42964</v>
          </cell>
          <cell r="Q906">
            <v>44496.539884259299</v>
          </cell>
          <cell r="R906">
            <v>44516</v>
          </cell>
          <cell r="S906" t="str">
            <v>FRANKIE</v>
          </cell>
          <cell r="T906" t="str">
            <v>12</v>
          </cell>
          <cell r="V906" t="str">
            <v>41.381399</v>
          </cell>
          <cell r="W906" t="str">
            <v>-71.983416</v>
          </cell>
        </row>
        <row r="907">
          <cell r="B907">
            <v>261168</v>
          </cell>
          <cell r="C907" t="str">
            <v>Butler Elementary Groton 730-3</v>
          </cell>
          <cell r="D907" t="str">
            <v>K12</v>
          </cell>
          <cell r="E907">
            <v>0</v>
          </cell>
          <cell r="F907" t="str">
            <v>T</v>
          </cell>
          <cell r="G907" t="str">
            <v>155 Ocean View Ave</v>
          </cell>
          <cell r="H907" t="str">
            <v>MYSTIC</v>
          </cell>
          <cell r="I907" t="str">
            <v>CT</v>
          </cell>
          <cell r="J907" t="str">
            <v>06355</v>
          </cell>
          <cell r="K907" t="str">
            <v>Exact Auto Street Reference Geocoded</v>
          </cell>
          <cell r="M907" t="str">
            <v>SIERING/SCHOOLS</v>
          </cell>
          <cell r="N907" t="str">
            <v>SIERING DISTRICT</v>
          </cell>
          <cell r="P907">
            <v>42964</v>
          </cell>
          <cell r="Q907">
            <v>44496.539884259299</v>
          </cell>
          <cell r="R907">
            <v>44354</v>
          </cell>
          <cell r="S907" t="str">
            <v>FRANKIE</v>
          </cell>
          <cell r="T907" t="str">
            <v>12</v>
          </cell>
          <cell r="V907" t="str">
            <v>41.349131</v>
          </cell>
          <cell r="W907" t="str">
            <v>-71.982483</v>
          </cell>
        </row>
        <row r="908">
          <cell r="B908">
            <v>261169</v>
          </cell>
          <cell r="C908" t="str">
            <v>Guilford High School</v>
          </cell>
          <cell r="D908" t="str">
            <v>K12</v>
          </cell>
          <cell r="E908">
            <v>0</v>
          </cell>
          <cell r="F908" t="str">
            <v>W</v>
          </cell>
          <cell r="G908" t="str">
            <v>605 New England Rd</v>
          </cell>
          <cell r="H908" t="str">
            <v>GUILFORD</v>
          </cell>
          <cell r="I908" t="str">
            <v>CT</v>
          </cell>
          <cell r="J908" t="str">
            <v>06437</v>
          </cell>
          <cell r="K908" t="str">
            <v>High Confidence Auto Street Ref Geocoded</v>
          </cell>
          <cell r="M908" t="str">
            <v>SIERING/SCHOOLS</v>
          </cell>
          <cell r="N908" t="str">
            <v>SIERING DISTRICT</v>
          </cell>
          <cell r="O908" t="str">
            <v>EFFECTIVE 8/10/20 Del in all locations unless cust chooses not to.</v>
          </cell>
          <cell r="P908">
            <v>42975</v>
          </cell>
          <cell r="Q908">
            <v>44496.539884259299</v>
          </cell>
          <cell r="R908">
            <v>44734</v>
          </cell>
          <cell r="S908" t="str">
            <v>FRANKIE</v>
          </cell>
          <cell r="T908" t="str">
            <v>12</v>
          </cell>
          <cell r="V908" t="str">
            <v>41.318395</v>
          </cell>
          <cell r="W908" t="str">
            <v>-72.724354</v>
          </cell>
        </row>
        <row r="909">
          <cell r="B909">
            <v>261170</v>
          </cell>
          <cell r="C909" t="str">
            <v>Adams Middle S. Guilford 630 -2</v>
          </cell>
          <cell r="D909" t="str">
            <v>K12</v>
          </cell>
          <cell r="E909">
            <v>0</v>
          </cell>
          <cell r="F909" t="str">
            <v>W</v>
          </cell>
          <cell r="G909" t="str">
            <v>233 Church St</v>
          </cell>
          <cell r="H909" t="str">
            <v>GUILFORD</v>
          </cell>
          <cell r="I909" t="str">
            <v>CT</v>
          </cell>
          <cell r="J909" t="str">
            <v>06437</v>
          </cell>
          <cell r="K909" t="str">
            <v>Exact Auto Street Reference Geocoded</v>
          </cell>
          <cell r="M909" t="str">
            <v>SIERING/SCHOOLS</v>
          </cell>
          <cell r="N909" t="str">
            <v>SIERING DISTRICT</v>
          </cell>
          <cell r="P909">
            <v>42975</v>
          </cell>
          <cell r="Q909">
            <v>44496.539884259299</v>
          </cell>
          <cell r="R909">
            <v>44727</v>
          </cell>
          <cell r="S909" t="str">
            <v>FRANKIE</v>
          </cell>
          <cell r="T909" t="str">
            <v>12</v>
          </cell>
          <cell r="V909" t="str">
            <v>41.291958</v>
          </cell>
          <cell r="W909" t="str">
            <v>-72.685620</v>
          </cell>
        </row>
        <row r="910">
          <cell r="B910">
            <v>261171</v>
          </cell>
          <cell r="C910" t="str">
            <v>Baldwin Middle Guilford 630-2</v>
          </cell>
          <cell r="D910" t="str">
            <v>K12</v>
          </cell>
          <cell r="E910">
            <v>0</v>
          </cell>
          <cell r="F910" t="str">
            <v>W</v>
          </cell>
          <cell r="G910" t="str">
            <v>68 Bullard Dr</v>
          </cell>
          <cell r="H910" t="str">
            <v>Guilford</v>
          </cell>
          <cell r="I910" t="str">
            <v>CT</v>
          </cell>
          <cell r="J910" t="str">
            <v>06437</v>
          </cell>
          <cell r="K910" t="str">
            <v>Exact Auto Street Reference Geocoded</v>
          </cell>
          <cell r="M910" t="str">
            <v>SIERING/SCHOOLS</v>
          </cell>
          <cell r="N910" t="str">
            <v>SIERING DISTRICT</v>
          </cell>
          <cell r="P910">
            <v>42975</v>
          </cell>
          <cell r="Q910">
            <v>44496.539884259299</v>
          </cell>
          <cell r="R910">
            <v>44528</v>
          </cell>
          <cell r="S910" t="str">
            <v>FRANKIE</v>
          </cell>
          <cell r="T910" t="str">
            <v>12</v>
          </cell>
          <cell r="V910" t="str">
            <v>41.338010</v>
          </cell>
          <cell r="W910" t="str">
            <v>-72.721615</v>
          </cell>
        </row>
        <row r="911">
          <cell r="B911">
            <v>261172</v>
          </cell>
          <cell r="C911" t="str">
            <v>A.W. Cox school Guilford 7-3</v>
          </cell>
          <cell r="D911" t="str">
            <v>K12</v>
          </cell>
          <cell r="E911">
            <v>0</v>
          </cell>
          <cell r="F911" t="str">
            <v>W</v>
          </cell>
          <cell r="G911" t="str">
            <v>143 Three Mile Course</v>
          </cell>
          <cell r="H911" t="str">
            <v>GUILFORD</v>
          </cell>
          <cell r="I911" t="str">
            <v>CT</v>
          </cell>
          <cell r="J911" t="str">
            <v>06437</v>
          </cell>
          <cell r="K911" t="str">
            <v>Exact Auto Street Reference Geocoded</v>
          </cell>
          <cell r="M911" t="str">
            <v>SIERING/SCHOOLS</v>
          </cell>
          <cell r="N911" t="str">
            <v>SIERING DISTRICT</v>
          </cell>
          <cell r="P911">
            <v>42975</v>
          </cell>
          <cell r="Q911">
            <v>44496.539884259299</v>
          </cell>
          <cell r="R911">
            <v>44528</v>
          </cell>
          <cell r="S911" t="str">
            <v>FRANKIE</v>
          </cell>
          <cell r="T911" t="str">
            <v>12</v>
          </cell>
          <cell r="V911" t="str">
            <v>41.285364</v>
          </cell>
          <cell r="W911" t="str">
            <v>-72.695494</v>
          </cell>
        </row>
        <row r="912">
          <cell r="B912">
            <v>261173</v>
          </cell>
          <cell r="C912" t="str">
            <v>M. Jones School Guilford 7-3</v>
          </cell>
          <cell r="D912" t="str">
            <v>K12</v>
          </cell>
          <cell r="E912">
            <v>0</v>
          </cell>
          <cell r="F912" t="str">
            <v>W</v>
          </cell>
          <cell r="G912" t="str">
            <v>181 Ledge Hill RD</v>
          </cell>
          <cell r="H912" t="str">
            <v>GUILFORD</v>
          </cell>
          <cell r="I912" t="str">
            <v>CT</v>
          </cell>
          <cell r="J912" t="str">
            <v>06437</v>
          </cell>
          <cell r="K912" t="str">
            <v>Exact Auto Street Reference Geocoded</v>
          </cell>
          <cell r="M912" t="str">
            <v>SIERING/SCHOOLS</v>
          </cell>
          <cell r="N912" t="str">
            <v>SIERING DISTRICT</v>
          </cell>
          <cell r="P912">
            <v>42975</v>
          </cell>
          <cell r="Q912">
            <v>44496.539884259299</v>
          </cell>
          <cell r="R912">
            <v>44537</v>
          </cell>
          <cell r="S912" t="str">
            <v>FRANKIE</v>
          </cell>
          <cell r="T912" t="str">
            <v>12</v>
          </cell>
          <cell r="V912" t="str">
            <v>41.368877</v>
          </cell>
          <cell r="W912" t="str">
            <v>-72.727313</v>
          </cell>
        </row>
        <row r="913">
          <cell r="B913">
            <v>261174</v>
          </cell>
          <cell r="C913" t="str">
            <v>Guilford Lakes Elementary 7-3</v>
          </cell>
          <cell r="D913" t="str">
            <v>K12</v>
          </cell>
          <cell r="E913">
            <v>0</v>
          </cell>
          <cell r="F913" t="str">
            <v>W</v>
          </cell>
          <cell r="G913" t="str">
            <v>40 Maupas RD</v>
          </cell>
          <cell r="H913" t="str">
            <v>GUILFORD</v>
          </cell>
          <cell r="I913" t="str">
            <v>CT</v>
          </cell>
          <cell r="J913" t="str">
            <v>06437</v>
          </cell>
          <cell r="K913" t="str">
            <v>High Confidence Auto Street Ref Geocoded</v>
          </cell>
          <cell r="M913" t="str">
            <v>SIERING/SCHOOLS</v>
          </cell>
          <cell r="N913" t="str">
            <v>SIERING DISTRICT</v>
          </cell>
          <cell r="P913">
            <v>42975</v>
          </cell>
          <cell r="Q913">
            <v>44496.539884259299</v>
          </cell>
          <cell r="R913">
            <v>44528</v>
          </cell>
          <cell r="S913" t="str">
            <v>FRANKIE</v>
          </cell>
          <cell r="T913" t="str">
            <v>12</v>
          </cell>
          <cell r="V913" t="str">
            <v>41.328732</v>
          </cell>
          <cell r="W913" t="str">
            <v>-72.688139</v>
          </cell>
        </row>
        <row r="914">
          <cell r="B914">
            <v>261175</v>
          </cell>
          <cell r="C914" t="str">
            <v>Calvin L. School Guilford 7-3</v>
          </cell>
          <cell r="D914" t="str">
            <v>K12</v>
          </cell>
          <cell r="E914">
            <v>0</v>
          </cell>
          <cell r="F914" t="str">
            <v>W</v>
          </cell>
          <cell r="G914" t="str">
            <v>280 South Union St</v>
          </cell>
          <cell r="H914" t="str">
            <v>GUILFORD</v>
          </cell>
          <cell r="I914" t="str">
            <v>CT</v>
          </cell>
          <cell r="J914" t="str">
            <v>06437</v>
          </cell>
          <cell r="K914" t="str">
            <v>Exact Auto Street Reference Geocoded</v>
          </cell>
          <cell r="M914" t="str">
            <v>SIERING/SCHOOLS</v>
          </cell>
          <cell r="N914" t="str">
            <v>SIERING DISTRICT</v>
          </cell>
          <cell r="P914">
            <v>42975</v>
          </cell>
          <cell r="Q914">
            <v>44496.539884259299</v>
          </cell>
          <cell r="R914">
            <v>44530</v>
          </cell>
          <cell r="S914" t="str">
            <v>FRANKIE</v>
          </cell>
          <cell r="T914" t="str">
            <v>12</v>
          </cell>
          <cell r="V914" t="str">
            <v>41.282004</v>
          </cell>
          <cell r="W914" t="str">
            <v>-72.668591</v>
          </cell>
        </row>
        <row r="915">
          <cell r="B915">
            <v>261176</v>
          </cell>
          <cell r="C915" t="str">
            <v>Deans Mill School 7/1</v>
          </cell>
          <cell r="D915" t="str">
            <v>K12</v>
          </cell>
          <cell r="E915">
            <v>0</v>
          </cell>
          <cell r="F915" t="str">
            <v>T</v>
          </cell>
          <cell r="G915" t="str">
            <v>35 Deans Mill Rd</v>
          </cell>
          <cell r="H915" t="str">
            <v>STONINGTON</v>
          </cell>
          <cell r="I915" t="str">
            <v>CT</v>
          </cell>
          <cell r="J915" t="str">
            <v>06378</v>
          </cell>
          <cell r="K915" t="str">
            <v>Exact Auto Street Reference Geocoded</v>
          </cell>
          <cell r="M915" t="str">
            <v>SIERING/SCHOOLS</v>
          </cell>
          <cell r="N915" t="str">
            <v>SIERING DISTRICT</v>
          </cell>
          <cell r="P915">
            <v>43500</v>
          </cell>
          <cell r="Q915">
            <v>44496.570138888899</v>
          </cell>
          <cell r="R915">
            <v>44732</v>
          </cell>
          <cell r="S915" t="str">
            <v>FRANKIE</v>
          </cell>
          <cell r="T915" t="str">
            <v>12</v>
          </cell>
          <cell r="V915" t="str">
            <v>41.361269</v>
          </cell>
          <cell r="W915" t="str">
            <v>-71.921763</v>
          </cell>
        </row>
        <row r="916">
          <cell r="B916">
            <v>261177</v>
          </cell>
          <cell r="C916" t="str">
            <v>Mystic Middle school 7/1</v>
          </cell>
          <cell r="D916" t="str">
            <v>K12</v>
          </cell>
          <cell r="E916">
            <v>0</v>
          </cell>
          <cell r="F916" t="str">
            <v>T</v>
          </cell>
          <cell r="G916" t="str">
            <v>204 Mistuxet Ave</v>
          </cell>
          <cell r="H916" t="str">
            <v>MYSTIC</v>
          </cell>
          <cell r="I916" t="str">
            <v>CT</v>
          </cell>
          <cell r="J916" t="str">
            <v>06355</v>
          </cell>
          <cell r="K916" t="str">
            <v>High Confidence Auto Street Ref Geocoded</v>
          </cell>
          <cell r="M916" t="str">
            <v>SIERING/SCHOOLS</v>
          </cell>
          <cell r="N916" t="str">
            <v>SIERING DISTRICT</v>
          </cell>
          <cell r="P916">
            <v>43500</v>
          </cell>
          <cell r="Q916">
            <v>44496.539884259299</v>
          </cell>
          <cell r="R916">
            <v>44732</v>
          </cell>
          <cell r="S916" t="str">
            <v>FRANKIE</v>
          </cell>
          <cell r="T916" t="str">
            <v>12</v>
          </cell>
          <cell r="V916" t="str">
            <v>41.358833</v>
          </cell>
          <cell r="W916" t="str">
            <v>-71.945599</v>
          </cell>
        </row>
        <row r="917">
          <cell r="B917">
            <v>261178</v>
          </cell>
          <cell r="C917" t="str">
            <v>Pawcatuck Middle school</v>
          </cell>
          <cell r="D917" t="str">
            <v>K12</v>
          </cell>
          <cell r="E917">
            <v>0</v>
          </cell>
          <cell r="F917" t="str">
            <v>T</v>
          </cell>
          <cell r="G917" t="str">
            <v>45 Fields St</v>
          </cell>
          <cell r="H917" t="str">
            <v>PAWCATUCK</v>
          </cell>
          <cell r="I917" t="str">
            <v>CT</v>
          </cell>
          <cell r="J917" t="str">
            <v>06379</v>
          </cell>
          <cell r="K917" t="str">
            <v>High Confidence Auto Street Ref Geocoded</v>
          </cell>
          <cell r="M917" t="str">
            <v>CUSTOMER SERVICE</v>
          </cell>
          <cell r="N917" t="str">
            <v>SIERING/SCHOOLS</v>
          </cell>
          <cell r="P917">
            <v>43500</v>
          </cell>
          <cell r="Q917">
            <v>44704.453506944403</v>
          </cell>
          <cell r="R917">
            <v>44732</v>
          </cell>
          <cell r="S917" t="str">
            <v>FRANKIE</v>
          </cell>
          <cell r="T917" t="str">
            <v>12</v>
          </cell>
          <cell r="V917" t="str">
            <v>41.370857</v>
          </cell>
          <cell r="W917" t="str">
            <v>-71.843950</v>
          </cell>
        </row>
        <row r="918">
          <cell r="B918">
            <v>261181</v>
          </cell>
          <cell r="C918" t="str">
            <v>West Vine school 7/1</v>
          </cell>
          <cell r="D918" t="str">
            <v>K12</v>
          </cell>
          <cell r="E918">
            <v>0</v>
          </cell>
          <cell r="F918" t="str">
            <v>T</v>
          </cell>
          <cell r="G918" t="str">
            <v>17 West Vine St</v>
          </cell>
          <cell r="H918" t="str">
            <v>PAWCATUCK</v>
          </cell>
          <cell r="I918" t="str">
            <v>CT</v>
          </cell>
          <cell r="J918" t="str">
            <v>06379</v>
          </cell>
          <cell r="K918" t="str">
            <v>Exact Auto Street Reference Geocoded</v>
          </cell>
          <cell r="M918" t="str">
            <v>SIERING/SCHOOLS</v>
          </cell>
          <cell r="N918" t="str">
            <v>SIERING DISTRICT</v>
          </cell>
          <cell r="P918">
            <v>43500</v>
          </cell>
          <cell r="Q918">
            <v>44634.925555555601</v>
          </cell>
          <cell r="R918">
            <v>44508</v>
          </cell>
          <cell r="S918" t="str">
            <v>FRANKIE</v>
          </cell>
          <cell r="T918" t="str">
            <v>12</v>
          </cell>
          <cell r="V918" t="str">
            <v>41.385509</v>
          </cell>
          <cell r="W918" t="str">
            <v>-71.842291</v>
          </cell>
        </row>
        <row r="919">
          <cell r="B919">
            <v>261182</v>
          </cell>
          <cell r="C919" t="str">
            <v>Stonington High School 7/1</v>
          </cell>
          <cell r="D919" t="str">
            <v>K12</v>
          </cell>
          <cell r="E919">
            <v>0</v>
          </cell>
          <cell r="F919" t="str">
            <v>T</v>
          </cell>
          <cell r="G919" t="str">
            <v>176 south Broad Street</v>
          </cell>
          <cell r="H919" t="str">
            <v>PAWCATUCK</v>
          </cell>
          <cell r="I919" t="str">
            <v>CT</v>
          </cell>
          <cell r="J919" t="str">
            <v>06379</v>
          </cell>
          <cell r="K919" t="str">
            <v>High Confidence Auto Street Ref Geocoded</v>
          </cell>
          <cell r="M919" t="str">
            <v>SIERING/SCHOOLS</v>
          </cell>
          <cell r="N919" t="str">
            <v>SIERING DISTRICT</v>
          </cell>
          <cell r="O919" t="str">
            <v>EFFECTIVE 8/10/20 Del in all locations unless cust chooses not to.</v>
          </cell>
          <cell r="P919">
            <v>43500</v>
          </cell>
          <cell r="Q919">
            <v>44496.570208333302</v>
          </cell>
          <cell r="R919">
            <v>44732</v>
          </cell>
          <cell r="S919" t="str">
            <v>FRANKIE</v>
          </cell>
          <cell r="T919" t="str">
            <v>12</v>
          </cell>
          <cell r="V919" t="str">
            <v>41.368188</v>
          </cell>
          <cell r="W919" t="str">
            <v>-71.861903</v>
          </cell>
        </row>
        <row r="920">
          <cell r="B920">
            <v>261183</v>
          </cell>
          <cell r="C920" t="str">
            <v>Bright &amp; Early Old Saybrook 7-6</v>
          </cell>
          <cell r="D920" t="str">
            <v>K12</v>
          </cell>
          <cell r="E920">
            <v>0</v>
          </cell>
          <cell r="F920" t="str">
            <v>MR</v>
          </cell>
          <cell r="G920" t="str">
            <v>139 Mill Rock RD</v>
          </cell>
          <cell r="H920" t="str">
            <v>OLD SAYBROOK</v>
          </cell>
          <cell r="I920" t="str">
            <v>CT</v>
          </cell>
          <cell r="J920" t="str">
            <v>06475</v>
          </cell>
          <cell r="K920" t="str">
            <v>High Confidence Auto Street Ref Geocoded</v>
          </cell>
          <cell r="M920" t="str">
            <v>SIERING/SCHOOLS</v>
          </cell>
          <cell r="N920" t="str">
            <v>SIERING DISTRICT</v>
          </cell>
          <cell r="P920">
            <v>43124</v>
          </cell>
          <cell r="Q920">
            <v>44089.543009259301</v>
          </cell>
          <cell r="R920">
            <v>44759</v>
          </cell>
          <cell r="S920" t="str">
            <v>FRANKIE</v>
          </cell>
          <cell r="T920" t="str">
            <v>12</v>
          </cell>
          <cell r="V920" t="str">
            <v>41.301802</v>
          </cell>
          <cell r="W920" t="str">
            <v>-72.382373</v>
          </cell>
        </row>
        <row r="921">
          <cell r="B921">
            <v>261184</v>
          </cell>
          <cell r="C921" t="str">
            <v>MONTVILLE HIGH SCHOOL</v>
          </cell>
          <cell r="D921" t="str">
            <v>K12</v>
          </cell>
          <cell r="E921">
            <v>0</v>
          </cell>
          <cell r="F921" t="str">
            <v>W</v>
          </cell>
          <cell r="G921" t="str">
            <v>800 OLD COLCHESTER ROAD</v>
          </cell>
          <cell r="H921" t="str">
            <v>OAKDALE</v>
          </cell>
          <cell r="I921" t="str">
            <v>CT</v>
          </cell>
          <cell r="J921" t="str">
            <v>06370</v>
          </cell>
          <cell r="K921" t="str">
            <v>Exact Auto Street Reference Geocoded</v>
          </cell>
          <cell r="M921" t="str">
            <v>SIERING/SCHOOLS</v>
          </cell>
          <cell r="N921" t="str">
            <v>SIERING DISTRICT</v>
          </cell>
          <cell r="O921" t="str">
            <v>EFFECTIVE 8/10/20 Del in all locations unless cust chooses not to.</v>
          </cell>
          <cell r="P921">
            <v>43129</v>
          </cell>
          <cell r="Q921">
            <v>44496.539884259299</v>
          </cell>
          <cell r="R921">
            <v>44642</v>
          </cell>
          <cell r="S921" t="str">
            <v>FRANKIE</v>
          </cell>
          <cell r="T921" t="str">
            <v>12</v>
          </cell>
          <cell r="V921" t="str">
            <v>41.457852</v>
          </cell>
          <cell r="W921" t="str">
            <v>-72.163045</v>
          </cell>
        </row>
        <row r="922">
          <cell r="B922">
            <v>261185</v>
          </cell>
          <cell r="C922" t="str">
            <v>J. TYL MIDDLE SCHOOL</v>
          </cell>
          <cell r="D922" t="str">
            <v>K12</v>
          </cell>
          <cell r="E922">
            <v>0</v>
          </cell>
          <cell r="F922" t="str">
            <v>W</v>
          </cell>
          <cell r="G922" t="str">
            <v>166 CHESTERFIELD ROAD</v>
          </cell>
          <cell r="H922" t="str">
            <v>OAKDALE</v>
          </cell>
          <cell r="I922" t="str">
            <v>CT</v>
          </cell>
          <cell r="J922" t="str">
            <v>06370</v>
          </cell>
          <cell r="K922" t="str">
            <v>Exact Auto Street Reference Geocoded</v>
          </cell>
          <cell r="M922" t="str">
            <v>SIERING/SCHOOLS</v>
          </cell>
          <cell r="N922" t="str">
            <v>SIERING DISTRICT</v>
          </cell>
          <cell r="P922">
            <v>43129</v>
          </cell>
          <cell r="Q922">
            <v>44496.539884259299</v>
          </cell>
          <cell r="R922">
            <v>44740</v>
          </cell>
          <cell r="S922" t="str">
            <v>FRANKIE</v>
          </cell>
          <cell r="T922" t="str">
            <v>12</v>
          </cell>
          <cell r="V922" t="str">
            <v>41.458468</v>
          </cell>
          <cell r="W922" t="str">
            <v>-72.167577</v>
          </cell>
        </row>
        <row r="923">
          <cell r="B923">
            <v>261186</v>
          </cell>
          <cell r="C923" t="str">
            <v>MOHEGAN SCHOOL</v>
          </cell>
          <cell r="D923" t="str">
            <v>K12</v>
          </cell>
          <cell r="E923">
            <v>0</v>
          </cell>
          <cell r="F923" t="str">
            <v>W</v>
          </cell>
          <cell r="G923" t="str">
            <v>49 GOLDEN ROAD</v>
          </cell>
          <cell r="H923" t="str">
            <v>UNCASVILLE</v>
          </cell>
          <cell r="I923" t="str">
            <v>CT</v>
          </cell>
          <cell r="J923" t="str">
            <v>06382</v>
          </cell>
          <cell r="K923" t="str">
            <v>Exact Auto Street Reference Geocoded</v>
          </cell>
          <cell r="M923" t="str">
            <v>SIERING/SCHOOLS</v>
          </cell>
          <cell r="N923" t="str">
            <v>SIERING DISTRICT</v>
          </cell>
          <cell r="O923" t="str">
            <v>EFFECTIVE 8/10/20 Del in all locations unless cust chooses not to.</v>
          </cell>
          <cell r="P923">
            <v>43129</v>
          </cell>
          <cell r="Q923">
            <v>44496.539884259299</v>
          </cell>
          <cell r="R923">
            <v>44635</v>
          </cell>
          <cell r="S923" t="str">
            <v>FRANKIE</v>
          </cell>
          <cell r="T923" t="str">
            <v>12</v>
          </cell>
          <cell r="V923" t="str">
            <v>41.477117</v>
          </cell>
          <cell r="W923" t="str">
            <v>-72.094840</v>
          </cell>
        </row>
        <row r="924">
          <cell r="B924">
            <v>261187</v>
          </cell>
          <cell r="C924" t="str">
            <v>CHARLES E. MURPHY SCHOOL</v>
          </cell>
          <cell r="D924" t="str">
            <v>K12</v>
          </cell>
          <cell r="E924">
            <v>0</v>
          </cell>
          <cell r="F924" t="str">
            <v>W</v>
          </cell>
          <cell r="G924" t="str">
            <v>500 CHESTERFIELD ROAD</v>
          </cell>
          <cell r="H924" t="str">
            <v>OAKDALE</v>
          </cell>
          <cell r="I924" t="str">
            <v>CT</v>
          </cell>
          <cell r="J924" t="str">
            <v>06370</v>
          </cell>
          <cell r="K924" t="str">
            <v>Exact Auto Street Reference Geocoded</v>
          </cell>
          <cell r="M924" t="str">
            <v>SIERING/SCHOOLS</v>
          </cell>
          <cell r="N924" t="str">
            <v>SIERING DISTRICT</v>
          </cell>
          <cell r="P924">
            <v>43129</v>
          </cell>
          <cell r="Q924">
            <v>44496.539884259299</v>
          </cell>
          <cell r="R924">
            <v>44726</v>
          </cell>
          <cell r="S924" t="str">
            <v>FRANKIE</v>
          </cell>
          <cell r="T924" t="str">
            <v>12</v>
          </cell>
          <cell r="V924" t="str">
            <v>41.448030</v>
          </cell>
          <cell r="W924" t="str">
            <v>-72.197407</v>
          </cell>
        </row>
        <row r="925">
          <cell r="B925">
            <v>261188</v>
          </cell>
          <cell r="C925" t="str">
            <v>OAKDALE SCHOOL</v>
          </cell>
          <cell r="D925" t="str">
            <v>K12</v>
          </cell>
          <cell r="E925">
            <v>0</v>
          </cell>
          <cell r="F925" t="str">
            <v>W</v>
          </cell>
          <cell r="G925" t="str">
            <v>30 INDIANA CIRCLE</v>
          </cell>
          <cell r="H925" t="str">
            <v>OAKDALE</v>
          </cell>
          <cell r="I925" t="str">
            <v>CT</v>
          </cell>
          <cell r="J925" t="str">
            <v>06370</v>
          </cell>
          <cell r="K925" t="str">
            <v>High Confidence Auto Street Ref Geocoded</v>
          </cell>
          <cell r="M925" t="str">
            <v>SIERING/SCHOOLS</v>
          </cell>
          <cell r="N925" t="str">
            <v>SIERING DISTRICT</v>
          </cell>
          <cell r="P925">
            <v>43129</v>
          </cell>
          <cell r="Q925">
            <v>44496.539884259299</v>
          </cell>
          <cell r="R925">
            <v>44614</v>
          </cell>
          <cell r="S925" t="str">
            <v>FRANKIE</v>
          </cell>
          <cell r="T925" t="str">
            <v>12</v>
          </cell>
          <cell r="V925" t="str">
            <v>41.470167</v>
          </cell>
          <cell r="W925" t="str">
            <v>-72.192949</v>
          </cell>
        </row>
        <row r="926">
          <cell r="B926">
            <v>261189</v>
          </cell>
          <cell r="C926" t="str">
            <v>Camp Sequassen</v>
          </cell>
          <cell r="D926" t="str">
            <v>K12</v>
          </cell>
          <cell r="E926">
            <v>0</v>
          </cell>
          <cell r="F926" t="str">
            <v>MR</v>
          </cell>
          <cell r="G926" t="str">
            <v>791 West Hill Road</v>
          </cell>
          <cell r="H926" t="str">
            <v>NEW HARTFORD</v>
          </cell>
          <cell r="I926" t="str">
            <v>CT</v>
          </cell>
          <cell r="J926" t="str">
            <v>06057</v>
          </cell>
          <cell r="K926" t="str">
            <v>Exact Auto Street Reference Geocoded</v>
          </cell>
          <cell r="L926" t="str">
            <v>LG;EJ&gt;100CS</v>
          </cell>
          <cell r="M926" t="str">
            <v>SIERING/SCHOOLS</v>
          </cell>
          <cell r="N926" t="str">
            <v>SIERING DISTRICT</v>
          </cell>
          <cell r="O926" t="str">
            <v>driver through camp to get to kitchen. They do have a loading dock.</v>
          </cell>
          <cell r="P926">
            <v>43194</v>
          </cell>
          <cell r="Q926">
            <v>44728.537662037001</v>
          </cell>
          <cell r="R926">
            <v>44762</v>
          </cell>
          <cell r="S926" t="str">
            <v>FRANKIE</v>
          </cell>
          <cell r="T926" t="str">
            <v>12</v>
          </cell>
          <cell r="V926" t="str">
            <v>41.877305</v>
          </cell>
          <cell r="W926" t="str">
            <v>-73.050231</v>
          </cell>
        </row>
        <row r="927">
          <cell r="B927">
            <v>261191</v>
          </cell>
          <cell r="C927" t="str">
            <v>WEST MIDDLE SCHOOL</v>
          </cell>
          <cell r="D927" t="str">
            <v>K12</v>
          </cell>
          <cell r="E927">
            <v>0</v>
          </cell>
          <cell r="F927" t="str">
            <v>F</v>
          </cell>
          <cell r="G927" t="str">
            <v>927 ASYLUM AVE</v>
          </cell>
          <cell r="H927" t="str">
            <v>HARTFORD</v>
          </cell>
          <cell r="I927" t="str">
            <v>CT</v>
          </cell>
          <cell r="J927" t="str">
            <v>06105</v>
          </cell>
          <cell r="K927" t="str">
            <v>Exact Auto Street Reference Geocoded</v>
          </cell>
          <cell r="M927" t="str">
            <v>SIERING/SCHOOLS</v>
          </cell>
          <cell r="N927" t="str">
            <v>SIERING DISTRICT</v>
          </cell>
          <cell r="P927">
            <v>44047</v>
          </cell>
          <cell r="Q927">
            <v>44089.543009259301</v>
          </cell>
          <cell r="R927">
            <v>44425</v>
          </cell>
          <cell r="S927" t="str">
            <v>FRANKIE</v>
          </cell>
          <cell r="T927" t="str">
            <v>12</v>
          </cell>
          <cell r="V927" t="str">
            <v>41.770701</v>
          </cell>
          <cell r="W927" t="str">
            <v>-72.695443</v>
          </cell>
        </row>
        <row r="928">
          <cell r="B928">
            <v>261194</v>
          </cell>
          <cell r="C928" t="str">
            <v>Bright &amp; Early Center Hartford 7-5</v>
          </cell>
          <cell r="D928" t="str">
            <v>K12</v>
          </cell>
          <cell r="E928">
            <v>0</v>
          </cell>
          <cell r="F928" t="str">
            <v>T</v>
          </cell>
          <cell r="G928" t="str">
            <v>2626 Albany Ave</v>
          </cell>
          <cell r="H928" t="str">
            <v>WEST HARTFORD</v>
          </cell>
          <cell r="I928" t="str">
            <v>CT</v>
          </cell>
          <cell r="J928" t="str">
            <v>06117</v>
          </cell>
          <cell r="K928" t="str">
            <v>Exact Auto Street Reference Geocoded</v>
          </cell>
          <cell r="M928" t="str">
            <v>SIERING/SCHOOLS</v>
          </cell>
          <cell r="N928" t="str">
            <v>SIERING DISTRICT</v>
          </cell>
          <cell r="P928">
            <v>43424</v>
          </cell>
          <cell r="Q928">
            <v>44089.543009259301</v>
          </cell>
          <cell r="R928">
            <v>44753</v>
          </cell>
          <cell r="S928" t="str">
            <v>FRANKIE</v>
          </cell>
          <cell r="T928" t="str">
            <v>12</v>
          </cell>
          <cell r="V928" t="str">
            <v>41.786494</v>
          </cell>
          <cell r="W928" t="str">
            <v>-72.756922</v>
          </cell>
        </row>
        <row r="929">
          <cell r="B929">
            <v>261197</v>
          </cell>
          <cell r="C929" t="str">
            <v>Westfield Tech Academy</v>
          </cell>
          <cell r="D929" t="str">
            <v>K12</v>
          </cell>
          <cell r="E929">
            <v>0</v>
          </cell>
          <cell r="F929" t="str">
            <v>W</v>
          </cell>
          <cell r="G929" t="str">
            <v>33 Smith Ave</v>
          </cell>
          <cell r="H929" t="str">
            <v>WESTFIELD</v>
          </cell>
          <cell r="I929" t="str">
            <v>MA</v>
          </cell>
          <cell r="J929" t="str">
            <v>01085</v>
          </cell>
          <cell r="K929" t="str">
            <v>Exact Auto Street Reference Geocoded</v>
          </cell>
          <cell r="M929" t="str">
            <v>KEVIN ZUKOWSKI</v>
          </cell>
          <cell r="N929" t="str">
            <v>BLAIR DISTRICT</v>
          </cell>
          <cell r="P929">
            <v>43494</v>
          </cell>
          <cell r="Q929">
            <v>44683.525034722203</v>
          </cell>
          <cell r="R929">
            <v>44677</v>
          </cell>
          <cell r="S929" t="str">
            <v>ADMIN</v>
          </cell>
          <cell r="T929" t="str">
            <v>12</v>
          </cell>
          <cell r="V929" t="str">
            <v>42.124849</v>
          </cell>
          <cell r="W929" t="str">
            <v>-72.760947</v>
          </cell>
        </row>
        <row r="930">
          <cell r="B930">
            <v>261200</v>
          </cell>
          <cell r="C930" t="str">
            <v>Morgan School Clinton</v>
          </cell>
          <cell r="D930" t="str">
            <v>K12</v>
          </cell>
          <cell r="E930">
            <v>0</v>
          </cell>
          <cell r="F930" t="str">
            <v>R</v>
          </cell>
          <cell r="G930" t="str">
            <v>71 Killingworth Ave</v>
          </cell>
          <cell r="H930" t="str">
            <v>CLINTON</v>
          </cell>
          <cell r="I930" t="str">
            <v>CT</v>
          </cell>
          <cell r="J930" t="str">
            <v>06413</v>
          </cell>
          <cell r="K930" t="str">
            <v>High Confidence Auto Street Ref Geocoded</v>
          </cell>
          <cell r="M930" t="str">
            <v>SIERING/SCHOOLS</v>
          </cell>
          <cell r="N930" t="str">
            <v>SIERING DISTRICT</v>
          </cell>
          <cell r="P930">
            <v>43697</v>
          </cell>
          <cell r="Q930">
            <v>44089.543009259301</v>
          </cell>
          <cell r="R930">
            <v>43901</v>
          </cell>
          <cell r="S930" t="str">
            <v>FRANKIE</v>
          </cell>
          <cell r="T930" t="str">
            <v>12</v>
          </cell>
          <cell r="V930" t="str">
            <v>41.301291</v>
          </cell>
          <cell r="W930" t="str">
            <v>-72.533295</v>
          </cell>
        </row>
        <row r="931">
          <cell r="B931">
            <v>261201</v>
          </cell>
          <cell r="C931" t="str">
            <v>N.Hale New London</v>
          </cell>
          <cell r="D931" t="str">
            <v>K12</v>
          </cell>
          <cell r="E931">
            <v>0</v>
          </cell>
          <cell r="F931" t="str">
            <v>W</v>
          </cell>
          <cell r="G931" t="str">
            <v>37 Beech DR</v>
          </cell>
          <cell r="H931" t="str">
            <v>NEW LONDON</v>
          </cell>
          <cell r="I931" t="str">
            <v>CT</v>
          </cell>
          <cell r="J931" t="str">
            <v>06320</v>
          </cell>
          <cell r="K931" t="str">
            <v>Exact Auto Street Reference Geocoded</v>
          </cell>
          <cell r="M931" t="str">
            <v>SIERING/SCHOOLS</v>
          </cell>
          <cell r="N931" t="str">
            <v>SIERING DISTRICT</v>
          </cell>
          <cell r="P931">
            <v>43699</v>
          </cell>
          <cell r="Q931">
            <v>44496.539884259299</v>
          </cell>
          <cell r="R931">
            <v>44739</v>
          </cell>
          <cell r="S931" t="str">
            <v>FRANKIE</v>
          </cell>
          <cell r="T931" t="str">
            <v>12</v>
          </cell>
          <cell r="V931" t="str">
            <v>41.322093</v>
          </cell>
          <cell r="W931" t="str">
            <v>-72.099018</v>
          </cell>
        </row>
        <row r="932">
          <cell r="B932">
            <v>261202</v>
          </cell>
          <cell r="C932" t="str">
            <v>Wintrop E.S New London</v>
          </cell>
          <cell r="D932" t="str">
            <v>K12</v>
          </cell>
          <cell r="E932">
            <v>0</v>
          </cell>
          <cell r="F932" t="str">
            <v>W</v>
          </cell>
          <cell r="G932" t="str">
            <v>74 Grove St</v>
          </cell>
          <cell r="H932" t="str">
            <v>NEW LONDON</v>
          </cell>
          <cell r="I932" t="str">
            <v>CT</v>
          </cell>
          <cell r="J932" t="str">
            <v>06320</v>
          </cell>
          <cell r="K932" t="str">
            <v>Exact Auto Street Reference Geocoded</v>
          </cell>
          <cell r="M932" t="str">
            <v>SIERING/SCHOOLS</v>
          </cell>
          <cell r="N932" t="str">
            <v>SIERING DISTRICT</v>
          </cell>
          <cell r="P932">
            <v>43699</v>
          </cell>
          <cell r="Q932">
            <v>44089.543009259301</v>
          </cell>
          <cell r="R932">
            <v>44096</v>
          </cell>
          <cell r="S932" t="str">
            <v>FRANKIE</v>
          </cell>
          <cell r="T932" t="str">
            <v>12</v>
          </cell>
          <cell r="V932" t="str">
            <v>41.367731</v>
          </cell>
          <cell r="W932" t="str">
            <v>-72.099793</v>
          </cell>
        </row>
        <row r="933">
          <cell r="B933">
            <v>261203</v>
          </cell>
          <cell r="C933" t="str">
            <v>Jennings E.S N. London</v>
          </cell>
          <cell r="D933" t="str">
            <v>K12</v>
          </cell>
          <cell r="E933">
            <v>0</v>
          </cell>
          <cell r="F933" t="str">
            <v>W</v>
          </cell>
          <cell r="G933" t="str">
            <v>50 Mercer St</v>
          </cell>
          <cell r="H933" t="str">
            <v>NEW LONDON</v>
          </cell>
          <cell r="I933" t="str">
            <v>CT</v>
          </cell>
          <cell r="J933" t="str">
            <v>06320</v>
          </cell>
          <cell r="K933" t="str">
            <v>Exact Auto Street Reference Geocoded</v>
          </cell>
          <cell r="M933" t="str">
            <v>SIERING/SCHOOLS</v>
          </cell>
          <cell r="N933" t="str">
            <v>SIERING DISTRICT</v>
          </cell>
          <cell r="O933" t="str">
            <v>EFFECTIVE 8/10/20 Del in all locations unless cust chooses not to.</v>
          </cell>
          <cell r="P933">
            <v>43699</v>
          </cell>
          <cell r="Q933">
            <v>44496.539884259299</v>
          </cell>
          <cell r="R933">
            <v>44739</v>
          </cell>
          <cell r="S933" t="str">
            <v>FRANKIE</v>
          </cell>
          <cell r="T933" t="str">
            <v>12</v>
          </cell>
          <cell r="V933" t="str">
            <v>41.357504</v>
          </cell>
          <cell r="W933" t="str">
            <v>-72.105637</v>
          </cell>
        </row>
        <row r="934">
          <cell r="B934">
            <v>261204</v>
          </cell>
          <cell r="C934" t="str">
            <v>Benny Dover school N.London</v>
          </cell>
          <cell r="D934" t="str">
            <v>K12</v>
          </cell>
          <cell r="E934">
            <v>0</v>
          </cell>
          <cell r="F934" t="str">
            <v>T</v>
          </cell>
          <cell r="G934" t="str">
            <v>36 Waller St</v>
          </cell>
          <cell r="H934" t="str">
            <v>NEW LONDON</v>
          </cell>
          <cell r="I934" t="str">
            <v>CT</v>
          </cell>
          <cell r="J934" t="str">
            <v>06320</v>
          </cell>
          <cell r="K934" t="str">
            <v>Exact Auto Street Reference Geocoded</v>
          </cell>
          <cell r="M934" t="str">
            <v>SIERING/SCHOOLS</v>
          </cell>
          <cell r="N934" t="str">
            <v>SIERING DISTRICT</v>
          </cell>
          <cell r="P934">
            <v>43699</v>
          </cell>
          <cell r="Q934">
            <v>44089.543009259301</v>
          </cell>
          <cell r="R934">
            <v>44340</v>
          </cell>
          <cell r="S934" t="str">
            <v>FRANKIE</v>
          </cell>
          <cell r="T934" t="str">
            <v>12</v>
          </cell>
          <cell r="V934" t="str">
            <v>41.359085</v>
          </cell>
          <cell r="W934" t="str">
            <v>-72.108067</v>
          </cell>
        </row>
        <row r="935">
          <cell r="B935">
            <v>261205</v>
          </cell>
          <cell r="C935" t="str">
            <v>New London High School</v>
          </cell>
          <cell r="D935" t="str">
            <v>K12</v>
          </cell>
          <cell r="E935">
            <v>0</v>
          </cell>
          <cell r="F935" t="str">
            <v>W</v>
          </cell>
          <cell r="G935" t="str">
            <v>490 Jefferson Ave</v>
          </cell>
          <cell r="H935" t="str">
            <v>NEW LONDON</v>
          </cell>
          <cell r="I935" t="str">
            <v>CT</v>
          </cell>
          <cell r="J935" t="str">
            <v>06320</v>
          </cell>
          <cell r="K935" t="str">
            <v>Exact Auto Street Reference Geocoded</v>
          </cell>
          <cell r="M935" t="str">
            <v>SIERING/SCHOOLS</v>
          </cell>
          <cell r="N935" t="str">
            <v>SIERING DISTRICT</v>
          </cell>
          <cell r="P935">
            <v>43699</v>
          </cell>
          <cell r="Q935">
            <v>44496.539884259299</v>
          </cell>
          <cell r="R935">
            <v>44727</v>
          </cell>
          <cell r="S935" t="str">
            <v>FRANKIE</v>
          </cell>
          <cell r="T935" t="str">
            <v>12</v>
          </cell>
          <cell r="V935" t="str">
            <v>41.360348</v>
          </cell>
          <cell r="W935" t="str">
            <v>-72.121965</v>
          </cell>
        </row>
        <row r="936">
          <cell r="B936">
            <v>261206</v>
          </cell>
          <cell r="C936" t="str">
            <v>N. Hale Elem Meriden</v>
          </cell>
          <cell r="D936" t="str">
            <v>K12</v>
          </cell>
          <cell r="E936">
            <v>0</v>
          </cell>
          <cell r="F936" t="str">
            <v>MW</v>
          </cell>
          <cell r="G936" t="str">
            <v>277 Atkins St ext</v>
          </cell>
          <cell r="H936" t="str">
            <v>MERIDEN</v>
          </cell>
          <cell r="I936" t="str">
            <v>CT</v>
          </cell>
          <cell r="J936" t="str">
            <v>06450</v>
          </cell>
          <cell r="K936" t="str">
            <v>High Confidence Auto Street Ref Geocoded</v>
          </cell>
          <cell r="M936" t="str">
            <v>SIERING/SCHOOLS</v>
          </cell>
          <cell r="N936" t="str">
            <v>SIERING DISTRICT</v>
          </cell>
          <cell r="P936">
            <v>43711</v>
          </cell>
          <cell r="Q936">
            <v>44089.543009259301</v>
          </cell>
          <cell r="R936">
            <v>43770</v>
          </cell>
          <cell r="S936" t="str">
            <v>FRANKIE</v>
          </cell>
          <cell r="T936" t="str">
            <v>12</v>
          </cell>
          <cell r="V936" t="str">
            <v>41.543507</v>
          </cell>
          <cell r="W936" t="str">
            <v>-72.776438</v>
          </cell>
        </row>
        <row r="937">
          <cell r="B937">
            <v>261207</v>
          </cell>
          <cell r="C937" t="str">
            <v>MANCHESTER MIDDLE ACADEMY</v>
          </cell>
          <cell r="D937" t="str">
            <v>K12</v>
          </cell>
          <cell r="E937">
            <v>0</v>
          </cell>
          <cell r="F937" t="str">
            <v>W</v>
          </cell>
          <cell r="G937" t="str">
            <v>94 Cedar Street</v>
          </cell>
          <cell r="H937" t="str">
            <v>MANCHESTER</v>
          </cell>
          <cell r="I937" t="str">
            <v>CT</v>
          </cell>
          <cell r="J937" t="str">
            <v>06040</v>
          </cell>
          <cell r="K937" t="str">
            <v>Exact Auto Street Reference Geocoded</v>
          </cell>
          <cell r="M937" t="str">
            <v>SIERING/SCHOOLS</v>
          </cell>
          <cell r="N937" t="str">
            <v>SIERING DISTRICT</v>
          </cell>
          <cell r="O937" t="str">
            <v>EFFECTIVE 8/10/20 Del in all locations unless cust chooses not to.  BLDG 1, BACK UP TO THE FRONT.</v>
          </cell>
          <cell r="P937">
            <v>43703</v>
          </cell>
          <cell r="Q937">
            <v>44496.539884259299</v>
          </cell>
          <cell r="R937">
            <v>44355</v>
          </cell>
          <cell r="S937" t="str">
            <v>FRANKIE</v>
          </cell>
          <cell r="T937" t="str">
            <v>12</v>
          </cell>
          <cell r="V937" t="str">
            <v>41.766540</v>
          </cell>
          <cell r="W937" t="str">
            <v>-72.533258</v>
          </cell>
        </row>
        <row r="938">
          <cell r="B938">
            <v>261208</v>
          </cell>
          <cell r="C938" t="str">
            <v>Waterford H.S.</v>
          </cell>
          <cell r="D938" t="str">
            <v>K12</v>
          </cell>
          <cell r="E938">
            <v>0</v>
          </cell>
          <cell r="F938" t="str">
            <v>W</v>
          </cell>
          <cell r="G938" t="str">
            <v>20 Rope Ferry Rd</v>
          </cell>
          <cell r="H938" t="str">
            <v>WATERFORD</v>
          </cell>
          <cell r="I938" t="str">
            <v>CT</v>
          </cell>
          <cell r="J938" t="str">
            <v>06385</v>
          </cell>
          <cell r="K938" t="str">
            <v>Exact Auto Street Reference Geocoded</v>
          </cell>
          <cell r="M938" t="str">
            <v>SIERING/SCHOOLS</v>
          </cell>
          <cell r="N938" t="str">
            <v>SIERING DISTRICT</v>
          </cell>
          <cell r="P938">
            <v>43718</v>
          </cell>
          <cell r="Q938">
            <v>44677.506898148102</v>
          </cell>
          <cell r="R938">
            <v>44726</v>
          </cell>
          <cell r="S938" t="str">
            <v>FRANKIE</v>
          </cell>
          <cell r="T938" t="str">
            <v>12</v>
          </cell>
          <cell r="V938" t="str">
            <v>41.342576</v>
          </cell>
          <cell r="W938" t="str">
            <v>-72.130325</v>
          </cell>
        </row>
        <row r="939">
          <cell r="B939">
            <v>261209</v>
          </cell>
          <cell r="C939" t="str">
            <v>CLARK LANE MIDDLE SCHOOL - K12</v>
          </cell>
          <cell r="D939" t="str">
            <v>K12</v>
          </cell>
          <cell r="E939">
            <v>0</v>
          </cell>
          <cell r="F939" t="str">
            <v>W</v>
          </cell>
          <cell r="G939" t="str">
            <v>105 CLARK LANE</v>
          </cell>
          <cell r="H939" t="str">
            <v>WATERFORD</v>
          </cell>
          <cell r="I939" t="str">
            <v>CT</v>
          </cell>
          <cell r="J939" t="str">
            <v>06385</v>
          </cell>
          <cell r="K939" t="str">
            <v>Exact Auto Street Reference Geocoded</v>
          </cell>
          <cell r="M939" t="str">
            <v>SIERING/SCHOOLS</v>
          </cell>
          <cell r="N939" t="str">
            <v>SIERING DISTRICT</v>
          </cell>
          <cell r="O939" t="str">
            <v>EFFECTIVE 8/10/20 Del in all locations unless cust chooses not to.</v>
          </cell>
          <cell r="P939">
            <v>43718</v>
          </cell>
          <cell r="Q939">
            <v>44726.520347222198</v>
          </cell>
          <cell r="R939">
            <v>44727</v>
          </cell>
          <cell r="S939" t="str">
            <v>FRANKIE</v>
          </cell>
          <cell r="T939" t="str">
            <v>12</v>
          </cell>
          <cell r="V939" t="str">
            <v>41.349270</v>
          </cell>
          <cell r="W939" t="str">
            <v>-72.127605</v>
          </cell>
        </row>
        <row r="940">
          <cell r="B940">
            <v>261210</v>
          </cell>
          <cell r="C940" t="str">
            <v>Great Neck School</v>
          </cell>
          <cell r="D940" t="str">
            <v>K12</v>
          </cell>
          <cell r="E940">
            <v>0</v>
          </cell>
          <cell r="F940" t="str">
            <v>W</v>
          </cell>
          <cell r="G940" t="str">
            <v>16 Great Neck Rd</v>
          </cell>
          <cell r="H940" t="str">
            <v>WATERFORD</v>
          </cell>
          <cell r="I940" t="str">
            <v>CT</v>
          </cell>
          <cell r="J940" t="str">
            <v>06385</v>
          </cell>
          <cell r="K940" t="str">
            <v>Exact Auto Street Reference Geocoded</v>
          </cell>
          <cell r="M940" t="str">
            <v>SIERING/SCHOOLS</v>
          </cell>
          <cell r="N940" t="str">
            <v>SIERING DISTRICT</v>
          </cell>
          <cell r="P940">
            <v>43718</v>
          </cell>
          <cell r="Q940">
            <v>44089.543009259301</v>
          </cell>
          <cell r="R940">
            <v>44131</v>
          </cell>
          <cell r="S940" t="str">
            <v>FRANKIE</v>
          </cell>
          <cell r="T940" t="str">
            <v>12</v>
          </cell>
          <cell r="V940" t="str">
            <v>41.338773</v>
          </cell>
          <cell r="W940" t="str">
            <v>-72.137306</v>
          </cell>
        </row>
        <row r="941">
          <cell r="B941">
            <v>261211</v>
          </cell>
          <cell r="C941" t="str">
            <v>Oswegatchie School</v>
          </cell>
          <cell r="D941" t="str">
            <v>K12</v>
          </cell>
          <cell r="E941">
            <v>0</v>
          </cell>
          <cell r="F941" t="str">
            <v>W</v>
          </cell>
          <cell r="G941" t="str">
            <v>470 Boston Post rd</v>
          </cell>
          <cell r="H941" t="str">
            <v>WATERFORD</v>
          </cell>
          <cell r="I941" t="str">
            <v>CT</v>
          </cell>
          <cell r="J941" t="str">
            <v>06385</v>
          </cell>
          <cell r="K941" t="str">
            <v>Exact Auto Street Reference Geocoded</v>
          </cell>
          <cell r="M941" t="str">
            <v>SIERING/SCHOOLS</v>
          </cell>
          <cell r="N941" t="str">
            <v>SIERING DISTRICT</v>
          </cell>
          <cell r="P941">
            <v>43718</v>
          </cell>
          <cell r="Q941">
            <v>44496.539884259299</v>
          </cell>
          <cell r="R941">
            <v>44727</v>
          </cell>
          <cell r="S941" t="str">
            <v>FRANKIE</v>
          </cell>
          <cell r="T941" t="str">
            <v>12</v>
          </cell>
          <cell r="V941" t="str">
            <v>41.360682</v>
          </cell>
          <cell r="W941" t="str">
            <v>-72.177196</v>
          </cell>
        </row>
        <row r="942">
          <cell r="B942">
            <v>261212</v>
          </cell>
          <cell r="C942" t="str">
            <v>Quaker Hill Elementary School</v>
          </cell>
          <cell r="D942" t="str">
            <v>K12</v>
          </cell>
          <cell r="E942">
            <v>0</v>
          </cell>
          <cell r="F942" t="str">
            <v>W</v>
          </cell>
          <cell r="G942" t="str">
            <v>285 Bloomingdale Rd</v>
          </cell>
          <cell r="H942" t="str">
            <v>QUAKER HILL</v>
          </cell>
          <cell r="I942" t="str">
            <v>CT</v>
          </cell>
          <cell r="J942" t="str">
            <v>06375</v>
          </cell>
          <cell r="K942" t="str">
            <v>Exact Auto Street Reference Geocoded</v>
          </cell>
          <cell r="M942" t="str">
            <v>SIERING/SCHOOLS</v>
          </cell>
          <cell r="N942" t="str">
            <v>SIERING DISTRICT</v>
          </cell>
          <cell r="P942">
            <v>43718</v>
          </cell>
          <cell r="Q942">
            <v>44530.862141203703</v>
          </cell>
          <cell r="R942">
            <v>44727</v>
          </cell>
          <cell r="S942" t="str">
            <v>FRANKIE</v>
          </cell>
          <cell r="T942" t="str">
            <v>12</v>
          </cell>
          <cell r="V942" t="str">
            <v>41.402312</v>
          </cell>
          <cell r="W942" t="str">
            <v>-72.115780</v>
          </cell>
        </row>
        <row r="943">
          <cell r="B943">
            <v>261213</v>
          </cell>
          <cell r="C943" t="str">
            <v>BRIGHT &amp; EARLY NIANTIC</v>
          </cell>
          <cell r="D943" t="str">
            <v>K12</v>
          </cell>
          <cell r="E943">
            <v>0</v>
          </cell>
          <cell r="F943" t="str">
            <v>TF</v>
          </cell>
          <cell r="G943" t="str">
            <v>245 FLAMDERS ROAD</v>
          </cell>
          <cell r="H943" t="str">
            <v>NIANTIC</v>
          </cell>
          <cell r="I943" t="str">
            <v>CT</v>
          </cell>
          <cell r="J943" t="str">
            <v>06357</v>
          </cell>
          <cell r="K943" t="str">
            <v>High Confidence Auto Street Ref Geocoded</v>
          </cell>
          <cell r="M943" t="str">
            <v>SIERING/SCHOOLS</v>
          </cell>
          <cell r="N943" t="str">
            <v>SIERING DISTRICT</v>
          </cell>
          <cell r="O943" t="str">
            <v>Chapma N Woods Road.</v>
          </cell>
          <cell r="P943">
            <v>43725</v>
          </cell>
          <cell r="Q943">
            <v>44089.543009259301</v>
          </cell>
          <cell r="R943">
            <v>44756</v>
          </cell>
          <cell r="S943" t="str">
            <v>FRANKIE</v>
          </cell>
          <cell r="T943" t="str">
            <v>12</v>
          </cell>
          <cell r="V943" t="str">
            <v>41.357157</v>
          </cell>
          <cell r="W943" t="str">
            <v>-72.210277</v>
          </cell>
        </row>
        <row r="944">
          <cell r="B944">
            <v>261215</v>
          </cell>
          <cell r="C944" t="str">
            <v>ODYSSEY COMMUNITY SCHOOL</v>
          </cell>
          <cell r="D944" t="str">
            <v>K12</v>
          </cell>
          <cell r="E944">
            <v>0</v>
          </cell>
          <cell r="F944" t="str">
            <v>W</v>
          </cell>
          <cell r="G944" t="str">
            <v>579 WEST MIDDLE TPKE</v>
          </cell>
          <cell r="H944" t="str">
            <v>MANCHESTER</v>
          </cell>
          <cell r="I944" t="str">
            <v>CT</v>
          </cell>
          <cell r="J944" t="str">
            <v>06040</v>
          </cell>
          <cell r="K944" t="str">
            <v>Exact Auto Street Reference Geocoded</v>
          </cell>
          <cell r="M944" t="str">
            <v>SIERING/SCHOOLS</v>
          </cell>
          <cell r="N944" t="str">
            <v>SIERING DISTRICT</v>
          </cell>
          <cell r="O944" t="str">
            <v>FRONT DOOR DELIVERY.</v>
          </cell>
          <cell r="P944">
            <v>43738</v>
          </cell>
          <cell r="Q944">
            <v>44298.503888888903</v>
          </cell>
          <cell r="R944">
            <v>44511</v>
          </cell>
          <cell r="S944" t="str">
            <v>FRANKIE</v>
          </cell>
          <cell r="T944" t="str">
            <v>12</v>
          </cell>
          <cell r="V944" t="str">
            <v>41.781156</v>
          </cell>
          <cell r="W944" t="str">
            <v>-72.550872</v>
          </cell>
        </row>
        <row r="945">
          <cell r="B945">
            <v>261216</v>
          </cell>
          <cell r="C945" t="str">
            <v>B. Franklin Elem Meriden</v>
          </cell>
          <cell r="D945" t="str">
            <v>K12</v>
          </cell>
          <cell r="E945">
            <v>0</v>
          </cell>
          <cell r="F945" t="str">
            <v>MW</v>
          </cell>
          <cell r="G945" t="str">
            <v>426 West Main St</v>
          </cell>
          <cell r="H945" t="str">
            <v>MERIDEN</v>
          </cell>
          <cell r="I945" t="str">
            <v>CT</v>
          </cell>
          <cell r="J945" t="str">
            <v>06451</v>
          </cell>
          <cell r="K945" t="str">
            <v>Exact Auto Street Reference Geocoded</v>
          </cell>
          <cell r="M945" t="str">
            <v>SIERING/SCHOOLS</v>
          </cell>
          <cell r="N945" t="str">
            <v>SIERING DISTRICT</v>
          </cell>
          <cell r="O945" t="str">
            <v>Back in driveway between red house &amp; McDonald s.</v>
          </cell>
          <cell r="P945">
            <v>43837</v>
          </cell>
          <cell r="Q945">
            <v>44501.560671296298</v>
          </cell>
          <cell r="R945">
            <v>44501</v>
          </cell>
          <cell r="S945" t="str">
            <v>FRANKIE</v>
          </cell>
          <cell r="T945" t="str">
            <v>12</v>
          </cell>
          <cell r="V945" t="str">
            <v>41.539839</v>
          </cell>
          <cell r="W945" t="str">
            <v>-72.817263</v>
          </cell>
        </row>
        <row r="946">
          <cell r="B946">
            <v>261218</v>
          </cell>
          <cell r="C946" t="str">
            <v>Capital Prep - Upper School</v>
          </cell>
          <cell r="D946" t="str">
            <v>K12</v>
          </cell>
          <cell r="E946">
            <v>0</v>
          </cell>
          <cell r="F946" t="str">
            <v>W</v>
          </cell>
          <cell r="G946" t="str">
            <v>461 Mill Hill Avenue</v>
          </cell>
          <cell r="H946" t="str">
            <v>BRIDGEPORT</v>
          </cell>
          <cell r="I946" t="str">
            <v>CT</v>
          </cell>
          <cell r="J946" t="str">
            <v>06610</v>
          </cell>
          <cell r="K946" t="str">
            <v>Exact Auto Street Reference Geocoded</v>
          </cell>
          <cell r="M946" t="str">
            <v>SIERING/SCHOOLS</v>
          </cell>
          <cell r="N946" t="str">
            <v>SIERING DISTRICT</v>
          </cell>
          <cell r="O946" t="str">
            <v>To call, dial extension 108.</v>
          </cell>
          <cell r="P946">
            <v>43900</v>
          </cell>
          <cell r="Q946">
            <v>44684.574675925898</v>
          </cell>
          <cell r="R946">
            <v>44691</v>
          </cell>
          <cell r="S946" t="str">
            <v>FRANKIE</v>
          </cell>
          <cell r="T946" t="str">
            <v>12</v>
          </cell>
          <cell r="V946" t="str">
            <v>41.192874</v>
          </cell>
          <cell r="W946" t="str">
            <v>-73.165215</v>
          </cell>
        </row>
        <row r="947">
          <cell r="B947">
            <v>261219</v>
          </cell>
          <cell r="C947" t="str">
            <v>EAST SHORE MIDDLE SCHOOL</v>
          </cell>
          <cell r="D947" t="str">
            <v>K12</v>
          </cell>
          <cell r="E947">
            <v>0</v>
          </cell>
          <cell r="F947" t="str">
            <v>F</v>
          </cell>
          <cell r="G947" t="str">
            <v>240 CHAPEL STREET</v>
          </cell>
          <cell r="H947" t="str">
            <v>MILFORD</v>
          </cell>
          <cell r="I947" t="str">
            <v>CT</v>
          </cell>
          <cell r="J947" t="str">
            <v>06460</v>
          </cell>
          <cell r="K947" t="str">
            <v>Exact Auto Street Reference Geocoded</v>
          </cell>
          <cell r="M947" t="str">
            <v>SIERING/SCHOOLS</v>
          </cell>
          <cell r="N947" t="str">
            <v>SIERING DISTRICT</v>
          </cell>
          <cell r="O947" t="str">
            <v>EFFECTIVE 8/10/20 Del in all locations unless cust chooses not to.</v>
          </cell>
          <cell r="P947">
            <v>43923</v>
          </cell>
          <cell r="Q947">
            <v>44089.543009259301</v>
          </cell>
          <cell r="R947">
            <v>43990</v>
          </cell>
          <cell r="S947" t="str">
            <v>FRANKIE</v>
          </cell>
          <cell r="T947" t="str">
            <v>12</v>
          </cell>
          <cell r="V947" t="str">
            <v>41.228202</v>
          </cell>
          <cell r="W947" t="str">
            <v>-73.001672</v>
          </cell>
        </row>
        <row r="948">
          <cell r="B948">
            <v>261221</v>
          </cell>
          <cell r="C948" t="str">
            <v>Mountain Mist @ Maloney HS</v>
          </cell>
          <cell r="D948" t="str">
            <v>K12</v>
          </cell>
          <cell r="E948">
            <v>0</v>
          </cell>
          <cell r="F948" t="str">
            <v>M</v>
          </cell>
          <cell r="G948" t="str">
            <v>121 Gravel Street</v>
          </cell>
          <cell r="H948" t="str">
            <v>MERIDEN</v>
          </cell>
          <cell r="I948" t="str">
            <v>CT</v>
          </cell>
          <cell r="J948" t="str">
            <v>06450</v>
          </cell>
          <cell r="K948" t="str">
            <v>Exact Auto Street Reference Geocoded</v>
          </cell>
          <cell r="M948" t="str">
            <v>SIERING/SCHOOLS</v>
          </cell>
          <cell r="N948" t="str">
            <v>SIERING DISTRICT</v>
          </cell>
          <cell r="O948" t="str">
            <v>EFFECTIVE 8/10/20 Del in all locations unless cust chooses not to.</v>
          </cell>
          <cell r="P948">
            <v>43997</v>
          </cell>
          <cell r="Q948">
            <v>44104.544236111098</v>
          </cell>
          <cell r="R948">
            <v>44059</v>
          </cell>
          <cell r="S948" t="str">
            <v>FRANKIE</v>
          </cell>
          <cell r="T948" t="str">
            <v>12</v>
          </cell>
          <cell r="V948" t="str">
            <v>41.532345</v>
          </cell>
          <cell r="W948" t="str">
            <v>-72.773973</v>
          </cell>
        </row>
        <row r="949">
          <cell r="B949">
            <v>261222</v>
          </cell>
          <cell r="C949" t="str">
            <v>ML King Elementary School</v>
          </cell>
          <cell r="D949" t="str">
            <v>K12</v>
          </cell>
          <cell r="E949">
            <v>0</v>
          </cell>
          <cell r="F949" t="str">
            <v>F</v>
          </cell>
          <cell r="G949" t="str">
            <v>25 Ridgefield St</v>
          </cell>
          <cell r="H949" t="str">
            <v>Hartford</v>
          </cell>
          <cell r="I949" t="str">
            <v>CT</v>
          </cell>
          <cell r="J949" t="str">
            <v>06112</v>
          </cell>
          <cell r="K949" t="str">
            <v>Exact Auto Street Reference Geocoded</v>
          </cell>
          <cell r="M949" t="str">
            <v>SIERING/SCHOOLS</v>
          </cell>
          <cell r="N949" t="str">
            <v>SIERING DISTRICT</v>
          </cell>
          <cell r="P949">
            <v>44032</v>
          </cell>
          <cell r="Q949">
            <v>44089.543009259301</v>
          </cell>
          <cell r="R949">
            <v>44442</v>
          </cell>
          <cell r="S949" t="str">
            <v>FRANKIE</v>
          </cell>
          <cell r="T949" t="str">
            <v>12</v>
          </cell>
          <cell r="V949" t="str">
            <v>41.786565</v>
          </cell>
          <cell r="W949" t="str">
            <v>-72.695962</v>
          </cell>
        </row>
        <row r="950">
          <cell r="B950">
            <v>261223</v>
          </cell>
          <cell r="C950" t="str">
            <v>GROTON MIDDLE SCHOOL - K12</v>
          </cell>
          <cell r="D950" t="str">
            <v>K12</v>
          </cell>
          <cell r="E950">
            <v>0</v>
          </cell>
          <cell r="F950" t="str">
            <v>T</v>
          </cell>
          <cell r="G950" t="str">
            <v>35 GROTON LONG POINT ROAD</v>
          </cell>
          <cell r="H950" t="str">
            <v>GROTON</v>
          </cell>
          <cell r="I950" t="str">
            <v>CT</v>
          </cell>
          <cell r="J950" t="str">
            <v>06340</v>
          </cell>
          <cell r="K950" t="str">
            <v>Exact Auto Street Reference Geocoded</v>
          </cell>
          <cell r="M950" t="str">
            <v>SIERING/SCHOOLS</v>
          </cell>
          <cell r="N950" t="str">
            <v>SIERING DISTRICT</v>
          </cell>
          <cell r="P950">
            <v>44070</v>
          </cell>
          <cell r="Q950">
            <v>44725.539687500001</v>
          </cell>
          <cell r="R950">
            <v>44726</v>
          </cell>
          <cell r="S950" t="str">
            <v>FRANKIE</v>
          </cell>
          <cell r="T950" t="str">
            <v>12</v>
          </cell>
          <cell r="V950" t="str">
            <v>41.344327</v>
          </cell>
          <cell r="W950" t="str">
            <v>-72.011585</v>
          </cell>
        </row>
        <row r="951">
          <cell r="B951">
            <v>261234</v>
          </cell>
          <cell r="C951" t="str">
            <v>Bullards Havens THS</v>
          </cell>
          <cell r="D951" t="str">
            <v>CT TECH</v>
          </cell>
          <cell r="E951">
            <v>2</v>
          </cell>
          <cell r="F951" t="str">
            <v>WF</v>
          </cell>
          <cell r="G951" t="str">
            <v>500 Palisade Ave</v>
          </cell>
          <cell r="H951" t="str">
            <v>BRIDGEPORT</v>
          </cell>
          <cell r="I951" t="str">
            <v>CT</v>
          </cell>
          <cell r="J951" t="str">
            <v>06610</v>
          </cell>
          <cell r="K951" t="str">
            <v>Exact Auto Street Reference Geocoded</v>
          </cell>
          <cell r="L951" t="str">
            <v>IS DOC; S SCREW</v>
          </cell>
          <cell r="M951" t="str">
            <v>SIERING/SCHOOLS</v>
          </cell>
          <cell r="N951" t="str">
            <v>SIERING DISTRICT</v>
          </cell>
          <cell r="O951" t="str">
            <v>EFFECTIVE 8/10/20 Del in all locations unless cust chooses not to.  Check in at main entrance 8606449568 x 270</v>
          </cell>
          <cell r="P951">
            <v>44732</v>
          </cell>
          <cell r="Q951">
            <v>44732.496701388904</v>
          </cell>
          <cell r="S951" t="str">
            <v>ADMIN</v>
          </cell>
          <cell r="T951" t="str">
            <v>12</v>
          </cell>
          <cell r="V951" t="str">
            <v>41.199772</v>
          </cell>
          <cell r="W951" t="str">
            <v>-73.164985</v>
          </cell>
        </row>
        <row r="952">
          <cell r="B952">
            <v>308016</v>
          </cell>
          <cell r="C952" t="str">
            <v>YWCA Hartford 7-5</v>
          </cell>
          <cell r="D952" t="str">
            <v>C</v>
          </cell>
          <cell r="E952">
            <v>0</v>
          </cell>
          <cell r="F952" t="str">
            <v>W</v>
          </cell>
          <cell r="G952" t="str">
            <v>135 Broad st</v>
          </cell>
          <cell r="H952" t="str">
            <v>HARTFORD</v>
          </cell>
          <cell r="I952" t="str">
            <v>CT</v>
          </cell>
          <cell r="J952" t="str">
            <v>06105</v>
          </cell>
          <cell r="K952" t="str">
            <v>Exact Auto Street Reference Geocoded</v>
          </cell>
          <cell r="M952" t="str">
            <v>SIERING/SCHOOLS</v>
          </cell>
          <cell r="N952" t="str">
            <v>SIERING DISTRICT</v>
          </cell>
          <cell r="P952">
            <v>39927</v>
          </cell>
          <cell r="Q952">
            <v>44089.543009259301</v>
          </cell>
          <cell r="R952">
            <v>44523</v>
          </cell>
          <cell r="S952" t="str">
            <v>FRANKIE</v>
          </cell>
          <cell r="T952" t="str">
            <v>12</v>
          </cell>
          <cell r="V952" t="str">
            <v>41.766009</v>
          </cell>
          <cell r="W952" t="str">
            <v>-72.686509</v>
          </cell>
        </row>
        <row r="953">
          <cell r="B953">
            <v>308020</v>
          </cell>
          <cell r="C953" t="str">
            <v>Elmwood early Learning</v>
          </cell>
          <cell r="D953" t="str">
            <v>C</v>
          </cell>
          <cell r="E953">
            <v>0</v>
          </cell>
          <cell r="F953" t="str">
            <v>M</v>
          </cell>
          <cell r="G953" t="str">
            <v>1106 New Britain Ave</v>
          </cell>
          <cell r="H953" t="str">
            <v>W HARTFORD</v>
          </cell>
          <cell r="I953" t="str">
            <v>CT</v>
          </cell>
          <cell r="J953" t="str">
            <v>06110</v>
          </cell>
          <cell r="K953" t="str">
            <v>Exact Auto Street Reference Geocoded</v>
          </cell>
          <cell r="M953" t="str">
            <v>SIERING/SCHOOLS</v>
          </cell>
          <cell r="N953" t="str">
            <v>SIERING DISTRICT</v>
          </cell>
          <cell r="O953" t="str">
            <v>EFFECTIVE 8/10/20 Del in all locations unless cust chooses not to.</v>
          </cell>
          <cell r="P953">
            <v>40300</v>
          </cell>
          <cell r="Q953">
            <v>44089.543009259301</v>
          </cell>
          <cell r="R953">
            <v>44746</v>
          </cell>
          <cell r="S953" t="str">
            <v>FRANKIE</v>
          </cell>
          <cell r="T953" t="str">
            <v>12</v>
          </cell>
          <cell r="V953" t="str">
            <v>41.732240</v>
          </cell>
          <cell r="W953" t="str">
            <v>-72.730548</v>
          </cell>
        </row>
        <row r="954">
          <cell r="B954">
            <v>308034</v>
          </cell>
          <cell r="C954" t="str">
            <v>Bolton School Kids Link</v>
          </cell>
          <cell r="D954" t="str">
            <v>C</v>
          </cell>
          <cell r="E954">
            <v>0</v>
          </cell>
          <cell r="F954" t="str">
            <v>W</v>
          </cell>
          <cell r="G954" t="str">
            <v>104 Notch Rd</v>
          </cell>
          <cell r="H954" t="str">
            <v>BOLTON</v>
          </cell>
          <cell r="I954" t="str">
            <v>CT</v>
          </cell>
          <cell r="J954" t="str">
            <v>06043</v>
          </cell>
          <cell r="K954" t="str">
            <v>High Confidence Auto Street Ref Geocoded</v>
          </cell>
          <cell r="M954" t="str">
            <v>SIERING/SCHOOLS</v>
          </cell>
          <cell r="N954" t="str">
            <v>SIERING DISTRICT</v>
          </cell>
          <cell r="O954" t="str">
            <v>This is an after school program.  Must be before 9am or after school closing.</v>
          </cell>
          <cell r="P954">
            <v>40414</v>
          </cell>
          <cell r="Q954">
            <v>44677.5078125</v>
          </cell>
          <cell r="R954">
            <v>44726</v>
          </cell>
          <cell r="S954" t="str">
            <v>FRANKIE</v>
          </cell>
          <cell r="T954" t="str">
            <v>12</v>
          </cell>
          <cell r="V954" t="str">
            <v>41.776791</v>
          </cell>
          <cell r="W954" t="str">
            <v>-72.442943</v>
          </cell>
        </row>
        <row r="955">
          <cell r="B955">
            <v>380303</v>
          </cell>
          <cell r="C955" t="str">
            <v>Mancester Early 2</v>
          </cell>
          <cell r="D955" t="str">
            <v>A</v>
          </cell>
          <cell r="E955">
            <v>0</v>
          </cell>
          <cell r="F955" t="str">
            <v>MW</v>
          </cell>
          <cell r="G955" t="str">
            <v>80 Waddell Rd</v>
          </cell>
          <cell r="H955" t="str">
            <v>MANCHESTER</v>
          </cell>
          <cell r="I955" t="str">
            <v>CT</v>
          </cell>
          <cell r="J955" t="str">
            <v>06040</v>
          </cell>
          <cell r="K955" t="str">
            <v>Exact Auto Street Reference Geocoded</v>
          </cell>
          <cell r="M955" t="str">
            <v>SIERING/SCHOOLS</v>
          </cell>
          <cell r="N955" t="str">
            <v>SIERING DISTRICT</v>
          </cell>
          <cell r="O955" t="str">
            <v>EFFECTIVE 8/10/20 Del in all locations unless cust chooses not to.</v>
          </cell>
          <cell r="P955">
            <v>38980</v>
          </cell>
          <cell r="Q955">
            <v>44089.543009259301</v>
          </cell>
          <cell r="R955">
            <v>44761</v>
          </cell>
          <cell r="S955" t="str">
            <v>FRANKIE</v>
          </cell>
          <cell r="T955" t="str">
            <v>12</v>
          </cell>
          <cell r="V955" t="str">
            <v>41.767370</v>
          </cell>
          <cell r="W955" t="str">
            <v>-72.548229</v>
          </cell>
        </row>
        <row r="956">
          <cell r="B956">
            <v>402003</v>
          </cell>
          <cell r="C956" t="str">
            <v>Meriden YMCA 6:30-12</v>
          </cell>
          <cell r="D956" t="str">
            <v>B</v>
          </cell>
          <cell r="E956">
            <v>0</v>
          </cell>
          <cell r="F956" t="str">
            <v>TF</v>
          </cell>
          <cell r="G956" t="str">
            <v>66 Crown St</v>
          </cell>
          <cell r="H956" t="str">
            <v>MERIDEN</v>
          </cell>
          <cell r="I956" t="str">
            <v>CT</v>
          </cell>
          <cell r="J956" t="str">
            <v>06451</v>
          </cell>
          <cell r="K956" t="str">
            <v>Med Confidence Auto Street Ref Geocoded</v>
          </cell>
          <cell r="M956" t="str">
            <v>SIERING/SCHOOLS</v>
          </cell>
          <cell r="N956" t="str">
            <v>SIERING DISTRICT</v>
          </cell>
          <cell r="O956" t="str">
            <v>EFFECTIVE 8/10/20 Del in all locations unless cust chooses not to.</v>
          </cell>
          <cell r="P956">
            <v>41247</v>
          </cell>
          <cell r="Q956">
            <v>44089.543009259301</v>
          </cell>
          <cell r="R956">
            <v>44760</v>
          </cell>
          <cell r="S956" t="str">
            <v>FRANKIE</v>
          </cell>
          <cell r="T956" t="str">
            <v>12</v>
          </cell>
          <cell r="V956" t="str">
            <v>41.535672</v>
          </cell>
          <cell r="W956" t="str">
            <v>-72.801995</v>
          </cell>
        </row>
        <row r="957">
          <cell r="B957">
            <v>600001</v>
          </cell>
          <cell r="C957" t="str">
            <v>WHITNEY HIGH NORTH Open 7am</v>
          </cell>
          <cell r="D957" t="str">
            <v>FFV</v>
          </cell>
          <cell r="E957">
            <v>0</v>
          </cell>
          <cell r="F957" t="str">
            <v>T</v>
          </cell>
          <cell r="G957" t="str">
            <v>130 Leeder Hill Road</v>
          </cell>
          <cell r="H957" t="str">
            <v>HAMDEN</v>
          </cell>
          <cell r="I957" t="str">
            <v>CT</v>
          </cell>
          <cell r="J957" t="str">
            <v>06517</v>
          </cell>
          <cell r="K957" t="str">
            <v>High Confidence Auto Street Ref Geocoded</v>
          </cell>
          <cell r="M957" t="str">
            <v>DOD-DEPARTMENT OF DE</v>
          </cell>
          <cell r="N957" t="str">
            <v>CAPPELLO DISTRICT</v>
          </cell>
          <cell r="P957">
            <v>42990</v>
          </cell>
          <cell r="Q957">
            <v>44496.539884259299</v>
          </cell>
          <cell r="R957">
            <v>44644</v>
          </cell>
          <cell r="S957" t="str">
            <v>FRANKIE</v>
          </cell>
          <cell r="T957" t="str">
            <v>12</v>
          </cell>
          <cell r="V957" t="str">
            <v>41.343758</v>
          </cell>
          <cell r="W957" t="str">
            <v>-72.926482</v>
          </cell>
        </row>
        <row r="958">
          <cell r="B958">
            <v>600002</v>
          </cell>
          <cell r="C958" t="str">
            <v>MILL ROAD SCHOOL</v>
          </cell>
          <cell r="D958" t="str">
            <v>FFV</v>
          </cell>
          <cell r="E958">
            <v>0</v>
          </cell>
          <cell r="F958" t="str">
            <v>F</v>
          </cell>
          <cell r="G958" t="str">
            <v>295 MILL ROAD</v>
          </cell>
          <cell r="H958" t="str">
            <v>NORTHAVEN</v>
          </cell>
          <cell r="I958" t="str">
            <v>CT</v>
          </cell>
          <cell r="J958" t="str">
            <v>06473</v>
          </cell>
          <cell r="K958" t="str">
            <v>High Confidence Auto Street Ref Geocoded</v>
          </cell>
          <cell r="M958" t="str">
            <v>DOD-DEPARTMENT OF DE</v>
          </cell>
          <cell r="N958" t="str">
            <v>CAPPELLO DISTRICT</v>
          </cell>
          <cell r="O958" t="str">
            <v>EFFECTIVE 8/10/20 Del in all locations unless cust chooses not to.</v>
          </cell>
          <cell r="P958">
            <v>42990</v>
          </cell>
          <cell r="Q958">
            <v>44496.539884259299</v>
          </cell>
          <cell r="R958">
            <v>44637</v>
          </cell>
          <cell r="S958" t="str">
            <v>FRANKIE</v>
          </cell>
          <cell r="T958" t="str">
            <v>12</v>
          </cell>
          <cell r="V958" t="str">
            <v>41.385752</v>
          </cell>
          <cell r="W958" t="str">
            <v>-72.838363</v>
          </cell>
        </row>
        <row r="959">
          <cell r="B959">
            <v>600003</v>
          </cell>
          <cell r="C959" t="str">
            <v>REG 5 - AMITY HS</v>
          </cell>
          <cell r="D959" t="str">
            <v>FFV</v>
          </cell>
          <cell r="E959">
            <v>0</v>
          </cell>
          <cell r="F959" t="str">
            <v>W</v>
          </cell>
          <cell r="G959" t="str">
            <v>25 NEWTON RD</v>
          </cell>
          <cell r="H959" t="str">
            <v>WOODBRIDGE</v>
          </cell>
          <cell r="I959" t="str">
            <v>CT</v>
          </cell>
          <cell r="J959" t="str">
            <v>06525</v>
          </cell>
          <cell r="K959" t="str">
            <v>Exact Auto Street Reference Geocoded</v>
          </cell>
          <cell r="M959" t="str">
            <v>DOD-DEPARTMENT OF DE</v>
          </cell>
          <cell r="N959" t="str">
            <v>CAPPELLO DISTRICT</v>
          </cell>
          <cell r="O959" t="str">
            <v>EFFECTIVE 8/10/20 Del in all locations unless cust chooses not to.</v>
          </cell>
          <cell r="P959">
            <v>42990</v>
          </cell>
          <cell r="Q959">
            <v>44496.539884259299</v>
          </cell>
          <cell r="R959">
            <v>44642</v>
          </cell>
          <cell r="S959" t="str">
            <v>FRANKIE</v>
          </cell>
          <cell r="T959" t="str">
            <v>12</v>
          </cell>
          <cell r="V959" t="str">
            <v>41.355908</v>
          </cell>
          <cell r="W959" t="str">
            <v>-73.010826</v>
          </cell>
        </row>
        <row r="960">
          <cell r="B960">
            <v>600004</v>
          </cell>
          <cell r="C960" t="str">
            <v>REG 5 - BETHANY MS</v>
          </cell>
          <cell r="D960" t="str">
            <v>FFV</v>
          </cell>
          <cell r="E960">
            <v>0</v>
          </cell>
          <cell r="F960" t="str">
            <v>W</v>
          </cell>
          <cell r="G960" t="str">
            <v>190 LUKE HILL RD</v>
          </cell>
          <cell r="H960" t="str">
            <v>BETHANY</v>
          </cell>
          <cell r="I960" t="str">
            <v>CT</v>
          </cell>
          <cell r="J960" t="str">
            <v>06524</v>
          </cell>
          <cell r="K960" t="str">
            <v>Exact Auto Street Reference Geocoded</v>
          </cell>
          <cell r="M960" t="str">
            <v>DOD-DEPARTMENT OF DE</v>
          </cell>
          <cell r="N960" t="str">
            <v>CAPPELLO DISTRICT</v>
          </cell>
          <cell r="P960">
            <v>42990</v>
          </cell>
          <cell r="Q960">
            <v>44635.538032407399</v>
          </cell>
          <cell r="R960">
            <v>44635</v>
          </cell>
          <cell r="S960" t="str">
            <v>FRANKIE</v>
          </cell>
          <cell r="T960" t="str">
            <v>12</v>
          </cell>
          <cell r="V960" t="str">
            <v>41.417103</v>
          </cell>
          <cell r="W960" t="str">
            <v>-73.009051</v>
          </cell>
        </row>
        <row r="961">
          <cell r="B961">
            <v>600005</v>
          </cell>
          <cell r="C961" t="str">
            <v>REG 5 - ORANGE MS</v>
          </cell>
          <cell r="D961" t="str">
            <v>FFV</v>
          </cell>
          <cell r="E961">
            <v>0</v>
          </cell>
          <cell r="F961" t="str">
            <v>W</v>
          </cell>
          <cell r="G961" t="str">
            <v>100 OHMAN AVE.</v>
          </cell>
          <cell r="H961" t="str">
            <v>ORANGE</v>
          </cell>
          <cell r="I961" t="str">
            <v>CT</v>
          </cell>
          <cell r="J961" t="str">
            <v>06477</v>
          </cell>
          <cell r="K961" t="str">
            <v>High Confidence Auto Street Ref Geocoded</v>
          </cell>
          <cell r="M961" t="str">
            <v>DOD-DEPARTMENT OF DE</v>
          </cell>
          <cell r="N961" t="str">
            <v>CAPPELLO DISTRICT</v>
          </cell>
          <cell r="O961" t="str">
            <v>EFFECTIVE 8/10/20 Del in all locations unless cust chooses not to.</v>
          </cell>
          <cell r="P961">
            <v>42990</v>
          </cell>
          <cell r="Q961">
            <v>44496.539884259299</v>
          </cell>
          <cell r="R961">
            <v>44509</v>
          </cell>
          <cell r="S961" t="str">
            <v>FRANKIE</v>
          </cell>
          <cell r="T961" t="str">
            <v>12</v>
          </cell>
          <cell r="V961" t="str">
            <v>41.301006</v>
          </cell>
          <cell r="W961" t="str">
            <v>-73.005072</v>
          </cell>
        </row>
        <row r="962">
          <cell r="B962">
            <v>600006</v>
          </cell>
          <cell r="C962" t="str">
            <v>ANSONIA HIGH SCHOOL</v>
          </cell>
          <cell r="D962" t="str">
            <v>FFV</v>
          </cell>
          <cell r="E962">
            <v>0</v>
          </cell>
          <cell r="F962" t="str">
            <v>M</v>
          </cell>
          <cell r="G962" t="str">
            <v>20 PULASKI HIGHWAY</v>
          </cell>
          <cell r="H962" t="str">
            <v>ANSONIA</v>
          </cell>
          <cell r="I962" t="str">
            <v>CT</v>
          </cell>
          <cell r="J962" t="str">
            <v>06401</v>
          </cell>
          <cell r="K962" t="str">
            <v>Exact Auto Street Reference Geocoded</v>
          </cell>
          <cell r="M962" t="str">
            <v>DOD-DEPARTMENT OF DE</v>
          </cell>
          <cell r="N962" t="str">
            <v>CAPPELLO DISTRICT</v>
          </cell>
          <cell r="O962" t="str">
            <v>EFFECTIVE 8/10/20 Del in all locations unless cust chooses not to.</v>
          </cell>
          <cell r="P962">
            <v>42990</v>
          </cell>
          <cell r="Q962">
            <v>44496.539884259299</v>
          </cell>
          <cell r="R962">
            <v>44654</v>
          </cell>
          <cell r="S962" t="str">
            <v>FRANKIE</v>
          </cell>
          <cell r="T962" t="str">
            <v>12</v>
          </cell>
          <cell r="V962" t="str">
            <v>41.329594</v>
          </cell>
          <cell r="W962" t="str">
            <v>-73.063637</v>
          </cell>
        </row>
        <row r="963">
          <cell r="B963">
            <v>600007</v>
          </cell>
          <cell r="C963" t="str">
            <v>ASHFORD SCHOOL</v>
          </cell>
          <cell r="D963" t="str">
            <v>FFV</v>
          </cell>
          <cell r="E963">
            <v>0</v>
          </cell>
          <cell r="F963" t="str">
            <v>R</v>
          </cell>
          <cell r="G963" t="str">
            <v>440 WESTFORD RD</v>
          </cell>
          <cell r="H963" t="str">
            <v>ASHFORD</v>
          </cell>
          <cell r="I963" t="str">
            <v>CT</v>
          </cell>
          <cell r="J963" t="str">
            <v>06278</v>
          </cell>
          <cell r="K963" t="str">
            <v>Exact Auto Street Reference Geocoded</v>
          </cell>
          <cell r="M963" t="str">
            <v>DOD-DEPARTMENT OF DE</v>
          </cell>
          <cell r="N963" t="str">
            <v>CAPPELLO DISTRICT</v>
          </cell>
          <cell r="O963" t="str">
            <v>EFFECTIVE 8/10/20 Del in all locations unless cust chooses not to.</v>
          </cell>
          <cell r="P963">
            <v>42990</v>
          </cell>
          <cell r="Q963">
            <v>44496.539884259299</v>
          </cell>
          <cell r="R963">
            <v>44643</v>
          </cell>
          <cell r="S963" t="str">
            <v>FRANKIE</v>
          </cell>
          <cell r="T963" t="str">
            <v>12</v>
          </cell>
          <cell r="V963" t="str">
            <v>41.893996</v>
          </cell>
          <cell r="W963" t="str">
            <v>-72.170037</v>
          </cell>
        </row>
        <row r="964">
          <cell r="B964">
            <v>600008</v>
          </cell>
          <cell r="C964" t="str">
            <v>AVON HIGH SCHOOL</v>
          </cell>
          <cell r="D964" t="str">
            <v>FFV</v>
          </cell>
          <cell r="E964">
            <v>0</v>
          </cell>
          <cell r="F964" t="str">
            <v>F</v>
          </cell>
          <cell r="G964" t="str">
            <v>510 WEST AVON ROAD</v>
          </cell>
          <cell r="H964" t="str">
            <v>AVON</v>
          </cell>
          <cell r="I964" t="str">
            <v>CT</v>
          </cell>
          <cell r="J964" t="str">
            <v>06001</v>
          </cell>
          <cell r="K964" t="str">
            <v>Exact Auto Street Reference Geocoded</v>
          </cell>
          <cell r="M964" t="str">
            <v>DOD-DEPARTMENT OF DE</v>
          </cell>
          <cell r="N964" t="str">
            <v>CAPPELLO DISTRICT</v>
          </cell>
          <cell r="P964">
            <v>42990</v>
          </cell>
          <cell r="Q964">
            <v>44496.539884259299</v>
          </cell>
          <cell r="R964">
            <v>44651</v>
          </cell>
          <cell r="S964" t="str">
            <v>FRANKIE</v>
          </cell>
          <cell r="T964" t="str">
            <v>12</v>
          </cell>
          <cell r="V964" t="str">
            <v>41.781824</v>
          </cell>
          <cell r="W964" t="str">
            <v>-72.864093</v>
          </cell>
        </row>
        <row r="965">
          <cell r="B965">
            <v>600009</v>
          </cell>
          <cell r="C965" t="str">
            <v>AVON MIDDLE SCHOOL</v>
          </cell>
          <cell r="D965" t="str">
            <v>FFV</v>
          </cell>
          <cell r="E965">
            <v>0</v>
          </cell>
          <cell r="F965" t="str">
            <v>F</v>
          </cell>
          <cell r="G965" t="str">
            <v>375 WEST AVON RD.</v>
          </cell>
          <cell r="H965" t="str">
            <v>AVON</v>
          </cell>
          <cell r="I965" t="str">
            <v>CT</v>
          </cell>
          <cell r="J965" t="str">
            <v>06001</v>
          </cell>
          <cell r="K965" t="str">
            <v>Exact Auto Street Reference Geocoded</v>
          </cell>
          <cell r="M965" t="str">
            <v>DOD-DEPARTMENT OF DE</v>
          </cell>
          <cell r="N965" t="str">
            <v>CAPPELLO DISTRICT</v>
          </cell>
          <cell r="P965">
            <v>42990</v>
          </cell>
          <cell r="Q965">
            <v>44496.539884259299</v>
          </cell>
          <cell r="R965">
            <v>44644</v>
          </cell>
          <cell r="S965" t="str">
            <v>FRANKIE</v>
          </cell>
          <cell r="T965" t="str">
            <v>12</v>
          </cell>
          <cell r="V965" t="str">
            <v>41.791106</v>
          </cell>
          <cell r="W965" t="str">
            <v>-72.863002</v>
          </cell>
        </row>
        <row r="966">
          <cell r="B966">
            <v>600010</v>
          </cell>
          <cell r="C966" t="str">
            <v>PINE GROVE SCHOOL</v>
          </cell>
          <cell r="D966" t="str">
            <v>FFV</v>
          </cell>
          <cell r="E966">
            <v>0</v>
          </cell>
          <cell r="F966" t="str">
            <v>F</v>
          </cell>
          <cell r="G966" t="str">
            <v>151 SCOVILLE ROAD</v>
          </cell>
          <cell r="H966" t="str">
            <v>AVON</v>
          </cell>
          <cell r="I966" t="str">
            <v>CT</v>
          </cell>
          <cell r="J966" t="str">
            <v>06001</v>
          </cell>
          <cell r="K966" t="str">
            <v>Exact Auto Street Reference Geocoded</v>
          </cell>
          <cell r="M966" t="str">
            <v>DOD-DEPARTMENT OF DE</v>
          </cell>
          <cell r="N966" t="str">
            <v>CAPPELLO DISTRICT</v>
          </cell>
          <cell r="P966">
            <v>42990</v>
          </cell>
          <cell r="Q966">
            <v>44496.539884259299</v>
          </cell>
          <cell r="R966">
            <v>44644</v>
          </cell>
          <cell r="S966" t="str">
            <v>FRANKIE</v>
          </cell>
          <cell r="T966" t="str">
            <v>12</v>
          </cell>
          <cell r="V966" t="str">
            <v>41.776740</v>
          </cell>
          <cell r="W966" t="str">
            <v>-72.854460</v>
          </cell>
        </row>
        <row r="967">
          <cell r="B967">
            <v>600011</v>
          </cell>
          <cell r="C967" t="str">
            <v>ROARING BROOK SCHOOL</v>
          </cell>
          <cell r="D967" t="str">
            <v>FFV</v>
          </cell>
          <cell r="E967">
            <v>0</v>
          </cell>
          <cell r="F967" t="str">
            <v>F</v>
          </cell>
          <cell r="G967" t="str">
            <v>30 OLD WHEELER LANE</v>
          </cell>
          <cell r="H967" t="str">
            <v>AVON</v>
          </cell>
          <cell r="I967" t="str">
            <v>CT</v>
          </cell>
          <cell r="J967" t="str">
            <v>06001</v>
          </cell>
          <cell r="K967" t="str">
            <v>Exact Auto Street Reference Geocoded</v>
          </cell>
          <cell r="M967" t="str">
            <v>DOD-DEPARTMENT OF DE</v>
          </cell>
          <cell r="N967" t="str">
            <v>CAPPELLO DISTRICT</v>
          </cell>
          <cell r="P967">
            <v>42990</v>
          </cell>
          <cell r="Q967">
            <v>44496.539884259299</v>
          </cell>
          <cell r="R967">
            <v>44644</v>
          </cell>
          <cell r="S967" t="str">
            <v>FRANKIE</v>
          </cell>
          <cell r="T967" t="str">
            <v>12</v>
          </cell>
          <cell r="V967" t="str">
            <v>41.793331</v>
          </cell>
          <cell r="W967" t="str">
            <v>-72.890959</v>
          </cell>
        </row>
        <row r="968">
          <cell r="B968">
            <v>600012</v>
          </cell>
          <cell r="C968" t="str">
            <v>THOMPSON BROOK SCHOOL</v>
          </cell>
          <cell r="D968" t="str">
            <v>FFV</v>
          </cell>
          <cell r="E968">
            <v>0</v>
          </cell>
          <cell r="F968" t="str">
            <v>F</v>
          </cell>
          <cell r="G968" t="str">
            <v>150 THOMPSON ROAD</v>
          </cell>
          <cell r="H968" t="str">
            <v>AVON</v>
          </cell>
          <cell r="I968" t="str">
            <v>CT</v>
          </cell>
          <cell r="J968" t="str">
            <v>06001</v>
          </cell>
          <cell r="K968" t="str">
            <v>Exact Auto Street Reference Geocoded</v>
          </cell>
          <cell r="M968" t="str">
            <v>DOD-DEPARTMENT OF DE</v>
          </cell>
          <cell r="N968" t="str">
            <v>CAPPELLO DISTRICT</v>
          </cell>
          <cell r="P968">
            <v>42990</v>
          </cell>
          <cell r="Q968">
            <v>44496.539884259299</v>
          </cell>
          <cell r="R968">
            <v>44644</v>
          </cell>
          <cell r="S968" t="str">
            <v>FRANKIE</v>
          </cell>
          <cell r="T968" t="str">
            <v>12</v>
          </cell>
          <cell r="V968" t="str">
            <v>41.771412</v>
          </cell>
          <cell r="W968" t="str">
            <v>-72.854089</v>
          </cell>
        </row>
        <row r="969">
          <cell r="B969">
            <v>600013</v>
          </cell>
          <cell r="C969" t="str">
            <v>BARKHAMSATED ELEMENTARY</v>
          </cell>
          <cell r="D969" t="str">
            <v>FFV</v>
          </cell>
          <cell r="E969">
            <v>0</v>
          </cell>
          <cell r="F969" t="str">
            <v>M</v>
          </cell>
          <cell r="G969" t="str">
            <v>65 RIPLEY HILL ROAD</v>
          </cell>
          <cell r="H969" t="str">
            <v>BARKHAMSTED</v>
          </cell>
          <cell r="I969" t="str">
            <v>CT</v>
          </cell>
          <cell r="J969" t="str">
            <v>06063</v>
          </cell>
          <cell r="K969" t="str">
            <v>Exact Auto Street Reference Geocoded</v>
          </cell>
          <cell r="M969" t="str">
            <v>DOD-DEPARTMENT OF DE</v>
          </cell>
          <cell r="N969" t="str">
            <v>CAPPELLO DISTRICT</v>
          </cell>
          <cell r="P969">
            <v>42990</v>
          </cell>
          <cell r="Q969">
            <v>44496.539884259299</v>
          </cell>
          <cell r="R969">
            <v>44647</v>
          </cell>
          <cell r="S969" t="str">
            <v>FRANKIE</v>
          </cell>
          <cell r="T969" t="str">
            <v>12</v>
          </cell>
          <cell r="V969" t="str">
            <v>41.910712</v>
          </cell>
          <cell r="W969" t="str">
            <v>-72.992050</v>
          </cell>
        </row>
        <row r="970">
          <cell r="B970">
            <v>600014</v>
          </cell>
          <cell r="C970" t="str">
            <v>Berlin High School - FFV</v>
          </cell>
          <cell r="D970" t="str">
            <v>FFV</v>
          </cell>
          <cell r="E970">
            <v>0</v>
          </cell>
          <cell r="F970" t="str">
            <v>W</v>
          </cell>
          <cell r="G970" t="str">
            <v>139 PATTERSON WAY</v>
          </cell>
          <cell r="H970" t="str">
            <v>BERLIN</v>
          </cell>
          <cell r="I970" t="str">
            <v>CT</v>
          </cell>
          <cell r="J970" t="str">
            <v>06037</v>
          </cell>
          <cell r="K970" t="str">
            <v>Exact Auto Street Reference Geocoded</v>
          </cell>
          <cell r="L970" t="str">
            <v>DOCK STOP; EJ; ISO</v>
          </cell>
          <cell r="M970" t="str">
            <v>DOD-DEPARTMENT OF DE</v>
          </cell>
          <cell r="N970" t="str">
            <v>CAPPELLO DISTRICT</v>
          </cell>
          <cell r="O970" t="str">
            <v>EFFECTIVE 8/10/20 Del in all locations unless cust chooses not to.</v>
          </cell>
          <cell r="P970">
            <v>42990</v>
          </cell>
          <cell r="Q970">
            <v>44642.601273148102</v>
          </cell>
          <cell r="R970">
            <v>44642</v>
          </cell>
          <cell r="S970" t="str">
            <v>FRANKIE</v>
          </cell>
          <cell r="T970" t="str">
            <v>12</v>
          </cell>
          <cell r="V970" t="str">
            <v>41.622773</v>
          </cell>
          <cell r="W970" t="str">
            <v>-72.750732</v>
          </cell>
        </row>
        <row r="971">
          <cell r="B971">
            <v>600015</v>
          </cell>
          <cell r="C971" t="str">
            <v>Berlin High School - FFV</v>
          </cell>
          <cell r="D971" t="str">
            <v>FFV</v>
          </cell>
          <cell r="E971">
            <v>0</v>
          </cell>
          <cell r="F971" t="str">
            <v>W</v>
          </cell>
          <cell r="G971" t="str">
            <v>139 Patterson Way</v>
          </cell>
          <cell r="H971" t="str">
            <v>BERLIN</v>
          </cell>
          <cell r="I971" t="str">
            <v>CT</v>
          </cell>
          <cell r="J971" t="str">
            <v>06037</v>
          </cell>
          <cell r="K971" t="str">
            <v>Exact Auto Street Reference Geocoded</v>
          </cell>
          <cell r="M971" t="str">
            <v>DOD-DEPARTMENT OF DE</v>
          </cell>
          <cell r="N971" t="str">
            <v>CAPPELLO DISTRICT</v>
          </cell>
          <cell r="P971">
            <v>42990</v>
          </cell>
          <cell r="Q971">
            <v>44104.606261574103</v>
          </cell>
          <cell r="R971">
            <v>44516</v>
          </cell>
          <cell r="S971" t="str">
            <v>FRANKIE</v>
          </cell>
          <cell r="T971" t="str">
            <v>12</v>
          </cell>
          <cell r="V971" t="str">
            <v>41.622773</v>
          </cell>
          <cell r="W971" t="str">
            <v>-72.750732</v>
          </cell>
        </row>
        <row r="972">
          <cell r="B972">
            <v>600017</v>
          </cell>
          <cell r="C972" t="str">
            <v>MCGEE MIDDLE</v>
          </cell>
          <cell r="D972" t="str">
            <v>FFV</v>
          </cell>
          <cell r="E972">
            <v>0</v>
          </cell>
          <cell r="F972" t="str">
            <v>W</v>
          </cell>
          <cell r="G972" t="str">
            <v>899 NORTON  RD</v>
          </cell>
          <cell r="H972" t="str">
            <v>BERLIN</v>
          </cell>
          <cell r="I972" t="str">
            <v>CT</v>
          </cell>
          <cell r="J972" t="str">
            <v>06037</v>
          </cell>
          <cell r="K972" t="str">
            <v>Exact Auto Street Reference Geocoded</v>
          </cell>
          <cell r="M972" t="str">
            <v>DOD-DEPARTMENT OF DE</v>
          </cell>
          <cell r="N972" t="str">
            <v>CAPPELLO DISTRICT</v>
          </cell>
          <cell r="P972">
            <v>42990</v>
          </cell>
          <cell r="Q972">
            <v>44089.543009259301</v>
          </cell>
          <cell r="R972">
            <v>44642</v>
          </cell>
          <cell r="S972" t="str">
            <v>FRANKIE</v>
          </cell>
          <cell r="T972" t="str">
            <v>12</v>
          </cell>
          <cell r="V972" t="str">
            <v>41.615149</v>
          </cell>
          <cell r="W972" t="str">
            <v>-72.762070</v>
          </cell>
        </row>
        <row r="973">
          <cell r="B973">
            <v>600018</v>
          </cell>
          <cell r="C973" t="str">
            <v>WILLARD ELEMENTARY</v>
          </cell>
          <cell r="D973" t="str">
            <v>FFV</v>
          </cell>
          <cell r="E973">
            <v>0</v>
          </cell>
          <cell r="F973" t="str">
            <v>W</v>
          </cell>
          <cell r="G973" t="str">
            <v>1088 NORTON RD</v>
          </cell>
          <cell r="H973" t="str">
            <v>BERLIN</v>
          </cell>
          <cell r="I973" t="str">
            <v>CT</v>
          </cell>
          <cell r="J973" t="str">
            <v>06037</v>
          </cell>
          <cell r="K973" t="str">
            <v>Exact Auto Street Reference Geocoded</v>
          </cell>
          <cell r="M973" t="str">
            <v>DOD-DEPARTMENT OF DE</v>
          </cell>
          <cell r="N973" t="str">
            <v>CAPPELLO DISTRICT</v>
          </cell>
          <cell r="O973" t="str">
            <v>EFFECTIVE 8/10/20 Del in all locations unless cust chooses not to.  "NO del ZONE BETWEEN 8AM-9AM"  Work around it if you arrive at that time.</v>
          </cell>
          <cell r="P973">
            <v>42990</v>
          </cell>
          <cell r="Q973">
            <v>44089.543009259301</v>
          </cell>
          <cell r="R973">
            <v>44607</v>
          </cell>
          <cell r="S973" t="str">
            <v>FRANKIE</v>
          </cell>
          <cell r="T973" t="str">
            <v>12</v>
          </cell>
          <cell r="V973" t="str">
            <v>41.615305</v>
          </cell>
          <cell r="W973" t="str">
            <v>-72.761725</v>
          </cell>
        </row>
        <row r="974">
          <cell r="B974">
            <v>600019</v>
          </cell>
          <cell r="C974" t="str">
            <v>BETHANY COMMUNITY SCHOOL</v>
          </cell>
          <cell r="D974" t="str">
            <v>FFV</v>
          </cell>
          <cell r="E974">
            <v>0</v>
          </cell>
          <cell r="F974" t="str">
            <v>W</v>
          </cell>
          <cell r="G974" t="str">
            <v>44 PECK ROAD</v>
          </cell>
          <cell r="H974" t="str">
            <v>BETHANY</v>
          </cell>
          <cell r="I974" t="str">
            <v>CT</v>
          </cell>
          <cell r="J974" t="str">
            <v>06524</v>
          </cell>
          <cell r="K974" t="str">
            <v>Exact Auto Street Reference Geocoded</v>
          </cell>
          <cell r="M974" t="str">
            <v>DOD-DEPARTMENT OF DE</v>
          </cell>
          <cell r="N974" t="str">
            <v>CAPPELLO DISTRICT</v>
          </cell>
          <cell r="O974" t="str">
            <v>EFFECTIVE 8/10/20 Del in all locations unless cust chooses not to.</v>
          </cell>
          <cell r="P974">
            <v>42990</v>
          </cell>
          <cell r="Q974">
            <v>44496.539884259299</v>
          </cell>
          <cell r="R974">
            <v>44642</v>
          </cell>
          <cell r="S974" t="str">
            <v>FRANKIE</v>
          </cell>
          <cell r="T974" t="str">
            <v>12</v>
          </cell>
          <cell r="V974" t="str">
            <v>41.422186</v>
          </cell>
          <cell r="W974" t="str">
            <v>-73.001045</v>
          </cell>
        </row>
        <row r="975">
          <cell r="B975">
            <v>600020</v>
          </cell>
          <cell r="C975" t="str">
            <v>BETHEL HIGH</v>
          </cell>
          <cell r="D975" t="str">
            <v>FISHER</v>
          </cell>
          <cell r="E975">
            <v>0</v>
          </cell>
          <cell r="F975" t="str">
            <v>M</v>
          </cell>
          <cell r="G975" t="str">
            <v>300 WHITTLESEY DR</v>
          </cell>
          <cell r="H975" t="str">
            <v>BETHEL</v>
          </cell>
          <cell r="I975" t="str">
            <v>CT</v>
          </cell>
          <cell r="J975" t="str">
            <v>06801</v>
          </cell>
          <cell r="K975" t="str">
            <v>Exact Auto Street Reference Geocoded</v>
          </cell>
          <cell r="M975" t="str">
            <v>DOD-DEPARTMENT OF DE</v>
          </cell>
          <cell r="N975" t="str">
            <v>CAPPELLO DISTRICT</v>
          </cell>
          <cell r="O975" t="str">
            <v>8/24/2020 - Do not deliver in facility until further notice. Contact Trans with questions.</v>
          </cell>
          <cell r="P975">
            <v>42990</v>
          </cell>
          <cell r="Q975">
            <v>44517.498946759297</v>
          </cell>
          <cell r="R975">
            <v>44502</v>
          </cell>
          <cell r="S975" t="str">
            <v>FRANKIE</v>
          </cell>
          <cell r="T975" t="str">
            <v>12</v>
          </cell>
          <cell r="V975" t="str">
            <v>41.381017</v>
          </cell>
          <cell r="W975" t="str">
            <v>-73.394942</v>
          </cell>
        </row>
        <row r="976">
          <cell r="B976">
            <v>600021</v>
          </cell>
          <cell r="C976" t="str">
            <v>BETHEL MIDDLE</v>
          </cell>
          <cell r="D976" t="str">
            <v>FFV</v>
          </cell>
          <cell r="E976">
            <v>0</v>
          </cell>
          <cell r="F976" t="str">
            <v>T</v>
          </cell>
          <cell r="G976" t="str">
            <v>600 WHITTLESEY DR</v>
          </cell>
          <cell r="H976" t="str">
            <v>BETHEL</v>
          </cell>
          <cell r="I976" t="str">
            <v>CT</v>
          </cell>
          <cell r="J976" t="str">
            <v>06801</v>
          </cell>
          <cell r="K976" t="str">
            <v>High Confidence Auto Street Ref Geocoded</v>
          </cell>
          <cell r="M976" t="str">
            <v>DOD-DEPARTMENT OF DE</v>
          </cell>
          <cell r="N976" t="str">
            <v>CAPPELLO DISTRICT</v>
          </cell>
          <cell r="P976">
            <v>42990</v>
          </cell>
          <cell r="Q976">
            <v>44089.543009259301</v>
          </cell>
          <cell r="S976" t="str">
            <v>FRANKIE</v>
          </cell>
          <cell r="T976" t="str">
            <v>12</v>
          </cell>
          <cell r="V976" t="str">
            <v>41.378608</v>
          </cell>
          <cell r="W976" t="str">
            <v>-73.395174</v>
          </cell>
        </row>
        <row r="977">
          <cell r="B977">
            <v>600022</v>
          </cell>
          <cell r="C977" t="str">
            <v>BLOOMFIELD HIGH SCHOOL</v>
          </cell>
          <cell r="D977" t="str">
            <v>FFV</v>
          </cell>
          <cell r="E977">
            <v>0</v>
          </cell>
          <cell r="F977" t="str">
            <v>F</v>
          </cell>
          <cell r="G977" t="str">
            <v>5 HUCKLEBERRY LANE</v>
          </cell>
          <cell r="H977" t="str">
            <v>BLOOMFIELD</v>
          </cell>
          <cell r="I977" t="str">
            <v>CT</v>
          </cell>
          <cell r="J977" t="str">
            <v>06002</v>
          </cell>
          <cell r="K977" t="str">
            <v>Exact Auto Street Reference Geocoded</v>
          </cell>
          <cell r="M977" t="str">
            <v>DOD-DEPARTMENT OF DE</v>
          </cell>
          <cell r="N977" t="str">
            <v>CAPPELLO DISTRICT</v>
          </cell>
          <cell r="P977">
            <v>42990</v>
          </cell>
          <cell r="Q977">
            <v>44496.539884259299</v>
          </cell>
          <cell r="R977">
            <v>44651</v>
          </cell>
          <cell r="S977" t="str">
            <v>FRANKIE</v>
          </cell>
          <cell r="T977" t="str">
            <v>12</v>
          </cell>
          <cell r="V977" t="str">
            <v>41.826215</v>
          </cell>
          <cell r="W977" t="str">
            <v>-72.725746</v>
          </cell>
        </row>
        <row r="978">
          <cell r="B978">
            <v>600023</v>
          </cell>
          <cell r="C978" t="str">
            <v>CARMEN ARACE</v>
          </cell>
          <cell r="D978" t="str">
            <v>FFV</v>
          </cell>
          <cell r="E978">
            <v>0</v>
          </cell>
          <cell r="F978" t="str">
            <v>F</v>
          </cell>
          <cell r="G978" t="str">
            <v>390 PARK AVENUE</v>
          </cell>
          <cell r="H978" t="str">
            <v>BLOOMFIELD</v>
          </cell>
          <cell r="I978" t="str">
            <v>CT</v>
          </cell>
          <cell r="J978" t="str">
            <v>06002</v>
          </cell>
          <cell r="K978" t="str">
            <v>Exact Auto Street Reference Geocoded</v>
          </cell>
          <cell r="M978" t="str">
            <v>DOD-DEPARTMENT OF DE</v>
          </cell>
          <cell r="N978" t="str">
            <v>CAPPELLO DISTRICT</v>
          </cell>
          <cell r="O978" t="str">
            <v>EFFECTIVE 8/10/20 Del in all locations unless cust chooses not to.</v>
          </cell>
          <cell r="P978">
            <v>42990</v>
          </cell>
          <cell r="Q978">
            <v>44496.539884259299</v>
          </cell>
          <cell r="R978">
            <v>44658</v>
          </cell>
          <cell r="S978" t="str">
            <v>FRANKIE</v>
          </cell>
          <cell r="T978" t="str">
            <v>12</v>
          </cell>
          <cell r="V978" t="str">
            <v>41.822405</v>
          </cell>
          <cell r="W978" t="str">
            <v>-72.715006</v>
          </cell>
        </row>
        <row r="979">
          <cell r="B979">
            <v>600024</v>
          </cell>
          <cell r="C979" t="str">
            <v>CREC MUSEUM ACADEMY</v>
          </cell>
          <cell r="D979" t="str">
            <v>FFV</v>
          </cell>
          <cell r="E979">
            <v>0</v>
          </cell>
          <cell r="F979" t="str">
            <v>F</v>
          </cell>
          <cell r="G979" t="str">
            <v>11 TURKEY HILL ROAD</v>
          </cell>
          <cell r="H979" t="str">
            <v>BLOOMFIELD</v>
          </cell>
          <cell r="I979" t="str">
            <v>CT</v>
          </cell>
          <cell r="J979" t="str">
            <v>06002</v>
          </cell>
          <cell r="K979" t="str">
            <v>Exact Auto Street Reference Geocoded</v>
          </cell>
          <cell r="M979" t="str">
            <v>DOD-DEPARTMENT OF DE</v>
          </cell>
          <cell r="N979" t="str">
            <v>CAPPELLO DISTRICT</v>
          </cell>
          <cell r="P979">
            <v>42990</v>
          </cell>
          <cell r="Q979">
            <v>44496.539884259299</v>
          </cell>
          <cell r="R979">
            <v>44651</v>
          </cell>
          <cell r="S979" t="str">
            <v>FRANKIE</v>
          </cell>
          <cell r="T979" t="str">
            <v>12</v>
          </cell>
          <cell r="V979" t="str">
            <v>41.824219</v>
          </cell>
          <cell r="W979" t="str">
            <v>-72.735158</v>
          </cell>
        </row>
        <row r="980">
          <cell r="B980">
            <v>600026</v>
          </cell>
          <cell r="C980" t="str">
            <v>METACOMET SCHOOL</v>
          </cell>
          <cell r="D980" t="str">
            <v>FFV</v>
          </cell>
          <cell r="E980">
            <v>0</v>
          </cell>
          <cell r="F980" t="str">
            <v>F</v>
          </cell>
          <cell r="G980" t="str">
            <v>185 SCHOOL STREET</v>
          </cell>
          <cell r="H980" t="str">
            <v>BLOOMFIELD</v>
          </cell>
          <cell r="I980" t="str">
            <v>CT</v>
          </cell>
          <cell r="J980" t="str">
            <v>06002</v>
          </cell>
          <cell r="K980" t="str">
            <v>Exact Auto Street Reference Geocoded</v>
          </cell>
          <cell r="M980" t="str">
            <v>DOD-DEPARTMENT OF DE</v>
          </cell>
          <cell r="N980" t="str">
            <v>CAPPELLO DISTRICT</v>
          </cell>
          <cell r="P980">
            <v>42990</v>
          </cell>
          <cell r="Q980">
            <v>44496.539884259299</v>
          </cell>
          <cell r="R980">
            <v>44637</v>
          </cell>
          <cell r="S980" t="str">
            <v>FRANKIE</v>
          </cell>
          <cell r="T980" t="str">
            <v>12</v>
          </cell>
          <cell r="V980" t="str">
            <v>41.825233</v>
          </cell>
          <cell r="W980" t="str">
            <v>-72.707906</v>
          </cell>
        </row>
        <row r="981">
          <cell r="B981">
            <v>600027</v>
          </cell>
          <cell r="C981" t="str">
            <v>BOTELLE ELEMENTARY SCHOO</v>
          </cell>
          <cell r="D981" t="str">
            <v>FFV</v>
          </cell>
          <cell r="E981">
            <v>0</v>
          </cell>
          <cell r="F981" t="str">
            <v>M</v>
          </cell>
          <cell r="G981" t="str">
            <v>128 GREENWOODS ROAD</v>
          </cell>
          <cell r="H981" t="str">
            <v>NORFOLK</v>
          </cell>
          <cell r="I981" t="str">
            <v>CT</v>
          </cell>
          <cell r="J981" t="str">
            <v>06058</v>
          </cell>
          <cell r="K981" t="str">
            <v>High Confidence Auto Street Ref Geocoded</v>
          </cell>
          <cell r="M981" t="str">
            <v>DOD-DEPARTMENT OF DE</v>
          </cell>
          <cell r="N981" t="str">
            <v>CAPPELLO DISTRICT</v>
          </cell>
          <cell r="P981">
            <v>42990</v>
          </cell>
          <cell r="Q981">
            <v>44496.539884259299</v>
          </cell>
          <cell r="R981">
            <v>44647</v>
          </cell>
          <cell r="S981" t="str">
            <v>FRANKIE</v>
          </cell>
          <cell r="T981" t="str">
            <v>12</v>
          </cell>
          <cell r="V981" t="str">
            <v>41.988271</v>
          </cell>
          <cell r="W981" t="str">
            <v>-73.188123</v>
          </cell>
        </row>
        <row r="982">
          <cell r="B982">
            <v>600028</v>
          </cell>
          <cell r="C982" t="str">
            <v>FIELDS MEMORIAL SCHOOL</v>
          </cell>
          <cell r="D982" t="str">
            <v>FFV</v>
          </cell>
          <cell r="E982">
            <v>0</v>
          </cell>
          <cell r="F982" t="str">
            <v>W</v>
          </cell>
          <cell r="G982" t="str">
            <v>8 BOZRAH ST EXT</v>
          </cell>
          <cell r="H982" t="str">
            <v>BOZRAH</v>
          </cell>
          <cell r="I982" t="str">
            <v>CT</v>
          </cell>
          <cell r="J982" t="str">
            <v>06334</v>
          </cell>
          <cell r="K982" t="str">
            <v>Exact Auto Street Reference Geocoded</v>
          </cell>
          <cell r="M982" t="str">
            <v>DOD-DEPARTMENT OF DE</v>
          </cell>
          <cell r="N982" t="str">
            <v>CAPPELLO DISTRICT</v>
          </cell>
          <cell r="O982" t="str">
            <v>EFFECTIVE 8/10/20 Del in all locations unless cust chooses not to.</v>
          </cell>
          <cell r="P982">
            <v>42990</v>
          </cell>
          <cell r="Q982">
            <v>44496.539884259299</v>
          </cell>
          <cell r="R982">
            <v>44656</v>
          </cell>
          <cell r="S982" t="str">
            <v>FRANKIE</v>
          </cell>
          <cell r="T982" t="str">
            <v>12</v>
          </cell>
          <cell r="V982" t="str">
            <v>41.564628</v>
          </cell>
          <cell r="W982" t="str">
            <v>-72.154087</v>
          </cell>
        </row>
        <row r="983">
          <cell r="B983">
            <v>600029</v>
          </cell>
          <cell r="C983" t="str">
            <v>BRANFORD HIGH SCHOOL</v>
          </cell>
          <cell r="D983" t="str">
            <v>FFV</v>
          </cell>
          <cell r="E983">
            <v>0</v>
          </cell>
          <cell r="F983" t="str">
            <v>T</v>
          </cell>
          <cell r="G983" t="str">
            <v>185 EAST MAIN ST</v>
          </cell>
          <cell r="H983" t="str">
            <v>BRANFORD</v>
          </cell>
          <cell r="I983" t="str">
            <v>CT</v>
          </cell>
          <cell r="J983" t="str">
            <v>06405</v>
          </cell>
          <cell r="K983" t="str">
            <v>Exact Auto Street Reference Geocoded</v>
          </cell>
          <cell r="M983" t="str">
            <v>DOD-DEPARTMENT OF DE</v>
          </cell>
          <cell r="N983" t="str">
            <v>CAPPELLO DISTRICT</v>
          </cell>
          <cell r="O983" t="str">
            <v>EFFECTIVE 8/10/20 Del in all locations unless cust chooses not to.</v>
          </cell>
          <cell r="P983">
            <v>42990</v>
          </cell>
          <cell r="Q983">
            <v>44496.539884259299</v>
          </cell>
          <cell r="R983">
            <v>44655</v>
          </cell>
          <cell r="S983" t="str">
            <v>FRANKIE</v>
          </cell>
          <cell r="T983" t="str">
            <v>12</v>
          </cell>
          <cell r="V983" t="str">
            <v>41.288739</v>
          </cell>
          <cell r="W983" t="str">
            <v>-72.801700</v>
          </cell>
        </row>
        <row r="984">
          <cell r="B984">
            <v>600030</v>
          </cell>
          <cell r="C984" t="str">
            <v>JOHN B. SLINEY SCHOOL</v>
          </cell>
          <cell r="D984" t="str">
            <v>FFV</v>
          </cell>
          <cell r="E984">
            <v>0</v>
          </cell>
          <cell r="F984" t="str">
            <v>T</v>
          </cell>
          <cell r="G984" t="str">
            <v>23 EADES STREET</v>
          </cell>
          <cell r="H984" t="str">
            <v>BRANFORD</v>
          </cell>
          <cell r="I984" t="str">
            <v>CT</v>
          </cell>
          <cell r="J984" t="str">
            <v>06406</v>
          </cell>
          <cell r="K984" t="str">
            <v>High Confidence Auto Street Ref Geocoded</v>
          </cell>
          <cell r="M984" t="str">
            <v>DOD-DEPARTMENT OF DE</v>
          </cell>
          <cell r="N984" t="str">
            <v>CAPPELLO DISTRICT</v>
          </cell>
          <cell r="O984" t="str">
            <v>Must call customer 203.481.5386 before delivery.</v>
          </cell>
          <cell r="P984">
            <v>42990</v>
          </cell>
          <cell r="Q984">
            <v>44496.539884259299</v>
          </cell>
          <cell r="R984">
            <v>44578</v>
          </cell>
          <cell r="S984" t="str">
            <v>FRANKIE</v>
          </cell>
          <cell r="T984" t="str">
            <v>12</v>
          </cell>
          <cell r="V984" t="str">
            <v>41.278922</v>
          </cell>
          <cell r="W984" t="str">
            <v>-72.812002</v>
          </cell>
        </row>
        <row r="985">
          <cell r="B985">
            <v>600031</v>
          </cell>
          <cell r="C985" t="str">
            <v>MARY MURPHY SCHOOL</v>
          </cell>
          <cell r="D985" t="str">
            <v>FFV</v>
          </cell>
          <cell r="E985">
            <v>0</v>
          </cell>
          <cell r="F985" t="str">
            <v>T</v>
          </cell>
          <cell r="G985" t="str">
            <v>14 BRUSHY PLAIN ROAD</v>
          </cell>
          <cell r="H985" t="str">
            <v>BRANFORD</v>
          </cell>
          <cell r="I985" t="str">
            <v>CT</v>
          </cell>
          <cell r="J985" t="str">
            <v>06406</v>
          </cell>
          <cell r="K985" t="str">
            <v>High Confidence Auto Street Ref Geocoded</v>
          </cell>
          <cell r="M985" t="str">
            <v>DOD-DEPARTMENT OF DE</v>
          </cell>
          <cell r="N985" t="str">
            <v>CAPPELLO DISTRICT</v>
          </cell>
          <cell r="P985">
            <v>42990</v>
          </cell>
          <cell r="Q985">
            <v>44496.539884259299</v>
          </cell>
          <cell r="R985">
            <v>44662</v>
          </cell>
          <cell r="S985" t="str">
            <v>FRANKIE</v>
          </cell>
          <cell r="T985" t="str">
            <v>12</v>
          </cell>
          <cell r="V985" t="str">
            <v>41.293443</v>
          </cell>
          <cell r="W985" t="str">
            <v>-72.819503</v>
          </cell>
        </row>
        <row r="986">
          <cell r="B986">
            <v>600032</v>
          </cell>
          <cell r="C986" t="str">
            <v>MARY TISKO SCHOOL</v>
          </cell>
          <cell r="D986" t="str">
            <v>FFV</v>
          </cell>
          <cell r="E986">
            <v>0</v>
          </cell>
          <cell r="F986" t="str">
            <v>T</v>
          </cell>
          <cell r="G986" t="str">
            <v>118 DEMASCUS ROAD</v>
          </cell>
          <cell r="H986" t="str">
            <v>BRANFORD</v>
          </cell>
          <cell r="I986" t="str">
            <v>CT</v>
          </cell>
          <cell r="J986" t="str">
            <v>06405</v>
          </cell>
          <cell r="K986" t="str">
            <v>Exact Auto Street Reference Geocoded</v>
          </cell>
          <cell r="M986" t="str">
            <v>DOD-DEPARTMENT OF DE</v>
          </cell>
          <cell r="N986" t="str">
            <v>CAPPELLO DISTRICT</v>
          </cell>
          <cell r="P986">
            <v>42990</v>
          </cell>
          <cell r="Q986">
            <v>44496.539884259299</v>
          </cell>
          <cell r="R986">
            <v>44655</v>
          </cell>
          <cell r="S986" t="str">
            <v>FRANKIE</v>
          </cell>
          <cell r="T986" t="str">
            <v>12</v>
          </cell>
          <cell r="V986" t="str">
            <v>41.283136</v>
          </cell>
          <cell r="W986" t="str">
            <v>-72.787878</v>
          </cell>
        </row>
        <row r="987">
          <cell r="B987">
            <v>600033</v>
          </cell>
          <cell r="C987" t="str">
            <v>WALSH INTERMEDIATE SCHOO</v>
          </cell>
          <cell r="D987" t="str">
            <v>FFV</v>
          </cell>
          <cell r="E987">
            <v>0</v>
          </cell>
          <cell r="F987" t="str">
            <v>T</v>
          </cell>
          <cell r="G987" t="str">
            <v>185 DEMASCUS ROAD</v>
          </cell>
          <cell r="H987" t="str">
            <v>BRANFORD</v>
          </cell>
          <cell r="I987" t="str">
            <v>CT</v>
          </cell>
          <cell r="J987" t="str">
            <v>06405</v>
          </cell>
          <cell r="K987" t="str">
            <v>Exact Auto Street Reference Geocoded</v>
          </cell>
          <cell r="M987" t="str">
            <v>DOD-DEPARTMENT OF DE</v>
          </cell>
          <cell r="N987" t="str">
            <v>CAPPELLO DISTRICT</v>
          </cell>
          <cell r="O987" t="str">
            <v>EFFECTIVE 8/10/20 Del in all locations unless cust chooses not to.  Loading dock has been moved 300 feet to the right.  Go in the "Do not Enter".  This is the only way to the loading dock at the back of the school.</v>
          </cell>
          <cell r="P987">
            <v>42990</v>
          </cell>
          <cell r="Q987">
            <v>44496.539884259299</v>
          </cell>
          <cell r="R987">
            <v>44641</v>
          </cell>
          <cell r="S987" t="str">
            <v>FRANKIE</v>
          </cell>
          <cell r="T987" t="str">
            <v>12</v>
          </cell>
          <cell r="V987" t="str">
            <v>41.285789</v>
          </cell>
          <cell r="W987" t="str">
            <v>-72.781008</v>
          </cell>
        </row>
        <row r="988">
          <cell r="B988">
            <v>600034</v>
          </cell>
          <cell r="C988" t="str">
            <v>BRIDGE ACADEMY</v>
          </cell>
          <cell r="D988" t="str">
            <v>FISHER</v>
          </cell>
          <cell r="E988">
            <v>0</v>
          </cell>
          <cell r="F988" t="str">
            <v>F</v>
          </cell>
          <cell r="G988" t="str">
            <v>401 KOSSUTH STREET</v>
          </cell>
          <cell r="H988" t="str">
            <v>BRIDGEPORT</v>
          </cell>
          <cell r="I988" t="str">
            <v>CT</v>
          </cell>
          <cell r="J988" t="str">
            <v>06608</v>
          </cell>
          <cell r="K988" t="str">
            <v>Exact Auto Street Reference Geocoded</v>
          </cell>
          <cell r="M988" t="str">
            <v>DOD-DEPARTMENT OF DE</v>
          </cell>
          <cell r="N988" t="str">
            <v>CAPPELLO DISTRICT</v>
          </cell>
          <cell r="O988" t="str">
            <v>The kitchen entrance is on the corner of Noble and Pulaski.</v>
          </cell>
          <cell r="P988">
            <v>42990</v>
          </cell>
          <cell r="Q988">
            <v>44517.498981481498</v>
          </cell>
          <cell r="R988">
            <v>44322</v>
          </cell>
          <cell r="S988" t="str">
            <v>FRANKIE</v>
          </cell>
          <cell r="T988" t="str">
            <v>12</v>
          </cell>
          <cell r="V988" t="str">
            <v>41.183873</v>
          </cell>
          <cell r="W988" t="str">
            <v>-73.182880</v>
          </cell>
        </row>
        <row r="989">
          <cell r="B989">
            <v>600035</v>
          </cell>
          <cell r="C989" t="str">
            <v>BRISTOL CENTRAL HIGH</v>
          </cell>
          <cell r="D989" t="str">
            <v>FFV</v>
          </cell>
          <cell r="E989">
            <v>0</v>
          </cell>
          <cell r="F989" t="str">
            <v>F</v>
          </cell>
          <cell r="G989" t="str">
            <v>480 WOLCOTT ST</v>
          </cell>
          <cell r="H989" t="str">
            <v>BRISTOL</v>
          </cell>
          <cell r="I989" t="str">
            <v>CT</v>
          </cell>
          <cell r="J989" t="str">
            <v>06010</v>
          </cell>
          <cell r="K989" t="str">
            <v>Exact Auto Street Reference Geocoded</v>
          </cell>
          <cell r="M989" t="str">
            <v>DOD-DEPARTMENT OF DE</v>
          </cell>
          <cell r="N989" t="str">
            <v>CAPPELLO DISTRICT</v>
          </cell>
          <cell r="O989" t="str">
            <v>EFFECTIVE 8/10/20 Del in all locations unless cust chooses not to.</v>
          </cell>
          <cell r="P989">
            <v>42990</v>
          </cell>
          <cell r="Q989">
            <v>44089.543009259301</v>
          </cell>
          <cell r="R989">
            <v>44455</v>
          </cell>
          <cell r="S989" t="str">
            <v>FRANKIE</v>
          </cell>
          <cell r="T989" t="str">
            <v>12</v>
          </cell>
          <cell r="V989" t="str">
            <v>41.660270</v>
          </cell>
          <cell r="W989" t="str">
            <v>-72.959174</v>
          </cell>
        </row>
        <row r="990">
          <cell r="B990">
            <v>600036</v>
          </cell>
          <cell r="C990" t="str">
            <v>BRISTOL EASTERN HIGH</v>
          </cell>
          <cell r="D990" t="str">
            <v>FFV</v>
          </cell>
          <cell r="E990">
            <v>0</v>
          </cell>
          <cell r="F990" t="str">
            <v>F</v>
          </cell>
          <cell r="G990" t="str">
            <v>632 KING STREET</v>
          </cell>
          <cell r="H990" t="str">
            <v>BRISTOL</v>
          </cell>
          <cell r="I990" t="str">
            <v>CT</v>
          </cell>
          <cell r="J990" t="str">
            <v>06010</v>
          </cell>
          <cell r="K990" t="str">
            <v>High Confidence Auto Street Ref Geocoded</v>
          </cell>
          <cell r="M990" t="str">
            <v>DOD-DEPARTMENT OF DE</v>
          </cell>
          <cell r="N990" t="str">
            <v>CAPPELLO DISTRICT</v>
          </cell>
          <cell r="O990" t="str">
            <v>EFFECTIVE 8/10/20 Del in all locations unless cust chooses not to.</v>
          </cell>
          <cell r="P990">
            <v>42990</v>
          </cell>
          <cell r="Q990">
            <v>44089.543009259301</v>
          </cell>
          <cell r="R990">
            <v>44455</v>
          </cell>
          <cell r="S990" t="str">
            <v>FRANKIE</v>
          </cell>
          <cell r="T990" t="str">
            <v>12</v>
          </cell>
          <cell r="V990" t="str">
            <v>41.685224</v>
          </cell>
          <cell r="W990" t="str">
            <v>-72.925069</v>
          </cell>
        </row>
        <row r="991">
          <cell r="B991">
            <v>600037</v>
          </cell>
          <cell r="C991" t="str">
            <v>CHIPPENS HILL MIDDLE SCH</v>
          </cell>
          <cell r="D991" t="str">
            <v>FFV</v>
          </cell>
          <cell r="E991">
            <v>0</v>
          </cell>
          <cell r="F991" t="str">
            <v>F</v>
          </cell>
          <cell r="G991" t="str">
            <v>551 PEACEDALE STREET</v>
          </cell>
          <cell r="H991" t="str">
            <v>BRISTOL</v>
          </cell>
          <cell r="I991" t="str">
            <v>CT</v>
          </cell>
          <cell r="J991" t="str">
            <v>06010</v>
          </cell>
          <cell r="K991" t="str">
            <v>Exact Auto Street Reference Geocoded</v>
          </cell>
          <cell r="M991" t="str">
            <v>DOD-DEPARTMENT OF DE</v>
          </cell>
          <cell r="N991" t="str">
            <v>CAPPELLO DISTRICT</v>
          </cell>
          <cell r="P991">
            <v>42990</v>
          </cell>
          <cell r="Q991">
            <v>44089.543009259301</v>
          </cell>
          <cell r="R991">
            <v>44455</v>
          </cell>
          <cell r="S991" t="str">
            <v>FRANKIE</v>
          </cell>
          <cell r="T991" t="str">
            <v>12</v>
          </cell>
          <cell r="V991" t="str">
            <v>41.700876</v>
          </cell>
          <cell r="W991" t="str">
            <v>-72.963253</v>
          </cell>
        </row>
        <row r="992">
          <cell r="B992">
            <v>600039</v>
          </cell>
          <cell r="C992" t="str">
            <v>CANTON HIGH/MIDDLE SCHOO</v>
          </cell>
          <cell r="D992" t="str">
            <v>FFV</v>
          </cell>
          <cell r="E992">
            <v>0</v>
          </cell>
          <cell r="F992" t="str">
            <v>F</v>
          </cell>
          <cell r="G992" t="str">
            <v>76 SIMMONDS AVE</v>
          </cell>
          <cell r="H992" t="str">
            <v>Canton</v>
          </cell>
          <cell r="I992" t="str">
            <v>CT</v>
          </cell>
          <cell r="J992" t="str">
            <v>06013</v>
          </cell>
          <cell r="K992" t="str">
            <v>Med Confidence Auto Street Ref Geocoded</v>
          </cell>
          <cell r="M992" t="str">
            <v>DOD-DEPARTMENT OF DE</v>
          </cell>
          <cell r="N992" t="str">
            <v>CAPPELLO DISTRICT</v>
          </cell>
          <cell r="P992">
            <v>42990</v>
          </cell>
          <cell r="Q992">
            <v>44496.539884259299</v>
          </cell>
          <cell r="R992">
            <v>44614</v>
          </cell>
          <cell r="S992" t="str">
            <v>FRANKIE</v>
          </cell>
          <cell r="T992" t="str">
            <v>12</v>
          </cell>
          <cell r="V992" t="str">
            <v>41.823730</v>
          </cell>
          <cell r="W992" t="str">
            <v>-72.915260</v>
          </cell>
        </row>
        <row r="993">
          <cell r="B993">
            <v>600040</v>
          </cell>
          <cell r="C993" t="str">
            <v>CANTON INTERMEDIATE SCHO</v>
          </cell>
          <cell r="D993" t="str">
            <v>FFV</v>
          </cell>
          <cell r="E993">
            <v>0</v>
          </cell>
          <cell r="F993" t="str">
            <v>F</v>
          </cell>
          <cell r="G993" t="str">
            <v>39 DYER AVE</v>
          </cell>
          <cell r="H993" t="str">
            <v>CANTON</v>
          </cell>
          <cell r="I993" t="str">
            <v>CT</v>
          </cell>
          <cell r="J993" t="str">
            <v>06019</v>
          </cell>
          <cell r="K993" t="str">
            <v>Exact Auto Street Reference Geocoded</v>
          </cell>
          <cell r="M993" t="str">
            <v>DOD-DEPARTMENT OF DE</v>
          </cell>
          <cell r="N993" t="str">
            <v>CAPPELLO DISTRICT</v>
          </cell>
          <cell r="P993">
            <v>42990</v>
          </cell>
          <cell r="Q993">
            <v>44089.543009259301</v>
          </cell>
          <cell r="R993">
            <v>44591</v>
          </cell>
          <cell r="S993" t="str">
            <v>FRANKIE</v>
          </cell>
          <cell r="T993" t="str">
            <v>12</v>
          </cell>
          <cell r="V993" t="str">
            <v>41.823496</v>
          </cell>
          <cell r="W993" t="str">
            <v>-72.920184</v>
          </cell>
        </row>
        <row r="994">
          <cell r="B994">
            <v>600041</v>
          </cell>
          <cell r="C994" t="str">
            <v>CANTON PUBLIC SCHOOL</v>
          </cell>
          <cell r="D994" t="str">
            <v>FFV</v>
          </cell>
          <cell r="E994">
            <v>0</v>
          </cell>
          <cell r="F994" t="str">
            <v>F</v>
          </cell>
          <cell r="G994" t="str">
            <v>24 LYON ROAD</v>
          </cell>
          <cell r="H994" t="str">
            <v>BURLINGTON</v>
          </cell>
          <cell r="I994" t="str">
            <v>CT</v>
          </cell>
          <cell r="J994" t="str">
            <v>06013</v>
          </cell>
          <cell r="K994" t="str">
            <v>High Confidence Auto Street Ref Geocoded</v>
          </cell>
          <cell r="M994" t="str">
            <v>DOD-DEPARTMENT OF DE</v>
          </cell>
          <cell r="N994" t="str">
            <v>CAPPELLO DISTRICT</v>
          </cell>
          <cell r="P994">
            <v>42990</v>
          </cell>
          <cell r="Q994">
            <v>44089.543009259301</v>
          </cell>
          <cell r="S994" t="str">
            <v>FRANKIE</v>
          </cell>
          <cell r="T994" t="str">
            <v>12</v>
          </cell>
          <cell r="V994" t="str">
            <v>41.781378</v>
          </cell>
          <cell r="W994" t="str">
            <v>-72.989177</v>
          </cell>
        </row>
        <row r="995">
          <cell r="B995">
            <v>600042</v>
          </cell>
          <cell r="C995" t="str">
            <v>CHERRY BROOK SCHOOL</v>
          </cell>
          <cell r="D995" t="str">
            <v>FFV</v>
          </cell>
          <cell r="E995">
            <v>0</v>
          </cell>
          <cell r="F995" t="str">
            <v>F</v>
          </cell>
          <cell r="G995" t="str">
            <v>4 BARBOUR TOWN ROAD</v>
          </cell>
          <cell r="H995" t="str">
            <v>CANTON</v>
          </cell>
          <cell r="I995" t="str">
            <v>CT</v>
          </cell>
          <cell r="J995" t="str">
            <v>06019</v>
          </cell>
          <cell r="K995" t="str">
            <v>Exact Auto Street Reference Geocoded</v>
          </cell>
          <cell r="M995" t="str">
            <v>DOD-DEPARTMENT OF DE</v>
          </cell>
          <cell r="N995" t="str">
            <v>CAPPELLO DISTRICT</v>
          </cell>
          <cell r="P995">
            <v>42990</v>
          </cell>
          <cell r="Q995">
            <v>44089.543009259301</v>
          </cell>
          <cell r="R995">
            <v>44581</v>
          </cell>
          <cell r="S995" t="str">
            <v>FRANKIE</v>
          </cell>
          <cell r="T995" t="str">
            <v>12</v>
          </cell>
          <cell r="V995" t="str">
            <v>41.858598</v>
          </cell>
          <cell r="W995" t="str">
            <v>-72.913287</v>
          </cell>
        </row>
        <row r="996">
          <cell r="B996">
            <v>600043</v>
          </cell>
          <cell r="C996" t="str">
            <v>CHAPMAN ELEMENTARY</v>
          </cell>
          <cell r="D996" t="str">
            <v>FFV</v>
          </cell>
          <cell r="E996">
            <v>0</v>
          </cell>
          <cell r="F996" t="str">
            <v>W</v>
          </cell>
          <cell r="G996" t="str">
            <v>38 COUNTRY CLUB</v>
          </cell>
          <cell r="H996" t="str">
            <v>CHESHIRE</v>
          </cell>
          <cell r="I996" t="str">
            <v>CT</v>
          </cell>
          <cell r="J996" t="str">
            <v>06410</v>
          </cell>
          <cell r="K996" t="str">
            <v>High Confidence Auto Street Ref Geocoded</v>
          </cell>
          <cell r="M996" t="str">
            <v>DOD-DEPARTMENT OF DE</v>
          </cell>
          <cell r="N996" t="str">
            <v>CAPPELLO DISTRICT</v>
          </cell>
          <cell r="P996">
            <v>42990</v>
          </cell>
          <cell r="Q996">
            <v>44634.560648148101</v>
          </cell>
          <cell r="R996">
            <v>43718</v>
          </cell>
          <cell r="S996" t="str">
            <v>FRANKIE</v>
          </cell>
          <cell r="T996" t="str">
            <v>12</v>
          </cell>
          <cell r="V996" t="str">
            <v>41.518684</v>
          </cell>
          <cell r="W996" t="str">
            <v>-72.896762</v>
          </cell>
        </row>
        <row r="997">
          <cell r="B997">
            <v>600044</v>
          </cell>
          <cell r="C997" t="str">
            <v>CHESHIRE HIGH SCHOOL</v>
          </cell>
          <cell r="D997" t="str">
            <v>FFV</v>
          </cell>
          <cell r="E997">
            <v>0</v>
          </cell>
          <cell r="F997" t="str">
            <v>W</v>
          </cell>
          <cell r="G997" t="str">
            <v>525 SOUTH MAIN STREET</v>
          </cell>
          <cell r="H997" t="str">
            <v>CHESHIRE</v>
          </cell>
          <cell r="I997" t="str">
            <v>CT</v>
          </cell>
          <cell r="J997" t="str">
            <v>6410.</v>
          </cell>
          <cell r="K997" t="str">
            <v>Exact Auto Street Reference Geocoded</v>
          </cell>
          <cell r="M997" t="str">
            <v>DOD-DEPARTMENT OF DE</v>
          </cell>
          <cell r="N997" t="str">
            <v>CAPPELLO DISTRICT</v>
          </cell>
          <cell r="P997">
            <v>44002</v>
          </cell>
          <cell r="Q997">
            <v>44634.560648148101</v>
          </cell>
          <cell r="S997" t="str">
            <v>FRANKIE</v>
          </cell>
          <cell r="T997" t="str">
            <v>12</v>
          </cell>
          <cell r="V997" t="str">
            <v>41.489642</v>
          </cell>
          <cell r="W997" t="str">
            <v>-72.904827</v>
          </cell>
        </row>
        <row r="998">
          <cell r="B998">
            <v>600045</v>
          </cell>
          <cell r="C998" t="str">
            <v>DODD MIDDLE SCHOOL - FFV</v>
          </cell>
          <cell r="D998" t="str">
            <v>FFV</v>
          </cell>
          <cell r="E998">
            <v>0</v>
          </cell>
          <cell r="F998" t="str">
            <v>W</v>
          </cell>
          <cell r="G998" t="str">
            <v>100 PARK PLACE</v>
          </cell>
          <cell r="H998" t="str">
            <v>CHESHIRE</v>
          </cell>
          <cell r="I998" t="str">
            <v>CT</v>
          </cell>
          <cell r="J998" t="str">
            <v>06410</v>
          </cell>
          <cell r="K998" t="str">
            <v>High Confidence Auto Street Ref Geocoded</v>
          </cell>
          <cell r="M998" t="str">
            <v>DOD-DEPARTMENT OF DE</v>
          </cell>
          <cell r="N998" t="str">
            <v>CAPPELLO DISTRICT</v>
          </cell>
          <cell r="P998">
            <v>44002</v>
          </cell>
          <cell r="Q998">
            <v>44634.560648148101</v>
          </cell>
          <cell r="S998" t="str">
            <v>FRANKIE</v>
          </cell>
          <cell r="T998" t="str">
            <v>12</v>
          </cell>
          <cell r="V998" t="str">
            <v>41.510063</v>
          </cell>
          <cell r="W998" t="str">
            <v>-72.905279</v>
          </cell>
        </row>
        <row r="999">
          <cell r="B999">
            <v>600046</v>
          </cell>
          <cell r="C999" t="str">
            <v>DOOLITLE ELEMENTARY SCHO</v>
          </cell>
          <cell r="D999" t="str">
            <v>FFV</v>
          </cell>
          <cell r="E999">
            <v>0</v>
          </cell>
          <cell r="F999" t="str">
            <v>W</v>
          </cell>
          <cell r="G999" t="str">
            <v>735 CORNWALL AVENUE</v>
          </cell>
          <cell r="H999" t="str">
            <v>CHESHIRE</v>
          </cell>
          <cell r="I999" t="str">
            <v>CT</v>
          </cell>
          <cell r="J999" t="str">
            <v>06410</v>
          </cell>
          <cell r="K999" t="str">
            <v>Exact Auto Street Reference Geocoded</v>
          </cell>
          <cell r="M999" t="str">
            <v>DOD-DEPARTMENT OF DE</v>
          </cell>
          <cell r="N999" t="str">
            <v>CAPPELLO DISTRICT</v>
          </cell>
          <cell r="P999">
            <v>42990</v>
          </cell>
          <cell r="Q999">
            <v>44634.560648148101</v>
          </cell>
          <cell r="R999">
            <v>43718</v>
          </cell>
          <cell r="S999" t="str">
            <v>FRANKIE</v>
          </cell>
          <cell r="T999" t="str">
            <v>12</v>
          </cell>
          <cell r="V999" t="str">
            <v>41.499816</v>
          </cell>
          <cell r="W999" t="str">
            <v>-72.922277</v>
          </cell>
        </row>
        <row r="1000">
          <cell r="B1000">
            <v>600047</v>
          </cell>
          <cell r="C1000" t="str">
            <v>HIGHLAND ELEMENTARY</v>
          </cell>
          <cell r="D1000" t="str">
            <v>FFV</v>
          </cell>
          <cell r="E1000">
            <v>0</v>
          </cell>
          <cell r="F1000" t="str">
            <v>W</v>
          </cell>
          <cell r="G1000" t="str">
            <v>490 HIGHLAND AVENUE</v>
          </cell>
          <cell r="H1000" t="str">
            <v>CHESHIRE</v>
          </cell>
          <cell r="I1000" t="str">
            <v>CT</v>
          </cell>
          <cell r="J1000" t="str">
            <v>6410.</v>
          </cell>
          <cell r="K1000" t="str">
            <v>Exact Auto Street Reference Geocoded</v>
          </cell>
          <cell r="M1000" t="str">
            <v>DOD-DEPARTMENT OF DE</v>
          </cell>
          <cell r="N1000" t="str">
            <v>CAPPELLO DISTRICT</v>
          </cell>
          <cell r="P1000">
            <v>44002</v>
          </cell>
          <cell r="Q1000">
            <v>44634.560648148101</v>
          </cell>
          <cell r="S1000" t="str">
            <v>FRANKIE</v>
          </cell>
          <cell r="T1000" t="str">
            <v>12</v>
          </cell>
          <cell r="V1000" t="str">
            <v>41.510614</v>
          </cell>
          <cell r="W1000" t="str">
            <v>-72.899270</v>
          </cell>
        </row>
        <row r="1001">
          <cell r="B1001">
            <v>600048</v>
          </cell>
          <cell r="C1001" t="str">
            <v>NORTON ELEMENTARY SCHOOL</v>
          </cell>
          <cell r="D1001" t="str">
            <v>FFV</v>
          </cell>
          <cell r="E1001">
            <v>0</v>
          </cell>
          <cell r="F1001" t="str">
            <v>W</v>
          </cell>
          <cell r="G1001" t="str">
            <v>414 NORTH BROOKSVALE ROA</v>
          </cell>
          <cell r="H1001" t="str">
            <v>CHESHIRE</v>
          </cell>
          <cell r="I1001" t="str">
            <v>CT</v>
          </cell>
          <cell r="J1001" t="str">
            <v>6410.</v>
          </cell>
          <cell r="K1001" t="str">
            <v>High Confidence Auto Street Ref Geocoded</v>
          </cell>
          <cell r="M1001" t="str">
            <v>DOD-DEPARTMENT OF DE</v>
          </cell>
          <cell r="N1001" t="str">
            <v>CAPPELLO DISTRICT</v>
          </cell>
          <cell r="P1001">
            <v>44002</v>
          </cell>
          <cell r="Q1001">
            <v>44634.560648148101</v>
          </cell>
          <cell r="S1001" t="str">
            <v>FRANKIE</v>
          </cell>
          <cell r="T1001" t="str">
            <v>12</v>
          </cell>
          <cell r="V1001" t="str">
            <v>41.478086</v>
          </cell>
          <cell r="W1001" t="str">
            <v>-72.917672</v>
          </cell>
        </row>
        <row r="1002">
          <cell r="B1002">
            <v>600049</v>
          </cell>
          <cell r="C1002" t="str">
            <v>BAILEY MIDDLE</v>
          </cell>
          <cell r="D1002" t="str">
            <v>FFV</v>
          </cell>
          <cell r="E1002">
            <v>0</v>
          </cell>
          <cell r="F1002" t="str">
            <v>R</v>
          </cell>
          <cell r="G1002" t="str">
            <v>106 MORGAN LANE</v>
          </cell>
          <cell r="H1002" t="str">
            <v>WEST HAVEN</v>
          </cell>
          <cell r="I1002" t="str">
            <v>CT</v>
          </cell>
          <cell r="J1002" t="str">
            <v>06516</v>
          </cell>
          <cell r="K1002" t="str">
            <v>Exact Auto Street Reference Geocoded</v>
          </cell>
          <cell r="M1002" t="str">
            <v>DOD-DEPARTMENT OF DE</v>
          </cell>
          <cell r="N1002" t="str">
            <v>CAPPELLO DISTRICT</v>
          </cell>
          <cell r="P1002">
            <v>42990</v>
          </cell>
          <cell r="Q1002">
            <v>44606.573067129597</v>
          </cell>
          <cell r="R1002">
            <v>44643</v>
          </cell>
          <cell r="S1002" t="str">
            <v>FRANKIE</v>
          </cell>
          <cell r="T1002" t="str">
            <v>12</v>
          </cell>
          <cell r="V1002" t="str">
            <v>41.254606</v>
          </cell>
          <cell r="W1002" t="str">
            <v>-72.978382</v>
          </cell>
        </row>
        <row r="1003">
          <cell r="B1003">
            <v>600050</v>
          </cell>
          <cell r="C1003" t="str">
            <v>CARRIGAN MIDDLE</v>
          </cell>
          <cell r="D1003" t="str">
            <v>FFV</v>
          </cell>
          <cell r="E1003">
            <v>0</v>
          </cell>
          <cell r="F1003" t="str">
            <v>R</v>
          </cell>
          <cell r="G1003" t="str">
            <v>2 TETLOW ST</v>
          </cell>
          <cell r="H1003" t="str">
            <v>WEST HAVEN</v>
          </cell>
          <cell r="I1003" t="str">
            <v>CT</v>
          </cell>
          <cell r="J1003" t="str">
            <v>06516</v>
          </cell>
          <cell r="K1003" t="str">
            <v>High Confidence Auto Street Ref Geocoded</v>
          </cell>
          <cell r="M1003" t="str">
            <v>DOD-DEPARTMENT OF DE</v>
          </cell>
          <cell r="N1003" t="str">
            <v>CAPPELLO DISTRICT</v>
          </cell>
          <cell r="P1003">
            <v>42990</v>
          </cell>
          <cell r="Q1003">
            <v>44602.6022337963</v>
          </cell>
          <cell r="R1003">
            <v>44643</v>
          </cell>
          <cell r="S1003" t="str">
            <v>FRANKIE</v>
          </cell>
          <cell r="T1003" t="str">
            <v>12</v>
          </cell>
          <cell r="V1003" t="str">
            <v>41.290523</v>
          </cell>
          <cell r="W1003" t="str">
            <v>-72.972300</v>
          </cell>
        </row>
        <row r="1004">
          <cell r="B1004">
            <v>600051</v>
          </cell>
          <cell r="C1004" t="str">
            <v>FOREST ELEM SCHOOL</v>
          </cell>
          <cell r="D1004" t="str">
            <v>FFV</v>
          </cell>
          <cell r="E1004">
            <v>0</v>
          </cell>
          <cell r="F1004" t="str">
            <v>R</v>
          </cell>
          <cell r="G1004" t="str">
            <v>95 BURWELL RD</v>
          </cell>
          <cell r="H1004" t="str">
            <v>WEST HAVEN</v>
          </cell>
          <cell r="I1004" t="str">
            <v>CT</v>
          </cell>
          <cell r="J1004" t="str">
            <v>06516</v>
          </cell>
          <cell r="K1004" t="str">
            <v>Exact Auto Street Reference Geocoded</v>
          </cell>
          <cell r="M1004" t="str">
            <v>DOD-DEPARTMENT OF DE</v>
          </cell>
          <cell r="N1004" t="str">
            <v>CAPPELLO DISTRICT</v>
          </cell>
          <cell r="P1004">
            <v>42990</v>
          </cell>
          <cell r="Q1004">
            <v>44089.543009259301</v>
          </cell>
          <cell r="R1004">
            <v>44496</v>
          </cell>
          <cell r="S1004" t="str">
            <v>FRANKIE</v>
          </cell>
          <cell r="T1004" t="str">
            <v>12</v>
          </cell>
          <cell r="V1004" t="str">
            <v>41.298213</v>
          </cell>
          <cell r="W1004" t="str">
            <v>-72.967613</v>
          </cell>
        </row>
        <row r="1005">
          <cell r="B1005">
            <v>600052</v>
          </cell>
          <cell r="C1005" t="str">
            <v>PAGELS ELEMENTARY</v>
          </cell>
          <cell r="D1005" t="str">
            <v>FFV</v>
          </cell>
          <cell r="E1005">
            <v>0</v>
          </cell>
          <cell r="F1005" t="str">
            <v>R</v>
          </cell>
          <cell r="G1005" t="str">
            <v>26 BENHAM HILL RD</v>
          </cell>
          <cell r="H1005" t="str">
            <v>WEST HAVEN</v>
          </cell>
          <cell r="I1005" t="str">
            <v>CT</v>
          </cell>
          <cell r="J1005" t="str">
            <v>06516</v>
          </cell>
          <cell r="K1005" t="str">
            <v>Exact Auto Street Reference Geocoded</v>
          </cell>
          <cell r="M1005" t="str">
            <v>DOD-DEPARTMENT OF DE</v>
          </cell>
          <cell r="N1005" t="str">
            <v>CAPPELLO DISTRICT</v>
          </cell>
          <cell r="P1005">
            <v>42990</v>
          </cell>
          <cell r="Q1005">
            <v>44089.543009259301</v>
          </cell>
          <cell r="R1005">
            <v>44496</v>
          </cell>
          <cell r="S1005" t="str">
            <v>FRANKIE</v>
          </cell>
          <cell r="T1005" t="str">
            <v>12</v>
          </cell>
          <cell r="V1005" t="str">
            <v>41.243462</v>
          </cell>
          <cell r="W1005" t="str">
            <v>-72.987292</v>
          </cell>
        </row>
        <row r="1006">
          <cell r="B1006">
            <v>600053</v>
          </cell>
          <cell r="C1006" t="str">
            <v>SAVIN ROCK SCHOOL</v>
          </cell>
          <cell r="D1006" t="str">
            <v>FFV</v>
          </cell>
          <cell r="E1006">
            <v>0</v>
          </cell>
          <cell r="F1006" t="str">
            <v>R</v>
          </cell>
          <cell r="G1006" t="str">
            <v>50 PARK ST</v>
          </cell>
          <cell r="H1006" t="str">
            <v>WEST HAVEN</v>
          </cell>
          <cell r="I1006" t="str">
            <v>CT</v>
          </cell>
          <cell r="J1006" t="str">
            <v>06516</v>
          </cell>
          <cell r="K1006" t="str">
            <v>Exact Auto Street Reference Geocoded</v>
          </cell>
          <cell r="M1006" t="str">
            <v>DOD-DEPARTMENT OF DE</v>
          </cell>
          <cell r="N1006" t="str">
            <v>CAPPELLO DISTRICT</v>
          </cell>
          <cell r="P1006">
            <v>42990</v>
          </cell>
          <cell r="Q1006">
            <v>44089.543009259301</v>
          </cell>
          <cell r="R1006">
            <v>44496</v>
          </cell>
          <cell r="S1006" t="str">
            <v>FRANKIE</v>
          </cell>
          <cell r="T1006" t="str">
            <v>12</v>
          </cell>
          <cell r="V1006" t="str">
            <v>41.261682</v>
          </cell>
          <cell r="W1006" t="str">
            <v>-72.940488</v>
          </cell>
        </row>
        <row r="1007">
          <cell r="B1007">
            <v>600054</v>
          </cell>
          <cell r="C1007" t="str">
            <v>WEST HAVEN HIGH SCHOOL - FFV</v>
          </cell>
          <cell r="D1007" t="str">
            <v>FFV</v>
          </cell>
          <cell r="E1007">
            <v>0</v>
          </cell>
          <cell r="F1007" t="str">
            <v>R</v>
          </cell>
          <cell r="G1007" t="str">
            <v>1 MCDONOUGH PLAZA</v>
          </cell>
          <cell r="H1007" t="str">
            <v>WEST HAVEN</v>
          </cell>
          <cell r="I1007" t="str">
            <v>CT</v>
          </cell>
          <cell r="J1007" t="str">
            <v>06516</v>
          </cell>
          <cell r="K1007" t="str">
            <v>Exact Auto Street Reference Geocoded</v>
          </cell>
          <cell r="L1007" t="str">
            <v>IS; LG</v>
          </cell>
          <cell r="M1007" t="str">
            <v>DOD-DEPARTMENT OF DE</v>
          </cell>
          <cell r="N1007" t="str">
            <v>CAPPELLO DISTRICT</v>
          </cell>
          <cell r="O1007" t="str">
            <v>EFFECTIVE 8/10/20 Del in all locations unless cust chooses not to.</v>
          </cell>
          <cell r="P1007">
            <v>42990</v>
          </cell>
          <cell r="Q1007">
            <v>44616.350023148101</v>
          </cell>
          <cell r="R1007">
            <v>44643</v>
          </cell>
          <cell r="S1007" t="str">
            <v>ADMIN</v>
          </cell>
          <cell r="T1007" t="str">
            <v>12</v>
          </cell>
          <cell r="V1007" t="str">
            <v>41.258569</v>
          </cell>
          <cell r="W1007" t="str">
            <v>-72.959470</v>
          </cell>
        </row>
        <row r="1008">
          <cell r="B1008">
            <v>600055</v>
          </cell>
          <cell r="C1008" t="str">
            <v>ABRAHAM PIERSON</v>
          </cell>
          <cell r="D1008" t="str">
            <v>FFV</v>
          </cell>
          <cell r="E1008">
            <v>0</v>
          </cell>
          <cell r="F1008" t="str">
            <v>M</v>
          </cell>
          <cell r="G1008" t="str">
            <v>75 EAST MAIN STREET</v>
          </cell>
          <cell r="H1008" t="str">
            <v>CLINTON</v>
          </cell>
          <cell r="I1008" t="str">
            <v>CT</v>
          </cell>
          <cell r="J1008" t="str">
            <v>06413</v>
          </cell>
          <cell r="K1008" t="str">
            <v>Exact Auto Street Reference Geocoded</v>
          </cell>
          <cell r="M1008" t="str">
            <v>DOD-DEPARTMENT OF DE</v>
          </cell>
          <cell r="N1008" t="str">
            <v>CAPPELLO DISTRICT</v>
          </cell>
          <cell r="P1008">
            <v>42990</v>
          </cell>
          <cell r="Q1008">
            <v>44496.539884259299</v>
          </cell>
          <cell r="S1008" t="str">
            <v>FRANKIE</v>
          </cell>
          <cell r="T1008" t="str">
            <v>12</v>
          </cell>
          <cell r="V1008" t="str">
            <v>41.277503</v>
          </cell>
          <cell r="W1008" t="str">
            <v>-72.521089</v>
          </cell>
        </row>
        <row r="1009">
          <cell r="B1009">
            <v>600056</v>
          </cell>
          <cell r="C1009" t="str">
            <v>JARED ELIOT MIDDLE SCHOO</v>
          </cell>
          <cell r="D1009" t="str">
            <v>FFV</v>
          </cell>
          <cell r="E1009">
            <v>0</v>
          </cell>
          <cell r="F1009" t="str">
            <v>M</v>
          </cell>
          <cell r="G1009" t="str">
            <v>69 FAIRY DELL ROAD</v>
          </cell>
          <cell r="H1009" t="str">
            <v>CLINTON</v>
          </cell>
          <cell r="I1009" t="str">
            <v>CT</v>
          </cell>
          <cell r="J1009" t="str">
            <v>06413</v>
          </cell>
          <cell r="K1009" t="str">
            <v>Exact Auto Street Reference Geocoded</v>
          </cell>
          <cell r="M1009" t="str">
            <v>DOD-DEPARTMENT OF DE</v>
          </cell>
          <cell r="N1009" t="str">
            <v>CAPPELLO DISTRICT</v>
          </cell>
          <cell r="O1009" t="str">
            <v>EFFECTIVE 8/10/20 Del in all locations unless cust chooses not to.</v>
          </cell>
          <cell r="P1009">
            <v>42990</v>
          </cell>
          <cell r="Q1009">
            <v>44496.539884259299</v>
          </cell>
          <cell r="R1009">
            <v>44647</v>
          </cell>
          <cell r="S1009" t="str">
            <v>FRANKIE</v>
          </cell>
          <cell r="T1009" t="str">
            <v>12</v>
          </cell>
          <cell r="V1009" t="str">
            <v>41.297899</v>
          </cell>
          <cell r="W1009" t="str">
            <v>-72.518963</v>
          </cell>
        </row>
        <row r="1010">
          <cell r="B1010">
            <v>600057</v>
          </cell>
          <cell r="C1010" t="str">
            <v>LEWIN G. JOEL</v>
          </cell>
          <cell r="D1010" t="str">
            <v>FFV</v>
          </cell>
          <cell r="E1010">
            <v>0</v>
          </cell>
          <cell r="F1010" t="str">
            <v>M</v>
          </cell>
          <cell r="G1010" t="str">
            <v>137 A GLENWOOD ROAD</v>
          </cell>
          <cell r="H1010" t="str">
            <v>CLINTON</v>
          </cell>
          <cell r="I1010" t="str">
            <v>CT</v>
          </cell>
          <cell r="J1010" t="str">
            <v>06413</v>
          </cell>
          <cell r="K1010" t="str">
            <v>Exact Auto Street Reference Geocoded</v>
          </cell>
          <cell r="M1010" t="str">
            <v>DOD-DEPARTMENT OF DE</v>
          </cell>
          <cell r="N1010" t="str">
            <v>CAPPELLO DISTRICT</v>
          </cell>
          <cell r="O1010" t="str">
            <v>EFFECTIVE 8/10/20 Del in all locations unless cust chooses not to.</v>
          </cell>
          <cell r="P1010">
            <v>42990</v>
          </cell>
          <cell r="Q1010">
            <v>44496.539884259299</v>
          </cell>
          <cell r="R1010">
            <v>44640</v>
          </cell>
          <cell r="S1010" t="str">
            <v>FRANKIE</v>
          </cell>
          <cell r="T1010" t="str">
            <v>12</v>
          </cell>
          <cell r="V1010" t="str">
            <v>41.304338</v>
          </cell>
          <cell r="W1010" t="str">
            <v>-72.524580</v>
          </cell>
        </row>
        <row r="1011">
          <cell r="B1011">
            <v>600058</v>
          </cell>
          <cell r="C1011" t="str">
            <v>THE MORGAN SCHOOL</v>
          </cell>
          <cell r="D1011" t="str">
            <v>FFV</v>
          </cell>
          <cell r="E1011">
            <v>0</v>
          </cell>
          <cell r="F1011" t="str">
            <v>M</v>
          </cell>
          <cell r="G1011" t="str">
            <v>27 KILLINGWORTH TURNPIKE</v>
          </cell>
          <cell r="H1011" t="str">
            <v>CLINTON</v>
          </cell>
          <cell r="I1011" t="str">
            <v>CT</v>
          </cell>
          <cell r="J1011" t="str">
            <v>06413</v>
          </cell>
          <cell r="K1011" t="str">
            <v>Exact Auto Street Reference Geocoded</v>
          </cell>
          <cell r="M1011" t="str">
            <v>DOD-DEPARTMENT OF DE</v>
          </cell>
          <cell r="N1011" t="str">
            <v>CAPPELLO DISTRICT</v>
          </cell>
          <cell r="O1011" t="str">
            <v>EFFECTIVE 8/10/20 Del in all locations unless cust chooses not to.</v>
          </cell>
          <cell r="P1011">
            <v>42990</v>
          </cell>
          <cell r="Q1011">
            <v>44496.539884259299</v>
          </cell>
          <cell r="R1011">
            <v>44661</v>
          </cell>
          <cell r="S1011" t="str">
            <v>FRANKIE</v>
          </cell>
          <cell r="T1011" t="str">
            <v>12</v>
          </cell>
          <cell r="V1011" t="str">
            <v>41.293291</v>
          </cell>
          <cell r="W1011" t="str">
            <v>-72.530934</v>
          </cell>
        </row>
        <row r="1012">
          <cell r="B1012">
            <v>600059</v>
          </cell>
          <cell r="C1012" t="str">
            <v>BACON ACADEMY HIGH SCHOO</v>
          </cell>
          <cell r="D1012" t="str">
            <v>FFV</v>
          </cell>
          <cell r="E1012">
            <v>0</v>
          </cell>
          <cell r="F1012" t="str">
            <v>T</v>
          </cell>
          <cell r="G1012" t="str">
            <v>611 NORWICH AVE</v>
          </cell>
          <cell r="H1012" t="str">
            <v>COLCHESTER</v>
          </cell>
          <cell r="I1012" t="str">
            <v>CT</v>
          </cell>
          <cell r="J1012" t="str">
            <v>06415</v>
          </cell>
          <cell r="K1012" t="str">
            <v>Exact Auto Street Reference Geocoded</v>
          </cell>
          <cell r="M1012" t="str">
            <v>DOD-DEPARTMENT OF DE</v>
          </cell>
          <cell r="N1012" t="str">
            <v>CAPPELLO DISTRICT</v>
          </cell>
          <cell r="O1012" t="str">
            <v>EFFECTIVE 8/10/20 Del in all locations unless cust chooses not to.</v>
          </cell>
          <cell r="P1012">
            <v>42990</v>
          </cell>
          <cell r="Q1012">
            <v>44496.539884259299</v>
          </cell>
          <cell r="R1012">
            <v>44641</v>
          </cell>
          <cell r="S1012" t="str">
            <v>FRANKIE</v>
          </cell>
          <cell r="T1012" t="str">
            <v>12</v>
          </cell>
          <cell r="V1012" t="str">
            <v>41.573926</v>
          </cell>
          <cell r="W1012" t="str">
            <v>-72.305738</v>
          </cell>
        </row>
        <row r="1013">
          <cell r="B1013">
            <v>600060</v>
          </cell>
          <cell r="C1013" t="str">
            <v>COLCHESTER ELEMENTARY SC</v>
          </cell>
          <cell r="D1013" t="str">
            <v>FFV</v>
          </cell>
          <cell r="E1013">
            <v>0</v>
          </cell>
          <cell r="F1013" t="str">
            <v>T</v>
          </cell>
          <cell r="G1013" t="str">
            <v>315 HALLS HILL RD</v>
          </cell>
          <cell r="H1013" t="str">
            <v>COLCHESTER</v>
          </cell>
          <cell r="I1013" t="str">
            <v>CT</v>
          </cell>
          <cell r="J1013" t="str">
            <v>06415</v>
          </cell>
          <cell r="K1013" t="str">
            <v>Exact Auto Street Reference Geocoded</v>
          </cell>
          <cell r="M1013" t="str">
            <v>DOD-DEPARTMENT OF DE</v>
          </cell>
          <cell r="N1013" t="str">
            <v>CAPPELLO DISTRICT</v>
          </cell>
          <cell r="O1013" t="str">
            <v>Call Fran Bysko at 860.705.2669 if no one answers door.</v>
          </cell>
          <cell r="P1013">
            <v>42990</v>
          </cell>
          <cell r="Q1013">
            <v>44496.539884259299</v>
          </cell>
          <cell r="R1013">
            <v>44662</v>
          </cell>
          <cell r="S1013" t="str">
            <v>FRANKIE</v>
          </cell>
          <cell r="T1013" t="str">
            <v>12</v>
          </cell>
          <cell r="V1013" t="str">
            <v>41.571739</v>
          </cell>
          <cell r="W1013" t="str">
            <v>-72.320322</v>
          </cell>
        </row>
        <row r="1014">
          <cell r="B1014">
            <v>600061</v>
          </cell>
          <cell r="C1014" t="str">
            <v>JACK JACKTER INTERMEDIAT</v>
          </cell>
          <cell r="D1014" t="str">
            <v>FFV</v>
          </cell>
          <cell r="E1014">
            <v>0</v>
          </cell>
          <cell r="F1014" t="str">
            <v>T</v>
          </cell>
          <cell r="G1014" t="str">
            <v>215 HALLS HILL ROAD</v>
          </cell>
          <cell r="H1014" t="str">
            <v>COLCHESTER</v>
          </cell>
          <cell r="I1014" t="str">
            <v>CT</v>
          </cell>
          <cell r="J1014" t="str">
            <v>06415</v>
          </cell>
          <cell r="K1014" t="str">
            <v>High Confidence Auto Street Ref Geocoded</v>
          </cell>
          <cell r="M1014" t="str">
            <v>DOD-DEPARTMENT OF DE</v>
          </cell>
          <cell r="N1014" t="str">
            <v>CAPPELLO DISTRICT</v>
          </cell>
          <cell r="O1014" t="str">
            <v>Call Leanne at 860.367.7250 if no one answers door.</v>
          </cell>
          <cell r="P1014">
            <v>42990</v>
          </cell>
          <cell r="Q1014">
            <v>44496.539884259299</v>
          </cell>
          <cell r="R1014">
            <v>44662</v>
          </cell>
          <cell r="S1014" t="str">
            <v>FRANKIE</v>
          </cell>
          <cell r="T1014" t="str">
            <v>12</v>
          </cell>
          <cell r="V1014" t="str">
            <v>41.571586</v>
          </cell>
          <cell r="W1014" t="str">
            <v>-72.320653</v>
          </cell>
        </row>
        <row r="1015">
          <cell r="B1015">
            <v>600062</v>
          </cell>
          <cell r="C1015" t="str">
            <v>WM J JOHNSTON MIDDLE SCH</v>
          </cell>
          <cell r="D1015" t="str">
            <v>FFV</v>
          </cell>
          <cell r="E1015">
            <v>0</v>
          </cell>
          <cell r="F1015" t="str">
            <v>T</v>
          </cell>
          <cell r="G1015" t="str">
            <v>360 NORWICH AVE</v>
          </cell>
          <cell r="H1015" t="str">
            <v>COLCHESTER</v>
          </cell>
          <cell r="I1015" t="str">
            <v>CT</v>
          </cell>
          <cell r="J1015" t="str">
            <v>06415</v>
          </cell>
          <cell r="K1015" t="str">
            <v>Exact Auto Street Reference Geocoded</v>
          </cell>
          <cell r="M1015" t="str">
            <v>DOD-DEPARTMENT OF DE</v>
          </cell>
          <cell r="N1015" t="str">
            <v>CAPPELLO DISTRICT</v>
          </cell>
          <cell r="O1015" t="str">
            <v>Call Dorothy Gardner at 860.608.9788 if now one answers the door.</v>
          </cell>
          <cell r="P1015">
            <v>42990</v>
          </cell>
          <cell r="Q1015">
            <v>44496.539884259299</v>
          </cell>
          <cell r="R1015">
            <v>44655</v>
          </cell>
          <cell r="S1015" t="str">
            <v>FRANKIE</v>
          </cell>
          <cell r="T1015" t="str">
            <v>12</v>
          </cell>
          <cell r="V1015" t="str">
            <v>41.575667</v>
          </cell>
          <cell r="W1015" t="str">
            <v>-72.318806</v>
          </cell>
        </row>
        <row r="1016">
          <cell r="B1016">
            <v>600063</v>
          </cell>
          <cell r="C1016" t="str">
            <v>AI PRINCE TECH HIGH SCHOOL - FFV</v>
          </cell>
          <cell r="D1016" t="str">
            <v>FFV</v>
          </cell>
          <cell r="E1016">
            <v>0</v>
          </cell>
          <cell r="F1016" t="str">
            <v>T</v>
          </cell>
          <cell r="G1016" t="str">
            <v>401 FLASHBUSH AVENUE</v>
          </cell>
          <cell r="H1016" t="str">
            <v>HARTFORD</v>
          </cell>
          <cell r="I1016" t="str">
            <v>CT</v>
          </cell>
          <cell r="J1016" t="str">
            <v>06106</v>
          </cell>
          <cell r="K1016" t="str">
            <v>High Confidence Auto Street Ref Geocoded</v>
          </cell>
          <cell r="M1016" t="str">
            <v>DOD-DEPARTMENT OF DE</v>
          </cell>
          <cell r="N1016" t="str">
            <v>CAPPELLO DISTRICT</v>
          </cell>
          <cell r="O1016" t="str">
            <v>EFFECTIVE 8/10/20 Del in all locations unless cust chooses not to.</v>
          </cell>
          <cell r="P1016">
            <v>42990</v>
          </cell>
          <cell r="Q1016">
            <v>44501.528182870403</v>
          </cell>
          <cell r="R1016">
            <v>44494</v>
          </cell>
          <cell r="S1016" t="str">
            <v>FRANKIE</v>
          </cell>
          <cell r="T1016" t="str">
            <v>12</v>
          </cell>
          <cell r="V1016" t="str">
            <v>41.743105</v>
          </cell>
          <cell r="W1016" t="str">
            <v>-72.707543</v>
          </cell>
        </row>
        <row r="1017">
          <cell r="B1017">
            <v>600064</v>
          </cell>
          <cell r="C1017" t="str">
            <v>BULLARD HAVENS TECHNICAL</v>
          </cell>
          <cell r="D1017" t="str">
            <v>FFV</v>
          </cell>
          <cell r="E1017">
            <v>0</v>
          </cell>
          <cell r="F1017" t="str">
            <v>W</v>
          </cell>
          <cell r="G1017" t="str">
            <v>500 PALISADE AVE</v>
          </cell>
          <cell r="H1017" t="str">
            <v>BRIDGEPORT</v>
          </cell>
          <cell r="I1017" t="str">
            <v>CT</v>
          </cell>
          <cell r="J1017" t="str">
            <v>06610</v>
          </cell>
          <cell r="K1017" t="str">
            <v>Exact Auto Street Reference Geocoded</v>
          </cell>
          <cell r="L1017" t="str">
            <v>IS DOC; S SCREW</v>
          </cell>
          <cell r="M1017" t="str">
            <v>DOD-DEPARTMENT OF DE</v>
          </cell>
          <cell r="N1017" t="str">
            <v>CAPPELLO DISTRICT</v>
          </cell>
          <cell r="O1017" t="str">
            <v>EFFECTIVE 8/10/20 Del in all locations unless cust chooses not to.</v>
          </cell>
          <cell r="P1017">
            <v>42990</v>
          </cell>
          <cell r="Q1017">
            <v>44657.6167824074</v>
          </cell>
          <cell r="R1017">
            <v>44495</v>
          </cell>
          <cell r="S1017" t="str">
            <v>ADMIN</v>
          </cell>
          <cell r="T1017" t="str">
            <v>12</v>
          </cell>
          <cell r="V1017" t="str">
            <v>41.199772</v>
          </cell>
          <cell r="W1017" t="str">
            <v>-73.164985</v>
          </cell>
        </row>
        <row r="1018">
          <cell r="B1018">
            <v>600066</v>
          </cell>
          <cell r="C1018" t="str">
            <v>EC Goodwin Tech - FFV</v>
          </cell>
          <cell r="D1018" t="str">
            <v>FFV</v>
          </cell>
          <cell r="E1018">
            <v>0</v>
          </cell>
          <cell r="F1018" t="str">
            <v>M</v>
          </cell>
          <cell r="G1018" t="str">
            <v>735 Slater Road</v>
          </cell>
          <cell r="H1018" t="str">
            <v>NEW BRITAIN</v>
          </cell>
          <cell r="I1018" t="str">
            <v>CT</v>
          </cell>
          <cell r="J1018" t="str">
            <v>6053.</v>
          </cell>
          <cell r="K1018" t="str">
            <v>Exact Auto Street Reference Geocoded</v>
          </cell>
          <cell r="M1018" t="str">
            <v>DOD-DEPARTMENT OF DE</v>
          </cell>
          <cell r="N1018" t="str">
            <v>CAPPELLO DISTRICT</v>
          </cell>
          <cell r="P1018">
            <v>44002</v>
          </cell>
          <cell r="Q1018">
            <v>44501.498310185198</v>
          </cell>
          <cell r="R1018">
            <v>44500</v>
          </cell>
          <cell r="S1018" t="str">
            <v>FRANKIE</v>
          </cell>
          <cell r="T1018" t="str">
            <v>12</v>
          </cell>
          <cell r="V1018" t="str">
            <v>41.685669</v>
          </cell>
          <cell r="W1018" t="str">
            <v>-72.807960</v>
          </cell>
        </row>
        <row r="1019">
          <cell r="B1019">
            <v>600067</v>
          </cell>
          <cell r="C1019" t="str">
            <v>ELLA GRASSO TECHNICAL HS</v>
          </cell>
          <cell r="D1019" t="str">
            <v>FFV</v>
          </cell>
          <cell r="E1019">
            <v>0</v>
          </cell>
          <cell r="F1019" t="str">
            <v>T</v>
          </cell>
          <cell r="G1019" t="str">
            <v>189 FORT HILL RD</v>
          </cell>
          <cell r="H1019" t="str">
            <v>GROTON</v>
          </cell>
          <cell r="I1019" t="str">
            <v>CT</v>
          </cell>
          <cell r="J1019" t="str">
            <v>6340.</v>
          </cell>
          <cell r="K1019" t="str">
            <v>Exact Auto Street Reference Geocoded</v>
          </cell>
          <cell r="M1019" t="str">
            <v>DOD-DEPARTMENT OF DE</v>
          </cell>
          <cell r="N1019" t="str">
            <v>CAPPELLO DISTRICT</v>
          </cell>
          <cell r="P1019">
            <v>44002</v>
          </cell>
          <cell r="Q1019">
            <v>44501.530914351897</v>
          </cell>
          <cell r="R1019">
            <v>44494</v>
          </cell>
          <cell r="S1019" t="str">
            <v>FRANKIE</v>
          </cell>
          <cell r="T1019" t="str">
            <v>12</v>
          </cell>
          <cell r="V1019" t="str">
            <v>41.347031</v>
          </cell>
          <cell r="W1019" t="str">
            <v>-72.022088</v>
          </cell>
        </row>
        <row r="1020">
          <cell r="B1020">
            <v>600068</v>
          </cell>
          <cell r="C1020" t="str">
            <v>EMMETT O BRIEN TECH HIGH</v>
          </cell>
          <cell r="D1020" t="str">
            <v>FFV</v>
          </cell>
          <cell r="E1020">
            <v>0</v>
          </cell>
          <cell r="F1020" t="str">
            <v>M</v>
          </cell>
          <cell r="G1020" t="str">
            <v>141 PRINDLE AVE</v>
          </cell>
          <cell r="H1020" t="str">
            <v>ANSONIA</v>
          </cell>
          <cell r="I1020" t="str">
            <v>CT</v>
          </cell>
          <cell r="J1020" t="str">
            <v>6401.</v>
          </cell>
          <cell r="K1020" t="str">
            <v>Exact Auto Street Reference Geocoded</v>
          </cell>
          <cell r="M1020" t="str">
            <v>DOD-DEPARTMENT OF DE</v>
          </cell>
          <cell r="N1020" t="str">
            <v>CAPPELLO DISTRICT</v>
          </cell>
          <cell r="P1020">
            <v>44002</v>
          </cell>
          <cell r="Q1020">
            <v>44496.570208333302</v>
          </cell>
          <cell r="R1020">
            <v>44480</v>
          </cell>
          <cell r="S1020" t="str">
            <v>FRANKIE</v>
          </cell>
          <cell r="T1020" t="str">
            <v>12</v>
          </cell>
          <cell r="V1020" t="str">
            <v>41.334304</v>
          </cell>
          <cell r="W1020" t="str">
            <v>-73.064151</v>
          </cell>
        </row>
        <row r="1021">
          <cell r="B1021">
            <v>600069</v>
          </cell>
          <cell r="C1021" t="str">
            <v>H.C. WILCOX TECHNICAL HS</v>
          </cell>
          <cell r="D1021" t="str">
            <v>FFV</v>
          </cell>
          <cell r="E1021">
            <v>0</v>
          </cell>
          <cell r="F1021" t="str">
            <v>W</v>
          </cell>
          <cell r="G1021" t="str">
            <v>298 OREGON RD</v>
          </cell>
          <cell r="H1021" t="str">
            <v>MERIDEN</v>
          </cell>
          <cell r="I1021" t="str">
            <v>CT</v>
          </cell>
          <cell r="J1021" t="str">
            <v>6451.</v>
          </cell>
          <cell r="K1021" t="str">
            <v>High Confidence Auto Street Ref Geocoded</v>
          </cell>
          <cell r="M1021" t="str">
            <v>DOD-DEPARTMENT OF DE</v>
          </cell>
          <cell r="N1021" t="str">
            <v>CAPPELLO DISTRICT</v>
          </cell>
          <cell r="P1021">
            <v>44002</v>
          </cell>
          <cell r="Q1021">
            <v>44501.530787037002</v>
          </cell>
          <cell r="R1021">
            <v>44495</v>
          </cell>
          <cell r="S1021" t="str">
            <v>FRANKIE</v>
          </cell>
          <cell r="T1021" t="str">
            <v>12</v>
          </cell>
          <cell r="V1021" t="str">
            <v>41.528128</v>
          </cell>
          <cell r="W1021" t="str">
            <v>-72.832304</v>
          </cell>
        </row>
        <row r="1022">
          <cell r="B1022">
            <v>600070</v>
          </cell>
          <cell r="C1022" t="str">
            <v>HARVARD H. ELLIS TECH HI</v>
          </cell>
          <cell r="D1022" t="str">
            <v>FFV</v>
          </cell>
          <cell r="E1022">
            <v>0</v>
          </cell>
          <cell r="F1022" t="str">
            <v>M</v>
          </cell>
          <cell r="G1022" t="str">
            <v>613 UPPER MAPLE STREET</v>
          </cell>
          <cell r="H1022" t="str">
            <v>DANIELSON</v>
          </cell>
          <cell r="I1022" t="str">
            <v>CT</v>
          </cell>
          <cell r="J1022" t="str">
            <v>6239.</v>
          </cell>
          <cell r="K1022" t="str">
            <v>Med Confidence Auto Street Ref Geocoded</v>
          </cell>
          <cell r="M1022" t="str">
            <v>DOD-DEPARTMENT OF DE</v>
          </cell>
          <cell r="N1022" t="str">
            <v>CAPPELLO DISTRICT</v>
          </cell>
          <cell r="P1022">
            <v>44002</v>
          </cell>
          <cell r="Q1022">
            <v>44511.728368055599</v>
          </cell>
          <cell r="R1022">
            <v>44496</v>
          </cell>
          <cell r="S1022" t="str">
            <v>FRANKIE</v>
          </cell>
          <cell r="T1022" t="str">
            <v>12</v>
          </cell>
          <cell r="V1022" t="str">
            <v>41.819360</v>
          </cell>
          <cell r="W1022" t="str">
            <v>-71.892852</v>
          </cell>
        </row>
        <row r="1023">
          <cell r="B1023">
            <v>600071</v>
          </cell>
          <cell r="C1023" t="str">
            <v>HOWELL CHENEY TECH HIGH - FFV</v>
          </cell>
          <cell r="D1023" t="str">
            <v>FFV</v>
          </cell>
          <cell r="E1023">
            <v>0</v>
          </cell>
          <cell r="F1023" t="str">
            <v>M</v>
          </cell>
          <cell r="G1023" t="str">
            <v>791 MIDDLE TPKE W</v>
          </cell>
          <cell r="H1023" t="str">
            <v>MANCHESTER</v>
          </cell>
          <cell r="I1023" t="str">
            <v>CT</v>
          </cell>
          <cell r="J1023" t="str">
            <v>6040.</v>
          </cell>
          <cell r="K1023" t="str">
            <v>Exact Auto Street Reference Geocoded</v>
          </cell>
          <cell r="M1023" t="str">
            <v>DOD-DEPARTMENT OF DE</v>
          </cell>
          <cell r="N1023" t="str">
            <v>CAPPELLO DISTRICT</v>
          </cell>
          <cell r="P1023">
            <v>44002</v>
          </cell>
          <cell r="Q1023">
            <v>44501.500104166698</v>
          </cell>
          <cell r="R1023">
            <v>44500</v>
          </cell>
          <cell r="S1023" t="str">
            <v>FRANKIE</v>
          </cell>
          <cell r="T1023" t="str">
            <v>12</v>
          </cell>
          <cell r="V1023" t="str">
            <v>41.781101</v>
          </cell>
          <cell r="W1023" t="str">
            <v>-72.560551</v>
          </cell>
        </row>
        <row r="1024">
          <cell r="B1024">
            <v>600072</v>
          </cell>
          <cell r="C1024" t="str">
            <v>NORWICH TECHNICAL HS</v>
          </cell>
          <cell r="D1024" t="str">
            <v>FFV</v>
          </cell>
          <cell r="E1024">
            <v>0</v>
          </cell>
          <cell r="F1024" t="str">
            <v>T</v>
          </cell>
          <cell r="G1024" t="str">
            <v>7 MAHAN DR</v>
          </cell>
          <cell r="H1024" t="str">
            <v>NORWICH</v>
          </cell>
          <cell r="I1024" t="str">
            <v>CT</v>
          </cell>
          <cell r="J1024" t="str">
            <v>06360</v>
          </cell>
          <cell r="K1024" t="str">
            <v>Exact Auto Street Reference Geocoded</v>
          </cell>
          <cell r="M1024" t="str">
            <v>DOD-DEPARTMENT OF DE</v>
          </cell>
          <cell r="N1024" t="str">
            <v>CAPPELLO DISTRICT</v>
          </cell>
          <cell r="O1024" t="str">
            <v>EFFECTIVE 8/10/20 Del in all locations unless cust chooses not to.</v>
          </cell>
          <cell r="P1024">
            <v>42990</v>
          </cell>
          <cell r="Q1024">
            <v>44501.529513888898</v>
          </cell>
          <cell r="R1024">
            <v>44494</v>
          </cell>
          <cell r="S1024" t="str">
            <v>FRANKIE</v>
          </cell>
          <cell r="T1024" t="str">
            <v>12</v>
          </cell>
          <cell r="V1024" t="str">
            <v>41.545427</v>
          </cell>
          <cell r="W1024" t="str">
            <v>-72.078264</v>
          </cell>
        </row>
        <row r="1025">
          <cell r="B1025">
            <v>600073</v>
          </cell>
          <cell r="C1025" t="str">
            <v>VINAL TECHNCAL HS - FFV</v>
          </cell>
          <cell r="D1025" t="str">
            <v>FFV</v>
          </cell>
          <cell r="E1025">
            <v>0</v>
          </cell>
          <cell r="F1025" t="str">
            <v>T</v>
          </cell>
          <cell r="G1025" t="str">
            <v>60 DANIELS ST</v>
          </cell>
          <cell r="H1025" t="str">
            <v>MIDDLETOWN</v>
          </cell>
          <cell r="I1025" t="str">
            <v>CT</v>
          </cell>
          <cell r="J1025" t="str">
            <v>6457.</v>
          </cell>
          <cell r="K1025" t="str">
            <v>Exact Auto Street Reference Geocoded</v>
          </cell>
          <cell r="M1025" t="str">
            <v>DOD-DEPARTMENT OF DE</v>
          </cell>
          <cell r="N1025" t="str">
            <v>CAPPELLO DISTRICT</v>
          </cell>
          <cell r="P1025">
            <v>44002</v>
          </cell>
          <cell r="Q1025">
            <v>44501.528761574104</v>
          </cell>
          <cell r="R1025">
            <v>44494</v>
          </cell>
          <cell r="S1025" t="str">
            <v>FRANKIE</v>
          </cell>
          <cell r="T1025" t="str">
            <v>12</v>
          </cell>
          <cell r="V1025" t="str">
            <v>41.527809</v>
          </cell>
          <cell r="W1025" t="str">
            <v>-72.673151</v>
          </cell>
        </row>
        <row r="1026">
          <cell r="B1026">
            <v>600074</v>
          </cell>
          <cell r="C1026" t="str">
            <v>W.F. KAYNOR TECHNICAL HS</v>
          </cell>
          <cell r="D1026" t="str">
            <v>FFV</v>
          </cell>
          <cell r="E1026">
            <v>0</v>
          </cell>
          <cell r="F1026" t="str">
            <v>M</v>
          </cell>
          <cell r="G1026" t="str">
            <v>43 TOMPKINS ST</v>
          </cell>
          <cell r="H1026" t="str">
            <v>WATERBURY</v>
          </cell>
          <cell r="I1026" t="str">
            <v>CT</v>
          </cell>
          <cell r="J1026" t="str">
            <v>6708.</v>
          </cell>
          <cell r="K1026" t="str">
            <v>Exact Auto Street Reference Geocoded</v>
          </cell>
          <cell r="M1026" t="str">
            <v>DOD-DEPARTMENT OF DE</v>
          </cell>
          <cell r="N1026" t="str">
            <v>CAPPELLO DISTRICT</v>
          </cell>
          <cell r="P1026">
            <v>44002</v>
          </cell>
          <cell r="Q1026">
            <v>44501.528657407398</v>
          </cell>
          <cell r="R1026">
            <v>44493</v>
          </cell>
          <cell r="S1026" t="str">
            <v>FRANKIE</v>
          </cell>
          <cell r="T1026" t="str">
            <v>12</v>
          </cell>
          <cell r="V1026" t="str">
            <v>41.574708</v>
          </cell>
          <cell r="W1026" t="str">
            <v>-73.065543</v>
          </cell>
        </row>
        <row r="1027">
          <cell r="B1027">
            <v>600075</v>
          </cell>
          <cell r="C1027" t="str">
            <v>WINDHAM TECHNICAL HS - FFV</v>
          </cell>
          <cell r="D1027" t="str">
            <v>FFV</v>
          </cell>
          <cell r="E1027">
            <v>0</v>
          </cell>
          <cell r="F1027" t="str">
            <v>T</v>
          </cell>
          <cell r="G1027" t="str">
            <v>210 BIRCH ST</v>
          </cell>
          <cell r="H1027" t="str">
            <v>WILLIMANTIC</v>
          </cell>
          <cell r="I1027" t="str">
            <v>CT</v>
          </cell>
          <cell r="J1027" t="str">
            <v>6226.</v>
          </cell>
          <cell r="K1027" t="str">
            <v>High Confidence Auto Street Ref Geocoded</v>
          </cell>
          <cell r="M1027" t="str">
            <v>DOD-DEPARTMENT OF DE</v>
          </cell>
          <cell r="N1027" t="str">
            <v>CAPPELLO DISTRICT</v>
          </cell>
          <cell r="P1027">
            <v>44002</v>
          </cell>
          <cell r="Q1027">
            <v>44501.528564814798</v>
          </cell>
          <cell r="R1027">
            <v>44494</v>
          </cell>
          <cell r="S1027" t="str">
            <v>FRANKIE</v>
          </cell>
          <cell r="T1027" t="str">
            <v>12</v>
          </cell>
          <cell r="V1027" t="str">
            <v>41.718243</v>
          </cell>
          <cell r="W1027" t="str">
            <v>-72.220819</v>
          </cell>
        </row>
        <row r="1028">
          <cell r="B1028">
            <v>600076</v>
          </cell>
          <cell r="C1028" t="str">
            <v>ANDOVER ELEMENTARY</v>
          </cell>
          <cell r="D1028" t="str">
            <v>FFV</v>
          </cell>
          <cell r="E1028">
            <v>0</v>
          </cell>
          <cell r="F1028" t="str">
            <v>W</v>
          </cell>
          <cell r="G1028" t="str">
            <v>35 SCHOOL ROAD</v>
          </cell>
          <cell r="H1028" t="str">
            <v>ANDOVER</v>
          </cell>
          <cell r="I1028" t="str">
            <v>CT</v>
          </cell>
          <cell r="J1028" t="str">
            <v>06232</v>
          </cell>
          <cell r="K1028" t="str">
            <v>Exact Auto Street Reference Geocoded</v>
          </cell>
          <cell r="M1028" t="str">
            <v>DOD-DEPARTMENT OF DE</v>
          </cell>
          <cell r="N1028" t="str">
            <v>CAPPELLO DISTRICT</v>
          </cell>
          <cell r="P1028">
            <v>42990</v>
          </cell>
          <cell r="Q1028">
            <v>44496.570115740702</v>
          </cell>
          <cell r="R1028">
            <v>43732</v>
          </cell>
          <cell r="S1028" t="str">
            <v>FRANKIE</v>
          </cell>
          <cell r="T1028" t="str">
            <v>12</v>
          </cell>
          <cell r="V1028" t="str">
            <v>41.727966</v>
          </cell>
          <cell r="W1028" t="str">
            <v>-72.366341</v>
          </cell>
        </row>
        <row r="1029">
          <cell r="B1029">
            <v>600077</v>
          </cell>
          <cell r="C1029" t="str">
            <v>CAPT NATHAN HALE SCHOOL</v>
          </cell>
          <cell r="D1029" t="str">
            <v>FFV</v>
          </cell>
          <cell r="E1029">
            <v>0</v>
          </cell>
          <cell r="F1029" t="str">
            <v>W</v>
          </cell>
          <cell r="G1029" t="str">
            <v>1776 MAIN STREET</v>
          </cell>
          <cell r="H1029" t="str">
            <v>COVENTRY</v>
          </cell>
          <cell r="I1029" t="str">
            <v>CT</v>
          </cell>
          <cell r="J1029" t="str">
            <v>6238.</v>
          </cell>
          <cell r="K1029" t="str">
            <v>Exact Auto Street Reference Geocoded</v>
          </cell>
          <cell r="M1029" t="str">
            <v>DOD-DEPARTMENT OF DE</v>
          </cell>
          <cell r="N1029" t="str">
            <v>CAPPELLO DISTRICT</v>
          </cell>
          <cell r="P1029">
            <v>44002</v>
          </cell>
          <cell r="Q1029">
            <v>44496.570115740702</v>
          </cell>
          <cell r="S1029" t="str">
            <v>FRANKIE</v>
          </cell>
          <cell r="T1029" t="str">
            <v>12</v>
          </cell>
          <cell r="V1029" t="str">
            <v>41.781539</v>
          </cell>
          <cell r="W1029" t="str">
            <v>-72.314937</v>
          </cell>
        </row>
        <row r="1030">
          <cell r="B1030">
            <v>600078</v>
          </cell>
          <cell r="C1030" t="str">
            <v>COVENTRY GRAMMAR SCHOOL</v>
          </cell>
          <cell r="D1030" t="str">
            <v>FFV</v>
          </cell>
          <cell r="E1030">
            <v>0</v>
          </cell>
          <cell r="F1030" t="str">
            <v>W</v>
          </cell>
          <cell r="G1030" t="str">
            <v>3453 MAIN STREET</v>
          </cell>
          <cell r="H1030" t="str">
            <v>COVENTRY</v>
          </cell>
          <cell r="I1030" t="str">
            <v>CT</v>
          </cell>
          <cell r="J1030" t="str">
            <v>06238</v>
          </cell>
          <cell r="K1030" t="str">
            <v>Exact Auto Street Reference Geocoded</v>
          </cell>
          <cell r="M1030" t="str">
            <v>DOD-DEPARTMENT OF DE</v>
          </cell>
          <cell r="N1030" t="str">
            <v>CAPPELLO DISTRICT</v>
          </cell>
          <cell r="P1030">
            <v>42990</v>
          </cell>
          <cell r="Q1030">
            <v>44496.570115740702</v>
          </cell>
          <cell r="R1030">
            <v>43718</v>
          </cell>
          <cell r="S1030" t="str">
            <v>FRANKIE</v>
          </cell>
          <cell r="T1030" t="str">
            <v>12</v>
          </cell>
          <cell r="V1030" t="str">
            <v>41.795693</v>
          </cell>
          <cell r="W1030" t="str">
            <v>-72.366764</v>
          </cell>
        </row>
        <row r="1031">
          <cell r="B1031">
            <v>600079</v>
          </cell>
          <cell r="C1031" t="str">
            <v>COVENTRY HIGH SCHOOL</v>
          </cell>
          <cell r="D1031" t="str">
            <v>FFV</v>
          </cell>
          <cell r="E1031">
            <v>0</v>
          </cell>
          <cell r="F1031" t="str">
            <v>W</v>
          </cell>
          <cell r="G1031" t="str">
            <v>78 RIPLEY HILL ROAD</v>
          </cell>
          <cell r="H1031" t="str">
            <v>COVENTRY</v>
          </cell>
          <cell r="I1031" t="str">
            <v>CT</v>
          </cell>
          <cell r="J1031" t="str">
            <v>06238</v>
          </cell>
          <cell r="K1031" t="str">
            <v>Exact Auto Street Reference Geocoded</v>
          </cell>
          <cell r="M1031" t="str">
            <v>DOD-DEPARTMENT OF DE</v>
          </cell>
          <cell r="N1031" t="str">
            <v>CAPPELLO DISTRICT</v>
          </cell>
          <cell r="P1031">
            <v>42990</v>
          </cell>
          <cell r="Q1031">
            <v>44496.570115740702</v>
          </cell>
          <cell r="R1031">
            <v>43704</v>
          </cell>
          <cell r="S1031" t="str">
            <v>FRANKIE</v>
          </cell>
          <cell r="T1031" t="str">
            <v>12</v>
          </cell>
          <cell r="V1031" t="str">
            <v>41.782917</v>
          </cell>
          <cell r="W1031" t="str">
            <v>-72.313677</v>
          </cell>
        </row>
        <row r="1032">
          <cell r="B1032">
            <v>600080</v>
          </cell>
          <cell r="C1032" t="str">
            <v>G H ROBERTSON</v>
          </cell>
          <cell r="D1032" t="str">
            <v>FFV</v>
          </cell>
          <cell r="E1032">
            <v>0</v>
          </cell>
          <cell r="F1032" t="str">
            <v>W</v>
          </cell>
          <cell r="G1032" t="str">
            <v>227 CROSS STREET</v>
          </cell>
          <cell r="H1032" t="str">
            <v>COVENTRY</v>
          </cell>
          <cell r="I1032" t="str">
            <v>CT</v>
          </cell>
          <cell r="J1032" t="str">
            <v>06238</v>
          </cell>
          <cell r="K1032" t="str">
            <v>Exact Auto Street Reference Geocoded</v>
          </cell>
          <cell r="M1032" t="str">
            <v>DOD-DEPARTMENT OF DE</v>
          </cell>
          <cell r="N1032" t="str">
            <v>CAPPELLO DISTRICT</v>
          </cell>
          <cell r="P1032">
            <v>42990</v>
          </cell>
          <cell r="Q1032">
            <v>44496.570115740702</v>
          </cell>
          <cell r="R1032">
            <v>43718</v>
          </cell>
          <cell r="S1032" t="str">
            <v>FRANKIE</v>
          </cell>
          <cell r="T1032" t="str">
            <v>12</v>
          </cell>
          <cell r="V1032" t="str">
            <v>41.760740</v>
          </cell>
          <cell r="W1032" t="str">
            <v>-72.311329</v>
          </cell>
        </row>
        <row r="1033">
          <cell r="B1033">
            <v>600081</v>
          </cell>
          <cell r="C1033" t="str">
            <v>METROPOLITAN LEARNING CE</v>
          </cell>
          <cell r="D1033" t="str">
            <v>FFV</v>
          </cell>
          <cell r="E1033">
            <v>0</v>
          </cell>
          <cell r="F1033" t="str">
            <v>F</v>
          </cell>
          <cell r="G1033" t="str">
            <v>151 BLUE HILLS AVE</v>
          </cell>
          <cell r="H1033" t="str">
            <v>BLOOMFIELD</v>
          </cell>
          <cell r="I1033" t="str">
            <v>CT</v>
          </cell>
          <cell r="J1033" t="str">
            <v>06002</v>
          </cell>
          <cell r="K1033" t="str">
            <v>Ambiguous Auto Street Ref Geocode</v>
          </cell>
          <cell r="M1033" t="str">
            <v>DOD-DEPARTMENT OF DE</v>
          </cell>
          <cell r="N1033" t="str">
            <v>CAPPELLO DISTRICT</v>
          </cell>
          <cell r="O1033" t="str">
            <v>EFFECTIVE 8/10/20 Del in all locations unless cust chooses not to.</v>
          </cell>
          <cell r="P1033">
            <v>42990</v>
          </cell>
          <cell r="Q1033">
            <v>44496.539895833303</v>
          </cell>
          <cell r="R1033">
            <v>44658</v>
          </cell>
          <cell r="S1033" t="str">
            <v>FRANKIE</v>
          </cell>
          <cell r="T1033" t="str">
            <v>12</v>
          </cell>
          <cell r="V1033" t="str">
            <v>41.807150</v>
          </cell>
          <cell r="W1033" t="str">
            <v>-72.695600</v>
          </cell>
        </row>
        <row r="1034">
          <cell r="B1034">
            <v>600082</v>
          </cell>
          <cell r="C1034" t="str">
            <v>GREATER HARTFORD ACADEMY</v>
          </cell>
          <cell r="D1034" t="str">
            <v>FFV</v>
          </cell>
          <cell r="E1034">
            <v>0</v>
          </cell>
          <cell r="F1034" t="str">
            <v>F</v>
          </cell>
          <cell r="G1034" t="str">
            <v>160 HUYSHOPE ST</v>
          </cell>
          <cell r="H1034" t="str">
            <v>HARTFORD</v>
          </cell>
          <cell r="I1034" t="str">
            <v>CT</v>
          </cell>
          <cell r="J1034" t="str">
            <v>06106</v>
          </cell>
          <cell r="K1034" t="str">
            <v>Med Confidence Auto Street Ref Geocoded</v>
          </cell>
          <cell r="M1034" t="str">
            <v>DOD-DEPARTMENT OF DE</v>
          </cell>
          <cell r="N1034" t="str">
            <v>CAPPELLO DISTRICT</v>
          </cell>
          <cell r="O1034" t="str">
            <v>EFFECTIVE 8/10/20 Del in all locations unless cust chooses not to.</v>
          </cell>
          <cell r="P1034">
            <v>42990</v>
          </cell>
          <cell r="Q1034">
            <v>44496.539895833303</v>
          </cell>
          <cell r="R1034">
            <v>44658</v>
          </cell>
          <cell r="S1034" t="str">
            <v>FRANKIE</v>
          </cell>
          <cell r="T1034" t="str">
            <v>12</v>
          </cell>
          <cell r="V1034" t="str">
            <v>41.754113</v>
          </cell>
          <cell r="W1034" t="str">
            <v>-72.662550</v>
          </cell>
        </row>
        <row r="1035">
          <cell r="B1035">
            <v>600083</v>
          </cell>
          <cell r="C1035" t="str">
            <v>PUBLIC SAFETY ACADEMY</v>
          </cell>
          <cell r="D1035" t="str">
            <v>FFV</v>
          </cell>
          <cell r="E1035">
            <v>0</v>
          </cell>
          <cell r="F1035" t="str">
            <v>F</v>
          </cell>
          <cell r="G1035" t="str">
            <v>1617 KING ST</v>
          </cell>
          <cell r="H1035" t="str">
            <v>ENFIELD</v>
          </cell>
          <cell r="I1035" t="str">
            <v>CT</v>
          </cell>
          <cell r="J1035" t="str">
            <v>06082</v>
          </cell>
          <cell r="K1035" t="str">
            <v>Exact Auto Street Reference Geocoded</v>
          </cell>
          <cell r="M1035" t="str">
            <v>DOD-DEPARTMENT OF DE</v>
          </cell>
          <cell r="N1035" t="str">
            <v>CAPPELLO DISTRICT</v>
          </cell>
          <cell r="O1035" t="str">
            <v>EFFECTIVE 8/10/20 Del in all locations unless cust chooses not to.</v>
          </cell>
          <cell r="P1035">
            <v>42990</v>
          </cell>
          <cell r="Q1035">
            <v>44496.539895833303</v>
          </cell>
          <cell r="R1035">
            <v>44658</v>
          </cell>
          <cell r="S1035" t="str">
            <v>FRANKIE</v>
          </cell>
          <cell r="T1035" t="str">
            <v>12</v>
          </cell>
          <cell r="V1035" t="str">
            <v>41.948739</v>
          </cell>
          <cell r="W1035" t="str">
            <v>-72.602016</v>
          </cell>
        </row>
        <row r="1036">
          <cell r="B1036">
            <v>600084</v>
          </cell>
          <cell r="C1036" t="str">
            <v>REGGIO MAGNET SCHOOL OF</v>
          </cell>
          <cell r="D1036" t="str">
            <v>FFV</v>
          </cell>
          <cell r="E1036">
            <v>0</v>
          </cell>
          <cell r="F1036" t="str">
            <v>F</v>
          </cell>
          <cell r="G1036" t="str">
            <v>59 WATERVILLE RD</v>
          </cell>
          <cell r="H1036" t="str">
            <v>AVON</v>
          </cell>
          <cell r="I1036" t="str">
            <v>CT</v>
          </cell>
          <cell r="J1036" t="str">
            <v>06001</v>
          </cell>
          <cell r="K1036" t="str">
            <v>Exact Auto Street Reference Geocoded</v>
          </cell>
          <cell r="M1036" t="str">
            <v>DOD-DEPARTMENT OF DE</v>
          </cell>
          <cell r="N1036" t="str">
            <v>CAPPELLO DISTRICT</v>
          </cell>
          <cell r="O1036" t="str">
            <v>EFFECTIVE 8/10/20 Del in all locations unless cust chooses not to.</v>
          </cell>
          <cell r="P1036">
            <v>42990</v>
          </cell>
          <cell r="Q1036">
            <v>44496.539895833303</v>
          </cell>
          <cell r="R1036">
            <v>44644</v>
          </cell>
          <cell r="S1036" t="str">
            <v>FRANKIE</v>
          </cell>
          <cell r="T1036" t="str">
            <v>12</v>
          </cell>
          <cell r="V1036" t="str">
            <v>41.800365</v>
          </cell>
          <cell r="W1036" t="str">
            <v>-72.819109</v>
          </cell>
        </row>
        <row r="1037">
          <cell r="B1037">
            <v>600085</v>
          </cell>
          <cell r="C1037" t="str">
            <v>CROMWELL HIGH SCHOOL</v>
          </cell>
          <cell r="D1037" t="str">
            <v>FFV</v>
          </cell>
          <cell r="E1037">
            <v>0</v>
          </cell>
          <cell r="F1037" t="str">
            <v>W</v>
          </cell>
          <cell r="G1037" t="str">
            <v>DONALD HARRIS DRIVE</v>
          </cell>
          <cell r="H1037" t="str">
            <v>CROMWELL</v>
          </cell>
          <cell r="I1037" t="str">
            <v>CT</v>
          </cell>
          <cell r="J1037" t="str">
            <v>06416</v>
          </cell>
          <cell r="K1037" t="str">
            <v>High Confidence Auto Street Ref Geocoded</v>
          </cell>
          <cell r="M1037" t="str">
            <v>DOD-DEPARTMENT OF DE</v>
          </cell>
          <cell r="N1037" t="str">
            <v>CAPPELLO DISTRICT</v>
          </cell>
          <cell r="O1037" t="str">
            <v>EFFECTIVE 8/10/20 Del in all locations unless cust chooses not to.</v>
          </cell>
          <cell r="P1037">
            <v>42990</v>
          </cell>
          <cell r="Q1037">
            <v>44496.539895833303</v>
          </cell>
          <cell r="R1037">
            <v>44629</v>
          </cell>
          <cell r="S1037" t="str">
            <v>FRANKIE</v>
          </cell>
          <cell r="T1037" t="str">
            <v>12</v>
          </cell>
          <cell r="V1037" t="str">
            <v>41.613359</v>
          </cell>
          <cell r="W1037" t="str">
            <v>-72.658978</v>
          </cell>
        </row>
        <row r="1038">
          <cell r="B1038">
            <v>600086</v>
          </cell>
          <cell r="C1038" t="str">
            <v>CROMWELL MIDDLE SCHOOL</v>
          </cell>
          <cell r="D1038" t="str">
            <v>FFV</v>
          </cell>
          <cell r="E1038">
            <v>0</v>
          </cell>
          <cell r="F1038" t="str">
            <v>W</v>
          </cell>
          <cell r="G1038" t="str">
            <v>6 Captain James Mann Memorial dr</v>
          </cell>
          <cell r="H1038" t="str">
            <v>CROMWELL</v>
          </cell>
          <cell r="I1038" t="str">
            <v>CT</v>
          </cell>
          <cell r="J1038" t="str">
            <v>06416</v>
          </cell>
          <cell r="K1038" t="str">
            <v>Med Confidence Auto Street Ref Geocoded</v>
          </cell>
          <cell r="M1038" t="str">
            <v>DOD-DEPARTMENT OF DE</v>
          </cell>
          <cell r="N1038" t="str">
            <v>CAPPELLO DISTRICT</v>
          </cell>
          <cell r="O1038" t="str">
            <v>EFFECTIVE 8/10/20 Del in all locations unless cust chooses not to.</v>
          </cell>
          <cell r="P1038">
            <v>42990</v>
          </cell>
          <cell r="Q1038">
            <v>44496.539895833303</v>
          </cell>
          <cell r="R1038">
            <v>44635</v>
          </cell>
          <cell r="S1038" t="str">
            <v>FRANKIE</v>
          </cell>
          <cell r="T1038" t="str">
            <v>12</v>
          </cell>
          <cell r="V1038" t="str">
            <v>41.627494</v>
          </cell>
          <cell r="W1038" t="str">
            <v>-72.656692</v>
          </cell>
        </row>
        <row r="1039">
          <cell r="B1039">
            <v>600087</v>
          </cell>
          <cell r="C1039" t="str">
            <v>EDNA C STEVENS</v>
          </cell>
          <cell r="D1039" t="str">
            <v>FFV</v>
          </cell>
          <cell r="E1039">
            <v>0</v>
          </cell>
          <cell r="F1039" t="str">
            <v>W</v>
          </cell>
          <cell r="G1039" t="str">
            <v>25 COURT STREET</v>
          </cell>
          <cell r="H1039" t="str">
            <v>CROMWELL</v>
          </cell>
          <cell r="I1039" t="str">
            <v>CT</v>
          </cell>
          <cell r="J1039" t="str">
            <v>06416</v>
          </cell>
          <cell r="K1039" t="str">
            <v>Exact Auto Street Reference Geocoded</v>
          </cell>
          <cell r="M1039" t="str">
            <v>DOD-DEPARTMENT OF DE</v>
          </cell>
          <cell r="N1039" t="str">
            <v>CAPPELLO DISTRICT</v>
          </cell>
          <cell r="O1039" t="str">
            <v>EFFECTIVE 8/10/20 Del in all locations unless cust chooses not to.</v>
          </cell>
          <cell r="P1039">
            <v>42990</v>
          </cell>
          <cell r="Q1039">
            <v>44496.539895833303</v>
          </cell>
          <cell r="R1039">
            <v>44654</v>
          </cell>
          <cell r="S1039" t="str">
            <v>FRANKIE</v>
          </cell>
          <cell r="T1039" t="str">
            <v>12</v>
          </cell>
          <cell r="V1039" t="str">
            <v>41.620197</v>
          </cell>
          <cell r="W1039" t="str">
            <v>-72.658980</v>
          </cell>
        </row>
        <row r="1040">
          <cell r="B1040">
            <v>600088</v>
          </cell>
          <cell r="C1040" t="str">
            <v>WOODSIDE INTERMEDIATE</v>
          </cell>
          <cell r="D1040" t="str">
            <v>FFV</v>
          </cell>
          <cell r="E1040">
            <v>0</v>
          </cell>
          <cell r="F1040" t="str">
            <v>W</v>
          </cell>
          <cell r="G1040" t="str">
            <v>30 WOODSIDE ROAD</v>
          </cell>
          <cell r="H1040" t="str">
            <v>CROMWELL</v>
          </cell>
          <cell r="I1040" t="str">
            <v>CT</v>
          </cell>
          <cell r="J1040" t="str">
            <v>06416</v>
          </cell>
          <cell r="K1040" t="str">
            <v>Exact Auto Street Reference Geocoded</v>
          </cell>
          <cell r="M1040" t="str">
            <v>DOD-DEPARTMENT OF DE</v>
          </cell>
          <cell r="N1040" t="str">
            <v>CAPPELLO DISTRICT</v>
          </cell>
          <cell r="O1040" t="str">
            <v>EFFECTIVE 8/10/20 Del in all locations unless cust chooses not to.</v>
          </cell>
          <cell r="P1040">
            <v>42990</v>
          </cell>
          <cell r="Q1040">
            <v>44496.539895833303</v>
          </cell>
          <cell r="R1040">
            <v>44642</v>
          </cell>
          <cell r="S1040" t="str">
            <v>FRANKIE</v>
          </cell>
          <cell r="T1040" t="str">
            <v>12</v>
          </cell>
          <cell r="V1040" t="str">
            <v>41.624619</v>
          </cell>
          <cell r="W1040" t="str">
            <v>-72.660611</v>
          </cell>
        </row>
        <row r="1041">
          <cell r="B1041">
            <v>600089</v>
          </cell>
          <cell r="C1041" t="str">
            <v>BROADVIEW MIDDLE</v>
          </cell>
          <cell r="D1041" t="str">
            <v>FISHER</v>
          </cell>
          <cell r="E1041">
            <v>0</v>
          </cell>
          <cell r="F1041" t="str">
            <v>M</v>
          </cell>
          <cell r="G1041" t="str">
            <v>72 HOSPITAL AVENUE</v>
          </cell>
          <cell r="H1041" t="str">
            <v>DANBURY</v>
          </cell>
          <cell r="I1041" t="str">
            <v>CT</v>
          </cell>
          <cell r="J1041" t="str">
            <v>06810</v>
          </cell>
          <cell r="K1041" t="str">
            <v>Exact Auto Street Reference Geocoded</v>
          </cell>
          <cell r="M1041" t="str">
            <v>DOD-DEPARTMENT OF DE</v>
          </cell>
          <cell r="N1041" t="str">
            <v>CAPPELLO DISTRICT</v>
          </cell>
          <cell r="O1041" t="str">
            <v>8/24/2020 - Do not deliver in facility until further notice. Contact Trans with questions.</v>
          </cell>
          <cell r="P1041">
            <v>42990</v>
          </cell>
          <cell r="Q1041">
            <v>44517.499004629601</v>
          </cell>
          <cell r="R1041">
            <v>44517</v>
          </cell>
          <cell r="S1041" t="str">
            <v>FRANKIE</v>
          </cell>
          <cell r="T1041" t="str">
            <v>12</v>
          </cell>
          <cell r="V1041" t="str">
            <v>41.407861</v>
          </cell>
          <cell r="W1041" t="str">
            <v>-73.440807</v>
          </cell>
        </row>
        <row r="1042">
          <cell r="B1042">
            <v>600090</v>
          </cell>
          <cell r="C1042" t="str">
            <v>DANBURY HIGH SCHOOL</v>
          </cell>
          <cell r="D1042" t="str">
            <v>FISHER</v>
          </cell>
          <cell r="E1042">
            <v>0</v>
          </cell>
          <cell r="F1042" t="str">
            <v>M</v>
          </cell>
          <cell r="G1042" t="str">
            <v>43 CLAPBOARD RIDGE</v>
          </cell>
          <cell r="H1042" t="str">
            <v>DANBURY</v>
          </cell>
          <cell r="I1042" t="str">
            <v>CT</v>
          </cell>
          <cell r="J1042" t="str">
            <v>06811</v>
          </cell>
          <cell r="K1042" t="str">
            <v>High Confidence Auto Street Ref Geocoded</v>
          </cell>
          <cell r="M1042" t="str">
            <v>DOD-DEPARTMENT OF DE</v>
          </cell>
          <cell r="N1042" t="str">
            <v>CAPPELLO DISTRICT</v>
          </cell>
          <cell r="O1042" t="str">
            <v>8/24/2020 - Do not deliver in facility until further notice. Contact Trans with questions.</v>
          </cell>
          <cell r="P1042">
            <v>42990</v>
          </cell>
          <cell r="Q1042">
            <v>44517.499050925901</v>
          </cell>
          <cell r="R1042">
            <v>44517</v>
          </cell>
          <cell r="S1042" t="str">
            <v>FRANKIE</v>
          </cell>
          <cell r="T1042" t="str">
            <v>12</v>
          </cell>
          <cell r="V1042" t="str">
            <v>41.416923</v>
          </cell>
          <cell r="W1042" t="str">
            <v>-73.472951</v>
          </cell>
        </row>
        <row r="1043">
          <cell r="B1043">
            <v>600091</v>
          </cell>
          <cell r="C1043" t="str">
            <v>ROGERS PARK MIDDLE</v>
          </cell>
          <cell r="D1043" t="str">
            <v>FISHER</v>
          </cell>
          <cell r="E1043">
            <v>0</v>
          </cell>
          <cell r="F1043" t="str">
            <v>M</v>
          </cell>
          <cell r="G1043" t="str">
            <v>21 MEMORIAL DRIVE</v>
          </cell>
          <cell r="H1043" t="str">
            <v>DANBURY</v>
          </cell>
          <cell r="I1043" t="str">
            <v>CT</v>
          </cell>
          <cell r="J1043" t="str">
            <v>06810</v>
          </cell>
          <cell r="K1043" t="str">
            <v>Exact Auto Street Reference Geocoded</v>
          </cell>
          <cell r="L1043" t="str">
            <v>EJ;STR</v>
          </cell>
          <cell r="M1043" t="str">
            <v>DOD-DEPARTMENT OF DE</v>
          </cell>
          <cell r="N1043" t="str">
            <v>CAPPELLO DISTRICT</v>
          </cell>
          <cell r="O1043" t="str">
            <v>8/24/2020 - Do not deliver in facility until further notice. Contact Trans with questions.</v>
          </cell>
          <cell r="P1043">
            <v>42990</v>
          </cell>
          <cell r="Q1043">
            <v>44517.499074074098</v>
          </cell>
          <cell r="R1043">
            <v>44508</v>
          </cell>
          <cell r="S1043" t="str">
            <v>FRANKIE</v>
          </cell>
          <cell r="T1043" t="str">
            <v>12</v>
          </cell>
          <cell r="V1043" t="str">
            <v>41.383468</v>
          </cell>
          <cell r="W1043" t="str">
            <v>-73.441393</v>
          </cell>
        </row>
        <row r="1044">
          <cell r="B1044">
            <v>600092</v>
          </cell>
          <cell r="C1044" t="str">
            <v>DERBY MIDDLE SCHOOL - FFV</v>
          </cell>
          <cell r="D1044" t="str">
            <v>FFV</v>
          </cell>
          <cell r="E1044">
            <v>0</v>
          </cell>
          <cell r="F1044" t="str">
            <v>F</v>
          </cell>
          <cell r="G1044" t="str">
            <v>75 CHATFIELD STREET</v>
          </cell>
          <cell r="H1044" t="str">
            <v>DERBY</v>
          </cell>
          <cell r="I1044" t="str">
            <v>CT</v>
          </cell>
          <cell r="J1044" t="str">
            <v>06418</v>
          </cell>
          <cell r="K1044" t="str">
            <v>High Confidence Auto Street Ref Geocoded</v>
          </cell>
          <cell r="M1044" t="str">
            <v>DOD-DEPARTMENT OF DE</v>
          </cell>
          <cell r="N1044" t="str">
            <v>CAPPELLO DISTRICT</v>
          </cell>
          <cell r="O1044" t="str">
            <v>EFFECTIVE 8/10/20 Del in all locations unless cust chooses not to.</v>
          </cell>
          <cell r="P1044">
            <v>42990</v>
          </cell>
          <cell r="Q1044">
            <v>44089.543020833298</v>
          </cell>
          <cell r="R1044">
            <v>44511</v>
          </cell>
          <cell r="S1044" t="str">
            <v>FRANKIE</v>
          </cell>
          <cell r="T1044" t="str">
            <v>12</v>
          </cell>
          <cell r="V1044" t="str">
            <v>41.336478</v>
          </cell>
          <cell r="W1044" t="str">
            <v>-73.097997</v>
          </cell>
        </row>
        <row r="1045">
          <cell r="B1045">
            <v>600093</v>
          </cell>
          <cell r="C1045" t="str">
            <v>HADDAM ELEMENTARY SCHOOL</v>
          </cell>
          <cell r="D1045" t="str">
            <v>FFV</v>
          </cell>
          <cell r="E1045">
            <v>0</v>
          </cell>
          <cell r="F1045" t="str">
            <v>W</v>
          </cell>
          <cell r="G1045" t="str">
            <v>45 JOE WILLIAMS RD</v>
          </cell>
          <cell r="H1045" t="str">
            <v>MOODUS</v>
          </cell>
          <cell r="I1045" t="str">
            <v>CT</v>
          </cell>
          <cell r="J1045" t="str">
            <v>6469.</v>
          </cell>
          <cell r="K1045" t="str">
            <v>High Confidence Auto Street Ref Geocoded</v>
          </cell>
          <cell r="M1045" t="str">
            <v>DOD-DEPARTMENT OF DE</v>
          </cell>
          <cell r="N1045" t="str">
            <v>CAPPELLO DISTRICT</v>
          </cell>
          <cell r="P1045">
            <v>44002</v>
          </cell>
          <cell r="Q1045">
            <v>44496.570115740702</v>
          </cell>
          <cell r="S1045" t="str">
            <v>FRANKIE</v>
          </cell>
          <cell r="T1045" t="str">
            <v>12</v>
          </cell>
          <cell r="V1045" t="str">
            <v>41.498392</v>
          </cell>
          <cell r="W1045" t="str">
            <v>-72.440778</v>
          </cell>
        </row>
        <row r="1046">
          <cell r="B1046">
            <v>600094</v>
          </cell>
          <cell r="C1046" t="str">
            <v>NATHAN HALE-RAY HIGH SCH</v>
          </cell>
          <cell r="D1046" t="str">
            <v>FFV</v>
          </cell>
          <cell r="E1046">
            <v>0</v>
          </cell>
          <cell r="F1046" t="str">
            <v>W</v>
          </cell>
          <cell r="G1046" t="str">
            <v>15 SCHOOL DR</v>
          </cell>
          <cell r="H1046" t="str">
            <v>MOODUS</v>
          </cell>
          <cell r="I1046" t="str">
            <v>CT</v>
          </cell>
          <cell r="J1046" t="str">
            <v>06469</v>
          </cell>
          <cell r="K1046" t="str">
            <v>High Confidence Auto Street Ref Geocoded</v>
          </cell>
          <cell r="M1046" t="str">
            <v>DOD-DEPARTMENT OF DE</v>
          </cell>
          <cell r="N1046" t="str">
            <v>CAPPELLO DISTRICT</v>
          </cell>
          <cell r="P1046">
            <v>42990</v>
          </cell>
          <cell r="Q1046">
            <v>44496.570115740702</v>
          </cell>
          <cell r="R1046">
            <v>43718</v>
          </cell>
          <cell r="S1046" t="str">
            <v>FRANKIE</v>
          </cell>
          <cell r="T1046" t="str">
            <v>12</v>
          </cell>
          <cell r="V1046" t="str">
            <v>41.492375</v>
          </cell>
          <cell r="W1046" t="str">
            <v>-72.445521</v>
          </cell>
        </row>
        <row r="1047">
          <cell r="B1047">
            <v>600095</v>
          </cell>
          <cell r="C1047" t="str">
            <v>NATHAN HALE-RAY MIDDLE S</v>
          </cell>
          <cell r="D1047" t="str">
            <v>FFV</v>
          </cell>
          <cell r="E1047">
            <v>0</v>
          </cell>
          <cell r="F1047" t="str">
            <v>W</v>
          </cell>
          <cell r="G1047" t="str">
            <v>73 CLARK GATES RD</v>
          </cell>
          <cell r="H1047" t="str">
            <v>MOODUS</v>
          </cell>
          <cell r="I1047" t="str">
            <v>CT</v>
          </cell>
          <cell r="J1047" t="str">
            <v>6469.</v>
          </cell>
          <cell r="K1047" t="str">
            <v>High Confidence Auto Street Ref Geocoded</v>
          </cell>
          <cell r="M1047" t="str">
            <v>DOD-DEPARTMENT OF DE</v>
          </cell>
          <cell r="N1047" t="str">
            <v>CAPPELLO DISTRICT</v>
          </cell>
          <cell r="P1047">
            <v>44002</v>
          </cell>
          <cell r="Q1047">
            <v>44496.570115740702</v>
          </cell>
          <cell r="S1047" t="str">
            <v>FRANKIE</v>
          </cell>
          <cell r="T1047" t="str">
            <v>12</v>
          </cell>
          <cell r="V1047" t="str">
            <v>41.513404</v>
          </cell>
          <cell r="W1047" t="str">
            <v>-72.440545</v>
          </cell>
        </row>
        <row r="1048">
          <cell r="B1048">
            <v>600096</v>
          </cell>
          <cell r="C1048" t="str">
            <v>EAST HARTFORD HIGH SCHOO</v>
          </cell>
          <cell r="D1048" t="str">
            <v>FFV</v>
          </cell>
          <cell r="E1048">
            <v>0</v>
          </cell>
          <cell r="F1048" t="str">
            <v>MW</v>
          </cell>
          <cell r="G1048" t="str">
            <v>869 FORBES STREET</v>
          </cell>
          <cell r="H1048" t="str">
            <v>EAST HARTFORD</v>
          </cell>
          <cell r="I1048" t="str">
            <v>CT</v>
          </cell>
          <cell r="J1048" t="str">
            <v>06118</v>
          </cell>
          <cell r="K1048" t="str">
            <v>High Confidence Auto Street Ref Geocoded</v>
          </cell>
          <cell r="L1048" t="str">
            <v>LG requested</v>
          </cell>
          <cell r="M1048" t="str">
            <v>DOD-DEPARTMENT OF DE</v>
          </cell>
          <cell r="N1048" t="str">
            <v>CAPPELLO DISTRICT</v>
          </cell>
          <cell r="O1048" t="str">
            <v>EFFECTIVE 8/10/20 Del in all locations unless cust chooses not to.</v>
          </cell>
          <cell r="P1048">
            <v>42990</v>
          </cell>
          <cell r="Q1048">
            <v>44496.539895833303</v>
          </cell>
          <cell r="R1048">
            <v>44656</v>
          </cell>
          <cell r="S1048" t="str">
            <v>FRANKIE</v>
          </cell>
          <cell r="T1048" t="str">
            <v>12</v>
          </cell>
          <cell r="V1048" t="str">
            <v>41.751965</v>
          </cell>
          <cell r="W1048" t="str">
            <v>-72.605726</v>
          </cell>
        </row>
        <row r="1049">
          <cell r="B1049">
            <v>600097</v>
          </cell>
          <cell r="C1049" t="str">
            <v>EAST HARTFORD MIDDLE SCHOOL - FFV</v>
          </cell>
          <cell r="D1049" t="str">
            <v>FFV</v>
          </cell>
          <cell r="E1049">
            <v>0</v>
          </cell>
          <cell r="F1049" t="str">
            <v>W</v>
          </cell>
          <cell r="G1049" t="str">
            <v>777 BURNSIDE AVENUE</v>
          </cell>
          <cell r="H1049" t="str">
            <v>EAST HARTFORD</v>
          </cell>
          <cell r="I1049" t="str">
            <v>CT</v>
          </cell>
          <cell r="J1049" t="str">
            <v>06108</v>
          </cell>
          <cell r="K1049" t="str">
            <v>High Confidence Auto Street Ref Geocoded</v>
          </cell>
          <cell r="M1049" t="str">
            <v>DOD-DEPARTMENT OF DE</v>
          </cell>
          <cell r="N1049" t="str">
            <v>CAPPELLO DISTRICT</v>
          </cell>
          <cell r="P1049">
            <v>44110</v>
          </cell>
          <cell r="Q1049">
            <v>44110.573263888902</v>
          </cell>
          <cell r="R1049">
            <v>44376</v>
          </cell>
          <cell r="S1049" t="str">
            <v>FRANKIE</v>
          </cell>
          <cell r="T1049" t="str">
            <v>12</v>
          </cell>
          <cell r="V1049" t="str">
            <v>41.779962</v>
          </cell>
          <cell r="W1049" t="str">
            <v>-72.605884</v>
          </cell>
        </row>
        <row r="1050">
          <cell r="B1050">
            <v>600098</v>
          </cell>
          <cell r="C1050" t="str">
            <v>EAST HAVEN HIGH SCHOOL</v>
          </cell>
          <cell r="D1050" t="str">
            <v>FFV</v>
          </cell>
          <cell r="E1050">
            <v>0</v>
          </cell>
          <cell r="F1050" t="str">
            <v>T</v>
          </cell>
          <cell r="G1050" t="str">
            <v>35 WHEELBARROW LANE</v>
          </cell>
          <cell r="H1050" t="str">
            <v>EAST HAVEN</v>
          </cell>
          <cell r="I1050" t="str">
            <v>CT</v>
          </cell>
          <cell r="J1050" t="str">
            <v>06513</v>
          </cell>
          <cell r="K1050" t="str">
            <v>Exact Auto Street Reference Geocoded</v>
          </cell>
          <cell r="M1050" t="str">
            <v>DOD-DEPARTMENT OF DE</v>
          </cell>
          <cell r="N1050" t="str">
            <v>CAPPELLO DISTRICT</v>
          </cell>
          <cell r="O1050" t="str">
            <v>EFFECTIVE 8/10/20 Del in all locations unless cust chooses not to.</v>
          </cell>
          <cell r="P1050">
            <v>42990</v>
          </cell>
          <cell r="Q1050">
            <v>44496.539895833303</v>
          </cell>
          <cell r="R1050">
            <v>44641</v>
          </cell>
          <cell r="S1050" t="str">
            <v>FRANKIE</v>
          </cell>
          <cell r="T1050" t="str">
            <v>12</v>
          </cell>
          <cell r="V1050" t="str">
            <v>41.327701</v>
          </cell>
          <cell r="W1050" t="str">
            <v>-72.829851</v>
          </cell>
        </row>
        <row r="1051">
          <cell r="B1051">
            <v>600099</v>
          </cell>
          <cell r="C1051" t="str">
            <v>EAST LYME HIGH SCHOOL</v>
          </cell>
          <cell r="D1051" t="str">
            <v>FFV</v>
          </cell>
          <cell r="E1051">
            <v>0</v>
          </cell>
          <cell r="F1051" t="str">
            <v>M</v>
          </cell>
          <cell r="G1051" t="str">
            <v>30 CHESTERFIELD RD</v>
          </cell>
          <cell r="H1051" t="str">
            <v>EAST LYME</v>
          </cell>
          <cell r="I1051" t="str">
            <v>CT</v>
          </cell>
          <cell r="J1051" t="str">
            <v>06333</v>
          </cell>
          <cell r="K1051" t="str">
            <v>Exact Auto Street Reference Geocoded</v>
          </cell>
          <cell r="M1051" t="str">
            <v>DOD-DEPARTMENT OF DE</v>
          </cell>
          <cell r="N1051" t="str">
            <v>CAPPELLO DISTRICT</v>
          </cell>
          <cell r="O1051" t="str">
            <v>EFFECTIVE 8/10/20 Del in all locations unless cust chooses not to.</v>
          </cell>
          <cell r="P1051">
            <v>42990</v>
          </cell>
          <cell r="Q1051">
            <v>44496.539895833303</v>
          </cell>
          <cell r="R1051">
            <v>44647</v>
          </cell>
          <cell r="S1051" t="str">
            <v>FRANKIE</v>
          </cell>
          <cell r="T1051" t="str">
            <v>12</v>
          </cell>
          <cell r="V1051" t="str">
            <v>41.368524</v>
          </cell>
          <cell r="W1051" t="str">
            <v>-72.210525</v>
          </cell>
        </row>
        <row r="1052">
          <cell r="B1052">
            <v>600100</v>
          </cell>
          <cell r="C1052" t="str">
            <v>EAST LYME MIDDLE SCHOOL</v>
          </cell>
          <cell r="D1052" t="str">
            <v>FFV</v>
          </cell>
          <cell r="E1052">
            <v>0</v>
          </cell>
          <cell r="F1052" t="str">
            <v>M</v>
          </cell>
          <cell r="G1052" t="str">
            <v>31 SOCIETY RD</v>
          </cell>
          <cell r="H1052" t="str">
            <v>NIANTIC</v>
          </cell>
          <cell r="I1052" t="str">
            <v>CT</v>
          </cell>
          <cell r="J1052" t="str">
            <v>06357</v>
          </cell>
          <cell r="K1052" t="str">
            <v>Exact Auto Street Reference Geocoded</v>
          </cell>
          <cell r="M1052" t="str">
            <v>DOD-DEPARTMENT OF DE</v>
          </cell>
          <cell r="N1052" t="str">
            <v>CAPPELLO DISTRICT</v>
          </cell>
          <cell r="O1052" t="str">
            <v>EFFECTIVE 8/10/20 Del in all locations unless cust chooses not to.</v>
          </cell>
          <cell r="P1052">
            <v>42990</v>
          </cell>
          <cell r="Q1052">
            <v>44496.539895833303</v>
          </cell>
          <cell r="R1052">
            <v>44661</v>
          </cell>
          <cell r="S1052" t="str">
            <v>FRANKIE</v>
          </cell>
          <cell r="T1052" t="str">
            <v>12</v>
          </cell>
          <cell r="V1052" t="str">
            <v>41.347159</v>
          </cell>
          <cell r="W1052" t="str">
            <v>-72.215187</v>
          </cell>
        </row>
        <row r="1053">
          <cell r="B1053">
            <v>600101</v>
          </cell>
          <cell r="C1053" t="str">
            <v>EAST HAMPTON MEMORIAL EL</v>
          </cell>
          <cell r="D1053" t="str">
            <v>FFV</v>
          </cell>
          <cell r="E1053">
            <v>0</v>
          </cell>
          <cell r="F1053" t="str">
            <v>W</v>
          </cell>
          <cell r="G1053" t="str">
            <v>20 SMITH ST.</v>
          </cell>
          <cell r="H1053" t="str">
            <v>EAST HAMPTON</v>
          </cell>
          <cell r="I1053" t="str">
            <v>CT</v>
          </cell>
          <cell r="J1053" t="str">
            <v>06424</v>
          </cell>
          <cell r="K1053" t="str">
            <v>Exact Auto Street Reference Geocoded</v>
          </cell>
          <cell r="M1053" t="str">
            <v>DOD-DEPARTMENT OF DE</v>
          </cell>
          <cell r="N1053" t="str">
            <v>CAPPELLO DISTRICT</v>
          </cell>
          <cell r="P1053">
            <v>42990</v>
          </cell>
          <cell r="Q1053">
            <v>44496.570115740702</v>
          </cell>
          <cell r="R1053">
            <v>43718</v>
          </cell>
          <cell r="S1053" t="str">
            <v>FRANKIE</v>
          </cell>
          <cell r="T1053" t="str">
            <v>12</v>
          </cell>
          <cell r="V1053" t="str">
            <v>41.570108</v>
          </cell>
          <cell r="W1053" t="str">
            <v>-72.487802</v>
          </cell>
        </row>
        <row r="1054">
          <cell r="B1054">
            <v>600102</v>
          </cell>
          <cell r="C1054" t="str">
            <v>EAST HAMPTON MIDDLE SCHO</v>
          </cell>
          <cell r="D1054" t="str">
            <v>FFV</v>
          </cell>
          <cell r="E1054">
            <v>0</v>
          </cell>
          <cell r="F1054" t="str">
            <v>W</v>
          </cell>
          <cell r="G1054" t="str">
            <v>19 CHILDS RD</v>
          </cell>
          <cell r="H1054" t="str">
            <v>EAST HAMPTON</v>
          </cell>
          <cell r="I1054" t="str">
            <v>CT</v>
          </cell>
          <cell r="J1054" t="str">
            <v>6424.</v>
          </cell>
          <cell r="K1054" t="str">
            <v>Exact Auto Street Reference Geocoded</v>
          </cell>
          <cell r="M1054" t="str">
            <v>DOD-DEPARTMENT OF DE</v>
          </cell>
          <cell r="N1054" t="str">
            <v>CAPPELLO DISTRICT</v>
          </cell>
          <cell r="P1054">
            <v>44002</v>
          </cell>
          <cell r="Q1054">
            <v>44496.570115740702</v>
          </cell>
          <cell r="S1054" t="str">
            <v>FRANKIE</v>
          </cell>
          <cell r="T1054" t="str">
            <v>12</v>
          </cell>
          <cell r="V1054" t="str">
            <v>41.569621</v>
          </cell>
          <cell r="W1054" t="str">
            <v>-72.524073</v>
          </cell>
        </row>
        <row r="1055">
          <cell r="B1055">
            <v>600103</v>
          </cell>
          <cell r="C1055" t="str">
            <v>EAST HAMTON CENTER ELEME</v>
          </cell>
          <cell r="D1055" t="str">
            <v>FFV</v>
          </cell>
          <cell r="E1055">
            <v>0</v>
          </cell>
          <cell r="F1055" t="str">
            <v>W</v>
          </cell>
          <cell r="G1055" t="str">
            <v>7 SUMMIT ST.</v>
          </cell>
          <cell r="H1055" t="str">
            <v>EAST HAMPTON</v>
          </cell>
          <cell r="I1055" t="str">
            <v>CT</v>
          </cell>
          <cell r="J1055" t="str">
            <v>06424</v>
          </cell>
          <cell r="K1055" t="str">
            <v>Exact Auto Street Reference Geocoded</v>
          </cell>
          <cell r="M1055" t="str">
            <v>DOD-DEPARTMENT OF DE</v>
          </cell>
          <cell r="N1055" t="str">
            <v>CAPPELLO DISTRICT</v>
          </cell>
          <cell r="P1055">
            <v>42990</v>
          </cell>
          <cell r="Q1055">
            <v>44496.570115740702</v>
          </cell>
          <cell r="R1055">
            <v>43718</v>
          </cell>
          <cell r="S1055" t="str">
            <v>FRANKIE</v>
          </cell>
          <cell r="T1055" t="str">
            <v>12</v>
          </cell>
          <cell r="V1055" t="str">
            <v>41.576328</v>
          </cell>
          <cell r="W1055" t="str">
            <v>-72.501727</v>
          </cell>
        </row>
        <row r="1056">
          <cell r="B1056">
            <v>600104</v>
          </cell>
          <cell r="C1056" t="str">
            <v>EASTHAMPTON PUBLIC</v>
          </cell>
          <cell r="D1056" t="str">
            <v>FFV</v>
          </cell>
          <cell r="E1056">
            <v>0</v>
          </cell>
          <cell r="F1056" t="str">
            <v>W</v>
          </cell>
          <cell r="G1056" t="str">
            <v>15 N. MAPLE ST.</v>
          </cell>
          <cell r="H1056" t="str">
            <v>EASTHAMPTON</v>
          </cell>
          <cell r="I1056" t="str">
            <v>CT</v>
          </cell>
          <cell r="J1056" t="str">
            <v>6424.</v>
          </cell>
          <cell r="K1056" t="str">
            <v>Exact Auto Street Reference Geocoded</v>
          </cell>
          <cell r="M1056" t="str">
            <v>DOD-DEPARTMENT OF DE</v>
          </cell>
          <cell r="N1056" t="str">
            <v>CAPPELLO DISTRICT</v>
          </cell>
          <cell r="P1056">
            <v>44002</v>
          </cell>
          <cell r="Q1056">
            <v>44496.570115740702</v>
          </cell>
          <cell r="S1056" t="str">
            <v>FRANKIE</v>
          </cell>
          <cell r="T1056" t="str">
            <v>12</v>
          </cell>
          <cell r="V1056" t="str">
            <v>41.583407</v>
          </cell>
          <cell r="W1056" t="str">
            <v>-72.512340</v>
          </cell>
        </row>
        <row r="1057">
          <cell r="B1057">
            <v>600105</v>
          </cell>
          <cell r="C1057" t="str">
            <v>ELLINGTON HIGH - FFV</v>
          </cell>
          <cell r="D1057" t="str">
            <v>FFV</v>
          </cell>
          <cell r="E1057">
            <v>0</v>
          </cell>
          <cell r="F1057" t="str">
            <v>R</v>
          </cell>
          <cell r="G1057" t="str">
            <v>37 MAPLE ST</v>
          </cell>
          <cell r="H1057" t="str">
            <v>ELLINGTON</v>
          </cell>
          <cell r="I1057" t="str">
            <v>CT</v>
          </cell>
          <cell r="J1057" t="str">
            <v>06029</v>
          </cell>
          <cell r="K1057" t="str">
            <v>Exact Auto Street Reference Geocoded</v>
          </cell>
          <cell r="M1057" t="str">
            <v>DOD-DEPARTMENT OF DE</v>
          </cell>
          <cell r="N1057" t="str">
            <v>CAPPELLO DISTRICT</v>
          </cell>
          <cell r="O1057" t="str">
            <v>EFFECTIVE 8/10/20 Del in all locations unless cust chooses not to.</v>
          </cell>
          <cell r="P1057">
            <v>42990</v>
          </cell>
          <cell r="Q1057">
            <v>44496.539895833303</v>
          </cell>
          <cell r="R1057">
            <v>44650</v>
          </cell>
          <cell r="S1057" t="str">
            <v>FRANKIE</v>
          </cell>
          <cell r="T1057" t="str">
            <v>12</v>
          </cell>
          <cell r="V1057" t="str">
            <v>41.908803</v>
          </cell>
          <cell r="W1057" t="str">
            <v>-72.458984</v>
          </cell>
        </row>
        <row r="1058">
          <cell r="B1058">
            <v>600106</v>
          </cell>
          <cell r="C1058" t="str">
            <v>ELLINGTON MIDDLE SCHOOL</v>
          </cell>
          <cell r="D1058" t="str">
            <v>FFV</v>
          </cell>
          <cell r="E1058">
            <v>0</v>
          </cell>
          <cell r="F1058" t="str">
            <v>R</v>
          </cell>
          <cell r="G1058" t="str">
            <v>46 MIDDLE BUTCHER RD</v>
          </cell>
          <cell r="H1058" t="str">
            <v>ELLINGTON</v>
          </cell>
          <cell r="I1058" t="str">
            <v>CT</v>
          </cell>
          <cell r="J1058" t="str">
            <v>06029</v>
          </cell>
          <cell r="K1058" t="str">
            <v>Exact Auto Street Reference Geocoded</v>
          </cell>
          <cell r="M1058" t="str">
            <v>DOD-DEPARTMENT OF DE</v>
          </cell>
          <cell r="N1058" t="str">
            <v>CAPPELLO DISTRICT</v>
          </cell>
          <cell r="O1058" t="str">
            <v>EFFECTIVE 8/10/20 Del in all locations unless cust chooses not to.</v>
          </cell>
          <cell r="P1058">
            <v>42990</v>
          </cell>
          <cell r="Q1058">
            <v>44496.539895833303</v>
          </cell>
          <cell r="R1058">
            <v>44650</v>
          </cell>
          <cell r="S1058" t="str">
            <v>FRANKIE</v>
          </cell>
          <cell r="T1058" t="str">
            <v>12</v>
          </cell>
          <cell r="V1058" t="str">
            <v>41.878399</v>
          </cell>
          <cell r="W1058" t="str">
            <v>-72.459657</v>
          </cell>
        </row>
        <row r="1059">
          <cell r="B1059">
            <v>600107</v>
          </cell>
          <cell r="C1059" t="str">
            <v>ENFIELD HIGH</v>
          </cell>
          <cell r="D1059" t="str">
            <v>FFV</v>
          </cell>
          <cell r="E1059">
            <v>0</v>
          </cell>
          <cell r="F1059" t="str">
            <v>T</v>
          </cell>
          <cell r="G1059" t="str">
            <v>1264 ENFIELD STREET</v>
          </cell>
          <cell r="H1059" t="str">
            <v>ENFIELD</v>
          </cell>
          <cell r="I1059" t="str">
            <v>CT</v>
          </cell>
          <cell r="J1059" t="str">
            <v>06082</v>
          </cell>
          <cell r="K1059" t="str">
            <v>Self Geocoded</v>
          </cell>
          <cell r="M1059" t="str">
            <v>DOD-DEPARTMENT OF DE</v>
          </cell>
          <cell r="N1059" t="str">
            <v>CAPPELLO DISTRICT</v>
          </cell>
          <cell r="O1059" t="str">
            <v>EFFECTIVE 8/10/20 Del in all locations unless cust chooses not to.</v>
          </cell>
          <cell r="P1059">
            <v>42990</v>
          </cell>
          <cell r="Q1059">
            <v>44733.441099536998</v>
          </cell>
          <cell r="R1059">
            <v>44655</v>
          </cell>
          <cell r="S1059" t="str">
            <v>ADMIN</v>
          </cell>
          <cell r="T1059" t="str">
            <v>12</v>
          </cell>
          <cell r="V1059" t="str">
            <v>41.979696</v>
          </cell>
          <cell r="W1059" t="str">
            <v>-72.596297</v>
          </cell>
        </row>
        <row r="1060">
          <cell r="B1060">
            <v>600109</v>
          </cell>
          <cell r="C1060" t="str">
            <v>JFK MIDDLE</v>
          </cell>
          <cell r="D1060" t="str">
            <v>FFV</v>
          </cell>
          <cell r="E1060">
            <v>0</v>
          </cell>
          <cell r="F1060" t="str">
            <v>T</v>
          </cell>
          <cell r="G1060" t="str">
            <v>155 RAFFIA ROAD</v>
          </cell>
          <cell r="H1060" t="str">
            <v>ENFIELD</v>
          </cell>
          <cell r="I1060" t="str">
            <v>CT</v>
          </cell>
          <cell r="J1060" t="str">
            <v>06082</v>
          </cell>
          <cell r="K1060" t="str">
            <v>Exact Auto Street Reference Geocoded</v>
          </cell>
          <cell r="M1060" t="str">
            <v>DOD-DEPARTMENT OF DE</v>
          </cell>
          <cell r="N1060" t="str">
            <v>CAPPELLO DISTRICT</v>
          </cell>
          <cell r="P1060">
            <v>42990</v>
          </cell>
          <cell r="Q1060">
            <v>44496.539895833303</v>
          </cell>
          <cell r="R1060">
            <v>44655</v>
          </cell>
          <cell r="S1060" t="str">
            <v>FRANKIE</v>
          </cell>
          <cell r="T1060" t="str">
            <v>12</v>
          </cell>
          <cell r="V1060" t="str">
            <v>41.957261</v>
          </cell>
          <cell r="W1060" t="str">
            <v>-72.565263</v>
          </cell>
        </row>
        <row r="1061">
          <cell r="B1061">
            <v>600110</v>
          </cell>
          <cell r="C1061" t="str">
            <v>BURR ELEMENTARY</v>
          </cell>
          <cell r="D1061" t="str">
            <v>FISHER</v>
          </cell>
          <cell r="E1061">
            <v>0</v>
          </cell>
          <cell r="F1061" t="str">
            <v>T</v>
          </cell>
          <cell r="G1061" t="str">
            <v>1960 BURR ST</v>
          </cell>
          <cell r="H1061" t="str">
            <v>FAIRFIELD</v>
          </cell>
          <cell r="I1061" t="str">
            <v>CT</v>
          </cell>
          <cell r="J1061" t="str">
            <v>06824</v>
          </cell>
          <cell r="K1061" t="str">
            <v>Exact Auto Street Reference Geocoded</v>
          </cell>
          <cell r="M1061" t="str">
            <v>DOD-DEPARTMENT OF DE</v>
          </cell>
          <cell r="N1061" t="str">
            <v>CAPPELLO DISTRICT</v>
          </cell>
          <cell r="P1061">
            <v>42990</v>
          </cell>
          <cell r="Q1061">
            <v>44475.836458333302</v>
          </cell>
          <cell r="R1061">
            <v>44455</v>
          </cell>
          <cell r="S1061" t="str">
            <v>FRANKIE</v>
          </cell>
          <cell r="T1061" t="str">
            <v>12</v>
          </cell>
          <cell r="V1061" t="str">
            <v>41.196254</v>
          </cell>
          <cell r="W1061" t="str">
            <v>-73.287656</v>
          </cell>
        </row>
        <row r="1062">
          <cell r="B1062">
            <v>600111</v>
          </cell>
          <cell r="C1062" t="str">
            <v>DWIGHT ELEMENTARY</v>
          </cell>
          <cell r="D1062" t="str">
            <v>FISHER</v>
          </cell>
          <cell r="E1062">
            <v>0</v>
          </cell>
          <cell r="F1062" t="str">
            <v>T</v>
          </cell>
          <cell r="G1062" t="str">
            <v>1600 REDDING ROAD</v>
          </cell>
          <cell r="H1062" t="str">
            <v>FAIRFIELD</v>
          </cell>
          <cell r="I1062" t="str">
            <v>CT</v>
          </cell>
          <cell r="J1062" t="str">
            <v>06824</v>
          </cell>
          <cell r="K1062" t="str">
            <v>High Confidence Auto Street Ref Geocoded</v>
          </cell>
          <cell r="M1062" t="str">
            <v>DOD-DEPARTMENT OF DE</v>
          </cell>
          <cell r="N1062" t="str">
            <v>CAPPELLO DISTRICT</v>
          </cell>
          <cell r="P1062">
            <v>42990</v>
          </cell>
          <cell r="Q1062">
            <v>44475.836458333302</v>
          </cell>
          <cell r="R1062">
            <v>44455</v>
          </cell>
          <cell r="S1062" t="str">
            <v>FRANKIE</v>
          </cell>
          <cell r="T1062" t="str">
            <v>12</v>
          </cell>
          <cell r="V1062" t="str">
            <v>41.182204</v>
          </cell>
          <cell r="W1062" t="str">
            <v>-73.304887</v>
          </cell>
        </row>
        <row r="1063">
          <cell r="B1063">
            <v>600112</v>
          </cell>
          <cell r="C1063" t="str">
            <v>FAIRFIELD LUDLOWE HIGH</v>
          </cell>
          <cell r="D1063" t="str">
            <v>FISHER</v>
          </cell>
          <cell r="E1063">
            <v>0</v>
          </cell>
          <cell r="F1063" t="str">
            <v>R</v>
          </cell>
          <cell r="G1063" t="str">
            <v>785 UNQUOWA ROAD</v>
          </cell>
          <cell r="H1063" t="str">
            <v>FAIRFIELD</v>
          </cell>
          <cell r="I1063" t="str">
            <v>CT</v>
          </cell>
          <cell r="J1063" t="str">
            <v>06824</v>
          </cell>
          <cell r="K1063" t="str">
            <v>Exact Auto Street Reference Geocoded</v>
          </cell>
          <cell r="M1063" t="str">
            <v>DOD-DEPARTMENT OF DE</v>
          </cell>
          <cell r="N1063" t="str">
            <v>CAPPELLO DISTRICT</v>
          </cell>
          <cell r="P1063">
            <v>42990</v>
          </cell>
          <cell r="Q1063">
            <v>44475.836458333302</v>
          </cell>
          <cell r="R1063">
            <v>44455</v>
          </cell>
          <cell r="S1063" t="str">
            <v>FRANKIE</v>
          </cell>
          <cell r="T1063" t="str">
            <v>12</v>
          </cell>
          <cell r="V1063" t="str">
            <v>41.150294</v>
          </cell>
          <cell r="W1063" t="str">
            <v>-73.263207</v>
          </cell>
        </row>
        <row r="1064">
          <cell r="B1064">
            <v>600113</v>
          </cell>
          <cell r="C1064" t="str">
            <v>FAIRFIELD WARDE HIGH</v>
          </cell>
          <cell r="D1064" t="str">
            <v>FISHER</v>
          </cell>
          <cell r="E1064">
            <v>0</v>
          </cell>
          <cell r="F1064" t="str">
            <v>T</v>
          </cell>
          <cell r="G1064" t="str">
            <v>755 MELVILLE AVENUE</v>
          </cell>
          <cell r="H1064" t="str">
            <v>FAIRFIELD</v>
          </cell>
          <cell r="I1064" t="str">
            <v>CT</v>
          </cell>
          <cell r="J1064" t="str">
            <v>06825</v>
          </cell>
          <cell r="K1064" t="str">
            <v>Exact Auto Street Reference Geocoded</v>
          </cell>
          <cell r="L1064" t="str">
            <v>LG</v>
          </cell>
          <cell r="M1064" t="str">
            <v>DOD-DEPARTMENT OF DE</v>
          </cell>
          <cell r="N1064" t="str">
            <v>CAPPELLO DISTRICT</v>
          </cell>
          <cell r="P1064">
            <v>42990</v>
          </cell>
          <cell r="Q1064">
            <v>44517.4991898148</v>
          </cell>
          <cell r="R1064">
            <v>44517</v>
          </cell>
          <cell r="S1064" t="str">
            <v>FRANKIE</v>
          </cell>
          <cell r="T1064" t="str">
            <v>12</v>
          </cell>
          <cell r="V1064" t="str">
            <v>41.187517</v>
          </cell>
          <cell r="W1064" t="str">
            <v>-73.232925</v>
          </cell>
        </row>
        <row r="1065">
          <cell r="B1065">
            <v>600114</v>
          </cell>
          <cell r="C1065" t="str">
            <v>FAIRFIELD WOODS MIDDLE</v>
          </cell>
          <cell r="D1065" t="str">
            <v>FISHER</v>
          </cell>
          <cell r="E1065">
            <v>0</v>
          </cell>
          <cell r="F1065" t="str">
            <v>T</v>
          </cell>
          <cell r="G1065" t="str">
            <v>1115 FAIRFIELD WOODS ROA</v>
          </cell>
          <cell r="H1065" t="str">
            <v>FAIRFIELD</v>
          </cell>
          <cell r="I1065" t="str">
            <v>CT</v>
          </cell>
          <cell r="J1065" t="str">
            <v>06825</v>
          </cell>
          <cell r="K1065" t="str">
            <v>High Confidence Auto Street Ref Geocoded</v>
          </cell>
          <cell r="M1065" t="str">
            <v>DOD-DEPARTMENT OF DE</v>
          </cell>
          <cell r="N1065" t="str">
            <v>CAPPELLO DISTRICT</v>
          </cell>
          <cell r="P1065">
            <v>42990</v>
          </cell>
          <cell r="Q1065">
            <v>44475.836458333302</v>
          </cell>
          <cell r="R1065">
            <v>44455</v>
          </cell>
          <cell r="S1065" t="str">
            <v>FRANKIE</v>
          </cell>
          <cell r="T1065" t="str">
            <v>12</v>
          </cell>
          <cell r="V1065" t="str">
            <v>41.188045</v>
          </cell>
          <cell r="W1065" t="str">
            <v>-73.249635</v>
          </cell>
        </row>
        <row r="1066">
          <cell r="B1066">
            <v>600115</v>
          </cell>
          <cell r="C1066" t="str">
            <v>HOLLAND ELEMENTARY</v>
          </cell>
          <cell r="D1066" t="str">
            <v>FISHER</v>
          </cell>
          <cell r="E1066">
            <v>0</v>
          </cell>
          <cell r="F1066" t="str">
            <v>T</v>
          </cell>
          <cell r="G1066" t="str">
            <v>105 MEADOWCROFT ROAD</v>
          </cell>
          <cell r="H1066" t="str">
            <v>FAIRFIELD</v>
          </cell>
          <cell r="I1066" t="str">
            <v>CT</v>
          </cell>
          <cell r="J1066" t="str">
            <v>06824</v>
          </cell>
          <cell r="K1066" t="str">
            <v>Exact Auto Street Reference Geocoded</v>
          </cell>
          <cell r="M1066" t="str">
            <v>DOD-DEPARTMENT OF DE</v>
          </cell>
          <cell r="N1066" t="str">
            <v>CAPPELLO DISTRICT</v>
          </cell>
          <cell r="O1066" t="str">
            <v>EFFECTIVE 8/10/20 Del in all locations unless cust chooses not to.</v>
          </cell>
          <cell r="P1066">
            <v>42990</v>
          </cell>
          <cell r="Q1066">
            <v>44475.836458333302</v>
          </cell>
          <cell r="R1066">
            <v>44455</v>
          </cell>
          <cell r="S1066" t="str">
            <v>FRANKIE</v>
          </cell>
          <cell r="T1066" t="str">
            <v>12</v>
          </cell>
          <cell r="V1066" t="str">
            <v>41.171287</v>
          </cell>
          <cell r="W1066" t="str">
            <v>-73.244937</v>
          </cell>
        </row>
        <row r="1067">
          <cell r="B1067">
            <v>600116</v>
          </cell>
          <cell r="C1067" t="str">
            <v>JENNINGS ELEMENTARY</v>
          </cell>
          <cell r="D1067" t="str">
            <v>FISHER</v>
          </cell>
          <cell r="E1067">
            <v>0</v>
          </cell>
          <cell r="F1067" t="str">
            <v>T</v>
          </cell>
          <cell r="G1067" t="str">
            <v>31 PALM DRIVE</v>
          </cell>
          <cell r="H1067" t="str">
            <v>FAIRFIELD</v>
          </cell>
          <cell r="I1067" t="str">
            <v>CT</v>
          </cell>
          <cell r="J1067" t="str">
            <v>06824</v>
          </cell>
          <cell r="K1067" t="str">
            <v>High Confidence Auto Street Ref Geocoded</v>
          </cell>
          <cell r="M1067" t="str">
            <v>DOD-DEPARTMENT OF DE</v>
          </cell>
          <cell r="N1067" t="str">
            <v>CAPPELLO DISTRICT</v>
          </cell>
          <cell r="P1067">
            <v>42990</v>
          </cell>
          <cell r="Q1067">
            <v>44475.836458333302</v>
          </cell>
          <cell r="R1067">
            <v>44455</v>
          </cell>
          <cell r="S1067" t="str">
            <v>FRANKIE</v>
          </cell>
          <cell r="T1067" t="str">
            <v>12</v>
          </cell>
          <cell r="V1067" t="str">
            <v>41.186608</v>
          </cell>
          <cell r="W1067" t="str">
            <v>-73.245766</v>
          </cell>
        </row>
        <row r="1068">
          <cell r="B1068">
            <v>600117</v>
          </cell>
          <cell r="C1068" t="str">
            <v>MCKINLEY ELEMENTARY</v>
          </cell>
          <cell r="D1068" t="str">
            <v>FISHER</v>
          </cell>
          <cell r="E1068">
            <v>0</v>
          </cell>
          <cell r="F1068" t="str">
            <v>T</v>
          </cell>
          <cell r="G1068" t="str">
            <v>60 THOMPSON ST</v>
          </cell>
          <cell r="H1068" t="str">
            <v>FAIRFIELD</v>
          </cell>
          <cell r="I1068" t="str">
            <v>CT</v>
          </cell>
          <cell r="J1068" t="str">
            <v>06825</v>
          </cell>
          <cell r="K1068" t="str">
            <v>Exact Auto Street Reference Geocoded</v>
          </cell>
          <cell r="M1068" t="str">
            <v>DOD-DEPARTMENT OF DE</v>
          </cell>
          <cell r="N1068" t="str">
            <v>CAPPELLO DISTRICT</v>
          </cell>
          <cell r="O1068" t="str">
            <v>EFFECTIVE 8/10/20 Del in all locations unless cust chooses not to.</v>
          </cell>
          <cell r="P1068">
            <v>42990</v>
          </cell>
          <cell r="Q1068">
            <v>44475.836458333302</v>
          </cell>
          <cell r="R1068">
            <v>44455</v>
          </cell>
          <cell r="S1068" t="str">
            <v>FRANKIE</v>
          </cell>
          <cell r="T1068" t="str">
            <v>12</v>
          </cell>
          <cell r="V1068" t="str">
            <v>41.179394</v>
          </cell>
          <cell r="W1068" t="str">
            <v>-73.236958</v>
          </cell>
        </row>
        <row r="1069">
          <cell r="B1069">
            <v>600118</v>
          </cell>
          <cell r="C1069" t="str">
            <v>MILL HILL ELEMENTARY</v>
          </cell>
          <cell r="D1069" t="str">
            <v>FISHER</v>
          </cell>
          <cell r="E1069">
            <v>0</v>
          </cell>
          <cell r="F1069" t="str">
            <v>R</v>
          </cell>
          <cell r="G1069" t="str">
            <v>635 MILL HILL Terrace</v>
          </cell>
          <cell r="H1069" t="str">
            <v>Southport</v>
          </cell>
          <cell r="I1069" t="str">
            <v>CT</v>
          </cell>
          <cell r="J1069" t="str">
            <v>06824</v>
          </cell>
          <cell r="K1069" t="str">
            <v>High Confidence Auto Street Ref Geocoded</v>
          </cell>
          <cell r="M1069" t="str">
            <v>DOD-DEPARTMENT OF DE</v>
          </cell>
          <cell r="N1069" t="str">
            <v>CAPPELLO DISTRICT</v>
          </cell>
          <cell r="P1069">
            <v>42990</v>
          </cell>
          <cell r="Q1069">
            <v>44475.836469907401</v>
          </cell>
          <cell r="R1069">
            <v>44455</v>
          </cell>
          <cell r="S1069" t="str">
            <v>FRANKIE</v>
          </cell>
          <cell r="T1069" t="str">
            <v>12</v>
          </cell>
          <cell r="V1069" t="str">
            <v>41.145937</v>
          </cell>
          <cell r="W1069" t="str">
            <v>-73.282503</v>
          </cell>
        </row>
        <row r="1070">
          <cell r="B1070">
            <v>600119</v>
          </cell>
          <cell r="C1070" t="str">
            <v>NORTH STRATFIELD ELEMENT</v>
          </cell>
          <cell r="D1070" t="str">
            <v>FISHER</v>
          </cell>
          <cell r="E1070">
            <v>0</v>
          </cell>
          <cell r="F1070" t="str">
            <v>T</v>
          </cell>
          <cell r="G1070" t="str">
            <v>190 PUTTING GREEN ROAD</v>
          </cell>
          <cell r="H1070" t="str">
            <v>FAIRFIELD</v>
          </cell>
          <cell r="I1070" t="str">
            <v>CT</v>
          </cell>
          <cell r="J1070" t="str">
            <v>06825</v>
          </cell>
          <cell r="K1070" t="str">
            <v>Exact Auto Street Reference Geocoded</v>
          </cell>
          <cell r="M1070" t="str">
            <v>DOD-DEPARTMENT OF DE</v>
          </cell>
          <cell r="N1070" t="str">
            <v>CAPPELLO DISTRICT</v>
          </cell>
          <cell r="P1070">
            <v>42990</v>
          </cell>
          <cell r="Q1070">
            <v>44475.836458333302</v>
          </cell>
          <cell r="R1070">
            <v>44455</v>
          </cell>
          <cell r="S1070" t="str">
            <v>FRANKIE</v>
          </cell>
          <cell r="T1070" t="str">
            <v>12</v>
          </cell>
          <cell r="V1070" t="str">
            <v>41.206962</v>
          </cell>
          <cell r="W1070" t="str">
            <v>-73.248768</v>
          </cell>
        </row>
        <row r="1071">
          <cell r="B1071">
            <v>600120</v>
          </cell>
          <cell r="C1071" t="str">
            <v>OSBORN HILL ELEMENTARY</v>
          </cell>
          <cell r="D1071" t="str">
            <v>FISHER</v>
          </cell>
          <cell r="E1071">
            <v>0</v>
          </cell>
          <cell r="F1071" t="str">
            <v>T</v>
          </cell>
          <cell r="G1071" t="str">
            <v>760 STILLSON ROAD</v>
          </cell>
          <cell r="H1071" t="str">
            <v>FAIRFIELD</v>
          </cell>
          <cell r="I1071" t="str">
            <v>CT</v>
          </cell>
          <cell r="J1071" t="str">
            <v>06824</v>
          </cell>
          <cell r="K1071" t="str">
            <v>Exact Auto Street Reference Geocoded</v>
          </cell>
          <cell r="M1071" t="str">
            <v>DOD-DEPARTMENT OF DE</v>
          </cell>
          <cell r="N1071" t="str">
            <v>CAPPELLO DISTRICT</v>
          </cell>
          <cell r="P1071">
            <v>42990</v>
          </cell>
          <cell r="Q1071">
            <v>44475.836458333302</v>
          </cell>
          <cell r="R1071">
            <v>44455</v>
          </cell>
          <cell r="S1071" t="str">
            <v>FRANKIE</v>
          </cell>
          <cell r="T1071" t="str">
            <v>12</v>
          </cell>
          <cell r="V1071" t="str">
            <v>41.177000</v>
          </cell>
          <cell r="W1071" t="str">
            <v>-73.255775</v>
          </cell>
        </row>
        <row r="1072">
          <cell r="B1072">
            <v>600121</v>
          </cell>
          <cell r="C1072" t="str">
            <v>RIVERFIELD ELEMENTARY</v>
          </cell>
          <cell r="D1072" t="str">
            <v>FISHER</v>
          </cell>
          <cell r="E1072">
            <v>0</v>
          </cell>
          <cell r="F1072" t="str">
            <v>T</v>
          </cell>
          <cell r="G1072" t="str">
            <v>1625 MILL PLAIN ROAD</v>
          </cell>
          <cell r="H1072" t="str">
            <v>FAIRFIELD</v>
          </cell>
          <cell r="I1072" t="str">
            <v>CT</v>
          </cell>
          <cell r="J1072" t="str">
            <v>06824</v>
          </cell>
          <cell r="K1072" t="str">
            <v>Exact Auto Street Reference Geocoded</v>
          </cell>
          <cell r="M1072" t="str">
            <v>DOD-DEPARTMENT OF DE</v>
          </cell>
          <cell r="N1072" t="str">
            <v>CAPPELLO DISTRICT</v>
          </cell>
          <cell r="P1072">
            <v>42990</v>
          </cell>
          <cell r="Q1072">
            <v>44475.836458333302</v>
          </cell>
          <cell r="R1072">
            <v>44455</v>
          </cell>
          <cell r="S1072" t="str">
            <v>FRANKIE</v>
          </cell>
          <cell r="T1072" t="str">
            <v>12</v>
          </cell>
          <cell r="V1072" t="str">
            <v>41.162330</v>
          </cell>
          <cell r="W1072" t="str">
            <v>-73.266443</v>
          </cell>
        </row>
        <row r="1073">
          <cell r="B1073">
            <v>600122</v>
          </cell>
          <cell r="C1073" t="str">
            <v>ROGER LUDLOWE MIDDLE</v>
          </cell>
          <cell r="D1073" t="str">
            <v>FISHER</v>
          </cell>
          <cell r="E1073">
            <v>0</v>
          </cell>
          <cell r="F1073" t="str">
            <v>R</v>
          </cell>
          <cell r="G1073" t="str">
            <v>689 UNQUOWA ROAD</v>
          </cell>
          <cell r="H1073" t="str">
            <v>FAIRFIELD</v>
          </cell>
          <cell r="I1073" t="str">
            <v>CT</v>
          </cell>
          <cell r="J1073" t="str">
            <v>06824</v>
          </cell>
          <cell r="K1073" t="str">
            <v>Exact Auto Street Reference Geocoded</v>
          </cell>
          <cell r="M1073" t="str">
            <v>DOD-DEPARTMENT OF DE</v>
          </cell>
          <cell r="N1073" t="str">
            <v>CAPPELLO DISTRICT</v>
          </cell>
          <cell r="O1073" t="str">
            <v>EFFECTIVE 8/10/20 Del in all locations unless cust chooses not to.</v>
          </cell>
          <cell r="P1073">
            <v>42990</v>
          </cell>
          <cell r="Q1073">
            <v>44475.836458333302</v>
          </cell>
          <cell r="R1073">
            <v>44455</v>
          </cell>
          <cell r="S1073" t="str">
            <v>FRANKIE</v>
          </cell>
          <cell r="T1073" t="str">
            <v>12</v>
          </cell>
          <cell r="V1073" t="str">
            <v>41.149727</v>
          </cell>
          <cell r="W1073" t="str">
            <v>-73.261793</v>
          </cell>
        </row>
        <row r="1074">
          <cell r="B1074">
            <v>600123</v>
          </cell>
          <cell r="C1074" t="str">
            <v>SHERMAN ELEMENTARY SCHOO</v>
          </cell>
          <cell r="D1074" t="str">
            <v>FISHER</v>
          </cell>
          <cell r="E1074">
            <v>0</v>
          </cell>
          <cell r="F1074" t="str">
            <v>T</v>
          </cell>
          <cell r="G1074" t="str">
            <v>250 FERN STREET</v>
          </cell>
          <cell r="H1074" t="str">
            <v>FAIRFIELD</v>
          </cell>
          <cell r="I1074" t="str">
            <v>CT</v>
          </cell>
          <cell r="J1074" t="str">
            <v>06824</v>
          </cell>
          <cell r="K1074" t="str">
            <v>Exact Auto Street Reference Geocoded</v>
          </cell>
          <cell r="M1074" t="str">
            <v>DOD-DEPARTMENT OF DE</v>
          </cell>
          <cell r="N1074" t="str">
            <v>CAPPELLO DISTRICT</v>
          </cell>
          <cell r="P1074">
            <v>42990</v>
          </cell>
          <cell r="Q1074">
            <v>44475.836458333302</v>
          </cell>
          <cell r="R1074">
            <v>44455</v>
          </cell>
          <cell r="S1074" t="str">
            <v>FRANKIE</v>
          </cell>
          <cell r="T1074" t="str">
            <v>12</v>
          </cell>
          <cell r="V1074" t="str">
            <v>41.138624</v>
          </cell>
          <cell r="W1074" t="str">
            <v>-73.245936</v>
          </cell>
        </row>
        <row r="1075">
          <cell r="B1075">
            <v>600124</v>
          </cell>
          <cell r="C1075" t="str">
            <v>STRATFIELD ELEMENTARY</v>
          </cell>
          <cell r="D1075" t="str">
            <v>FISHER</v>
          </cell>
          <cell r="E1075">
            <v>0</v>
          </cell>
          <cell r="F1075" t="str">
            <v>T</v>
          </cell>
          <cell r="G1075" t="str">
            <v>1407 MELVILLE AVE</v>
          </cell>
          <cell r="H1075" t="str">
            <v>FAIRFIELD</v>
          </cell>
          <cell r="I1075" t="str">
            <v>CT</v>
          </cell>
          <cell r="J1075" t="str">
            <v>06825</v>
          </cell>
          <cell r="K1075" t="str">
            <v>Exact Auto Street Reference Geocoded</v>
          </cell>
          <cell r="M1075" t="str">
            <v>DOD-DEPARTMENT OF DE</v>
          </cell>
          <cell r="N1075" t="str">
            <v>CAPPELLO DISTRICT</v>
          </cell>
          <cell r="P1075">
            <v>42990</v>
          </cell>
          <cell r="Q1075">
            <v>44475.836458333302</v>
          </cell>
          <cell r="R1075">
            <v>44455</v>
          </cell>
          <cell r="S1075" t="str">
            <v>FRANKIE</v>
          </cell>
          <cell r="T1075" t="str">
            <v>12</v>
          </cell>
          <cell r="V1075" t="str">
            <v>41.194910</v>
          </cell>
          <cell r="W1075" t="str">
            <v>-73.236419</v>
          </cell>
        </row>
        <row r="1076">
          <cell r="B1076">
            <v>600125</v>
          </cell>
          <cell r="C1076" t="str">
            <v>TOMLINSON MIDDLE</v>
          </cell>
          <cell r="D1076" t="str">
            <v>FISHER</v>
          </cell>
          <cell r="E1076">
            <v>0</v>
          </cell>
          <cell r="F1076" t="str">
            <v>R</v>
          </cell>
          <cell r="G1076" t="str">
            <v>200 UNQUOWA ROAD</v>
          </cell>
          <cell r="H1076" t="str">
            <v>FAIRFIELD</v>
          </cell>
          <cell r="I1076" t="str">
            <v>CT</v>
          </cell>
          <cell r="J1076" t="str">
            <v>06824</v>
          </cell>
          <cell r="K1076" t="str">
            <v>Exact Auto Street Reference Geocoded</v>
          </cell>
          <cell r="M1076" t="str">
            <v>DOD-DEPARTMENT OF DE</v>
          </cell>
          <cell r="N1076" t="str">
            <v>CAPPELLO DISTRICT</v>
          </cell>
          <cell r="P1076">
            <v>42990</v>
          </cell>
          <cell r="Q1076">
            <v>44475.836458333302</v>
          </cell>
          <cell r="R1076">
            <v>44455</v>
          </cell>
          <cell r="S1076" t="str">
            <v>FRANKIE</v>
          </cell>
          <cell r="T1076" t="str">
            <v>12</v>
          </cell>
          <cell r="V1076" t="str">
            <v>41.142751</v>
          </cell>
          <cell r="W1076" t="str">
            <v>-73.257249</v>
          </cell>
        </row>
        <row r="1077">
          <cell r="B1077">
            <v>600126</v>
          </cell>
          <cell r="C1077" t="str">
            <v>EAST FARMS ELEM</v>
          </cell>
          <cell r="D1077" t="str">
            <v>FFV</v>
          </cell>
          <cell r="E1077">
            <v>0</v>
          </cell>
          <cell r="F1077" t="str">
            <v>F</v>
          </cell>
          <cell r="G1077" t="str">
            <v>WOLF PIT RD</v>
          </cell>
          <cell r="H1077" t="str">
            <v>FARMINGTON</v>
          </cell>
          <cell r="I1077" t="str">
            <v>CT</v>
          </cell>
          <cell r="J1077" t="str">
            <v>06032</v>
          </cell>
          <cell r="K1077" t="str">
            <v>Ambiguous Auto Street Ref Geocode</v>
          </cell>
          <cell r="M1077" t="str">
            <v>DOD-DEPARTMENT OF DE</v>
          </cell>
          <cell r="N1077" t="str">
            <v>CAPPELLO DISTRICT</v>
          </cell>
          <cell r="P1077">
            <v>42990</v>
          </cell>
          <cell r="Q1077">
            <v>44089.543020833298</v>
          </cell>
          <cell r="S1077" t="str">
            <v>FRANKIE</v>
          </cell>
          <cell r="T1077" t="str">
            <v>12</v>
          </cell>
          <cell r="V1077" t="str">
            <v>41.723284</v>
          </cell>
          <cell r="W1077" t="str">
            <v>-72.805983</v>
          </cell>
        </row>
        <row r="1078">
          <cell r="B1078">
            <v>600127</v>
          </cell>
          <cell r="C1078" t="str">
            <v>FARMINGTON HIGH SCHOOL</v>
          </cell>
          <cell r="D1078" t="str">
            <v>FFV</v>
          </cell>
          <cell r="E1078">
            <v>0</v>
          </cell>
          <cell r="F1078" t="str">
            <v>F</v>
          </cell>
          <cell r="G1078" t="str">
            <v>10 MONTIETH DR</v>
          </cell>
          <cell r="H1078" t="str">
            <v>FARMINGTON</v>
          </cell>
          <cell r="I1078" t="str">
            <v>CT</v>
          </cell>
          <cell r="J1078" t="str">
            <v>06032</v>
          </cell>
          <cell r="K1078" t="str">
            <v>High Confidence Auto Street Ref Geocoded</v>
          </cell>
          <cell r="M1078" t="str">
            <v>DOD-DEPARTMENT OF DE</v>
          </cell>
          <cell r="N1078" t="str">
            <v>CAPPELLO DISTRICT</v>
          </cell>
          <cell r="O1078" t="str">
            <v>EFFECTIVE 8/10/20 Del in all locations unless cust chooses not to.</v>
          </cell>
          <cell r="P1078">
            <v>42990</v>
          </cell>
          <cell r="Q1078">
            <v>44496.539895833303</v>
          </cell>
          <cell r="R1078">
            <v>44483</v>
          </cell>
          <cell r="S1078" t="str">
            <v>FRANKIE</v>
          </cell>
          <cell r="T1078" t="str">
            <v>12</v>
          </cell>
          <cell r="V1078" t="str">
            <v>41.749395</v>
          </cell>
          <cell r="W1078" t="str">
            <v>-72.867003</v>
          </cell>
        </row>
        <row r="1079">
          <cell r="B1079">
            <v>600128</v>
          </cell>
          <cell r="C1079" t="str">
            <v>IRVING A ROBBINS MIDDLE</v>
          </cell>
          <cell r="D1079" t="str">
            <v>D</v>
          </cell>
          <cell r="E1079">
            <v>0</v>
          </cell>
          <cell r="F1079" t="str">
            <v>F</v>
          </cell>
          <cell r="G1079" t="str">
            <v>WOLF PIT ROAD</v>
          </cell>
          <cell r="H1079" t="str">
            <v>FARMINGTON</v>
          </cell>
          <cell r="I1079" t="str">
            <v>CT</v>
          </cell>
          <cell r="J1079" t="str">
            <v>06032</v>
          </cell>
          <cell r="K1079" t="str">
            <v>Ambiguous Auto Street Ref Geocode</v>
          </cell>
          <cell r="M1079" t="str">
            <v>DOD-DEPARTMENT OF DE</v>
          </cell>
          <cell r="N1079" t="str">
            <v>CAPPELLO DISTRICT</v>
          </cell>
          <cell r="P1079">
            <v>44490</v>
          </cell>
          <cell r="Q1079">
            <v>44494.842002314799</v>
          </cell>
          <cell r="R1079">
            <v>44658</v>
          </cell>
          <cell r="S1079" t="str">
            <v>FRANKIE</v>
          </cell>
          <cell r="T1079" t="str">
            <v>12</v>
          </cell>
          <cell r="V1079" t="str">
            <v>41.723284</v>
          </cell>
          <cell r="W1079" t="str">
            <v>-72.805983</v>
          </cell>
        </row>
        <row r="1080">
          <cell r="B1080">
            <v>600129</v>
          </cell>
          <cell r="C1080" t="str">
            <v>NOAH WALLACE ELEM</v>
          </cell>
          <cell r="D1080" t="str">
            <v>FFV</v>
          </cell>
          <cell r="E1080">
            <v>0</v>
          </cell>
          <cell r="F1080" t="str">
            <v>F</v>
          </cell>
          <cell r="G1080" t="str">
            <v>SCHOOL ST</v>
          </cell>
          <cell r="H1080" t="str">
            <v>FARMINGTON</v>
          </cell>
          <cell r="I1080" t="str">
            <v>CT</v>
          </cell>
          <cell r="J1080" t="str">
            <v>06032</v>
          </cell>
          <cell r="K1080" t="str">
            <v>High Confidence Auto Street Ref Geocoded</v>
          </cell>
          <cell r="M1080" t="str">
            <v>DOD-DEPARTMENT OF DE</v>
          </cell>
          <cell r="N1080" t="str">
            <v>CAPPELLO DISTRICT</v>
          </cell>
          <cell r="P1080">
            <v>42990</v>
          </cell>
          <cell r="Q1080">
            <v>44089.543020833298</v>
          </cell>
          <cell r="S1080" t="str">
            <v>FRANKIE</v>
          </cell>
          <cell r="T1080" t="str">
            <v>12</v>
          </cell>
          <cell r="V1080" t="str">
            <v>41.721174</v>
          </cell>
          <cell r="W1080" t="str">
            <v>-72.828928</v>
          </cell>
        </row>
        <row r="1081">
          <cell r="B1081">
            <v>600130</v>
          </cell>
          <cell r="C1081" t="str">
            <v>UNION ELEM</v>
          </cell>
          <cell r="D1081" t="str">
            <v>FFV</v>
          </cell>
          <cell r="E1081">
            <v>0</v>
          </cell>
          <cell r="F1081" t="str">
            <v>F</v>
          </cell>
          <cell r="G1081" t="str">
            <v>SCHOOL ST</v>
          </cell>
          <cell r="H1081" t="str">
            <v>UNIONVILLE</v>
          </cell>
          <cell r="I1081" t="str">
            <v>CT</v>
          </cell>
          <cell r="J1081" t="str">
            <v>06085</v>
          </cell>
          <cell r="K1081" t="str">
            <v>Med Confidence Auto Street Ref Geocoded</v>
          </cell>
          <cell r="M1081" t="str">
            <v>DOD-DEPARTMENT OF DE</v>
          </cell>
          <cell r="N1081" t="str">
            <v>CAPPELLO DISTRICT</v>
          </cell>
          <cell r="P1081">
            <v>42990</v>
          </cell>
          <cell r="Q1081">
            <v>44089.543020833298</v>
          </cell>
          <cell r="S1081" t="str">
            <v>FRANKIE</v>
          </cell>
          <cell r="T1081" t="str">
            <v>12</v>
          </cell>
          <cell r="V1081" t="str">
            <v>41.758170</v>
          </cell>
          <cell r="W1081" t="str">
            <v>-72.888005</v>
          </cell>
        </row>
        <row r="1082">
          <cell r="B1082">
            <v>600131</v>
          </cell>
          <cell r="C1082" t="str">
            <v>WEST DISTRICT ELEM</v>
          </cell>
          <cell r="D1082" t="str">
            <v>FFV</v>
          </cell>
          <cell r="E1082">
            <v>0</v>
          </cell>
          <cell r="F1082" t="str">
            <v>F</v>
          </cell>
          <cell r="G1082" t="str">
            <v>WEST DISTRICT RD</v>
          </cell>
          <cell r="H1082" t="str">
            <v>FARMINGTON</v>
          </cell>
          <cell r="I1082" t="str">
            <v>CT</v>
          </cell>
          <cell r="J1082" t="str">
            <v>06032</v>
          </cell>
          <cell r="K1082" t="str">
            <v>Low Confidence Auto Street Ref Geocoded</v>
          </cell>
          <cell r="M1082" t="str">
            <v>DOD-DEPARTMENT OF DE</v>
          </cell>
          <cell r="N1082" t="str">
            <v>CAPPELLO DISTRICT</v>
          </cell>
          <cell r="P1082">
            <v>42990</v>
          </cell>
          <cell r="Q1082">
            <v>44089.543020833298</v>
          </cell>
          <cell r="S1082" t="str">
            <v>FRANKIE</v>
          </cell>
          <cell r="T1082" t="str">
            <v>12</v>
          </cell>
          <cell r="V1082" t="str">
            <v>41.741236</v>
          </cell>
          <cell r="W1082" t="str">
            <v>-72.879727</v>
          </cell>
        </row>
        <row r="1083">
          <cell r="B1083">
            <v>600132</v>
          </cell>
          <cell r="C1083" t="str">
            <v>WEST WOODS UPPER ELEM</v>
          </cell>
          <cell r="D1083" t="str">
            <v>FFV</v>
          </cell>
          <cell r="E1083">
            <v>0</v>
          </cell>
          <cell r="F1083" t="str">
            <v>U</v>
          </cell>
          <cell r="G1083" t="str">
            <v>JUDSON LANE</v>
          </cell>
          <cell r="H1083" t="str">
            <v>FARMINGTON</v>
          </cell>
          <cell r="I1083" t="str">
            <v>CT</v>
          </cell>
          <cell r="J1083" t="str">
            <v>06032</v>
          </cell>
          <cell r="K1083" t="str">
            <v>Med Confidence Auto Street Ref Geocoded</v>
          </cell>
          <cell r="M1083" t="str">
            <v>DOD-DEPARTMENT OF DE</v>
          </cell>
          <cell r="N1083" t="str">
            <v>CAPPELLO DISTRICT</v>
          </cell>
          <cell r="P1083">
            <v>42990</v>
          </cell>
          <cell r="Q1083">
            <v>44496.539895833303</v>
          </cell>
          <cell r="R1083">
            <v>44546</v>
          </cell>
          <cell r="S1083" t="str">
            <v>FRANKIE</v>
          </cell>
          <cell r="T1083" t="str">
            <v>12</v>
          </cell>
          <cell r="V1083" t="str">
            <v>41.714254</v>
          </cell>
          <cell r="W1083" t="str">
            <v>-72.875158</v>
          </cell>
        </row>
        <row r="1084">
          <cell r="B1084">
            <v>600133</v>
          </cell>
          <cell r="C1084" t="str">
            <v>GIDEON WELLS HIGH SCHOOL - FFV</v>
          </cell>
          <cell r="D1084" t="str">
            <v>FFV</v>
          </cell>
          <cell r="E1084">
            <v>0</v>
          </cell>
          <cell r="F1084" t="str">
            <v>W</v>
          </cell>
          <cell r="G1084" t="str">
            <v>1029 NEIPSIC ROAD</v>
          </cell>
          <cell r="H1084" t="str">
            <v>GLASTONBURY</v>
          </cell>
          <cell r="I1084" t="str">
            <v>CT</v>
          </cell>
          <cell r="J1084" t="str">
            <v>06033</v>
          </cell>
          <cell r="K1084" t="str">
            <v>Exact Auto Street Reference Geocoded</v>
          </cell>
          <cell r="M1084" t="str">
            <v>DOD-DEPARTMENT OF DE</v>
          </cell>
          <cell r="N1084" t="str">
            <v>CAPPELLO DISTRICT</v>
          </cell>
          <cell r="P1084">
            <v>42990</v>
          </cell>
          <cell r="Q1084">
            <v>44496.570092592599</v>
          </cell>
          <cell r="R1084">
            <v>43620</v>
          </cell>
          <cell r="S1084" t="str">
            <v>FRANKIE</v>
          </cell>
          <cell r="T1084" t="str">
            <v>12</v>
          </cell>
          <cell r="V1084" t="str">
            <v>41.700658</v>
          </cell>
          <cell r="W1084" t="str">
            <v>-72.549156</v>
          </cell>
        </row>
        <row r="1085">
          <cell r="B1085">
            <v>600134</v>
          </cell>
          <cell r="C1085" t="str">
            <v>GLASTONBURY HIGH SCHOOL</v>
          </cell>
          <cell r="D1085" t="str">
            <v>FFV</v>
          </cell>
          <cell r="E1085">
            <v>0</v>
          </cell>
          <cell r="F1085" t="str">
            <v>W</v>
          </cell>
          <cell r="G1085" t="str">
            <v>330 HUBBARD ST</v>
          </cell>
          <cell r="H1085" t="str">
            <v>GLASTONBURY</v>
          </cell>
          <cell r="I1085" t="str">
            <v>CT</v>
          </cell>
          <cell r="J1085" t="str">
            <v>6033.</v>
          </cell>
          <cell r="K1085" t="str">
            <v>Exact Auto Street Reference Geocoded</v>
          </cell>
          <cell r="M1085" t="str">
            <v>DOD-DEPARTMENT OF DE</v>
          </cell>
          <cell r="N1085" t="str">
            <v>CAPPELLO DISTRICT</v>
          </cell>
          <cell r="P1085">
            <v>44002</v>
          </cell>
          <cell r="Q1085">
            <v>44496.570092592599</v>
          </cell>
          <cell r="S1085" t="str">
            <v>FRANKIE</v>
          </cell>
          <cell r="T1085" t="str">
            <v>12</v>
          </cell>
          <cell r="V1085" t="str">
            <v>41.702601</v>
          </cell>
          <cell r="W1085" t="str">
            <v>-72.592391</v>
          </cell>
        </row>
        <row r="1086">
          <cell r="B1086">
            <v>600135</v>
          </cell>
          <cell r="C1086" t="str">
            <v>SMITH MIDDLE SCHOOL</v>
          </cell>
          <cell r="D1086" t="str">
            <v>FFV</v>
          </cell>
          <cell r="E1086">
            <v>0</v>
          </cell>
          <cell r="F1086" t="str">
            <v>W</v>
          </cell>
          <cell r="G1086" t="str">
            <v>216 ADDISON ROAD</v>
          </cell>
          <cell r="H1086" t="str">
            <v>GLASTONBURY</v>
          </cell>
          <cell r="I1086" t="str">
            <v>CT</v>
          </cell>
          <cell r="J1086" t="str">
            <v>6033.</v>
          </cell>
          <cell r="K1086" t="str">
            <v>High Confidence Auto Street Ref Geocoded</v>
          </cell>
          <cell r="M1086" t="str">
            <v>DOD-DEPARTMENT OF DE</v>
          </cell>
          <cell r="N1086" t="str">
            <v>CAPPELLO DISTRICT</v>
          </cell>
          <cell r="P1086">
            <v>44002</v>
          </cell>
          <cell r="Q1086">
            <v>44496.570092592599</v>
          </cell>
          <cell r="S1086" t="str">
            <v>FRANKIE</v>
          </cell>
          <cell r="T1086" t="str">
            <v>12</v>
          </cell>
          <cell r="V1086" t="str">
            <v>41.723190</v>
          </cell>
          <cell r="W1086" t="str">
            <v>-72.580338</v>
          </cell>
        </row>
        <row r="1087">
          <cell r="B1087">
            <v>600136</v>
          </cell>
          <cell r="C1087" t="str">
            <v>GRANBY MIDDLE SCHOOL</v>
          </cell>
          <cell r="D1087" t="str">
            <v>FFV</v>
          </cell>
          <cell r="E1087">
            <v>0</v>
          </cell>
          <cell r="F1087" t="str">
            <v>T</v>
          </cell>
          <cell r="G1087" t="str">
            <v>321 SALMON ST</v>
          </cell>
          <cell r="H1087" t="str">
            <v>GRANBY</v>
          </cell>
          <cell r="I1087" t="str">
            <v>CT</v>
          </cell>
          <cell r="J1087" t="str">
            <v>06035</v>
          </cell>
          <cell r="K1087" t="str">
            <v>Med Confidence Auto Street Ref Geocoded</v>
          </cell>
          <cell r="M1087" t="str">
            <v>DOD-DEPARTMENT OF DE</v>
          </cell>
          <cell r="N1087" t="str">
            <v>CAPPELLO DISTRICT</v>
          </cell>
          <cell r="O1087" t="str">
            <v>EFFECTIVE 8/10/20 Del in all locations unless cust chooses not to.</v>
          </cell>
          <cell r="P1087">
            <v>42990</v>
          </cell>
          <cell r="Q1087">
            <v>44496.539895833303</v>
          </cell>
          <cell r="R1087">
            <v>44655</v>
          </cell>
          <cell r="S1087" t="str">
            <v>FRANKIE</v>
          </cell>
          <cell r="T1087" t="str">
            <v>12</v>
          </cell>
          <cell r="V1087" t="str">
            <v>41.960847</v>
          </cell>
          <cell r="W1087" t="str">
            <v>-72.790597</v>
          </cell>
        </row>
        <row r="1088">
          <cell r="B1088">
            <v>600137</v>
          </cell>
          <cell r="C1088" t="str">
            <v>KELLY LANE INTER SCHOOL</v>
          </cell>
          <cell r="D1088" t="str">
            <v>FFV</v>
          </cell>
          <cell r="E1088">
            <v>0</v>
          </cell>
          <cell r="F1088" t="str">
            <v>T</v>
          </cell>
          <cell r="G1088" t="str">
            <v>60 KELLY LANE</v>
          </cell>
          <cell r="H1088" t="str">
            <v>GRANBY</v>
          </cell>
          <cell r="I1088" t="str">
            <v>CT</v>
          </cell>
          <cell r="J1088" t="str">
            <v>06035</v>
          </cell>
          <cell r="K1088" t="str">
            <v>Exact Auto Street Reference Geocoded</v>
          </cell>
          <cell r="M1088" t="str">
            <v>DOD-DEPARTMENT OF DE</v>
          </cell>
          <cell r="N1088" t="str">
            <v>CAPPELLO DISTRICT</v>
          </cell>
          <cell r="P1088">
            <v>42990</v>
          </cell>
          <cell r="Q1088">
            <v>44496.539895833303</v>
          </cell>
          <cell r="R1088">
            <v>44655</v>
          </cell>
          <cell r="S1088" t="str">
            <v>FRANKIE</v>
          </cell>
          <cell r="T1088" t="str">
            <v>12</v>
          </cell>
          <cell r="V1088" t="str">
            <v>41.967832</v>
          </cell>
          <cell r="W1088" t="str">
            <v>-72.811419</v>
          </cell>
        </row>
        <row r="1089">
          <cell r="B1089">
            <v>600138</v>
          </cell>
          <cell r="C1089" t="str">
            <v>WELLS ROAD INTERMEDIATE</v>
          </cell>
          <cell r="D1089" t="str">
            <v>FFV</v>
          </cell>
          <cell r="E1089">
            <v>0</v>
          </cell>
          <cell r="F1089" t="str">
            <v>T</v>
          </cell>
          <cell r="G1089" t="str">
            <v>134 WELLS RD</v>
          </cell>
          <cell r="H1089" t="str">
            <v>GRANBY</v>
          </cell>
          <cell r="I1089" t="str">
            <v>CT</v>
          </cell>
          <cell r="J1089" t="str">
            <v>06035</v>
          </cell>
          <cell r="K1089" t="str">
            <v>Exact Auto Street Reference Geocoded</v>
          </cell>
          <cell r="M1089" t="str">
            <v>DOD-DEPARTMENT OF DE</v>
          </cell>
          <cell r="N1089" t="str">
            <v>CAPPELLO DISTRICT</v>
          </cell>
          <cell r="P1089">
            <v>42990</v>
          </cell>
          <cell r="Q1089">
            <v>44496.539895833303</v>
          </cell>
          <cell r="R1089">
            <v>44655</v>
          </cell>
          <cell r="S1089" t="str">
            <v>FRANKIE</v>
          </cell>
          <cell r="T1089" t="str">
            <v>12</v>
          </cell>
          <cell r="V1089" t="str">
            <v>41.991533</v>
          </cell>
          <cell r="W1089" t="str">
            <v>-72.808998</v>
          </cell>
        </row>
        <row r="1090">
          <cell r="B1090">
            <v>600139</v>
          </cell>
          <cell r="C1090" t="str">
            <v>GRISWOLD ELEMENTARY</v>
          </cell>
          <cell r="D1090" t="str">
            <v>FFV</v>
          </cell>
          <cell r="E1090">
            <v>0</v>
          </cell>
          <cell r="F1090" t="str">
            <v>T</v>
          </cell>
          <cell r="G1090" t="str">
            <v>303 SLATER AVENUE</v>
          </cell>
          <cell r="H1090" t="str">
            <v>GRISWOLD</v>
          </cell>
          <cell r="I1090" t="str">
            <v>CT</v>
          </cell>
          <cell r="J1090" t="str">
            <v>06351</v>
          </cell>
          <cell r="K1090" t="str">
            <v>Exact Auto Street Reference Geocoded</v>
          </cell>
          <cell r="M1090" t="str">
            <v>DOD-DEPARTMENT OF DE</v>
          </cell>
          <cell r="N1090" t="str">
            <v>CAPPELLO DISTRICT</v>
          </cell>
          <cell r="P1090">
            <v>42990</v>
          </cell>
          <cell r="Q1090">
            <v>44496.539895833303</v>
          </cell>
          <cell r="R1090">
            <v>44655</v>
          </cell>
          <cell r="S1090" t="str">
            <v>FRANKIE</v>
          </cell>
          <cell r="T1090" t="str">
            <v>12</v>
          </cell>
          <cell r="V1090" t="str">
            <v>41.595133</v>
          </cell>
          <cell r="W1090" t="str">
            <v>-71.976592</v>
          </cell>
        </row>
        <row r="1091">
          <cell r="B1091">
            <v>600140</v>
          </cell>
          <cell r="C1091" t="str">
            <v>GRISWOLD HIGH SCHOOL</v>
          </cell>
          <cell r="D1091" t="str">
            <v>FFV</v>
          </cell>
          <cell r="E1091">
            <v>0</v>
          </cell>
          <cell r="F1091" t="str">
            <v>T</v>
          </cell>
          <cell r="G1091" t="str">
            <v>267 SLATER AVENUE</v>
          </cell>
          <cell r="H1091" t="str">
            <v>GRISWOLD</v>
          </cell>
          <cell r="I1091" t="str">
            <v>CT</v>
          </cell>
          <cell r="J1091" t="str">
            <v>06351</v>
          </cell>
          <cell r="K1091" t="str">
            <v>High Confidence Auto Street Ref Geocoded</v>
          </cell>
          <cell r="M1091" t="str">
            <v>DOD-DEPARTMENT OF DE</v>
          </cell>
          <cell r="N1091" t="str">
            <v>CAPPELLO DISTRICT</v>
          </cell>
          <cell r="O1091" t="str">
            <v>EFFECTIVE 8/10/20 Del in all locations unless cust chooses not to.</v>
          </cell>
          <cell r="P1091">
            <v>42990</v>
          </cell>
          <cell r="Q1091">
            <v>44496.539895833303</v>
          </cell>
          <cell r="R1091">
            <v>44662</v>
          </cell>
          <cell r="S1091" t="str">
            <v>FRANKIE</v>
          </cell>
          <cell r="T1091" t="str">
            <v>12</v>
          </cell>
          <cell r="V1091" t="str">
            <v>41.596331</v>
          </cell>
          <cell r="W1091" t="str">
            <v>-71.977886</v>
          </cell>
        </row>
        <row r="1092">
          <cell r="B1092">
            <v>600141</v>
          </cell>
          <cell r="C1092" t="str">
            <v>GRISWOLD MIDDLE SCHOOL</v>
          </cell>
          <cell r="D1092" t="str">
            <v>FFV</v>
          </cell>
          <cell r="E1092">
            <v>0</v>
          </cell>
          <cell r="F1092" t="str">
            <v>T</v>
          </cell>
          <cell r="G1092" t="str">
            <v>211 SLATER AVENUE</v>
          </cell>
          <cell r="H1092" t="str">
            <v>GRISWOLD</v>
          </cell>
          <cell r="I1092" t="str">
            <v>CT</v>
          </cell>
          <cell r="J1092" t="str">
            <v>06351</v>
          </cell>
          <cell r="K1092" t="str">
            <v>Exact Auto Street Reference Geocoded</v>
          </cell>
          <cell r="M1092" t="str">
            <v>DOD-DEPARTMENT OF DE</v>
          </cell>
          <cell r="N1092" t="str">
            <v>CAPPELLO DISTRICT</v>
          </cell>
          <cell r="O1092" t="str">
            <v>EFFECTIVE 8/10/20 Del in all locations unless cust chooses not to.</v>
          </cell>
          <cell r="P1092">
            <v>42990</v>
          </cell>
          <cell r="Q1092">
            <v>44496.539895833303</v>
          </cell>
          <cell r="R1092">
            <v>44655</v>
          </cell>
          <cell r="S1092" t="str">
            <v>FRANKIE</v>
          </cell>
          <cell r="T1092" t="str">
            <v>12</v>
          </cell>
          <cell r="V1092" t="str">
            <v>41.597760</v>
          </cell>
          <cell r="W1092" t="str">
            <v>-71.979022</v>
          </cell>
        </row>
        <row r="1093">
          <cell r="B1093">
            <v>600142</v>
          </cell>
          <cell r="C1093" t="str">
            <v>CLAUDE CHESTER ELEMENTAR</v>
          </cell>
          <cell r="D1093" t="str">
            <v>FFV</v>
          </cell>
          <cell r="E1093">
            <v>0</v>
          </cell>
          <cell r="F1093" t="str">
            <v>T</v>
          </cell>
          <cell r="G1093" t="str">
            <v>1 HARRY DAY DRIVE</v>
          </cell>
          <cell r="H1093" t="str">
            <v>GROTON</v>
          </cell>
          <cell r="I1093" t="str">
            <v>CT</v>
          </cell>
          <cell r="J1093" t="str">
            <v>6340.</v>
          </cell>
          <cell r="K1093" t="str">
            <v>Exact Auto Street Reference Geocoded</v>
          </cell>
          <cell r="M1093" t="str">
            <v>DOD-DEPARTMENT OF DE</v>
          </cell>
          <cell r="N1093" t="str">
            <v>CAPPELLO DISTRICT</v>
          </cell>
          <cell r="P1093">
            <v>44002</v>
          </cell>
          <cell r="Q1093">
            <v>44496.570115740702</v>
          </cell>
          <cell r="S1093" t="str">
            <v>FRANKIE</v>
          </cell>
          <cell r="T1093" t="str">
            <v>12</v>
          </cell>
          <cell r="V1093" t="str">
            <v>41.347178</v>
          </cell>
          <cell r="W1093" t="str">
            <v>-72.026731</v>
          </cell>
        </row>
        <row r="1094">
          <cell r="B1094">
            <v>600143</v>
          </cell>
          <cell r="C1094" t="str">
            <v>CUTLER MIDDLE SCHOOL</v>
          </cell>
          <cell r="D1094" t="str">
            <v>FFV</v>
          </cell>
          <cell r="E1094">
            <v>0</v>
          </cell>
          <cell r="F1094" t="str">
            <v>T</v>
          </cell>
          <cell r="G1094" t="str">
            <v>160 FISHTOWN RD</v>
          </cell>
          <cell r="H1094" t="str">
            <v>MYSTIC</v>
          </cell>
          <cell r="I1094" t="str">
            <v>CT</v>
          </cell>
          <cell r="J1094" t="str">
            <v>6355.</v>
          </cell>
          <cell r="K1094" t="str">
            <v>High Confidence Auto Street Ref Geocoded</v>
          </cell>
          <cell r="M1094" t="str">
            <v>DOD-DEPARTMENT OF DE</v>
          </cell>
          <cell r="N1094" t="str">
            <v>CAPPELLO DISTRICT</v>
          </cell>
          <cell r="P1094">
            <v>44002</v>
          </cell>
          <cell r="Q1094">
            <v>44496.570115740702</v>
          </cell>
          <cell r="S1094" t="str">
            <v>FRANKIE</v>
          </cell>
          <cell r="T1094" t="str">
            <v>12</v>
          </cell>
          <cell r="V1094" t="str">
            <v>41.347460</v>
          </cell>
          <cell r="W1094" t="str">
            <v>-71.999060</v>
          </cell>
        </row>
        <row r="1095">
          <cell r="B1095">
            <v>600144</v>
          </cell>
          <cell r="C1095" t="str">
            <v>FITCH HIGH SCHOOL - FFV</v>
          </cell>
          <cell r="D1095" t="str">
            <v>FFV</v>
          </cell>
          <cell r="E1095">
            <v>0</v>
          </cell>
          <cell r="F1095" t="str">
            <v>T</v>
          </cell>
          <cell r="G1095" t="str">
            <v>101 GROTON LONG POINT RD</v>
          </cell>
          <cell r="H1095" t="str">
            <v>GROTON</v>
          </cell>
          <cell r="I1095" t="str">
            <v>CT</v>
          </cell>
          <cell r="J1095" t="str">
            <v>6340.</v>
          </cell>
          <cell r="K1095" t="str">
            <v>Exact Auto Street Reference Geocoded</v>
          </cell>
          <cell r="M1095" t="str">
            <v>DOD-DEPARTMENT OF DE</v>
          </cell>
          <cell r="N1095" t="str">
            <v>CAPPELLO DISTRICT</v>
          </cell>
          <cell r="P1095">
            <v>44002</v>
          </cell>
          <cell r="Q1095">
            <v>44496.570115740702</v>
          </cell>
          <cell r="S1095" t="str">
            <v>FRANKIE</v>
          </cell>
          <cell r="T1095" t="str">
            <v>12</v>
          </cell>
          <cell r="V1095" t="str">
            <v>41.342577</v>
          </cell>
          <cell r="W1095" t="str">
            <v>-72.010465</v>
          </cell>
        </row>
        <row r="1096">
          <cell r="B1096">
            <v>600145</v>
          </cell>
          <cell r="C1096" t="str">
            <v>FITCH MIDDLE SCHOOL</v>
          </cell>
          <cell r="D1096" t="str">
            <v>FFV</v>
          </cell>
          <cell r="E1096">
            <v>0</v>
          </cell>
          <cell r="F1096" t="str">
            <v>T</v>
          </cell>
          <cell r="G1096" t="str">
            <v>61 FORT HILL RD</v>
          </cell>
          <cell r="H1096" t="str">
            <v>GROTON</v>
          </cell>
          <cell r="I1096" t="str">
            <v>CT</v>
          </cell>
          <cell r="J1096" t="str">
            <v>06340</v>
          </cell>
          <cell r="K1096" t="str">
            <v>Exact Auto Street Reference Geocoded</v>
          </cell>
          <cell r="M1096" t="str">
            <v>DOD-DEPARTMENT OF DE</v>
          </cell>
          <cell r="N1096" t="str">
            <v>CAPPELLO DISTRICT</v>
          </cell>
          <cell r="P1096">
            <v>42990</v>
          </cell>
          <cell r="Q1096">
            <v>44089.543020833298</v>
          </cell>
          <cell r="S1096" t="str">
            <v>FRANKIE</v>
          </cell>
          <cell r="T1096" t="str">
            <v>12</v>
          </cell>
          <cell r="V1096" t="str">
            <v>41.346196</v>
          </cell>
          <cell r="W1096" t="str">
            <v>-72.028804</v>
          </cell>
        </row>
        <row r="1097">
          <cell r="B1097">
            <v>600146</v>
          </cell>
          <cell r="C1097" t="str">
            <v>KOLNASKI ELEM SCHOOL</v>
          </cell>
          <cell r="D1097" t="str">
            <v>FFV</v>
          </cell>
          <cell r="E1097">
            <v>0</v>
          </cell>
          <cell r="F1097" t="str">
            <v>T</v>
          </cell>
          <cell r="G1097" t="str">
            <v>500  POQUONNOCK RD</v>
          </cell>
          <cell r="H1097" t="str">
            <v>GROTON</v>
          </cell>
          <cell r="I1097" t="str">
            <v>CT</v>
          </cell>
          <cell r="J1097" t="str">
            <v>6340.</v>
          </cell>
          <cell r="K1097" t="str">
            <v>Exact Auto Street Reference Geocoded</v>
          </cell>
          <cell r="M1097" t="str">
            <v>DOD-DEPARTMENT OF DE</v>
          </cell>
          <cell r="N1097" t="str">
            <v>CAPPELLO DISTRICT</v>
          </cell>
          <cell r="P1097">
            <v>44002</v>
          </cell>
          <cell r="Q1097">
            <v>44496.570115740702</v>
          </cell>
          <cell r="S1097" t="str">
            <v>FRANKIE</v>
          </cell>
          <cell r="T1097" t="str">
            <v>12</v>
          </cell>
          <cell r="V1097" t="str">
            <v>41.343235</v>
          </cell>
          <cell r="W1097" t="str">
            <v>-72.062423</v>
          </cell>
        </row>
        <row r="1098">
          <cell r="B1098">
            <v>600147</v>
          </cell>
          <cell r="C1098" t="str">
            <v>NORTHEAST ACADEMY ELEM</v>
          </cell>
          <cell r="D1098" t="str">
            <v>FFV</v>
          </cell>
          <cell r="E1098">
            <v>0</v>
          </cell>
          <cell r="F1098" t="str">
            <v>T</v>
          </cell>
          <cell r="G1098" t="str">
            <v>115 OSLO ST</v>
          </cell>
          <cell r="H1098" t="str">
            <v>MYSTIC</v>
          </cell>
          <cell r="I1098" t="str">
            <v>CT</v>
          </cell>
          <cell r="J1098" t="str">
            <v>6355.</v>
          </cell>
          <cell r="K1098" t="str">
            <v>Exact Auto Street Reference Geocoded</v>
          </cell>
          <cell r="M1098" t="str">
            <v>DOD-DEPARTMENT OF DE</v>
          </cell>
          <cell r="N1098" t="str">
            <v>CAPPELLO DISTRICT</v>
          </cell>
          <cell r="P1098">
            <v>44002</v>
          </cell>
          <cell r="Q1098">
            <v>44496.570115740702</v>
          </cell>
          <cell r="S1098" t="str">
            <v>FRANKIE</v>
          </cell>
          <cell r="T1098" t="str">
            <v>12</v>
          </cell>
          <cell r="V1098" t="str">
            <v>41.381399</v>
          </cell>
          <cell r="W1098" t="str">
            <v>-71.983416</v>
          </cell>
        </row>
        <row r="1099">
          <cell r="B1099">
            <v>600148</v>
          </cell>
          <cell r="C1099" t="str">
            <v>PLEASANT VALLEY  SCHOOL</v>
          </cell>
          <cell r="D1099" t="str">
            <v>FFV</v>
          </cell>
          <cell r="E1099">
            <v>0</v>
          </cell>
          <cell r="F1099" t="str">
            <v>T</v>
          </cell>
          <cell r="G1099" t="str">
            <v>380 PLEASANT VALLEY RD S</v>
          </cell>
          <cell r="H1099" t="str">
            <v>GROTON</v>
          </cell>
          <cell r="I1099" t="str">
            <v>CT</v>
          </cell>
          <cell r="J1099" t="str">
            <v>06340</v>
          </cell>
          <cell r="K1099" t="str">
            <v>Exact Auto Street Reference Geocoded</v>
          </cell>
          <cell r="M1099" t="str">
            <v>DOD-DEPARTMENT OF DE</v>
          </cell>
          <cell r="N1099" t="str">
            <v>CAPPELLO DISTRICT</v>
          </cell>
          <cell r="P1099">
            <v>42990</v>
          </cell>
          <cell r="Q1099">
            <v>44089.543020833298</v>
          </cell>
          <cell r="S1099" t="str">
            <v>FRANKIE</v>
          </cell>
          <cell r="T1099" t="str">
            <v>12</v>
          </cell>
          <cell r="V1099" t="str">
            <v>41.374778</v>
          </cell>
          <cell r="W1099" t="str">
            <v>-72.075620</v>
          </cell>
        </row>
        <row r="1100">
          <cell r="B1100">
            <v>600149</v>
          </cell>
          <cell r="C1100" t="str">
            <v>S.B. BUTLER ELEMENTARY S</v>
          </cell>
          <cell r="D1100" t="str">
            <v>FFV</v>
          </cell>
          <cell r="E1100">
            <v>0</v>
          </cell>
          <cell r="F1100" t="str">
            <v>T</v>
          </cell>
          <cell r="G1100" t="str">
            <v>155 OCEAN VIEW DRIVE</v>
          </cell>
          <cell r="H1100" t="str">
            <v>GROTON</v>
          </cell>
          <cell r="I1100" t="str">
            <v>CT</v>
          </cell>
          <cell r="J1100" t="str">
            <v>6355.</v>
          </cell>
          <cell r="K1100" t="str">
            <v>Med Confidence Auto Street Ref Geocoded</v>
          </cell>
          <cell r="M1100" t="str">
            <v>DOD-DEPARTMENT OF DE</v>
          </cell>
          <cell r="N1100" t="str">
            <v>CAPPELLO DISTRICT</v>
          </cell>
          <cell r="P1100">
            <v>44002</v>
          </cell>
          <cell r="Q1100">
            <v>44496.570115740702</v>
          </cell>
          <cell r="S1100" t="str">
            <v>FRANKIE</v>
          </cell>
          <cell r="T1100" t="str">
            <v>12</v>
          </cell>
          <cell r="V1100" t="str">
            <v>41.349131</v>
          </cell>
          <cell r="W1100" t="str">
            <v>-71.982483</v>
          </cell>
        </row>
        <row r="1101">
          <cell r="B1101">
            <v>600150</v>
          </cell>
          <cell r="C1101" t="str">
            <v>WEST SIDE MIDDLE SCH - GROTON</v>
          </cell>
          <cell r="D1101" t="str">
            <v>FFV</v>
          </cell>
          <cell r="E1101">
            <v>0</v>
          </cell>
          <cell r="F1101" t="str">
            <v>T</v>
          </cell>
          <cell r="G1101" t="str">
            <v>250 BRANDEGEE AVE</v>
          </cell>
          <cell r="H1101" t="str">
            <v>GROTON</v>
          </cell>
          <cell r="I1101" t="str">
            <v>CT</v>
          </cell>
          <cell r="J1101" t="str">
            <v>6340.</v>
          </cell>
          <cell r="K1101" t="str">
            <v>Exact Auto Street Reference Geocoded</v>
          </cell>
          <cell r="M1101" t="str">
            <v>DOD-DEPARTMENT OF DE</v>
          </cell>
          <cell r="N1101" t="str">
            <v>CAPPELLO DISTRICT</v>
          </cell>
          <cell r="P1101">
            <v>44002</v>
          </cell>
          <cell r="Q1101">
            <v>44496.570115740702</v>
          </cell>
          <cell r="S1101" t="str">
            <v>FRANKIE</v>
          </cell>
          <cell r="T1101" t="str">
            <v>12</v>
          </cell>
          <cell r="V1101" t="str">
            <v>41.338638</v>
          </cell>
          <cell r="W1101" t="str">
            <v>-72.067724</v>
          </cell>
        </row>
        <row r="1102">
          <cell r="B1102">
            <v>600151</v>
          </cell>
          <cell r="C1102" t="str">
            <v>GILEAD HILL SCHOOL</v>
          </cell>
          <cell r="D1102" t="str">
            <v>FFV</v>
          </cell>
          <cell r="E1102">
            <v>0</v>
          </cell>
          <cell r="F1102" t="str">
            <v>W</v>
          </cell>
          <cell r="G1102" t="str">
            <v>508 GILEAD ST.</v>
          </cell>
          <cell r="H1102" t="str">
            <v>HEBRON</v>
          </cell>
          <cell r="I1102" t="str">
            <v>CT</v>
          </cell>
          <cell r="J1102" t="str">
            <v>06248</v>
          </cell>
          <cell r="K1102" t="str">
            <v>Exact Auto Street Reference Geocoded</v>
          </cell>
          <cell r="M1102" t="str">
            <v>DOD-DEPARTMENT OF DE</v>
          </cell>
          <cell r="N1102" t="str">
            <v>CAPPELLO DISTRICT</v>
          </cell>
          <cell r="O1102" t="str">
            <v>EFFECTIVE 8/10/20 Del in all locations unless cust chooses not to.</v>
          </cell>
          <cell r="P1102">
            <v>42990</v>
          </cell>
          <cell r="Q1102">
            <v>44496.539895833303</v>
          </cell>
          <cell r="R1102">
            <v>44642</v>
          </cell>
          <cell r="S1102" t="str">
            <v>FRANKIE</v>
          </cell>
          <cell r="T1102" t="str">
            <v>12</v>
          </cell>
          <cell r="V1102" t="str">
            <v>41.674605</v>
          </cell>
          <cell r="W1102" t="str">
            <v>-72.404903</v>
          </cell>
        </row>
        <row r="1103">
          <cell r="B1103">
            <v>600152</v>
          </cell>
          <cell r="C1103" t="str">
            <v>INTEGRATED DAY CHARTER S</v>
          </cell>
          <cell r="D1103" t="str">
            <v>FFV</v>
          </cell>
          <cell r="E1103">
            <v>0</v>
          </cell>
          <cell r="F1103" t="str">
            <v>T</v>
          </cell>
          <cell r="G1103" t="str">
            <v>68 Thermos Avenue</v>
          </cell>
          <cell r="H1103" t="str">
            <v>NORWICH</v>
          </cell>
          <cell r="I1103" t="str">
            <v>CT</v>
          </cell>
          <cell r="J1103" t="str">
            <v>06382</v>
          </cell>
          <cell r="K1103" t="str">
            <v>High Confidence Auto Street Ref Geocoded</v>
          </cell>
          <cell r="M1103" t="str">
            <v>DOD-DEPARTMENT OF DE</v>
          </cell>
          <cell r="N1103" t="str">
            <v>CAPPELLO DISTRICT</v>
          </cell>
          <cell r="O1103" t="str">
            <v>EFFECTIVE 8/10/20 Del in all locations unless cust chooses not to.</v>
          </cell>
          <cell r="P1103">
            <v>42990</v>
          </cell>
          <cell r="Q1103">
            <v>44496.539895833303</v>
          </cell>
          <cell r="R1103">
            <v>44655</v>
          </cell>
          <cell r="S1103" t="str">
            <v>FRANKIE</v>
          </cell>
          <cell r="T1103" t="str">
            <v>12</v>
          </cell>
          <cell r="V1103" t="str">
            <v>41.510312</v>
          </cell>
          <cell r="W1103" t="str">
            <v>-72.077152</v>
          </cell>
        </row>
        <row r="1104">
          <cell r="B1104">
            <v>600153</v>
          </cell>
          <cell r="C1104" t="str">
            <v>HARTFORD DETENTION CENTE</v>
          </cell>
          <cell r="D1104" t="str">
            <v>FFV</v>
          </cell>
          <cell r="E1104">
            <v>0</v>
          </cell>
          <cell r="F1104" t="str">
            <v>F</v>
          </cell>
          <cell r="G1104" t="str">
            <v>920 BROAD ST</v>
          </cell>
          <cell r="H1104" t="str">
            <v>HARTFORD</v>
          </cell>
          <cell r="I1104" t="str">
            <v>CT</v>
          </cell>
          <cell r="J1104" t="str">
            <v>06106</v>
          </cell>
          <cell r="K1104" t="str">
            <v>Exact Auto Street Reference Geocoded</v>
          </cell>
          <cell r="M1104" t="str">
            <v>DOD-DEPARTMENT OF DE</v>
          </cell>
          <cell r="N1104" t="str">
            <v>CAPPELLO DISTRICT</v>
          </cell>
          <cell r="O1104" t="str">
            <v>Call to get gate open - (860) 244-7961 Ex - 3061</v>
          </cell>
          <cell r="P1104">
            <v>42990</v>
          </cell>
          <cell r="Q1104">
            <v>44530.869201388901</v>
          </cell>
          <cell r="R1104">
            <v>44658</v>
          </cell>
          <cell r="S1104" t="str">
            <v>FRANKIE</v>
          </cell>
          <cell r="T1104" t="str">
            <v>12</v>
          </cell>
          <cell r="V1104" t="str">
            <v>41.756969</v>
          </cell>
          <cell r="W1104" t="str">
            <v>-72.687010</v>
          </cell>
        </row>
        <row r="1105">
          <cell r="B1105">
            <v>600154</v>
          </cell>
          <cell r="C1105" t="str">
            <v>KILLINGLY CENTRAL SCHOOL</v>
          </cell>
          <cell r="D1105" t="str">
            <v>FFV</v>
          </cell>
          <cell r="E1105">
            <v>0</v>
          </cell>
          <cell r="F1105" t="str">
            <v>R</v>
          </cell>
          <cell r="G1105" t="str">
            <v>60 SOAP ST</v>
          </cell>
          <cell r="H1105" t="str">
            <v>DAYVILLE</v>
          </cell>
          <cell r="I1105" t="str">
            <v>CT</v>
          </cell>
          <cell r="J1105" t="str">
            <v>06241</v>
          </cell>
          <cell r="K1105" t="str">
            <v>High Confidence Auto Street Ref Geocoded</v>
          </cell>
          <cell r="M1105" t="str">
            <v>DOD-DEPARTMENT OF DE</v>
          </cell>
          <cell r="N1105" t="str">
            <v>CAPPELLO DISTRICT</v>
          </cell>
          <cell r="P1105">
            <v>42990</v>
          </cell>
          <cell r="Q1105">
            <v>44496.539895833303</v>
          </cell>
          <cell r="R1105">
            <v>44657</v>
          </cell>
          <cell r="S1105" t="str">
            <v>FRANKIE</v>
          </cell>
          <cell r="T1105" t="str">
            <v>12</v>
          </cell>
          <cell r="V1105" t="str">
            <v>41.849383</v>
          </cell>
          <cell r="W1105" t="str">
            <v>-71.885891</v>
          </cell>
        </row>
        <row r="1106">
          <cell r="B1106">
            <v>600155</v>
          </cell>
          <cell r="C1106" t="str">
            <v>KILLINGLY HIGH SCHOOL</v>
          </cell>
          <cell r="D1106" t="str">
            <v>FFV</v>
          </cell>
          <cell r="E1106">
            <v>0</v>
          </cell>
          <cell r="F1106" t="str">
            <v>R</v>
          </cell>
          <cell r="G1106" t="str">
            <v>226 PUTNAM PIKE</v>
          </cell>
          <cell r="H1106" t="str">
            <v>KILLINGLY</v>
          </cell>
          <cell r="I1106" t="str">
            <v>CT</v>
          </cell>
          <cell r="J1106" t="str">
            <v>06241</v>
          </cell>
          <cell r="K1106" t="str">
            <v>Exact Auto Street Reference Geocoded</v>
          </cell>
          <cell r="M1106" t="str">
            <v>DOD-DEPARTMENT OF DE</v>
          </cell>
          <cell r="N1106" t="str">
            <v>CAPPELLO DISTRICT</v>
          </cell>
          <cell r="O1106" t="str">
            <v>Call Tim @ 201.491.4370 30 minutes before delivery.</v>
          </cell>
          <cell r="P1106">
            <v>42990</v>
          </cell>
          <cell r="Q1106">
            <v>44496.539895833303</v>
          </cell>
          <cell r="R1106">
            <v>44657</v>
          </cell>
          <cell r="S1106" t="str">
            <v>FRANKIE</v>
          </cell>
          <cell r="T1106" t="str">
            <v>12</v>
          </cell>
          <cell r="V1106" t="str">
            <v>41.856739</v>
          </cell>
          <cell r="W1106" t="str">
            <v>-71.881007</v>
          </cell>
        </row>
        <row r="1107">
          <cell r="B1107">
            <v>600156</v>
          </cell>
          <cell r="C1107" t="str">
            <v>KILLINGLY INTERMEDIATE</v>
          </cell>
          <cell r="D1107" t="str">
            <v>FFV</v>
          </cell>
          <cell r="E1107">
            <v>0</v>
          </cell>
          <cell r="F1107" t="str">
            <v>R</v>
          </cell>
          <cell r="G1107" t="str">
            <v>1559 UPPER MAPLE ST</v>
          </cell>
          <cell r="H1107" t="str">
            <v>DAYVILLE</v>
          </cell>
          <cell r="I1107" t="str">
            <v>CT</v>
          </cell>
          <cell r="J1107" t="str">
            <v>06241</v>
          </cell>
          <cell r="K1107" t="str">
            <v>Med Confidence Auto Street Ref Geocoded</v>
          </cell>
          <cell r="M1107" t="str">
            <v>DOD-DEPARTMENT OF DE</v>
          </cell>
          <cell r="N1107" t="str">
            <v>CAPPELLO DISTRICT</v>
          </cell>
          <cell r="P1107">
            <v>42990</v>
          </cell>
          <cell r="Q1107">
            <v>44496.539895833303</v>
          </cell>
          <cell r="R1107">
            <v>44657</v>
          </cell>
          <cell r="S1107" t="str">
            <v>FRANKIE</v>
          </cell>
          <cell r="T1107" t="str">
            <v>12</v>
          </cell>
          <cell r="V1107" t="str">
            <v>41.846730</v>
          </cell>
          <cell r="W1107" t="str">
            <v>-71.895356</v>
          </cell>
        </row>
        <row r="1108">
          <cell r="B1108">
            <v>600157</v>
          </cell>
          <cell r="C1108" t="str">
            <v>KILLINGLY MEMORIAL</v>
          </cell>
          <cell r="D1108" t="str">
            <v>FFV</v>
          </cell>
          <cell r="E1108">
            <v>0</v>
          </cell>
          <cell r="F1108" t="str">
            <v>R</v>
          </cell>
          <cell r="G1108" t="str">
            <v>339 MAIN ST</v>
          </cell>
          <cell r="H1108" t="str">
            <v>DANIELSON</v>
          </cell>
          <cell r="I1108" t="str">
            <v>CT</v>
          </cell>
          <cell r="J1108" t="str">
            <v>06239</v>
          </cell>
          <cell r="K1108" t="str">
            <v>Med Confidence Auto Street Ref Geocoded</v>
          </cell>
          <cell r="M1108" t="str">
            <v>DOD-DEPARTMENT OF DE</v>
          </cell>
          <cell r="N1108" t="str">
            <v>CAPPELLO DISTRICT</v>
          </cell>
          <cell r="P1108">
            <v>42990</v>
          </cell>
          <cell r="Q1108">
            <v>44496.539895833303</v>
          </cell>
          <cell r="R1108">
            <v>44657</v>
          </cell>
          <cell r="S1108" t="str">
            <v>FRANKIE</v>
          </cell>
          <cell r="T1108" t="str">
            <v>12</v>
          </cell>
          <cell r="V1108" t="str">
            <v>41.809544</v>
          </cell>
          <cell r="W1108" t="str">
            <v>-71.878820</v>
          </cell>
        </row>
        <row r="1109">
          <cell r="B1109">
            <v>600158</v>
          </cell>
          <cell r="C1109" t="str">
            <v>LEARN - CT RIVER ACADEMY</v>
          </cell>
          <cell r="D1109" t="str">
            <v>FFV</v>
          </cell>
          <cell r="E1109">
            <v>0</v>
          </cell>
          <cell r="F1109" t="str">
            <v>R</v>
          </cell>
          <cell r="G1109" t="str">
            <v>9 RIVERSIDE DRIVE</v>
          </cell>
          <cell r="H1109" t="str">
            <v>EAST HARTFORD</v>
          </cell>
          <cell r="I1109" t="str">
            <v>CT</v>
          </cell>
          <cell r="J1109" t="str">
            <v>06118</v>
          </cell>
          <cell r="K1109" t="str">
            <v>Exact Auto Street Reference Geocoded</v>
          </cell>
          <cell r="M1109" t="str">
            <v>DOD-DEPARTMENT OF DE</v>
          </cell>
          <cell r="N1109" t="str">
            <v>CAPPELLO DISTRICT</v>
          </cell>
          <cell r="P1109">
            <v>42990</v>
          </cell>
          <cell r="Q1109">
            <v>44496.539895833303</v>
          </cell>
          <cell r="R1109">
            <v>44650</v>
          </cell>
          <cell r="S1109" t="str">
            <v>FRANKIE</v>
          </cell>
          <cell r="T1109" t="str">
            <v>12</v>
          </cell>
          <cell r="V1109" t="str">
            <v>41.749640</v>
          </cell>
          <cell r="W1109" t="str">
            <v>-72.642683</v>
          </cell>
        </row>
        <row r="1110">
          <cell r="B1110">
            <v>600159</v>
          </cell>
          <cell r="C1110" t="str">
            <v>LEARN - REGIONAL MULTICULTURAL MAG</v>
          </cell>
          <cell r="D1110" t="str">
            <v>FFV</v>
          </cell>
          <cell r="E1110">
            <v>0</v>
          </cell>
          <cell r="F1110" t="str">
            <v>T</v>
          </cell>
          <cell r="G1110" t="str">
            <v>1 BULKELEY PLACE</v>
          </cell>
          <cell r="H1110" t="str">
            <v>NEW LONDON</v>
          </cell>
          <cell r="I1110" t="str">
            <v>CT</v>
          </cell>
          <cell r="J1110" t="str">
            <v>06320</v>
          </cell>
          <cell r="K1110" t="str">
            <v>Exact Auto Street Reference Geocoded</v>
          </cell>
          <cell r="M1110" t="str">
            <v>DOD-DEPARTMENT OF DE</v>
          </cell>
          <cell r="N1110" t="str">
            <v>CAPPELLO DISTRICT</v>
          </cell>
          <cell r="P1110">
            <v>42990</v>
          </cell>
          <cell r="Q1110">
            <v>44496.539895833303</v>
          </cell>
          <cell r="R1110">
            <v>44655</v>
          </cell>
          <cell r="S1110" t="str">
            <v>FRANKIE</v>
          </cell>
          <cell r="T1110" t="str">
            <v>12</v>
          </cell>
          <cell r="V1110" t="str">
            <v>41.358381</v>
          </cell>
          <cell r="W1110" t="str">
            <v>-72.099620</v>
          </cell>
        </row>
        <row r="1111">
          <cell r="B1111">
            <v>600160</v>
          </cell>
          <cell r="C1111" t="str">
            <v>LEARN - THE FRIENDSHIP SCH</v>
          </cell>
          <cell r="D1111" t="str">
            <v>FFV</v>
          </cell>
          <cell r="E1111">
            <v>0</v>
          </cell>
          <cell r="F1111" t="str">
            <v>T</v>
          </cell>
          <cell r="G1111" t="str">
            <v>24 ROPE FERRY ROAD</v>
          </cell>
          <cell r="H1111" t="str">
            <v>WATERFORD</v>
          </cell>
          <cell r="I1111" t="str">
            <v>CT</v>
          </cell>
          <cell r="J1111" t="str">
            <v>06385</v>
          </cell>
          <cell r="K1111" t="str">
            <v>Exact Auto Street Reference Geocoded</v>
          </cell>
          <cell r="M1111" t="str">
            <v>DOD-DEPARTMENT OF DE</v>
          </cell>
          <cell r="N1111" t="str">
            <v>CAPPELLO DISTRICT</v>
          </cell>
          <cell r="P1111">
            <v>42990</v>
          </cell>
          <cell r="Q1111">
            <v>44496.539895833303</v>
          </cell>
          <cell r="R1111">
            <v>44655</v>
          </cell>
          <cell r="S1111" t="str">
            <v>FRANKIE</v>
          </cell>
          <cell r="T1111" t="str">
            <v>12</v>
          </cell>
          <cell r="V1111" t="str">
            <v>41.341298</v>
          </cell>
          <cell r="W1111" t="str">
            <v>-72.136150</v>
          </cell>
        </row>
        <row r="1112">
          <cell r="B1112">
            <v>600161</v>
          </cell>
          <cell r="C1112" t="str">
            <v>LEBANON ELEM SCHOOL</v>
          </cell>
          <cell r="D1112" t="str">
            <v>FFV</v>
          </cell>
          <cell r="E1112">
            <v>0</v>
          </cell>
          <cell r="F1112" t="str">
            <v>T</v>
          </cell>
          <cell r="G1112" t="str">
            <v>479 EXETER RD</v>
          </cell>
          <cell r="H1112" t="str">
            <v>LEBANON</v>
          </cell>
          <cell r="I1112" t="str">
            <v>CT</v>
          </cell>
          <cell r="J1112" t="str">
            <v>06249</v>
          </cell>
          <cell r="K1112" t="str">
            <v>Exact Auto Street Reference Geocoded</v>
          </cell>
          <cell r="M1112" t="str">
            <v>DOD-DEPARTMENT OF DE</v>
          </cell>
          <cell r="N1112" t="str">
            <v>CAPPELLO DISTRICT</v>
          </cell>
          <cell r="P1112">
            <v>42990</v>
          </cell>
          <cell r="Q1112">
            <v>44496.539895833303</v>
          </cell>
          <cell r="R1112">
            <v>44634</v>
          </cell>
          <cell r="S1112" t="str">
            <v>FRANKIE</v>
          </cell>
          <cell r="T1112" t="str">
            <v>12</v>
          </cell>
          <cell r="V1112" t="str">
            <v>41.642342</v>
          </cell>
          <cell r="W1112" t="str">
            <v>-72.204647</v>
          </cell>
        </row>
        <row r="1113">
          <cell r="B1113">
            <v>600162</v>
          </cell>
          <cell r="C1113" t="str">
            <v>LEBANON MIDDLE SCHOOL</v>
          </cell>
          <cell r="D1113" t="str">
            <v>FFV</v>
          </cell>
          <cell r="E1113">
            <v>0</v>
          </cell>
          <cell r="F1113" t="str">
            <v>T</v>
          </cell>
          <cell r="G1113" t="str">
            <v>891 EXETER RD</v>
          </cell>
          <cell r="H1113" t="str">
            <v>LEBANON</v>
          </cell>
          <cell r="I1113" t="str">
            <v>CT</v>
          </cell>
          <cell r="J1113" t="str">
            <v>06249</v>
          </cell>
          <cell r="K1113" t="str">
            <v>Exact Auto Street Reference Geocoded</v>
          </cell>
          <cell r="M1113" t="str">
            <v>DOD-DEPARTMENT OF DE</v>
          </cell>
          <cell r="N1113" t="str">
            <v>CAPPELLO DISTRICT</v>
          </cell>
          <cell r="P1113">
            <v>42990</v>
          </cell>
          <cell r="Q1113">
            <v>44496.539895833303</v>
          </cell>
          <cell r="R1113">
            <v>44629</v>
          </cell>
          <cell r="S1113" t="str">
            <v>FRANKIE</v>
          </cell>
          <cell r="T1113" t="str">
            <v>12</v>
          </cell>
          <cell r="V1113" t="str">
            <v>41.626505</v>
          </cell>
          <cell r="W1113" t="str">
            <v>-72.238262</v>
          </cell>
        </row>
        <row r="1114">
          <cell r="B1114">
            <v>600163</v>
          </cell>
          <cell r="C1114" t="str">
            <v>LYMAN HIGH SCHOOL</v>
          </cell>
          <cell r="D1114" t="str">
            <v>FFV</v>
          </cell>
          <cell r="E1114">
            <v>0</v>
          </cell>
          <cell r="F1114" t="str">
            <v>T</v>
          </cell>
          <cell r="G1114" t="str">
            <v>917 EXETER ROAD</v>
          </cell>
          <cell r="H1114" t="str">
            <v>LEBANON</v>
          </cell>
          <cell r="I1114" t="str">
            <v>CT</v>
          </cell>
          <cell r="J1114" t="str">
            <v>06249</v>
          </cell>
          <cell r="K1114" t="str">
            <v>Exact Auto Street Reference Geocoded</v>
          </cell>
          <cell r="M1114" t="str">
            <v>DOD-DEPARTMENT OF DE</v>
          </cell>
          <cell r="N1114" t="str">
            <v>CAPPELLO DISTRICT</v>
          </cell>
          <cell r="O1114" t="str">
            <v>EFFECTIVE 8/10/20 Del in all locations unless cust chooses not to.</v>
          </cell>
          <cell r="P1114">
            <v>42990</v>
          </cell>
          <cell r="Q1114">
            <v>44496.539895833303</v>
          </cell>
          <cell r="R1114">
            <v>44655</v>
          </cell>
          <cell r="S1114" t="str">
            <v>FRANKIE</v>
          </cell>
          <cell r="T1114" t="str">
            <v>12</v>
          </cell>
          <cell r="V1114" t="str">
            <v>41.625700</v>
          </cell>
          <cell r="W1114" t="str">
            <v>-72.240629</v>
          </cell>
        </row>
        <row r="1115">
          <cell r="B1115">
            <v>600164</v>
          </cell>
          <cell r="C1115" t="str">
            <v>LEDYARD HIGH SCHOOL</v>
          </cell>
          <cell r="D1115" t="str">
            <v>FFV</v>
          </cell>
          <cell r="E1115">
            <v>0</v>
          </cell>
          <cell r="F1115" t="str">
            <v>T</v>
          </cell>
          <cell r="G1115" t="str">
            <v>24 GALLUP HILL ROAD</v>
          </cell>
          <cell r="H1115" t="str">
            <v>LEDYARD</v>
          </cell>
          <cell r="I1115" t="str">
            <v>CT</v>
          </cell>
          <cell r="J1115" t="str">
            <v>06339</v>
          </cell>
          <cell r="K1115" t="str">
            <v>Exact Auto Street Reference Geocoded</v>
          </cell>
          <cell r="M1115" t="str">
            <v>DOD-DEPARTMENT OF DE</v>
          </cell>
          <cell r="N1115" t="str">
            <v>CAPPELLO DISTRICT</v>
          </cell>
          <cell r="O1115" t="str">
            <v>EFFECTIVE 8/10/20 Del in all locations unless cust chooses not to.</v>
          </cell>
          <cell r="P1115">
            <v>42990</v>
          </cell>
          <cell r="Q1115">
            <v>44496.539895833303</v>
          </cell>
          <cell r="R1115">
            <v>44655</v>
          </cell>
          <cell r="S1115" t="str">
            <v>FRANKIE</v>
          </cell>
          <cell r="T1115" t="str">
            <v>12</v>
          </cell>
          <cell r="V1115" t="str">
            <v>41.438114</v>
          </cell>
          <cell r="W1115" t="str">
            <v>-71.992711</v>
          </cell>
        </row>
        <row r="1116">
          <cell r="B1116">
            <v>600165</v>
          </cell>
          <cell r="C1116" t="str">
            <v>LITCHFIELD CENTER SCHOOL</v>
          </cell>
          <cell r="D1116" t="str">
            <v>FFV</v>
          </cell>
          <cell r="E1116">
            <v>0</v>
          </cell>
          <cell r="F1116" t="str">
            <v>M</v>
          </cell>
          <cell r="G1116" t="str">
            <v>125 WEST STREET</v>
          </cell>
          <cell r="H1116" t="str">
            <v>LITCHFIELD</v>
          </cell>
          <cell r="I1116" t="str">
            <v>CT</v>
          </cell>
          <cell r="J1116" t="str">
            <v>06759</v>
          </cell>
          <cell r="K1116" t="str">
            <v>Exact Auto Street Reference Geocoded</v>
          </cell>
          <cell r="M1116" t="str">
            <v>DOD-DEPARTMENT OF DE</v>
          </cell>
          <cell r="N1116" t="str">
            <v>CAPPELLO DISTRICT</v>
          </cell>
          <cell r="O1116" t="str">
            <v>**Must call 860.567.7510 before you will be allowed in**</v>
          </cell>
          <cell r="P1116">
            <v>42990</v>
          </cell>
          <cell r="Q1116">
            <v>44089.543020833298</v>
          </cell>
          <cell r="R1116">
            <v>44458</v>
          </cell>
          <cell r="S1116" t="str">
            <v>FRANKIE</v>
          </cell>
          <cell r="T1116" t="str">
            <v>12</v>
          </cell>
          <cell r="V1116" t="str">
            <v>41.746611</v>
          </cell>
          <cell r="W1116" t="str">
            <v>-73.194371</v>
          </cell>
        </row>
        <row r="1117">
          <cell r="B1117">
            <v>600166</v>
          </cell>
          <cell r="C1117" t="str">
            <v>LITCHFIELD HIGH SCHOOL</v>
          </cell>
          <cell r="D1117" t="str">
            <v>FFV</v>
          </cell>
          <cell r="E1117">
            <v>0</v>
          </cell>
          <cell r="F1117" t="str">
            <v>M</v>
          </cell>
          <cell r="G1117" t="str">
            <v>14 PLUMB HILL RD</v>
          </cell>
          <cell r="H1117" t="str">
            <v>LITCHFIELD</v>
          </cell>
          <cell r="I1117" t="str">
            <v>CT</v>
          </cell>
          <cell r="J1117" t="str">
            <v>06759</v>
          </cell>
          <cell r="K1117" t="str">
            <v>Exact Auto Street Reference Geocoded</v>
          </cell>
          <cell r="M1117" t="str">
            <v>DOD-DEPARTMENT OF DE</v>
          </cell>
          <cell r="N1117" t="str">
            <v>CAPPELLO DISTRICT</v>
          </cell>
          <cell r="P1117">
            <v>42990</v>
          </cell>
          <cell r="Q1117">
            <v>44496.539895833303</v>
          </cell>
          <cell r="R1117">
            <v>44542</v>
          </cell>
          <cell r="S1117" t="str">
            <v>FRANKIE</v>
          </cell>
          <cell r="T1117" t="str">
            <v>12</v>
          </cell>
          <cell r="V1117" t="str">
            <v>41.741744</v>
          </cell>
          <cell r="W1117" t="str">
            <v>-73.205453</v>
          </cell>
        </row>
        <row r="1118">
          <cell r="B1118">
            <v>600167</v>
          </cell>
          <cell r="C1118" t="str">
            <v>LITCHFIELD INTERMEDIATE</v>
          </cell>
          <cell r="D1118" t="str">
            <v>FFV</v>
          </cell>
          <cell r="E1118">
            <v>0</v>
          </cell>
          <cell r="F1118" t="str">
            <v>M</v>
          </cell>
          <cell r="G1118" t="str">
            <v>35 PLUMB HILL RD</v>
          </cell>
          <cell r="H1118" t="str">
            <v>LITCHFIELD</v>
          </cell>
          <cell r="I1118" t="str">
            <v>CT</v>
          </cell>
          <cell r="J1118" t="str">
            <v>06759</v>
          </cell>
          <cell r="K1118" t="str">
            <v>Exact Auto Street Reference Geocoded</v>
          </cell>
          <cell r="M1118" t="str">
            <v>DOD-DEPARTMENT OF DE</v>
          </cell>
          <cell r="N1118" t="str">
            <v>CAPPELLO DISTRICT</v>
          </cell>
          <cell r="O1118" t="str">
            <v>No bell.  Call 860.567.7525</v>
          </cell>
          <cell r="P1118">
            <v>42990</v>
          </cell>
          <cell r="Q1118">
            <v>44089.543020833298</v>
          </cell>
          <cell r="R1118">
            <v>44458</v>
          </cell>
          <cell r="S1118" t="str">
            <v>FRANKIE</v>
          </cell>
          <cell r="T1118" t="str">
            <v>12</v>
          </cell>
          <cell r="V1118" t="str">
            <v>41.740058</v>
          </cell>
          <cell r="W1118" t="str">
            <v>-73.205694</v>
          </cell>
        </row>
        <row r="1119">
          <cell r="B1119">
            <v>600168</v>
          </cell>
          <cell r="C1119" t="str">
            <v>BENNET</v>
          </cell>
          <cell r="D1119" t="str">
            <v>FFV</v>
          </cell>
          <cell r="E1119">
            <v>0</v>
          </cell>
          <cell r="F1119" t="str">
            <v>W</v>
          </cell>
          <cell r="G1119" t="str">
            <v>1151 MAIN ST</v>
          </cell>
          <cell r="H1119" t="str">
            <v>MANCHESTER</v>
          </cell>
          <cell r="I1119" t="str">
            <v>CT</v>
          </cell>
          <cell r="J1119" t="str">
            <v>6040.</v>
          </cell>
          <cell r="K1119" t="str">
            <v>Exact Auto Street Reference Geocoded</v>
          </cell>
          <cell r="M1119" t="str">
            <v>DOD-DEPARTMENT OF DE</v>
          </cell>
          <cell r="N1119" t="str">
            <v>CAPPELLO DISTRICT</v>
          </cell>
          <cell r="P1119">
            <v>44002</v>
          </cell>
          <cell r="Q1119">
            <v>44496.570092592599</v>
          </cell>
          <cell r="S1119" t="str">
            <v>FRANKIE</v>
          </cell>
          <cell r="T1119" t="str">
            <v>12</v>
          </cell>
          <cell r="V1119" t="str">
            <v>41.765912</v>
          </cell>
          <cell r="W1119" t="str">
            <v>-72.520412</v>
          </cell>
        </row>
        <row r="1120">
          <cell r="B1120">
            <v>600169</v>
          </cell>
          <cell r="C1120" t="str">
            <v>BOWERS</v>
          </cell>
          <cell r="D1120" t="str">
            <v>FFV</v>
          </cell>
          <cell r="E1120">
            <v>0</v>
          </cell>
          <cell r="F1120" t="str">
            <v>W</v>
          </cell>
          <cell r="G1120" t="str">
            <v>141 PRINCETON ST</v>
          </cell>
          <cell r="H1120" t="str">
            <v>MANCHESTER</v>
          </cell>
          <cell r="I1120" t="str">
            <v>CT</v>
          </cell>
          <cell r="J1120" t="str">
            <v>6040.</v>
          </cell>
          <cell r="K1120" t="str">
            <v>High Confidence Auto Street Ref Geocoded</v>
          </cell>
          <cell r="M1120" t="str">
            <v>DOD-DEPARTMENT OF DE</v>
          </cell>
          <cell r="N1120" t="str">
            <v>CAPPELLO DISTRICT</v>
          </cell>
          <cell r="P1120">
            <v>44002</v>
          </cell>
          <cell r="Q1120">
            <v>44496.570092592599</v>
          </cell>
          <cell r="S1120" t="str">
            <v>FRANKIE</v>
          </cell>
          <cell r="T1120" t="str">
            <v>12</v>
          </cell>
          <cell r="V1120" t="str">
            <v>41.788703</v>
          </cell>
          <cell r="W1120" t="str">
            <v>-72.511263</v>
          </cell>
        </row>
        <row r="1121">
          <cell r="B1121">
            <v>600170</v>
          </cell>
          <cell r="C1121" t="str">
            <v>BUCKLEY</v>
          </cell>
          <cell r="D1121" t="str">
            <v>FFV</v>
          </cell>
          <cell r="E1121">
            <v>0</v>
          </cell>
          <cell r="F1121" t="str">
            <v>W</v>
          </cell>
          <cell r="G1121" t="str">
            <v>65 North School Street</v>
          </cell>
          <cell r="H1121" t="str">
            <v>MANCHESTER</v>
          </cell>
          <cell r="I1121" t="str">
            <v>CT</v>
          </cell>
          <cell r="J1121" t="str">
            <v>06042</v>
          </cell>
          <cell r="K1121" t="str">
            <v>Exact Auto Street Reference Geocoded</v>
          </cell>
          <cell r="M1121" t="str">
            <v>DOD-DEPARTMENT OF DE</v>
          </cell>
          <cell r="N1121" t="str">
            <v>CAPPELLO DISTRICT</v>
          </cell>
          <cell r="P1121">
            <v>44002</v>
          </cell>
          <cell r="Q1121">
            <v>44496.570092592599</v>
          </cell>
          <cell r="S1121" t="str">
            <v>FRANKIE</v>
          </cell>
          <cell r="T1121" t="str">
            <v>12</v>
          </cell>
          <cell r="V1121" t="str">
            <v>41.797173</v>
          </cell>
          <cell r="W1121" t="str">
            <v>-72.525406</v>
          </cell>
        </row>
        <row r="1122">
          <cell r="B1122">
            <v>600171</v>
          </cell>
          <cell r="C1122" t="str">
            <v>HIGHLAND PARK</v>
          </cell>
          <cell r="D1122" t="str">
            <v>FFV</v>
          </cell>
          <cell r="E1122">
            <v>0</v>
          </cell>
          <cell r="F1122" t="str">
            <v>W</v>
          </cell>
          <cell r="G1122" t="str">
            <v>397 PORTER ST</v>
          </cell>
          <cell r="H1122" t="str">
            <v>MANCHESTER</v>
          </cell>
          <cell r="I1122" t="str">
            <v>CT</v>
          </cell>
          <cell r="J1122" t="str">
            <v>6040.</v>
          </cell>
          <cell r="K1122" t="str">
            <v>Exact Auto Street Reference Geocoded</v>
          </cell>
          <cell r="M1122" t="str">
            <v>DOD-DEPARTMENT OF DE</v>
          </cell>
          <cell r="N1122" t="str">
            <v>CAPPELLO DISTRICT</v>
          </cell>
          <cell r="P1122">
            <v>44002</v>
          </cell>
          <cell r="Q1122">
            <v>44496.570092592599</v>
          </cell>
          <cell r="S1122" t="str">
            <v>FRANKIE</v>
          </cell>
          <cell r="T1122" t="str">
            <v>12</v>
          </cell>
          <cell r="V1122" t="str">
            <v>41.772489</v>
          </cell>
          <cell r="W1122" t="str">
            <v>-72.495042</v>
          </cell>
        </row>
        <row r="1123">
          <cell r="B1123">
            <v>600172</v>
          </cell>
          <cell r="C1123" t="str">
            <v>ILLING</v>
          </cell>
          <cell r="D1123" t="str">
            <v>FFV</v>
          </cell>
          <cell r="E1123">
            <v>0</v>
          </cell>
          <cell r="F1123" t="str">
            <v>W</v>
          </cell>
          <cell r="G1123" t="str">
            <v>227 EAST MIDDLE TPKE</v>
          </cell>
          <cell r="H1123" t="str">
            <v>MANCHESTER</v>
          </cell>
          <cell r="I1123" t="str">
            <v>CT</v>
          </cell>
          <cell r="J1123" t="str">
            <v>6040.</v>
          </cell>
          <cell r="K1123" t="str">
            <v>Exact Auto Street Reference Geocoded</v>
          </cell>
          <cell r="M1123" t="str">
            <v>DOD-DEPARTMENT OF DE</v>
          </cell>
          <cell r="N1123" t="str">
            <v>CAPPELLO DISTRICT</v>
          </cell>
          <cell r="P1123">
            <v>44002</v>
          </cell>
          <cell r="Q1123">
            <v>44601.578425925902</v>
          </cell>
          <cell r="S1123" t="str">
            <v>FRANKIE</v>
          </cell>
          <cell r="T1123" t="str">
            <v>12</v>
          </cell>
          <cell r="V1123" t="str">
            <v>41.783749</v>
          </cell>
          <cell r="W1123" t="str">
            <v>-72.512685</v>
          </cell>
        </row>
        <row r="1124">
          <cell r="B1124">
            <v>600173</v>
          </cell>
          <cell r="C1124" t="str">
            <v>KEENEY</v>
          </cell>
          <cell r="D1124" t="str">
            <v>FFV</v>
          </cell>
          <cell r="E1124">
            <v>0</v>
          </cell>
          <cell r="F1124" t="str">
            <v>W</v>
          </cell>
          <cell r="G1124" t="str">
            <v>179 Keeney St</v>
          </cell>
          <cell r="H1124" t="str">
            <v>MANCHESTER</v>
          </cell>
          <cell r="I1124" t="str">
            <v>CT</v>
          </cell>
          <cell r="J1124" t="str">
            <v>06040</v>
          </cell>
          <cell r="K1124" t="str">
            <v>Exact Auto Street Reference Geocoded</v>
          </cell>
          <cell r="M1124" t="str">
            <v>DOD-DEPARTMENT OF DE</v>
          </cell>
          <cell r="N1124" t="str">
            <v>CAPPELLO DISTRICT</v>
          </cell>
          <cell r="P1124">
            <v>42990</v>
          </cell>
          <cell r="Q1124">
            <v>44601.578425925902</v>
          </cell>
          <cell r="R1124">
            <v>43788</v>
          </cell>
          <cell r="S1124" t="str">
            <v>FRANKIE</v>
          </cell>
          <cell r="T1124" t="str">
            <v>12</v>
          </cell>
          <cell r="V1124" t="str">
            <v>41.756931</v>
          </cell>
          <cell r="W1124" t="str">
            <v>-72.541579</v>
          </cell>
        </row>
        <row r="1125">
          <cell r="B1125">
            <v>600174</v>
          </cell>
          <cell r="C1125" t="str">
            <v>MANCHESTER HIGH</v>
          </cell>
          <cell r="D1125" t="str">
            <v>FFV</v>
          </cell>
          <cell r="E1125">
            <v>0</v>
          </cell>
          <cell r="F1125" t="str">
            <v>W</v>
          </cell>
          <cell r="G1125" t="str">
            <v>134 EAST MIDDLE TPKE</v>
          </cell>
          <cell r="H1125" t="str">
            <v>MANCHESTER</v>
          </cell>
          <cell r="I1125" t="str">
            <v>CT</v>
          </cell>
          <cell r="J1125" t="str">
            <v>6040.</v>
          </cell>
          <cell r="K1125" t="str">
            <v>Exact Auto Street Reference Geocoded</v>
          </cell>
          <cell r="M1125" t="str">
            <v>DOD-DEPARTMENT OF DE</v>
          </cell>
          <cell r="N1125" t="str">
            <v>CAPPELLO DISTRICT</v>
          </cell>
          <cell r="P1125">
            <v>44002</v>
          </cell>
          <cell r="Q1125">
            <v>44601.578425925902</v>
          </cell>
          <cell r="S1125" t="str">
            <v>FRANKIE</v>
          </cell>
          <cell r="T1125" t="str">
            <v>12</v>
          </cell>
          <cell r="V1125" t="str">
            <v>41.783855</v>
          </cell>
          <cell r="W1125" t="str">
            <v>-72.517147</v>
          </cell>
        </row>
        <row r="1126">
          <cell r="B1126">
            <v>600175</v>
          </cell>
          <cell r="C1126" t="str">
            <v>MANCHESTER REGIONAL ACAD</v>
          </cell>
          <cell r="D1126" t="str">
            <v>FFV</v>
          </cell>
          <cell r="E1126">
            <v>0</v>
          </cell>
          <cell r="F1126" t="str">
            <v>F</v>
          </cell>
          <cell r="G1126" t="str">
            <v>665 WETHERELL ST</v>
          </cell>
          <cell r="H1126" t="str">
            <v>MANCHESTER</v>
          </cell>
          <cell r="I1126" t="str">
            <v>CT</v>
          </cell>
          <cell r="J1126" t="str">
            <v>06040</v>
          </cell>
          <cell r="K1126" t="str">
            <v>Exact Auto Street Reference Geocoded</v>
          </cell>
          <cell r="M1126" t="str">
            <v>DOD-DEPARTMENT OF DE</v>
          </cell>
          <cell r="N1126" t="str">
            <v>CAPPELLO DISTRICT</v>
          </cell>
          <cell r="P1126">
            <v>42990</v>
          </cell>
          <cell r="Q1126">
            <v>44298.503888888903</v>
          </cell>
          <cell r="R1126">
            <v>44545</v>
          </cell>
          <cell r="S1126" t="str">
            <v>FRANKIE</v>
          </cell>
          <cell r="T1126" t="str">
            <v>12</v>
          </cell>
          <cell r="V1126" t="str">
            <v>41.758576</v>
          </cell>
          <cell r="W1126" t="str">
            <v>-72.567772</v>
          </cell>
        </row>
        <row r="1127">
          <cell r="B1127">
            <v>600176</v>
          </cell>
          <cell r="C1127" t="str">
            <v>MARTIN</v>
          </cell>
          <cell r="D1127" t="str">
            <v>FFV</v>
          </cell>
          <cell r="E1127">
            <v>0</v>
          </cell>
          <cell r="F1127" t="str">
            <v>W</v>
          </cell>
          <cell r="G1127" t="str">
            <v>140 DARTMOUTH ST</v>
          </cell>
          <cell r="H1127" t="str">
            <v>MANCHESTER</v>
          </cell>
          <cell r="I1127" t="str">
            <v>CT</v>
          </cell>
          <cell r="J1127" t="str">
            <v>06040</v>
          </cell>
          <cell r="K1127" t="str">
            <v>High Confidence Auto Street Ref Geocoded</v>
          </cell>
          <cell r="M1127" t="str">
            <v>DOD-DEPARTMENT OF DE</v>
          </cell>
          <cell r="N1127" t="str">
            <v>CAPPELLO DISTRICT</v>
          </cell>
          <cell r="P1127">
            <v>42990</v>
          </cell>
          <cell r="Q1127">
            <v>44601.578425925902</v>
          </cell>
          <cell r="R1127">
            <v>44259</v>
          </cell>
          <cell r="S1127" t="str">
            <v>FRANKIE</v>
          </cell>
          <cell r="T1127" t="str">
            <v>12</v>
          </cell>
          <cell r="V1127" t="str">
            <v>41.752639</v>
          </cell>
          <cell r="W1127" t="str">
            <v>-72.511195</v>
          </cell>
        </row>
        <row r="1128">
          <cell r="B1128">
            <v>600177</v>
          </cell>
          <cell r="C1128" t="str">
            <v>NATHAN HALE</v>
          </cell>
          <cell r="D1128" t="str">
            <v>FFV</v>
          </cell>
          <cell r="E1128">
            <v>0</v>
          </cell>
          <cell r="F1128" t="str">
            <v>F</v>
          </cell>
          <cell r="G1128" t="str">
            <v>160 SPRUCE ST</v>
          </cell>
          <cell r="H1128" t="str">
            <v>MANCHESTER</v>
          </cell>
          <cell r="I1128" t="str">
            <v>CT</v>
          </cell>
          <cell r="J1128" t="str">
            <v>06040</v>
          </cell>
          <cell r="K1128" t="str">
            <v>Exact Auto Street Reference Geocoded</v>
          </cell>
          <cell r="M1128" t="str">
            <v>DOD-DEPARTMENT OF DE</v>
          </cell>
          <cell r="N1128" t="str">
            <v>CAPPELLO DISTRICT</v>
          </cell>
          <cell r="P1128">
            <v>42990</v>
          </cell>
          <cell r="Q1128">
            <v>44298.503900463002</v>
          </cell>
          <cell r="S1128" t="str">
            <v>FRANKIE</v>
          </cell>
          <cell r="T1128" t="str">
            <v>12</v>
          </cell>
          <cell r="V1128" t="str">
            <v>41.771176</v>
          </cell>
          <cell r="W1128" t="str">
            <v>-72.516152</v>
          </cell>
        </row>
        <row r="1129">
          <cell r="B1129">
            <v>600179</v>
          </cell>
          <cell r="C1129" t="str">
            <v>VERPLANCK SCHOOL - FFV</v>
          </cell>
          <cell r="D1129" t="str">
            <v>FFV</v>
          </cell>
          <cell r="E1129">
            <v>0</v>
          </cell>
          <cell r="F1129" t="str">
            <v>W</v>
          </cell>
          <cell r="G1129" t="str">
            <v>126 OLCOTT ST</v>
          </cell>
          <cell r="H1129" t="str">
            <v>MANCHESTER</v>
          </cell>
          <cell r="I1129" t="str">
            <v>CT</v>
          </cell>
          <cell r="J1129" t="str">
            <v>6040.</v>
          </cell>
          <cell r="K1129" t="str">
            <v>Exact Auto Street Reference Geocoded</v>
          </cell>
          <cell r="M1129" t="str">
            <v>DOD-DEPARTMENT OF DE</v>
          </cell>
          <cell r="N1129" t="str">
            <v>CAPPELLO DISTRICT</v>
          </cell>
          <cell r="P1129">
            <v>44002</v>
          </cell>
          <cell r="Q1129">
            <v>44601.578425925902</v>
          </cell>
          <cell r="S1129" t="str">
            <v>FRANKIE</v>
          </cell>
          <cell r="T1129" t="str">
            <v>12</v>
          </cell>
          <cell r="V1129" t="str">
            <v>41.773528</v>
          </cell>
          <cell r="W1129" t="str">
            <v>-72.554445</v>
          </cell>
        </row>
        <row r="1130">
          <cell r="B1130">
            <v>600180</v>
          </cell>
          <cell r="C1130" t="str">
            <v>WADDELL</v>
          </cell>
          <cell r="D1130" t="str">
            <v>FFV</v>
          </cell>
          <cell r="E1130">
            <v>0</v>
          </cell>
          <cell r="F1130" t="str">
            <v>W</v>
          </cell>
          <cell r="G1130" t="str">
            <v>163 BROAD ST</v>
          </cell>
          <cell r="H1130" t="str">
            <v>MANCHESTER</v>
          </cell>
          <cell r="I1130" t="str">
            <v>CT</v>
          </cell>
          <cell r="J1130" t="str">
            <v>6040.</v>
          </cell>
          <cell r="K1130" t="str">
            <v>High Confidence Auto Street Ref Geocoded</v>
          </cell>
          <cell r="M1130" t="str">
            <v>DOD-DEPARTMENT OF DE</v>
          </cell>
          <cell r="N1130" t="str">
            <v>CAPPELLO DISTRICT</v>
          </cell>
          <cell r="P1130">
            <v>44002</v>
          </cell>
          <cell r="Q1130">
            <v>44496.570092592599</v>
          </cell>
          <cell r="S1130" t="str">
            <v>FRANKIE</v>
          </cell>
          <cell r="T1130" t="str">
            <v>12</v>
          </cell>
          <cell r="V1130" t="str">
            <v>41.783773</v>
          </cell>
          <cell r="W1130" t="str">
            <v>-72.535307</v>
          </cell>
        </row>
        <row r="1131">
          <cell r="B1131">
            <v>600181</v>
          </cell>
          <cell r="C1131" t="str">
            <v>WASHINGTON</v>
          </cell>
          <cell r="D1131" t="str">
            <v>FFV</v>
          </cell>
          <cell r="E1131">
            <v>0</v>
          </cell>
          <cell r="F1131" t="str">
            <v>F</v>
          </cell>
          <cell r="G1131" t="str">
            <v>94 CEDAR ST</v>
          </cell>
          <cell r="H1131" t="str">
            <v>MANCHESTER</v>
          </cell>
          <cell r="I1131" t="str">
            <v>CT</v>
          </cell>
          <cell r="J1131" t="str">
            <v>6040.</v>
          </cell>
          <cell r="K1131" t="str">
            <v>Exact Auto Street Reference Geocoded</v>
          </cell>
          <cell r="M1131" t="str">
            <v>DOD-DEPARTMENT OF DE</v>
          </cell>
          <cell r="N1131" t="str">
            <v>CAPPELLO DISTRICT</v>
          </cell>
          <cell r="P1131">
            <v>44002</v>
          </cell>
          <cell r="Q1131">
            <v>44298.503900463002</v>
          </cell>
          <cell r="S1131" t="str">
            <v>FRANKIE</v>
          </cell>
          <cell r="T1131" t="str">
            <v>12</v>
          </cell>
          <cell r="V1131" t="str">
            <v>41.766540</v>
          </cell>
          <cell r="W1131" t="str">
            <v>-72.533258</v>
          </cell>
        </row>
        <row r="1132">
          <cell r="B1132">
            <v>600182</v>
          </cell>
          <cell r="C1132" t="str">
            <v>ANNE VINON SCHOOL</v>
          </cell>
          <cell r="D1132" t="str">
            <v>FFV</v>
          </cell>
          <cell r="E1132">
            <v>0</v>
          </cell>
          <cell r="F1132" t="str">
            <v>F</v>
          </cell>
          <cell r="G1132" t="str">
            <v>306 STAFFORD RD</v>
          </cell>
          <cell r="H1132" t="str">
            <v>MANSFIELD</v>
          </cell>
          <cell r="I1132" t="str">
            <v>CT</v>
          </cell>
          <cell r="J1132" t="str">
            <v>06250</v>
          </cell>
          <cell r="K1132" t="str">
            <v>Exact Auto Street Reference Geocoded</v>
          </cell>
          <cell r="M1132" t="str">
            <v>DOD-DEPARTMENT OF DE</v>
          </cell>
          <cell r="N1132" t="str">
            <v>CAPPELLO DISTRICT</v>
          </cell>
          <cell r="O1132" t="str">
            <v>EFFECTIVE 8/10/20 Del in all locations unless cust chooses not to.</v>
          </cell>
          <cell r="P1132">
            <v>42990</v>
          </cell>
          <cell r="Q1132">
            <v>44496.539895833303</v>
          </cell>
          <cell r="R1132">
            <v>44644</v>
          </cell>
          <cell r="S1132" t="str">
            <v>FRANKIE</v>
          </cell>
          <cell r="T1132" t="str">
            <v>12</v>
          </cell>
          <cell r="V1132" t="str">
            <v>41.748218</v>
          </cell>
          <cell r="W1132" t="str">
            <v>-72.260184</v>
          </cell>
        </row>
        <row r="1133">
          <cell r="B1133">
            <v>600183</v>
          </cell>
          <cell r="C1133" t="str">
            <v>EO SMITH HIGH</v>
          </cell>
          <cell r="D1133" t="str">
            <v>FFV</v>
          </cell>
          <cell r="E1133">
            <v>0</v>
          </cell>
          <cell r="F1133" t="str">
            <v>F</v>
          </cell>
          <cell r="G1133" t="str">
            <v>1235 STORRS RD</v>
          </cell>
          <cell r="H1133" t="str">
            <v>STORRS</v>
          </cell>
          <cell r="I1133" t="str">
            <v>CT</v>
          </cell>
          <cell r="J1133" t="str">
            <v>06268</v>
          </cell>
          <cell r="K1133" t="str">
            <v>High Confidence Auto Street Ref Geocoded</v>
          </cell>
          <cell r="M1133" t="str">
            <v>DOD-DEPARTMENT OF DE</v>
          </cell>
          <cell r="N1133" t="str">
            <v>CAPPELLO DISTRICT</v>
          </cell>
          <cell r="P1133">
            <v>42990</v>
          </cell>
          <cell r="Q1133">
            <v>44496.539895833303</v>
          </cell>
          <cell r="R1133">
            <v>44651</v>
          </cell>
          <cell r="S1133" t="str">
            <v>FRANKIE</v>
          </cell>
          <cell r="T1133" t="str">
            <v>12</v>
          </cell>
          <cell r="V1133" t="str">
            <v>41.802836</v>
          </cell>
          <cell r="W1133" t="str">
            <v>-72.242541</v>
          </cell>
        </row>
        <row r="1134">
          <cell r="B1134">
            <v>600184</v>
          </cell>
          <cell r="C1134" t="str">
            <v>MANSFIELD MIDDLE SCHOOL</v>
          </cell>
          <cell r="D1134" t="str">
            <v>FFV</v>
          </cell>
          <cell r="E1134">
            <v>0</v>
          </cell>
          <cell r="F1134" t="str">
            <v>F</v>
          </cell>
          <cell r="G1134" t="str">
            <v>205 SPRING HILL ROAD</v>
          </cell>
          <cell r="H1134" t="str">
            <v>STORRS</v>
          </cell>
          <cell r="I1134" t="str">
            <v>CT</v>
          </cell>
          <cell r="J1134" t="str">
            <v>06268</v>
          </cell>
          <cell r="K1134" t="str">
            <v>High Confidence Auto Street Ref Geocoded</v>
          </cell>
          <cell r="M1134" t="str">
            <v>DOD-DEPARTMENT OF DE</v>
          </cell>
          <cell r="N1134" t="str">
            <v>CAPPELLO DISTRICT</v>
          </cell>
          <cell r="O1134" t="str">
            <v>EFFECTIVE 8/10/20 Del in all locations unless cust chooses not to.</v>
          </cell>
          <cell r="P1134">
            <v>42990</v>
          </cell>
          <cell r="Q1134">
            <v>44496.539895833303</v>
          </cell>
          <cell r="R1134">
            <v>44658</v>
          </cell>
          <cell r="S1134" t="str">
            <v>FRANKIE</v>
          </cell>
          <cell r="T1134" t="str">
            <v>12</v>
          </cell>
          <cell r="V1134" t="str">
            <v>41.777076</v>
          </cell>
          <cell r="W1134" t="str">
            <v>-72.231880</v>
          </cell>
        </row>
        <row r="1135">
          <cell r="B1135">
            <v>600185</v>
          </cell>
          <cell r="C1135" t="str">
            <v>SOUTHEAST ELEMENTARY</v>
          </cell>
          <cell r="D1135" t="str">
            <v>FFV</v>
          </cell>
          <cell r="E1135">
            <v>0</v>
          </cell>
          <cell r="F1135" t="str">
            <v>F</v>
          </cell>
          <cell r="G1135" t="str">
            <v>ROUTE 89</v>
          </cell>
          <cell r="H1135" t="str">
            <v>MANSFIELD CENT</v>
          </cell>
          <cell r="I1135" t="str">
            <v>CT</v>
          </cell>
          <cell r="J1135" t="str">
            <v>06250</v>
          </cell>
          <cell r="K1135" t="str">
            <v>Ambiguous Auto Street Ref Geocode</v>
          </cell>
          <cell r="M1135" t="str">
            <v>DOD-DEPARTMENT OF DE</v>
          </cell>
          <cell r="N1135" t="str">
            <v>CAPPELLO DISTRICT</v>
          </cell>
          <cell r="O1135" t="str">
            <v>EFFECTIVE 8/10/20 Del in all locations unless cust chooses not to.</v>
          </cell>
          <cell r="P1135">
            <v>42990</v>
          </cell>
          <cell r="Q1135">
            <v>44496.539895833303</v>
          </cell>
          <cell r="R1135">
            <v>44637</v>
          </cell>
          <cell r="S1135" t="str">
            <v>FRANKIE</v>
          </cell>
          <cell r="T1135" t="str">
            <v>12</v>
          </cell>
          <cell r="V1135" t="str">
            <v>41.782531</v>
          </cell>
          <cell r="W1135" t="str">
            <v>-72.186740</v>
          </cell>
        </row>
        <row r="1136">
          <cell r="B1136">
            <v>600186</v>
          </cell>
          <cell r="C1136" t="str">
            <v>MARLBOROUGH ELMER T THEI</v>
          </cell>
          <cell r="D1136" t="str">
            <v>FFV</v>
          </cell>
          <cell r="E1136">
            <v>0</v>
          </cell>
          <cell r="F1136" t="str">
            <v>W</v>
          </cell>
          <cell r="G1136" t="str">
            <v>25 SCHOOL DRIVE</v>
          </cell>
          <cell r="H1136" t="str">
            <v>MARLBOROUGH</v>
          </cell>
          <cell r="I1136" t="str">
            <v>CT</v>
          </cell>
          <cell r="J1136" t="str">
            <v>06447</v>
          </cell>
          <cell r="K1136" t="str">
            <v>Exact Auto Street Reference Geocoded</v>
          </cell>
          <cell r="M1136" t="str">
            <v>DOD-DEPARTMENT OF DE</v>
          </cell>
          <cell r="N1136" t="str">
            <v>CAPPELLO DISTRICT</v>
          </cell>
          <cell r="O1136" t="str">
            <v>EFFECTIVE 8/10/20 Del in all locations unless cust chooses not to.</v>
          </cell>
          <cell r="P1136">
            <v>42990</v>
          </cell>
          <cell r="Q1136">
            <v>44496.539895833303</v>
          </cell>
          <cell r="R1136">
            <v>44656</v>
          </cell>
          <cell r="S1136" t="str">
            <v>FRANKIE</v>
          </cell>
          <cell r="T1136" t="str">
            <v>12</v>
          </cell>
          <cell r="V1136" t="str">
            <v>41.627054</v>
          </cell>
          <cell r="W1136" t="str">
            <v>-72.461908</v>
          </cell>
        </row>
        <row r="1137">
          <cell r="B1137">
            <v>600187</v>
          </cell>
          <cell r="C1137" t="str">
            <v>LINCOLN MIDDLE SCHOOLS</v>
          </cell>
          <cell r="D1137" t="str">
            <v>FFV</v>
          </cell>
          <cell r="E1137">
            <v>0</v>
          </cell>
          <cell r="F1137" t="str">
            <v>M</v>
          </cell>
          <cell r="G1137" t="str">
            <v>164 CENTENNIAL AVE</v>
          </cell>
          <cell r="H1137" t="str">
            <v>MERIDEN</v>
          </cell>
          <cell r="I1137" t="str">
            <v>CT</v>
          </cell>
          <cell r="J1137" t="str">
            <v>6451.</v>
          </cell>
          <cell r="K1137" t="str">
            <v>Exact Auto Street Reference Geocoded</v>
          </cell>
          <cell r="M1137" t="str">
            <v>DOD-DEPARTMENT OF DE</v>
          </cell>
          <cell r="N1137" t="str">
            <v>CAPPELLO DISTRICT</v>
          </cell>
          <cell r="P1137">
            <v>44002</v>
          </cell>
          <cell r="Q1137">
            <v>44496.570115740702</v>
          </cell>
          <cell r="S1137" t="str">
            <v>FRANKIE</v>
          </cell>
          <cell r="T1137" t="str">
            <v>12</v>
          </cell>
          <cell r="V1137" t="str">
            <v>41.536331</v>
          </cell>
          <cell r="W1137" t="str">
            <v>-72.825935</v>
          </cell>
        </row>
        <row r="1138">
          <cell r="B1138">
            <v>600188</v>
          </cell>
          <cell r="C1138" t="str">
            <v>Maloney High School - FFV</v>
          </cell>
          <cell r="D1138" t="str">
            <v>FFV</v>
          </cell>
          <cell r="E1138">
            <v>0</v>
          </cell>
          <cell r="F1138" t="str">
            <v>M</v>
          </cell>
          <cell r="G1138" t="str">
            <v>121 GRAVEL STREET</v>
          </cell>
          <cell r="H1138" t="str">
            <v>MERIDEN</v>
          </cell>
          <cell r="I1138" t="str">
            <v>CT</v>
          </cell>
          <cell r="J1138" t="str">
            <v>06450</v>
          </cell>
          <cell r="K1138" t="str">
            <v>Exact Auto Street Reference Geocoded</v>
          </cell>
          <cell r="M1138" t="str">
            <v>DOD-DEPARTMENT OF DE</v>
          </cell>
          <cell r="N1138" t="str">
            <v>CAPPELLO DISTRICT</v>
          </cell>
          <cell r="P1138">
            <v>44002</v>
          </cell>
          <cell r="Q1138">
            <v>44496.570115740702</v>
          </cell>
          <cell r="S1138" t="str">
            <v>FRANKIE</v>
          </cell>
          <cell r="T1138" t="str">
            <v>12</v>
          </cell>
          <cell r="V1138" t="str">
            <v>41.532345</v>
          </cell>
          <cell r="W1138" t="str">
            <v>-72.773973</v>
          </cell>
        </row>
        <row r="1139">
          <cell r="B1139">
            <v>600189</v>
          </cell>
          <cell r="C1139" t="str">
            <v>PLATT HIGH SCHOOL</v>
          </cell>
          <cell r="D1139" t="str">
            <v>FFV</v>
          </cell>
          <cell r="E1139">
            <v>0</v>
          </cell>
          <cell r="F1139" t="str">
            <v>M</v>
          </cell>
          <cell r="G1139" t="str">
            <v>220 COE AVENUE</v>
          </cell>
          <cell r="H1139" t="str">
            <v>MERIDEN</v>
          </cell>
          <cell r="I1139" t="str">
            <v>CT</v>
          </cell>
          <cell r="J1139" t="str">
            <v>06450</v>
          </cell>
          <cell r="K1139" t="str">
            <v>High Confidence Auto Street Ref Geocoded</v>
          </cell>
          <cell r="M1139" t="str">
            <v>DOD-DEPARTMENT OF DE</v>
          </cell>
          <cell r="N1139" t="str">
            <v>CAPPELLO DISTRICT</v>
          </cell>
          <cell r="P1139">
            <v>42990</v>
          </cell>
          <cell r="Q1139">
            <v>44496.570115740702</v>
          </cell>
          <cell r="R1139">
            <v>43724</v>
          </cell>
          <cell r="S1139" t="str">
            <v>FRANKIE</v>
          </cell>
          <cell r="T1139" t="str">
            <v>12</v>
          </cell>
          <cell r="V1139" t="str">
            <v>41.534560</v>
          </cell>
          <cell r="W1139" t="str">
            <v>-72.825307</v>
          </cell>
        </row>
        <row r="1140">
          <cell r="B1140">
            <v>600190</v>
          </cell>
          <cell r="C1140" t="str">
            <v>THOMAS EDISON MIDDLE</v>
          </cell>
          <cell r="D1140" t="str">
            <v>FFV</v>
          </cell>
          <cell r="E1140">
            <v>0</v>
          </cell>
          <cell r="F1140" t="str">
            <v>M</v>
          </cell>
          <cell r="G1140" t="str">
            <v>1355 NORTH BROAD STREET</v>
          </cell>
          <cell r="H1140" t="str">
            <v>MERIDEN</v>
          </cell>
          <cell r="I1140" t="str">
            <v>CT</v>
          </cell>
          <cell r="J1140" t="str">
            <v>06450</v>
          </cell>
          <cell r="K1140" t="str">
            <v>Exact Auto Street Reference Geocoded</v>
          </cell>
          <cell r="M1140" t="str">
            <v>DOD-DEPARTMENT OF DE</v>
          </cell>
          <cell r="N1140" t="str">
            <v>CAPPELLO DISTRICT</v>
          </cell>
          <cell r="P1140">
            <v>42990</v>
          </cell>
          <cell r="Q1140">
            <v>44496.570115740702</v>
          </cell>
          <cell r="R1140">
            <v>43770</v>
          </cell>
          <cell r="S1140" t="str">
            <v>FRANKIE</v>
          </cell>
          <cell r="T1140" t="str">
            <v>12</v>
          </cell>
          <cell r="V1140" t="str">
            <v>41.554337</v>
          </cell>
          <cell r="W1140" t="str">
            <v>-72.778986</v>
          </cell>
        </row>
        <row r="1141">
          <cell r="B1141">
            <v>600191</v>
          </cell>
          <cell r="C1141" t="str">
            <v>WASHINGTON MIDDLE SCHOOL</v>
          </cell>
          <cell r="D1141" t="str">
            <v>FFV</v>
          </cell>
          <cell r="E1141">
            <v>0</v>
          </cell>
          <cell r="F1141" t="str">
            <v>M</v>
          </cell>
          <cell r="G1141" t="str">
            <v>1225 NORTH BROAD STREET</v>
          </cell>
          <cell r="H1141" t="str">
            <v>MERIDEN</v>
          </cell>
          <cell r="I1141" t="str">
            <v>CT</v>
          </cell>
          <cell r="J1141" t="str">
            <v>06450</v>
          </cell>
          <cell r="K1141" t="str">
            <v>Exact Auto Street Reference Geocoded</v>
          </cell>
          <cell r="M1141" t="str">
            <v>DOD-DEPARTMENT OF DE</v>
          </cell>
          <cell r="N1141" t="str">
            <v>CAPPELLO DISTRICT</v>
          </cell>
          <cell r="P1141">
            <v>42990</v>
          </cell>
          <cell r="Q1141">
            <v>44496.570115740702</v>
          </cell>
          <cell r="R1141">
            <v>43770</v>
          </cell>
          <cell r="S1141" t="str">
            <v>FRANKIE</v>
          </cell>
          <cell r="T1141" t="str">
            <v>12</v>
          </cell>
          <cell r="V1141" t="str">
            <v>41.551453</v>
          </cell>
          <cell r="W1141" t="str">
            <v>-72.780484</v>
          </cell>
        </row>
        <row r="1142">
          <cell r="B1142">
            <v>600192</v>
          </cell>
          <cell r="C1142" t="str">
            <v>BIELEFIELD ELEM</v>
          </cell>
          <cell r="D1142" t="str">
            <v>FFV</v>
          </cell>
          <cell r="E1142">
            <v>0</v>
          </cell>
          <cell r="F1142" t="str">
            <v>T</v>
          </cell>
          <cell r="G1142" t="str">
            <v>310 HUNTING HILL AVE</v>
          </cell>
          <cell r="H1142" t="str">
            <v>MIDDLETOWN</v>
          </cell>
          <cell r="I1142" t="str">
            <v>CT</v>
          </cell>
          <cell r="J1142" t="str">
            <v>6457.</v>
          </cell>
          <cell r="K1142" t="str">
            <v>High Confidence Auto Street Ref Geocoded</v>
          </cell>
          <cell r="M1142" t="str">
            <v>DOD-DEPARTMENT OF DE</v>
          </cell>
          <cell r="N1142" t="str">
            <v>CAPPELLO DISTRICT</v>
          </cell>
          <cell r="P1142">
            <v>44002</v>
          </cell>
          <cell r="Q1142">
            <v>44496.570115740702</v>
          </cell>
          <cell r="S1142" t="str">
            <v>FRANKIE</v>
          </cell>
          <cell r="T1142" t="str">
            <v>12</v>
          </cell>
          <cell r="V1142" t="str">
            <v>41.541650</v>
          </cell>
          <cell r="W1142" t="str">
            <v>-72.647345</v>
          </cell>
        </row>
        <row r="1143">
          <cell r="B1143">
            <v>600193</v>
          </cell>
          <cell r="C1143" t="str">
            <v>FARM HILL ELEM</v>
          </cell>
          <cell r="D1143" t="str">
            <v>FFV</v>
          </cell>
          <cell r="E1143">
            <v>0</v>
          </cell>
          <cell r="F1143" t="str">
            <v>T</v>
          </cell>
          <cell r="G1143" t="str">
            <v>390 RIDGE RD</v>
          </cell>
          <cell r="H1143" t="str">
            <v>MIDDLETOWN</v>
          </cell>
          <cell r="I1143" t="str">
            <v>CT</v>
          </cell>
          <cell r="J1143" t="str">
            <v>6457.</v>
          </cell>
          <cell r="K1143" t="str">
            <v>Exact Auto Street Reference Geocoded</v>
          </cell>
          <cell r="M1143" t="str">
            <v>DOD-DEPARTMENT OF DE</v>
          </cell>
          <cell r="N1143" t="str">
            <v>CAPPELLO DISTRICT</v>
          </cell>
          <cell r="P1143">
            <v>44002</v>
          </cell>
          <cell r="Q1143">
            <v>44496.570115740702</v>
          </cell>
          <cell r="S1143" t="str">
            <v>FRANKIE</v>
          </cell>
          <cell r="T1143" t="str">
            <v>12</v>
          </cell>
          <cell r="V1143" t="str">
            <v>41.538695</v>
          </cell>
          <cell r="W1143" t="str">
            <v>-72.642155</v>
          </cell>
        </row>
        <row r="1144">
          <cell r="B1144">
            <v>600194</v>
          </cell>
          <cell r="C1144" t="str">
            <v>KEIGWIN ANNEX</v>
          </cell>
          <cell r="D1144" t="str">
            <v>FFV</v>
          </cell>
          <cell r="E1144">
            <v>0</v>
          </cell>
          <cell r="F1144" t="str">
            <v>T</v>
          </cell>
          <cell r="G1144" t="str">
            <v>99 SPRUCE ST</v>
          </cell>
          <cell r="H1144" t="str">
            <v>MIDDLETOWN</v>
          </cell>
          <cell r="I1144" t="str">
            <v>CT</v>
          </cell>
          <cell r="J1144" t="str">
            <v>6457.</v>
          </cell>
          <cell r="K1144" t="str">
            <v>Exact Auto Street Reference Geocoded</v>
          </cell>
          <cell r="M1144" t="str">
            <v>DOD-DEPARTMENT OF DE</v>
          </cell>
          <cell r="N1144" t="str">
            <v>CAPPELLO DISTRICT</v>
          </cell>
          <cell r="P1144">
            <v>44002</v>
          </cell>
          <cell r="Q1144">
            <v>44496.570115740702</v>
          </cell>
          <cell r="S1144" t="str">
            <v>FRANKIE</v>
          </cell>
          <cell r="T1144" t="str">
            <v>12</v>
          </cell>
          <cell r="V1144" t="str">
            <v>41.577783</v>
          </cell>
          <cell r="W1144" t="str">
            <v>-72.677176</v>
          </cell>
        </row>
        <row r="1145">
          <cell r="B1145">
            <v>600195</v>
          </cell>
          <cell r="C1145" t="str">
            <v>LAWRENCE ELEM - FFV</v>
          </cell>
          <cell r="D1145" t="str">
            <v>FFV</v>
          </cell>
          <cell r="E1145">
            <v>0</v>
          </cell>
          <cell r="F1145" t="str">
            <v>T</v>
          </cell>
          <cell r="G1145" t="str">
            <v>1 KAPLAN WAY</v>
          </cell>
          <cell r="H1145" t="str">
            <v>MIDDLETOWN</v>
          </cell>
          <cell r="I1145" t="str">
            <v>CT</v>
          </cell>
          <cell r="J1145" t="str">
            <v>6457.</v>
          </cell>
          <cell r="K1145" t="str">
            <v>Med Confidence Auto Street Ref Geocoded</v>
          </cell>
          <cell r="M1145" t="str">
            <v>DOD-DEPARTMENT OF DE</v>
          </cell>
          <cell r="N1145" t="str">
            <v>CAPPELLO DISTRICT</v>
          </cell>
          <cell r="P1145">
            <v>44002</v>
          </cell>
          <cell r="Q1145">
            <v>44496.570115740702</v>
          </cell>
          <cell r="S1145" t="str">
            <v>FRANKIE</v>
          </cell>
          <cell r="T1145" t="str">
            <v>12</v>
          </cell>
          <cell r="V1145" t="str">
            <v>41.582892</v>
          </cell>
          <cell r="W1145" t="str">
            <v>-72.680148</v>
          </cell>
        </row>
        <row r="1146">
          <cell r="B1146">
            <v>600196</v>
          </cell>
          <cell r="C1146" t="str">
            <v>MACDONOUGH ELEM</v>
          </cell>
          <cell r="D1146" t="str">
            <v>FFV</v>
          </cell>
          <cell r="E1146">
            <v>0</v>
          </cell>
          <cell r="F1146" t="str">
            <v>T</v>
          </cell>
          <cell r="G1146" t="str">
            <v>66 SPRING ST</v>
          </cell>
          <cell r="H1146" t="str">
            <v>MIDDLETOWN</v>
          </cell>
          <cell r="I1146" t="str">
            <v>CT</v>
          </cell>
          <cell r="J1146" t="str">
            <v>6457.</v>
          </cell>
          <cell r="K1146" t="str">
            <v>Exact Auto Street Reference Geocoded</v>
          </cell>
          <cell r="M1146" t="str">
            <v>DOD-DEPARTMENT OF DE</v>
          </cell>
          <cell r="N1146" t="str">
            <v>CAPPELLO DISTRICT</v>
          </cell>
          <cell r="P1146">
            <v>44002</v>
          </cell>
          <cell r="Q1146">
            <v>44496.570115740702</v>
          </cell>
          <cell r="S1146" t="str">
            <v>FRANKIE</v>
          </cell>
          <cell r="T1146" t="str">
            <v>12</v>
          </cell>
          <cell r="V1146" t="str">
            <v>41.566354</v>
          </cell>
          <cell r="W1146" t="str">
            <v>-72.656424</v>
          </cell>
        </row>
        <row r="1147">
          <cell r="B1147">
            <v>600197</v>
          </cell>
          <cell r="C1147" t="str">
            <v>MIDDLETOWN HIGH SCHOOL</v>
          </cell>
          <cell r="D1147" t="str">
            <v>FFV</v>
          </cell>
          <cell r="E1147">
            <v>0</v>
          </cell>
          <cell r="F1147" t="str">
            <v>T</v>
          </cell>
          <cell r="G1147" t="str">
            <v>200 Larosa Lane</v>
          </cell>
          <cell r="H1147" t="str">
            <v>MIDDLETOWN</v>
          </cell>
          <cell r="I1147" t="str">
            <v>CT</v>
          </cell>
          <cell r="J1147" t="str">
            <v>6457.</v>
          </cell>
          <cell r="K1147" t="str">
            <v>Exact Auto Street Reference Geocoded</v>
          </cell>
          <cell r="M1147" t="str">
            <v>DOD-DEPARTMENT OF DE</v>
          </cell>
          <cell r="N1147" t="str">
            <v>CAPPELLO DISTRICT</v>
          </cell>
          <cell r="P1147">
            <v>44002</v>
          </cell>
          <cell r="Q1147">
            <v>44496.570115740702</v>
          </cell>
          <cell r="S1147" t="str">
            <v>FRANKIE</v>
          </cell>
          <cell r="T1147" t="str">
            <v>12</v>
          </cell>
          <cell r="V1147" t="str">
            <v>41.576704</v>
          </cell>
          <cell r="W1147" t="str">
            <v>-72.678901</v>
          </cell>
        </row>
        <row r="1148">
          <cell r="B1148">
            <v>600198</v>
          </cell>
          <cell r="C1148" t="str">
            <v>SPENCER ELEM</v>
          </cell>
          <cell r="D1148" t="str">
            <v>FFV</v>
          </cell>
          <cell r="E1148">
            <v>0</v>
          </cell>
          <cell r="F1148" t="str">
            <v>T</v>
          </cell>
          <cell r="G1148" t="str">
            <v>207 WESTFIELD ST</v>
          </cell>
          <cell r="H1148" t="str">
            <v>MIDDLETOWN</v>
          </cell>
          <cell r="I1148" t="str">
            <v>CT</v>
          </cell>
          <cell r="J1148" t="str">
            <v>6457.</v>
          </cell>
          <cell r="K1148" t="str">
            <v>Exact Auto Street Reference Geocoded</v>
          </cell>
          <cell r="M1148" t="str">
            <v>DOD-DEPARTMENT OF DE</v>
          </cell>
          <cell r="N1148" t="str">
            <v>CAPPELLO DISTRICT</v>
          </cell>
          <cell r="P1148">
            <v>44002</v>
          </cell>
          <cell r="Q1148">
            <v>44496.570115740702</v>
          </cell>
          <cell r="S1148" t="str">
            <v>FRANKIE</v>
          </cell>
          <cell r="T1148" t="str">
            <v>12</v>
          </cell>
          <cell r="V1148" t="str">
            <v>41.563720</v>
          </cell>
          <cell r="W1148" t="str">
            <v>-72.676195</v>
          </cell>
        </row>
        <row r="1149">
          <cell r="B1149">
            <v>600199</v>
          </cell>
          <cell r="C1149" t="str">
            <v>VAN BUREN MOODY ELEM</v>
          </cell>
          <cell r="D1149" t="str">
            <v>FFV</v>
          </cell>
          <cell r="E1149">
            <v>0</v>
          </cell>
          <cell r="F1149" t="str">
            <v>T</v>
          </cell>
          <cell r="G1149" t="str">
            <v>300 COUNTRY CLUB RD</v>
          </cell>
          <cell r="H1149" t="str">
            <v>MIDDLETOWN</v>
          </cell>
          <cell r="I1149" t="str">
            <v>CT</v>
          </cell>
          <cell r="J1149" t="str">
            <v>6457.</v>
          </cell>
          <cell r="K1149" t="str">
            <v>Exact Auto Street Reference Geocoded</v>
          </cell>
          <cell r="M1149" t="str">
            <v>DOD-DEPARTMENT OF DE</v>
          </cell>
          <cell r="N1149" t="str">
            <v>CAPPELLO DISTRICT</v>
          </cell>
          <cell r="P1149">
            <v>44002</v>
          </cell>
          <cell r="Q1149">
            <v>44496.570115740702</v>
          </cell>
          <cell r="S1149" t="str">
            <v>FRANKIE</v>
          </cell>
          <cell r="T1149" t="str">
            <v>12</v>
          </cell>
          <cell r="V1149" t="str">
            <v>41.562441</v>
          </cell>
          <cell r="W1149" t="str">
            <v>-72.711900</v>
          </cell>
        </row>
        <row r="1150">
          <cell r="B1150">
            <v>600200</v>
          </cell>
          <cell r="C1150" t="str">
            <v>WESLEY ELEMENTARY SCHOOL - FFV</v>
          </cell>
          <cell r="D1150" t="str">
            <v>FFV</v>
          </cell>
          <cell r="E1150">
            <v>0</v>
          </cell>
          <cell r="F1150" t="str">
            <v>T</v>
          </cell>
          <cell r="G1150" t="str">
            <v>10 WESLEYAN HILLS RD</v>
          </cell>
          <cell r="H1150" t="str">
            <v>MIDDLETOWN</v>
          </cell>
          <cell r="I1150" t="str">
            <v>CT</v>
          </cell>
          <cell r="J1150" t="str">
            <v>6457.</v>
          </cell>
          <cell r="K1150" t="str">
            <v>High Confidence Auto Street Ref Geocoded</v>
          </cell>
          <cell r="M1150" t="str">
            <v>DOD-DEPARTMENT OF DE</v>
          </cell>
          <cell r="N1150" t="str">
            <v>CAPPELLO DISTRICT</v>
          </cell>
          <cell r="P1150">
            <v>44002</v>
          </cell>
          <cell r="Q1150">
            <v>44496.570115740702</v>
          </cell>
          <cell r="S1150" t="str">
            <v>FRANKIE</v>
          </cell>
          <cell r="T1150" t="str">
            <v>12</v>
          </cell>
          <cell r="V1150" t="str">
            <v>41.524176</v>
          </cell>
          <cell r="W1150" t="str">
            <v>-72.672431</v>
          </cell>
        </row>
        <row r="1151">
          <cell r="B1151">
            <v>600201</v>
          </cell>
          <cell r="C1151" t="str">
            <v>WILBERT SNOW ELEM - FFV</v>
          </cell>
          <cell r="D1151" t="str">
            <v>FFV</v>
          </cell>
          <cell r="E1151">
            <v>0</v>
          </cell>
          <cell r="F1151" t="str">
            <v>T</v>
          </cell>
          <cell r="G1151" t="str">
            <v>299 WADSWORTH ST</v>
          </cell>
          <cell r="H1151" t="str">
            <v>MIDDLETOWN</v>
          </cell>
          <cell r="I1151" t="str">
            <v>CT</v>
          </cell>
          <cell r="J1151" t="str">
            <v>6457.</v>
          </cell>
          <cell r="K1151" t="str">
            <v>Exact Auto Street Reference Geocoded</v>
          </cell>
          <cell r="M1151" t="str">
            <v>DOD-DEPARTMENT OF DE</v>
          </cell>
          <cell r="N1151" t="str">
            <v>CAPPELLO DISTRICT</v>
          </cell>
          <cell r="P1151">
            <v>44002</v>
          </cell>
          <cell r="Q1151">
            <v>44496.570115740702</v>
          </cell>
          <cell r="S1151" t="str">
            <v>FRANKIE</v>
          </cell>
          <cell r="T1151" t="str">
            <v>12</v>
          </cell>
          <cell r="V1151" t="str">
            <v>41.542376</v>
          </cell>
          <cell r="W1151" t="str">
            <v>-72.671984</v>
          </cell>
        </row>
        <row r="1152">
          <cell r="B1152">
            <v>600202</v>
          </cell>
          <cell r="C1152" t="str">
            <v>Beman Middle School</v>
          </cell>
          <cell r="D1152" t="str">
            <v>FFV</v>
          </cell>
          <cell r="E1152">
            <v>0</v>
          </cell>
          <cell r="F1152" t="str">
            <v>T</v>
          </cell>
          <cell r="G1152" t="str">
            <v>370 Hunting Hill Ave</v>
          </cell>
          <cell r="H1152" t="str">
            <v>MIDDLETOWN</v>
          </cell>
          <cell r="I1152" t="str">
            <v>CT</v>
          </cell>
          <cell r="J1152" t="str">
            <v>6457.</v>
          </cell>
          <cell r="K1152" t="str">
            <v>High Confidence Auto Street Ref Geocoded</v>
          </cell>
          <cell r="M1152" t="str">
            <v>DOD-DEPARTMENT OF DE</v>
          </cell>
          <cell r="N1152" t="str">
            <v>CAPPELLO DISTRICT</v>
          </cell>
          <cell r="P1152">
            <v>44002</v>
          </cell>
          <cell r="Q1152">
            <v>44601.598738425899</v>
          </cell>
          <cell r="S1152" t="str">
            <v>FRANKIE</v>
          </cell>
          <cell r="T1152" t="str">
            <v>12</v>
          </cell>
          <cell r="V1152" t="str">
            <v>41.540632</v>
          </cell>
          <cell r="W1152" t="str">
            <v>-72.647133</v>
          </cell>
        </row>
        <row r="1153">
          <cell r="B1153">
            <v>600203</v>
          </cell>
          <cell r="C1153" t="str">
            <v>J. FORAN HIGH</v>
          </cell>
          <cell r="D1153" t="str">
            <v>FFV</v>
          </cell>
          <cell r="E1153">
            <v>0</v>
          </cell>
          <cell r="F1153" t="str">
            <v>T</v>
          </cell>
          <cell r="G1153" t="str">
            <v>80 FORAN ROAD</v>
          </cell>
          <cell r="H1153" t="str">
            <v>MILFORD</v>
          </cell>
          <cell r="I1153" t="str">
            <v>CT</v>
          </cell>
          <cell r="J1153" t="str">
            <v>06460</v>
          </cell>
          <cell r="K1153" t="str">
            <v>Exact Auto Street Reference Geocoded</v>
          </cell>
          <cell r="M1153" t="str">
            <v>DOD-DEPARTMENT OF DE</v>
          </cell>
          <cell r="N1153" t="str">
            <v>CAPPELLO DISTRICT</v>
          </cell>
          <cell r="P1153">
            <v>43731</v>
          </cell>
          <cell r="Q1153">
            <v>44496.570104166698</v>
          </cell>
          <cell r="R1153">
            <v>43808</v>
          </cell>
          <cell r="S1153" t="str">
            <v>FRANKIE</v>
          </cell>
          <cell r="T1153" t="str">
            <v>12</v>
          </cell>
          <cell r="V1153" t="str">
            <v>41.216153</v>
          </cell>
          <cell r="W1153" t="str">
            <v>-73.011606</v>
          </cell>
        </row>
        <row r="1154">
          <cell r="B1154">
            <v>600204</v>
          </cell>
          <cell r="C1154" t="str">
            <v>J LAW HIGH SCHOOL - CENTRAL KIT FFV</v>
          </cell>
          <cell r="D1154" t="str">
            <v>FFV</v>
          </cell>
          <cell r="E1154">
            <v>0</v>
          </cell>
          <cell r="F1154" t="str">
            <v>T</v>
          </cell>
          <cell r="G1154" t="str">
            <v>20 LANSDALE AVENUE</v>
          </cell>
          <cell r="H1154" t="str">
            <v>MILFORD</v>
          </cell>
          <cell r="I1154" t="str">
            <v>CT</v>
          </cell>
          <cell r="J1154" t="str">
            <v>06460</v>
          </cell>
          <cell r="K1154" t="str">
            <v>Exact Auto Street Reference Geocoded</v>
          </cell>
          <cell r="L1154" t="str">
            <v>IS DOCK</v>
          </cell>
          <cell r="M1154" t="str">
            <v>DOD-DEPARTMENT OF DE</v>
          </cell>
          <cell r="N1154" t="str">
            <v>CAPPELLO DISTRICT</v>
          </cell>
          <cell r="P1154">
            <v>42990</v>
          </cell>
          <cell r="Q1154">
            <v>44496.570104166698</v>
          </cell>
          <cell r="R1154">
            <v>43710</v>
          </cell>
          <cell r="S1154" t="str">
            <v>FRANKIE</v>
          </cell>
          <cell r="T1154" t="str">
            <v>12</v>
          </cell>
          <cell r="V1154" t="str">
            <v>41.203771</v>
          </cell>
          <cell r="W1154" t="str">
            <v>-73.087741</v>
          </cell>
        </row>
        <row r="1155">
          <cell r="B1155">
            <v>600205</v>
          </cell>
          <cell r="C1155" t="str">
            <v>J LAW HIGH SCHOOL - FFV</v>
          </cell>
          <cell r="D1155" t="str">
            <v>FFV</v>
          </cell>
          <cell r="E1155">
            <v>0</v>
          </cell>
          <cell r="F1155" t="str">
            <v>T</v>
          </cell>
          <cell r="G1155" t="str">
            <v>20 LANSDALE AVENUE</v>
          </cell>
          <cell r="H1155" t="str">
            <v>MILFORD</v>
          </cell>
          <cell r="I1155" t="str">
            <v>CT</v>
          </cell>
          <cell r="J1155" t="str">
            <v>06460</v>
          </cell>
          <cell r="K1155" t="str">
            <v>Exact Auto Street Reference Geocoded</v>
          </cell>
          <cell r="L1155" t="str">
            <v>IS DOCK</v>
          </cell>
          <cell r="M1155" t="str">
            <v>DOD-DEPARTMENT OF DE</v>
          </cell>
          <cell r="N1155" t="str">
            <v>CAPPELLO DISTRICT</v>
          </cell>
          <cell r="P1155">
            <v>42990</v>
          </cell>
          <cell r="Q1155">
            <v>44496.570138888899</v>
          </cell>
          <cell r="R1155">
            <v>43717</v>
          </cell>
          <cell r="S1155" t="str">
            <v>FRANKIE</v>
          </cell>
          <cell r="T1155" t="str">
            <v>12</v>
          </cell>
          <cell r="V1155" t="str">
            <v>41.203771</v>
          </cell>
          <cell r="W1155" t="str">
            <v>-73.087741</v>
          </cell>
        </row>
        <row r="1156">
          <cell r="B1156">
            <v>600206</v>
          </cell>
          <cell r="C1156" t="str">
            <v>ORANGE AVENUE ELEMENTARY</v>
          </cell>
          <cell r="D1156" t="str">
            <v>FFV</v>
          </cell>
          <cell r="E1156">
            <v>0</v>
          </cell>
          <cell r="F1156" t="str">
            <v>T</v>
          </cell>
          <cell r="G1156" t="str">
            <v>260 ORANGE AVE</v>
          </cell>
          <cell r="H1156" t="str">
            <v>MILFORD</v>
          </cell>
          <cell r="I1156" t="str">
            <v>CT</v>
          </cell>
          <cell r="J1156" t="str">
            <v>06460</v>
          </cell>
          <cell r="K1156" t="str">
            <v>High Confidence Auto Street Ref Geocoded</v>
          </cell>
          <cell r="M1156" t="str">
            <v>DOD-DEPARTMENT OF DE</v>
          </cell>
          <cell r="N1156" t="str">
            <v>CAPPELLO DISTRICT</v>
          </cell>
          <cell r="P1156">
            <v>42990</v>
          </cell>
          <cell r="Q1156">
            <v>44089.543020833298</v>
          </cell>
          <cell r="S1156" t="str">
            <v>FRANKIE</v>
          </cell>
          <cell r="T1156" t="str">
            <v>12</v>
          </cell>
          <cell r="V1156" t="str">
            <v>41.236630</v>
          </cell>
          <cell r="W1156" t="str">
            <v>-73.050660</v>
          </cell>
        </row>
        <row r="1157">
          <cell r="B1157">
            <v>600207</v>
          </cell>
          <cell r="C1157" t="str">
            <v>SIMON LAKE SCHOOL</v>
          </cell>
          <cell r="D1157" t="str">
            <v>FFV</v>
          </cell>
          <cell r="E1157">
            <v>0</v>
          </cell>
          <cell r="F1157" t="str">
            <v>T</v>
          </cell>
          <cell r="G1157" t="str">
            <v>65 DEVONSHIRE RD</v>
          </cell>
          <cell r="H1157" t="str">
            <v>MILFORD</v>
          </cell>
          <cell r="I1157" t="str">
            <v>CT</v>
          </cell>
          <cell r="J1157" t="str">
            <v>06460</v>
          </cell>
          <cell r="K1157" t="str">
            <v>Exact Auto Street Reference Geocoded</v>
          </cell>
          <cell r="M1157" t="str">
            <v>DOD-DEPARTMENT OF DE</v>
          </cell>
          <cell r="N1157" t="str">
            <v>CAPPELLO DISTRICT</v>
          </cell>
          <cell r="P1157">
            <v>42990</v>
          </cell>
          <cell r="Q1157">
            <v>44089.543020833298</v>
          </cell>
          <cell r="S1157" t="str">
            <v>FRANKIE</v>
          </cell>
          <cell r="T1157" t="str">
            <v>12</v>
          </cell>
          <cell r="V1157" t="str">
            <v>41.192756</v>
          </cell>
          <cell r="W1157" t="str">
            <v>-73.088173</v>
          </cell>
        </row>
        <row r="1158">
          <cell r="B1158">
            <v>600208</v>
          </cell>
          <cell r="C1158" t="str">
            <v>CHARLES E. MURPHY SCHOOL</v>
          </cell>
          <cell r="D1158" t="str">
            <v>FFV</v>
          </cell>
          <cell r="E1158">
            <v>0</v>
          </cell>
          <cell r="F1158" t="str">
            <v>W</v>
          </cell>
          <cell r="G1158" t="str">
            <v>500 CHESTERFIELD ROAD</v>
          </cell>
          <cell r="H1158" t="str">
            <v>OAKDALE</v>
          </cell>
          <cell r="I1158" t="str">
            <v>CT</v>
          </cell>
          <cell r="J1158" t="str">
            <v>6370.</v>
          </cell>
          <cell r="K1158" t="str">
            <v>Exact Auto Street Reference Geocoded</v>
          </cell>
          <cell r="M1158" t="str">
            <v>DOD-DEPARTMENT OF DE</v>
          </cell>
          <cell r="N1158" t="str">
            <v>CAPPELLO DISTRICT</v>
          </cell>
          <cell r="P1158">
            <v>44002</v>
          </cell>
          <cell r="Q1158">
            <v>44496.570127314801</v>
          </cell>
          <cell r="S1158" t="str">
            <v>FRANKIE</v>
          </cell>
          <cell r="T1158" t="str">
            <v>12</v>
          </cell>
          <cell r="V1158" t="str">
            <v>41.448211</v>
          </cell>
          <cell r="W1158" t="str">
            <v>-72.197385</v>
          </cell>
        </row>
        <row r="1159">
          <cell r="B1159">
            <v>600209</v>
          </cell>
          <cell r="C1159" t="str">
            <v>J. TYL MIDDLE SCHOOL</v>
          </cell>
          <cell r="D1159" t="str">
            <v>FFV</v>
          </cell>
          <cell r="E1159">
            <v>0</v>
          </cell>
          <cell r="F1159" t="str">
            <v>W</v>
          </cell>
          <cell r="G1159" t="str">
            <v>166 CHESTERFIELD ROAD</v>
          </cell>
          <cell r="H1159" t="str">
            <v>OAKDALE</v>
          </cell>
          <cell r="I1159" t="str">
            <v>CT</v>
          </cell>
          <cell r="J1159" t="str">
            <v>6370.</v>
          </cell>
          <cell r="K1159" t="str">
            <v>Exact Auto Street Reference Geocoded</v>
          </cell>
          <cell r="M1159" t="str">
            <v>DOD-DEPARTMENT OF DE</v>
          </cell>
          <cell r="N1159" t="str">
            <v>CAPPELLO DISTRICT</v>
          </cell>
          <cell r="P1159">
            <v>44002</v>
          </cell>
          <cell r="Q1159">
            <v>44496.570127314801</v>
          </cell>
          <cell r="S1159" t="str">
            <v>FRANKIE</v>
          </cell>
          <cell r="T1159" t="str">
            <v>12</v>
          </cell>
          <cell r="V1159" t="str">
            <v>41.458468</v>
          </cell>
          <cell r="W1159" t="str">
            <v>-72.167577</v>
          </cell>
        </row>
        <row r="1160">
          <cell r="B1160">
            <v>600210</v>
          </cell>
          <cell r="C1160" t="str">
            <v>MOHEGAN SCHOOL</v>
          </cell>
          <cell r="D1160" t="str">
            <v>FFV</v>
          </cell>
          <cell r="E1160">
            <v>0</v>
          </cell>
          <cell r="F1160" t="str">
            <v>W</v>
          </cell>
          <cell r="G1160" t="str">
            <v>49 GOLDEN ROAD</v>
          </cell>
          <cell r="H1160" t="str">
            <v>UNCASVILLE</v>
          </cell>
          <cell r="I1160" t="str">
            <v>CT</v>
          </cell>
          <cell r="J1160" t="str">
            <v>6382.</v>
          </cell>
          <cell r="K1160" t="str">
            <v>Exact Auto Street Reference Geocoded</v>
          </cell>
          <cell r="M1160" t="str">
            <v>DOD-DEPARTMENT OF DE</v>
          </cell>
          <cell r="N1160" t="str">
            <v>CAPPELLO DISTRICT</v>
          </cell>
          <cell r="P1160">
            <v>44002</v>
          </cell>
          <cell r="Q1160">
            <v>44496.570127314801</v>
          </cell>
          <cell r="S1160" t="str">
            <v>FRANKIE</v>
          </cell>
          <cell r="T1160" t="str">
            <v>12</v>
          </cell>
          <cell r="V1160" t="str">
            <v>41.477117</v>
          </cell>
          <cell r="W1160" t="str">
            <v>-72.094840</v>
          </cell>
        </row>
        <row r="1161">
          <cell r="B1161">
            <v>600211</v>
          </cell>
          <cell r="C1161" t="str">
            <v>MONTVILLE HIGH SCHOOL</v>
          </cell>
          <cell r="D1161" t="str">
            <v>FFV</v>
          </cell>
          <cell r="E1161">
            <v>0</v>
          </cell>
          <cell r="F1161" t="str">
            <v>W</v>
          </cell>
          <cell r="G1161" t="str">
            <v>800 OLD COLCHESTER ROAD</v>
          </cell>
          <cell r="H1161" t="str">
            <v>OAKDALE</v>
          </cell>
          <cell r="I1161" t="str">
            <v>CT</v>
          </cell>
          <cell r="J1161" t="str">
            <v>6370.</v>
          </cell>
          <cell r="K1161" t="str">
            <v>Exact Auto Street Reference Geocoded</v>
          </cell>
          <cell r="M1161" t="str">
            <v>DOD-DEPARTMENT OF DE</v>
          </cell>
          <cell r="N1161" t="str">
            <v>CAPPELLO DISTRICT</v>
          </cell>
          <cell r="P1161">
            <v>44002</v>
          </cell>
          <cell r="Q1161">
            <v>44496.570115740702</v>
          </cell>
          <cell r="S1161" t="str">
            <v>FRANKIE</v>
          </cell>
          <cell r="T1161" t="str">
            <v>12</v>
          </cell>
          <cell r="V1161" t="str">
            <v>41.457852</v>
          </cell>
          <cell r="W1161" t="str">
            <v>-72.163045</v>
          </cell>
        </row>
        <row r="1162">
          <cell r="B1162">
            <v>600212</v>
          </cell>
          <cell r="C1162" t="str">
            <v>OAKDALE SCHOOL - FFV</v>
          </cell>
          <cell r="D1162" t="str">
            <v>FFV</v>
          </cell>
          <cell r="E1162">
            <v>0</v>
          </cell>
          <cell r="F1162" t="str">
            <v>W</v>
          </cell>
          <cell r="G1162" t="str">
            <v>30 INDIANA CIRCLE</v>
          </cell>
          <cell r="H1162" t="str">
            <v>OAKDALE</v>
          </cell>
          <cell r="I1162" t="str">
            <v>CT</v>
          </cell>
          <cell r="J1162" t="str">
            <v>6370.</v>
          </cell>
          <cell r="K1162" t="str">
            <v>High Confidence Auto Street Ref Geocoded</v>
          </cell>
          <cell r="M1162" t="str">
            <v>DOD-DEPARTMENT OF DE</v>
          </cell>
          <cell r="N1162" t="str">
            <v>CAPPELLO DISTRICT</v>
          </cell>
          <cell r="P1162">
            <v>44002</v>
          </cell>
          <cell r="Q1162">
            <v>44496.570127314801</v>
          </cell>
          <cell r="S1162" t="str">
            <v>FRANKIE</v>
          </cell>
          <cell r="T1162" t="str">
            <v>12</v>
          </cell>
          <cell r="V1162" t="str">
            <v>41.470254</v>
          </cell>
          <cell r="W1162" t="str">
            <v>-72.193982</v>
          </cell>
        </row>
        <row r="1163">
          <cell r="B1163">
            <v>600213</v>
          </cell>
          <cell r="C1163" t="str">
            <v>CITY HILL MIDDLE SCHOOL</v>
          </cell>
          <cell r="D1163" t="str">
            <v>FFV</v>
          </cell>
          <cell r="E1163">
            <v>0</v>
          </cell>
          <cell r="F1163" t="str">
            <v>M</v>
          </cell>
          <cell r="G1163" t="str">
            <v>441 CITY HILL STREET</v>
          </cell>
          <cell r="H1163" t="str">
            <v>NAUGATUCK</v>
          </cell>
          <cell r="I1163" t="str">
            <v>CT</v>
          </cell>
          <cell r="J1163" t="str">
            <v>06770</v>
          </cell>
          <cell r="K1163" t="str">
            <v>Exact Auto Street Reference Geocoded</v>
          </cell>
          <cell r="M1163" t="str">
            <v>DOD-DEPARTMENT OF DE</v>
          </cell>
          <cell r="N1163" t="str">
            <v>CAPPELLO DISTRICT</v>
          </cell>
          <cell r="O1163" t="str">
            <v>EFFECTIVE 8/10/20 Del in all locations unless cust chooses not to.</v>
          </cell>
          <cell r="P1163">
            <v>42990</v>
          </cell>
          <cell r="Q1163">
            <v>44496.539895833303</v>
          </cell>
          <cell r="R1163">
            <v>44647</v>
          </cell>
          <cell r="S1163" t="str">
            <v>FRANKIE</v>
          </cell>
          <cell r="T1163" t="str">
            <v>12</v>
          </cell>
          <cell r="V1163" t="str">
            <v>41.493437</v>
          </cell>
          <cell r="W1163" t="str">
            <v>-73.033636</v>
          </cell>
        </row>
        <row r="1164">
          <cell r="B1164">
            <v>600214</v>
          </cell>
          <cell r="C1164" t="str">
            <v>HOP BROOK SCHOOL</v>
          </cell>
          <cell r="D1164" t="str">
            <v>FFV</v>
          </cell>
          <cell r="E1164">
            <v>0</v>
          </cell>
          <cell r="F1164" t="str">
            <v>M</v>
          </cell>
          <cell r="G1164" t="str">
            <v>75 CROWN ST</v>
          </cell>
          <cell r="H1164" t="str">
            <v>NAUGATUCK</v>
          </cell>
          <cell r="I1164" t="str">
            <v>CT</v>
          </cell>
          <cell r="J1164" t="str">
            <v>07660</v>
          </cell>
          <cell r="K1164" t="str">
            <v>Low Confidence Auto Street Ref Geocoded</v>
          </cell>
          <cell r="M1164" t="str">
            <v>DOD-DEPARTMENT OF DE</v>
          </cell>
          <cell r="N1164" t="str">
            <v>CAPPELLO DISTRICT</v>
          </cell>
          <cell r="P1164">
            <v>42990</v>
          </cell>
          <cell r="Q1164">
            <v>44089.543020833298</v>
          </cell>
          <cell r="R1164">
            <v>44501</v>
          </cell>
          <cell r="S1164" t="str">
            <v>FRANKIE</v>
          </cell>
          <cell r="T1164" t="str">
            <v>12</v>
          </cell>
          <cell r="V1164" t="str">
            <v>41.501592</v>
          </cell>
          <cell r="W1164" t="str">
            <v>-73.054343</v>
          </cell>
        </row>
        <row r="1165">
          <cell r="B1165">
            <v>600215</v>
          </cell>
          <cell r="C1165" t="str">
            <v>MAPLE HILL RD</v>
          </cell>
          <cell r="D1165" t="str">
            <v>FFV</v>
          </cell>
          <cell r="E1165">
            <v>0</v>
          </cell>
          <cell r="F1165" t="str">
            <v>M</v>
          </cell>
          <cell r="G1165" t="str">
            <v>641 MAPLE HILL RD</v>
          </cell>
          <cell r="H1165" t="str">
            <v>NAUGATUCK</v>
          </cell>
          <cell r="I1165" t="str">
            <v>CT</v>
          </cell>
          <cell r="J1165" t="str">
            <v>06770</v>
          </cell>
          <cell r="K1165" t="str">
            <v>Exact Auto Street Reference Geocoded</v>
          </cell>
          <cell r="M1165" t="str">
            <v>DOD-DEPARTMENT OF DE</v>
          </cell>
          <cell r="N1165" t="str">
            <v>CAPPELLO DISTRICT</v>
          </cell>
          <cell r="P1165">
            <v>42990</v>
          </cell>
          <cell r="Q1165">
            <v>44496.539895833303</v>
          </cell>
          <cell r="R1165">
            <v>44535</v>
          </cell>
          <cell r="S1165" t="str">
            <v>FRANKIE</v>
          </cell>
          <cell r="T1165" t="str">
            <v>12</v>
          </cell>
          <cell r="V1165" t="str">
            <v>41.489232</v>
          </cell>
          <cell r="W1165" t="str">
            <v>-73.015216</v>
          </cell>
        </row>
        <row r="1166">
          <cell r="B1166">
            <v>600216</v>
          </cell>
          <cell r="C1166" t="str">
            <v>NAUGATUCK HIGH SCHOOL</v>
          </cell>
          <cell r="D1166" t="str">
            <v>FFV</v>
          </cell>
          <cell r="E1166">
            <v>0</v>
          </cell>
          <cell r="F1166" t="str">
            <v>M</v>
          </cell>
          <cell r="G1166" t="str">
            <v>543 RUBBER AVENUE</v>
          </cell>
          <cell r="H1166" t="str">
            <v>NAUGATUCK</v>
          </cell>
          <cell r="I1166" t="str">
            <v>CT</v>
          </cell>
          <cell r="J1166" t="str">
            <v>06770</v>
          </cell>
          <cell r="K1166" t="str">
            <v>Exact Auto Street Reference Geocoded</v>
          </cell>
          <cell r="M1166" t="str">
            <v>DOD-DEPARTMENT OF DE</v>
          </cell>
          <cell r="N1166" t="str">
            <v>CAPPELLO DISTRICT</v>
          </cell>
          <cell r="O1166" t="str">
            <v>EFFECTIVE 8/10/20 Del in all locations unless cust chooses not to.</v>
          </cell>
          <cell r="P1166">
            <v>42990</v>
          </cell>
          <cell r="Q1166">
            <v>44496.539895833303</v>
          </cell>
          <cell r="R1166">
            <v>44633</v>
          </cell>
          <cell r="S1166" t="str">
            <v>FRANKIE</v>
          </cell>
          <cell r="T1166" t="str">
            <v>12</v>
          </cell>
          <cell r="V1166" t="str">
            <v>41.490763</v>
          </cell>
          <cell r="W1166" t="str">
            <v>-73.074000</v>
          </cell>
        </row>
        <row r="1167">
          <cell r="B1167">
            <v>600217</v>
          </cell>
          <cell r="C1167" t="str">
            <v>NEW BRITAIN HIGH SCHOOL</v>
          </cell>
          <cell r="D1167" t="str">
            <v>FFV</v>
          </cell>
          <cell r="E1167">
            <v>0</v>
          </cell>
          <cell r="F1167" t="str">
            <v>W</v>
          </cell>
          <cell r="G1167" t="str">
            <v>110 Mill Street</v>
          </cell>
          <cell r="H1167" t="str">
            <v>NEW BRITAIN</v>
          </cell>
          <cell r="J1167" t="str">
            <v>06051</v>
          </cell>
          <cell r="K1167" t="str">
            <v>Exact Auto Street Reference Geocoded</v>
          </cell>
          <cell r="L1167" t="str">
            <v>LG;EJ</v>
          </cell>
          <cell r="M1167" t="str">
            <v>DOD-DEPARTMENT OF DE</v>
          </cell>
          <cell r="N1167" t="str">
            <v>CAPPELLO DISTRICT</v>
          </cell>
          <cell r="P1167">
            <v>42990</v>
          </cell>
          <cell r="Q1167">
            <v>44642.6010648148</v>
          </cell>
          <cell r="R1167">
            <v>44656</v>
          </cell>
          <cell r="S1167" t="str">
            <v>FRANKIE</v>
          </cell>
          <cell r="T1167" t="str">
            <v>12</v>
          </cell>
          <cell r="V1167" t="str">
            <v>41.651070</v>
          </cell>
          <cell r="W1167" t="str">
            <v>-72.778260</v>
          </cell>
        </row>
        <row r="1168">
          <cell r="B1168">
            <v>600218</v>
          </cell>
          <cell r="C1168" t="str">
            <v>EDADVANCE - ANN ANTOLINI SCH</v>
          </cell>
          <cell r="D1168" t="str">
            <v>FFV</v>
          </cell>
          <cell r="E1168">
            <v>0</v>
          </cell>
          <cell r="F1168" t="str">
            <v>M</v>
          </cell>
          <cell r="G1168" t="str">
            <v>30 ANTOLINI RD</v>
          </cell>
          <cell r="H1168" t="str">
            <v>NEW HARTFORD</v>
          </cell>
          <cell r="I1168" t="str">
            <v>CT</v>
          </cell>
          <cell r="J1168" t="str">
            <v>06057</v>
          </cell>
          <cell r="K1168" t="str">
            <v>Exact Auto Street Reference Geocoded</v>
          </cell>
          <cell r="M1168" t="str">
            <v>DOD-DEPARTMENT OF DE</v>
          </cell>
          <cell r="N1168" t="str">
            <v>CAPPELLO DISTRICT</v>
          </cell>
          <cell r="O1168" t="str">
            <v>EFFECTIVE 8/10/20 Del in all locations unless cust chooses not to.</v>
          </cell>
          <cell r="P1168">
            <v>42990</v>
          </cell>
          <cell r="Q1168">
            <v>44552.563344907401</v>
          </cell>
          <cell r="R1168">
            <v>44647</v>
          </cell>
          <cell r="S1168" t="str">
            <v>ADMIN</v>
          </cell>
          <cell r="T1168" t="str">
            <v>12</v>
          </cell>
          <cell r="V1168" t="str">
            <v>41.828053</v>
          </cell>
          <cell r="W1168" t="str">
            <v>-73.013407</v>
          </cell>
        </row>
        <row r="1169">
          <cell r="B1169">
            <v>600219</v>
          </cell>
          <cell r="C1169" t="str">
            <v>COOP HIGH SCHOOL</v>
          </cell>
          <cell r="D1169" t="str">
            <v>FFV</v>
          </cell>
          <cell r="E1169">
            <v>0</v>
          </cell>
          <cell r="F1169" t="str">
            <v>T</v>
          </cell>
          <cell r="G1169" t="str">
            <v>177 GEORGE STREET</v>
          </cell>
          <cell r="H1169" t="str">
            <v>NEW HAVEN</v>
          </cell>
          <cell r="I1169" t="str">
            <v>CT</v>
          </cell>
          <cell r="J1169" t="str">
            <v>06510</v>
          </cell>
          <cell r="K1169" t="str">
            <v>Exact Auto Street Reference Geocoded</v>
          </cell>
          <cell r="M1169" t="str">
            <v>DOD-DEPARTMENT OF DE</v>
          </cell>
          <cell r="N1169" t="str">
            <v>CAPPELLO DISTRICT</v>
          </cell>
          <cell r="P1169">
            <v>44319</v>
          </cell>
          <cell r="Q1169">
            <v>44319.588935185202</v>
          </cell>
          <cell r="R1169">
            <v>44459</v>
          </cell>
          <cell r="S1169" t="str">
            <v>FRANKIE</v>
          </cell>
          <cell r="T1169" t="str">
            <v>12</v>
          </cell>
          <cell r="V1169" t="str">
            <v>41.304220</v>
          </cell>
          <cell r="W1169" t="str">
            <v>-72.928221</v>
          </cell>
        </row>
        <row r="1170">
          <cell r="B1170">
            <v>600220</v>
          </cell>
          <cell r="C1170" t="str">
            <v>FAIR HAVEN SCHOOL</v>
          </cell>
          <cell r="D1170" t="str">
            <v>FFV</v>
          </cell>
          <cell r="E1170">
            <v>0</v>
          </cell>
          <cell r="F1170" t="str">
            <v>R</v>
          </cell>
          <cell r="G1170" t="str">
            <v>164 GRAND AVE</v>
          </cell>
          <cell r="H1170" t="str">
            <v>NEW HAVEN</v>
          </cell>
          <cell r="I1170" t="str">
            <v>CT</v>
          </cell>
          <cell r="J1170" t="str">
            <v>06513</v>
          </cell>
          <cell r="K1170" t="str">
            <v>Exact Auto Street Reference Geocoded</v>
          </cell>
          <cell r="M1170" t="str">
            <v>DOD-DEPARTMENT OF DE</v>
          </cell>
          <cell r="N1170" t="str">
            <v>CAPPELLO DISTRICT</v>
          </cell>
          <cell r="P1170">
            <v>42990</v>
          </cell>
          <cell r="Q1170">
            <v>44089.543020833298</v>
          </cell>
          <cell r="R1170">
            <v>44349</v>
          </cell>
          <cell r="S1170" t="str">
            <v>FRANKIE</v>
          </cell>
          <cell r="T1170" t="str">
            <v>12</v>
          </cell>
          <cell r="V1170" t="str">
            <v>41.309174</v>
          </cell>
          <cell r="W1170" t="str">
            <v>-72.892966</v>
          </cell>
        </row>
        <row r="1171">
          <cell r="B1171">
            <v>600222</v>
          </cell>
          <cell r="C1171" t="str">
            <v>HILL HOUSE HIGH SCHOOL</v>
          </cell>
          <cell r="D1171" t="str">
            <v>FFV</v>
          </cell>
          <cell r="E1171">
            <v>0</v>
          </cell>
          <cell r="F1171" t="str">
            <v>R</v>
          </cell>
          <cell r="G1171" t="str">
            <v>480 SHERMAN PARKWAY</v>
          </cell>
          <cell r="H1171" t="str">
            <v>NEW HAVEN</v>
          </cell>
          <cell r="I1171" t="str">
            <v>CT</v>
          </cell>
          <cell r="J1171" t="str">
            <v>06513</v>
          </cell>
          <cell r="K1171" t="str">
            <v>High Confidence Auto Street Ref Geocoded</v>
          </cell>
          <cell r="M1171" t="str">
            <v>DOD-DEPARTMENT OF DE</v>
          </cell>
          <cell r="N1171" t="str">
            <v>CAPPELLO DISTRICT</v>
          </cell>
          <cell r="P1171">
            <v>42990</v>
          </cell>
          <cell r="Q1171">
            <v>44089.543020833298</v>
          </cell>
          <cell r="R1171">
            <v>44455</v>
          </cell>
          <cell r="S1171" t="str">
            <v>FRANKIE</v>
          </cell>
          <cell r="T1171" t="str">
            <v>12</v>
          </cell>
          <cell r="V1171" t="str">
            <v>41.322682</v>
          </cell>
          <cell r="W1171" t="str">
            <v>-72.938114</v>
          </cell>
        </row>
        <row r="1172">
          <cell r="B1172">
            <v>600223</v>
          </cell>
          <cell r="C1172" t="str">
            <v>Hill Regional Career High School</v>
          </cell>
          <cell r="D1172" t="str">
            <v>FFV</v>
          </cell>
          <cell r="E1172">
            <v>0</v>
          </cell>
          <cell r="F1172" t="str">
            <v>R</v>
          </cell>
          <cell r="G1172" t="str">
            <v>140 Legion Avenue</v>
          </cell>
          <cell r="H1172" t="str">
            <v>NEW HAVEN</v>
          </cell>
          <cell r="I1172" t="str">
            <v>CT</v>
          </cell>
          <cell r="J1172" t="str">
            <v>06511</v>
          </cell>
          <cell r="K1172" t="str">
            <v>High Confidence Auto Street Ref Geocoded</v>
          </cell>
          <cell r="M1172" t="str">
            <v>DOD-DEPARTMENT OF DE</v>
          </cell>
          <cell r="N1172" t="str">
            <v>CAPPELLO DISTRICT</v>
          </cell>
          <cell r="P1172">
            <v>44104</v>
          </cell>
          <cell r="Q1172">
            <v>44104.636342592603</v>
          </cell>
          <cell r="R1172">
            <v>44349</v>
          </cell>
          <cell r="S1172" t="str">
            <v>FRANKIE</v>
          </cell>
          <cell r="T1172" t="str">
            <v>12</v>
          </cell>
          <cell r="V1172" t="str">
            <v>41.306085</v>
          </cell>
          <cell r="W1172" t="str">
            <v>-72.940048</v>
          </cell>
        </row>
        <row r="1173">
          <cell r="B1173">
            <v>600224</v>
          </cell>
          <cell r="C1173" t="str">
            <v>KING ROBINSON SCHOOL</v>
          </cell>
          <cell r="D1173" t="str">
            <v>FFV</v>
          </cell>
          <cell r="E1173">
            <v>0</v>
          </cell>
          <cell r="F1173" t="str">
            <v>R</v>
          </cell>
          <cell r="G1173" t="str">
            <v>150 FOURNIER ST</v>
          </cell>
          <cell r="H1173" t="str">
            <v>NEW HAVEN</v>
          </cell>
          <cell r="I1173" t="str">
            <v>CT</v>
          </cell>
          <cell r="J1173" t="str">
            <v>06513</v>
          </cell>
          <cell r="K1173" t="str">
            <v>High Confidence Auto Street Ref Geocoded</v>
          </cell>
          <cell r="M1173" t="str">
            <v>DOD-DEPARTMENT OF DE</v>
          </cell>
          <cell r="N1173" t="str">
            <v>CAPPELLO DISTRICT</v>
          </cell>
          <cell r="P1173">
            <v>42990</v>
          </cell>
          <cell r="Q1173">
            <v>44236.321782407402</v>
          </cell>
          <cell r="R1173">
            <v>44455</v>
          </cell>
          <cell r="S1173" t="str">
            <v>ADMIN</v>
          </cell>
          <cell r="T1173" t="str">
            <v>12</v>
          </cell>
          <cell r="V1173" t="str">
            <v>41.333113</v>
          </cell>
          <cell r="W1173" t="str">
            <v>-72.939172</v>
          </cell>
        </row>
        <row r="1174">
          <cell r="B1174">
            <v>600226</v>
          </cell>
          <cell r="C1174" t="str">
            <v>NEW HAVEN CENTRAL KIT</v>
          </cell>
          <cell r="D1174" t="str">
            <v>FFV</v>
          </cell>
          <cell r="E1174">
            <v>0</v>
          </cell>
          <cell r="F1174" t="str">
            <v>R</v>
          </cell>
          <cell r="G1174" t="str">
            <v>75 BARNES AVENUE</v>
          </cell>
          <cell r="H1174" t="str">
            <v>NEW HAVEN</v>
          </cell>
          <cell r="I1174" t="str">
            <v>CT</v>
          </cell>
          <cell r="J1174" t="str">
            <v>06513</v>
          </cell>
          <cell r="K1174" t="str">
            <v>Exact Auto Street Reference Geocoded</v>
          </cell>
          <cell r="M1174" t="str">
            <v>DOD-DEPARTMENT OF DE</v>
          </cell>
          <cell r="N1174" t="str">
            <v>CAPPELLO DISTRICT</v>
          </cell>
          <cell r="O1174" t="str">
            <v>EFFECTIVE 8/10/20 Del in all locations unless cust chooses not to.</v>
          </cell>
          <cell r="P1174">
            <v>42990</v>
          </cell>
          <cell r="Q1174">
            <v>44496.539895833303</v>
          </cell>
          <cell r="R1174">
            <v>44727</v>
          </cell>
          <cell r="S1174" t="str">
            <v>FRANKIE</v>
          </cell>
          <cell r="T1174" t="str">
            <v>12</v>
          </cell>
          <cell r="V1174" t="str">
            <v>41.325097</v>
          </cell>
          <cell r="W1174" t="str">
            <v>-72.878661</v>
          </cell>
        </row>
        <row r="1175">
          <cell r="B1175">
            <v>600227</v>
          </cell>
          <cell r="C1175" t="str">
            <v>ROSS WOODWARD SCHOOL</v>
          </cell>
          <cell r="D1175" t="str">
            <v>FFV</v>
          </cell>
          <cell r="E1175">
            <v>0</v>
          </cell>
          <cell r="F1175" t="str">
            <v>R</v>
          </cell>
          <cell r="G1175" t="str">
            <v>185 BARNES AVE.</v>
          </cell>
          <cell r="H1175" t="str">
            <v>NEW HAVEN</v>
          </cell>
          <cell r="I1175" t="str">
            <v>CT</v>
          </cell>
          <cell r="J1175" t="str">
            <v>06513</v>
          </cell>
          <cell r="K1175" t="str">
            <v>High Confidence Auto Street Ref Geocoded</v>
          </cell>
          <cell r="M1175" t="str">
            <v>DOD-DEPARTMENT OF DE</v>
          </cell>
          <cell r="N1175" t="str">
            <v>CAPPELLO DISTRICT</v>
          </cell>
          <cell r="P1175">
            <v>42990</v>
          </cell>
          <cell r="Q1175">
            <v>44236.321655092601</v>
          </cell>
          <cell r="R1175">
            <v>44455</v>
          </cell>
          <cell r="S1175" t="str">
            <v>ADMIN</v>
          </cell>
          <cell r="T1175" t="str">
            <v>12</v>
          </cell>
          <cell r="V1175" t="str">
            <v>41.322411</v>
          </cell>
          <cell r="W1175" t="str">
            <v>-72.875909</v>
          </cell>
        </row>
        <row r="1176">
          <cell r="B1176">
            <v>600229</v>
          </cell>
          <cell r="C1176" t="str">
            <v>WILBUR CROSS HIGH</v>
          </cell>
          <cell r="D1176" t="str">
            <v>FFV</v>
          </cell>
          <cell r="E1176">
            <v>0</v>
          </cell>
          <cell r="F1176" t="str">
            <v>R</v>
          </cell>
          <cell r="G1176" t="str">
            <v>181 MITCHELL DR</v>
          </cell>
          <cell r="H1176" t="str">
            <v>NEW HAVEN</v>
          </cell>
          <cell r="I1176" t="str">
            <v>CT</v>
          </cell>
          <cell r="J1176" t="str">
            <v>06511</v>
          </cell>
          <cell r="K1176" t="str">
            <v>Exact Auto Street Reference Geocoded</v>
          </cell>
          <cell r="M1176" t="str">
            <v>DOD-DEPARTMENT OF DE</v>
          </cell>
          <cell r="N1176" t="str">
            <v>CAPPELLO DISTRICT</v>
          </cell>
          <cell r="P1176">
            <v>42990</v>
          </cell>
          <cell r="Q1176">
            <v>44089.543020833298</v>
          </cell>
          <cell r="R1176">
            <v>44349</v>
          </cell>
          <cell r="S1176" t="str">
            <v>FRANKIE</v>
          </cell>
          <cell r="T1176" t="str">
            <v>12</v>
          </cell>
          <cell r="V1176" t="str">
            <v>41.321238</v>
          </cell>
          <cell r="W1176" t="str">
            <v>-72.905745</v>
          </cell>
        </row>
        <row r="1177">
          <cell r="B1177">
            <v>600230</v>
          </cell>
          <cell r="C1177" t="str">
            <v>HILL AND PLAIN SCHOOL</v>
          </cell>
          <cell r="D1177" t="str">
            <v>FFV</v>
          </cell>
          <cell r="E1177">
            <v>0</v>
          </cell>
          <cell r="F1177" t="str">
            <v>M</v>
          </cell>
          <cell r="G1177" t="str">
            <v>60 OLD TOWN PARK ROAD</v>
          </cell>
          <cell r="H1177" t="str">
            <v>NEW MILFORD</v>
          </cell>
          <cell r="I1177" t="str">
            <v>CT</v>
          </cell>
          <cell r="J1177" t="str">
            <v>06776</v>
          </cell>
          <cell r="K1177" t="str">
            <v>Exact Auto Street Reference Geocoded</v>
          </cell>
          <cell r="M1177" t="str">
            <v>DOD-DEPARTMENT OF DE</v>
          </cell>
          <cell r="N1177" t="str">
            <v>CAPPELLO DISTRICT</v>
          </cell>
          <cell r="P1177">
            <v>42990</v>
          </cell>
          <cell r="Q1177">
            <v>44496.570104166698</v>
          </cell>
          <cell r="R1177">
            <v>43718</v>
          </cell>
          <cell r="S1177" t="str">
            <v>FRANKIE</v>
          </cell>
          <cell r="T1177" t="str">
            <v>12</v>
          </cell>
          <cell r="V1177" t="str">
            <v>41.534088</v>
          </cell>
          <cell r="W1177" t="str">
            <v>-73.431229</v>
          </cell>
        </row>
        <row r="1178">
          <cell r="B1178">
            <v>600231</v>
          </cell>
          <cell r="C1178" t="str">
            <v>JOHN PETTIBONE SCHOOL</v>
          </cell>
          <cell r="D1178" t="str">
            <v>FFV</v>
          </cell>
          <cell r="E1178">
            <v>0</v>
          </cell>
          <cell r="F1178" t="str">
            <v>M</v>
          </cell>
          <cell r="G1178" t="str">
            <v>2 PICKETT DISTRICT RD</v>
          </cell>
          <cell r="H1178" t="str">
            <v>NEW MILFORD</v>
          </cell>
          <cell r="I1178" t="str">
            <v>CT</v>
          </cell>
          <cell r="J1178" t="str">
            <v>06776</v>
          </cell>
          <cell r="K1178" t="str">
            <v>Exact Auto Street Reference Geocoded</v>
          </cell>
          <cell r="M1178" t="str">
            <v>DOD-DEPARTMENT OF DE</v>
          </cell>
          <cell r="N1178" t="str">
            <v>CAPPELLO DISTRICT</v>
          </cell>
          <cell r="P1178">
            <v>42990</v>
          </cell>
          <cell r="Q1178">
            <v>44089.543020833298</v>
          </cell>
          <cell r="S1178" t="str">
            <v>FRANKIE</v>
          </cell>
          <cell r="T1178" t="str">
            <v>12</v>
          </cell>
          <cell r="V1178" t="str">
            <v>41.563761</v>
          </cell>
          <cell r="W1178" t="str">
            <v>-73.412136</v>
          </cell>
        </row>
        <row r="1179">
          <cell r="B1179">
            <v>600232</v>
          </cell>
          <cell r="C1179" t="str">
            <v>NEW MILFORD HIGH SCH</v>
          </cell>
          <cell r="D1179" t="str">
            <v>FFV</v>
          </cell>
          <cell r="E1179">
            <v>0</v>
          </cell>
          <cell r="F1179" t="str">
            <v>M</v>
          </cell>
          <cell r="G1179" t="str">
            <v>388 DANBURY ROAD</v>
          </cell>
          <cell r="H1179" t="str">
            <v>NEW MILFORD</v>
          </cell>
          <cell r="I1179" t="str">
            <v>CT</v>
          </cell>
          <cell r="J1179" t="str">
            <v>06776</v>
          </cell>
          <cell r="K1179" t="str">
            <v>Exact Auto Street Reference Geocoded</v>
          </cell>
          <cell r="M1179" t="str">
            <v>DOD-DEPARTMENT OF DE</v>
          </cell>
          <cell r="N1179" t="str">
            <v>CAPPELLO DISTRICT</v>
          </cell>
          <cell r="P1179">
            <v>42990</v>
          </cell>
          <cell r="Q1179">
            <v>44496.570104166698</v>
          </cell>
          <cell r="R1179">
            <v>43718</v>
          </cell>
          <cell r="S1179" t="str">
            <v>FRANKIE</v>
          </cell>
          <cell r="T1179" t="str">
            <v>12</v>
          </cell>
          <cell r="V1179" t="str">
            <v>41.527215</v>
          </cell>
          <cell r="W1179" t="str">
            <v>-73.423514</v>
          </cell>
        </row>
        <row r="1180">
          <cell r="B1180">
            <v>600233</v>
          </cell>
          <cell r="C1180" t="str">
            <v>NORTHVILLE ELEMENTARY</v>
          </cell>
          <cell r="D1180" t="str">
            <v>FFV</v>
          </cell>
          <cell r="E1180">
            <v>0</v>
          </cell>
          <cell r="F1180" t="str">
            <v>M</v>
          </cell>
          <cell r="G1180" t="str">
            <v>22 HIPP ROAD</v>
          </cell>
          <cell r="H1180" t="str">
            <v>NEW MILFORD</v>
          </cell>
          <cell r="I1180" t="str">
            <v>CT</v>
          </cell>
          <cell r="J1180" t="str">
            <v>06776</v>
          </cell>
          <cell r="K1180" t="str">
            <v>Exact Auto Street Reference Geocoded</v>
          </cell>
          <cell r="M1180" t="str">
            <v>DOD-DEPARTMENT OF DE</v>
          </cell>
          <cell r="N1180" t="str">
            <v>CAPPELLO DISTRICT</v>
          </cell>
          <cell r="P1180">
            <v>42990</v>
          </cell>
          <cell r="Q1180">
            <v>44496.570104166698</v>
          </cell>
          <cell r="R1180">
            <v>43718</v>
          </cell>
          <cell r="S1180" t="str">
            <v>FRANKIE</v>
          </cell>
          <cell r="T1180" t="str">
            <v>12</v>
          </cell>
          <cell r="V1180" t="str">
            <v>41.619459</v>
          </cell>
          <cell r="W1180" t="str">
            <v>-73.391298</v>
          </cell>
        </row>
        <row r="1181">
          <cell r="B1181">
            <v>600234</v>
          </cell>
          <cell r="C1181" t="str">
            <v>SARAH NOBLEI NTER</v>
          </cell>
          <cell r="D1181" t="str">
            <v>FFV</v>
          </cell>
          <cell r="E1181">
            <v>0</v>
          </cell>
          <cell r="F1181" t="str">
            <v>M</v>
          </cell>
          <cell r="G1181" t="str">
            <v>25 SUNNY VALLEY RD</v>
          </cell>
          <cell r="H1181" t="str">
            <v>NEW MILFORD</v>
          </cell>
          <cell r="I1181" t="str">
            <v>CT</v>
          </cell>
          <cell r="J1181" t="str">
            <v>06776</v>
          </cell>
          <cell r="K1181" t="str">
            <v>Exact Auto Street Reference Geocoded</v>
          </cell>
          <cell r="M1181" t="str">
            <v>DOD-DEPARTMENT OF DE</v>
          </cell>
          <cell r="N1181" t="str">
            <v>CAPPELLO DISTRICT</v>
          </cell>
          <cell r="O1181" t="str">
            <v>EFFECTIVE 8/10/20 Del in all locations unless cust chooses not to.</v>
          </cell>
          <cell r="P1181">
            <v>42990</v>
          </cell>
          <cell r="Q1181">
            <v>44496.570104166698</v>
          </cell>
          <cell r="R1181">
            <v>43978</v>
          </cell>
          <cell r="S1181" t="str">
            <v>FRANKIE</v>
          </cell>
          <cell r="T1181" t="str">
            <v>12</v>
          </cell>
          <cell r="V1181" t="str">
            <v>41.568029</v>
          </cell>
          <cell r="W1181" t="str">
            <v>-73.417203</v>
          </cell>
        </row>
        <row r="1182">
          <cell r="B1182">
            <v>600235</v>
          </cell>
          <cell r="C1182" t="str">
            <v>SCHAGHTICOKE MIDDLE SCH - FFV</v>
          </cell>
          <cell r="D1182" t="str">
            <v>FFV</v>
          </cell>
          <cell r="E1182">
            <v>0</v>
          </cell>
          <cell r="F1182" t="str">
            <v>M</v>
          </cell>
          <cell r="G1182" t="str">
            <v>23 HIPP ROAD</v>
          </cell>
          <cell r="H1182" t="str">
            <v>NEW MILFORD</v>
          </cell>
          <cell r="I1182" t="str">
            <v>CT</v>
          </cell>
          <cell r="J1182" t="str">
            <v>06776</v>
          </cell>
          <cell r="K1182" t="str">
            <v>Exact Auto Street Reference Geocoded</v>
          </cell>
          <cell r="M1182" t="str">
            <v>DOD-DEPARTMENT OF DE</v>
          </cell>
          <cell r="N1182" t="str">
            <v>CAPPELLO DISTRICT</v>
          </cell>
          <cell r="P1182">
            <v>42990</v>
          </cell>
          <cell r="Q1182">
            <v>44496.570104166698</v>
          </cell>
          <cell r="R1182">
            <v>43718</v>
          </cell>
          <cell r="S1182" t="str">
            <v>FRANKIE</v>
          </cell>
          <cell r="T1182" t="str">
            <v>12</v>
          </cell>
          <cell r="V1182" t="str">
            <v>41.619765</v>
          </cell>
          <cell r="W1182" t="str">
            <v>-73.390032</v>
          </cell>
        </row>
        <row r="1183">
          <cell r="B1183">
            <v>600236</v>
          </cell>
          <cell r="C1183" t="str">
            <v>NEWTOWN HIGH SCHOOL</v>
          </cell>
          <cell r="D1183" t="str">
            <v>FISHER</v>
          </cell>
          <cell r="E1183">
            <v>0</v>
          </cell>
          <cell r="F1183" t="str">
            <v>W</v>
          </cell>
          <cell r="G1183" t="str">
            <v>12 BERKSHIRE RD</v>
          </cell>
          <cell r="H1183" t="str">
            <v>SANDY HOOK</v>
          </cell>
          <cell r="I1183" t="str">
            <v>CT</v>
          </cell>
          <cell r="J1183" t="str">
            <v>06482</v>
          </cell>
          <cell r="K1183" t="str">
            <v>Exact Auto Street Reference Geocoded</v>
          </cell>
          <cell r="M1183" t="str">
            <v>DOD-DEPARTMENT OF DE</v>
          </cell>
          <cell r="N1183" t="str">
            <v>CAPPELLO DISTRICT</v>
          </cell>
          <cell r="O1183" t="str">
            <v>8/24/2020 - Do not deliver in facility until further notice. Contact Trans with questions.</v>
          </cell>
          <cell r="P1183">
            <v>42990</v>
          </cell>
          <cell r="Q1183">
            <v>44517.499386574098</v>
          </cell>
          <cell r="R1183">
            <v>44490</v>
          </cell>
          <cell r="S1183" t="str">
            <v>FRANKIE</v>
          </cell>
          <cell r="T1183" t="str">
            <v>12</v>
          </cell>
          <cell r="V1183" t="str">
            <v>41.412499</v>
          </cell>
          <cell r="W1183" t="str">
            <v>-73.272090</v>
          </cell>
        </row>
        <row r="1184">
          <cell r="B1184">
            <v>600238</v>
          </cell>
          <cell r="C1184" t="str">
            <v>REED INTERMEDIATE SCHOOL</v>
          </cell>
          <cell r="D1184" t="str">
            <v>FISHER</v>
          </cell>
          <cell r="E1184">
            <v>0</v>
          </cell>
          <cell r="F1184" t="str">
            <v>W</v>
          </cell>
          <cell r="G1184" t="str">
            <v>3 TRADES LANE</v>
          </cell>
          <cell r="H1184" t="str">
            <v>NEWTOWN</v>
          </cell>
          <cell r="I1184" t="str">
            <v>CT</v>
          </cell>
          <cell r="J1184" t="str">
            <v>06470</v>
          </cell>
          <cell r="K1184" t="str">
            <v>Exact Auto Street Reference Geocoded</v>
          </cell>
          <cell r="M1184" t="str">
            <v>DOD-DEPARTMENT OF DE</v>
          </cell>
          <cell r="N1184" t="str">
            <v>CAPPELLO DISTRICT</v>
          </cell>
          <cell r="O1184" t="str">
            <v>EFFECTIVE 8/10/20 Del in all locations unless cust chooses not to.</v>
          </cell>
          <cell r="P1184">
            <v>42990</v>
          </cell>
          <cell r="Q1184">
            <v>44517.4995023148</v>
          </cell>
          <cell r="R1184">
            <v>44504</v>
          </cell>
          <cell r="S1184" t="str">
            <v>FRANKIE</v>
          </cell>
          <cell r="T1184" t="str">
            <v>12</v>
          </cell>
          <cell r="V1184" t="str">
            <v>41.405037</v>
          </cell>
          <cell r="W1184" t="str">
            <v>-73.288015</v>
          </cell>
        </row>
        <row r="1185">
          <cell r="B1185">
            <v>600239</v>
          </cell>
          <cell r="C1185" t="str">
            <v>NORTH HAVEN HIGH SCHOOL</v>
          </cell>
          <cell r="D1185" t="str">
            <v>FFV</v>
          </cell>
          <cell r="E1185">
            <v>0</v>
          </cell>
          <cell r="F1185" t="str">
            <v>F</v>
          </cell>
          <cell r="G1185" t="str">
            <v>221 ELM STREET</v>
          </cell>
          <cell r="H1185" t="str">
            <v>NORTH HAVEN</v>
          </cell>
          <cell r="I1185" t="str">
            <v>CT</v>
          </cell>
          <cell r="J1185" t="str">
            <v>06473</v>
          </cell>
          <cell r="K1185" t="str">
            <v>Exact Auto Street Reference Geocoded</v>
          </cell>
          <cell r="M1185" t="str">
            <v>DOD-DEPARTMENT OF DE</v>
          </cell>
          <cell r="N1185" t="str">
            <v>CAPPELLO DISTRICT</v>
          </cell>
          <cell r="O1185" t="str">
            <v>EFFECTIVE 8/10/20 Del in all locations unless cust chooses not to.</v>
          </cell>
          <cell r="P1185">
            <v>42990</v>
          </cell>
          <cell r="Q1185">
            <v>44511.604398148098</v>
          </cell>
          <cell r="R1185">
            <v>44658</v>
          </cell>
          <cell r="S1185" t="str">
            <v>FRANKIE</v>
          </cell>
          <cell r="T1185" t="str">
            <v>12</v>
          </cell>
          <cell r="V1185" t="str">
            <v>41.373275</v>
          </cell>
          <cell r="W1185" t="str">
            <v>-72.864195</v>
          </cell>
        </row>
        <row r="1186">
          <cell r="B1186">
            <v>600240</v>
          </cell>
          <cell r="C1186" t="str">
            <v>NORWICH FREE ACADEMY</v>
          </cell>
          <cell r="D1186" t="str">
            <v>FFV</v>
          </cell>
          <cell r="E1186">
            <v>0</v>
          </cell>
          <cell r="F1186" t="str">
            <v>T</v>
          </cell>
          <cell r="G1186" t="str">
            <v>108 CRESCENT ST</v>
          </cell>
          <cell r="H1186" t="str">
            <v>NORWICH</v>
          </cell>
          <cell r="I1186" t="str">
            <v>CT</v>
          </cell>
          <cell r="J1186" t="str">
            <v>06360</v>
          </cell>
          <cell r="K1186" t="str">
            <v>Exact Auto Street Reference Geocoded</v>
          </cell>
          <cell r="M1186" t="str">
            <v>DOD-DEPARTMENT OF DE</v>
          </cell>
          <cell r="N1186" t="str">
            <v>CAPPELLO DISTRICT</v>
          </cell>
          <cell r="O1186" t="str">
            <v>Deliveries between 10am-11am will have to be made from out front.  Call George Crowly 860.425.5686 if you need assistance.</v>
          </cell>
          <cell r="P1186">
            <v>42990</v>
          </cell>
          <cell r="Q1186">
            <v>44496.539895833303</v>
          </cell>
          <cell r="R1186">
            <v>44662</v>
          </cell>
          <cell r="S1186" t="str">
            <v>FRANKIE</v>
          </cell>
          <cell r="T1186" t="str">
            <v>12</v>
          </cell>
          <cell r="V1186" t="str">
            <v>41.535386</v>
          </cell>
          <cell r="W1186" t="str">
            <v>-72.080773</v>
          </cell>
        </row>
        <row r="1187">
          <cell r="B1187">
            <v>600241</v>
          </cell>
          <cell r="C1187" t="str">
            <v>BISHOP SCHOOL</v>
          </cell>
          <cell r="D1187" t="str">
            <v>FFV</v>
          </cell>
          <cell r="E1187">
            <v>0</v>
          </cell>
          <cell r="F1187" t="str">
            <v>T</v>
          </cell>
          <cell r="G1187" t="str">
            <v>528 MAIN STREET</v>
          </cell>
          <cell r="H1187" t="str">
            <v>NORWICH</v>
          </cell>
          <cell r="I1187" t="str">
            <v>CT</v>
          </cell>
          <cell r="J1187" t="str">
            <v>6360.</v>
          </cell>
          <cell r="K1187" t="str">
            <v>Ambiguous Auto Street Ref Geocode</v>
          </cell>
          <cell r="M1187" t="str">
            <v>DOD-DEPARTMENT OF DE</v>
          </cell>
          <cell r="N1187" t="str">
            <v>CAPPELLO DISTRICT</v>
          </cell>
          <cell r="P1187">
            <v>44002</v>
          </cell>
          <cell r="Q1187">
            <v>44089.543020833298</v>
          </cell>
          <cell r="S1187" t="str">
            <v>FRANKIE</v>
          </cell>
          <cell r="T1187" t="str">
            <v>12</v>
          </cell>
          <cell r="V1187" t="str">
            <v>41.536292</v>
          </cell>
          <cell r="W1187" t="str">
            <v>-72.053894</v>
          </cell>
        </row>
        <row r="1188">
          <cell r="B1188">
            <v>600243</v>
          </cell>
          <cell r="C1188" t="str">
            <v>HUNTINGTON SCHOOL</v>
          </cell>
          <cell r="D1188" t="str">
            <v>FFV</v>
          </cell>
          <cell r="E1188">
            <v>0</v>
          </cell>
          <cell r="F1188" t="str">
            <v>T</v>
          </cell>
          <cell r="G1188" t="str">
            <v>80 WEST TOWN STREET</v>
          </cell>
          <cell r="H1188" t="str">
            <v>NORWICH</v>
          </cell>
          <cell r="I1188" t="str">
            <v>CT</v>
          </cell>
          <cell r="J1188" t="str">
            <v>6360.</v>
          </cell>
          <cell r="K1188" t="str">
            <v>Exact Auto Street Reference Geocoded</v>
          </cell>
          <cell r="M1188" t="str">
            <v>DOD-DEPARTMENT OF DE</v>
          </cell>
          <cell r="N1188" t="str">
            <v>CAPPELLO DISTRICT</v>
          </cell>
          <cell r="P1188">
            <v>44002</v>
          </cell>
          <cell r="Q1188">
            <v>44089.543020833298</v>
          </cell>
          <cell r="S1188" t="str">
            <v>FRANKIE</v>
          </cell>
          <cell r="T1188" t="str">
            <v>12</v>
          </cell>
          <cell r="V1188" t="str">
            <v>41.550920</v>
          </cell>
          <cell r="W1188" t="str">
            <v>-72.101769</v>
          </cell>
        </row>
        <row r="1189">
          <cell r="B1189">
            <v>600244</v>
          </cell>
          <cell r="C1189" t="str">
            <v>KELLY MIDDLE</v>
          </cell>
          <cell r="D1189" t="str">
            <v>FFV</v>
          </cell>
          <cell r="E1189">
            <v>0</v>
          </cell>
          <cell r="F1189" t="str">
            <v>T</v>
          </cell>
          <cell r="G1189" t="str">
            <v>21 MAHAN DR</v>
          </cell>
          <cell r="H1189" t="str">
            <v>NORWICH</v>
          </cell>
          <cell r="I1189" t="str">
            <v>CT</v>
          </cell>
          <cell r="J1189" t="str">
            <v>6360.</v>
          </cell>
          <cell r="K1189" t="str">
            <v>Exact Auto Street Reference Geocoded</v>
          </cell>
          <cell r="M1189" t="str">
            <v>DOD-DEPARTMENT OF DE</v>
          </cell>
          <cell r="N1189" t="str">
            <v>CAPPELLO DISTRICT</v>
          </cell>
          <cell r="P1189">
            <v>44002</v>
          </cell>
          <cell r="Q1189">
            <v>44089.543020833298</v>
          </cell>
          <cell r="S1189" t="str">
            <v>FRANKIE</v>
          </cell>
          <cell r="T1189" t="str">
            <v>12</v>
          </cell>
          <cell r="V1189" t="str">
            <v>41.548289</v>
          </cell>
          <cell r="W1189" t="str">
            <v>-72.077312</v>
          </cell>
        </row>
        <row r="1190">
          <cell r="B1190">
            <v>600245</v>
          </cell>
          <cell r="C1190" t="str">
            <v>MAHAN SCHOOL</v>
          </cell>
          <cell r="D1190" t="str">
            <v>FFV</v>
          </cell>
          <cell r="E1190">
            <v>0</v>
          </cell>
          <cell r="F1190" t="str">
            <v>T</v>
          </cell>
          <cell r="G1190" t="str">
            <v>94 SALEM TURNPIKE</v>
          </cell>
          <cell r="H1190" t="str">
            <v>NORWICH</v>
          </cell>
          <cell r="I1190" t="str">
            <v>CT</v>
          </cell>
          <cell r="J1190" t="str">
            <v>6360.</v>
          </cell>
          <cell r="K1190" t="str">
            <v>Exact Auto Street Reference Geocoded</v>
          </cell>
          <cell r="M1190" t="str">
            <v>DOD-DEPARTMENT OF DE</v>
          </cell>
          <cell r="N1190" t="str">
            <v>CAPPELLO DISTRICT</v>
          </cell>
          <cell r="P1190">
            <v>44002</v>
          </cell>
          <cell r="Q1190">
            <v>44089.543020833298</v>
          </cell>
          <cell r="S1190" t="str">
            <v>FRANKIE</v>
          </cell>
          <cell r="T1190" t="str">
            <v>12</v>
          </cell>
          <cell r="V1190" t="str">
            <v>41.511542</v>
          </cell>
          <cell r="W1190" t="str">
            <v>-72.112485</v>
          </cell>
        </row>
        <row r="1191">
          <cell r="B1191">
            <v>600247</v>
          </cell>
          <cell r="C1191" t="str">
            <v>STANTON SCHOOL</v>
          </cell>
          <cell r="D1191" t="str">
            <v>FFV</v>
          </cell>
          <cell r="E1191">
            <v>0</v>
          </cell>
          <cell r="F1191" t="str">
            <v>T</v>
          </cell>
          <cell r="G1191" t="str">
            <v>386 NEW LONDON TURNPIKE</v>
          </cell>
          <cell r="H1191" t="str">
            <v>NORWICH</v>
          </cell>
          <cell r="I1191" t="str">
            <v>CT</v>
          </cell>
          <cell r="J1191" t="str">
            <v>6360.</v>
          </cell>
          <cell r="K1191" t="str">
            <v>Exact Auto Street Reference Geocoded</v>
          </cell>
          <cell r="M1191" t="str">
            <v>DOD-DEPARTMENT OF DE</v>
          </cell>
          <cell r="N1191" t="str">
            <v>CAPPELLO DISTRICT</v>
          </cell>
          <cell r="P1191">
            <v>44002</v>
          </cell>
          <cell r="Q1191">
            <v>44089.543020833298</v>
          </cell>
          <cell r="S1191" t="str">
            <v>FRANKIE</v>
          </cell>
          <cell r="T1191" t="str">
            <v>12</v>
          </cell>
          <cell r="V1191" t="str">
            <v>41.522397</v>
          </cell>
          <cell r="W1191" t="str">
            <v>-72.103106</v>
          </cell>
        </row>
        <row r="1192">
          <cell r="B1192">
            <v>600248</v>
          </cell>
          <cell r="C1192" t="str">
            <v>TEACHERS MIDDLE</v>
          </cell>
          <cell r="D1192" t="str">
            <v>FFV</v>
          </cell>
          <cell r="E1192">
            <v>0</v>
          </cell>
          <cell r="F1192" t="str">
            <v>T</v>
          </cell>
          <cell r="G1192" t="str">
            <v>15 TEACHERS DR</v>
          </cell>
          <cell r="H1192" t="str">
            <v>NORWICH</v>
          </cell>
          <cell r="I1192" t="str">
            <v>CT</v>
          </cell>
          <cell r="J1192" t="str">
            <v>6360.</v>
          </cell>
          <cell r="K1192" t="str">
            <v>Exact Auto Street Reference Geocoded</v>
          </cell>
          <cell r="M1192" t="str">
            <v>DOD-DEPARTMENT OF DE</v>
          </cell>
          <cell r="N1192" t="str">
            <v>CAPPELLO DISTRICT</v>
          </cell>
          <cell r="P1192">
            <v>44002</v>
          </cell>
          <cell r="Q1192">
            <v>44089.543020833298</v>
          </cell>
          <cell r="S1192" t="str">
            <v>FRANKIE</v>
          </cell>
          <cell r="T1192" t="str">
            <v>12</v>
          </cell>
          <cell r="V1192" t="str">
            <v>41.529056</v>
          </cell>
          <cell r="W1192" t="str">
            <v>-72.098014</v>
          </cell>
        </row>
        <row r="1193">
          <cell r="B1193">
            <v>600249</v>
          </cell>
          <cell r="C1193" t="str">
            <v>UNCAS SCHOOL</v>
          </cell>
          <cell r="D1193" t="str">
            <v>FFV</v>
          </cell>
          <cell r="E1193">
            <v>0</v>
          </cell>
          <cell r="F1193" t="str">
            <v>T</v>
          </cell>
          <cell r="G1193" t="str">
            <v>280 ELIZABETH STREET EXT</v>
          </cell>
          <cell r="H1193" t="str">
            <v>NORWICH</v>
          </cell>
          <cell r="I1193" t="str">
            <v>CT</v>
          </cell>
          <cell r="J1193" t="str">
            <v>6360.</v>
          </cell>
          <cell r="K1193" t="str">
            <v>Exact Auto Street Reference Geocoded</v>
          </cell>
          <cell r="M1193" t="str">
            <v>DOD-DEPARTMENT OF DE</v>
          </cell>
          <cell r="N1193" t="str">
            <v>CAPPELLO DISTRICT</v>
          </cell>
          <cell r="P1193">
            <v>44002</v>
          </cell>
          <cell r="Q1193">
            <v>44089.543020833298</v>
          </cell>
          <cell r="S1193" t="str">
            <v>FRANKIE</v>
          </cell>
          <cell r="T1193" t="str">
            <v>12</v>
          </cell>
          <cell r="V1193" t="str">
            <v>41.511891</v>
          </cell>
          <cell r="W1193" t="str">
            <v>-72.094684</v>
          </cell>
        </row>
        <row r="1194">
          <cell r="B1194">
            <v>600250</v>
          </cell>
          <cell r="C1194" t="str">
            <v>VETERAN S SCHOOL</v>
          </cell>
          <cell r="D1194" t="str">
            <v>FFV</v>
          </cell>
          <cell r="E1194">
            <v>0</v>
          </cell>
          <cell r="F1194" t="str">
            <v>T</v>
          </cell>
          <cell r="G1194" t="str">
            <v>80 CROUCH AVENUE</v>
          </cell>
          <cell r="H1194" t="str">
            <v>NORWICH</v>
          </cell>
          <cell r="I1194" t="str">
            <v>CT</v>
          </cell>
          <cell r="J1194" t="str">
            <v>6360.</v>
          </cell>
          <cell r="K1194" t="str">
            <v>Exact Auto Street Reference Geocoded</v>
          </cell>
          <cell r="M1194" t="str">
            <v>DOD-DEPARTMENT OF DE</v>
          </cell>
          <cell r="N1194" t="str">
            <v>CAPPELLO DISTRICT</v>
          </cell>
          <cell r="P1194">
            <v>44002</v>
          </cell>
          <cell r="Q1194">
            <v>44089.543020833298</v>
          </cell>
          <cell r="S1194" t="str">
            <v>FRANKIE</v>
          </cell>
          <cell r="T1194" t="str">
            <v>12</v>
          </cell>
          <cell r="V1194" t="str">
            <v>41.504320</v>
          </cell>
          <cell r="W1194" t="str">
            <v>-72.071949</v>
          </cell>
        </row>
        <row r="1195">
          <cell r="B1195">
            <v>600251</v>
          </cell>
          <cell r="C1195" t="str">
            <v>WEQUONNOC SCHOOL</v>
          </cell>
          <cell r="D1195" t="str">
            <v>FFV</v>
          </cell>
          <cell r="E1195">
            <v>0</v>
          </cell>
          <cell r="F1195" t="str">
            <v>T</v>
          </cell>
          <cell r="G1195" t="str">
            <v>155 PROVIDENCE STREET</v>
          </cell>
          <cell r="H1195" t="str">
            <v>NORWICH</v>
          </cell>
          <cell r="I1195" t="str">
            <v>CT</v>
          </cell>
          <cell r="J1195" t="str">
            <v>6360.</v>
          </cell>
          <cell r="K1195" t="str">
            <v>Low Confidence Auto Street Ref Geocoded</v>
          </cell>
          <cell r="M1195" t="str">
            <v>DOD-DEPARTMENT OF DE</v>
          </cell>
          <cell r="N1195" t="str">
            <v>CAPPELLO DISTRICT</v>
          </cell>
          <cell r="P1195">
            <v>44002</v>
          </cell>
          <cell r="Q1195">
            <v>44496.570115740702</v>
          </cell>
          <cell r="S1195" t="str">
            <v>FRANKIE</v>
          </cell>
          <cell r="T1195" t="str">
            <v>12</v>
          </cell>
          <cell r="V1195" t="str">
            <v>41.568724</v>
          </cell>
          <cell r="W1195" t="str">
            <v>-72.055528</v>
          </cell>
        </row>
        <row r="1196">
          <cell r="B1196">
            <v>600252</v>
          </cell>
          <cell r="C1196" t="str">
            <v>K.E. GOODWIN SCHOOL</v>
          </cell>
          <cell r="D1196" t="str">
            <v>FFV</v>
          </cell>
          <cell r="E1196">
            <v>0</v>
          </cell>
          <cell r="F1196" t="str">
            <v>M</v>
          </cell>
          <cell r="G1196" t="str">
            <v>80 OLD BOSTON POST ROAD</v>
          </cell>
          <cell r="H1196" t="str">
            <v>OLD SAYBROOK</v>
          </cell>
          <cell r="I1196" t="str">
            <v>CT</v>
          </cell>
          <cell r="J1196" t="str">
            <v>06475</v>
          </cell>
          <cell r="K1196" t="str">
            <v>Exact Auto Street Reference Geocoded</v>
          </cell>
          <cell r="M1196" t="str">
            <v>DOD-DEPARTMENT OF DE</v>
          </cell>
          <cell r="N1196" t="str">
            <v>CAPPELLO DISTRICT</v>
          </cell>
          <cell r="P1196">
            <v>42990</v>
          </cell>
          <cell r="Q1196">
            <v>44496.570115740702</v>
          </cell>
          <cell r="R1196">
            <v>43716</v>
          </cell>
          <cell r="S1196" t="str">
            <v>FRANKIE</v>
          </cell>
          <cell r="T1196" t="str">
            <v>12</v>
          </cell>
          <cell r="V1196" t="str">
            <v>41.287701</v>
          </cell>
          <cell r="W1196" t="str">
            <v>-72.381694</v>
          </cell>
        </row>
        <row r="1197">
          <cell r="B1197">
            <v>600253</v>
          </cell>
          <cell r="C1197" t="str">
            <v>OLD SAYBROOK MIDDLE SCH</v>
          </cell>
          <cell r="D1197" t="str">
            <v>FFV</v>
          </cell>
          <cell r="E1197">
            <v>0</v>
          </cell>
          <cell r="F1197" t="str">
            <v>M</v>
          </cell>
          <cell r="G1197" t="str">
            <v>60 SHEFFIELD STREET</v>
          </cell>
          <cell r="H1197" t="str">
            <v>OLD SAYBROOK</v>
          </cell>
          <cell r="I1197" t="str">
            <v>CT</v>
          </cell>
          <cell r="J1197" t="str">
            <v>6475.</v>
          </cell>
          <cell r="K1197" t="str">
            <v>Exact Auto Street Reference Geocoded</v>
          </cell>
          <cell r="M1197" t="str">
            <v>DOD-DEPARTMENT OF DE</v>
          </cell>
          <cell r="N1197" t="str">
            <v>CAPPELLO DISTRICT</v>
          </cell>
          <cell r="P1197">
            <v>44002</v>
          </cell>
          <cell r="Q1197">
            <v>44496.570115740702</v>
          </cell>
          <cell r="S1197" t="str">
            <v>FRANKIE</v>
          </cell>
          <cell r="T1197" t="str">
            <v>12</v>
          </cell>
          <cell r="V1197" t="str">
            <v>41.290031</v>
          </cell>
          <cell r="W1197" t="str">
            <v>-72.370779</v>
          </cell>
        </row>
        <row r="1198">
          <cell r="B1198">
            <v>600254</v>
          </cell>
          <cell r="C1198" t="str">
            <v>OLD SAYBROOK SENIOR HIGH</v>
          </cell>
          <cell r="D1198" t="str">
            <v>FFV</v>
          </cell>
          <cell r="E1198">
            <v>0</v>
          </cell>
          <cell r="F1198" t="str">
            <v>M</v>
          </cell>
          <cell r="G1198" t="str">
            <v>1111 BOSTON POST ROAD</v>
          </cell>
          <cell r="H1198" t="str">
            <v>OLD SAYBROOK</v>
          </cell>
          <cell r="I1198" t="str">
            <v>CT</v>
          </cell>
          <cell r="J1198" t="str">
            <v>06475</v>
          </cell>
          <cell r="K1198" t="str">
            <v>Exact Auto Street Reference Geocoded</v>
          </cell>
          <cell r="M1198" t="str">
            <v>DOD-DEPARTMENT OF DE</v>
          </cell>
          <cell r="N1198" t="str">
            <v>CAPPELLO DISTRICT</v>
          </cell>
          <cell r="P1198">
            <v>42990</v>
          </cell>
          <cell r="Q1198">
            <v>44496.570115740702</v>
          </cell>
          <cell r="R1198">
            <v>43716</v>
          </cell>
          <cell r="S1198" t="str">
            <v>FRANKIE</v>
          </cell>
          <cell r="T1198" t="str">
            <v>12</v>
          </cell>
          <cell r="V1198" t="str">
            <v>41.287517</v>
          </cell>
          <cell r="W1198" t="str">
            <v>-72.398121</v>
          </cell>
        </row>
        <row r="1199">
          <cell r="B1199">
            <v>600255</v>
          </cell>
          <cell r="C1199" t="str">
            <v>ST. JOHN SCHOOL</v>
          </cell>
          <cell r="D1199" t="str">
            <v>FFV</v>
          </cell>
          <cell r="E1199">
            <v>0</v>
          </cell>
          <cell r="F1199" t="str">
            <v>M</v>
          </cell>
          <cell r="G1199" t="str">
            <v>42 MAYNARD RD</v>
          </cell>
          <cell r="H1199" t="str">
            <v>OLD SAYBROOK</v>
          </cell>
          <cell r="I1199" t="str">
            <v>CT</v>
          </cell>
          <cell r="J1199" t="str">
            <v>6475.</v>
          </cell>
          <cell r="K1199" t="str">
            <v>Exact Auto Street Reference Geocoded</v>
          </cell>
          <cell r="M1199" t="str">
            <v>DOD-DEPARTMENT OF DE</v>
          </cell>
          <cell r="N1199" t="str">
            <v>CAPPELLO DISTRICT</v>
          </cell>
          <cell r="P1199">
            <v>44002</v>
          </cell>
          <cell r="Q1199">
            <v>44496.570115740702</v>
          </cell>
          <cell r="S1199" t="str">
            <v>FRANKIE</v>
          </cell>
          <cell r="T1199" t="str">
            <v>12</v>
          </cell>
          <cell r="V1199" t="str">
            <v>41.292173</v>
          </cell>
          <cell r="W1199" t="str">
            <v>-72.376342</v>
          </cell>
        </row>
        <row r="1200">
          <cell r="B1200">
            <v>600256</v>
          </cell>
          <cell r="C1200" t="str">
            <v>MARY L. TRACY</v>
          </cell>
          <cell r="D1200" t="str">
            <v>FFV</v>
          </cell>
          <cell r="E1200">
            <v>0</v>
          </cell>
          <cell r="F1200" t="str">
            <v>W</v>
          </cell>
          <cell r="G1200" t="str">
            <v>650 SCHOOL HOUSE LANE</v>
          </cell>
          <cell r="H1200" t="str">
            <v>ORANGE</v>
          </cell>
          <cell r="I1200" t="str">
            <v>CT</v>
          </cell>
          <cell r="J1200" t="str">
            <v>06477</v>
          </cell>
          <cell r="K1200" t="str">
            <v>Exact Auto Street Reference Geocoded</v>
          </cell>
          <cell r="L1200" t="str">
            <v>IS; LG IF USDA</v>
          </cell>
          <cell r="M1200" t="str">
            <v>DOD-DEPARTMENT OF DE</v>
          </cell>
          <cell r="N1200" t="str">
            <v>CAPPELLO DISTRICT</v>
          </cell>
          <cell r="O1200" t="str">
            <v>EFFECTIVE 8/10/20 Del in all locations unless cust chooses not to.</v>
          </cell>
          <cell r="P1200">
            <v>42990</v>
          </cell>
          <cell r="Q1200">
            <v>44580.575648148202</v>
          </cell>
          <cell r="R1200">
            <v>44579</v>
          </cell>
          <cell r="S1200" t="str">
            <v>FRANKIE</v>
          </cell>
          <cell r="T1200" t="str">
            <v>12</v>
          </cell>
          <cell r="V1200" t="str">
            <v>41.280888</v>
          </cell>
          <cell r="W1200" t="str">
            <v>-73.025059</v>
          </cell>
        </row>
        <row r="1201">
          <cell r="B1201">
            <v>600257</v>
          </cell>
          <cell r="C1201" t="str">
            <v>PLAINFIELD CENTRAL SCHOO</v>
          </cell>
          <cell r="D1201" t="str">
            <v>FFV</v>
          </cell>
          <cell r="E1201">
            <v>0</v>
          </cell>
          <cell r="F1201" t="str">
            <v>R</v>
          </cell>
          <cell r="G1201" t="str">
            <v>75 CANTERBURY RD</v>
          </cell>
          <cell r="H1201" t="str">
            <v>PLAINFIELD</v>
          </cell>
          <cell r="I1201" t="str">
            <v>CT</v>
          </cell>
          <cell r="J1201" t="str">
            <v>06374</v>
          </cell>
          <cell r="K1201" t="str">
            <v>Exact Auto Street Reference Geocoded</v>
          </cell>
          <cell r="M1201" t="str">
            <v>DOD-DEPARTMENT OF DE</v>
          </cell>
          <cell r="N1201" t="str">
            <v>CAPPELLO DISTRICT</v>
          </cell>
          <cell r="O1201" t="str">
            <v>EFFECTIVE 8/10/20 Del in all locations unless cust chooses not to.</v>
          </cell>
          <cell r="P1201">
            <v>42990</v>
          </cell>
          <cell r="Q1201">
            <v>44496.539895833303</v>
          </cell>
          <cell r="R1201">
            <v>44657</v>
          </cell>
          <cell r="S1201" t="str">
            <v>FRANKIE</v>
          </cell>
          <cell r="T1201" t="str">
            <v>12</v>
          </cell>
          <cell r="V1201" t="str">
            <v>41.682896</v>
          </cell>
          <cell r="W1201" t="str">
            <v>-71.929002</v>
          </cell>
        </row>
        <row r="1202">
          <cell r="B1202">
            <v>600258</v>
          </cell>
          <cell r="C1202" t="str">
            <v>PLAINFIELD HIGH SCHOOL</v>
          </cell>
          <cell r="D1202" t="str">
            <v>FFV</v>
          </cell>
          <cell r="E1202">
            <v>0</v>
          </cell>
          <cell r="F1202" t="str">
            <v>R</v>
          </cell>
          <cell r="G1202" t="str">
            <v>105 PUTNUM RD</v>
          </cell>
          <cell r="H1202" t="str">
            <v>CENTRAL VILLAG</v>
          </cell>
          <cell r="I1202" t="str">
            <v>CT</v>
          </cell>
          <cell r="J1202" t="str">
            <v>06332</v>
          </cell>
          <cell r="K1202" t="str">
            <v>Low Confidence Auto Street Ref Geocoded</v>
          </cell>
          <cell r="M1202" t="str">
            <v>DOD-DEPARTMENT OF DE</v>
          </cell>
          <cell r="N1202" t="str">
            <v>CAPPELLO DISTRICT</v>
          </cell>
          <cell r="O1202" t="str">
            <v>EFFECTIVE 8/10/20 Del in all locations unless cust chooses not to.</v>
          </cell>
          <cell r="P1202">
            <v>42990</v>
          </cell>
          <cell r="Q1202">
            <v>44496.539895833303</v>
          </cell>
          <cell r="R1202">
            <v>44657</v>
          </cell>
          <cell r="S1202" t="str">
            <v>FRANKIE</v>
          </cell>
          <cell r="T1202" t="str">
            <v>12</v>
          </cell>
          <cell r="V1202" t="str">
            <v>41.729243</v>
          </cell>
          <cell r="W1202" t="str">
            <v>-71.904561</v>
          </cell>
        </row>
        <row r="1203">
          <cell r="B1203">
            <v>600259</v>
          </cell>
          <cell r="C1203" t="str">
            <v>SHEPARD HILL ELEMENTARY</v>
          </cell>
          <cell r="D1203" t="str">
            <v>FFV</v>
          </cell>
          <cell r="E1203">
            <v>0</v>
          </cell>
          <cell r="F1203" t="str">
            <v>R</v>
          </cell>
          <cell r="G1203" t="str">
            <v>234 SHEPERD HILL RD</v>
          </cell>
          <cell r="H1203" t="str">
            <v>PLAINFIELD</v>
          </cell>
          <cell r="I1203" t="str">
            <v>CT</v>
          </cell>
          <cell r="J1203" t="str">
            <v>06374</v>
          </cell>
          <cell r="K1203" t="str">
            <v>Exact Auto Street Reference Geocoded</v>
          </cell>
          <cell r="M1203" t="str">
            <v>DOD-DEPARTMENT OF DE</v>
          </cell>
          <cell r="N1203" t="str">
            <v>CAPPELLO DISTRICT</v>
          </cell>
          <cell r="O1203" t="str">
            <v>EFFECTIVE 8/10/20 Del in all locations unless cust chooses not to.</v>
          </cell>
          <cell r="P1203">
            <v>42990</v>
          </cell>
          <cell r="Q1203">
            <v>44496.539895833303</v>
          </cell>
          <cell r="R1203">
            <v>44657</v>
          </cell>
          <cell r="S1203" t="str">
            <v>FRANKIE</v>
          </cell>
          <cell r="T1203" t="str">
            <v>12</v>
          </cell>
          <cell r="V1203" t="str">
            <v>41.735835</v>
          </cell>
          <cell r="W1203" t="str">
            <v>-71.907132</v>
          </cell>
        </row>
        <row r="1204">
          <cell r="B1204">
            <v>600260</v>
          </cell>
          <cell r="C1204" t="str">
            <v>TERRYVILLE HIGH SCHOOL</v>
          </cell>
          <cell r="D1204" t="str">
            <v>FFV</v>
          </cell>
          <cell r="E1204">
            <v>0</v>
          </cell>
          <cell r="F1204" t="str">
            <v>F</v>
          </cell>
          <cell r="G1204" t="str">
            <v>33 NORTH HARWINTON AVE.</v>
          </cell>
          <cell r="H1204" t="str">
            <v>PLYMOUTH</v>
          </cell>
          <cell r="I1204" t="str">
            <v>CT</v>
          </cell>
          <cell r="J1204" t="str">
            <v>06786</v>
          </cell>
          <cell r="K1204" t="str">
            <v>Med Confidence Auto Street Ref Geocoded</v>
          </cell>
          <cell r="M1204" t="str">
            <v>DOD-DEPARTMENT OF DE</v>
          </cell>
          <cell r="N1204" t="str">
            <v>CAPPELLO DISTRICT</v>
          </cell>
          <cell r="O1204" t="str">
            <v>EFFECTIVE 8/10/20 Del in all locations unless cust chooses not to.</v>
          </cell>
          <cell r="P1204">
            <v>42990</v>
          </cell>
          <cell r="Q1204">
            <v>44496.539895833303</v>
          </cell>
          <cell r="R1204">
            <v>44651</v>
          </cell>
          <cell r="S1204" t="str">
            <v>FRANKIE</v>
          </cell>
          <cell r="T1204" t="str">
            <v>12</v>
          </cell>
          <cell r="V1204" t="str">
            <v>41.688018</v>
          </cell>
          <cell r="W1204" t="str">
            <v>-73.031822</v>
          </cell>
        </row>
        <row r="1205">
          <cell r="B1205">
            <v>600261</v>
          </cell>
          <cell r="C1205" t="str">
            <v>POMFRET COMMUNITY SCH</v>
          </cell>
          <cell r="D1205" t="str">
            <v>FFV</v>
          </cell>
          <cell r="E1205">
            <v>0</v>
          </cell>
          <cell r="F1205" t="str">
            <v>R</v>
          </cell>
          <cell r="G1205" t="str">
            <v>20 POMFRET STREET</v>
          </cell>
          <cell r="H1205" t="str">
            <v>POMFRET CENTER</v>
          </cell>
          <cell r="I1205" t="str">
            <v>CT</v>
          </cell>
          <cell r="J1205" t="str">
            <v>06259</v>
          </cell>
          <cell r="K1205" t="str">
            <v>Exact Auto Street Reference Geocoded</v>
          </cell>
          <cell r="M1205" t="str">
            <v>DOD-DEPARTMENT OF DE</v>
          </cell>
          <cell r="N1205" t="str">
            <v>CAPPELLO DISTRICT</v>
          </cell>
          <cell r="O1205" t="str">
            <v>EFFECTIVE 8/10/20 Del in all locations unless cust chooses not to.</v>
          </cell>
          <cell r="P1205">
            <v>42990</v>
          </cell>
          <cell r="Q1205">
            <v>44496.539895833303</v>
          </cell>
          <cell r="R1205">
            <v>44650</v>
          </cell>
          <cell r="S1205" t="str">
            <v>FRANKIE</v>
          </cell>
          <cell r="T1205" t="str">
            <v>12</v>
          </cell>
          <cell r="V1205" t="str">
            <v>41.859743</v>
          </cell>
          <cell r="W1205" t="str">
            <v>-71.959229</v>
          </cell>
        </row>
        <row r="1206">
          <cell r="B1206">
            <v>600262</v>
          </cell>
          <cell r="C1206" t="str">
            <v>PORTLAND PUBLIC SCHOOL</v>
          </cell>
          <cell r="D1206" t="str">
            <v>FFV</v>
          </cell>
          <cell r="E1206">
            <v>0</v>
          </cell>
          <cell r="F1206" t="str">
            <v>F</v>
          </cell>
          <cell r="G1206" t="str">
            <v>93 HIGH ST</v>
          </cell>
          <cell r="H1206" t="str">
            <v>PORTLAND</v>
          </cell>
          <cell r="I1206" t="str">
            <v>CT</v>
          </cell>
          <cell r="J1206" t="str">
            <v>06480</v>
          </cell>
          <cell r="K1206" t="str">
            <v>Exact Auto Street Reference Geocoded</v>
          </cell>
          <cell r="M1206" t="str">
            <v>DOD-DEPARTMENT OF DE</v>
          </cell>
          <cell r="N1206" t="str">
            <v>CAPPELLO DISTRICT</v>
          </cell>
          <cell r="P1206">
            <v>42990</v>
          </cell>
          <cell r="Q1206">
            <v>44496.539895833303</v>
          </cell>
          <cell r="R1206">
            <v>44651</v>
          </cell>
          <cell r="S1206" t="str">
            <v>FRANKIE</v>
          </cell>
          <cell r="T1206" t="str">
            <v>12</v>
          </cell>
          <cell r="V1206" t="str">
            <v>41.580469</v>
          </cell>
          <cell r="W1206" t="str">
            <v>-72.625273</v>
          </cell>
        </row>
        <row r="1207">
          <cell r="B1207">
            <v>600263</v>
          </cell>
          <cell r="C1207" t="str">
            <v>PRESTON VETERANS MEMORIA</v>
          </cell>
          <cell r="D1207" t="str">
            <v>FFV</v>
          </cell>
          <cell r="E1207">
            <v>0</v>
          </cell>
          <cell r="F1207" t="str">
            <v>T</v>
          </cell>
          <cell r="G1207" t="str">
            <v>325 SHETUCKET TURNPIKE</v>
          </cell>
          <cell r="H1207" t="str">
            <v>PRESTON</v>
          </cell>
          <cell r="I1207" t="str">
            <v>CT</v>
          </cell>
          <cell r="J1207" t="str">
            <v>06365</v>
          </cell>
          <cell r="K1207" t="str">
            <v>Exact Auto Street Reference Geocoded</v>
          </cell>
          <cell r="M1207" t="str">
            <v>DOD-DEPARTMENT OF DE</v>
          </cell>
          <cell r="N1207" t="str">
            <v>CAPPELLO DISTRICT</v>
          </cell>
          <cell r="O1207" t="str">
            <v>EFFECTIVE 8/10/20 Del in all locations unless cust chooses not to.  Sign in 1st and go to the back of the school to perform the del.</v>
          </cell>
          <cell r="P1207">
            <v>42990</v>
          </cell>
          <cell r="Q1207">
            <v>44496.539895833303</v>
          </cell>
          <cell r="R1207">
            <v>44634</v>
          </cell>
          <cell r="S1207" t="str">
            <v>FRANKIE</v>
          </cell>
          <cell r="T1207" t="str">
            <v>12</v>
          </cell>
          <cell r="V1207" t="str">
            <v>41.528888</v>
          </cell>
          <cell r="W1207" t="str">
            <v>-71.985121</v>
          </cell>
        </row>
        <row r="1208">
          <cell r="B1208">
            <v>600264</v>
          </cell>
          <cell r="C1208" t="str">
            <v>PUTNAM ELEM &amp; MIDDLE</v>
          </cell>
          <cell r="D1208" t="str">
            <v>FFV</v>
          </cell>
          <cell r="E1208">
            <v>0</v>
          </cell>
          <cell r="F1208" t="str">
            <v>R</v>
          </cell>
          <cell r="G1208" t="str">
            <v>33 WICKER STREET</v>
          </cell>
          <cell r="H1208" t="str">
            <v>PUTNAM</v>
          </cell>
          <cell r="I1208" t="str">
            <v>CT</v>
          </cell>
          <cell r="J1208" t="str">
            <v>06260</v>
          </cell>
          <cell r="K1208" t="str">
            <v>High Confidence Auto Street Ref Geocoded</v>
          </cell>
          <cell r="M1208" t="str">
            <v>DOD-DEPARTMENT OF DE</v>
          </cell>
          <cell r="N1208" t="str">
            <v>CAPPELLO DISTRICT</v>
          </cell>
          <cell r="O1208" t="str">
            <v>EFFECTIVE 8/10/20 Del in all locations unless cust chooses not to.</v>
          </cell>
          <cell r="P1208">
            <v>42990</v>
          </cell>
          <cell r="Q1208">
            <v>44496.539895833303</v>
          </cell>
          <cell r="R1208">
            <v>44657</v>
          </cell>
          <cell r="S1208" t="str">
            <v>FRANKIE</v>
          </cell>
          <cell r="T1208" t="str">
            <v>12</v>
          </cell>
          <cell r="V1208" t="str">
            <v>41.921673</v>
          </cell>
          <cell r="W1208" t="str">
            <v>-71.919569</v>
          </cell>
        </row>
        <row r="1209">
          <cell r="B1209">
            <v>600266</v>
          </cell>
          <cell r="C1209" t="str">
            <v>REG 18 - OLD LYME HS</v>
          </cell>
          <cell r="D1209" t="str">
            <v>FFV</v>
          </cell>
          <cell r="E1209">
            <v>0</v>
          </cell>
          <cell r="F1209" t="str">
            <v>W</v>
          </cell>
          <cell r="G1209" t="str">
            <v>69 LYME STREET</v>
          </cell>
          <cell r="H1209" t="str">
            <v>OLD LYME</v>
          </cell>
          <cell r="I1209" t="str">
            <v>CT</v>
          </cell>
          <cell r="J1209" t="str">
            <v>06371</v>
          </cell>
          <cell r="K1209" t="str">
            <v>Exact Auto Street Reference Geocoded</v>
          </cell>
          <cell r="M1209" t="str">
            <v>DOD-DEPARTMENT OF DE</v>
          </cell>
          <cell r="N1209" t="str">
            <v>CAPPELLO DISTRICT</v>
          </cell>
          <cell r="O1209" t="str">
            <v>EFFECTIVE 8/10/20 Del in all locations unless cust chooses not to.</v>
          </cell>
          <cell r="P1209">
            <v>42990</v>
          </cell>
          <cell r="Q1209">
            <v>44496.539895833303</v>
          </cell>
          <cell r="R1209">
            <v>44649</v>
          </cell>
          <cell r="S1209" t="str">
            <v>FRANKIE</v>
          </cell>
          <cell r="T1209" t="str">
            <v>12</v>
          </cell>
          <cell r="V1209" t="str">
            <v>41.320180</v>
          </cell>
          <cell r="W1209" t="str">
            <v>-72.329041</v>
          </cell>
        </row>
        <row r="1210">
          <cell r="B1210">
            <v>600267</v>
          </cell>
          <cell r="C1210" t="str">
            <v>EDADVANCE - NORTHWEST REGIONAL HS</v>
          </cell>
          <cell r="D1210" t="str">
            <v>FFV</v>
          </cell>
          <cell r="E1210">
            <v>0</v>
          </cell>
          <cell r="F1210" t="str">
            <v>M</v>
          </cell>
          <cell r="G1210" t="str">
            <v>100 BATTISTONI DRIVE</v>
          </cell>
          <cell r="H1210" t="str">
            <v>WINSTED</v>
          </cell>
          <cell r="I1210" t="str">
            <v>CT</v>
          </cell>
          <cell r="J1210" t="str">
            <v>06098</v>
          </cell>
          <cell r="K1210" t="str">
            <v>Med Confidence Auto Street Ref Geocoded</v>
          </cell>
          <cell r="M1210" t="str">
            <v>DOD-DEPARTMENT OF DE</v>
          </cell>
          <cell r="N1210" t="str">
            <v>CAPPELLO DISTRICT</v>
          </cell>
          <cell r="O1210" t="str">
            <v>EFFECTIVE 8/10/20 Del in all locations unless cust chooses not to.</v>
          </cell>
          <cell r="P1210">
            <v>42990</v>
          </cell>
          <cell r="Q1210">
            <v>44496.539895833303</v>
          </cell>
          <cell r="R1210">
            <v>44662</v>
          </cell>
          <cell r="S1210" t="str">
            <v>FRANKIE</v>
          </cell>
          <cell r="T1210" t="str">
            <v>12</v>
          </cell>
          <cell r="V1210" t="str">
            <v>41.914270</v>
          </cell>
          <cell r="W1210" t="str">
            <v>-73.046700</v>
          </cell>
        </row>
        <row r="1211">
          <cell r="B1211">
            <v>600268</v>
          </cell>
          <cell r="C1211" t="str">
            <v>REG 9 - HELEN KELLER MS</v>
          </cell>
          <cell r="D1211" t="str">
            <v>FISHER</v>
          </cell>
          <cell r="E1211">
            <v>0</v>
          </cell>
          <cell r="F1211" t="str">
            <v>F</v>
          </cell>
          <cell r="G1211" t="str">
            <v>360 SPORT HILL ROAD</v>
          </cell>
          <cell r="H1211" t="str">
            <v>EASTON</v>
          </cell>
          <cell r="I1211" t="str">
            <v>CT</v>
          </cell>
          <cell r="J1211" t="str">
            <v>06612</v>
          </cell>
          <cell r="K1211" t="str">
            <v>Exact Auto Street Reference Geocoded</v>
          </cell>
          <cell r="M1211" t="str">
            <v>DOD-DEPARTMENT OF DE</v>
          </cell>
          <cell r="N1211" t="str">
            <v>CAPPELLO DISTRICT</v>
          </cell>
          <cell r="P1211">
            <v>42990</v>
          </cell>
          <cell r="Q1211">
            <v>44517.499525462998</v>
          </cell>
          <cell r="R1211">
            <v>44502</v>
          </cell>
          <cell r="S1211" t="str">
            <v>FRANKIE</v>
          </cell>
          <cell r="T1211" t="str">
            <v>12</v>
          </cell>
          <cell r="V1211" t="str">
            <v>41.244485</v>
          </cell>
          <cell r="W1211" t="str">
            <v>-73.274355</v>
          </cell>
        </row>
        <row r="1212">
          <cell r="B1212">
            <v>600269</v>
          </cell>
          <cell r="C1212" t="str">
            <v>REG 9 - JOEL BARLOW HS</v>
          </cell>
          <cell r="D1212" t="str">
            <v>FISHER</v>
          </cell>
          <cell r="E1212">
            <v>0</v>
          </cell>
          <cell r="F1212" t="str">
            <v>M</v>
          </cell>
          <cell r="G1212" t="str">
            <v>100 BLACK ROCK TURNPIKE</v>
          </cell>
          <cell r="H1212" t="str">
            <v>REDDING</v>
          </cell>
          <cell r="I1212" t="str">
            <v>CT</v>
          </cell>
          <cell r="J1212" t="str">
            <v>06896</v>
          </cell>
          <cell r="K1212" t="str">
            <v>Exact Auto Street Reference Geocoded</v>
          </cell>
          <cell r="M1212" t="str">
            <v>DOD-DEPARTMENT OF DE</v>
          </cell>
          <cell r="N1212" t="str">
            <v>CAPPELLO DISTRICT</v>
          </cell>
          <cell r="O1212" t="str">
            <v>EFFECTIVE 8/10/20 Del in all locations unless cust chooses not to.</v>
          </cell>
          <cell r="P1212">
            <v>42990</v>
          </cell>
          <cell r="Q1212">
            <v>44517.499560185199</v>
          </cell>
          <cell r="R1212">
            <v>44494</v>
          </cell>
          <cell r="S1212" t="str">
            <v>FRANKIE</v>
          </cell>
          <cell r="T1212" t="str">
            <v>12</v>
          </cell>
          <cell r="V1212" t="str">
            <v>41.298343</v>
          </cell>
          <cell r="W1212" t="str">
            <v>-73.344491</v>
          </cell>
        </row>
        <row r="1213">
          <cell r="B1213">
            <v>600270</v>
          </cell>
          <cell r="C1213" t="str">
            <v>REG 9 - JOHN READ MS</v>
          </cell>
          <cell r="D1213" t="str">
            <v>FISHER</v>
          </cell>
          <cell r="E1213">
            <v>0</v>
          </cell>
          <cell r="F1213" t="str">
            <v>M</v>
          </cell>
          <cell r="G1213" t="str">
            <v>486 REDDING ROAD</v>
          </cell>
          <cell r="H1213" t="str">
            <v>W. REDDING</v>
          </cell>
          <cell r="I1213" t="str">
            <v>CT</v>
          </cell>
          <cell r="J1213" t="str">
            <v>06896</v>
          </cell>
          <cell r="K1213" t="str">
            <v>High Confidence Auto Street Ref Geocoded</v>
          </cell>
          <cell r="M1213" t="str">
            <v>DOD-DEPARTMENT OF DE</v>
          </cell>
          <cell r="N1213" t="str">
            <v>CAPPELLO DISTRICT</v>
          </cell>
          <cell r="O1213" t="str">
            <v>8/24/2020 - Do not deliver in facility until further notice. Contact Trans with questions.</v>
          </cell>
          <cell r="P1213">
            <v>42990</v>
          </cell>
          <cell r="Q1213">
            <v>44517.4995949074</v>
          </cell>
          <cell r="R1213">
            <v>44517</v>
          </cell>
          <cell r="S1213" t="str">
            <v>FRANKIE</v>
          </cell>
          <cell r="T1213" t="str">
            <v>12</v>
          </cell>
          <cell r="V1213" t="str">
            <v>41.305256</v>
          </cell>
          <cell r="W1213" t="str">
            <v>-73.403007</v>
          </cell>
        </row>
        <row r="1214">
          <cell r="B1214">
            <v>600271</v>
          </cell>
          <cell r="C1214" t="str">
            <v>REG 9 - REDDING ES</v>
          </cell>
          <cell r="D1214" t="str">
            <v>FISHER</v>
          </cell>
          <cell r="E1214">
            <v>0</v>
          </cell>
          <cell r="F1214" t="str">
            <v>M</v>
          </cell>
          <cell r="G1214" t="str">
            <v>33 LONETOWN ROAD</v>
          </cell>
          <cell r="H1214" t="str">
            <v>W. REDDING</v>
          </cell>
          <cell r="I1214" t="str">
            <v>CT</v>
          </cell>
          <cell r="J1214" t="str">
            <v>06896</v>
          </cell>
          <cell r="K1214" t="str">
            <v>High Confidence Auto Street Ref Geocoded</v>
          </cell>
          <cell r="M1214" t="str">
            <v>DOD-DEPARTMENT OF DE</v>
          </cell>
          <cell r="N1214" t="str">
            <v>CAPPELLO DISTRICT</v>
          </cell>
          <cell r="P1214">
            <v>42990</v>
          </cell>
          <cell r="Q1214">
            <v>44517.499629629601</v>
          </cell>
          <cell r="R1214">
            <v>44508</v>
          </cell>
          <cell r="S1214" t="str">
            <v>FRANKIE</v>
          </cell>
          <cell r="T1214" t="str">
            <v>12</v>
          </cell>
          <cell r="V1214" t="str">
            <v>41.310273</v>
          </cell>
          <cell r="W1214" t="str">
            <v>-73.384412</v>
          </cell>
        </row>
        <row r="1215">
          <cell r="B1215">
            <v>600272</v>
          </cell>
          <cell r="C1215" t="str">
            <v>REG 9 - SAMUEL STAPLES ES</v>
          </cell>
          <cell r="D1215" t="str">
            <v>FISHER</v>
          </cell>
          <cell r="E1215">
            <v>0</v>
          </cell>
          <cell r="F1215" t="str">
            <v>F</v>
          </cell>
          <cell r="G1215" t="str">
            <v>515 MOREHOUSE ROAD</v>
          </cell>
          <cell r="H1215" t="str">
            <v>EASTON</v>
          </cell>
          <cell r="I1215" t="str">
            <v>CT</v>
          </cell>
          <cell r="J1215" t="str">
            <v>06612</v>
          </cell>
          <cell r="K1215" t="str">
            <v>Exact Auto Street Reference Geocoded</v>
          </cell>
          <cell r="M1215" t="str">
            <v>DOD-DEPARTMENT OF DE</v>
          </cell>
          <cell r="N1215" t="str">
            <v>CAPPELLO DISTRICT</v>
          </cell>
          <cell r="O1215" t="str">
            <v>EFFECTIVE 8/10/20 Del in all locations unless cust chooses not to.</v>
          </cell>
          <cell r="P1215">
            <v>42990</v>
          </cell>
          <cell r="Q1215">
            <v>44517.499652777798</v>
          </cell>
          <cell r="R1215">
            <v>44517</v>
          </cell>
          <cell r="S1215" t="str">
            <v>FRANKIE</v>
          </cell>
          <cell r="T1215" t="str">
            <v>12</v>
          </cell>
          <cell r="V1215" t="str">
            <v>41.237525</v>
          </cell>
          <cell r="W1215" t="str">
            <v>-73.284486</v>
          </cell>
        </row>
        <row r="1216">
          <cell r="B1216">
            <v>600273</v>
          </cell>
          <cell r="C1216" t="str">
            <v>REG 4 - Chester ES</v>
          </cell>
          <cell r="D1216" t="str">
            <v>FFV</v>
          </cell>
          <cell r="E1216">
            <v>0</v>
          </cell>
          <cell r="F1216" t="str">
            <v>M</v>
          </cell>
          <cell r="G1216" t="str">
            <v>23 RIDGE ROAD</v>
          </cell>
          <cell r="H1216" t="str">
            <v>CHESTER</v>
          </cell>
          <cell r="I1216" t="str">
            <v>CT</v>
          </cell>
          <cell r="J1216" t="str">
            <v>06412</v>
          </cell>
          <cell r="K1216" t="str">
            <v>Exact Auto Street Reference Geocoded</v>
          </cell>
          <cell r="M1216" t="str">
            <v>DOD-DEPARTMENT OF DE</v>
          </cell>
          <cell r="N1216" t="str">
            <v>CAPPELLO DISTRICT</v>
          </cell>
          <cell r="O1216" t="str">
            <v>EFFECTIVE 8/10/20 Del in all locations unless cust chooses not to.</v>
          </cell>
          <cell r="P1216">
            <v>42990</v>
          </cell>
          <cell r="Q1216">
            <v>44496.539895833303</v>
          </cell>
          <cell r="R1216">
            <v>44647</v>
          </cell>
          <cell r="S1216" t="str">
            <v>FRANKIE</v>
          </cell>
          <cell r="T1216" t="str">
            <v>12</v>
          </cell>
          <cell r="V1216" t="str">
            <v>41.404920</v>
          </cell>
          <cell r="W1216" t="str">
            <v>-72.457956</v>
          </cell>
        </row>
        <row r="1217">
          <cell r="B1217">
            <v>600274</v>
          </cell>
          <cell r="C1217" t="str">
            <v>REG 4 - Deep River ES</v>
          </cell>
          <cell r="D1217" t="str">
            <v>FFV</v>
          </cell>
          <cell r="E1217">
            <v>0</v>
          </cell>
          <cell r="F1217" t="str">
            <v>M</v>
          </cell>
          <cell r="G1217" t="str">
            <v>12 RIVER STREET</v>
          </cell>
          <cell r="H1217" t="str">
            <v>DEEP RIVER</v>
          </cell>
          <cell r="I1217" t="str">
            <v>CT</v>
          </cell>
          <cell r="J1217" t="str">
            <v>06417</v>
          </cell>
          <cell r="K1217" t="str">
            <v>Exact Auto Street Reference Geocoded</v>
          </cell>
          <cell r="M1217" t="str">
            <v>DOD-DEPARTMENT OF DE</v>
          </cell>
          <cell r="N1217" t="str">
            <v>CAPPELLO DISTRICT</v>
          </cell>
          <cell r="O1217" t="str">
            <v>EFFECTIVE 8/10/20 Del in all locations unless cust chooses not to.</v>
          </cell>
          <cell r="P1217">
            <v>42990</v>
          </cell>
          <cell r="Q1217">
            <v>44496.539895833303</v>
          </cell>
          <cell r="R1217">
            <v>44647</v>
          </cell>
          <cell r="S1217" t="str">
            <v>FRANKIE</v>
          </cell>
          <cell r="T1217" t="str">
            <v>12</v>
          </cell>
          <cell r="V1217" t="str">
            <v>41.386675</v>
          </cell>
          <cell r="W1217" t="str">
            <v>-72.434761</v>
          </cell>
        </row>
        <row r="1218">
          <cell r="B1218">
            <v>600275</v>
          </cell>
          <cell r="C1218" t="str">
            <v>REG 4 - Essex ES</v>
          </cell>
          <cell r="D1218" t="str">
            <v>FFV</v>
          </cell>
          <cell r="E1218">
            <v>0</v>
          </cell>
          <cell r="F1218" t="str">
            <v>M</v>
          </cell>
          <cell r="G1218" t="str">
            <v>108 NORTH MAIN STREET</v>
          </cell>
          <cell r="H1218" t="str">
            <v>CENTERBROOK</v>
          </cell>
          <cell r="I1218" t="str">
            <v>CT</v>
          </cell>
          <cell r="J1218" t="str">
            <v>06409</v>
          </cell>
          <cell r="K1218" t="str">
            <v>Med Confidence Auto Street Ref Geocoded</v>
          </cell>
          <cell r="M1218" t="str">
            <v>DOD-DEPARTMENT OF DE</v>
          </cell>
          <cell r="N1218" t="str">
            <v>CAPPELLO DISTRICT</v>
          </cell>
          <cell r="O1218" t="str">
            <v>EFFECTIVE 8/10/20 Del in all locations unless cust chooses not to.</v>
          </cell>
          <cell r="P1218">
            <v>42990</v>
          </cell>
          <cell r="Q1218">
            <v>44496.539895833303</v>
          </cell>
          <cell r="R1218">
            <v>44647</v>
          </cell>
          <cell r="S1218" t="str">
            <v>FRANKIE</v>
          </cell>
          <cell r="T1218" t="str">
            <v>12</v>
          </cell>
          <cell r="V1218" t="str">
            <v>41.350951</v>
          </cell>
          <cell r="W1218" t="str">
            <v>-72.419439</v>
          </cell>
        </row>
        <row r="1219">
          <cell r="B1219">
            <v>600276</v>
          </cell>
          <cell r="C1219" t="str">
            <v>REG 4 - John Winthrop MS</v>
          </cell>
          <cell r="D1219" t="str">
            <v>FFV</v>
          </cell>
          <cell r="E1219">
            <v>0</v>
          </cell>
          <cell r="F1219" t="str">
            <v>M</v>
          </cell>
          <cell r="G1219" t="str">
            <v>1 JOHN WINTHROP</v>
          </cell>
          <cell r="H1219" t="str">
            <v>DEEP RIVER</v>
          </cell>
          <cell r="I1219" t="str">
            <v>CT</v>
          </cell>
          <cell r="J1219" t="str">
            <v>06417</v>
          </cell>
          <cell r="K1219" t="str">
            <v>Med Confidence Auto Street Ref Geocoded</v>
          </cell>
          <cell r="M1219" t="str">
            <v>DOD-DEPARTMENT OF DE</v>
          </cell>
          <cell r="N1219" t="str">
            <v>CAPPELLO DISTRICT</v>
          </cell>
          <cell r="O1219" t="str">
            <v>EFFECTIVE 8/10/20 Del in all locations unless cust chooses not to.</v>
          </cell>
          <cell r="P1219">
            <v>42990</v>
          </cell>
          <cell r="Q1219">
            <v>44496.539895833303</v>
          </cell>
          <cell r="R1219">
            <v>44640</v>
          </cell>
          <cell r="S1219" t="str">
            <v>FRANKIE</v>
          </cell>
          <cell r="T1219" t="str">
            <v>12</v>
          </cell>
          <cell r="V1219" t="str">
            <v>41.365860</v>
          </cell>
          <cell r="W1219" t="str">
            <v>-72.465234</v>
          </cell>
        </row>
        <row r="1220">
          <cell r="B1220">
            <v>600277</v>
          </cell>
          <cell r="C1220" t="str">
            <v>REG 4 - Valley Regional HS</v>
          </cell>
          <cell r="D1220" t="str">
            <v>FFV</v>
          </cell>
          <cell r="E1220">
            <v>0</v>
          </cell>
          <cell r="F1220" t="str">
            <v>M</v>
          </cell>
          <cell r="G1220" t="str">
            <v>256 KELSEY HILL ROAD</v>
          </cell>
          <cell r="H1220" t="str">
            <v>DEEP RIVER</v>
          </cell>
          <cell r="I1220" t="str">
            <v>CT</v>
          </cell>
          <cell r="J1220" t="str">
            <v>06417</v>
          </cell>
          <cell r="K1220" t="str">
            <v>Exact Auto Street Reference Geocoded</v>
          </cell>
          <cell r="M1220" t="str">
            <v>DOD-DEPARTMENT OF DE</v>
          </cell>
          <cell r="N1220" t="str">
            <v>CAPPELLO DISTRICT</v>
          </cell>
          <cell r="P1220">
            <v>42990</v>
          </cell>
          <cell r="Q1220">
            <v>44496.539895833303</v>
          </cell>
          <cell r="R1220">
            <v>44640</v>
          </cell>
          <cell r="S1220" t="str">
            <v>FRANKIE</v>
          </cell>
          <cell r="T1220" t="str">
            <v>12</v>
          </cell>
          <cell r="V1220" t="str">
            <v>41.368491</v>
          </cell>
          <cell r="W1220" t="str">
            <v>-72.447438</v>
          </cell>
        </row>
        <row r="1221">
          <cell r="B1221">
            <v>600278</v>
          </cell>
          <cell r="C1221" t="str">
            <v>REG 17 - BURR ES</v>
          </cell>
          <cell r="D1221" t="str">
            <v>FFV</v>
          </cell>
          <cell r="E1221">
            <v>0</v>
          </cell>
          <cell r="F1221" t="str">
            <v>M</v>
          </cell>
          <cell r="G1221" t="str">
            <v>792 KILLINGWORTH RD</v>
          </cell>
          <cell r="H1221" t="str">
            <v>HIGGANUM</v>
          </cell>
          <cell r="I1221" t="str">
            <v>CT</v>
          </cell>
          <cell r="J1221" t="str">
            <v>06441</v>
          </cell>
          <cell r="K1221" t="str">
            <v>Exact Auto Street Reference Geocoded</v>
          </cell>
          <cell r="M1221" t="str">
            <v>DOD-DEPARTMENT OF DE</v>
          </cell>
          <cell r="N1221" t="str">
            <v>CAPPELLO DISTRICT</v>
          </cell>
          <cell r="O1221" t="str">
            <v>EFFECTIVE 8/10/20 Del in all locations unless cust chooses not to.</v>
          </cell>
          <cell r="P1221">
            <v>42990</v>
          </cell>
          <cell r="Q1221">
            <v>44496.539895833303</v>
          </cell>
          <cell r="R1221">
            <v>44647</v>
          </cell>
          <cell r="S1221" t="str">
            <v>FRANKIE</v>
          </cell>
          <cell r="T1221" t="str">
            <v>12</v>
          </cell>
          <cell r="V1221" t="str">
            <v>41.443764</v>
          </cell>
          <cell r="W1221" t="str">
            <v>-72.555628</v>
          </cell>
        </row>
        <row r="1222">
          <cell r="B1222">
            <v>600280</v>
          </cell>
          <cell r="C1222" t="str">
            <v>REG 17 - HADDAM KILLINGWORTH HS</v>
          </cell>
          <cell r="D1222" t="str">
            <v>FFV</v>
          </cell>
          <cell r="E1222">
            <v>0</v>
          </cell>
          <cell r="F1222" t="str">
            <v>M</v>
          </cell>
          <cell r="G1222" t="str">
            <v>95 LITTLE CITY ROAD</v>
          </cell>
          <cell r="H1222" t="str">
            <v>HIGGANUM</v>
          </cell>
          <cell r="I1222" t="str">
            <v>CT</v>
          </cell>
          <cell r="J1222" t="str">
            <v>06441</v>
          </cell>
          <cell r="K1222" t="str">
            <v>Exact Auto Street Reference Geocoded</v>
          </cell>
          <cell r="M1222" t="str">
            <v>DOD-DEPARTMENT OF DE</v>
          </cell>
          <cell r="N1222" t="str">
            <v>CAPPELLO DISTRICT</v>
          </cell>
          <cell r="P1222">
            <v>42990</v>
          </cell>
          <cell r="Q1222">
            <v>44496.539895833303</v>
          </cell>
          <cell r="R1222">
            <v>44661</v>
          </cell>
          <cell r="S1222" t="str">
            <v>FRANKIE</v>
          </cell>
          <cell r="T1222" t="str">
            <v>12</v>
          </cell>
          <cell r="V1222" t="str">
            <v>41.464107</v>
          </cell>
          <cell r="W1222" t="str">
            <v>-72.565325</v>
          </cell>
        </row>
        <row r="1223">
          <cell r="B1223">
            <v>600281</v>
          </cell>
          <cell r="C1223" t="str">
            <v>REG 17 - HADDAM KILLINGWORTH MID</v>
          </cell>
          <cell r="D1223" t="str">
            <v>FFV</v>
          </cell>
          <cell r="E1223">
            <v>0</v>
          </cell>
          <cell r="F1223" t="str">
            <v>M</v>
          </cell>
          <cell r="G1223" t="str">
            <v>451 ROUTE 81</v>
          </cell>
          <cell r="H1223" t="str">
            <v>KILLINGWORTH</v>
          </cell>
          <cell r="I1223" t="str">
            <v>CT</v>
          </cell>
          <cell r="J1223" t="str">
            <v>06419</v>
          </cell>
          <cell r="K1223" t="str">
            <v>High Confidence Auto Street Ref Geocoded</v>
          </cell>
          <cell r="M1223" t="str">
            <v>DOD-DEPARTMENT OF DE</v>
          </cell>
          <cell r="N1223" t="str">
            <v>CAPPELLO DISTRICT</v>
          </cell>
          <cell r="O1223" t="str">
            <v>EFFECTIVE 8/10/20 Del in all locations unless cust chooses not to.</v>
          </cell>
          <cell r="P1223">
            <v>42990</v>
          </cell>
          <cell r="Q1223">
            <v>44496.539895833303</v>
          </cell>
          <cell r="R1223">
            <v>44647</v>
          </cell>
          <cell r="S1223" t="str">
            <v>FRANKIE</v>
          </cell>
          <cell r="T1223" t="str">
            <v>12</v>
          </cell>
          <cell r="V1223" t="str">
            <v>41.385607</v>
          </cell>
          <cell r="W1223" t="str">
            <v>-72.564470</v>
          </cell>
        </row>
        <row r="1224">
          <cell r="B1224">
            <v>600282</v>
          </cell>
          <cell r="C1224" t="str">
            <v>REG 17 - KILLINGWORTH ES</v>
          </cell>
          <cell r="D1224" t="str">
            <v>FFV</v>
          </cell>
          <cell r="E1224">
            <v>0</v>
          </cell>
          <cell r="F1224" t="str">
            <v>M</v>
          </cell>
          <cell r="G1224" t="str">
            <v>340 ROUTE 81</v>
          </cell>
          <cell r="H1224" t="str">
            <v>KILLINGWORTH</v>
          </cell>
          <cell r="I1224" t="str">
            <v>CT</v>
          </cell>
          <cell r="J1224" t="str">
            <v>06419</v>
          </cell>
          <cell r="K1224" t="str">
            <v>High Confidence Auto Street Ref Geocoded</v>
          </cell>
          <cell r="M1224" t="str">
            <v>DOD-DEPARTMENT OF DE</v>
          </cell>
          <cell r="N1224" t="str">
            <v>CAPPELLO DISTRICT</v>
          </cell>
          <cell r="P1224">
            <v>42990</v>
          </cell>
          <cell r="Q1224">
            <v>44496.539895833303</v>
          </cell>
          <cell r="R1224">
            <v>44606</v>
          </cell>
          <cell r="S1224" t="str">
            <v>FRANKIE</v>
          </cell>
          <cell r="T1224" t="str">
            <v>12</v>
          </cell>
          <cell r="V1224" t="str">
            <v>41.371204</v>
          </cell>
          <cell r="W1224" t="str">
            <v>-72.564840</v>
          </cell>
        </row>
        <row r="1225">
          <cell r="B1225">
            <v>600283</v>
          </cell>
          <cell r="C1225" t="str">
            <v>REG 10 - LEWIS MILLS, HARBUR MID</v>
          </cell>
          <cell r="D1225" t="str">
            <v>FFV</v>
          </cell>
          <cell r="E1225">
            <v>0</v>
          </cell>
          <cell r="F1225" t="str">
            <v>F</v>
          </cell>
          <cell r="G1225" t="str">
            <v>24 LYON RD</v>
          </cell>
          <cell r="H1225" t="str">
            <v>BURLINGTON</v>
          </cell>
          <cell r="I1225" t="str">
            <v>CT</v>
          </cell>
          <cell r="J1225" t="str">
            <v>06013</v>
          </cell>
          <cell r="K1225" t="str">
            <v>High Confidence Auto Street Ref Geocoded</v>
          </cell>
          <cell r="M1225" t="str">
            <v>DOD-DEPARTMENT OF DE</v>
          </cell>
          <cell r="N1225" t="str">
            <v>CAPPELLO DISTRICT</v>
          </cell>
          <cell r="P1225">
            <v>42990</v>
          </cell>
          <cell r="Q1225">
            <v>44496.539895833303</v>
          </cell>
          <cell r="R1225">
            <v>44644</v>
          </cell>
          <cell r="S1225" t="str">
            <v>FRANKIE</v>
          </cell>
          <cell r="T1225" t="str">
            <v>12</v>
          </cell>
          <cell r="V1225" t="str">
            <v>41.781378</v>
          </cell>
          <cell r="W1225" t="str">
            <v>-72.989177</v>
          </cell>
        </row>
        <row r="1226">
          <cell r="B1226">
            <v>600284</v>
          </cell>
          <cell r="C1226" t="str">
            <v>REG 16 - ALGONQUIN SCH</v>
          </cell>
          <cell r="D1226" t="str">
            <v>FFV</v>
          </cell>
          <cell r="E1226">
            <v>0</v>
          </cell>
          <cell r="F1226" t="str">
            <v>M</v>
          </cell>
          <cell r="G1226" t="str">
            <v>30 COER ROAD</v>
          </cell>
          <cell r="H1226" t="str">
            <v>PROSPECT</v>
          </cell>
          <cell r="I1226" t="str">
            <v>CT</v>
          </cell>
          <cell r="J1226" t="str">
            <v>06712</v>
          </cell>
          <cell r="K1226" t="str">
            <v>Exact Auto Street Reference Geocoded</v>
          </cell>
          <cell r="M1226" t="str">
            <v>DOD-DEPARTMENT OF DE</v>
          </cell>
          <cell r="N1226" t="str">
            <v>CAPPELLO DISTRICT</v>
          </cell>
          <cell r="P1226">
            <v>42990</v>
          </cell>
          <cell r="Q1226">
            <v>44427.518935185202</v>
          </cell>
          <cell r="S1226" t="str">
            <v>FRANKIE</v>
          </cell>
          <cell r="T1226" t="str">
            <v>12</v>
          </cell>
          <cell r="V1226" t="str">
            <v>41.497327</v>
          </cell>
          <cell r="W1226" t="str">
            <v>-72.974603</v>
          </cell>
        </row>
        <row r="1227">
          <cell r="B1227">
            <v>600285</v>
          </cell>
          <cell r="C1227" t="str">
            <v>REG 16 - COMMUNITY SCH</v>
          </cell>
          <cell r="D1227" t="str">
            <v>FFV</v>
          </cell>
          <cell r="E1227">
            <v>0</v>
          </cell>
          <cell r="F1227" t="str">
            <v>M</v>
          </cell>
          <cell r="G1227" t="str">
            <v>12 CENTER STREET</v>
          </cell>
          <cell r="H1227" t="str">
            <v>PROSPECT</v>
          </cell>
          <cell r="I1227" t="str">
            <v>CT</v>
          </cell>
          <cell r="J1227" t="str">
            <v>06712</v>
          </cell>
          <cell r="K1227" t="str">
            <v>Exact Auto Street Reference Geocoded</v>
          </cell>
          <cell r="M1227" t="str">
            <v>DOD-DEPARTMENT OF DE</v>
          </cell>
          <cell r="N1227" t="str">
            <v>CAPPELLO DISTRICT</v>
          </cell>
          <cell r="P1227">
            <v>42990</v>
          </cell>
          <cell r="Q1227">
            <v>44427.518935185202</v>
          </cell>
          <cell r="S1227" t="str">
            <v>FRANKIE</v>
          </cell>
          <cell r="T1227" t="str">
            <v>12</v>
          </cell>
          <cell r="V1227" t="str">
            <v>41.500019</v>
          </cell>
          <cell r="W1227" t="str">
            <v>-72.977357</v>
          </cell>
        </row>
        <row r="1228">
          <cell r="B1228">
            <v>600286</v>
          </cell>
          <cell r="C1228" t="str">
            <v>REG 16 - LAUREL LEDGE SCH</v>
          </cell>
          <cell r="D1228" t="str">
            <v>FFV</v>
          </cell>
          <cell r="E1228">
            <v>0</v>
          </cell>
          <cell r="F1228" t="str">
            <v>M</v>
          </cell>
          <cell r="G1228" t="str">
            <v>30 HIGHLAND AVENUE</v>
          </cell>
          <cell r="H1228" t="str">
            <v>BEACON FALLS</v>
          </cell>
          <cell r="I1228" t="str">
            <v>CT</v>
          </cell>
          <cell r="J1228" t="str">
            <v>06403</v>
          </cell>
          <cell r="K1228" t="str">
            <v>Exact Auto Street Reference Geocoded</v>
          </cell>
          <cell r="M1228" t="str">
            <v>DOD-DEPARTMENT OF DE</v>
          </cell>
          <cell r="N1228" t="str">
            <v>CAPPELLO DISTRICT</v>
          </cell>
          <cell r="O1228" t="str">
            <v>EFFECTIVE 8/10/20 Del in all locations unless cust chooses not to.</v>
          </cell>
          <cell r="P1228">
            <v>42990</v>
          </cell>
          <cell r="Q1228">
            <v>44427.518935185202</v>
          </cell>
          <cell r="R1228">
            <v>44501</v>
          </cell>
          <cell r="S1228" t="str">
            <v>FRANKIE</v>
          </cell>
          <cell r="T1228" t="str">
            <v>12</v>
          </cell>
          <cell r="V1228" t="str">
            <v>41.446392</v>
          </cell>
          <cell r="W1228" t="str">
            <v>-73.060148</v>
          </cell>
        </row>
        <row r="1229">
          <cell r="B1229">
            <v>600287</v>
          </cell>
          <cell r="C1229" t="str">
            <v>REG 16 - LONG RIVER MID</v>
          </cell>
          <cell r="D1229" t="str">
            <v>FFV</v>
          </cell>
          <cell r="E1229">
            <v>0</v>
          </cell>
          <cell r="F1229" t="str">
            <v>M</v>
          </cell>
          <cell r="G1229" t="str">
            <v>30 COLUMBIA AVENUE</v>
          </cell>
          <cell r="H1229" t="str">
            <v>PROSPECT</v>
          </cell>
          <cell r="I1229" t="str">
            <v>CT</v>
          </cell>
          <cell r="J1229" t="str">
            <v>06712</v>
          </cell>
          <cell r="K1229" t="str">
            <v>High Confidence Auto Street Ref Geocoded</v>
          </cell>
          <cell r="M1229" t="str">
            <v>DOD-DEPARTMENT OF DE</v>
          </cell>
          <cell r="N1229" t="str">
            <v>CAPPELLO DISTRICT</v>
          </cell>
          <cell r="O1229" t="str">
            <v>EFFECTIVE 8/10/20 Del in all locations unless cust chooses not to.</v>
          </cell>
          <cell r="P1229">
            <v>42990</v>
          </cell>
          <cell r="Q1229">
            <v>44496.539895833303</v>
          </cell>
          <cell r="R1229">
            <v>44507</v>
          </cell>
          <cell r="S1229" t="str">
            <v>FRANKIE</v>
          </cell>
          <cell r="T1229" t="str">
            <v>12</v>
          </cell>
          <cell r="V1229" t="str">
            <v>41.502797</v>
          </cell>
          <cell r="W1229" t="str">
            <v>-72.978250</v>
          </cell>
        </row>
        <row r="1230">
          <cell r="B1230">
            <v>600288</v>
          </cell>
          <cell r="C1230" t="str">
            <v>REG 16 - PROSPECT ES</v>
          </cell>
          <cell r="D1230" t="str">
            <v>FFV</v>
          </cell>
          <cell r="E1230">
            <v>0</v>
          </cell>
          <cell r="F1230" t="str">
            <v>M</v>
          </cell>
          <cell r="G1230" t="str">
            <v>75 NEW HAVEN ROAD</v>
          </cell>
          <cell r="H1230" t="str">
            <v>PROSPECT</v>
          </cell>
          <cell r="I1230" t="str">
            <v>CT</v>
          </cell>
          <cell r="J1230" t="str">
            <v>06712</v>
          </cell>
          <cell r="K1230" t="str">
            <v>Exact Auto Street Reference Geocoded</v>
          </cell>
          <cell r="M1230" t="str">
            <v>DOD-DEPARTMENT OF DE</v>
          </cell>
          <cell r="N1230" t="str">
            <v>CAPPELLO DISTRICT</v>
          </cell>
          <cell r="O1230" t="str">
            <v>EFFECTIVE 8/10/20 Del in all locations unless cust chooses not to.</v>
          </cell>
          <cell r="P1230">
            <v>42990</v>
          </cell>
          <cell r="Q1230">
            <v>44496.539895833303</v>
          </cell>
          <cell r="R1230">
            <v>44640</v>
          </cell>
          <cell r="S1230" t="str">
            <v>FRANKIE</v>
          </cell>
          <cell r="T1230" t="str">
            <v>12</v>
          </cell>
          <cell r="V1230" t="str">
            <v>41.494356</v>
          </cell>
          <cell r="W1230" t="str">
            <v>-72.975542</v>
          </cell>
        </row>
        <row r="1231">
          <cell r="B1231">
            <v>600289</v>
          </cell>
          <cell r="C1231" t="str">
            <v>REG 16 - WOODLAND REGIONAL HS</v>
          </cell>
          <cell r="D1231" t="str">
            <v>FFV</v>
          </cell>
          <cell r="E1231">
            <v>0</v>
          </cell>
          <cell r="F1231" t="str">
            <v>M</v>
          </cell>
          <cell r="G1231" t="str">
            <v>135 BACK RIMMON ROAD</v>
          </cell>
          <cell r="H1231" t="str">
            <v>BEACON FALLS</v>
          </cell>
          <cell r="I1231" t="str">
            <v>CT</v>
          </cell>
          <cell r="J1231" t="str">
            <v>06403</v>
          </cell>
          <cell r="K1231" t="str">
            <v>Exact Auto Street Reference Geocoded</v>
          </cell>
          <cell r="M1231" t="str">
            <v>DOD-DEPARTMENT OF DE</v>
          </cell>
          <cell r="N1231" t="str">
            <v>CAPPELLO DISTRICT</v>
          </cell>
          <cell r="O1231" t="str">
            <v>EFFECTIVE 8/10/20 Del in all locations unless cust chooses not to.</v>
          </cell>
          <cell r="P1231">
            <v>42990</v>
          </cell>
          <cell r="Q1231">
            <v>44496.539895833303</v>
          </cell>
          <cell r="R1231">
            <v>44647</v>
          </cell>
          <cell r="S1231" t="str">
            <v>FRANKIE</v>
          </cell>
          <cell r="T1231" t="str">
            <v>12</v>
          </cell>
          <cell r="V1231" t="str">
            <v>41.426003</v>
          </cell>
          <cell r="W1231" t="str">
            <v>-73.082867</v>
          </cell>
        </row>
        <row r="1232">
          <cell r="B1232">
            <v>600290</v>
          </cell>
          <cell r="C1232" t="str">
            <v>EDADVANCE - GOSHEN CENTER SCH</v>
          </cell>
          <cell r="D1232" t="str">
            <v>FFV</v>
          </cell>
          <cell r="E1232">
            <v>0</v>
          </cell>
          <cell r="F1232" t="str">
            <v>M</v>
          </cell>
          <cell r="G1232" t="str">
            <v>50 NORTH ST</v>
          </cell>
          <cell r="H1232" t="str">
            <v>GOSHEN</v>
          </cell>
          <cell r="I1232" t="str">
            <v>CT</v>
          </cell>
          <cell r="J1232" t="str">
            <v>06756</v>
          </cell>
          <cell r="K1232" t="str">
            <v>Exact Auto Street Reference Geocoded</v>
          </cell>
          <cell r="M1232" t="str">
            <v>DOD-DEPARTMENT OF DE</v>
          </cell>
          <cell r="N1232" t="str">
            <v>CAPPELLO DISTRICT</v>
          </cell>
          <cell r="P1232">
            <v>42990</v>
          </cell>
          <cell r="Q1232">
            <v>44496.539895833303</v>
          </cell>
          <cell r="R1232">
            <v>44584</v>
          </cell>
          <cell r="S1232" t="str">
            <v>FRANKIE</v>
          </cell>
          <cell r="T1232" t="str">
            <v>12</v>
          </cell>
          <cell r="V1232" t="str">
            <v>41.834156</v>
          </cell>
          <cell r="W1232" t="str">
            <v>-73.227693</v>
          </cell>
        </row>
        <row r="1233">
          <cell r="B1233">
            <v>600291</v>
          </cell>
          <cell r="C1233" t="str">
            <v>EDADVANCE - JAMES MORRIS ES</v>
          </cell>
          <cell r="D1233" t="str">
            <v>FFV</v>
          </cell>
          <cell r="E1233">
            <v>0</v>
          </cell>
          <cell r="F1233" t="str">
            <v>M</v>
          </cell>
          <cell r="G1233" t="str">
            <v>10 EAST STREET</v>
          </cell>
          <cell r="H1233" t="str">
            <v>MORIS</v>
          </cell>
          <cell r="I1233" t="str">
            <v>CT</v>
          </cell>
          <cell r="J1233" t="str">
            <v>06763</v>
          </cell>
          <cell r="K1233" t="str">
            <v>High Confidence Auto Street Ref Geocoded</v>
          </cell>
          <cell r="M1233" t="str">
            <v>DOD-DEPARTMENT OF DE</v>
          </cell>
          <cell r="N1233" t="str">
            <v>CAPPELLO DISTRICT</v>
          </cell>
          <cell r="P1233">
            <v>42990</v>
          </cell>
          <cell r="Q1233">
            <v>44496.539895833303</v>
          </cell>
          <cell r="R1233">
            <v>44619</v>
          </cell>
          <cell r="S1233" t="str">
            <v>FRANKIE</v>
          </cell>
          <cell r="T1233" t="str">
            <v>12</v>
          </cell>
          <cell r="V1233" t="str">
            <v>41.683810</v>
          </cell>
          <cell r="W1233" t="str">
            <v>-73.198657</v>
          </cell>
        </row>
        <row r="1234">
          <cell r="B1234">
            <v>600292</v>
          </cell>
          <cell r="C1234" t="str">
            <v>EDADVANCE - WAMOGO REGIONAL HS</v>
          </cell>
          <cell r="D1234" t="str">
            <v>FFV</v>
          </cell>
          <cell r="E1234">
            <v>0</v>
          </cell>
          <cell r="F1234" t="str">
            <v>M</v>
          </cell>
          <cell r="G1234" t="str">
            <v>98 WAMOGO RD</v>
          </cell>
          <cell r="H1234" t="str">
            <v>LITCHFIELD</v>
          </cell>
          <cell r="I1234" t="str">
            <v>CT</v>
          </cell>
          <cell r="J1234" t="str">
            <v>06759</v>
          </cell>
          <cell r="K1234" t="str">
            <v>Exact Auto Street Reference Geocoded</v>
          </cell>
          <cell r="M1234" t="str">
            <v>DOD-DEPARTMENT OF DE</v>
          </cell>
          <cell r="N1234" t="str">
            <v>CAPPELLO DISTRICT</v>
          </cell>
          <cell r="P1234">
            <v>44002</v>
          </cell>
          <cell r="Q1234">
            <v>44496.570104166698</v>
          </cell>
          <cell r="S1234" t="str">
            <v>FRANKIE</v>
          </cell>
          <cell r="T1234" t="str">
            <v>12</v>
          </cell>
          <cell r="V1234" t="str">
            <v>41.727110</v>
          </cell>
          <cell r="W1234" t="str">
            <v>-73.224663</v>
          </cell>
        </row>
        <row r="1235">
          <cell r="B1235">
            <v>600293</v>
          </cell>
          <cell r="C1235" t="str">
            <v>EDADVANCE - WARREN ES</v>
          </cell>
          <cell r="D1235" t="str">
            <v>FFV</v>
          </cell>
          <cell r="E1235">
            <v>0</v>
          </cell>
          <cell r="F1235" t="str">
            <v>M</v>
          </cell>
          <cell r="G1235" t="str">
            <v>21 SACKETT HILL RD</v>
          </cell>
          <cell r="H1235" t="str">
            <v>WARREN</v>
          </cell>
          <cell r="I1235" t="str">
            <v>CT</v>
          </cell>
          <cell r="J1235" t="str">
            <v>06754</v>
          </cell>
          <cell r="K1235" t="str">
            <v>Exact Auto Street Reference Geocoded</v>
          </cell>
          <cell r="M1235" t="str">
            <v>DOD-DEPARTMENT OF DE</v>
          </cell>
          <cell r="N1235" t="str">
            <v>CAPPELLO DISTRICT</v>
          </cell>
          <cell r="P1235">
            <v>42990</v>
          </cell>
          <cell r="Q1235">
            <v>44496.539895833303</v>
          </cell>
          <cell r="R1235">
            <v>44528</v>
          </cell>
          <cell r="S1235" t="str">
            <v>FRANKIE</v>
          </cell>
          <cell r="T1235" t="str">
            <v>12</v>
          </cell>
          <cell r="V1235" t="str">
            <v>41.740819</v>
          </cell>
          <cell r="W1235" t="str">
            <v>-73.347834</v>
          </cell>
        </row>
        <row r="1236">
          <cell r="B1236">
            <v>600294</v>
          </cell>
          <cell r="C1236" t="str">
            <v>REG 8 - RHAM HS</v>
          </cell>
          <cell r="D1236" t="str">
            <v>FFV</v>
          </cell>
          <cell r="E1236">
            <v>0</v>
          </cell>
          <cell r="F1236" t="str">
            <v>W</v>
          </cell>
          <cell r="G1236" t="str">
            <v>85 WALL ST</v>
          </cell>
          <cell r="H1236" t="str">
            <v>HEBRON</v>
          </cell>
          <cell r="I1236" t="str">
            <v>CT</v>
          </cell>
          <cell r="J1236" t="str">
            <v>06248</v>
          </cell>
          <cell r="K1236" t="str">
            <v>Exact Auto Street Reference Geocoded</v>
          </cell>
          <cell r="M1236" t="str">
            <v>DOD-DEPARTMENT OF DE</v>
          </cell>
          <cell r="N1236" t="str">
            <v>CAPPELLO DISTRICT</v>
          </cell>
          <cell r="O1236" t="str">
            <v>EFFECTIVE 8/10/20 Del in all locations unless cust chooses not to.</v>
          </cell>
          <cell r="P1236">
            <v>42990</v>
          </cell>
          <cell r="Q1236">
            <v>44496.539895833303</v>
          </cell>
          <cell r="R1236">
            <v>44635</v>
          </cell>
          <cell r="S1236" t="str">
            <v>FRANKIE</v>
          </cell>
          <cell r="T1236" t="str">
            <v>12</v>
          </cell>
          <cell r="V1236" t="str">
            <v>41.665020</v>
          </cell>
          <cell r="W1236" t="str">
            <v>-72.363325</v>
          </cell>
        </row>
        <row r="1237">
          <cell r="B1237">
            <v>600295</v>
          </cell>
          <cell r="C1237" t="str">
            <v>BARLOW MT ELEM</v>
          </cell>
          <cell r="D1237" t="str">
            <v>FISHER</v>
          </cell>
          <cell r="E1237">
            <v>0</v>
          </cell>
          <cell r="F1237" t="str">
            <v>M</v>
          </cell>
          <cell r="G1237" t="str">
            <v>115 BARLOW MT RD</v>
          </cell>
          <cell r="H1237" t="str">
            <v>RIDGEFIELD</v>
          </cell>
          <cell r="I1237" t="str">
            <v>CT</v>
          </cell>
          <cell r="J1237" t="str">
            <v>06877</v>
          </cell>
          <cell r="K1237" t="str">
            <v>Med Confidence Auto Street Ref Geocoded</v>
          </cell>
          <cell r="M1237" t="str">
            <v>DOD-DEPARTMENT OF DE</v>
          </cell>
          <cell r="N1237" t="str">
            <v>CAPPELLO DISTRICT</v>
          </cell>
          <cell r="O1237" t="str">
            <v>EFFECTIVE 8/10/20 Del in all locations unless cust chooses not to.</v>
          </cell>
          <cell r="P1237">
            <v>42990</v>
          </cell>
          <cell r="Q1237">
            <v>44517.4996875</v>
          </cell>
          <cell r="R1237">
            <v>44508</v>
          </cell>
          <cell r="S1237" t="str">
            <v>FRANKIE</v>
          </cell>
          <cell r="T1237" t="str">
            <v>12</v>
          </cell>
          <cell r="V1237" t="str">
            <v>41.323799</v>
          </cell>
          <cell r="W1237" t="str">
            <v>-73.510465</v>
          </cell>
        </row>
        <row r="1238">
          <cell r="B1238">
            <v>600296</v>
          </cell>
          <cell r="C1238" t="str">
            <v>BRANCHVILLE ELEMENTARY S</v>
          </cell>
          <cell r="D1238" t="str">
            <v>FISHER</v>
          </cell>
          <cell r="E1238">
            <v>0</v>
          </cell>
          <cell r="F1238" t="str">
            <v>M</v>
          </cell>
          <cell r="G1238" t="str">
            <v>40 FLORIDA RD</v>
          </cell>
          <cell r="H1238" t="str">
            <v>RIDGEFIELD</v>
          </cell>
          <cell r="I1238" t="str">
            <v>CT</v>
          </cell>
          <cell r="J1238" t="str">
            <v>06877</v>
          </cell>
          <cell r="K1238" t="str">
            <v>High Confidence Auto Street Ref Geocoded</v>
          </cell>
          <cell r="M1238" t="str">
            <v>DOD-DEPARTMENT OF DE</v>
          </cell>
          <cell r="N1238" t="str">
            <v>CAPPELLO DISTRICT</v>
          </cell>
          <cell r="O1238" t="str">
            <v>EFFECTIVE 8/10/20 Del in all locations unless cust chooses not to.</v>
          </cell>
          <cell r="P1238">
            <v>42990</v>
          </cell>
          <cell r="Q1238">
            <v>44517.4997337963</v>
          </cell>
          <cell r="R1238">
            <v>44453</v>
          </cell>
          <cell r="S1238" t="str">
            <v>FRANKIE</v>
          </cell>
          <cell r="T1238" t="str">
            <v>12</v>
          </cell>
          <cell r="V1238" t="str">
            <v>41.269994</v>
          </cell>
          <cell r="W1238" t="str">
            <v>-73.445701</v>
          </cell>
        </row>
        <row r="1239">
          <cell r="B1239">
            <v>600297</v>
          </cell>
          <cell r="C1239" t="str">
            <v>EAST RIDGE MIDDLE SCHOOL</v>
          </cell>
          <cell r="D1239" t="str">
            <v>FISHER</v>
          </cell>
          <cell r="E1239">
            <v>0</v>
          </cell>
          <cell r="F1239" t="str">
            <v>M</v>
          </cell>
          <cell r="G1239" t="str">
            <v>10 EAST RIDGE ROAD</v>
          </cell>
          <cell r="H1239" t="str">
            <v>RIDGEFIELD</v>
          </cell>
          <cell r="I1239" t="str">
            <v>CT</v>
          </cell>
          <cell r="J1239" t="str">
            <v>06877</v>
          </cell>
          <cell r="K1239" t="str">
            <v>Ambiguous Auto Street Ref Geocode</v>
          </cell>
          <cell r="M1239" t="str">
            <v>DOD-DEPARTMENT OF DE</v>
          </cell>
          <cell r="N1239" t="str">
            <v>CAPPELLO DISTRICT</v>
          </cell>
          <cell r="O1239" t="str">
            <v>8/24/2020 - Do not deliver in facility until further notice. Contact Trans with questions.</v>
          </cell>
          <cell r="P1239">
            <v>42990</v>
          </cell>
          <cell r="Q1239">
            <v>44517.499756944402</v>
          </cell>
          <cell r="R1239">
            <v>44453</v>
          </cell>
          <cell r="S1239" t="str">
            <v>FRANKIE</v>
          </cell>
          <cell r="T1239" t="str">
            <v>12</v>
          </cell>
          <cell r="V1239" t="str">
            <v>41.263483</v>
          </cell>
          <cell r="W1239" t="str">
            <v>-73.477743</v>
          </cell>
        </row>
        <row r="1240">
          <cell r="B1240">
            <v>600298</v>
          </cell>
          <cell r="C1240" t="str">
            <v>FARMINGVILLE ELEM</v>
          </cell>
          <cell r="D1240" t="str">
            <v>FISHER</v>
          </cell>
          <cell r="E1240">
            <v>0</v>
          </cell>
          <cell r="F1240" t="str">
            <v>M</v>
          </cell>
          <cell r="G1240" t="str">
            <v>324 FARMINGVILLE RD</v>
          </cell>
          <cell r="H1240" t="str">
            <v>RIDGEFIELD</v>
          </cell>
          <cell r="I1240" t="str">
            <v>CT</v>
          </cell>
          <cell r="J1240" t="str">
            <v>06877</v>
          </cell>
          <cell r="K1240" t="str">
            <v>Exact Auto Street Reference Geocoded</v>
          </cell>
          <cell r="M1240" t="str">
            <v>DOD-DEPARTMENT OF DE</v>
          </cell>
          <cell r="N1240" t="str">
            <v>CAPPELLO DISTRICT</v>
          </cell>
          <cell r="P1240">
            <v>42990</v>
          </cell>
          <cell r="Q1240">
            <v>44517.499803240702</v>
          </cell>
          <cell r="R1240">
            <v>44346</v>
          </cell>
          <cell r="S1240" t="str">
            <v>FRANKIE</v>
          </cell>
          <cell r="T1240" t="str">
            <v>12</v>
          </cell>
          <cell r="V1240" t="str">
            <v>41.294747</v>
          </cell>
          <cell r="W1240" t="str">
            <v>-73.465742</v>
          </cell>
        </row>
        <row r="1241">
          <cell r="B1241">
            <v>600300</v>
          </cell>
          <cell r="C1241" t="str">
            <v>SCOTTS RIDGE MIDDLE SCHO</v>
          </cell>
          <cell r="D1241" t="str">
            <v>FISHER</v>
          </cell>
          <cell r="E1241">
            <v>0</v>
          </cell>
          <cell r="F1241" t="str">
            <v>M</v>
          </cell>
          <cell r="G1241" t="str">
            <v>750 NORTH SALEM ROAD</v>
          </cell>
          <cell r="H1241" t="str">
            <v>RIDGEFIELD</v>
          </cell>
          <cell r="I1241" t="str">
            <v>CT</v>
          </cell>
          <cell r="J1241" t="str">
            <v>06877</v>
          </cell>
          <cell r="K1241" t="str">
            <v>Exact Auto Street Reference Geocoded</v>
          </cell>
          <cell r="M1241" t="str">
            <v>DOD-DEPARTMENT OF DE</v>
          </cell>
          <cell r="N1241" t="str">
            <v>CAPPELLO DISTRICT</v>
          </cell>
          <cell r="O1241" t="str">
            <v>8/24/2020 - Do not deliver in facility until further notice. Contact Trans with questions.</v>
          </cell>
          <cell r="P1241">
            <v>42990</v>
          </cell>
          <cell r="Q1241">
            <v>44517.499872685199</v>
          </cell>
          <cell r="R1241">
            <v>44346</v>
          </cell>
          <cell r="S1241" t="str">
            <v>FRANKIE</v>
          </cell>
          <cell r="T1241" t="str">
            <v>12</v>
          </cell>
          <cell r="V1241" t="str">
            <v>41.325447</v>
          </cell>
          <cell r="W1241" t="str">
            <v>-73.530287</v>
          </cell>
        </row>
        <row r="1242">
          <cell r="B1242">
            <v>600301</v>
          </cell>
          <cell r="C1242" t="str">
            <v>GRISWOLD MIDDLE SCHOOL</v>
          </cell>
          <cell r="D1242" t="str">
            <v>FFV</v>
          </cell>
          <cell r="E1242">
            <v>0</v>
          </cell>
          <cell r="F1242" t="str">
            <v>T</v>
          </cell>
          <cell r="G1242" t="str">
            <v>211 SLATER AVENUE</v>
          </cell>
          <cell r="H1242" t="str">
            <v>GRISWOLD</v>
          </cell>
          <cell r="I1242" t="str">
            <v>CT</v>
          </cell>
          <cell r="J1242" t="str">
            <v>06351</v>
          </cell>
          <cell r="K1242" t="str">
            <v>Exact Auto Street Reference Geocoded</v>
          </cell>
          <cell r="M1242" t="str">
            <v>DOD-DEPARTMENT OF DE</v>
          </cell>
          <cell r="N1242" t="str">
            <v>CAPPELLO DISTRICT</v>
          </cell>
          <cell r="P1242">
            <v>42990</v>
          </cell>
          <cell r="Q1242">
            <v>44089.543032407397</v>
          </cell>
          <cell r="S1242" t="str">
            <v>FRANKIE</v>
          </cell>
          <cell r="T1242" t="str">
            <v>12</v>
          </cell>
          <cell r="V1242" t="str">
            <v>41.597760</v>
          </cell>
          <cell r="W1242" t="str">
            <v>-71.979022</v>
          </cell>
        </row>
        <row r="1243">
          <cell r="B1243">
            <v>600302</v>
          </cell>
          <cell r="C1243" t="str">
            <v>ROCKY HILL HIGH SCHOOL</v>
          </cell>
          <cell r="D1243" t="str">
            <v>FFV</v>
          </cell>
          <cell r="E1243">
            <v>0</v>
          </cell>
          <cell r="F1243" t="str">
            <v>T</v>
          </cell>
          <cell r="G1243" t="str">
            <v>50 CHAPIN AVE.</v>
          </cell>
          <cell r="H1243" t="str">
            <v>ROCKY HILL</v>
          </cell>
          <cell r="I1243" t="str">
            <v>CT</v>
          </cell>
          <cell r="J1243" t="str">
            <v>06067</v>
          </cell>
          <cell r="K1243" t="str">
            <v>Exact Auto Street Reference Geocoded</v>
          </cell>
          <cell r="M1243" t="str">
            <v>DOD-DEPARTMENT OF DE</v>
          </cell>
          <cell r="N1243" t="str">
            <v>CAPPELLO DISTRICT</v>
          </cell>
          <cell r="O1243" t="str">
            <v>EFFECTIVE 8/10/20 Del in all locations unless cust chooses not to.</v>
          </cell>
          <cell r="P1243">
            <v>42990</v>
          </cell>
          <cell r="Q1243">
            <v>44496.539895833303</v>
          </cell>
          <cell r="R1243">
            <v>44629</v>
          </cell>
          <cell r="S1243" t="str">
            <v>FRANKIE</v>
          </cell>
          <cell r="T1243" t="str">
            <v>12</v>
          </cell>
          <cell r="V1243" t="str">
            <v>41.669225</v>
          </cell>
          <cell r="W1243" t="str">
            <v>-72.644960</v>
          </cell>
        </row>
        <row r="1244">
          <cell r="B1244">
            <v>600303</v>
          </cell>
          <cell r="C1244" t="str">
            <v>MYRTLE STEVENS ELEMENTAR</v>
          </cell>
          <cell r="D1244" t="str">
            <v>FFV</v>
          </cell>
          <cell r="E1244">
            <v>0</v>
          </cell>
          <cell r="F1244" t="str">
            <v>T</v>
          </cell>
          <cell r="G1244" t="str">
            <v>322 ORCHARD STREET</v>
          </cell>
          <cell r="H1244" t="str">
            <v>ROCKY HILL</v>
          </cell>
          <cell r="I1244" t="str">
            <v>CT</v>
          </cell>
          <cell r="J1244" t="str">
            <v>06067</v>
          </cell>
          <cell r="K1244" t="str">
            <v>Exact Auto Street Reference Geocoded</v>
          </cell>
          <cell r="M1244" t="str">
            <v>DOD-DEPARTMENT OF DE</v>
          </cell>
          <cell r="N1244" t="str">
            <v>CAPPELLO DISTRICT</v>
          </cell>
          <cell r="P1244">
            <v>42990</v>
          </cell>
          <cell r="Q1244">
            <v>44089.543032407397</v>
          </cell>
          <cell r="R1244">
            <v>44459</v>
          </cell>
          <cell r="S1244" t="str">
            <v>FRANKIE</v>
          </cell>
          <cell r="T1244" t="str">
            <v>12</v>
          </cell>
          <cell r="V1244" t="str">
            <v>41.668814</v>
          </cell>
          <cell r="W1244" t="str">
            <v>-72.657365</v>
          </cell>
        </row>
        <row r="1245">
          <cell r="B1245">
            <v>600304</v>
          </cell>
          <cell r="C1245" t="str">
            <v>WEST HILL ELEM SCHOOL</v>
          </cell>
          <cell r="D1245" t="str">
            <v>FFV</v>
          </cell>
          <cell r="E1245">
            <v>0</v>
          </cell>
          <cell r="F1245" t="str">
            <v>T</v>
          </cell>
          <cell r="G1245" t="str">
            <v>95 CRONIN DRIVE</v>
          </cell>
          <cell r="H1245" t="str">
            <v>ROCKY HILL</v>
          </cell>
          <cell r="I1245" t="str">
            <v>CT</v>
          </cell>
          <cell r="J1245" t="str">
            <v>6067.</v>
          </cell>
          <cell r="K1245" t="str">
            <v>Exact Auto Street Reference Geocoded</v>
          </cell>
          <cell r="M1245" t="str">
            <v>DOD-DEPARTMENT OF DE</v>
          </cell>
          <cell r="N1245" t="str">
            <v>CAPPELLO DISTRICT</v>
          </cell>
          <cell r="P1245">
            <v>44002</v>
          </cell>
          <cell r="Q1245">
            <v>44496.570115740702</v>
          </cell>
          <cell r="S1245" t="str">
            <v>FRANKIE</v>
          </cell>
          <cell r="T1245" t="str">
            <v>12</v>
          </cell>
          <cell r="V1245" t="str">
            <v>41.662764</v>
          </cell>
          <cell r="W1245" t="str">
            <v>-72.678968</v>
          </cell>
        </row>
        <row r="1246">
          <cell r="B1246">
            <v>600305</v>
          </cell>
          <cell r="C1246" t="str">
            <v>PERRY HILL SCHOOL</v>
          </cell>
          <cell r="D1246" t="str">
            <v>FISHER</v>
          </cell>
          <cell r="E1246">
            <v>0</v>
          </cell>
          <cell r="F1246" t="str">
            <v>W</v>
          </cell>
          <cell r="G1246" t="str">
            <v>60 PERRY HILL RD</v>
          </cell>
          <cell r="H1246" t="str">
            <v>SHELTON</v>
          </cell>
          <cell r="I1246" t="str">
            <v>CT</v>
          </cell>
          <cell r="J1246" t="str">
            <v>06484</v>
          </cell>
          <cell r="K1246" t="str">
            <v>Exact Auto Street Reference Geocoded</v>
          </cell>
          <cell r="M1246" t="str">
            <v>DOD-DEPARTMENT OF DE</v>
          </cell>
          <cell r="N1246" t="str">
            <v>CAPPELLO DISTRICT</v>
          </cell>
          <cell r="O1246" t="str">
            <v>EFFECTIVE 8/10/20 Del in all locations unless cust chooses not to.</v>
          </cell>
          <cell r="P1246">
            <v>42990</v>
          </cell>
          <cell r="Q1246">
            <v>44517.4999074074</v>
          </cell>
          <cell r="R1246">
            <v>44507</v>
          </cell>
          <cell r="S1246" t="str">
            <v>FRANKIE</v>
          </cell>
          <cell r="T1246" t="str">
            <v>12</v>
          </cell>
          <cell r="V1246" t="str">
            <v>41.313022</v>
          </cell>
          <cell r="W1246" t="str">
            <v>-73.100097</v>
          </cell>
        </row>
        <row r="1247">
          <cell r="B1247">
            <v>600306</v>
          </cell>
          <cell r="C1247" t="str">
            <v>SHELTON HIGH SCHOOL</v>
          </cell>
          <cell r="D1247" t="str">
            <v>FISHER</v>
          </cell>
          <cell r="E1247">
            <v>0</v>
          </cell>
          <cell r="F1247" t="str">
            <v>W</v>
          </cell>
          <cell r="G1247" t="str">
            <v>120 MEADOW ST</v>
          </cell>
          <cell r="H1247" t="str">
            <v>SHELTON</v>
          </cell>
          <cell r="I1247" t="str">
            <v>CT</v>
          </cell>
          <cell r="J1247" t="str">
            <v>06484</v>
          </cell>
          <cell r="K1247" t="str">
            <v>Exact Auto Street Reference Geocoded</v>
          </cell>
          <cell r="M1247" t="str">
            <v>DOD-DEPARTMENT OF DE</v>
          </cell>
          <cell r="N1247" t="str">
            <v>CAPPELLO DISTRICT</v>
          </cell>
          <cell r="O1247" t="str">
            <v>EFFECTIVE 8/10/20 Del in all locations unless cust chooses not to.</v>
          </cell>
          <cell r="P1247">
            <v>42990</v>
          </cell>
          <cell r="Q1247">
            <v>44517.499930555598</v>
          </cell>
          <cell r="R1247">
            <v>44459</v>
          </cell>
          <cell r="S1247" t="str">
            <v>FRANKIE</v>
          </cell>
          <cell r="T1247" t="str">
            <v>12</v>
          </cell>
          <cell r="V1247" t="str">
            <v>41.321004</v>
          </cell>
          <cell r="W1247" t="str">
            <v>-73.116796</v>
          </cell>
        </row>
        <row r="1248">
          <cell r="B1248">
            <v>600307</v>
          </cell>
          <cell r="C1248" t="str">
            <v>SHELTON INTERMEDIATE SCH</v>
          </cell>
          <cell r="D1248" t="str">
            <v>FISHER</v>
          </cell>
          <cell r="E1248">
            <v>0</v>
          </cell>
          <cell r="F1248" t="str">
            <v>W</v>
          </cell>
          <cell r="G1248" t="str">
            <v>675 CONSTITUTION BLVD NO</v>
          </cell>
          <cell r="H1248" t="str">
            <v>SHELTON</v>
          </cell>
          <cell r="I1248" t="str">
            <v>CT</v>
          </cell>
          <cell r="J1248" t="str">
            <v>06484</v>
          </cell>
          <cell r="K1248" t="str">
            <v>Exact Auto Street Reference Geocoded</v>
          </cell>
          <cell r="M1248" t="str">
            <v>DOD-DEPARTMENT OF DE</v>
          </cell>
          <cell r="N1248" t="str">
            <v>CAPPELLO DISTRICT</v>
          </cell>
          <cell r="P1248">
            <v>42990</v>
          </cell>
          <cell r="Q1248">
            <v>44517.499965277799</v>
          </cell>
          <cell r="R1248">
            <v>44514</v>
          </cell>
          <cell r="S1248" t="str">
            <v>FRANKIE</v>
          </cell>
          <cell r="T1248" t="str">
            <v>12</v>
          </cell>
          <cell r="V1248" t="str">
            <v>41.316476</v>
          </cell>
          <cell r="W1248" t="str">
            <v>-73.120721</v>
          </cell>
        </row>
        <row r="1249">
          <cell r="B1249">
            <v>600308</v>
          </cell>
          <cell r="C1249" t="str">
            <v>HENRY JAMES MIDDLE</v>
          </cell>
          <cell r="D1249" t="str">
            <v>FFV</v>
          </cell>
          <cell r="E1249">
            <v>0</v>
          </cell>
          <cell r="F1249" t="str">
            <v>W</v>
          </cell>
          <cell r="G1249" t="str">
            <v>155 FIRETOWN ROAD</v>
          </cell>
          <cell r="H1249" t="str">
            <v>SIMSBURY</v>
          </cell>
          <cell r="I1249" t="str">
            <v>CT</v>
          </cell>
          <cell r="J1249" t="str">
            <v>06070</v>
          </cell>
          <cell r="K1249" t="str">
            <v>Exact Auto Street Reference Geocoded</v>
          </cell>
          <cell r="M1249" t="str">
            <v>DOD-DEPARTMENT OF DE</v>
          </cell>
          <cell r="N1249" t="str">
            <v>CAPPELLO DISTRICT</v>
          </cell>
          <cell r="O1249" t="str">
            <v>If arriving after 1pm, You will need to ring bell so custodian comes.  It is a long ways so you will have to BE PATIENTt for his arrival.  If any issues at all at the school, please contact Dispatch. 10/08/20</v>
          </cell>
          <cell r="P1249">
            <v>42990</v>
          </cell>
          <cell r="Q1249">
            <v>44496.539895833303</v>
          </cell>
          <cell r="R1249">
            <v>44642</v>
          </cell>
          <cell r="S1249" t="str">
            <v>FRANKIE</v>
          </cell>
          <cell r="T1249" t="str">
            <v>12</v>
          </cell>
          <cell r="V1249" t="str">
            <v>41.883421</v>
          </cell>
          <cell r="W1249" t="str">
            <v>-72.813436</v>
          </cell>
        </row>
        <row r="1250">
          <cell r="B1250">
            <v>600309</v>
          </cell>
          <cell r="C1250" t="str">
            <v>SIMSBURY HIGH SCHOOL</v>
          </cell>
          <cell r="D1250" t="str">
            <v>FFV</v>
          </cell>
          <cell r="E1250">
            <v>0</v>
          </cell>
          <cell r="F1250" t="str">
            <v>W</v>
          </cell>
          <cell r="G1250" t="str">
            <v>34 FARM VILLAGE ROAD</v>
          </cell>
          <cell r="H1250" t="str">
            <v>SIMSBURY</v>
          </cell>
          <cell r="I1250" t="str">
            <v>CT</v>
          </cell>
          <cell r="J1250" t="str">
            <v>06070</v>
          </cell>
          <cell r="K1250" t="str">
            <v>High Confidence Auto Street Ref Geocoded</v>
          </cell>
          <cell r="M1250" t="str">
            <v>DOD-DEPARTMENT OF DE</v>
          </cell>
          <cell r="N1250" t="str">
            <v>CAPPELLO DISTRICT</v>
          </cell>
          <cell r="O1250" t="str">
            <v>EFFECTIVE 8/10/20 Del in all locations unless cust chooses not to.</v>
          </cell>
          <cell r="P1250">
            <v>42990</v>
          </cell>
          <cell r="Q1250">
            <v>44496.570092592599</v>
          </cell>
          <cell r="R1250">
            <v>44110</v>
          </cell>
          <cell r="S1250" t="str">
            <v>FRANKIE</v>
          </cell>
          <cell r="T1250" t="str">
            <v>12</v>
          </cell>
          <cell r="V1250" t="str">
            <v>41.870060</v>
          </cell>
          <cell r="W1250" t="str">
            <v>-72.822367</v>
          </cell>
        </row>
        <row r="1251">
          <cell r="B1251">
            <v>600310</v>
          </cell>
          <cell r="C1251" t="str">
            <v>SQUADRON LINE SCHOOL</v>
          </cell>
          <cell r="D1251" t="str">
            <v>FFV</v>
          </cell>
          <cell r="E1251">
            <v>0</v>
          </cell>
          <cell r="F1251" t="str">
            <v>W</v>
          </cell>
          <cell r="G1251" t="str">
            <v>44 SQUADRON LINE ROAD</v>
          </cell>
          <cell r="H1251" t="str">
            <v>SIMSBURY</v>
          </cell>
          <cell r="I1251" t="str">
            <v>CT</v>
          </cell>
          <cell r="J1251" t="str">
            <v>06070</v>
          </cell>
          <cell r="K1251" t="str">
            <v>Exact Auto Street Reference Geocoded</v>
          </cell>
          <cell r="M1251" t="str">
            <v>DOD-DEPARTMENT OF DE</v>
          </cell>
          <cell r="N1251" t="str">
            <v>CAPPELLO DISTRICT</v>
          </cell>
          <cell r="P1251">
            <v>42990</v>
          </cell>
          <cell r="Q1251">
            <v>44496.539895833303</v>
          </cell>
          <cell r="R1251">
            <v>44663</v>
          </cell>
          <cell r="S1251" t="str">
            <v>FRANKIE</v>
          </cell>
          <cell r="T1251" t="str">
            <v>12</v>
          </cell>
          <cell r="V1251" t="str">
            <v>41.901127</v>
          </cell>
          <cell r="W1251" t="str">
            <v>-72.806737</v>
          </cell>
        </row>
        <row r="1252">
          <cell r="B1252">
            <v>600311</v>
          </cell>
          <cell r="C1252" t="str">
            <v>S WINDSOR HIGH - FFV</v>
          </cell>
          <cell r="D1252" t="str">
            <v>FFV</v>
          </cell>
          <cell r="E1252">
            <v>0</v>
          </cell>
          <cell r="F1252" t="str">
            <v>M</v>
          </cell>
          <cell r="G1252" t="str">
            <v>161 NEVERS ROAD</v>
          </cell>
          <cell r="H1252" t="str">
            <v>SOUTH WINDSOR</v>
          </cell>
          <cell r="I1252" t="str">
            <v>CT</v>
          </cell>
          <cell r="J1252" t="str">
            <v>06074</v>
          </cell>
          <cell r="K1252" t="str">
            <v>Exact Auto Street Reference Geocoded</v>
          </cell>
          <cell r="M1252" t="str">
            <v>DOD-DEPARTMENT OF DE</v>
          </cell>
          <cell r="N1252" t="str">
            <v>CAPPELLO DISTRICT</v>
          </cell>
          <cell r="O1252" t="str">
            <v>EFFECTIVE 8/10/20 Del in all locations unless cust chooses not to.</v>
          </cell>
          <cell r="P1252">
            <v>42990</v>
          </cell>
          <cell r="Q1252">
            <v>44634.506307870397</v>
          </cell>
          <cell r="R1252">
            <v>44654</v>
          </cell>
          <cell r="S1252" t="str">
            <v>FRANKIE</v>
          </cell>
          <cell r="T1252" t="str">
            <v>12</v>
          </cell>
          <cell r="V1252" t="str">
            <v>41.842186</v>
          </cell>
          <cell r="W1252" t="str">
            <v>-72.551868</v>
          </cell>
        </row>
        <row r="1253">
          <cell r="B1253">
            <v>600312</v>
          </cell>
          <cell r="C1253" t="str">
            <v>TIMOTHY EDWARDS SCHOOL</v>
          </cell>
          <cell r="D1253" t="str">
            <v>FFV</v>
          </cell>
          <cell r="E1253">
            <v>0</v>
          </cell>
          <cell r="F1253" t="str">
            <v>M</v>
          </cell>
          <cell r="G1253" t="str">
            <v>100 ARNOLD WAY</v>
          </cell>
          <cell r="H1253" t="str">
            <v>SOUTH WINDSOR</v>
          </cell>
          <cell r="I1253" t="str">
            <v>CT</v>
          </cell>
          <cell r="J1253" t="str">
            <v>06074</v>
          </cell>
          <cell r="K1253" t="str">
            <v>Exact Auto Street Reference Geocoded</v>
          </cell>
          <cell r="M1253" t="str">
            <v>DOD-DEPARTMENT OF DE</v>
          </cell>
          <cell r="N1253" t="str">
            <v>CAPPELLO DISTRICT</v>
          </cell>
          <cell r="P1253">
            <v>42990</v>
          </cell>
          <cell r="Q1253">
            <v>44634.506307870397</v>
          </cell>
          <cell r="R1253">
            <v>44654</v>
          </cell>
          <cell r="S1253" t="str">
            <v>FRANKIE</v>
          </cell>
          <cell r="T1253" t="str">
            <v>12</v>
          </cell>
          <cell r="V1253" t="str">
            <v>41.826861</v>
          </cell>
          <cell r="W1253" t="str">
            <v>-72.529951</v>
          </cell>
        </row>
        <row r="1254">
          <cell r="B1254">
            <v>600313</v>
          </cell>
          <cell r="C1254" t="str">
            <v>NORTHEAST ELEMENTARY</v>
          </cell>
          <cell r="D1254" t="str">
            <v>FISHER</v>
          </cell>
          <cell r="E1254">
            <v>0</v>
          </cell>
          <cell r="F1254" t="str">
            <v>T</v>
          </cell>
          <cell r="G1254" t="str">
            <v>82 SCOFIELDTOWN RD</v>
          </cell>
          <cell r="H1254" t="str">
            <v>STAMFORD</v>
          </cell>
          <cell r="I1254" t="str">
            <v>CT</v>
          </cell>
          <cell r="J1254" t="str">
            <v>06903</v>
          </cell>
          <cell r="K1254" t="str">
            <v>Exact Auto Street Reference Geocoded</v>
          </cell>
          <cell r="L1254" t="str">
            <v>LG</v>
          </cell>
          <cell r="M1254" t="str">
            <v>DOD-DEPARTMENT OF DE</v>
          </cell>
          <cell r="N1254" t="str">
            <v>CAPPELLO DISTRICT</v>
          </cell>
          <cell r="O1254" t="str">
            <v>EFFECTIVE 8/10/20 Del in all locations unless cust chooses not to.</v>
          </cell>
          <cell r="P1254">
            <v>42990</v>
          </cell>
          <cell r="Q1254">
            <v>44517.499988425901</v>
          </cell>
          <cell r="R1254">
            <v>44508</v>
          </cell>
          <cell r="S1254" t="str">
            <v>FRANKIE</v>
          </cell>
          <cell r="T1254" t="str">
            <v>12</v>
          </cell>
          <cell r="V1254" t="str">
            <v>41.123909</v>
          </cell>
          <cell r="W1254" t="str">
            <v>-73.547684</v>
          </cell>
        </row>
        <row r="1255">
          <cell r="B1255">
            <v>600315</v>
          </cell>
          <cell r="C1255" t="str">
            <v>WESTHILL HIGH SCHOOL</v>
          </cell>
          <cell r="D1255" t="str">
            <v>FISHER</v>
          </cell>
          <cell r="E1255">
            <v>0</v>
          </cell>
          <cell r="F1255" t="str">
            <v>R</v>
          </cell>
          <cell r="G1255" t="str">
            <v>125 ROXBURY RD</v>
          </cell>
          <cell r="H1255" t="str">
            <v>STAMFORD</v>
          </cell>
          <cell r="I1255" t="str">
            <v>CT</v>
          </cell>
          <cell r="J1255" t="str">
            <v>06902</v>
          </cell>
          <cell r="K1255" t="str">
            <v>Exact Auto Street Reference Geocoded</v>
          </cell>
          <cell r="M1255" t="str">
            <v>DOD-DEPARTMENT OF DE</v>
          </cell>
          <cell r="N1255" t="str">
            <v>CAPPELLO DISTRICT</v>
          </cell>
          <cell r="O1255" t="str">
            <v>EFFECTIVE 8/10/20 Del in all locations unless cust chooses not to.</v>
          </cell>
          <cell r="P1255">
            <v>42990</v>
          </cell>
          <cell r="Q1255">
            <v>44475.836469907401</v>
          </cell>
          <cell r="R1255">
            <v>44439</v>
          </cell>
          <cell r="S1255" t="str">
            <v>FRANKIE</v>
          </cell>
          <cell r="T1255" t="str">
            <v>12</v>
          </cell>
          <cell r="V1255" t="str">
            <v>41.090686</v>
          </cell>
          <cell r="W1255" t="str">
            <v>-73.565782</v>
          </cell>
        </row>
        <row r="1256">
          <cell r="B1256">
            <v>600316</v>
          </cell>
          <cell r="C1256" t="str">
            <v>STERLING COMMUNITY SCHOO</v>
          </cell>
          <cell r="D1256" t="str">
            <v>FFV</v>
          </cell>
          <cell r="E1256">
            <v>0</v>
          </cell>
          <cell r="F1256" t="str">
            <v>R</v>
          </cell>
          <cell r="G1256" t="str">
            <v>251 STERLING RD</v>
          </cell>
          <cell r="H1256" t="str">
            <v>STERLING</v>
          </cell>
          <cell r="I1256" t="str">
            <v>CT</v>
          </cell>
          <cell r="J1256" t="str">
            <v>06377</v>
          </cell>
          <cell r="K1256" t="str">
            <v>Exact Auto Street Reference Geocoded</v>
          </cell>
          <cell r="M1256" t="str">
            <v>DOD-DEPARTMENT OF DE</v>
          </cell>
          <cell r="N1256" t="str">
            <v>CAPPELLO DISTRICT</v>
          </cell>
          <cell r="O1256" t="str">
            <v>EFFECTIVE 8/10/20 Del in all locations unless cust chooses not to.</v>
          </cell>
          <cell r="P1256">
            <v>42990</v>
          </cell>
          <cell r="Q1256">
            <v>44496.539895833303</v>
          </cell>
          <cell r="R1256">
            <v>44650</v>
          </cell>
          <cell r="S1256" t="str">
            <v>FRANKIE</v>
          </cell>
          <cell r="T1256" t="str">
            <v>12</v>
          </cell>
          <cell r="V1256" t="str">
            <v>41.707544</v>
          </cell>
          <cell r="W1256" t="str">
            <v>-71.838313</v>
          </cell>
        </row>
        <row r="1257">
          <cell r="B1257">
            <v>600317</v>
          </cell>
          <cell r="C1257" t="str">
            <v>DEANS MILL SCHOOL</v>
          </cell>
          <cell r="D1257" t="str">
            <v>FFV</v>
          </cell>
          <cell r="E1257">
            <v>0</v>
          </cell>
          <cell r="F1257" t="str">
            <v>T</v>
          </cell>
          <cell r="G1257" t="str">
            <v>63 DEANS MILL ROAD</v>
          </cell>
          <cell r="H1257" t="str">
            <v>STONINGTON</v>
          </cell>
          <cell r="I1257" t="str">
            <v>CT</v>
          </cell>
          <cell r="J1257" t="str">
            <v>06378</v>
          </cell>
          <cell r="K1257" t="str">
            <v>Exact Auto Street Reference Geocoded</v>
          </cell>
          <cell r="M1257" t="str">
            <v>DOD-DEPARTMENT OF DE</v>
          </cell>
          <cell r="N1257" t="str">
            <v>CAPPELLO DISTRICT</v>
          </cell>
          <cell r="P1257">
            <v>42990</v>
          </cell>
          <cell r="Q1257">
            <v>44501.534097222197</v>
          </cell>
          <cell r="R1257">
            <v>44494</v>
          </cell>
          <cell r="S1257" t="str">
            <v>FRANKIE</v>
          </cell>
          <cell r="T1257" t="str">
            <v>12</v>
          </cell>
          <cell r="V1257" t="str">
            <v>41.363362</v>
          </cell>
          <cell r="W1257" t="str">
            <v>-71.926798</v>
          </cell>
        </row>
        <row r="1258">
          <cell r="B1258">
            <v>600318</v>
          </cell>
          <cell r="C1258" t="str">
            <v>MYSTIC MIDDLE SCHOOL</v>
          </cell>
          <cell r="D1258" t="str">
            <v>FFV</v>
          </cell>
          <cell r="E1258">
            <v>0</v>
          </cell>
          <cell r="F1258" t="str">
            <v>T</v>
          </cell>
          <cell r="G1258" t="str">
            <v>204 MISTUXET AVENUE</v>
          </cell>
          <cell r="H1258" t="str">
            <v>MYSTIC</v>
          </cell>
          <cell r="I1258" t="str">
            <v>CT</v>
          </cell>
          <cell r="J1258" t="str">
            <v>06355</v>
          </cell>
          <cell r="K1258" t="str">
            <v>High Confidence Auto Street Ref Geocoded</v>
          </cell>
          <cell r="M1258" t="str">
            <v>DOD-DEPARTMENT OF DE</v>
          </cell>
          <cell r="N1258" t="str">
            <v>CAPPELLO DISTRICT</v>
          </cell>
          <cell r="P1258">
            <v>42990</v>
          </cell>
          <cell r="Q1258">
            <v>44496.570115740702</v>
          </cell>
          <cell r="R1258">
            <v>43717</v>
          </cell>
          <cell r="S1258" t="str">
            <v>FRANKIE</v>
          </cell>
          <cell r="T1258" t="str">
            <v>12</v>
          </cell>
          <cell r="V1258" t="str">
            <v>41.358833</v>
          </cell>
          <cell r="W1258" t="str">
            <v>-71.945599</v>
          </cell>
        </row>
        <row r="1259">
          <cell r="B1259">
            <v>600320</v>
          </cell>
          <cell r="C1259" t="str">
            <v>STONINGTON HIGH SCHOOL</v>
          </cell>
          <cell r="D1259" t="str">
            <v>FFV</v>
          </cell>
          <cell r="E1259">
            <v>0</v>
          </cell>
          <cell r="F1259" t="str">
            <v>T</v>
          </cell>
          <cell r="G1259" t="str">
            <v>176 SOUTH BROAD STREET</v>
          </cell>
          <cell r="H1259" t="str">
            <v>PAWCATUCK</v>
          </cell>
          <cell r="I1259" t="str">
            <v>CT</v>
          </cell>
          <cell r="J1259" t="str">
            <v>06379</v>
          </cell>
          <cell r="K1259" t="str">
            <v>High Confidence Auto Street Ref Geocoded</v>
          </cell>
          <cell r="M1259" t="str">
            <v>DOD-DEPARTMENT OF DE</v>
          </cell>
          <cell r="N1259" t="str">
            <v>CAPPELLO DISTRICT</v>
          </cell>
          <cell r="O1259" t="str">
            <v>EFFECTIVE 8/10/20 Del in all locations unless cust chooses not to.</v>
          </cell>
          <cell r="P1259">
            <v>42990</v>
          </cell>
          <cell r="Q1259">
            <v>44496.570115740702</v>
          </cell>
          <cell r="R1259">
            <v>44494</v>
          </cell>
          <cell r="S1259" t="str">
            <v>FRANKIE</v>
          </cell>
          <cell r="T1259" t="str">
            <v>12</v>
          </cell>
          <cell r="V1259" t="str">
            <v>41.367523</v>
          </cell>
          <cell r="W1259" t="str">
            <v>-71.862907</v>
          </cell>
        </row>
        <row r="1260">
          <cell r="B1260">
            <v>600322</v>
          </cell>
          <cell r="C1260" t="str">
            <v>WEST VINE SCHOOL</v>
          </cell>
          <cell r="D1260" t="str">
            <v>FFV</v>
          </cell>
          <cell r="E1260">
            <v>0</v>
          </cell>
          <cell r="F1260" t="str">
            <v>T</v>
          </cell>
          <cell r="G1260" t="str">
            <v>17 WEST VINE STREET</v>
          </cell>
          <cell r="H1260" t="str">
            <v>PAWCATUCK</v>
          </cell>
          <cell r="I1260" t="str">
            <v>CT</v>
          </cell>
          <cell r="J1260" t="str">
            <v>06379</v>
          </cell>
          <cell r="K1260" t="str">
            <v>Exact Auto Street Reference Geocoded</v>
          </cell>
          <cell r="M1260" t="str">
            <v>DOD-DEPARTMENT OF DE</v>
          </cell>
          <cell r="N1260" t="str">
            <v>CAPPELLO DISTRICT</v>
          </cell>
          <cell r="P1260">
            <v>42990</v>
          </cell>
          <cell r="Q1260">
            <v>44496.570115740702</v>
          </cell>
          <cell r="R1260">
            <v>44144</v>
          </cell>
          <cell r="S1260" t="str">
            <v>FRANKIE</v>
          </cell>
          <cell r="T1260" t="str">
            <v>12</v>
          </cell>
          <cell r="V1260" t="str">
            <v>41.385509</v>
          </cell>
          <cell r="W1260" t="str">
            <v>-71.842291</v>
          </cell>
        </row>
        <row r="1261">
          <cell r="B1261">
            <v>600323</v>
          </cell>
          <cell r="C1261" t="str">
            <v>BUNNELL HIGH SCHOOL</v>
          </cell>
          <cell r="D1261" t="str">
            <v>FISHER</v>
          </cell>
          <cell r="E1261">
            <v>0</v>
          </cell>
          <cell r="F1261" t="str">
            <v>W</v>
          </cell>
          <cell r="G1261" t="str">
            <v>1 BULLDOG BLVD</v>
          </cell>
          <cell r="H1261" t="str">
            <v>STRATFORD</v>
          </cell>
          <cell r="I1261" t="str">
            <v>CT</v>
          </cell>
          <cell r="J1261" t="str">
            <v>06614</v>
          </cell>
          <cell r="K1261" t="str">
            <v>Exact Auto Street Reference Geocoded</v>
          </cell>
          <cell r="M1261" t="str">
            <v>DOD-DEPARTMENT OF DE</v>
          </cell>
          <cell r="N1261" t="str">
            <v>CAPPELLO DISTRICT</v>
          </cell>
          <cell r="O1261" t="str">
            <v>Back into dock with the milk crates.</v>
          </cell>
          <cell r="P1261">
            <v>42990</v>
          </cell>
          <cell r="Q1261">
            <v>44475.836469907401</v>
          </cell>
          <cell r="R1261">
            <v>44465</v>
          </cell>
          <cell r="S1261" t="str">
            <v>FRANKIE</v>
          </cell>
          <cell r="T1261" t="str">
            <v>12</v>
          </cell>
          <cell r="V1261" t="str">
            <v>41.225883</v>
          </cell>
          <cell r="W1261" t="str">
            <v>-73.136336</v>
          </cell>
        </row>
        <row r="1262">
          <cell r="B1262">
            <v>600324</v>
          </cell>
          <cell r="C1262" t="str">
            <v>FLOOD MIDDLE SCHOOL</v>
          </cell>
          <cell r="D1262" t="str">
            <v>FISHER</v>
          </cell>
          <cell r="E1262">
            <v>0</v>
          </cell>
          <cell r="F1262" t="str">
            <v>W</v>
          </cell>
          <cell r="G1262" t="str">
            <v>490 CHAPEL ST</v>
          </cell>
          <cell r="H1262" t="str">
            <v>STRATFORD</v>
          </cell>
          <cell r="I1262" t="str">
            <v>CT</v>
          </cell>
          <cell r="J1262" t="str">
            <v>06614</v>
          </cell>
          <cell r="K1262" t="str">
            <v>Exact Auto Street Reference Geocoded</v>
          </cell>
          <cell r="L1262" t="str">
            <v>MUST BE LG: EJ</v>
          </cell>
          <cell r="M1262" t="str">
            <v>DOD-DEPARTMENT OF DE</v>
          </cell>
          <cell r="N1262" t="str">
            <v>CAPPELLO DISTRICT</v>
          </cell>
          <cell r="O1262" t="str">
            <v>EFFECTIVE 8/10/20 Del in all locations unless cust chooses not to.</v>
          </cell>
          <cell r="P1262">
            <v>42990</v>
          </cell>
          <cell r="Q1262">
            <v>44475.836469907401</v>
          </cell>
          <cell r="R1262">
            <v>44465</v>
          </cell>
          <cell r="S1262" t="str">
            <v>FRANKIE</v>
          </cell>
          <cell r="T1262" t="str">
            <v>12</v>
          </cell>
          <cell r="V1262" t="str">
            <v>41.237642</v>
          </cell>
          <cell r="W1262" t="str">
            <v>-73.119937</v>
          </cell>
        </row>
        <row r="1263">
          <cell r="B1263">
            <v>600325</v>
          </cell>
          <cell r="C1263" t="str">
            <v>STRATFORD HIGH SCHOOL</v>
          </cell>
          <cell r="D1263" t="str">
            <v>FISHER</v>
          </cell>
          <cell r="E1263">
            <v>0</v>
          </cell>
          <cell r="F1263" t="str">
            <v>W</v>
          </cell>
          <cell r="G1263" t="str">
            <v>245 KING STREET</v>
          </cell>
          <cell r="H1263" t="str">
            <v>STRATFORD</v>
          </cell>
          <cell r="I1263" t="str">
            <v>CT</v>
          </cell>
          <cell r="J1263" t="str">
            <v>06615</v>
          </cell>
          <cell r="K1263" t="str">
            <v>High Confidence Auto Street Ref Geocoded</v>
          </cell>
          <cell r="M1263" t="str">
            <v>DOD-DEPARTMENT OF DE</v>
          </cell>
          <cell r="N1263" t="str">
            <v>CAPPELLO DISTRICT</v>
          </cell>
          <cell r="O1263" t="str">
            <v>Delivery entrance on California Street.  Go to loading dock.  Call main office to have a custodian come and open the door.</v>
          </cell>
          <cell r="P1263">
            <v>42990</v>
          </cell>
          <cell r="Q1263">
            <v>44475.836469907401</v>
          </cell>
          <cell r="R1263">
            <v>44465</v>
          </cell>
          <cell r="S1263" t="str">
            <v>FRANKIE</v>
          </cell>
          <cell r="T1263" t="str">
            <v>12</v>
          </cell>
          <cell r="V1263" t="str">
            <v>41.196258</v>
          </cell>
          <cell r="W1263" t="str">
            <v>-73.134617</v>
          </cell>
        </row>
        <row r="1264">
          <cell r="B1264">
            <v>600326</v>
          </cell>
          <cell r="C1264" t="str">
            <v>DAVID WOOSTER MIDDLE</v>
          </cell>
          <cell r="D1264" t="str">
            <v>FISHER</v>
          </cell>
          <cell r="E1264">
            <v>0</v>
          </cell>
          <cell r="F1264" t="str">
            <v>W</v>
          </cell>
          <cell r="G1264" t="str">
            <v>150 LINCOLN ST.</v>
          </cell>
          <cell r="H1264" t="str">
            <v>STRATFORD</v>
          </cell>
          <cell r="I1264" t="str">
            <v>CT</v>
          </cell>
          <cell r="J1264" t="str">
            <v>06614</v>
          </cell>
          <cell r="K1264" t="str">
            <v>Exact Auto Street Reference Geocoded</v>
          </cell>
          <cell r="L1264" t="str">
            <v>LG IF USDA</v>
          </cell>
          <cell r="M1264" t="str">
            <v>DOD-DEPARTMENT OF DE</v>
          </cell>
          <cell r="N1264" t="str">
            <v>CAPPELLO DISTRICT</v>
          </cell>
          <cell r="O1264" t="str">
            <v>Back in by Basket ball court.</v>
          </cell>
          <cell r="P1264">
            <v>42990</v>
          </cell>
          <cell r="Q1264">
            <v>44517.500104166698</v>
          </cell>
          <cell r="R1264">
            <v>44517</v>
          </cell>
          <cell r="S1264" t="str">
            <v>FRANKIE</v>
          </cell>
          <cell r="T1264" t="str">
            <v>12</v>
          </cell>
          <cell r="V1264" t="str">
            <v>41.210864</v>
          </cell>
          <cell r="W1264" t="str">
            <v>-73.141471</v>
          </cell>
        </row>
        <row r="1265">
          <cell r="B1265">
            <v>600327</v>
          </cell>
          <cell r="C1265" t="str">
            <v>A WARD SPAULDING GR PREK</v>
          </cell>
          <cell r="D1265" t="str">
            <v>FFV</v>
          </cell>
          <cell r="E1265">
            <v>0</v>
          </cell>
          <cell r="F1265" t="str">
            <v>F</v>
          </cell>
          <cell r="G1265" t="str">
            <v>945 MOUNTAIN ROAD</v>
          </cell>
          <cell r="H1265" t="str">
            <v>SUFFIELD</v>
          </cell>
          <cell r="I1265" t="str">
            <v>CT</v>
          </cell>
          <cell r="J1265" t="str">
            <v>06078</v>
          </cell>
          <cell r="K1265" t="str">
            <v>Ambiguous Auto Street Ref Geocode</v>
          </cell>
          <cell r="M1265" t="str">
            <v>DOD-DEPARTMENT OF DE</v>
          </cell>
          <cell r="N1265" t="str">
            <v>CAPPELLO DISTRICT</v>
          </cell>
          <cell r="P1265">
            <v>42990</v>
          </cell>
          <cell r="Q1265">
            <v>44496.539895833303</v>
          </cell>
          <cell r="R1265">
            <v>44651</v>
          </cell>
          <cell r="S1265" t="str">
            <v>FRANKIE</v>
          </cell>
          <cell r="T1265" t="str">
            <v>12</v>
          </cell>
          <cell r="V1265" t="str">
            <v>41.983389</v>
          </cell>
          <cell r="W1265" t="str">
            <v>-72.679510</v>
          </cell>
        </row>
        <row r="1266">
          <cell r="B1266">
            <v>600328</v>
          </cell>
          <cell r="C1266" t="str">
            <v>MCALISTER INTERMEDIATE G</v>
          </cell>
          <cell r="D1266" t="str">
            <v>FFV</v>
          </cell>
          <cell r="E1266">
            <v>0</v>
          </cell>
          <cell r="F1266" t="str">
            <v>F</v>
          </cell>
          <cell r="G1266" t="str">
            <v>260 MOUNTAIN ROAD</v>
          </cell>
          <cell r="H1266" t="str">
            <v>SUFFIELD</v>
          </cell>
          <cell r="I1266" t="str">
            <v>CT</v>
          </cell>
          <cell r="J1266" t="str">
            <v>06078</v>
          </cell>
          <cell r="K1266" t="str">
            <v>Exact Auto Street Reference Geocoded</v>
          </cell>
          <cell r="M1266" t="str">
            <v>DOD-DEPARTMENT OF DE</v>
          </cell>
          <cell r="N1266" t="str">
            <v>CAPPELLO DISTRICT</v>
          </cell>
          <cell r="O1266" t="str">
            <v>EFFECTIVE 8/10/20 Del in all locations unless cust chooses not to.</v>
          </cell>
          <cell r="P1266">
            <v>42990</v>
          </cell>
          <cell r="Q1266">
            <v>44496.539895833303</v>
          </cell>
          <cell r="R1266">
            <v>44651</v>
          </cell>
          <cell r="S1266" t="str">
            <v>FRANKIE</v>
          </cell>
          <cell r="T1266" t="str">
            <v>12</v>
          </cell>
          <cell r="V1266" t="str">
            <v>41.983710</v>
          </cell>
          <cell r="W1266" t="str">
            <v>-72.661638</v>
          </cell>
        </row>
        <row r="1267">
          <cell r="B1267">
            <v>600329</v>
          </cell>
          <cell r="C1267" t="str">
            <v>SUFFIELD HIGH SCHOOL - FFV</v>
          </cell>
          <cell r="D1267" t="str">
            <v>FFV</v>
          </cell>
          <cell r="E1267">
            <v>0</v>
          </cell>
          <cell r="F1267" t="str">
            <v>F</v>
          </cell>
          <cell r="G1267" t="str">
            <v>1060 SHELDON STREET</v>
          </cell>
          <cell r="H1267" t="str">
            <v>W. SUFFIELD</v>
          </cell>
          <cell r="I1267" t="str">
            <v>CT</v>
          </cell>
          <cell r="J1267" t="str">
            <v>06093</v>
          </cell>
          <cell r="K1267" t="str">
            <v>Exact Auto Street Reference Geocoded</v>
          </cell>
          <cell r="M1267" t="str">
            <v>DOD-DEPARTMENT OF DE</v>
          </cell>
          <cell r="N1267" t="str">
            <v>CAPPELLO DISTRICT</v>
          </cell>
          <cell r="O1267" t="str">
            <v>EFFECTIVE 8/10/20 Del in all locations unless cust chooses not to.</v>
          </cell>
          <cell r="P1267">
            <v>42990</v>
          </cell>
          <cell r="Q1267">
            <v>44496.539895833303</v>
          </cell>
          <cell r="R1267">
            <v>44644</v>
          </cell>
          <cell r="S1267" t="str">
            <v>FRANKIE</v>
          </cell>
          <cell r="T1267" t="str">
            <v>12</v>
          </cell>
          <cell r="V1267" t="str">
            <v>41.979292</v>
          </cell>
          <cell r="W1267" t="str">
            <v>-72.691752</v>
          </cell>
        </row>
        <row r="1268">
          <cell r="B1268">
            <v>600330</v>
          </cell>
          <cell r="C1268" t="str">
            <v>SUFFIELD MIDDLE SCHOOL</v>
          </cell>
          <cell r="D1268" t="str">
            <v>FFV</v>
          </cell>
          <cell r="E1268">
            <v>0</v>
          </cell>
          <cell r="F1268" t="str">
            <v>F</v>
          </cell>
          <cell r="G1268" t="str">
            <v>350 MOUNTAIN ROAD</v>
          </cell>
          <cell r="H1268" t="str">
            <v>SUFFIELD</v>
          </cell>
          <cell r="I1268" t="str">
            <v>CT</v>
          </cell>
          <cell r="J1268" t="str">
            <v>06078</v>
          </cell>
          <cell r="K1268" t="str">
            <v>Exact Auto Street Reference Geocoded</v>
          </cell>
          <cell r="M1268" t="str">
            <v>DOD-DEPARTMENT OF DE</v>
          </cell>
          <cell r="N1268" t="str">
            <v>CAPPELLO DISTRICT</v>
          </cell>
          <cell r="O1268" t="str">
            <v>EFFECTIVE 8/10/20 Del in all locations unless cust chooses not to.</v>
          </cell>
          <cell r="P1268">
            <v>42990</v>
          </cell>
          <cell r="Q1268">
            <v>44496.539895833303</v>
          </cell>
          <cell r="R1268">
            <v>44651</v>
          </cell>
          <cell r="S1268" t="str">
            <v>FRANKIE</v>
          </cell>
          <cell r="T1268" t="str">
            <v>12</v>
          </cell>
          <cell r="V1268" t="str">
            <v>41.983525</v>
          </cell>
          <cell r="W1268" t="str">
            <v>-72.664054</v>
          </cell>
        </row>
        <row r="1269">
          <cell r="B1269">
            <v>600332</v>
          </cell>
          <cell r="C1269" t="str">
            <v>BLACK ROCK ELEMENTARY</v>
          </cell>
          <cell r="D1269" t="str">
            <v>FFV</v>
          </cell>
          <cell r="E1269">
            <v>0</v>
          </cell>
          <cell r="F1269" t="str">
            <v>M</v>
          </cell>
          <cell r="G1269" t="str">
            <v>57 BRANCH RD</v>
          </cell>
          <cell r="H1269" t="str">
            <v>THOMASTON</v>
          </cell>
          <cell r="I1269" t="str">
            <v>CT</v>
          </cell>
          <cell r="J1269" t="str">
            <v>6787.</v>
          </cell>
          <cell r="K1269" t="str">
            <v>High Confidence Auto Street Ref Geocoded</v>
          </cell>
          <cell r="M1269" t="str">
            <v>DOD-DEPARTMENT OF DE</v>
          </cell>
          <cell r="N1269" t="str">
            <v>CAPPELLO DISTRICT</v>
          </cell>
          <cell r="P1269">
            <v>44002</v>
          </cell>
          <cell r="Q1269">
            <v>44496.570115740702</v>
          </cell>
          <cell r="S1269" t="str">
            <v>FRANKIE</v>
          </cell>
          <cell r="T1269" t="str">
            <v>12</v>
          </cell>
          <cell r="V1269" t="str">
            <v>41.657295</v>
          </cell>
          <cell r="W1269" t="str">
            <v>-73.091075</v>
          </cell>
        </row>
        <row r="1270">
          <cell r="B1270">
            <v>600333</v>
          </cell>
          <cell r="C1270" t="str">
            <v>CENTER SCHOOL</v>
          </cell>
          <cell r="D1270" t="str">
            <v>FFV</v>
          </cell>
          <cell r="E1270">
            <v>0</v>
          </cell>
          <cell r="F1270" t="str">
            <v>M</v>
          </cell>
          <cell r="G1270" t="str">
            <v>THOMAS AVE</v>
          </cell>
          <cell r="H1270" t="str">
            <v>THOMASTON</v>
          </cell>
          <cell r="I1270" t="str">
            <v>CT</v>
          </cell>
          <cell r="J1270" t="str">
            <v>06787</v>
          </cell>
          <cell r="K1270" t="str">
            <v>High Confidence Auto Street Ref Geocoded</v>
          </cell>
          <cell r="M1270" t="str">
            <v>DOD-DEPARTMENT OF DE</v>
          </cell>
          <cell r="N1270" t="str">
            <v>CAPPELLO DISTRICT</v>
          </cell>
          <cell r="P1270">
            <v>42990</v>
          </cell>
          <cell r="Q1270">
            <v>44496.570115740702</v>
          </cell>
          <cell r="R1270">
            <v>43713</v>
          </cell>
          <cell r="S1270" t="str">
            <v>FRANKIE</v>
          </cell>
          <cell r="T1270" t="str">
            <v>12</v>
          </cell>
          <cell r="V1270" t="str">
            <v>41.673630</v>
          </cell>
          <cell r="W1270" t="str">
            <v>-73.074811</v>
          </cell>
        </row>
        <row r="1271">
          <cell r="B1271">
            <v>600334</v>
          </cell>
          <cell r="C1271" t="str">
            <v>THOMASTON HIGH SCHOOL</v>
          </cell>
          <cell r="D1271" t="str">
            <v>FFV</v>
          </cell>
          <cell r="E1271">
            <v>0</v>
          </cell>
          <cell r="F1271" t="str">
            <v>M</v>
          </cell>
          <cell r="G1271" t="str">
            <v>185 BRANCH RD</v>
          </cell>
          <cell r="H1271" t="str">
            <v>THOMASTON</v>
          </cell>
          <cell r="I1271" t="str">
            <v>CT</v>
          </cell>
          <cell r="J1271" t="str">
            <v>06787</v>
          </cell>
          <cell r="K1271" t="str">
            <v>Exact Auto Street Reference Geocoded</v>
          </cell>
          <cell r="M1271" t="str">
            <v>DOD-DEPARTMENT OF DE</v>
          </cell>
          <cell r="N1271" t="str">
            <v>CAPPELLO DISTRICT</v>
          </cell>
          <cell r="P1271">
            <v>42990</v>
          </cell>
          <cell r="Q1271">
            <v>44496.570115740702</v>
          </cell>
          <cell r="R1271">
            <v>43713</v>
          </cell>
          <cell r="S1271" t="str">
            <v>FRANKIE</v>
          </cell>
          <cell r="T1271" t="str">
            <v>12</v>
          </cell>
          <cell r="V1271" t="str">
            <v>41.657434</v>
          </cell>
          <cell r="W1271" t="str">
            <v>-73.091822</v>
          </cell>
        </row>
        <row r="1272">
          <cell r="B1272">
            <v>600335</v>
          </cell>
          <cell r="C1272" t="str">
            <v>THOMASTON MIDDLE SCHOOL - FFV</v>
          </cell>
          <cell r="D1272" t="str">
            <v>FFV</v>
          </cell>
          <cell r="E1272">
            <v>0</v>
          </cell>
          <cell r="F1272" t="str">
            <v>M</v>
          </cell>
          <cell r="G1272" t="str">
            <v>1 THOMASTON AVE</v>
          </cell>
          <cell r="H1272" t="str">
            <v>THOMASTON</v>
          </cell>
          <cell r="I1272" t="str">
            <v>CT</v>
          </cell>
          <cell r="J1272" t="str">
            <v>06787</v>
          </cell>
          <cell r="K1272" t="str">
            <v>Med Confidence Auto Street Ref Geocoded</v>
          </cell>
          <cell r="M1272" t="str">
            <v>DOD-DEPARTMENT OF DE</v>
          </cell>
          <cell r="N1272" t="str">
            <v>CAPPELLO DISTRICT</v>
          </cell>
          <cell r="P1272">
            <v>42990</v>
          </cell>
          <cell r="Q1272">
            <v>44465.831967592603</v>
          </cell>
          <cell r="S1272" t="str">
            <v>FRANKIE</v>
          </cell>
          <cell r="T1272" t="str">
            <v>12</v>
          </cell>
          <cell r="V1272" t="str">
            <v>41.673804</v>
          </cell>
          <cell r="W1272" t="str">
            <v>-73.074383</v>
          </cell>
        </row>
        <row r="1273">
          <cell r="B1273">
            <v>600336</v>
          </cell>
          <cell r="C1273" t="str">
            <v>THOMPSON MIDDLE SCHOOL</v>
          </cell>
          <cell r="D1273" t="str">
            <v>FFV</v>
          </cell>
          <cell r="E1273">
            <v>0</v>
          </cell>
          <cell r="F1273" t="str">
            <v>R</v>
          </cell>
          <cell r="G1273" t="str">
            <v>785 RIVERSIDE DRIVE</v>
          </cell>
          <cell r="H1273" t="str">
            <v>N GROSVENORDAL</v>
          </cell>
          <cell r="I1273" t="str">
            <v>CT</v>
          </cell>
          <cell r="J1273" t="str">
            <v>06255</v>
          </cell>
          <cell r="K1273" t="str">
            <v>High Confidence Auto Street Ref Geocoded</v>
          </cell>
          <cell r="M1273" t="str">
            <v>DOD-DEPARTMENT OF DE</v>
          </cell>
          <cell r="N1273" t="str">
            <v>CAPPELLO DISTRICT</v>
          </cell>
          <cell r="O1273" t="str">
            <v>EFFECTIVE 8/10/20 Del in all locations unless cust chooses not to.</v>
          </cell>
          <cell r="P1273">
            <v>42990</v>
          </cell>
          <cell r="Q1273">
            <v>44496.539895833303</v>
          </cell>
          <cell r="R1273">
            <v>44657</v>
          </cell>
          <cell r="S1273" t="str">
            <v>FRANKIE</v>
          </cell>
          <cell r="T1273" t="str">
            <v>12</v>
          </cell>
          <cell r="V1273" t="str">
            <v>41.976925</v>
          </cell>
          <cell r="W1273" t="str">
            <v>-71.900594</v>
          </cell>
        </row>
        <row r="1274">
          <cell r="B1274">
            <v>600337</v>
          </cell>
          <cell r="C1274" t="str">
            <v>BIRCH GROVE SCHOOL</v>
          </cell>
          <cell r="D1274" t="str">
            <v>FFV</v>
          </cell>
          <cell r="E1274">
            <v>0</v>
          </cell>
          <cell r="F1274" t="str">
            <v>R</v>
          </cell>
          <cell r="G1274" t="str">
            <v>247 RHODES RD</v>
          </cell>
          <cell r="H1274" t="str">
            <v>TOLLAND</v>
          </cell>
          <cell r="I1274" t="str">
            <v>CT</v>
          </cell>
          <cell r="J1274" t="str">
            <v>6084.</v>
          </cell>
          <cell r="K1274" t="str">
            <v>Exact Auto Street Reference Geocoded</v>
          </cell>
          <cell r="M1274" t="str">
            <v>DOD-DEPARTMENT OF DE</v>
          </cell>
          <cell r="N1274" t="str">
            <v>CAPPELLO DISTRICT</v>
          </cell>
          <cell r="P1274">
            <v>44002</v>
          </cell>
          <cell r="Q1274">
            <v>44496.570115740702</v>
          </cell>
          <cell r="S1274" t="str">
            <v>FRANKIE</v>
          </cell>
          <cell r="T1274" t="str">
            <v>12</v>
          </cell>
          <cell r="V1274" t="str">
            <v>41.859434</v>
          </cell>
          <cell r="W1274" t="str">
            <v>-72.332897</v>
          </cell>
        </row>
        <row r="1275">
          <cell r="B1275">
            <v>600338</v>
          </cell>
          <cell r="C1275" t="str">
            <v>Tolland High School</v>
          </cell>
          <cell r="D1275" t="str">
            <v>FFV</v>
          </cell>
          <cell r="E1275">
            <v>0</v>
          </cell>
          <cell r="F1275" t="str">
            <v>R</v>
          </cell>
          <cell r="G1275" t="str">
            <v>1 EAGLE HILL DR</v>
          </cell>
          <cell r="H1275" t="str">
            <v>TOLLAND</v>
          </cell>
          <cell r="I1275" t="str">
            <v>CT</v>
          </cell>
          <cell r="J1275" t="str">
            <v>06084</v>
          </cell>
          <cell r="K1275" t="str">
            <v>High Confidence Auto Street Ref Geocoded</v>
          </cell>
          <cell r="M1275" t="str">
            <v>DOD-DEPARTMENT OF DE</v>
          </cell>
          <cell r="N1275" t="str">
            <v>CAPPELLO DISTRICT</v>
          </cell>
          <cell r="P1275">
            <v>44002</v>
          </cell>
          <cell r="Q1275">
            <v>44496.570115740702</v>
          </cell>
          <cell r="S1275" t="str">
            <v>FRANKIE</v>
          </cell>
          <cell r="T1275" t="str">
            <v>12</v>
          </cell>
          <cell r="V1275" t="str">
            <v>41.872090</v>
          </cell>
          <cell r="W1275" t="str">
            <v>-72.341021</v>
          </cell>
        </row>
        <row r="1276">
          <cell r="B1276">
            <v>600339</v>
          </cell>
          <cell r="C1276" t="str">
            <v>TOLLAND INTERMEDIATE</v>
          </cell>
          <cell r="D1276" t="str">
            <v>FFV</v>
          </cell>
          <cell r="E1276">
            <v>0</v>
          </cell>
          <cell r="F1276" t="str">
            <v>R</v>
          </cell>
          <cell r="G1276" t="str">
            <v>96 OLD POST RD</v>
          </cell>
          <cell r="H1276" t="str">
            <v>TOLLAND</v>
          </cell>
          <cell r="I1276" t="str">
            <v>CT</v>
          </cell>
          <cell r="J1276" t="str">
            <v>6084.</v>
          </cell>
          <cell r="K1276" t="str">
            <v>Exact Auto Street Reference Geocoded</v>
          </cell>
          <cell r="M1276" t="str">
            <v>DOD-DEPARTMENT OF DE</v>
          </cell>
          <cell r="N1276" t="str">
            <v>CAPPELLO DISTRICT</v>
          </cell>
          <cell r="P1276">
            <v>44002</v>
          </cell>
          <cell r="Q1276">
            <v>44496.570115740702</v>
          </cell>
          <cell r="S1276" t="str">
            <v>FRANKIE</v>
          </cell>
          <cell r="T1276" t="str">
            <v>12</v>
          </cell>
          <cell r="V1276" t="str">
            <v>41.869477</v>
          </cell>
          <cell r="W1276" t="str">
            <v>-72.369175</v>
          </cell>
        </row>
        <row r="1277">
          <cell r="B1277">
            <v>600340</v>
          </cell>
          <cell r="C1277" t="str">
            <v>TOLLAND MIDDLE SCHOOL</v>
          </cell>
          <cell r="D1277" t="str">
            <v>FFV</v>
          </cell>
          <cell r="E1277">
            <v>0</v>
          </cell>
          <cell r="F1277" t="str">
            <v>R</v>
          </cell>
          <cell r="G1277" t="str">
            <v>ONE FALCON WAY</v>
          </cell>
          <cell r="H1277" t="str">
            <v>TOLLAND</v>
          </cell>
          <cell r="I1277" t="str">
            <v>CT</v>
          </cell>
          <cell r="J1277" t="str">
            <v>6084.</v>
          </cell>
          <cell r="K1277" t="str">
            <v>Exact Auto Street Reference Geocoded</v>
          </cell>
          <cell r="M1277" t="str">
            <v>DOD-DEPARTMENT OF DE</v>
          </cell>
          <cell r="N1277" t="str">
            <v>CAPPELLO DISTRICT</v>
          </cell>
          <cell r="P1277">
            <v>44002</v>
          </cell>
          <cell r="Q1277">
            <v>44496.570115740702</v>
          </cell>
          <cell r="S1277" t="str">
            <v>FRANKIE</v>
          </cell>
          <cell r="T1277" t="str">
            <v>12</v>
          </cell>
          <cell r="V1277" t="str">
            <v>41.872447</v>
          </cell>
          <cell r="W1277" t="str">
            <v>-72.350319</v>
          </cell>
        </row>
        <row r="1278">
          <cell r="B1278">
            <v>600342</v>
          </cell>
          <cell r="C1278" t="str">
            <v>EDADVANCE - FORBES ES</v>
          </cell>
          <cell r="D1278" t="str">
            <v>FFV</v>
          </cell>
          <cell r="E1278">
            <v>0</v>
          </cell>
          <cell r="F1278" t="str">
            <v>M</v>
          </cell>
          <cell r="G1278" t="str">
            <v>500 MIGEON AVE</v>
          </cell>
          <cell r="H1278" t="str">
            <v>TORRINGTON</v>
          </cell>
          <cell r="I1278" t="str">
            <v>CT</v>
          </cell>
          <cell r="J1278" t="str">
            <v>06790</v>
          </cell>
          <cell r="K1278" t="str">
            <v>Exact Auto Street Reference Geocoded</v>
          </cell>
          <cell r="M1278" t="str">
            <v>DOD-DEPARTMENT OF DE</v>
          </cell>
          <cell r="N1278" t="str">
            <v>CAPPELLO DISTRICT</v>
          </cell>
          <cell r="O1278" t="str">
            <v>Dock on North Elm Street.</v>
          </cell>
          <cell r="P1278">
            <v>42990</v>
          </cell>
          <cell r="Q1278">
            <v>44496.539895833303</v>
          </cell>
          <cell r="R1278">
            <v>44661</v>
          </cell>
          <cell r="S1278" t="str">
            <v>FRANKIE</v>
          </cell>
          <cell r="T1278" t="str">
            <v>12</v>
          </cell>
          <cell r="V1278" t="str">
            <v>41.813627</v>
          </cell>
          <cell r="W1278" t="str">
            <v>-73.133669</v>
          </cell>
        </row>
        <row r="1279">
          <cell r="B1279">
            <v>600343</v>
          </cell>
          <cell r="C1279" t="str">
            <v>EDADVANCE - SOUTHWEST ES</v>
          </cell>
          <cell r="D1279" t="str">
            <v>FFV</v>
          </cell>
          <cell r="E1279">
            <v>0</v>
          </cell>
          <cell r="F1279" t="str">
            <v>M</v>
          </cell>
          <cell r="G1279" t="str">
            <v>340 LITCHFIELD STREET</v>
          </cell>
          <cell r="H1279" t="str">
            <v>TORRINGTON</v>
          </cell>
          <cell r="I1279" t="str">
            <v>CT</v>
          </cell>
          <cell r="J1279" t="str">
            <v>06790</v>
          </cell>
          <cell r="K1279" t="str">
            <v>Exact Auto Street Reference Geocoded</v>
          </cell>
          <cell r="M1279" t="str">
            <v>DOD-DEPARTMENT OF DE</v>
          </cell>
          <cell r="N1279" t="str">
            <v>CAPPELLO DISTRICT</v>
          </cell>
          <cell r="O1279" t="str">
            <v>Enter off High Street.</v>
          </cell>
          <cell r="P1279">
            <v>42990</v>
          </cell>
          <cell r="Q1279">
            <v>44496.539895833303</v>
          </cell>
          <cell r="R1279">
            <v>44654</v>
          </cell>
          <cell r="S1279" t="str">
            <v>FRANKIE</v>
          </cell>
          <cell r="T1279" t="str">
            <v>12</v>
          </cell>
          <cell r="V1279" t="str">
            <v>41.794893</v>
          </cell>
          <cell r="W1279" t="str">
            <v>-73.126753</v>
          </cell>
        </row>
        <row r="1280">
          <cell r="B1280">
            <v>600344</v>
          </cell>
          <cell r="C1280" t="str">
            <v>EDADVANCE - TORRINGFORD SCH</v>
          </cell>
          <cell r="D1280" t="str">
            <v>FFV</v>
          </cell>
          <cell r="E1280">
            <v>0</v>
          </cell>
          <cell r="F1280" t="str">
            <v>M</v>
          </cell>
          <cell r="G1280" t="str">
            <v>800 CHARLES STREET</v>
          </cell>
          <cell r="H1280" t="str">
            <v>TORRINGTON</v>
          </cell>
          <cell r="I1280" t="str">
            <v>CT</v>
          </cell>
          <cell r="J1280" t="str">
            <v>06790</v>
          </cell>
          <cell r="K1280" t="str">
            <v>Exact Auto Street Reference Geocoded</v>
          </cell>
          <cell r="M1280" t="str">
            <v>DOD-DEPARTMENT OF DE</v>
          </cell>
          <cell r="N1280" t="str">
            <v>CAPPELLO DISTRICT</v>
          </cell>
          <cell r="O1280" t="str">
            <v>EFFECTIVE 8/10/20 Del in all locations unless cust chooses not to.</v>
          </cell>
          <cell r="P1280">
            <v>42990</v>
          </cell>
          <cell r="Q1280">
            <v>44496.539895833303</v>
          </cell>
          <cell r="R1280">
            <v>44647</v>
          </cell>
          <cell r="S1280" t="str">
            <v>FRANKIE</v>
          </cell>
          <cell r="T1280" t="str">
            <v>12</v>
          </cell>
          <cell r="V1280" t="str">
            <v>41.820279</v>
          </cell>
          <cell r="W1280" t="str">
            <v>-73.092049</v>
          </cell>
        </row>
        <row r="1281">
          <cell r="B1281">
            <v>600345</v>
          </cell>
          <cell r="C1281" t="str">
            <v>EDADVANCE - TORRINGTON HS</v>
          </cell>
          <cell r="D1281" t="str">
            <v>FFV</v>
          </cell>
          <cell r="E1281">
            <v>0</v>
          </cell>
          <cell r="F1281" t="str">
            <v>M</v>
          </cell>
          <cell r="G1281" t="str">
            <v>50 MAJOR BESSE DRIVE</v>
          </cell>
          <cell r="H1281" t="str">
            <v>TORRINGTON</v>
          </cell>
          <cell r="I1281" t="str">
            <v>CT</v>
          </cell>
          <cell r="J1281" t="str">
            <v>06790</v>
          </cell>
          <cell r="K1281" t="str">
            <v>Exact Auto Street Reference Geocoded</v>
          </cell>
          <cell r="M1281" t="str">
            <v>DOD-DEPARTMENT OF DE</v>
          </cell>
          <cell r="N1281" t="str">
            <v>CAPPELLO DISTRICT</v>
          </cell>
          <cell r="P1281">
            <v>42990</v>
          </cell>
          <cell r="Q1281">
            <v>44496.539895833303</v>
          </cell>
          <cell r="R1281">
            <v>44661</v>
          </cell>
          <cell r="S1281" t="str">
            <v>FRANKIE</v>
          </cell>
          <cell r="T1281" t="str">
            <v>12</v>
          </cell>
          <cell r="V1281" t="str">
            <v>41.816256</v>
          </cell>
          <cell r="W1281" t="str">
            <v>-73.109365</v>
          </cell>
        </row>
        <row r="1282">
          <cell r="B1282">
            <v>600346</v>
          </cell>
          <cell r="C1282" t="str">
            <v>EDADVANCE - TORRINGTON MS</v>
          </cell>
          <cell r="D1282" t="str">
            <v>FFV</v>
          </cell>
          <cell r="E1282">
            <v>0</v>
          </cell>
          <cell r="F1282" t="str">
            <v>M</v>
          </cell>
          <cell r="G1282" t="str">
            <v>200 MIDDLE SCHOOL DRIVE</v>
          </cell>
          <cell r="H1282" t="str">
            <v>TORRINGTON</v>
          </cell>
          <cell r="I1282" t="str">
            <v>CT</v>
          </cell>
          <cell r="J1282" t="str">
            <v>06790</v>
          </cell>
          <cell r="K1282" t="str">
            <v>Exact Auto Street Reference Geocoded</v>
          </cell>
          <cell r="M1282" t="str">
            <v>DOD-DEPARTMENT OF DE</v>
          </cell>
          <cell r="N1282" t="str">
            <v>CAPPELLO DISTRICT</v>
          </cell>
          <cell r="P1282">
            <v>42990</v>
          </cell>
          <cell r="Q1282">
            <v>44496.539895833303</v>
          </cell>
          <cell r="R1282">
            <v>44661</v>
          </cell>
          <cell r="S1282" t="str">
            <v>FRANKIE</v>
          </cell>
          <cell r="T1282" t="str">
            <v>12</v>
          </cell>
          <cell r="V1282" t="str">
            <v>41.834546</v>
          </cell>
          <cell r="W1282" t="str">
            <v>-73.074325</v>
          </cell>
        </row>
        <row r="1283">
          <cell r="B1283">
            <v>600347</v>
          </cell>
          <cell r="C1283" t="str">
            <v>EDADVANCE - VOGEL-WETMORE SCH</v>
          </cell>
          <cell r="D1283" t="str">
            <v>FFV</v>
          </cell>
          <cell r="E1283">
            <v>0</v>
          </cell>
          <cell r="F1283" t="str">
            <v>M</v>
          </cell>
          <cell r="G1283" t="str">
            <v>68 CHURCH STREET</v>
          </cell>
          <cell r="H1283" t="str">
            <v>TORRINGTON</v>
          </cell>
          <cell r="I1283" t="str">
            <v>CT</v>
          </cell>
          <cell r="J1283" t="str">
            <v>06790</v>
          </cell>
          <cell r="K1283" t="str">
            <v>High Confidence Auto Street Ref Geocoded</v>
          </cell>
          <cell r="M1283" t="str">
            <v>DOD-DEPARTMENT OF DE</v>
          </cell>
          <cell r="N1283" t="str">
            <v>CAPPELLO DISTRICT</v>
          </cell>
          <cell r="O1283" t="str">
            <v>Enter off Prospect Street.</v>
          </cell>
          <cell r="P1283">
            <v>42990</v>
          </cell>
          <cell r="Q1283">
            <v>44496.539895833303</v>
          </cell>
          <cell r="R1283">
            <v>44654</v>
          </cell>
          <cell r="S1283" t="str">
            <v>FRANKIE</v>
          </cell>
          <cell r="T1283" t="str">
            <v>12</v>
          </cell>
          <cell r="V1283" t="str">
            <v>41.803851</v>
          </cell>
          <cell r="W1283" t="str">
            <v>-73.122423</v>
          </cell>
        </row>
        <row r="1284">
          <cell r="B1284">
            <v>600348</v>
          </cell>
          <cell r="C1284" t="str">
            <v>BOOTH HILL SCHOOL</v>
          </cell>
          <cell r="D1284" t="str">
            <v>FISHER</v>
          </cell>
          <cell r="E1284">
            <v>0</v>
          </cell>
          <cell r="F1284" t="str">
            <v>F</v>
          </cell>
          <cell r="G1284" t="str">
            <v>545 BOOTH HILL ROAD</v>
          </cell>
          <cell r="H1284" t="str">
            <v>TRUMBULL</v>
          </cell>
          <cell r="I1284" t="str">
            <v>CT</v>
          </cell>
          <cell r="J1284" t="str">
            <v>06611</v>
          </cell>
          <cell r="K1284" t="str">
            <v>High Confidence Auto Street Ref Geocoded</v>
          </cell>
          <cell r="M1284" t="str">
            <v>DOD-DEPARTMENT OF DE</v>
          </cell>
          <cell r="N1284" t="str">
            <v>CAPPELLO DISTRICT</v>
          </cell>
          <cell r="P1284">
            <v>42990</v>
          </cell>
          <cell r="Q1284">
            <v>44517.5001388889</v>
          </cell>
          <cell r="R1284">
            <v>44313</v>
          </cell>
          <cell r="S1284" t="str">
            <v>FRANKIE</v>
          </cell>
          <cell r="T1284" t="str">
            <v>12</v>
          </cell>
          <cell r="V1284" t="str">
            <v>41.260715</v>
          </cell>
          <cell r="W1284" t="str">
            <v>-73.170525</v>
          </cell>
        </row>
        <row r="1285">
          <cell r="B1285">
            <v>600349</v>
          </cell>
          <cell r="C1285" t="str">
            <v>DANIELS FARM SCHOOL</v>
          </cell>
          <cell r="D1285" t="str">
            <v>FISHER</v>
          </cell>
          <cell r="E1285">
            <v>0</v>
          </cell>
          <cell r="F1285" t="str">
            <v>F</v>
          </cell>
          <cell r="G1285" t="str">
            <v>710 DANIELS FARM ROAD</v>
          </cell>
          <cell r="H1285" t="str">
            <v>TRUMBULL</v>
          </cell>
          <cell r="I1285" t="str">
            <v>CT</v>
          </cell>
          <cell r="J1285" t="str">
            <v>06611</v>
          </cell>
          <cell r="K1285" t="str">
            <v>Exact Auto Street Reference Geocoded</v>
          </cell>
          <cell r="M1285" t="str">
            <v>DOD-DEPARTMENT OF DE</v>
          </cell>
          <cell r="N1285" t="str">
            <v>CAPPELLO DISTRICT</v>
          </cell>
          <cell r="P1285">
            <v>42990</v>
          </cell>
          <cell r="Q1285">
            <v>44517.500162037002</v>
          </cell>
          <cell r="R1285">
            <v>44313</v>
          </cell>
          <cell r="S1285" t="str">
            <v>FRANKIE</v>
          </cell>
          <cell r="T1285" t="str">
            <v>12</v>
          </cell>
          <cell r="V1285" t="str">
            <v>41.268212</v>
          </cell>
          <cell r="W1285" t="str">
            <v>-73.199900</v>
          </cell>
        </row>
        <row r="1286">
          <cell r="B1286">
            <v>600350</v>
          </cell>
          <cell r="C1286" t="str">
            <v>FRENCHTOWN SCHOOL</v>
          </cell>
          <cell r="D1286" t="str">
            <v>FISHER</v>
          </cell>
          <cell r="E1286">
            <v>0</v>
          </cell>
          <cell r="F1286" t="str">
            <v>F</v>
          </cell>
          <cell r="G1286" t="str">
            <v>30 FRENCHTOWN ROAD</v>
          </cell>
          <cell r="H1286" t="str">
            <v>TRUMBULL</v>
          </cell>
          <cell r="I1286" t="str">
            <v>CT</v>
          </cell>
          <cell r="J1286" t="str">
            <v>06611</v>
          </cell>
          <cell r="K1286" t="str">
            <v>Exact Auto Street Reference Geocoded</v>
          </cell>
          <cell r="M1286" t="str">
            <v>DOD-DEPARTMENT OF DE</v>
          </cell>
          <cell r="N1286" t="str">
            <v>CAPPELLO DISTRICT</v>
          </cell>
          <cell r="P1286">
            <v>42990</v>
          </cell>
          <cell r="Q1286">
            <v>44517.500196759298</v>
          </cell>
          <cell r="R1286">
            <v>44509</v>
          </cell>
          <cell r="S1286" t="str">
            <v>FRANKIE</v>
          </cell>
          <cell r="T1286" t="str">
            <v>12</v>
          </cell>
          <cell r="V1286" t="str">
            <v>41.232676</v>
          </cell>
          <cell r="W1286" t="str">
            <v>-73.212128</v>
          </cell>
        </row>
        <row r="1287">
          <cell r="B1287">
            <v>600351</v>
          </cell>
          <cell r="C1287" t="str">
            <v>HILLCREST MIDDLE SCHOOL</v>
          </cell>
          <cell r="D1287" t="str">
            <v>FISHER</v>
          </cell>
          <cell r="E1287">
            <v>0</v>
          </cell>
          <cell r="F1287" t="str">
            <v>F</v>
          </cell>
          <cell r="G1287" t="str">
            <v>530 DANIELS FARM ROAD</v>
          </cell>
          <cell r="H1287" t="str">
            <v>TRUMBULL</v>
          </cell>
          <cell r="I1287" t="str">
            <v>CT</v>
          </cell>
          <cell r="J1287" t="str">
            <v>06611</v>
          </cell>
          <cell r="K1287" t="str">
            <v>High Confidence Auto Street Ref Geocoded</v>
          </cell>
          <cell r="M1287" t="str">
            <v>DOD-DEPARTMENT OF DE</v>
          </cell>
          <cell r="N1287" t="str">
            <v>CAPPELLO DISTRICT</v>
          </cell>
          <cell r="P1287">
            <v>42990</v>
          </cell>
          <cell r="Q1287">
            <v>44517.500231481499</v>
          </cell>
          <cell r="R1287">
            <v>44502</v>
          </cell>
          <cell r="S1287" t="str">
            <v>FRANKIE</v>
          </cell>
          <cell r="T1287" t="str">
            <v>12</v>
          </cell>
          <cell r="V1287" t="str">
            <v>41.263012</v>
          </cell>
          <cell r="W1287" t="str">
            <v>-73.198786</v>
          </cell>
        </row>
        <row r="1288">
          <cell r="B1288">
            <v>600352</v>
          </cell>
          <cell r="C1288" t="str">
            <v>JANE RYAN</v>
          </cell>
          <cell r="D1288" t="str">
            <v>FISHER</v>
          </cell>
          <cell r="E1288">
            <v>0</v>
          </cell>
          <cell r="F1288" t="str">
            <v>F</v>
          </cell>
          <cell r="G1288" t="str">
            <v>190 PARK LANE</v>
          </cell>
          <cell r="H1288" t="str">
            <v>TRUMBULL</v>
          </cell>
          <cell r="I1288" t="str">
            <v>CT</v>
          </cell>
          <cell r="J1288" t="str">
            <v>06611</v>
          </cell>
          <cell r="K1288" t="str">
            <v>High Confidence Auto Street Ref Geocoded</v>
          </cell>
          <cell r="M1288" t="str">
            <v>DOD-DEPARTMENT OF DE</v>
          </cell>
          <cell r="N1288" t="str">
            <v>CAPPELLO DISTRICT</v>
          </cell>
          <cell r="P1288">
            <v>42990</v>
          </cell>
          <cell r="Q1288">
            <v>44517.500254629602</v>
          </cell>
          <cell r="R1288">
            <v>44290</v>
          </cell>
          <cell r="S1288" t="str">
            <v>FRANKIE</v>
          </cell>
          <cell r="T1288" t="str">
            <v>12</v>
          </cell>
          <cell r="V1288" t="str">
            <v>41.252956</v>
          </cell>
          <cell r="W1288" t="str">
            <v>-73.227981</v>
          </cell>
        </row>
        <row r="1289">
          <cell r="B1289">
            <v>600353</v>
          </cell>
          <cell r="C1289" t="str">
            <v>MADISON MIDDLE SCHOOL</v>
          </cell>
          <cell r="D1289" t="str">
            <v>FISHER</v>
          </cell>
          <cell r="E1289">
            <v>0</v>
          </cell>
          <cell r="F1289" t="str">
            <v>F</v>
          </cell>
          <cell r="G1289" t="str">
            <v>4630 MADISON AVENUE</v>
          </cell>
          <cell r="H1289" t="str">
            <v>TRUMBULL</v>
          </cell>
          <cell r="I1289" t="str">
            <v>CT</v>
          </cell>
          <cell r="J1289" t="str">
            <v>06611</v>
          </cell>
          <cell r="K1289" t="str">
            <v>Exact Auto Street Reference Geocoded</v>
          </cell>
          <cell r="M1289" t="str">
            <v>DOD-DEPARTMENT OF DE</v>
          </cell>
          <cell r="N1289" t="str">
            <v>CAPPELLO DISTRICT</v>
          </cell>
          <cell r="P1289">
            <v>42990</v>
          </cell>
          <cell r="Q1289">
            <v>44517.500289351898</v>
          </cell>
          <cell r="R1289">
            <v>44290</v>
          </cell>
          <cell r="S1289" t="str">
            <v>FRANKIE</v>
          </cell>
          <cell r="T1289" t="str">
            <v>12</v>
          </cell>
          <cell r="V1289" t="str">
            <v>41.255066</v>
          </cell>
          <cell r="W1289" t="str">
            <v>-73.245658</v>
          </cell>
        </row>
        <row r="1290">
          <cell r="B1290">
            <v>600354</v>
          </cell>
          <cell r="C1290" t="str">
            <v>MIDDLEBROOK SCHOOL</v>
          </cell>
          <cell r="D1290" t="str">
            <v>FISHER</v>
          </cell>
          <cell r="E1290">
            <v>0</v>
          </cell>
          <cell r="F1290" t="str">
            <v>F</v>
          </cell>
          <cell r="G1290" t="str">
            <v>220 MIDDLEBROOK AVENUE</v>
          </cell>
          <cell r="H1290" t="str">
            <v>TRUMBULL</v>
          </cell>
          <cell r="I1290" t="str">
            <v>CT</v>
          </cell>
          <cell r="J1290" t="str">
            <v>06611</v>
          </cell>
          <cell r="K1290" t="str">
            <v>High Confidence Auto Street Ref Geocoded</v>
          </cell>
          <cell r="M1290" t="str">
            <v>DOD-DEPARTMENT OF DE</v>
          </cell>
          <cell r="N1290" t="str">
            <v>CAPPELLO DISTRICT</v>
          </cell>
          <cell r="P1290">
            <v>42990</v>
          </cell>
          <cell r="Q1290">
            <v>44517.500324074099</v>
          </cell>
          <cell r="R1290">
            <v>44509</v>
          </cell>
          <cell r="S1290" t="str">
            <v>FRANKIE</v>
          </cell>
          <cell r="T1290" t="str">
            <v>12</v>
          </cell>
          <cell r="V1290" t="str">
            <v>41.250244</v>
          </cell>
          <cell r="W1290" t="str">
            <v>-73.211697</v>
          </cell>
        </row>
        <row r="1291">
          <cell r="B1291">
            <v>600355</v>
          </cell>
          <cell r="C1291" t="str">
            <v>TASHUA SCHOOL</v>
          </cell>
          <cell r="D1291" t="str">
            <v>FISHER</v>
          </cell>
          <cell r="E1291">
            <v>0</v>
          </cell>
          <cell r="F1291" t="str">
            <v>F</v>
          </cell>
          <cell r="G1291" t="str">
            <v>401 STONEHOUSE ROAD</v>
          </cell>
          <cell r="H1291" t="str">
            <v>TRUMBULL</v>
          </cell>
          <cell r="I1291" t="str">
            <v>CT</v>
          </cell>
          <cell r="J1291" t="str">
            <v>06611</v>
          </cell>
          <cell r="K1291" t="str">
            <v>Exact Auto Street Reference Geocoded</v>
          </cell>
          <cell r="M1291" t="str">
            <v>DOD-DEPARTMENT OF DE</v>
          </cell>
          <cell r="N1291" t="str">
            <v>CAPPELLO DISTRICT</v>
          </cell>
          <cell r="P1291">
            <v>42990</v>
          </cell>
          <cell r="Q1291">
            <v>44517.5003587963</v>
          </cell>
          <cell r="R1291">
            <v>44313</v>
          </cell>
          <cell r="S1291" t="str">
            <v>FRANKIE</v>
          </cell>
          <cell r="T1291" t="str">
            <v>12</v>
          </cell>
          <cell r="V1291" t="str">
            <v>41.275529</v>
          </cell>
          <cell r="W1291" t="str">
            <v>-73.243408</v>
          </cell>
        </row>
        <row r="1292">
          <cell r="B1292">
            <v>600356</v>
          </cell>
          <cell r="C1292" t="str">
            <v>TRUMBULL HIGH SCHOOL</v>
          </cell>
          <cell r="D1292" t="str">
            <v>FISHER</v>
          </cell>
          <cell r="E1292">
            <v>0</v>
          </cell>
          <cell r="F1292" t="str">
            <v>F</v>
          </cell>
          <cell r="G1292" t="str">
            <v>72 STROBEL ROAD</v>
          </cell>
          <cell r="H1292" t="str">
            <v>TRUMBULL</v>
          </cell>
          <cell r="I1292" t="str">
            <v>CT</v>
          </cell>
          <cell r="J1292" t="str">
            <v>06611</v>
          </cell>
          <cell r="K1292" t="str">
            <v>Exact Auto Street Reference Geocoded</v>
          </cell>
          <cell r="M1292" t="str">
            <v>DOD-DEPARTMENT OF DE</v>
          </cell>
          <cell r="N1292" t="str">
            <v>CAPPELLO DISTRICT</v>
          </cell>
          <cell r="O1292" t="str">
            <v>EFFECTIVE 8/10/20 Del in all locations unless cust chooses not to.</v>
          </cell>
          <cell r="P1292">
            <v>42990</v>
          </cell>
          <cell r="Q1292">
            <v>44517.500393518501</v>
          </cell>
          <cell r="R1292">
            <v>44362</v>
          </cell>
          <cell r="S1292" t="str">
            <v>FRANKIE</v>
          </cell>
          <cell r="T1292" t="str">
            <v>12</v>
          </cell>
          <cell r="V1292" t="str">
            <v>41.265235</v>
          </cell>
          <cell r="W1292" t="str">
            <v>-73.192959</v>
          </cell>
        </row>
        <row r="1293">
          <cell r="B1293">
            <v>600357</v>
          </cell>
          <cell r="C1293" t="str">
            <v>CENTER ROAD SCHOOL</v>
          </cell>
          <cell r="D1293" t="str">
            <v>FFV</v>
          </cell>
          <cell r="E1293">
            <v>0</v>
          </cell>
          <cell r="F1293" t="str">
            <v>M</v>
          </cell>
          <cell r="G1293" t="str">
            <v>20 CENTER ROAD</v>
          </cell>
          <cell r="H1293" t="str">
            <v>VERNON</v>
          </cell>
          <cell r="I1293" t="str">
            <v>CT</v>
          </cell>
          <cell r="J1293" t="str">
            <v>06066</v>
          </cell>
          <cell r="K1293" t="str">
            <v>Exact Auto Street Reference Geocoded</v>
          </cell>
          <cell r="M1293" t="str">
            <v>DOD-DEPARTMENT OF DE</v>
          </cell>
          <cell r="N1293" t="str">
            <v>CAPPELLO DISTRICT</v>
          </cell>
          <cell r="P1293">
            <v>42990</v>
          </cell>
          <cell r="Q1293">
            <v>44496.539895833303</v>
          </cell>
          <cell r="R1293">
            <v>44647</v>
          </cell>
          <cell r="S1293" t="str">
            <v>FRANKIE</v>
          </cell>
          <cell r="T1293" t="str">
            <v>12</v>
          </cell>
          <cell r="V1293" t="str">
            <v>41.839053</v>
          </cell>
          <cell r="W1293" t="str">
            <v>-72.466846</v>
          </cell>
        </row>
        <row r="1294">
          <cell r="B1294">
            <v>600358</v>
          </cell>
          <cell r="C1294" t="str">
            <v>LAKE STREET SCHOOL</v>
          </cell>
          <cell r="D1294" t="str">
            <v>FFV</v>
          </cell>
          <cell r="E1294">
            <v>0</v>
          </cell>
          <cell r="F1294" t="str">
            <v>M</v>
          </cell>
          <cell r="G1294" t="str">
            <v>201 LAKE STREET</v>
          </cell>
          <cell r="H1294" t="str">
            <v>VERNON</v>
          </cell>
          <cell r="I1294" t="str">
            <v>CT</v>
          </cell>
          <cell r="J1294" t="str">
            <v>06066</v>
          </cell>
          <cell r="K1294" t="str">
            <v>High Confidence Auto Street Ref Geocoded</v>
          </cell>
          <cell r="M1294" t="str">
            <v>DOD-DEPARTMENT OF DE</v>
          </cell>
          <cell r="N1294" t="str">
            <v>CAPPELLO DISTRICT</v>
          </cell>
          <cell r="P1294">
            <v>42990</v>
          </cell>
          <cell r="Q1294">
            <v>44496.539895833303</v>
          </cell>
          <cell r="R1294">
            <v>44647</v>
          </cell>
          <cell r="S1294" t="str">
            <v>FRANKIE</v>
          </cell>
          <cell r="T1294" t="str">
            <v>12</v>
          </cell>
          <cell r="V1294" t="str">
            <v>41.810940</v>
          </cell>
          <cell r="W1294" t="str">
            <v>-72.469230</v>
          </cell>
        </row>
        <row r="1295">
          <cell r="B1295">
            <v>600359</v>
          </cell>
          <cell r="C1295" t="str">
            <v>MAPLE STREET SCHOOL</v>
          </cell>
          <cell r="D1295" t="str">
            <v>FFV</v>
          </cell>
          <cell r="E1295">
            <v>0</v>
          </cell>
          <cell r="F1295" t="str">
            <v>M</v>
          </cell>
          <cell r="G1295" t="str">
            <v>20 MAPLE STREET</v>
          </cell>
          <cell r="H1295" t="str">
            <v>VERNON</v>
          </cell>
          <cell r="I1295" t="str">
            <v>CT</v>
          </cell>
          <cell r="J1295" t="str">
            <v>06066</v>
          </cell>
          <cell r="K1295" t="str">
            <v>High Confidence Auto Street Ref Geocoded</v>
          </cell>
          <cell r="M1295" t="str">
            <v>DOD-DEPARTMENT OF DE</v>
          </cell>
          <cell r="N1295" t="str">
            <v>CAPPELLO DISTRICT</v>
          </cell>
          <cell r="P1295">
            <v>42990</v>
          </cell>
          <cell r="Q1295">
            <v>44496.539895833303</v>
          </cell>
          <cell r="R1295">
            <v>44647</v>
          </cell>
          <cell r="S1295" t="str">
            <v>FRANKIE</v>
          </cell>
          <cell r="T1295" t="str">
            <v>12</v>
          </cell>
          <cell r="V1295" t="str">
            <v>41.868258</v>
          </cell>
          <cell r="W1295" t="str">
            <v>-72.462634</v>
          </cell>
        </row>
        <row r="1296">
          <cell r="B1296">
            <v>600360</v>
          </cell>
          <cell r="C1296" t="str">
            <v>NORTHEAST SCHOOL</v>
          </cell>
          <cell r="D1296" t="str">
            <v>FFV</v>
          </cell>
          <cell r="E1296">
            <v>0</v>
          </cell>
          <cell r="F1296" t="str">
            <v>M</v>
          </cell>
          <cell r="G1296" t="str">
            <v>69 EAST STREET</v>
          </cell>
          <cell r="H1296" t="str">
            <v>VERNON</v>
          </cell>
          <cell r="I1296" t="str">
            <v>CT</v>
          </cell>
          <cell r="J1296" t="str">
            <v>06066</v>
          </cell>
          <cell r="K1296" t="str">
            <v>Exact Auto Street Reference Geocoded</v>
          </cell>
          <cell r="M1296" t="str">
            <v>DOD-DEPARTMENT OF DE</v>
          </cell>
          <cell r="N1296" t="str">
            <v>CAPPELLO DISTRICT</v>
          </cell>
          <cell r="P1296">
            <v>42990</v>
          </cell>
          <cell r="Q1296">
            <v>44496.539895833303</v>
          </cell>
          <cell r="R1296">
            <v>44647</v>
          </cell>
          <cell r="S1296" t="str">
            <v>FRANKIE</v>
          </cell>
          <cell r="T1296" t="str">
            <v>12</v>
          </cell>
          <cell r="V1296" t="str">
            <v>41.861595</v>
          </cell>
          <cell r="W1296" t="str">
            <v>-72.431668</v>
          </cell>
        </row>
        <row r="1297">
          <cell r="B1297">
            <v>600361</v>
          </cell>
          <cell r="C1297" t="str">
            <v>ROCKVILLE HIGH SCHOOL</v>
          </cell>
          <cell r="D1297" t="str">
            <v>FFV</v>
          </cell>
          <cell r="E1297">
            <v>0</v>
          </cell>
          <cell r="F1297" t="str">
            <v>M</v>
          </cell>
          <cell r="G1297" t="str">
            <v>70 LOVELAND HILL ROAD</v>
          </cell>
          <cell r="H1297" t="str">
            <v>VERNON</v>
          </cell>
          <cell r="I1297" t="str">
            <v>CT</v>
          </cell>
          <cell r="J1297" t="str">
            <v>06066</v>
          </cell>
          <cell r="K1297" t="str">
            <v>Exact Auto Street Reference Geocoded</v>
          </cell>
          <cell r="M1297" t="str">
            <v>DOD-DEPARTMENT OF DE</v>
          </cell>
          <cell r="N1297" t="str">
            <v>CAPPELLO DISTRICT</v>
          </cell>
          <cell r="P1297">
            <v>42990</v>
          </cell>
          <cell r="Q1297">
            <v>44496.539895833303</v>
          </cell>
          <cell r="R1297">
            <v>44647</v>
          </cell>
          <cell r="S1297" t="str">
            <v>FRANKIE</v>
          </cell>
          <cell r="T1297" t="str">
            <v>12</v>
          </cell>
          <cell r="V1297" t="str">
            <v>41.856939</v>
          </cell>
          <cell r="W1297" t="str">
            <v>-72.482452</v>
          </cell>
        </row>
        <row r="1298">
          <cell r="B1298">
            <v>600362</v>
          </cell>
          <cell r="C1298" t="str">
            <v>SKINNER ROAD SCHOOL</v>
          </cell>
          <cell r="D1298" t="str">
            <v>FFV</v>
          </cell>
          <cell r="E1298">
            <v>0</v>
          </cell>
          <cell r="F1298" t="str">
            <v>M</v>
          </cell>
          <cell r="G1298" t="str">
            <v>90 SKINNER ROAD</v>
          </cell>
          <cell r="H1298" t="str">
            <v>VERNON</v>
          </cell>
          <cell r="I1298" t="str">
            <v>CT</v>
          </cell>
          <cell r="J1298" t="str">
            <v>06066</v>
          </cell>
          <cell r="K1298" t="str">
            <v>Exact Auto Street Reference Geocoded</v>
          </cell>
          <cell r="M1298" t="str">
            <v>DOD-DEPARTMENT OF DE</v>
          </cell>
          <cell r="N1298" t="str">
            <v>CAPPELLO DISTRICT</v>
          </cell>
          <cell r="P1298">
            <v>42990</v>
          </cell>
          <cell r="Q1298">
            <v>44496.539895833303</v>
          </cell>
          <cell r="R1298">
            <v>44647</v>
          </cell>
          <cell r="S1298" t="str">
            <v>FRANKIE</v>
          </cell>
          <cell r="T1298" t="str">
            <v>12</v>
          </cell>
          <cell r="V1298" t="str">
            <v>41.855791</v>
          </cell>
          <cell r="W1298" t="str">
            <v>-72.492662</v>
          </cell>
        </row>
        <row r="1299">
          <cell r="B1299">
            <v>600363</v>
          </cell>
          <cell r="C1299" t="str">
            <v>VERNON CENTER MIDDLE</v>
          </cell>
          <cell r="D1299" t="str">
            <v>FFV</v>
          </cell>
          <cell r="E1299">
            <v>0</v>
          </cell>
          <cell r="F1299" t="str">
            <v>M</v>
          </cell>
          <cell r="G1299" t="str">
            <v>777 HARTFORD TURNPIKE</v>
          </cell>
          <cell r="H1299" t="str">
            <v>VERNON</v>
          </cell>
          <cell r="I1299" t="str">
            <v>CT</v>
          </cell>
          <cell r="J1299" t="str">
            <v>06066</v>
          </cell>
          <cell r="K1299" t="str">
            <v>Exact Auto Street Reference Geocoded</v>
          </cell>
          <cell r="M1299" t="str">
            <v>DOD-DEPARTMENT OF DE</v>
          </cell>
          <cell r="N1299" t="str">
            <v>CAPPELLO DISTRICT</v>
          </cell>
          <cell r="O1299" t="str">
            <v>EFFECTIVE 8/10/20 Del in all locations unless cust chooses not to.</v>
          </cell>
          <cell r="P1299">
            <v>42990</v>
          </cell>
          <cell r="Q1299">
            <v>44496.539895833303</v>
          </cell>
          <cell r="R1299">
            <v>44647</v>
          </cell>
          <cell r="S1299" t="str">
            <v>FRANKIE</v>
          </cell>
          <cell r="T1299" t="str">
            <v>12</v>
          </cell>
          <cell r="V1299" t="str">
            <v>41.841232</v>
          </cell>
          <cell r="W1299" t="str">
            <v>-72.462033</v>
          </cell>
        </row>
        <row r="1300">
          <cell r="B1300">
            <v>600364</v>
          </cell>
          <cell r="C1300" t="str">
            <v>LYMAN HALL HS</v>
          </cell>
          <cell r="D1300" t="str">
            <v>FFV</v>
          </cell>
          <cell r="E1300">
            <v>0</v>
          </cell>
          <cell r="F1300" t="str">
            <v>F</v>
          </cell>
          <cell r="G1300" t="str">
            <v>70 POND HILL RD</v>
          </cell>
          <cell r="H1300" t="str">
            <v>WALLINGFORD</v>
          </cell>
          <cell r="I1300" t="str">
            <v>CT</v>
          </cell>
          <cell r="J1300" t="str">
            <v>6492.</v>
          </cell>
          <cell r="K1300" t="str">
            <v>Exact Auto Street Reference Geocoded</v>
          </cell>
          <cell r="M1300" t="str">
            <v>DOD-DEPARTMENT OF DE</v>
          </cell>
          <cell r="N1300" t="str">
            <v>CAPPELLO DISTRICT</v>
          </cell>
          <cell r="P1300">
            <v>44002</v>
          </cell>
          <cell r="Q1300">
            <v>44496.570092592599</v>
          </cell>
          <cell r="S1300" t="str">
            <v>FRANKIE</v>
          </cell>
          <cell r="T1300" t="str">
            <v>12</v>
          </cell>
          <cell r="V1300" t="str">
            <v>41.436937</v>
          </cell>
          <cell r="W1300" t="str">
            <v>-72.821491</v>
          </cell>
        </row>
        <row r="1301">
          <cell r="B1301">
            <v>600365</v>
          </cell>
          <cell r="C1301" t="str">
            <v>SHEEHAN HIGH SCHOOL</v>
          </cell>
          <cell r="D1301" t="str">
            <v>FFV</v>
          </cell>
          <cell r="E1301">
            <v>0</v>
          </cell>
          <cell r="F1301" t="str">
            <v>F</v>
          </cell>
          <cell r="G1301" t="str">
            <v>142 HOPE HILL RD</v>
          </cell>
          <cell r="H1301" t="str">
            <v>WALLINGFORD</v>
          </cell>
          <cell r="I1301" t="str">
            <v>CT</v>
          </cell>
          <cell r="J1301" t="str">
            <v>6492.</v>
          </cell>
          <cell r="K1301" t="str">
            <v>Exact Auto Street Reference Geocoded</v>
          </cell>
          <cell r="M1301" t="str">
            <v>DOD-DEPARTMENT OF DE</v>
          </cell>
          <cell r="N1301" t="str">
            <v>CAPPELLO DISTRICT</v>
          </cell>
          <cell r="P1301">
            <v>44002</v>
          </cell>
          <cell r="Q1301">
            <v>44496.570092592599</v>
          </cell>
          <cell r="S1301" t="str">
            <v>FRANKIE</v>
          </cell>
          <cell r="T1301" t="str">
            <v>12</v>
          </cell>
          <cell r="V1301" t="str">
            <v>41.484604</v>
          </cell>
          <cell r="W1301" t="str">
            <v>-72.834144</v>
          </cell>
        </row>
        <row r="1302">
          <cell r="B1302">
            <v>600366</v>
          </cell>
          <cell r="C1302" t="str">
            <v>BUNKER HILL SCHOOL</v>
          </cell>
          <cell r="D1302" t="str">
            <v>FFV</v>
          </cell>
          <cell r="E1302">
            <v>0</v>
          </cell>
          <cell r="F1302" t="str">
            <v>W</v>
          </cell>
          <cell r="G1302" t="str">
            <v>170 BUNKER HILL AVENUE</v>
          </cell>
          <cell r="H1302" t="str">
            <v>WATERBURY</v>
          </cell>
          <cell r="I1302" t="str">
            <v>CT</v>
          </cell>
          <cell r="J1302" t="str">
            <v>06708</v>
          </cell>
          <cell r="K1302" t="str">
            <v>Exact Auto Street Reference Geocoded</v>
          </cell>
          <cell r="M1302" t="str">
            <v>DOD-DEPARTMENT OF DE</v>
          </cell>
          <cell r="N1302" t="str">
            <v>CAPPELLO DISTRICT</v>
          </cell>
          <cell r="P1302">
            <v>42990</v>
          </cell>
          <cell r="Q1302">
            <v>44496.570104166698</v>
          </cell>
          <cell r="S1302" t="str">
            <v>FRANKIE</v>
          </cell>
          <cell r="T1302" t="str">
            <v>12</v>
          </cell>
          <cell r="V1302" t="str">
            <v>41.567531</v>
          </cell>
          <cell r="W1302" t="str">
            <v>-73.063075</v>
          </cell>
        </row>
        <row r="1303">
          <cell r="B1303">
            <v>600367</v>
          </cell>
          <cell r="C1303" t="str">
            <v>CENTRAL OFFICE SUPPLY</v>
          </cell>
          <cell r="D1303" t="str">
            <v>FFV</v>
          </cell>
          <cell r="E1303">
            <v>0</v>
          </cell>
          <cell r="F1303" t="str">
            <v>M</v>
          </cell>
          <cell r="G1303" t="str">
            <v>562 Captain Neville drive</v>
          </cell>
          <cell r="H1303" t="str">
            <v>WATERBURY</v>
          </cell>
          <cell r="I1303" t="str">
            <v>CT</v>
          </cell>
          <cell r="J1303" t="str">
            <v>06705</v>
          </cell>
          <cell r="K1303" t="str">
            <v>Exact Auto Street Reference Geocoded</v>
          </cell>
          <cell r="L1303" t="str">
            <v>PALLET PURE</v>
          </cell>
          <cell r="M1303" t="str">
            <v>DOD-DEPARTMENT OF DE</v>
          </cell>
          <cell r="N1303" t="str">
            <v>CAPPELLO DISTRICT</v>
          </cell>
          <cell r="P1303">
            <v>42990</v>
          </cell>
          <cell r="Q1303">
            <v>44496.570104166698</v>
          </cell>
          <cell r="R1303">
            <v>44201</v>
          </cell>
          <cell r="S1303" t="str">
            <v>FRANKIE</v>
          </cell>
          <cell r="T1303" t="str">
            <v>12</v>
          </cell>
          <cell r="V1303" t="str">
            <v>41.537415</v>
          </cell>
          <cell r="W1303" t="str">
            <v>-72.969223</v>
          </cell>
        </row>
        <row r="1304">
          <cell r="B1304">
            <v>600368</v>
          </cell>
          <cell r="C1304" t="str">
            <v>CROSBY HIGH SCHOOL</v>
          </cell>
          <cell r="D1304" t="str">
            <v>FFV</v>
          </cell>
          <cell r="E1304">
            <v>0</v>
          </cell>
          <cell r="F1304" t="str">
            <v>W</v>
          </cell>
          <cell r="G1304" t="str">
            <v>300 PIERPONT RD</v>
          </cell>
          <cell r="H1304" t="str">
            <v>WATERBURY</v>
          </cell>
          <cell r="I1304" t="str">
            <v>CT</v>
          </cell>
          <cell r="J1304" t="str">
            <v>06705</v>
          </cell>
          <cell r="K1304" t="str">
            <v>Exact Auto Street Reference Geocoded</v>
          </cell>
          <cell r="M1304" t="str">
            <v>DOD-DEPARTMENT OF DE</v>
          </cell>
          <cell r="N1304" t="str">
            <v>CAPPELLO DISTRICT</v>
          </cell>
          <cell r="P1304">
            <v>44002</v>
          </cell>
          <cell r="Q1304">
            <v>44496.570092592599</v>
          </cell>
          <cell r="S1304" t="str">
            <v>FRANKIE</v>
          </cell>
          <cell r="T1304" t="str">
            <v>12</v>
          </cell>
          <cell r="V1304" t="str">
            <v>41.547308</v>
          </cell>
          <cell r="W1304" t="str">
            <v>-72.975007</v>
          </cell>
        </row>
        <row r="1305">
          <cell r="B1305">
            <v>600369</v>
          </cell>
          <cell r="C1305" t="str">
            <v>DUGGAN SCHOOL</v>
          </cell>
          <cell r="D1305" t="str">
            <v>FFV</v>
          </cell>
          <cell r="E1305">
            <v>0</v>
          </cell>
          <cell r="F1305" t="str">
            <v>W</v>
          </cell>
          <cell r="G1305" t="str">
            <v>38 WEST PORTER STREET</v>
          </cell>
          <cell r="H1305" t="str">
            <v>WATERBURY</v>
          </cell>
          <cell r="I1305" t="str">
            <v>CT</v>
          </cell>
          <cell r="J1305" t="str">
            <v>06708</v>
          </cell>
          <cell r="K1305" t="str">
            <v>Exact Auto Street Reference Geocoded</v>
          </cell>
          <cell r="M1305" t="str">
            <v>DOD-DEPARTMENT OF DE</v>
          </cell>
          <cell r="N1305" t="str">
            <v>CAPPELLO DISTRICT</v>
          </cell>
          <cell r="P1305">
            <v>42990</v>
          </cell>
          <cell r="Q1305">
            <v>44496.570104166698</v>
          </cell>
          <cell r="S1305" t="str">
            <v>FRANKIE</v>
          </cell>
          <cell r="T1305" t="str">
            <v>12</v>
          </cell>
          <cell r="V1305" t="str">
            <v>41.543707</v>
          </cell>
          <cell r="W1305" t="str">
            <v>-73.048449</v>
          </cell>
        </row>
        <row r="1306">
          <cell r="B1306">
            <v>600370</v>
          </cell>
          <cell r="C1306" t="str">
            <v>GENERALI SCHOOL - WATERBURY - FFV</v>
          </cell>
          <cell r="D1306" t="str">
            <v>FFV</v>
          </cell>
          <cell r="E1306">
            <v>0</v>
          </cell>
          <cell r="F1306" t="str">
            <v>W</v>
          </cell>
          <cell r="G1306" t="str">
            <v>3196 EAST MAIN STREET</v>
          </cell>
          <cell r="H1306" t="str">
            <v>WATERBURY</v>
          </cell>
          <cell r="I1306" t="str">
            <v>CT</v>
          </cell>
          <cell r="J1306" t="str">
            <v>06705</v>
          </cell>
          <cell r="K1306" t="str">
            <v>Exact Auto Street Reference Geocoded</v>
          </cell>
          <cell r="M1306" t="str">
            <v>DOD-DEPARTMENT OF DE</v>
          </cell>
          <cell r="N1306" t="str">
            <v>CAPPELLO DISTRICT</v>
          </cell>
          <cell r="P1306">
            <v>42990</v>
          </cell>
          <cell r="Q1306">
            <v>44496.570104166698</v>
          </cell>
          <cell r="S1306" t="str">
            <v>FRANKIE</v>
          </cell>
          <cell r="T1306" t="str">
            <v>12</v>
          </cell>
          <cell r="V1306" t="str">
            <v>41.546165</v>
          </cell>
          <cell r="W1306" t="str">
            <v>-72.981848</v>
          </cell>
        </row>
        <row r="1307">
          <cell r="B1307">
            <v>600371</v>
          </cell>
          <cell r="C1307" t="str">
            <v>KENNEDY HIGH SCHOOL</v>
          </cell>
          <cell r="D1307" t="str">
            <v>FFV</v>
          </cell>
          <cell r="E1307">
            <v>0</v>
          </cell>
          <cell r="F1307" t="str">
            <v>W</v>
          </cell>
          <cell r="G1307" t="str">
            <v>422 HIGHLAND AVE</v>
          </cell>
          <cell r="H1307" t="str">
            <v>WATERBURY</v>
          </cell>
          <cell r="I1307" t="str">
            <v>CT</v>
          </cell>
          <cell r="J1307" t="str">
            <v>6708.</v>
          </cell>
          <cell r="K1307" t="str">
            <v>Exact Auto Street Reference Geocoded</v>
          </cell>
          <cell r="M1307" t="str">
            <v>DOD-DEPARTMENT OF DE</v>
          </cell>
          <cell r="N1307" t="str">
            <v>CAPPELLO DISTRICT</v>
          </cell>
          <cell r="P1307">
            <v>44002</v>
          </cell>
          <cell r="Q1307">
            <v>44496.570104166698</v>
          </cell>
          <cell r="S1307" t="str">
            <v>FRANKIE</v>
          </cell>
          <cell r="T1307" t="str">
            <v>12</v>
          </cell>
          <cell r="V1307" t="str">
            <v>41.546350</v>
          </cell>
          <cell r="W1307" t="str">
            <v>-73.056291</v>
          </cell>
        </row>
        <row r="1308">
          <cell r="B1308">
            <v>600372</v>
          </cell>
          <cell r="C1308" t="str">
            <v>MALONEY MAGNET SCHOOL</v>
          </cell>
          <cell r="D1308" t="str">
            <v>FFV</v>
          </cell>
          <cell r="E1308">
            <v>0</v>
          </cell>
          <cell r="F1308" t="str">
            <v>W</v>
          </cell>
          <cell r="G1308" t="str">
            <v>233 SOUTH ELM STREET</v>
          </cell>
          <cell r="H1308" t="str">
            <v>WATERBURY</v>
          </cell>
          <cell r="I1308" t="str">
            <v>CT</v>
          </cell>
          <cell r="J1308" t="str">
            <v>06702</v>
          </cell>
          <cell r="K1308" t="str">
            <v>High Confidence Auto Street Ref Geocoded</v>
          </cell>
          <cell r="M1308" t="str">
            <v>DOD-DEPARTMENT OF DE</v>
          </cell>
          <cell r="N1308" t="str">
            <v>CAPPELLO DISTRICT</v>
          </cell>
          <cell r="P1308">
            <v>42990</v>
          </cell>
          <cell r="Q1308">
            <v>44496.570104166698</v>
          </cell>
          <cell r="S1308" t="str">
            <v>FRANKIE</v>
          </cell>
          <cell r="T1308" t="str">
            <v>12</v>
          </cell>
          <cell r="V1308" t="str">
            <v>41.550286</v>
          </cell>
          <cell r="W1308" t="str">
            <v>-73.038097</v>
          </cell>
        </row>
        <row r="1309">
          <cell r="B1309">
            <v>600373</v>
          </cell>
          <cell r="C1309" t="str">
            <v>ROTELLA MAGNET ELEMENTAR</v>
          </cell>
          <cell r="D1309" t="str">
            <v>FFV</v>
          </cell>
          <cell r="E1309">
            <v>0</v>
          </cell>
          <cell r="F1309" t="str">
            <v>W</v>
          </cell>
          <cell r="G1309" t="str">
            <v>380 PIERPONT ROAD</v>
          </cell>
          <cell r="H1309" t="str">
            <v>WATERBURY</v>
          </cell>
          <cell r="I1309" t="str">
            <v>CT</v>
          </cell>
          <cell r="J1309" t="str">
            <v>06705</v>
          </cell>
          <cell r="K1309" t="str">
            <v>High Confidence Auto Street Ref Geocoded</v>
          </cell>
          <cell r="M1309" t="str">
            <v>DOD-DEPARTMENT OF DE</v>
          </cell>
          <cell r="N1309" t="str">
            <v>CAPPELLO DISTRICT</v>
          </cell>
          <cell r="P1309">
            <v>42990</v>
          </cell>
          <cell r="Q1309">
            <v>44496.570104166698</v>
          </cell>
          <cell r="S1309" t="str">
            <v>FRANKIE</v>
          </cell>
          <cell r="T1309" t="str">
            <v>12</v>
          </cell>
          <cell r="V1309" t="str">
            <v>41.548990</v>
          </cell>
          <cell r="W1309" t="str">
            <v>-72.972000</v>
          </cell>
        </row>
        <row r="1310">
          <cell r="B1310">
            <v>600374</v>
          </cell>
          <cell r="C1310" t="str">
            <v>WATERBURY ARTS MAGNET</v>
          </cell>
          <cell r="D1310" t="str">
            <v>FFV</v>
          </cell>
          <cell r="E1310">
            <v>0</v>
          </cell>
          <cell r="F1310" t="str">
            <v>W</v>
          </cell>
          <cell r="G1310" t="str">
            <v>16 SOUTH ELM STREET</v>
          </cell>
          <cell r="H1310" t="str">
            <v>WATERBURY</v>
          </cell>
          <cell r="I1310" t="str">
            <v>CT</v>
          </cell>
          <cell r="J1310" t="str">
            <v>06706</v>
          </cell>
          <cell r="K1310" t="str">
            <v>High Confidence Auto Street Ref Geocoded</v>
          </cell>
          <cell r="M1310" t="str">
            <v>DOD-DEPARTMENT OF DE</v>
          </cell>
          <cell r="N1310" t="str">
            <v>CAPPELLO DISTRICT</v>
          </cell>
          <cell r="P1310">
            <v>42990</v>
          </cell>
          <cell r="Q1310">
            <v>44427.5448032407</v>
          </cell>
          <cell r="R1310">
            <v>43639</v>
          </cell>
          <cell r="S1310" t="str">
            <v>FRANKIE</v>
          </cell>
          <cell r="T1310" t="str">
            <v>12</v>
          </cell>
          <cell r="V1310" t="str">
            <v>41.554179</v>
          </cell>
          <cell r="W1310" t="str">
            <v>-73.037103</v>
          </cell>
        </row>
        <row r="1311">
          <cell r="B1311">
            <v>600375</v>
          </cell>
          <cell r="C1311" t="str">
            <v>WATERBURY CAREER ACADEMY</v>
          </cell>
          <cell r="D1311" t="str">
            <v>FFV</v>
          </cell>
          <cell r="E1311">
            <v>0</v>
          </cell>
          <cell r="F1311" t="str">
            <v>W</v>
          </cell>
          <cell r="G1311" t="str">
            <v>175 BIRCH STREET</v>
          </cell>
          <cell r="H1311" t="str">
            <v>WATERBURY</v>
          </cell>
          <cell r="I1311" t="str">
            <v>CT</v>
          </cell>
          <cell r="J1311" t="str">
            <v>6704.</v>
          </cell>
          <cell r="K1311" t="str">
            <v>Exact Auto Street Reference Geocoded</v>
          </cell>
          <cell r="M1311" t="str">
            <v>DOD-DEPARTMENT OF DE</v>
          </cell>
          <cell r="N1311" t="str">
            <v>CAPPELLO DISTRICT</v>
          </cell>
          <cell r="P1311">
            <v>44002</v>
          </cell>
          <cell r="Q1311">
            <v>44427.5448032407</v>
          </cell>
          <cell r="S1311" t="str">
            <v>FRANKIE</v>
          </cell>
          <cell r="T1311" t="str">
            <v>12</v>
          </cell>
          <cell r="V1311" t="str">
            <v>41.557685</v>
          </cell>
          <cell r="W1311" t="str">
            <v>-73.020995</v>
          </cell>
        </row>
        <row r="1312">
          <cell r="B1312">
            <v>600376</v>
          </cell>
          <cell r="C1312" t="str">
            <v>WEST SIDE MIDDLE SCH - WATERBURY</v>
          </cell>
          <cell r="D1312" t="str">
            <v>FFV</v>
          </cell>
          <cell r="E1312">
            <v>0</v>
          </cell>
          <cell r="F1312" t="str">
            <v>W</v>
          </cell>
          <cell r="G1312" t="str">
            <v>483 CHASE PKWY</v>
          </cell>
          <cell r="H1312" t="str">
            <v>WATERBURY</v>
          </cell>
          <cell r="I1312" t="str">
            <v>CT</v>
          </cell>
          <cell r="J1312" t="str">
            <v>06708</v>
          </cell>
          <cell r="K1312" t="str">
            <v>High Confidence Auto Street Ref Geocoded</v>
          </cell>
          <cell r="M1312" t="str">
            <v>DOD-DEPARTMENT OF DE</v>
          </cell>
          <cell r="N1312" t="str">
            <v>CAPPELLO DISTRICT</v>
          </cell>
          <cell r="P1312">
            <v>42990</v>
          </cell>
          <cell r="Q1312">
            <v>44496.539895833303</v>
          </cell>
          <cell r="R1312">
            <v>43889</v>
          </cell>
          <cell r="S1312" t="str">
            <v>FRANKIE</v>
          </cell>
          <cell r="T1312" t="str">
            <v>12</v>
          </cell>
          <cell r="V1312" t="str">
            <v>41.547330</v>
          </cell>
          <cell r="W1312" t="str">
            <v>-73.064310</v>
          </cell>
        </row>
        <row r="1313">
          <cell r="B1313">
            <v>600377</v>
          </cell>
          <cell r="C1313" t="str">
            <v>WILBY HEIGHTS</v>
          </cell>
          <cell r="D1313" t="str">
            <v>FFV</v>
          </cell>
          <cell r="E1313">
            <v>0</v>
          </cell>
          <cell r="F1313" t="str">
            <v>W</v>
          </cell>
          <cell r="G1313" t="str">
            <v>568 BUCKS HILL ROAD</v>
          </cell>
          <cell r="H1313" t="str">
            <v>WATERBURY</v>
          </cell>
          <cell r="I1313" t="str">
            <v>CT</v>
          </cell>
          <cell r="J1313" t="str">
            <v>6704.</v>
          </cell>
          <cell r="K1313" t="str">
            <v>Exact Auto Street Reference Geocoded</v>
          </cell>
          <cell r="M1313" t="str">
            <v>DOD-DEPARTMENT OF DE</v>
          </cell>
          <cell r="N1313" t="str">
            <v>CAPPELLO DISTRICT</v>
          </cell>
          <cell r="P1313">
            <v>44002</v>
          </cell>
          <cell r="Q1313">
            <v>44496.570104166698</v>
          </cell>
          <cell r="S1313" t="str">
            <v>FRANKIE</v>
          </cell>
          <cell r="T1313" t="str">
            <v>12</v>
          </cell>
          <cell r="V1313" t="str">
            <v>41.606186</v>
          </cell>
          <cell r="W1313" t="str">
            <v>-73.029895</v>
          </cell>
        </row>
        <row r="1314">
          <cell r="B1314">
            <v>600379</v>
          </cell>
          <cell r="C1314" t="str">
            <v>CLARK LANE MIDDLE SCHOOL - FFV</v>
          </cell>
          <cell r="D1314" t="str">
            <v>FFV</v>
          </cell>
          <cell r="E1314">
            <v>0</v>
          </cell>
          <cell r="F1314" t="str">
            <v>W</v>
          </cell>
          <cell r="G1314" t="str">
            <v>105 CLARK LANE</v>
          </cell>
          <cell r="H1314" t="str">
            <v>WATERFORD</v>
          </cell>
          <cell r="I1314" t="str">
            <v>CT</v>
          </cell>
          <cell r="J1314" t="str">
            <v>06385</v>
          </cell>
          <cell r="K1314" t="str">
            <v>Exact Auto Street Reference Geocoded</v>
          </cell>
          <cell r="M1314" t="str">
            <v>DOD-DEPARTMENT OF DE</v>
          </cell>
          <cell r="N1314" t="str">
            <v>CAPPELLO DISTRICT</v>
          </cell>
          <cell r="P1314">
            <v>42990</v>
          </cell>
          <cell r="Q1314">
            <v>44496.570127314801</v>
          </cell>
          <cell r="R1314">
            <v>43942</v>
          </cell>
          <cell r="S1314" t="str">
            <v>FRANKIE</v>
          </cell>
          <cell r="T1314" t="str">
            <v>12</v>
          </cell>
          <cell r="V1314" t="str">
            <v>41.349270</v>
          </cell>
          <cell r="W1314" t="str">
            <v>-72.127605</v>
          </cell>
        </row>
        <row r="1315">
          <cell r="B1315">
            <v>600380</v>
          </cell>
          <cell r="C1315" t="str">
            <v>GREAT NECK ELEMENTARY</v>
          </cell>
          <cell r="D1315" t="str">
            <v>FFV</v>
          </cell>
          <cell r="E1315">
            <v>0</v>
          </cell>
          <cell r="F1315" t="str">
            <v>W</v>
          </cell>
          <cell r="G1315" t="str">
            <v>165 GREAT NECK ROAD</v>
          </cell>
          <cell r="H1315" t="str">
            <v>WATERFORD</v>
          </cell>
          <cell r="I1315" t="str">
            <v>CT</v>
          </cell>
          <cell r="J1315" t="str">
            <v>06385</v>
          </cell>
          <cell r="K1315" t="str">
            <v>Exact Auto Street Reference Geocoded</v>
          </cell>
          <cell r="M1315" t="str">
            <v>DOD-DEPARTMENT OF DE</v>
          </cell>
          <cell r="N1315" t="str">
            <v>CAPPELLO DISTRICT</v>
          </cell>
          <cell r="P1315">
            <v>42990</v>
          </cell>
          <cell r="Q1315">
            <v>44496.539895833303</v>
          </cell>
          <cell r="R1315">
            <v>44642</v>
          </cell>
          <cell r="S1315" t="str">
            <v>FRANKIE</v>
          </cell>
          <cell r="T1315" t="str">
            <v>12</v>
          </cell>
          <cell r="V1315" t="str">
            <v>41.314210</v>
          </cell>
          <cell r="W1315" t="str">
            <v>-72.132777</v>
          </cell>
        </row>
        <row r="1316">
          <cell r="B1316">
            <v>600381</v>
          </cell>
          <cell r="C1316" t="str">
            <v>OSWEGATCHIE ELEM</v>
          </cell>
          <cell r="D1316" t="str">
            <v>FFV</v>
          </cell>
          <cell r="E1316">
            <v>0</v>
          </cell>
          <cell r="F1316" t="str">
            <v>W</v>
          </cell>
          <cell r="G1316" t="str">
            <v>470 BOSTON POST ROAD</v>
          </cell>
          <cell r="H1316" t="str">
            <v>WATERFORD</v>
          </cell>
          <cell r="I1316" t="str">
            <v>CT</v>
          </cell>
          <cell r="J1316" t="str">
            <v>06385</v>
          </cell>
          <cell r="K1316" t="str">
            <v>Exact Auto Street Reference Geocoded</v>
          </cell>
          <cell r="M1316" t="str">
            <v>DOD-DEPARTMENT OF DE</v>
          </cell>
          <cell r="N1316" t="str">
            <v>CAPPELLO DISTRICT</v>
          </cell>
          <cell r="P1316">
            <v>42990</v>
          </cell>
          <cell r="Q1316">
            <v>44496.570127314801</v>
          </cell>
          <cell r="R1316">
            <v>43732</v>
          </cell>
          <cell r="S1316" t="str">
            <v>FRANKIE</v>
          </cell>
          <cell r="T1316" t="str">
            <v>12</v>
          </cell>
          <cell r="V1316" t="str">
            <v>41.360682</v>
          </cell>
          <cell r="W1316" t="str">
            <v>-72.177196</v>
          </cell>
        </row>
        <row r="1317">
          <cell r="B1317">
            <v>600382</v>
          </cell>
          <cell r="C1317" t="str">
            <v>Quaker Hill Elementary School</v>
          </cell>
          <cell r="D1317" t="str">
            <v>FFV</v>
          </cell>
          <cell r="E1317">
            <v>0</v>
          </cell>
          <cell r="F1317" t="str">
            <v>W</v>
          </cell>
          <cell r="G1317" t="str">
            <v>285 Bloomingdale RD</v>
          </cell>
          <cell r="H1317" t="str">
            <v>QUAKERHILL</v>
          </cell>
          <cell r="I1317" t="str">
            <v>CT</v>
          </cell>
          <cell r="J1317" t="str">
            <v>06375</v>
          </cell>
          <cell r="K1317" t="str">
            <v>Exact Auto Street Reference Geocoded</v>
          </cell>
          <cell r="M1317" t="str">
            <v>DOD-DEPARTMENT OF DE</v>
          </cell>
          <cell r="N1317" t="str">
            <v>CAPPELLO DISTRICT</v>
          </cell>
          <cell r="P1317">
            <v>42990</v>
          </cell>
          <cell r="Q1317">
            <v>44530.862199074101</v>
          </cell>
          <cell r="R1317">
            <v>44495</v>
          </cell>
          <cell r="S1317" t="str">
            <v>FRANKIE</v>
          </cell>
          <cell r="T1317" t="str">
            <v>12</v>
          </cell>
          <cell r="V1317" t="str">
            <v>41.402312</v>
          </cell>
          <cell r="W1317" t="str">
            <v>-72.115780</v>
          </cell>
        </row>
        <row r="1318">
          <cell r="B1318">
            <v>600383</v>
          </cell>
          <cell r="C1318" t="str">
            <v>SOUTHWEST ELEM</v>
          </cell>
          <cell r="D1318" t="str">
            <v>FFV</v>
          </cell>
          <cell r="E1318">
            <v>0</v>
          </cell>
          <cell r="F1318" t="str">
            <v>W</v>
          </cell>
          <cell r="G1318" t="str">
            <v>51 DANIELS AVENUE</v>
          </cell>
          <cell r="H1318" t="str">
            <v>WATERFORD</v>
          </cell>
          <cell r="I1318" t="str">
            <v>CT</v>
          </cell>
          <cell r="J1318" t="str">
            <v>06385</v>
          </cell>
          <cell r="K1318" t="str">
            <v>Exact Auto Street Reference Geocoded</v>
          </cell>
          <cell r="M1318" t="str">
            <v>DOD-DEPARTMENT OF DE</v>
          </cell>
          <cell r="N1318" t="str">
            <v>CAPPELLO DISTRICT</v>
          </cell>
          <cell r="P1318">
            <v>42990</v>
          </cell>
          <cell r="Q1318">
            <v>44089.543032407397</v>
          </cell>
          <cell r="S1318" t="str">
            <v>FRANKIE</v>
          </cell>
          <cell r="T1318" t="str">
            <v>12</v>
          </cell>
          <cell r="V1318" t="str">
            <v>41.333977</v>
          </cell>
          <cell r="W1318" t="str">
            <v>-72.168366</v>
          </cell>
        </row>
        <row r="1319">
          <cell r="B1319">
            <v>600384</v>
          </cell>
          <cell r="C1319" t="str">
            <v>WATERFORD HIGH SCHOOL</v>
          </cell>
          <cell r="D1319" t="str">
            <v>FFV</v>
          </cell>
          <cell r="E1319">
            <v>0</v>
          </cell>
          <cell r="F1319" t="str">
            <v>W</v>
          </cell>
          <cell r="G1319" t="str">
            <v>20 ROPE FERRY ROAD</v>
          </cell>
          <cell r="H1319" t="str">
            <v>WATERFORD</v>
          </cell>
          <cell r="I1319" t="str">
            <v>CT</v>
          </cell>
          <cell r="J1319" t="str">
            <v>06385</v>
          </cell>
          <cell r="K1319" t="str">
            <v>Exact Auto Street Reference Geocoded</v>
          </cell>
          <cell r="M1319" t="str">
            <v>DOD-DEPARTMENT OF DE</v>
          </cell>
          <cell r="N1319" t="str">
            <v>CAPPELLO DISTRICT</v>
          </cell>
          <cell r="O1319" t="str">
            <v>EFFECTIVE 8/10/20 Del in all locations unless cust chooses not to.</v>
          </cell>
          <cell r="P1319">
            <v>42990</v>
          </cell>
          <cell r="Q1319">
            <v>44496.570127314801</v>
          </cell>
          <cell r="R1319">
            <v>44250</v>
          </cell>
          <cell r="S1319" t="str">
            <v>FRANKIE</v>
          </cell>
          <cell r="T1319" t="str">
            <v>12</v>
          </cell>
          <cell r="V1319" t="str">
            <v>41.342576</v>
          </cell>
          <cell r="W1319" t="str">
            <v>-72.130325</v>
          </cell>
        </row>
        <row r="1320">
          <cell r="B1320">
            <v>600385</v>
          </cell>
          <cell r="C1320" t="str">
            <v>JUDSON ELEMENTARY</v>
          </cell>
          <cell r="D1320" t="str">
            <v>FFV</v>
          </cell>
          <cell r="E1320">
            <v>0</v>
          </cell>
          <cell r="F1320" t="str">
            <v>T</v>
          </cell>
          <cell r="G1320" t="str">
            <v>HAMILTON  LANE</v>
          </cell>
          <cell r="H1320" t="str">
            <v>WATERTOWN</v>
          </cell>
          <cell r="I1320" t="str">
            <v>CT</v>
          </cell>
          <cell r="J1320" t="str">
            <v>06795</v>
          </cell>
          <cell r="K1320" t="str">
            <v>Med Confidence Auto Street Ref Geocoded</v>
          </cell>
          <cell r="M1320" t="str">
            <v>DOD-DEPARTMENT OF DE</v>
          </cell>
          <cell r="N1320" t="str">
            <v>CAPPELLO DISTRICT</v>
          </cell>
          <cell r="P1320">
            <v>42990</v>
          </cell>
          <cell r="Q1320">
            <v>44496.570104166698</v>
          </cell>
          <cell r="R1320">
            <v>44466</v>
          </cell>
          <cell r="S1320" t="str">
            <v>FRANKIE</v>
          </cell>
          <cell r="T1320" t="str">
            <v>12</v>
          </cell>
          <cell r="V1320" t="str">
            <v>41.602088</v>
          </cell>
          <cell r="W1320" t="str">
            <v>-73.130567</v>
          </cell>
        </row>
        <row r="1321">
          <cell r="B1321">
            <v>600386</v>
          </cell>
          <cell r="C1321" t="str">
            <v>POLK ELEMEMTARY</v>
          </cell>
          <cell r="D1321" t="str">
            <v>FFV</v>
          </cell>
          <cell r="E1321">
            <v>0</v>
          </cell>
          <cell r="F1321" t="str">
            <v>T</v>
          </cell>
          <cell r="G1321" t="str">
            <v>435 BUCKINGHAM ST</v>
          </cell>
          <cell r="H1321" t="str">
            <v>OAKVILLE</v>
          </cell>
          <cell r="I1321" t="str">
            <v>CT</v>
          </cell>
          <cell r="J1321" t="str">
            <v>06779</v>
          </cell>
          <cell r="K1321" t="str">
            <v>High Confidence Auto Street Ref Geocoded</v>
          </cell>
          <cell r="M1321" t="str">
            <v>DOD-DEPARTMENT OF DE</v>
          </cell>
          <cell r="N1321" t="str">
            <v>CAPPELLO DISTRICT</v>
          </cell>
          <cell r="P1321">
            <v>42990</v>
          </cell>
          <cell r="Q1321">
            <v>44601.578425925902</v>
          </cell>
          <cell r="R1321">
            <v>44479</v>
          </cell>
          <cell r="S1321" t="str">
            <v>FRANKIE</v>
          </cell>
          <cell r="T1321" t="str">
            <v>12</v>
          </cell>
          <cell r="V1321" t="str">
            <v>41.598383</v>
          </cell>
          <cell r="W1321" t="str">
            <v>-73.085588</v>
          </cell>
        </row>
        <row r="1322">
          <cell r="B1322">
            <v>600387</v>
          </cell>
          <cell r="C1322" t="str">
            <v>SWIFT MIDDLE SCH - OAKVILLE</v>
          </cell>
          <cell r="D1322" t="str">
            <v>FFV</v>
          </cell>
          <cell r="E1322">
            <v>0</v>
          </cell>
          <cell r="F1322" t="str">
            <v>T</v>
          </cell>
          <cell r="G1322" t="str">
            <v>250 COLONIAL ST</v>
          </cell>
          <cell r="H1322" t="str">
            <v>OAKVAILLE</v>
          </cell>
          <cell r="I1322" t="str">
            <v>CT</v>
          </cell>
          <cell r="J1322" t="str">
            <v>06779</v>
          </cell>
          <cell r="K1322" t="str">
            <v>High Confidence Auto Street Ref Geocoded</v>
          </cell>
          <cell r="M1322" t="str">
            <v>DOD-DEPARTMENT OF DE</v>
          </cell>
          <cell r="N1322" t="str">
            <v>CAPPELLO DISTRICT</v>
          </cell>
          <cell r="P1322">
            <v>42990</v>
          </cell>
          <cell r="Q1322">
            <v>44601.578425925902</v>
          </cell>
          <cell r="R1322">
            <v>44388</v>
          </cell>
          <cell r="S1322" t="str">
            <v>FRANKIE</v>
          </cell>
          <cell r="T1322" t="str">
            <v>12</v>
          </cell>
          <cell r="V1322" t="str">
            <v>41.584650</v>
          </cell>
          <cell r="W1322" t="str">
            <v>-73.091971</v>
          </cell>
        </row>
        <row r="1323">
          <cell r="B1323">
            <v>600388</v>
          </cell>
          <cell r="C1323" t="str">
            <v>TRUMBULL PRIMARY SCHOOL</v>
          </cell>
          <cell r="D1323" t="str">
            <v>FFV</v>
          </cell>
          <cell r="E1323">
            <v>0</v>
          </cell>
          <cell r="F1323" t="str">
            <v>T</v>
          </cell>
          <cell r="G1323" t="str">
            <v>779 BUCKINGHAM ST</v>
          </cell>
          <cell r="H1323" t="str">
            <v>OAKVILLE</v>
          </cell>
          <cell r="I1323" t="str">
            <v>CT</v>
          </cell>
          <cell r="J1323" t="str">
            <v>06779</v>
          </cell>
          <cell r="K1323" t="str">
            <v>High Confidence Auto Street Ref Geocoded</v>
          </cell>
          <cell r="M1323" t="str">
            <v>DOD-DEPARTMENT OF DE</v>
          </cell>
          <cell r="N1323" t="str">
            <v>CAPPELLO DISTRICT</v>
          </cell>
          <cell r="P1323">
            <v>42990</v>
          </cell>
          <cell r="Q1323">
            <v>44601.578425925902</v>
          </cell>
          <cell r="R1323">
            <v>44501</v>
          </cell>
          <cell r="S1323" t="str">
            <v>FRANKIE</v>
          </cell>
          <cell r="T1323" t="str">
            <v>12</v>
          </cell>
          <cell r="V1323" t="str">
            <v>41.606481</v>
          </cell>
          <cell r="W1323" t="str">
            <v>-73.090370</v>
          </cell>
        </row>
        <row r="1324">
          <cell r="B1324">
            <v>600389</v>
          </cell>
          <cell r="C1324" t="str">
            <v>WATERTOWN HIGH SCHOOL</v>
          </cell>
          <cell r="D1324" t="str">
            <v>FFV</v>
          </cell>
          <cell r="E1324">
            <v>0</v>
          </cell>
          <cell r="F1324" t="str">
            <v>T</v>
          </cell>
          <cell r="G1324" t="str">
            <v>324 FRENCH ST</v>
          </cell>
          <cell r="H1324" t="str">
            <v>WATERTOWN</v>
          </cell>
          <cell r="I1324" t="str">
            <v>CT</v>
          </cell>
          <cell r="J1324" t="str">
            <v>06795</v>
          </cell>
          <cell r="K1324" t="str">
            <v>High Confidence Auto Street Ref Geocoded</v>
          </cell>
          <cell r="M1324" t="str">
            <v>DOD-DEPARTMENT OF DE</v>
          </cell>
          <cell r="N1324" t="str">
            <v>CAPPELLO DISTRICT</v>
          </cell>
          <cell r="O1324" t="str">
            <v>EFFECTIVE 8/10/20 Del in all locations unless cust chooses not to.</v>
          </cell>
          <cell r="P1324">
            <v>42990</v>
          </cell>
          <cell r="Q1324">
            <v>44496.570104166698</v>
          </cell>
          <cell r="R1324">
            <v>44494</v>
          </cell>
          <cell r="S1324" t="str">
            <v>FRANKIE</v>
          </cell>
          <cell r="T1324" t="str">
            <v>12</v>
          </cell>
          <cell r="V1324" t="str">
            <v>41.597156</v>
          </cell>
          <cell r="W1324" t="str">
            <v>-73.101868</v>
          </cell>
        </row>
        <row r="1325">
          <cell r="B1325">
            <v>600390</v>
          </cell>
          <cell r="C1325" t="str">
            <v>DAISY INGRAHAM ELEMENTARU - FFV</v>
          </cell>
          <cell r="D1325" t="str">
            <v>FFV</v>
          </cell>
          <cell r="E1325">
            <v>0</v>
          </cell>
          <cell r="F1325" t="str">
            <v>M</v>
          </cell>
          <cell r="G1325" t="str">
            <v>105 GOODSPEED DRIVE</v>
          </cell>
          <cell r="H1325" t="str">
            <v>WESTBROOK</v>
          </cell>
          <cell r="I1325" t="str">
            <v>CT</v>
          </cell>
          <cell r="J1325" t="str">
            <v>06498</v>
          </cell>
          <cell r="K1325" t="str">
            <v>Exact Auto Street Reference Geocoded</v>
          </cell>
          <cell r="M1325" t="str">
            <v>DOD-DEPARTMENT OF DE</v>
          </cell>
          <cell r="N1325" t="str">
            <v>CAPPELLO DISTRICT</v>
          </cell>
          <cell r="P1325">
            <v>42990</v>
          </cell>
          <cell r="Q1325">
            <v>44496.539895833303</v>
          </cell>
          <cell r="R1325">
            <v>44647</v>
          </cell>
          <cell r="S1325" t="str">
            <v>FRANKIE</v>
          </cell>
          <cell r="T1325" t="str">
            <v>12</v>
          </cell>
          <cell r="V1325" t="str">
            <v>41.284893</v>
          </cell>
          <cell r="W1325" t="str">
            <v>-72.441817</v>
          </cell>
        </row>
        <row r="1326">
          <cell r="B1326">
            <v>600391</v>
          </cell>
          <cell r="C1326" t="str">
            <v>WESTBROOK HIGH SCHOOL</v>
          </cell>
          <cell r="D1326" t="str">
            <v>FFV</v>
          </cell>
          <cell r="E1326">
            <v>0</v>
          </cell>
          <cell r="F1326" t="str">
            <v>M</v>
          </cell>
          <cell r="G1326" t="str">
            <v>156 MCVEAGH ROAD</v>
          </cell>
          <cell r="H1326" t="str">
            <v>WESTBROOK</v>
          </cell>
          <cell r="I1326" t="str">
            <v>CT</v>
          </cell>
          <cell r="J1326" t="str">
            <v>06498</v>
          </cell>
          <cell r="K1326" t="str">
            <v>Exact Auto Street Reference Geocoded</v>
          </cell>
          <cell r="M1326" t="str">
            <v>DOD-DEPARTMENT OF DE</v>
          </cell>
          <cell r="N1326" t="str">
            <v>CAPPELLO DISTRICT</v>
          </cell>
          <cell r="P1326">
            <v>42990</v>
          </cell>
          <cell r="Q1326">
            <v>44496.539895833303</v>
          </cell>
          <cell r="R1326">
            <v>44661</v>
          </cell>
          <cell r="S1326" t="str">
            <v>FRANKIE</v>
          </cell>
          <cell r="T1326" t="str">
            <v>12</v>
          </cell>
          <cell r="V1326" t="str">
            <v>41.297615</v>
          </cell>
          <cell r="W1326" t="str">
            <v>-72.454150</v>
          </cell>
        </row>
        <row r="1327">
          <cell r="B1327">
            <v>600398</v>
          </cell>
          <cell r="C1327" t="str">
            <v>WETHERSFIELD HIGH SCHOOL</v>
          </cell>
          <cell r="D1327" t="str">
            <v>FFV</v>
          </cell>
          <cell r="E1327">
            <v>0</v>
          </cell>
          <cell r="F1327" t="str">
            <v>T</v>
          </cell>
          <cell r="G1327" t="str">
            <v>411 WOLCOTT HILL ROAD</v>
          </cell>
          <cell r="H1327" t="str">
            <v>WETHERSFIELD</v>
          </cell>
          <cell r="I1327" t="str">
            <v>CT</v>
          </cell>
          <cell r="J1327" t="str">
            <v>06109</v>
          </cell>
          <cell r="K1327" t="str">
            <v>Exact Auto Street Reference Geocoded</v>
          </cell>
          <cell r="L1327" t="str">
            <v>LG; EJ  if USDA</v>
          </cell>
          <cell r="M1327" t="str">
            <v>DOD-DEPARTMENT OF DE</v>
          </cell>
          <cell r="N1327" t="str">
            <v>CAPPELLO DISTRICT</v>
          </cell>
          <cell r="O1327" t="str">
            <v>EFFECTIVE 8/10/20 Del in all locations unless cust chooses not to.</v>
          </cell>
          <cell r="P1327">
            <v>42990</v>
          </cell>
          <cell r="Q1327">
            <v>44496.539895833303</v>
          </cell>
          <cell r="R1327">
            <v>44655</v>
          </cell>
          <cell r="S1327" t="str">
            <v>FRANKIE</v>
          </cell>
          <cell r="T1327" t="str">
            <v>12</v>
          </cell>
          <cell r="V1327" t="str">
            <v>41.708086</v>
          </cell>
          <cell r="W1327" t="str">
            <v>-72.668772</v>
          </cell>
        </row>
        <row r="1328">
          <cell r="B1328">
            <v>600399</v>
          </cell>
          <cell r="C1328" t="str">
            <v>CENTER ELEMENTARY</v>
          </cell>
          <cell r="D1328" t="str">
            <v>FFV</v>
          </cell>
          <cell r="E1328">
            <v>0</v>
          </cell>
          <cell r="F1328" t="str">
            <v>R</v>
          </cell>
          <cell r="G1328" t="str">
            <v>12 OLD FARMS ROAD</v>
          </cell>
          <cell r="H1328" t="str">
            <v>WILLINGTON</v>
          </cell>
          <cell r="I1328" t="str">
            <v>CT</v>
          </cell>
          <cell r="J1328" t="str">
            <v>06279</v>
          </cell>
          <cell r="K1328" t="str">
            <v>Exact Auto Street Reference Geocoded</v>
          </cell>
          <cell r="M1328" t="str">
            <v>DOD-DEPARTMENT OF DE</v>
          </cell>
          <cell r="N1328" t="str">
            <v>CAPPELLO DISTRICT</v>
          </cell>
          <cell r="P1328">
            <v>42990</v>
          </cell>
          <cell r="Q1328">
            <v>44089.543032407397</v>
          </cell>
          <cell r="S1328" t="str">
            <v>FRANKIE</v>
          </cell>
          <cell r="T1328" t="str">
            <v>12</v>
          </cell>
          <cell r="V1328" t="str">
            <v>41.874808</v>
          </cell>
          <cell r="W1328" t="str">
            <v>-72.262839</v>
          </cell>
        </row>
        <row r="1329">
          <cell r="B1329">
            <v>600400</v>
          </cell>
          <cell r="C1329" t="str">
            <v>HALL MEMORIAL SCHOOL</v>
          </cell>
          <cell r="D1329" t="str">
            <v>FFV</v>
          </cell>
          <cell r="E1329">
            <v>0</v>
          </cell>
          <cell r="F1329" t="str">
            <v>R</v>
          </cell>
          <cell r="G1329" t="str">
            <v>111 RIVER ROAD</v>
          </cell>
          <cell r="H1329" t="str">
            <v>WILLINGTON</v>
          </cell>
          <cell r="I1329" t="str">
            <v>CT</v>
          </cell>
          <cell r="J1329" t="str">
            <v>06279</v>
          </cell>
          <cell r="K1329" t="str">
            <v>Exact Auto Street Reference Geocoded</v>
          </cell>
          <cell r="M1329" t="str">
            <v>DOD-DEPARTMENT OF DE</v>
          </cell>
          <cell r="N1329" t="str">
            <v>CAPPELLO DISTRICT</v>
          </cell>
          <cell r="O1329" t="str">
            <v>EFFECTIVE 8/10/20 Del in all locations unless cust chooses not to.</v>
          </cell>
          <cell r="P1329">
            <v>42990</v>
          </cell>
          <cell r="Q1329">
            <v>44496.539895833303</v>
          </cell>
          <cell r="R1329">
            <v>44630</v>
          </cell>
          <cell r="S1329" t="str">
            <v>FRANKIE</v>
          </cell>
          <cell r="T1329" t="str">
            <v>12</v>
          </cell>
          <cell r="V1329" t="str">
            <v>41.850808</v>
          </cell>
          <cell r="W1329" t="str">
            <v>-72.302126</v>
          </cell>
        </row>
        <row r="1330">
          <cell r="B1330">
            <v>600403</v>
          </cell>
          <cell r="C1330" t="str">
            <v>MIDDLEBROOK SCHOOL</v>
          </cell>
          <cell r="D1330" t="str">
            <v>FFV</v>
          </cell>
          <cell r="E1330">
            <v>0</v>
          </cell>
          <cell r="F1330" t="str">
            <v>W</v>
          </cell>
          <cell r="G1330" t="str">
            <v>220 MIDDLEBROOK AVENUE</v>
          </cell>
          <cell r="H1330" t="str">
            <v>TRUMBULL</v>
          </cell>
          <cell r="I1330" t="str">
            <v>CT</v>
          </cell>
          <cell r="J1330" t="str">
            <v>06611</v>
          </cell>
          <cell r="K1330" t="str">
            <v>High Confidence Auto Street Ref Geocoded</v>
          </cell>
          <cell r="M1330" t="str">
            <v>DOD-DEPARTMENT OF DE</v>
          </cell>
          <cell r="N1330" t="str">
            <v>CAPPELLO DISTRICT</v>
          </cell>
          <cell r="P1330">
            <v>42990</v>
          </cell>
          <cell r="Q1330">
            <v>44089.543032407397</v>
          </cell>
          <cell r="S1330" t="str">
            <v>FRANKIE</v>
          </cell>
          <cell r="T1330" t="str">
            <v>12</v>
          </cell>
          <cell r="V1330" t="str">
            <v>41.250244</v>
          </cell>
          <cell r="W1330" t="str">
            <v>-73.211697</v>
          </cell>
        </row>
        <row r="1331">
          <cell r="B1331">
            <v>600404</v>
          </cell>
          <cell r="C1331" t="str">
            <v>EDADVANCE - BATCHELLER ES</v>
          </cell>
          <cell r="D1331" t="str">
            <v>FFV</v>
          </cell>
          <cell r="E1331">
            <v>0</v>
          </cell>
          <cell r="F1331" t="str">
            <v>M</v>
          </cell>
          <cell r="G1331" t="str">
            <v>201 PRATT ST</v>
          </cell>
          <cell r="H1331" t="str">
            <v>WINCHESTER</v>
          </cell>
          <cell r="I1331" t="str">
            <v>CT</v>
          </cell>
          <cell r="J1331" t="str">
            <v>06098</v>
          </cell>
          <cell r="K1331" t="str">
            <v>Med Confidence Auto Street Ref Geocoded</v>
          </cell>
          <cell r="M1331" t="str">
            <v>DOD-DEPARTMENT OF DE</v>
          </cell>
          <cell r="N1331" t="str">
            <v>CAPPELLO DISTRICT</v>
          </cell>
          <cell r="P1331">
            <v>42990</v>
          </cell>
          <cell r="Q1331">
            <v>44496.539895833303</v>
          </cell>
          <cell r="R1331">
            <v>44647</v>
          </cell>
          <cell r="S1331" t="str">
            <v>FRANKIE</v>
          </cell>
          <cell r="T1331" t="str">
            <v>12</v>
          </cell>
          <cell r="V1331" t="str">
            <v>41.912252</v>
          </cell>
          <cell r="W1331" t="str">
            <v>-73.074433</v>
          </cell>
        </row>
        <row r="1332">
          <cell r="B1332">
            <v>600405</v>
          </cell>
          <cell r="C1332" t="str">
            <v>EDADVANCE - HINSDALE SCH</v>
          </cell>
          <cell r="D1332" t="str">
            <v>FFV</v>
          </cell>
          <cell r="E1332">
            <v>0</v>
          </cell>
          <cell r="F1332" t="str">
            <v>M</v>
          </cell>
          <cell r="G1332" t="str">
            <v>15 HINSDALE AVE</v>
          </cell>
          <cell r="H1332" t="str">
            <v>WINDSTED</v>
          </cell>
          <cell r="I1332" t="str">
            <v>CT</v>
          </cell>
          <cell r="J1332" t="str">
            <v>06098</v>
          </cell>
          <cell r="K1332" t="str">
            <v>High Confidence Auto Street Ref Geocoded</v>
          </cell>
          <cell r="M1332" t="str">
            <v>DOD-DEPARTMENT OF DE</v>
          </cell>
          <cell r="N1332" t="str">
            <v>CAPPELLO DISTRICT</v>
          </cell>
          <cell r="P1332">
            <v>42990</v>
          </cell>
          <cell r="Q1332">
            <v>44427.518935185202</v>
          </cell>
          <cell r="S1332" t="str">
            <v>FRANKIE</v>
          </cell>
          <cell r="T1332" t="str">
            <v>12</v>
          </cell>
          <cell r="V1332" t="str">
            <v>41.926903</v>
          </cell>
          <cell r="W1332" t="str">
            <v>-73.076048</v>
          </cell>
        </row>
        <row r="1333">
          <cell r="B1333">
            <v>600406</v>
          </cell>
          <cell r="C1333" t="str">
            <v>EDADVANCE - PEARSON MS</v>
          </cell>
          <cell r="D1333" t="str">
            <v>FFV</v>
          </cell>
          <cell r="E1333">
            <v>0</v>
          </cell>
          <cell r="F1333" t="str">
            <v>M</v>
          </cell>
          <cell r="G1333" t="str">
            <v>2 WETMORE AVE</v>
          </cell>
          <cell r="H1333" t="str">
            <v>WINCHESTER</v>
          </cell>
          <cell r="I1333" t="str">
            <v>CT</v>
          </cell>
          <cell r="J1333" t="str">
            <v>06098</v>
          </cell>
          <cell r="K1333" t="str">
            <v>High Confidence Auto Street Ref Geocoded</v>
          </cell>
          <cell r="M1333" t="str">
            <v>DOD-DEPARTMENT OF DE</v>
          </cell>
          <cell r="N1333" t="str">
            <v>CAPPELLO DISTRICT</v>
          </cell>
          <cell r="O1333" t="str">
            <v>EFFECTIVE 8/10/20 Del in all locations unless cust chooses not to.</v>
          </cell>
          <cell r="P1333">
            <v>42990</v>
          </cell>
          <cell r="Q1333">
            <v>44496.539895833303</v>
          </cell>
          <cell r="R1333">
            <v>44662</v>
          </cell>
          <cell r="S1333" t="str">
            <v>FRANKIE</v>
          </cell>
          <cell r="T1333" t="str">
            <v>12</v>
          </cell>
          <cell r="V1333" t="str">
            <v>41.926507</v>
          </cell>
          <cell r="W1333" t="str">
            <v>-73.067289</v>
          </cell>
        </row>
        <row r="1334">
          <cell r="B1334">
            <v>600407</v>
          </cell>
          <cell r="C1334" t="str">
            <v>EDADVANCE - ST. ANTHONY S SCH</v>
          </cell>
          <cell r="D1334" t="str">
            <v>FFV</v>
          </cell>
          <cell r="E1334">
            <v>0</v>
          </cell>
          <cell r="F1334" t="str">
            <v>M</v>
          </cell>
          <cell r="G1334" t="str">
            <v>55 OAK ST</v>
          </cell>
          <cell r="H1334" t="str">
            <v>WINDSTED</v>
          </cell>
          <cell r="I1334" t="str">
            <v>CT</v>
          </cell>
          <cell r="J1334" t="str">
            <v>06098</v>
          </cell>
          <cell r="K1334" t="str">
            <v>Med Confidence Auto Street Ref Geocoded</v>
          </cell>
          <cell r="M1334" t="str">
            <v>DOD-DEPARTMENT OF DE</v>
          </cell>
          <cell r="N1334" t="str">
            <v>CAPPELLO DISTRICT</v>
          </cell>
          <cell r="P1334">
            <v>42990</v>
          </cell>
          <cell r="Q1334">
            <v>44427.518935185202</v>
          </cell>
          <cell r="S1334" t="str">
            <v>FRANKIE</v>
          </cell>
          <cell r="T1334" t="str">
            <v>12</v>
          </cell>
          <cell r="V1334" t="str">
            <v>41.923017</v>
          </cell>
          <cell r="W1334" t="str">
            <v>-73.063991</v>
          </cell>
        </row>
        <row r="1335">
          <cell r="B1335">
            <v>600408</v>
          </cell>
          <cell r="C1335" t="str">
            <v>NATCHAUG ELEMENTARY SCHO</v>
          </cell>
          <cell r="D1335" t="str">
            <v>FFV</v>
          </cell>
          <cell r="E1335">
            <v>0</v>
          </cell>
          <cell r="F1335" t="str">
            <v>T</v>
          </cell>
          <cell r="G1335" t="str">
            <v>123 JACKSON ST</v>
          </cell>
          <cell r="H1335" t="str">
            <v>WILLIMANTIC</v>
          </cell>
          <cell r="I1335" t="str">
            <v>CT</v>
          </cell>
          <cell r="J1335" t="str">
            <v>06226</v>
          </cell>
          <cell r="K1335" t="str">
            <v>Exact Auto Street Reference Geocoded</v>
          </cell>
          <cell r="M1335" t="str">
            <v>DOD-DEPARTMENT OF DE</v>
          </cell>
          <cell r="N1335" t="str">
            <v>CAPPELLO DISTRICT</v>
          </cell>
          <cell r="P1335">
            <v>42990</v>
          </cell>
          <cell r="Q1335">
            <v>44496.539895833303</v>
          </cell>
          <cell r="R1335">
            <v>44641</v>
          </cell>
          <cell r="S1335" t="str">
            <v>FRANKIE</v>
          </cell>
          <cell r="T1335" t="str">
            <v>12</v>
          </cell>
          <cell r="V1335" t="str">
            <v>41.714122</v>
          </cell>
          <cell r="W1335" t="str">
            <v>-72.206581</v>
          </cell>
        </row>
        <row r="1336">
          <cell r="B1336">
            <v>600409</v>
          </cell>
          <cell r="C1336" t="str">
            <v>NORTH WINDHAM ELEMENTARY</v>
          </cell>
          <cell r="D1336" t="str">
            <v>FFV</v>
          </cell>
          <cell r="E1336">
            <v>0</v>
          </cell>
          <cell r="F1336" t="str">
            <v>T</v>
          </cell>
          <cell r="G1336" t="str">
            <v>112 JORDAN LANE</v>
          </cell>
          <cell r="H1336" t="str">
            <v>NORTH WINDHAM</v>
          </cell>
          <cell r="I1336" t="str">
            <v>CT</v>
          </cell>
          <cell r="J1336" t="str">
            <v>06256</v>
          </cell>
          <cell r="K1336" t="str">
            <v>Exact Auto Street Reference Geocoded</v>
          </cell>
          <cell r="M1336" t="str">
            <v>DOD-DEPARTMENT OF DE</v>
          </cell>
          <cell r="N1336" t="str">
            <v>CAPPELLO DISTRICT</v>
          </cell>
          <cell r="P1336">
            <v>42990</v>
          </cell>
          <cell r="Q1336">
            <v>44496.539895833303</v>
          </cell>
          <cell r="R1336">
            <v>44641</v>
          </cell>
          <cell r="S1336" t="str">
            <v>FRANKIE</v>
          </cell>
          <cell r="T1336" t="str">
            <v>12</v>
          </cell>
          <cell r="V1336" t="str">
            <v>41.741391</v>
          </cell>
          <cell r="W1336" t="str">
            <v>-72.157651</v>
          </cell>
        </row>
        <row r="1337">
          <cell r="B1337">
            <v>600410</v>
          </cell>
          <cell r="C1337" t="str">
            <v>SWEENEY ELEMENTARY SCHOO</v>
          </cell>
          <cell r="D1337" t="str">
            <v>FFV</v>
          </cell>
          <cell r="E1337">
            <v>0</v>
          </cell>
          <cell r="F1337" t="str">
            <v>T</v>
          </cell>
          <cell r="G1337" t="str">
            <v>60 OAKHILL DRIVE</v>
          </cell>
          <cell r="H1337" t="str">
            <v>WILLIMANTIC</v>
          </cell>
          <cell r="I1337" t="str">
            <v>CT</v>
          </cell>
          <cell r="J1337" t="str">
            <v>06226</v>
          </cell>
          <cell r="K1337" t="str">
            <v>Med Confidence Auto Street Ref Geocoded</v>
          </cell>
          <cell r="M1337" t="str">
            <v>DOD-DEPARTMENT OF DE</v>
          </cell>
          <cell r="N1337" t="str">
            <v>CAPPELLO DISTRICT</v>
          </cell>
          <cell r="P1337">
            <v>42990</v>
          </cell>
          <cell r="Q1337">
            <v>44496.539895833303</v>
          </cell>
          <cell r="R1337">
            <v>44578</v>
          </cell>
          <cell r="S1337" t="str">
            <v>FRANKIE</v>
          </cell>
          <cell r="T1337" t="str">
            <v>12</v>
          </cell>
          <cell r="V1337" t="str">
            <v>41.725589</v>
          </cell>
          <cell r="W1337" t="str">
            <v>-72.229059</v>
          </cell>
        </row>
        <row r="1338">
          <cell r="B1338">
            <v>600411</v>
          </cell>
          <cell r="C1338" t="str">
            <v>WINDHAM CENTER ELEMENTAR</v>
          </cell>
          <cell r="D1338" t="str">
            <v>FFV</v>
          </cell>
          <cell r="E1338">
            <v>0</v>
          </cell>
          <cell r="F1338" t="str">
            <v>T</v>
          </cell>
          <cell r="G1338" t="str">
            <v>ROUTE 14</v>
          </cell>
          <cell r="H1338" t="str">
            <v>WINDHAM CENTER</v>
          </cell>
          <cell r="I1338" t="str">
            <v>CT</v>
          </cell>
          <cell r="J1338" t="str">
            <v>06280</v>
          </cell>
          <cell r="K1338" t="str">
            <v>Ambiguous Auto Street Ref Geocode</v>
          </cell>
          <cell r="M1338" t="str">
            <v>DOD-DEPARTMENT OF DE</v>
          </cell>
          <cell r="N1338" t="str">
            <v>CAPPELLO DISTRICT</v>
          </cell>
          <cell r="P1338">
            <v>42990</v>
          </cell>
          <cell r="Q1338">
            <v>44496.539895833303</v>
          </cell>
          <cell r="R1338">
            <v>44459</v>
          </cell>
          <cell r="S1338" t="str">
            <v>FRANKIE</v>
          </cell>
          <cell r="T1338" t="str">
            <v>12</v>
          </cell>
          <cell r="V1338" t="str">
            <v>41.699879</v>
          </cell>
          <cell r="W1338" t="str">
            <v>-72.155932</v>
          </cell>
        </row>
        <row r="1339">
          <cell r="B1339">
            <v>600412</v>
          </cell>
          <cell r="C1339" t="str">
            <v>WINDHAM HIGH</v>
          </cell>
          <cell r="D1339" t="str">
            <v>FFV</v>
          </cell>
          <cell r="E1339">
            <v>0</v>
          </cell>
          <cell r="F1339" t="str">
            <v>T</v>
          </cell>
          <cell r="G1339" t="str">
            <v>355 HIGH ST</v>
          </cell>
          <cell r="H1339" t="str">
            <v>WILLIMANTIC</v>
          </cell>
          <cell r="I1339" t="str">
            <v>CT</v>
          </cell>
          <cell r="J1339" t="str">
            <v>06226</v>
          </cell>
          <cell r="K1339" t="str">
            <v>Exact Auto Street Reference Geocoded</v>
          </cell>
          <cell r="M1339" t="str">
            <v>DOD-DEPARTMENT OF DE</v>
          </cell>
          <cell r="N1339" t="str">
            <v>CAPPELLO DISTRICT</v>
          </cell>
          <cell r="O1339" t="str">
            <v>EFFECTIVE 8/10/20 Del in all locations unless cust chooses not to.</v>
          </cell>
          <cell r="P1339">
            <v>42990</v>
          </cell>
          <cell r="Q1339">
            <v>44496.539895833303</v>
          </cell>
          <cell r="R1339">
            <v>44459</v>
          </cell>
          <cell r="S1339" t="str">
            <v>FRANKIE</v>
          </cell>
          <cell r="T1339" t="str">
            <v>12</v>
          </cell>
          <cell r="V1339" t="str">
            <v>41.722962</v>
          </cell>
          <cell r="W1339" t="str">
            <v>-72.215911</v>
          </cell>
        </row>
        <row r="1340">
          <cell r="B1340">
            <v>600413</v>
          </cell>
          <cell r="C1340" t="str">
            <v>WINDHAM MID</v>
          </cell>
          <cell r="D1340" t="str">
            <v>FFV</v>
          </cell>
          <cell r="E1340">
            <v>0</v>
          </cell>
          <cell r="F1340" t="str">
            <v>T</v>
          </cell>
          <cell r="G1340" t="str">
            <v>123 QUARRY ST.</v>
          </cell>
          <cell r="H1340" t="str">
            <v>WILLIMANTIC</v>
          </cell>
          <cell r="I1340" t="str">
            <v>CT</v>
          </cell>
          <cell r="J1340" t="str">
            <v>06226</v>
          </cell>
          <cell r="K1340" t="str">
            <v>Exact Auto Street Reference Geocoded</v>
          </cell>
          <cell r="M1340" t="str">
            <v>DOD-DEPARTMENT OF DE</v>
          </cell>
          <cell r="N1340" t="str">
            <v>CAPPELLO DISTRICT</v>
          </cell>
          <cell r="O1340" t="str">
            <v>EFFECTIVE 8/10/20 Del in all locations unless cust chooses not to.</v>
          </cell>
          <cell r="P1340">
            <v>42990</v>
          </cell>
          <cell r="Q1340">
            <v>44496.539895833303</v>
          </cell>
          <cell r="R1340">
            <v>44641</v>
          </cell>
          <cell r="S1340" t="str">
            <v>FRANKIE</v>
          </cell>
          <cell r="T1340" t="str">
            <v>12</v>
          </cell>
          <cell r="V1340" t="str">
            <v>41.722517</v>
          </cell>
          <cell r="W1340" t="str">
            <v>-72.228880</v>
          </cell>
        </row>
        <row r="1341">
          <cell r="B1341">
            <v>600414</v>
          </cell>
          <cell r="C1341" t="str">
            <v>NORTH STREET ELEMENTARY</v>
          </cell>
          <cell r="D1341" t="str">
            <v>FFV</v>
          </cell>
          <cell r="E1341">
            <v>0</v>
          </cell>
          <cell r="F1341" t="str">
            <v>W</v>
          </cell>
          <cell r="G1341" t="str">
            <v>325 NORTH STREET</v>
          </cell>
          <cell r="H1341" t="str">
            <v>WINDSOR LOCKS</v>
          </cell>
          <cell r="I1341" t="str">
            <v>CT</v>
          </cell>
          <cell r="J1341" t="str">
            <v>06096</v>
          </cell>
          <cell r="K1341" t="str">
            <v>Exact Auto Street Reference Geocoded</v>
          </cell>
          <cell r="M1341" t="str">
            <v>DOD-DEPARTMENT OF DE</v>
          </cell>
          <cell r="N1341" t="str">
            <v>CAPPELLO DISTRICT</v>
          </cell>
          <cell r="P1341">
            <v>42990</v>
          </cell>
          <cell r="Q1341">
            <v>44496.539895833303</v>
          </cell>
          <cell r="R1341">
            <v>44642</v>
          </cell>
          <cell r="S1341" t="str">
            <v>FRANKIE</v>
          </cell>
          <cell r="T1341" t="str">
            <v>12</v>
          </cell>
          <cell r="V1341" t="str">
            <v>41.938054</v>
          </cell>
          <cell r="W1341" t="str">
            <v>-72.649772</v>
          </cell>
        </row>
        <row r="1342">
          <cell r="B1342">
            <v>600415</v>
          </cell>
          <cell r="C1342" t="str">
            <v>SOUTH ELEMENTARY SCHOOL</v>
          </cell>
          <cell r="D1342" t="str">
            <v>FFV</v>
          </cell>
          <cell r="E1342">
            <v>0</v>
          </cell>
          <cell r="F1342" t="str">
            <v>W</v>
          </cell>
          <cell r="G1342" t="str">
            <v>87 SOUTH ST.</v>
          </cell>
          <cell r="H1342" t="str">
            <v>WINDSOR LOCKS</v>
          </cell>
          <cell r="I1342" t="str">
            <v>CT</v>
          </cell>
          <cell r="J1342" t="str">
            <v>06096</v>
          </cell>
          <cell r="K1342" t="str">
            <v>Exact Auto Street Reference Geocoded</v>
          </cell>
          <cell r="M1342" t="str">
            <v>DOD-DEPARTMENT OF DE</v>
          </cell>
          <cell r="N1342" t="str">
            <v>CAPPELLO DISTRICT</v>
          </cell>
          <cell r="P1342">
            <v>42990</v>
          </cell>
          <cell r="Q1342">
            <v>44496.539895833303</v>
          </cell>
          <cell r="R1342">
            <v>44656</v>
          </cell>
          <cell r="S1342" t="str">
            <v>FRANKIE</v>
          </cell>
          <cell r="T1342" t="str">
            <v>12</v>
          </cell>
          <cell r="V1342" t="str">
            <v>41.918619</v>
          </cell>
          <cell r="W1342" t="str">
            <v>-72.638461</v>
          </cell>
        </row>
        <row r="1343">
          <cell r="B1343">
            <v>600416</v>
          </cell>
          <cell r="C1343" t="str">
            <v>WINDSOR LOCKS HIGH SCHOO</v>
          </cell>
          <cell r="D1343" t="str">
            <v>FFV</v>
          </cell>
          <cell r="E1343">
            <v>0</v>
          </cell>
          <cell r="F1343" t="str">
            <v>W</v>
          </cell>
          <cell r="G1343" t="str">
            <v>58 SOUTH ELM ST</v>
          </cell>
          <cell r="H1343" t="str">
            <v>WINDSOR LOCKS</v>
          </cell>
          <cell r="I1343" t="str">
            <v>CT</v>
          </cell>
          <cell r="J1343" t="str">
            <v>06096</v>
          </cell>
          <cell r="K1343" t="str">
            <v>Exact Auto Street Reference Geocoded</v>
          </cell>
          <cell r="M1343" t="str">
            <v>DOD-DEPARTMENT OF DE</v>
          </cell>
          <cell r="N1343" t="str">
            <v>CAPPELLO DISTRICT</v>
          </cell>
          <cell r="O1343" t="str">
            <v>EFFECTIVE 8/10/20 Del in all locations unless cust chooses not to.</v>
          </cell>
          <cell r="P1343">
            <v>42990</v>
          </cell>
          <cell r="Q1343">
            <v>44496.539895833303</v>
          </cell>
          <cell r="R1343">
            <v>44635</v>
          </cell>
          <cell r="S1343" t="str">
            <v>FRANKIE</v>
          </cell>
          <cell r="T1343" t="str">
            <v>12</v>
          </cell>
          <cell r="V1343" t="str">
            <v>41.922504</v>
          </cell>
          <cell r="W1343" t="str">
            <v>-72.647763</v>
          </cell>
        </row>
        <row r="1344">
          <cell r="B1344">
            <v>600417</v>
          </cell>
          <cell r="C1344" t="str">
            <v>WINDSOR LOCKS MIDDLE SCH</v>
          </cell>
          <cell r="D1344" t="str">
            <v>FFV</v>
          </cell>
          <cell r="E1344">
            <v>0</v>
          </cell>
          <cell r="F1344" t="str">
            <v>W</v>
          </cell>
          <cell r="G1344" t="str">
            <v>7 CENTER ST.</v>
          </cell>
          <cell r="H1344" t="str">
            <v>WINDSOR LOCKS</v>
          </cell>
          <cell r="I1344" t="str">
            <v>CT</v>
          </cell>
          <cell r="J1344" t="str">
            <v>06096</v>
          </cell>
          <cell r="K1344" t="str">
            <v>Exact Auto Street Reference Geocoded</v>
          </cell>
          <cell r="M1344" t="str">
            <v>DOD-DEPARTMENT OF DE</v>
          </cell>
          <cell r="N1344" t="str">
            <v>CAPPELLO DISTRICT</v>
          </cell>
          <cell r="O1344" t="str">
            <v>Delivery Entrance is by Flag Pole in front of school.</v>
          </cell>
          <cell r="P1344">
            <v>42990</v>
          </cell>
          <cell r="Q1344">
            <v>44496.539895833303</v>
          </cell>
          <cell r="R1344">
            <v>44454</v>
          </cell>
          <cell r="S1344" t="str">
            <v>FRANKIE</v>
          </cell>
          <cell r="T1344" t="str">
            <v>12</v>
          </cell>
          <cell r="V1344" t="str">
            <v>41.926508</v>
          </cell>
          <cell r="W1344" t="str">
            <v>-72.633125</v>
          </cell>
        </row>
        <row r="1345">
          <cell r="B1345">
            <v>600418</v>
          </cell>
          <cell r="C1345" t="str">
            <v>ALCOTT ELEMENTRY SCHOOL</v>
          </cell>
          <cell r="D1345" t="str">
            <v>FFV</v>
          </cell>
          <cell r="E1345">
            <v>0</v>
          </cell>
          <cell r="F1345" t="str">
            <v>M</v>
          </cell>
          <cell r="G1345" t="str">
            <v>1490 WOODTICK ROAD</v>
          </cell>
          <cell r="H1345" t="str">
            <v>WOLCOTT</v>
          </cell>
          <cell r="I1345" t="str">
            <v>CT</v>
          </cell>
          <cell r="J1345" t="str">
            <v>06716</v>
          </cell>
          <cell r="K1345" t="str">
            <v>Exact Auto Street Reference Geocoded</v>
          </cell>
          <cell r="M1345" t="str">
            <v>DOD-DEPARTMENT OF DE</v>
          </cell>
          <cell r="N1345" t="str">
            <v>CAPPELLO DISTRICT</v>
          </cell>
          <cell r="P1345">
            <v>42990</v>
          </cell>
          <cell r="Q1345">
            <v>44496.570104166698</v>
          </cell>
          <cell r="R1345">
            <v>43718</v>
          </cell>
          <cell r="S1345" t="str">
            <v>FRANKIE</v>
          </cell>
          <cell r="T1345" t="str">
            <v>12</v>
          </cell>
          <cell r="V1345" t="str">
            <v>41.624057</v>
          </cell>
          <cell r="W1345" t="str">
            <v>-72.960263</v>
          </cell>
        </row>
        <row r="1346">
          <cell r="B1346">
            <v>600419</v>
          </cell>
          <cell r="C1346" t="str">
            <v>FRISBIE ELEMENTARY SCHOO</v>
          </cell>
          <cell r="D1346" t="str">
            <v>FFV</v>
          </cell>
          <cell r="E1346">
            <v>0</v>
          </cell>
          <cell r="F1346" t="str">
            <v>M</v>
          </cell>
          <cell r="G1346" t="str">
            <v>24 TODD ROAD</v>
          </cell>
          <cell r="H1346" t="str">
            <v>WOLCOTT</v>
          </cell>
          <cell r="I1346" t="str">
            <v>CT</v>
          </cell>
          <cell r="J1346" t="str">
            <v>06716</v>
          </cell>
          <cell r="K1346" t="str">
            <v>High Confidence Auto Street Ref Geocoded</v>
          </cell>
          <cell r="M1346" t="str">
            <v>DOD-DEPARTMENT OF DE</v>
          </cell>
          <cell r="N1346" t="str">
            <v>CAPPELLO DISTRICT</v>
          </cell>
          <cell r="P1346">
            <v>42990</v>
          </cell>
          <cell r="Q1346">
            <v>44496.570104166698</v>
          </cell>
          <cell r="R1346">
            <v>43718</v>
          </cell>
          <cell r="S1346" t="str">
            <v>FRANKIE</v>
          </cell>
          <cell r="T1346" t="str">
            <v>12</v>
          </cell>
          <cell r="V1346" t="str">
            <v>41.577599</v>
          </cell>
          <cell r="W1346" t="str">
            <v>-72.978357</v>
          </cell>
        </row>
        <row r="1347">
          <cell r="B1347">
            <v>600420</v>
          </cell>
          <cell r="C1347" t="str">
            <v>Tyrell Middle school - FFV</v>
          </cell>
          <cell r="D1347" t="str">
            <v>FFV</v>
          </cell>
          <cell r="E1347">
            <v>0</v>
          </cell>
          <cell r="F1347" t="str">
            <v>M</v>
          </cell>
          <cell r="G1347" t="str">
            <v>500 TODD ROAD</v>
          </cell>
          <cell r="H1347" t="str">
            <v>WOLCOTT</v>
          </cell>
          <cell r="I1347" t="str">
            <v>CT</v>
          </cell>
          <cell r="J1347" t="str">
            <v>06716</v>
          </cell>
          <cell r="K1347" t="str">
            <v>Exact Auto Street Reference Geocoded</v>
          </cell>
          <cell r="M1347" t="str">
            <v>DOD-DEPARTMENT OF DE</v>
          </cell>
          <cell r="N1347" t="str">
            <v>CAPPELLO DISTRICT</v>
          </cell>
          <cell r="P1347">
            <v>42990</v>
          </cell>
          <cell r="Q1347">
            <v>44496.570104166698</v>
          </cell>
          <cell r="R1347">
            <v>43718</v>
          </cell>
          <cell r="S1347" t="str">
            <v>FRANKIE</v>
          </cell>
          <cell r="T1347" t="str">
            <v>12</v>
          </cell>
          <cell r="V1347" t="str">
            <v>41.557389</v>
          </cell>
          <cell r="W1347" t="str">
            <v>-72.968086</v>
          </cell>
        </row>
        <row r="1348">
          <cell r="B1348">
            <v>600421</v>
          </cell>
          <cell r="C1348" t="str">
            <v>WAKELEE ELEMENTARY</v>
          </cell>
          <cell r="D1348" t="str">
            <v>FFV</v>
          </cell>
          <cell r="E1348">
            <v>0</v>
          </cell>
          <cell r="F1348" t="str">
            <v>M</v>
          </cell>
          <cell r="G1348" t="str">
            <v>12 HEMPEL DRIVE</v>
          </cell>
          <cell r="H1348" t="str">
            <v>WOLCOTT</v>
          </cell>
          <cell r="I1348" t="str">
            <v>CT</v>
          </cell>
          <cell r="J1348" t="str">
            <v>06716</v>
          </cell>
          <cell r="K1348" t="str">
            <v>High Confidence Auto Street Ref Geocoded</v>
          </cell>
          <cell r="M1348" t="str">
            <v>DOD-DEPARTMENT OF DE</v>
          </cell>
          <cell r="N1348" t="str">
            <v>CAPPELLO DISTRICT</v>
          </cell>
          <cell r="P1348">
            <v>42990</v>
          </cell>
          <cell r="Q1348">
            <v>44496.570104166698</v>
          </cell>
          <cell r="R1348">
            <v>43718</v>
          </cell>
          <cell r="S1348" t="str">
            <v>FRANKIE</v>
          </cell>
          <cell r="T1348" t="str">
            <v>12</v>
          </cell>
          <cell r="V1348" t="str">
            <v>41.608686</v>
          </cell>
          <cell r="W1348" t="str">
            <v>-73.009716</v>
          </cell>
        </row>
        <row r="1349">
          <cell r="B1349">
            <v>600422</v>
          </cell>
          <cell r="C1349" t="str">
            <v>WOLCOTT HIGH SCHOOL</v>
          </cell>
          <cell r="D1349" t="str">
            <v>FFV</v>
          </cell>
          <cell r="E1349">
            <v>0</v>
          </cell>
          <cell r="F1349" t="str">
            <v>M</v>
          </cell>
          <cell r="G1349" t="str">
            <v>457 BOUNDLINE ROAD</v>
          </cell>
          <cell r="H1349" t="str">
            <v>WOLCOTT</v>
          </cell>
          <cell r="I1349" t="str">
            <v>CT</v>
          </cell>
          <cell r="J1349" t="str">
            <v>6716.</v>
          </cell>
          <cell r="K1349" t="str">
            <v>High Confidence Auto Street Ref Geocoded</v>
          </cell>
          <cell r="M1349" t="str">
            <v>DOD-DEPARTMENT OF DE</v>
          </cell>
          <cell r="N1349" t="str">
            <v>CAPPELLO DISTRICT</v>
          </cell>
          <cell r="P1349">
            <v>44002</v>
          </cell>
          <cell r="Q1349">
            <v>44496.570104166698</v>
          </cell>
          <cell r="S1349" t="str">
            <v>FRANKIE</v>
          </cell>
          <cell r="T1349" t="str">
            <v>12</v>
          </cell>
          <cell r="V1349" t="str">
            <v>41.606580</v>
          </cell>
          <cell r="W1349" t="str">
            <v>-72.976240</v>
          </cell>
        </row>
        <row r="1350">
          <cell r="B1350">
            <v>600423</v>
          </cell>
          <cell r="C1350" t="str">
            <v>BEECHER ROAD SCOOL</v>
          </cell>
          <cell r="D1350" t="str">
            <v>FFV</v>
          </cell>
          <cell r="E1350">
            <v>0</v>
          </cell>
          <cell r="F1350" t="str">
            <v>W</v>
          </cell>
          <cell r="G1350" t="str">
            <v>40 BEECHER ROAD</v>
          </cell>
          <cell r="H1350" t="str">
            <v>WOODBRIDGE</v>
          </cell>
          <cell r="I1350" t="str">
            <v>CT</v>
          </cell>
          <cell r="J1350" t="str">
            <v>06525</v>
          </cell>
          <cell r="K1350" t="str">
            <v>Exact Auto Street Reference Geocoded</v>
          </cell>
          <cell r="M1350" t="str">
            <v>DOD-DEPARTMENT OF DE</v>
          </cell>
          <cell r="N1350" t="str">
            <v>CAPPELLO DISTRICT</v>
          </cell>
          <cell r="O1350" t="str">
            <v>EFFECTIVE 8/10/20 Del in all locations unless cust chooses not to.</v>
          </cell>
          <cell r="P1350">
            <v>42990</v>
          </cell>
          <cell r="Q1350">
            <v>44496.539895833303</v>
          </cell>
          <cell r="R1350">
            <v>44635</v>
          </cell>
          <cell r="S1350" t="str">
            <v>FRANKIE</v>
          </cell>
          <cell r="T1350" t="str">
            <v>12</v>
          </cell>
          <cell r="V1350" t="str">
            <v>41.333893</v>
          </cell>
          <cell r="W1350" t="str">
            <v>-73.007401</v>
          </cell>
        </row>
        <row r="1351">
          <cell r="B1351">
            <v>600424</v>
          </cell>
          <cell r="C1351" t="str">
            <v>WOODSTOCK MIDDLE SCHOOL</v>
          </cell>
          <cell r="D1351" t="str">
            <v>FFV</v>
          </cell>
          <cell r="E1351">
            <v>0</v>
          </cell>
          <cell r="F1351" t="str">
            <v>R</v>
          </cell>
          <cell r="G1351" t="str">
            <v>147 RT 169</v>
          </cell>
          <cell r="H1351" t="str">
            <v>WOODSTOCK</v>
          </cell>
          <cell r="I1351" t="str">
            <v>CT</v>
          </cell>
          <cell r="J1351" t="str">
            <v>06281</v>
          </cell>
          <cell r="K1351" t="str">
            <v>High Confidence Auto Street Ref Geocoded</v>
          </cell>
          <cell r="M1351" t="str">
            <v>DOD-DEPARTMENT OF DE</v>
          </cell>
          <cell r="N1351" t="str">
            <v>CAPPELLO DISTRICT</v>
          </cell>
          <cell r="O1351" t="str">
            <v>EFFECTIVE 8/10/20 Del in all locations unless cust chooses not to.</v>
          </cell>
          <cell r="P1351">
            <v>42990</v>
          </cell>
          <cell r="Q1351">
            <v>44496.539895833303</v>
          </cell>
          <cell r="R1351">
            <v>44657</v>
          </cell>
          <cell r="S1351" t="str">
            <v>FRANKIE</v>
          </cell>
          <cell r="T1351" t="str">
            <v>12</v>
          </cell>
          <cell r="V1351" t="str">
            <v>41.929834</v>
          </cell>
          <cell r="W1351" t="str">
            <v>-71.956765</v>
          </cell>
        </row>
        <row r="1352">
          <cell r="B1352">
            <v>600425</v>
          </cell>
          <cell r="C1352" t="str">
            <v>YBDS</v>
          </cell>
          <cell r="D1352" t="str">
            <v>FFV</v>
          </cell>
          <cell r="E1352">
            <v>0</v>
          </cell>
          <cell r="F1352" t="str">
            <v>R</v>
          </cell>
          <cell r="G1352" t="str">
            <v>292 NORTON PARKWAY</v>
          </cell>
          <cell r="H1352" t="str">
            <v>NEW HAVEN</v>
          </cell>
          <cell r="I1352" t="str">
            <v>CT</v>
          </cell>
          <cell r="J1352" t="str">
            <v>06511</v>
          </cell>
          <cell r="K1352" t="str">
            <v>High Confidence Auto Street Ref Geocoded</v>
          </cell>
          <cell r="M1352" t="str">
            <v>DOD-DEPARTMENT OF DE</v>
          </cell>
          <cell r="N1352" t="str">
            <v>CAPPELLO DISTRICT</v>
          </cell>
          <cell r="O1352" t="str">
            <v>EFFECTIVE 8/10/20 Del in all locations unless cust chooses not to.</v>
          </cell>
          <cell r="P1352">
            <v>42990</v>
          </cell>
          <cell r="Q1352">
            <v>44089.543032407397</v>
          </cell>
          <cell r="R1352">
            <v>44475</v>
          </cell>
          <cell r="S1352" t="str">
            <v>FRANKIE</v>
          </cell>
          <cell r="T1352" t="str">
            <v>12</v>
          </cell>
          <cell r="V1352" t="str">
            <v>41.318718</v>
          </cell>
          <cell r="W1352" t="str">
            <v>-72.945586</v>
          </cell>
        </row>
        <row r="1353">
          <cell r="B1353">
            <v>600426</v>
          </cell>
          <cell r="C1353" t="str">
            <v>AMISTAD ACADEMY</v>
          </cell>
          <cell r="D1353" t="str">
            <v>FFV</v>
          </cell>
          <cell r="E1353">
            <v>0</v>
          </cell>
          <cell r="F1353" t="str">
            <v>R</v>
          </cell>
          <cell r="G1353" t="str">
            <v>130 EDGEWOOD AVENUE</v>
          </cell>
          <cell r="H1353" t="str">
            <v>NEW HAVEN</v>
          </cell>
          <cell r="I1353" t="str">
            <v>CT</v>
          </cell>
          <cell r="J1353" t="str">
            <v>06511</v>
          </cell>
          <cell r="K1353" t="str">
            <v>Exact Auto Street Reference Geocoded</v>
          </cell>
          <cell r="M1353" t="str">
            <v>DOD-DEPARTMENT OF DE</v>
          </cell>
          <cell r="N1353" t="str">
            <v>CAPPELLO DISTRICT</v>
          </cell>
          <cell r="O1353" t="str">
            <v>EFFECTIVE 8/10/20 Del in all locations unless cust chooses not to.</v>
          </cell>
          <cell r="P1353">
            <v>42996</v>
          </cell>
          <cell r="Q1353">
            <v>44496.539895833303</v>
          </cell>
          <cell r="R1353">
            <v>44643</v>
          </cell>
          <cell r="S1353" t="str">
            <v>FRANKIE</v>
          </cell>
          <cell r="T1353" t="str">
            <v>12</v>
          </cell>
          <cell r="V1353" t="str">
            <v>41.311552</v>
          </cell>
          <cell r="W1353" t="str">
            <v>-72.937668</v>
          </cell>
        </row>
        <row r="1354">
          <cell r="B1354">
            <v>600427</v>
          </cell>
          <cell r="C1354" t="str">
            <v>BRIDGEPORT ACADEMY ELEME</v>
          </cell>
          <cell r="D1354" t="str">
            <v>FISHER</v>
          </cell>
          <cell r="E1354">
            <v>0</v>
          </cell>
          <cell r="F1354" t="str">
            <v>F</v>
          </cell>
          <cell r="G1354" t="str">
            <v>655 STILLMAN AVENUE</v>
          </cell>
          <cell r="H1354" t="str">
            <v>BRIDGEPORT</v>
          </cell>
          <cell r="I1354" t="str">
            <v>CT</v>
          </cell>
          <cell r="J1354" t="str">
            <v>06608</v>
          </cell>
          <cell r="K1354" t="str">
            <v>Med Confidence Auto Street Ref Geocoded</v>
          </cell>
          <cell r="M1354" t="str">
            <v>DOD-DEPARTMENT OF DE</v>
          </cell>
          <cell r="N1354" t="str">
            <v>CAPPELLO DISTRICT</v>
          </cell>
          <cell r="O1354" t="str">
            <v>EFFECTIVE 8/10/20 Del in all locations unless cust chooses not to.</v>
          </cell>
          <cell r="P1354">
            <v>42996</v>
          </cell>
          <cell r="Q1354">
            <v>44517.500428240703</v>
          </cell>
          <cell r="R1354">
            <v>44476</v>
          </cell>
          <cell r="S1354" t="str">
            <v>FRANKIE</v>
          </cell>
          <cell r="T1354" t="str">
            <v>12</v>
          </cell>
          <cell r="V1354" t="str">
            <v>41.170208</v>
          </cell>
          <cell r="W1354" t="str">
            <v>-73.217485</v>
          </cell>
        </row>
        <row r="1355">
          <cell r="B1355">
            <v>600428</v>
          </cell>
          <cell r="C1355" t="str">
            <v>WEST BRISTOL K-8</v>
          </cell>
          <cell r="D1355" t="str">
            <v>FFV</v>
          </cell>
          <cell r="E1355">
            <v>0</v>
          </cell>
          <cell r="F1355" t="str">
            <v>F</v>
          </cell>
          <cell r="G1355" t="str">
            <v>500 CLARK AVENUE</v>
          </cell>
          <cell r="H1355" t="str">
            <v>BRISTOL</v>
          </cell>
          <cell r="I1355" t="str">
            <v>CT</v>
          </cell>
          <cell r="J1355" t="str">
            <v>06010</v>
          </cell>
          <cell r="K1355" t="str">
            <v>Exact Auto Street Reference Geocoded</v>
          </cell>
          <cell r="M1355" t="str">
            <v>DOD-DEPARTMENT OF DE</v>
          </cell>
          <cell r="N1355" t="str">
            <v>CAPPELLO DISTRICT</v>
          </cell>
          <cell r="P1355">
            <v>42996</v>
          </cell>
          <cell r="Q1355">
            <v>44089.543032407397</v>
          </cell>
          <cell r="R1355">
            <v>44455</v>
          </cell>
          <cell r="S1355" t="str">
            <v>FRANKIE</v>
          </cell>
          <cell r="T1355" t="str">
            <v>12</v>
          </cell>
          <cell r="V1355" t="str">
            <v>41.684772</v>
          </cell>
          <cell r="W1355" t="str">
            <v>-72.984158</v>
          </cell>
        </row>
        <row r="1356">
          <cell r="B1356">
            <v>600429</v>
          </cell>
          <cell r="C1356" t="str">
            <v>GREENE HILLS K-8</v>
          </cell>
          <cell r="D1356" t="str">
            <v>FFV</v>
          </cell>
          <cell r="E1356">
            <v>0</v>
          </cell>
          <cell r="F1356" t="str">
            <v>F</v>
          </cell>
          <cell r="G1356" t="str">
            <v>718 PINE STREET</v>
          </cell>
          <cell r="H1356" t="str">
            <v>BRISTOL</v>
          </cell>
          <cell r="I1356" t="str">
            <v>CT</v>
          </cell>
          <cell r="J1356" t="str">
            <v>06010</v>
          </cell>
          <cell r="K1356" t="str">
            <v>Exact Auto Street Reference Geocoded</v>
          </cell>
          <cell r="M1356" t="str">
            <v>DOD-DEPARTMENT OF DE</v>
          </cell>
          <cell r="N1356" t="str">
            <v>CAPPELLO DISTRICT</v>
          </cell>
          <cell r="P1356">
            <v>42996</v>
          </cell>
          <cell r="Q1356">
            <v>44089.543032407397</v>
          </cell>
          <cell r="R1356">
            <v>44455</v>
          </cell>
          <cell r="S1356" t="str">
            <v>FRANKIE</v>
          </cell>
          <cell r="T1356" t="str">
            <v>12</v>
          </cell>
          <cell r="V1356" t="str">
            <v>41.668883</v>
          </cell>
          <cell r="W1356" t="str">
            <v>-72.896808</v>
          </cell>
        </row>
        <row r="1357">
          <cell r="B1357">
            <v>600430</v>
          </cell>
          <cell r="C1357" t="str">
            <v>BROOKFIELD PUBLIC SCHOOL</v>
          </cell>
          <cell r="D1357" t="str">
            <v>FFV</v>
          </cell>
          <cell r="E1357">
            <v>0</v>
          </cell>
          <cell r="F1357" t="str">
            <v>T</v>
          </cell>
          <cell r="G1357" t="str">
            <v>100 POCONO ROAD</v>
          </cell>
          <cell r="H1357" t="str">
            <v>BROOKFIELD</v>
          </cell>
          <cell r="I1357" t="str">
            <v>CT</v>
          </cell>
          <cell r="J1357" t="str">
            <v>06804</v>
          </cell>
          <cell r="K1357" t="str">
            <v>Exact Auto Street Reference Geocoded</v>
          </cell>
          <cell r="M1357" t="str">
            <v>DOD-DEPARTMENT OF DE</v>
          </cell>
          <cell r="N1357" t="str">
            <v>CAPPELLO DISTRICT</v>
          </cell>
          <cell r="P1357">
            <v>42996</v>
          </cell>
          <cell r="Q1357">
            <v>44089.543032407397</v>
          </cell>
          <cell r="S1357" t="str">
            <v>FRANKIE</v>
          </cell>
          <cell r="T1357" t="str">
            <v>12</v>
          </cell>
          <cell r="V1357" t="str">
            <v>41.467814</v>
          </cell>
          <cell r="W1357" t="str">
            <v>-73.398491</v>
          </cell>
        </row>
        <row r="1358">
          <cell r="B1358">
            <v>600431</v>
          </cell>
          <cell r="C1358" t="str">
            <v>BROOKFIELD HIGH SCHOOL</v>
          </cell>
          <cell r="D1358" t="str">
            <v>FISHER</v>
          </cell>
          <cell r="E1358">
            <v>0</v>
          </cell>
          <cell r="F1358" t="str">
            <v>W</v>
          </cell>
          <cell r="G1358" t="str">
            <v>45 LONG MEADOW HILL ROAD</v>
          </cell>
          <cell r="H1358" t="str">
            <v>BROOKFIELD</v>
          </cell>
          <cell r="I1358" t="str">
            <v>CT</v>
          </cell>
          <cell r="J1358" t="str">
            <v>06804</v>
          </cell>
          <cell r="K1358" t="str">
            <v>Exact Auto Street Reference Geocoded</v>
          </cell>
          <cell r="L1358" t="str">
            <v>IS;LG; DROP</v>
          </cell>
          <cell r="M1358" t="str">
            <v>DOD-DEPARTMENT OF DE</v>
          </cell>
          <cell r="N1358" t="str">
            <v>CAPPELLO DISTRICT</v>
          </cell>
          <cell r="O1358" t="str">
            <v>EFFECTIVE 8/10/20 Del in all locations unless cust chooses not to.</v>
          </cell>
          <cell r="P1358">
            <v>42996</v>
          </cell>
          <cell r="Q1358">
            <v>44517.500462962998</v>
          </cell>
          <cell r="R1358">
            <v>44502</v>
          </cell>
          <cell r="S1358" t="str">
            <v>FRANKIE</v>
          </cell>
          <cell r="T1358" t="str">
            <v>12</v>
          </cell>
          <cell r="V1358" t="str">
            <v>41.476901</v>
          </cell>
          <cell r="W1358" t="str">
            <v>-73.391188</v>
          </cell>
        </row>
        <row r="1359">
          <cell r="B1359">
            <v>600433</v>
          </cell>
          <cell r="C1359" t="str">
            <v>HENRY ABBOTT TECHNICAL H</v>
          </cell>
          <cell r="D1359" t="str">
            <v>FFV</v>
          </cell>
          <cell r="E1359">
            <v>0</v>
          </cell>
          <cell r="F1359" t="str">
            <v>T</v>
          </cell>
          <cell r="G1359" t="str">
            <v>21 HAYESTOWN AVENUE</v>
          </cell>
          <cell r="H1359" t="str">
            <v>DANBURY</v>
          </cell>
          <cell r="I1359" t="str">
            <v>CT</v>
          </cell>
          <cell r="J1359" t="str">
            <v>6811.</v>
          </cell>
          <cell r="K1359" t="str">
            <v>High Confidence Auto Street Ref Geocoded</v>
          </cell>
          <cell r="M1359" t="str">
            <v>DOD-DEPARTMENT OF DE</v>
          </cell>
          <cell r="N1359" t="str">
            <v>CAPPELLO DISTRICT</v>
          </cell>
          <cell r="P1359">
            <v>44002</v>
          </cell>
          <cell r="Q1359">
            <v>44501.530416666697</v>
          </cell>
          <cell r="R1359">
            <v>44494</v>
          </cell>
          <cell r="S1359" t="str">
            <v>FRANKIE</v>
          </cell>
          <cell r="T1359" t="str">
            <v>12</v>
          </cell>
          <cell r="V1359" t="str">
            <v>41.413070</v>
          </cell>
          <cell r="W1359" t="str">
            <v>-73.453278</v>
          </cell>
        </row>
        <row r="1360">
          <cell r="B1360">
            <v>600434</v>
          </cell>
          <cell r="C1360" t="str">
            <v>ELI WHITNEY TECHNICAL HIGH SCHOOL - FFV</v>
          </cell>
          <cell r="D1360" t="str">
            <v>FFV</v>
          </cell>
          <cell r="E1360">
            <v>0</v>
          </cell>
          <cell r="F1360" t="str">
            <v>T</v>
          </cell>
          <cell r="G1360" t="str">
            <v>100 FAIRVIEW AVENUE</v>
          </cell>
          <cell r="H1360" t="str">
            <v>HAMDEN</v>
          </cell>
          <cell r="I1360" t="str">
            <v>CT</v>
          </cell>
          <cell r="J1360" t="str">
            <v>6514.</v>
          </cell>
          <cell r="K1360" t="str">
            <v>Exact Auto Street Reference Geocoded</v>
          </cell>
          <cell r="M1360" t="str">
            <v>DOD-DEPARTMENT OF DE</v>
          </cell>
          <cell r="N1360" t="str">
            <v>CAPPELLO DISTRICT</v>
          </cell>
          <cell r="P1360">
            <v>44002</v>
          </cell>
          <cell r="Q1360">
            <v>44501.5311111111</v>
          </cell>
          <cell r="R1360">
            <v>44494</v>
          </cell>
          <cell r="S1360" t="str">
            <v>FRANKIE</v>
          </cell>
          <cell r="T1360" t="str">
            <v>12</v>
          </cell>
          <cell r="V1360" t="str">
            <v>41.341211</v>
          </cell>
          <cell r="W1360" t="str">
            <v>-72.941498</v>
          </cell>
        </row>
        <row r="1361">
          <cell r="B1361">
            <v>600435</v>
          </cell>
          <cell r="C1361" t="str">
            <v>J.M. Wright THS - FFV</v>
          </cell>
          <cell r="D1361" t="str">
            <v>FFV</v>
          </cell>
          <cell r="E1361">
            <v>0</v>
          </cell>
          <cell r="F1361" t="str">
            <v>T</v>
          </cell>
          <cell r="G1361" t="str">
            <v>120 BRIDGE STREET</v>
          </cell>
          <cell r="H1361" t="str">
            <v>STAMFORD</v>
          </cell>
          <cell r="I1361" t="str">
            <v>CT</v>
          </cell>
          <cell r="J1361" t="str">
            <v>6905.</v>
          </cell>
          <cell r="K1361" t="str">
            <v>Exact Auto Street Reference Geocoded</v>
          </cell>
          <cell r="M1361" t="str">
            <v>DOD-DEPARTMENT OF DE</v>
          </cell>
          <cell r="N1361" t="str">
            <v>CAPPELLO DISTRICT</v>
          </cell>
          <cell r="P1361">
            <v>44002</v>
          </cell>
          <cell r="Q1361">
            <v>44501.529814814799</v>
          </cell>
          <cell r="R1361">
            <v>44494</v>
          </cell>
          <cell r="S1361" t="str">
            <v>FRANKIE</v>
          </cell>
          <cell r="T1361" t="str">
            <v>12</v>
          </cell>
          <cell r="V1361" t="str">
            <v>41.065506</v>
          </cell>
          <cell r="W1361" t="str">
            <v>-73.550568</v>
          </cell>
        </row>
        <row r="1362">
          <cell r="B1362">
            <v>600436</v>
          </cell>
          <cell r="C1362" t="str">
            <v>OLIVER WOLCOTT T. Torrington</v>
          </cell>
          <cell r="D1362" t="str">
            <v>FFV</v>
          </cell>
          <cell r="E1362">
            <v>0</v>
          </cell>
          <cell r="F1362" t="str">
            <v>M</v>
          </cell>
          <cell r="G1362" t="str">
            <v>75 OLIVER STREET</v>
          </cell>
          <cell r="H1362" t="str">
            <v>TORRINGTON</v>
          </cell>
          <cell r="I1362" t="str">
            <v>CT</v>
          </cell>
          <cell r="J1362" t="str">
            <v>06790</v>
          </cell>
          <cell r="K1362" t="str">
            <v>Exact Auto Street Reference Geocoded</v>
          </cell>
          <cell r="M1362" t="str">
            <v>DOD-DEPARTMENT OF DE</v>
          </cell>
          <cell r="N1362" t="str">
            <v>CAPPELLO DISTRICT</v>
          </cell>
          <cell r="O1362" t="str">
            <v>When at the door, call Angela 860.496.5340.</v>
          </cell>
          <cell r="P1362">
            <v>44002</v>
          </cell>
          <cell r="Q1362">
            <v>44501.499259259297</v>
          </cell>
          <cell r="R1362">
            <v>44500</v>
          </cell>
          <cell r="S1362" t="str">
            <v>FRANKIE</v>
          </cell>
          <cell r="T1362" t="str">
            <v>12</v>
          </cell>
          <cell r="V1362" t="str">
            <v>41.810185</v>
          </cell>
          <cell r="W1362" t="str">
            <v>-73.111543</v>
          </cell>
        </row>
        <row r="1363">
          <cell r="B1363">
            <v>600437</v>
          </cell>
          <cell r="C1363" t="str">
            <v>Platt THS - FFV</v>
          </cell>
          <cell r="D1363" t="str">
            <v>FFV</v>
          </cell>
          <cell r="E1363">
            <v>0</v>
          </cell>
          <cell r="F1363" t="str">
            <v>M</v>
          </cell>
          <cell r="G1363" t="str">
            <v>600 Orange Avenue</v>
          </cell>
          <cell r="H1363" t="str">
            <v>Milford</v>
          </cell>
          <cell r="I1363" t="str">
            <v>CT</v>
          </cell>
          <cell r="J1363" t="str">
            <v>06460</v>
          </cell>
          <cell r="K1363" t="str">
            <v>High Confidence Auto Street Ref Geocoded</v>
          </cell>
          <cell r="L1363" t="str">
            <v>IS DOC</v>
          </cell>
          <cell r="M1363" t="str">
            <v>DOD-DEPARTMENT OF DE</v>
          </cell>
          <cell r="N1363" t="str">
            <v>CAPPELLO DISTRICT</v>
          </cell>
          <cell r="O1363" t="str">
            <v>203-783-5300, ext. 339 Chef Richard Zajac</v>
          </cell>
          <cell r="P1363">
            <v>44209</v>
          </cell>
          <cell r="Q1363">
            <v>44501.496898148202</v>
          </cell>
          <cell r="R1363">
            <v>44500</v>
          </cell>
          <cell r="S1363" t="str">
            <v>FRANKIE</v>
          </cell>
          <cell r="T1363" t="str">
            <v>12</v>
          </cell>
          <cell r="V1363" t="str">
            <v>41.250707</v>
          </cell>
          <cell r="W1363" t="str">
            <v>-73.044284</v>
          </cell>
        </row>
        <row r="1364">
          <cell r="B1364">
            <v>600438</v>
          </cell>
          <cell r="C1364" t="str">
            <v>ELM CITY PREPARATORY SCH</v>
          </cell>
          <cell r="D1364" t="str">
            <v>FFV</v>
          </cell>
          <cell r="E1364">
            <v>0</v>
          </cell>
          <cell r="F1364" t="str">
            <v>R</v>
          </cell>
          <cell r="G1364" t="str">
            <v>580 DIXWELL AVENUE</v>
          </cell>
          <cell r="H1364" t="str">
            <v>NEW HAVEN</v>
          </cell>
          <cell r="I1364" t="str">
            <v>CT</v>
          </cell>
          <cell r="J1364" t="str">
            <v>06511</v>
          </cell>
          <cell r="K1364" t="str">
            <v>Exact Auto Street Reference Geocoded</v>
          </cell>
          <cell r="M1364" t="str">
            <v>DOD-DEPARTMENT OF DE</v>
          </cell>
          <cell r="N1364" t="str">
            <v>CAPPELLO DISTRICT</v>
          </cell>
          <cell r="P1364">
            <v>42996</v>
          </cell>
          <cell r="Q1364">
            <v>44328.429479166698</v>
          </cell>
          <cell r="R1364">
            <v>44322</v>
          </cell>
          <cell r="S1364" t="str">
            <v>ADMIN</v>
          </cell>
          <cell r="T1364" t="str">
            <v>12</v>
          </cell>
          <cell r="V1364" t="str">
            <v>41.328925</v>
          </cell>
          <cell r="W1364" t="str">
            <v>-72.935247</v>
          </cell>
        </row>
        <row r="1365">
          <cell r="B1365">
            <v>600439</v>
          </cell>
          <cell r="C1365" t="str">
            <v>QUAKER FARMS SCHOOL - FFV</v>
          </cell>
          <cell r="D1365" t="str">
            <v>FFV</v>
          </cell>
          <cell r="E1365">
            <v>0</v>
          </cell>
          <cell r="F1365" t="str">
            <v>T</v>
          </cell>
          <cell r="G1365" t="str">
            <v>30 GREAT OAK ROAD</v>
          </cell>
          <cell r="H1365" t="str">
            <v>OXFORD</v>
          </cell>
          <cell r="I1365" t="str">
            <v>CT</v>
          </cell>
          <cell r="J1365" t="str">
            <v>06478</v>
          </cell>
          <cell r="K1365" t="str">
            <v>Exact Auto Street Reference Geocoded</v>
          </cell>
          <cell r="M1365" t="str">
            <v>DOD-DEPARTMENT OF DE</v>
          </cell>
          <cell r="N1365" t="str">
            <v>CAPPELLO DISTRICT</v>
          </cell>
          <cell r="P1365">
            <v>42996</v>
          </cell>
          <cell r="Q1365">
            <v>44496.539895833303</v>
          </cell>
          <cell r="R1365">
            <v>44599</v>
          </cell>
          <cell r="S1365" t="str">
            <v>FRANKIE</v>
          </cell>
          <cell r="T1365" t="str">
            <v>12</v>
          </cell>
          <cell r="V1365" t="str">
            <v>41.423473</v>
          </cell>
          <cell r="W1365" t="str">
            <v>-73.140311</v>
          </cell>
        </row>
        <row r="1366">
          <cell r="B1366">
            <v>600440</v>
          </cell>
          <cell r="C1366" t="str">
            <v>OXFORD HIGH SCHOOL - FFV</v>
          </cell>
          <cell r="D1366" t="str">
            <v>FFV</v>
          </cell>
          <cell r="E1366">
            <v>0</v>
          </cell>
          <cell r="F1366" t="str">
            <v>T</v>
          </cell>
          <cell r="G1366" t="str">
            <v>61 QUAKER FARMS ROAD</v>
          </cell>
          <cell r="H1366" t="str">
            <v>OXFORD</v>
          </cell>
          <cell r="I1366" t="str">
            <v>CT</v>
          </cell>
          <cell r="J1366" t="str">
            <v>06478</v>
          </cell>
          <cell r="K1366" t="str">
            <v>Exact Auto Street Reference Geocoded</v>
          </cell>
          <cell r="M1366" t="str">
            <v>DOD-DEPARTMENT OF DE</v>
          </cell>
          <cell r="N1366" t="str">
            <v>CAPPELLO DISTRICT</v>
          </cell>
          <cell r="O1366" t="str">
            <v>EFFECTIVE 8/10/20 Del in all locations unless cust chooses not to.</v>
          </cell>
          <cell r="P1366">
            <v>42996</v>
          </cell>
          <cell r="Q1366">
            <v>44496.539895833303</v>
          </cell>
          <cell r="R1366">
            <v>44641</v>
          </cell>
          <cell r="S1366" t="str">
            <v>FRANKIE</v>
          </cell>
          <cell r="T1366" t="str">
            <v>12</v>
          </cell>
          <cell r="V1366" t="str">
            <v>41.386089</v>
          </cell>
          <cell r="W1366" t="str">
            <v>-73.134293</v>
          </cell>
        </row>
        <row r="1367">
          <cell r="B1367">
            <v>600441</v>
          </cell>
          <cell r="C1367" t="str">
            <v>GREAT OAK MIDDLE SCHOOL - FFV</v>
          </cell>
          <cell r="D1367" t="str">
            <v>FFV</v>
          </cell>
          <cell r="E1367">
            <v>0</v>
          </cell>
          <cell r="F1367" t="str">
            <v>T</v>
          </cell>
          <cell r="G1367" t="str">
            <v>40 GREAT OAK ROAD</v>
          </cell>
          <cell r="H1367" t="str">
            <v>OXFORD</v>
          </cell>
          <cell r="I1367" t="str">
            <v>CT</v>
          </cell>
          <cell r="J1367" t="str">
            <v>06478</v>
          </cell>
          <cell r="K1367" t="str">
            <v>Exact Auto Street Reference Geocoded</v>
          </cell>
          <cell r="M1367" t="str">
            <v>DOD-DEPARTMENT OF DE</v>
          </cell>
          <cell r="N1367" t="str">
            <v>CAPPELLO DISTRICT</v>
          </cell>
          <cell r="O1367" t="str">
            <v>EFFECTIVE 8/10/20 Del in all locations unless cust chooses not to.</v>
          </cell>
          <cell r="P1367">
            <v>42996</v>
          </cell>
          <cell r="Q1367">
            <v>44496.539895833303</v>
          </cell>
          <cell r="R1367">
            <v>44655</v>
          </cell>
          <cell r="S1367" t="str">
            <v>FRANKIE</v>
          </cell>
          <cell r="T1367" t="str">
            <v>12</v>
          </cell>
          <cell r="V1367" t="str">
            <v>41.421137</v>
          </cell>
          <cell r="W1367" t="str">
            <v>-73.139790</v>
          </cell>
        </row>
        <row r="1368">
          <cell r="B1368">
            <v>600442</v>
          </cell>
          <cell r="C1368" t="str">
            <v>SALEM SCHOOL</v>
          </cell>
          <cell r="D1368" t="str">
            <v>FFV</v>
          </cell>
          <cell r="E1368">
            <v>0</v>
          </cell>
          <cell r="F1368" t="str">
            <v>W</v>
          </cell>
          <cell r="G1368" t="str">
            <v>200 HARTFORD ROAD</v>
          </cell>
          <cell r="H1368" t="str">
            <v>SALEM</v>
          </cell>
          <cell r="I1368" t="str">
            <v>CT</v>
          </cell>
          <cell r="J1368" t="str">
            <v>06420</v>
          </cell>
          <cell r="K1368" t="str">
            <v>Exact Auto Street Reference Geocoded</v>
          </cell>
          <cell r="M1368" t="str">
            <v>DOD-DEPARTMENT OF DE</v>
          </cell>
          <cell r="N1368" t="str">
            <v>CAPPELLO DISTRICT</v>
          </cell>
          <cell r="O1368" t="str">
            <v>EFFECTIVE 8/10/20 Del in all locations unless cust chooses not to.  Order must come in front door.</v>
          </cell>
          <cell r="P1368">
            <v>42996</v>
          </cell>
          <cell r="Q1368">
            <v>44496.539895833303</v>
          </cell>
          <cell r="R1368">
            <v>44649</v>
          </cell>
          <cell r="S1368" t="str">
            <v>FRANKIE</v>
          </cell>
          <cell r="T1368" t="str">
            <v>12</v>
          </cell>
          <cell r="V1368" t="str">
            <v>41.487271</v>
          </cell>
          <cell r="W1368" t="str">
            <v>-72.274326</v>
          </cell>
        </row>
        <row r="1369">
          <cell r="B1369">
            <v>600443</v>
          </cell>
          <cell r="C1369" t="str">
            <v>DAG HAMMARSKJOLD SCHOOL - FFV</v>
          </cell>
          <cell r="D1369" t="str">
            <v>FFV</v>
          </cell>
          <cell r="E1369">
            <v>0</v>
          </cell>
          <cell r="F1369" t="str">
            <v>F</v>
          </cell>
          <cell r="G1369" t="str">
            <v>106 POND HILL ROAD</v>
          </cell>
          <cell r="H1369" t="str">
            <v>WALLINGFORD</v>
          </cell>
          <cell r="I1369" t="str">
            <v>CT</v>
          </cell>
          <cell r="J1369" t="str">
            <v>06492</v>
          </cell>
          <cell r="K1369" t="str">
            <v>Exact Auto Street Reference Geocoded</v>
          </cell>
          <cell r="M1369" t="str">
            <v>DOD-DEPARTMENT OF DE</v>
          </cell>
          <cell r="N1369" t="str">
            <v>CAPPELLO DISTRICT</v>
          </cell>
          <cell r="O1369" t="str">
            <v>EFFECTIVE 8/10/20 Del in all locations unless cust chooses not to.</v>
          </cell>
          <cell r="P1369">
            <v>42996</v>
          </cell>
          <cell r="Q1369">
            <v>44496.539895833303</v>
          </cell>
          <cell r="R1369">
            <v>44647</v>
          </cell>
          <cell r="S1369" t="str">
            <v>FRANKIE</v>
          </cell>
          <cell r="T1369" t="str">
            <v>12</v>
          </cell>
          <cell r="V1369" t="str">
            <v>41.434104</v>
          </cell>
          <cell r="W1369" t="str">
            <v>-72.819692</v>
          </cell>
        </row>
        <row r="1370">
          <cell r="B1370">
            <v>600444</v>
          </cell>
          <cell r="C1370" t="str">
            <v>MORAN MIDDLE SCHOOL</v>
          </cell>
          <cell r="D1370" t="str">
            <v>FFV</v>
          </cell>
          <cell r="E1370">
            <v>0</v>
          </cell>
          <cell r="F1370" t="str">
            <v>F</v>
          </cell>
          <cell r="G1370" t="str">
            <v>141 HOPE HILL ROAD</v>
          </cell>
          <cell r="H1370" t="str">
            <v>WALLINGFORD</v>
          </cell>
          <cell r="I1370" t="str">
            <v>CT</v>
          </cell>
          <cell r="J1370" t="str">
            <v>06492</v>
          </cell>
          <cell r="K1370" t="str">
            <v>Exact Auto Street Reference Geocoded</v>
          </cell>
          <cell r="M1370" t="str">
            <v>DOD-DEPARTMENT OF DE</v>
          </cell>
          <cell r="N1370" t="str">
            <v>CAPPELLO DISTRICT</v>
          </cell>
          <cell r="P1370">
            <v>42996</v>
          </cell>
          <cell r="Q1370">
            <v>44089.543043981503</v>
          </cell>
          <cell r="R1370">
            <v>44511</v>
          </cell>
          <cell r="S1370" t="str">
            <v>FRANKIE</v>
          </cell>
          <cell r="T1370" t="str">
            <v>12</v>
          </cell>
          <cell r="V1370" t="str">
            <v>41.484887</v>
          </cell>
          <cell r="W1370" t="str">
            <v>-72.833808</v>
          </cell>
        </row>
        <row r="1371">
          <cell r="B1371">
            <v>600445</v>
          </cell>
          <cell r="C1371" t="str">
            <v>CARRINGTON ELEMENTARY SC</v>
          </cell>
          <cell r="D1371" t="str">
            <v>FFV</v>
          </cell>
          <cell r="E1371">
            <v>0</v>
          </cell>
          <cell r="F1371" t="str">
            <v>W</v>
          </cell>
          <cell r="G1371" t="str">
            <v>24 KENMORE AVENUE</v>
          </cell>
          <cell r="H1371" t="str">
            <v>WATERBURY</v>
          </cell>
          <cell r="I1371" t="str">
            <v>CT</v>
          </cell>
          <cell r="J1371" t="str">
            <v>06708</v>
          </cell>
          <cell r="K1371" t="str">
            <v>Exact Auto Street Reference Geocoded</v>
          </cell>
          <cell r="M1371" t="str">
            <v>DOD-DEPARTMENT OF DE</v>
          </cell>
          <cell r="N1371" t="str">
            <v>CAPPELLO DISTRICT</v>
          </cell>
          <cell r="P1371">
            <v>42996</v>
          </cell>
          <cell r="Q1371">
            <v>44496.570104166698</v>
          </cell>
          <cell r="S1371" t="str">
            <v>FRANKIE</v>
          </cell>
          <cell r="T1371" t="str">
            <v>12</v>
          </cell>
          <cell r="V1371" t="str">
            <v>41.571442</v>
          </cell>
          <cell r="W1371" t="str">
            <v>-73.083295</v>
          </cell>
        </row>
        <row r="1372">
          <cell r="B1372">
            <v>600446</v>
          </cell>
          <cell r="C1372" t="str">
            <v>JONATHAN REED ELEMENTARY</v>
          </cell>
          <cell r="D1372" t="str">
            <v>FFV</v>
          </cell>
          <cell r="E1372">
            <v>0</v>
          </cell>
          <cell r="F1372" t="str">
            <v>W</v>
          </cell>
          <cell r="G1372" t="str">
            <v>33 GRIGGS STREET</v>
          </cell>
          <cell r="H1372" t="str">
            <v>WATERBURY</v>
          </cell>
          <cell r="I1372" t="str">
            <v>CT</v>
          </cell>
          <cell r="J1372" t="str">
            <v>06704</v>
          </cell>
          <cell r="K1372" t="str">
            <v>Exact Auto Street Reference Geocoded</v>
          </cell>
          <cell r="M1372" t="str">
            <v>DOD-DEPARTMENT OF DE</v>
          </cell>
          <cell r="N1372" t="str">
            <v>CAPPELLO DISTRICT</v>
          </cell>
          <cell r="P1372">
            <v>42996</v>
          </cell>
          <cell r="Q1372">
            <v>44496.570115740702</v>
          </cell>
          <cell r="S1372" t="str">
            <v>FRANKIE</v>
          </cell>
          <cell r="T1372" t="str">
            <v>12</v>
          </cell>
          <cell r="V1372" t="str">
            <v>41.565206</v>
          </cell>
          <cell r="W1372" t="str">
            <v>-73.027687</v>
          </cell>
        </row>
        <row r="1373">
          <cell r="B1373">
            <v>600447</v>
          </cell>
          <cell r="C1373" t="str">
            <v>C.H. BARROWS STEM ACADEM</v>
          </cell>
          <cell r="D1373" t="str">
            <v>FFV</v>
          </cell>
          <cell r="E1373">
            <v>0</v>
          </cell>
          <cell r="F1373" t="str">
            <v>T</v>
          </cell>
          <cell r="G1373" t="str">
            <v>141 TUCKIE ROAD</v>
          </cell>
          <cell r="H1373" t="str">
            <v>WILLIMANTIC</v>
          </cell>
          <cell r="I1373" t="str">
            <v>CT</v>
          </cell>
          <cell r="J1373" t="str">
            <v>06226</v>
          </cell>
          <cell r="K1373" t="str">
            <v>Low Confidence Auto Street Ref Geocoded</v>
          </cell>
          <cell r="M1373" t="str">
            <v>DOD-DEPARTMENT OF DE</v>
          </cell>
          <cell r="N1373" t="str">
            <v>CAPPELLO DISTRICT</v>
          </cell>
          <cell r="O1373" t="str">
            <v>EFFECTIVE 8/10/20 Del in all locations unless cust chooses not to.</v>
          </cell>
          <cell r="P1373">
            <v>42996</v>
          </cell>
          <cell r="Q1373">
            <v>44496.539895833303</v>
          </cell>
          <cell r="R1373">
            <v>44641</v>
          </cell>
          <cell r="S1373" t="str">
            <v>FRANKIE</v>
          </cell>
          <cell r="T1373" t="str">
            <v>12</v>
          </cell>
          <cell r="V1373" t="str">
            <v>41.718907</v>
          </cell>
          <cell r="W1373" t="str">
            <v>-72.172961</v>
          </cell>
        </row>
        <row r="1374">
          <cell r="B1374">
            <v>600448</v>
          </cell>
          <cell r="C1374" t="str">
            <v>FRANK HARRIS NUTRITION C</v>
          </cell>
          <cell r="D1374" t="str">
            <v>FISHER</v>
          </cell>
          <cell r="E1374">
            <v>0</v>
          </cell>
          <cell r="F1374" t="str">
            <v>R</v>
          </cell>
          <cell r="G1374" t="str">
            <v>352 MAIN AVE</v>
          </cell>
          <cell r="H1374" t="str">
            <v>NORWALK</v>
          </cell>
          <cell r="I1374" t="str">
            <v>CT</v>
          </cell>
          <cell r="J1374" t="str">
            <v>06851</v>
          </cell>
          <cell r="K1374" t="str">
            <v>High Confidence Auto Street Ref Geocoded</v>
          </cell>
          <cell r="L1374" t="str">
            <v>IS</v>
          </cell>
          <cell r="M1374" t="str">
            <v>DOD-DEPARTMENT OF DE</v>
          </cell>
          <cell r="N1374" t="str">
            <v>CAPPELLO DISTRICT</v>
          </cell>
          <cell r="O1374" t="str">
            <v>EFFECTIVE 8/10/20 Del in all locations unless cust chooses not to.  del dock is on Nottingham place.</v>
          </cell>
          <cell r="P1374">
            <v>42996</v>
          </cell>
          <cell r="Q1374">
            <v>44517.500486111101</v>
          </cell>
          <cell r="R1374">
            <v>44487</v>
          </cell>
          <cell r="S1374" t="str">
            <v>FRANKIE</v>
          </cell>
          <cell r="T1374" t="str">
            <v>12</v>
          </cell>
          <cell r="V1374" t="str">
            <v>41.138806</v>
          </cell>
          <cell r="W1374" t="str">
            <v>-73.426198</v>
          </cell>
        </row>
        <row r="1375">
          <cell r="B1375">
            <v>600449</v>
          </cell>
          <cell r="C1375" t="str">
            <v>BRIEN MCMAHON HIGH SCHOO</v>
          </cell>
          <cell r="D1375" t="str">
            <v>FISHER</v>
          </cell>
          <cell r="E1375">
            <v>0</v>
          </cell>
          <cell r="F1375" t="str">
            <v>R</v>
          </cell>
          <cell r="G1375" t="str">
            <v>300 HIGHLAND AVE</v>
          </cell>
          <cell r="H1375" t="str">
            <v>NORWALK</v>
          </cell>
          <cell r="I1375" t="str">
            <v>CT</v>
          </cell>
          <cell r="J1375" t="str">
            <v>06851</v>
          </cell>
          <cell r="K1375" t="str">
            <v>High Confidence Auto Street Ref Geocoded</v>
          </cell>
          <cell r="M1375" t="str">
            <v>DOD-DEPARTMENT OF DE</v>
          </cell>
          <cell r="N1375" t="str">
            <v>CAPPELLO DISTRICT</v>
          </cell>
          <cell r="P1375">
            <v>42996</v>
          </cell>
          <cell r="Q1375">
            <v>44475.836458333302</v>
          </cell>
          <cell r="R1375">
            <v>44459</v>
          </cell>
          <cell r="S1375" t="str">
            <v>FRANKIE</v>
          </cell>
          <cell r="T1375" t="str">
            <v>12</v>
          </cell>
          <cell r="V1375" t="str">
            <v>41.085189</v>
          </cell>
          <cell r="W1375" t="str">
            <v>-73.435173</v>
          </cell>
        </row>
        <row r="1376">
          <cell r="B1376">
            <v>600450</v>
          </cell>
          <cell r="C1376" t="str">
            <v>NORWALK HIGH SCHOOL</v>
          </cell>
          <cell r="D1376" t="str">
            <v>FISHER</v>
          </cell>
          <cell r="E1376">
            <v>0</v>
          </cell>
          <cell r="F1376" t="str">
            <v>R</v>
          </cell>
          <cell r="G1376" t="str">
            <v>23 CALVIN MURPHY DRIVE</v>
          </cell>
          <cell r="H1376" t="str">
            <v>NORWALK</v>
          </cell>
          <cell r="I1376" t="str">
            <v>CT</v>
          </cell>
          <cell r="J1376" t="str">
            <v>06851</v>
          </cell>
          <cell r="K1376" t="str">
            <v>High Confidence Auto Street Ref Geocoded</v>
          </cell>
          <cell r="M1376" t="str">
            <v>DOD-DEPARTMENT OF DE</v>
          </cell>
          <cell r="N1376" t="str">
            <v>CAPPELLO DISTRICT</v>
          </cell>
          <cell r="P1376">
            <v>42996</v>
          </cell>
          <cell r="Q1376">
            <v>44475.836458333302</v>
          </cell>
          <cell r="R1376">
            <v>44459</v>
          </cell>
          <cell r="S1376" t="str">
            <v>FRANKIE</v>
          </cell>
          <cell r="T1376" t="str">
            <v>12</v>
          </cell>
          <cell r="V1376" t="str">
            <v>41.123272</v>
          </cell>
          <cell r="W1376" t="str">
            <v>-73.387999</v>
          </cell>
        </row>
        <row r="1377">
          <cell r="B1377">
            <v>600451</v>
          </cell>
          <cell r="C1377" t="str">
            <v>BUNGAY ELEMENTARY</v>
          </cell>
          <cell r="D1377" t="str">
            <v>FFV</v>
          </cell>
          <cell r="E1377">
            <v>0</v>
          </cell>
          <cell r="F1377" t="str">
            <v>M</v>
          </cell>
          <cell r="G1377" t="str">
            <v>35 BUNGAY ROAD</v>
          </cell>
          <cell r="H1377" t="str">
            <v>SEYMOUR</v>
          </cell>
          <cell r="I1377" t="str">
            <v>CT</v>
          </cell>
          <cell r="J1377" t="str">
            <v>06483</v>
          </cell>
          <cell r="K1377" t="str">
            <v>High Confidence Auto Street Ref Geocoded</v>
          </cell>
          <cell r="M1377" t="str">
            <v>DOD-DEPARTMENT OF DE</v>
          </cell>
          <cell r="N1377" t="str">
            <v>CAPPELLO DISTRICT</v>
          </cell>
          <cell r="P1377">
            <v>42996</v>
          </cell>
          <cell r="Q1377">
            <v>44496.539895833303</v>
          </cell>
          <cell r="R1377">
            <v>44647</v>
          </cell>
          <cell r="S1377" t="str">
            <v>FRANKIE</v>
          </cell>
          <cell r="T1377" t="str">
            <v>12</v>
          </cell>
          <cell r="V1377" t="str">
            <v>41.388862</v>
          </cell>
          <cell r="W1377" t="str">
            <v>-73.091551</v>
          </cell>
        </row>
        <row r="1378">
          <cell r="B1378">
            <v>600452</v>
          </cell>
          <cell r="C1378" t="str">
            <v>CHATFIELD SCHOOL</v>
          </cell>
          <cell r="D1378" t="str">
            <v>FFV</v>
          </cell>
          <cell r="E1378">
            <v>0</v>
          </cell>
          <cell r="F1378" t="str">
            <v>M</v>
          </cell>
          <cell r="G1378" t="str">
            <v>51 SKOKORAT STREET</v>
          </cell>
          <cell r="H1378" t="str">
            <v>SEYMOUR</v>
          </cell>
          <cell r="I1378" t="str">
            <v>CT</v>
          </cell>
          <cell r="J1378" t="str">
            <v>06483</v>
          </cell>
          <cell r="K1378" t="str">
            <v>Exact Auto Street Reference Geocoded</v>
          </cell>
          <cell r="M1378" t="str">
            <v>DOD-DEPARTMENT OF DE</v>
          </cell>
          <cell r="N1378" t="str">
            <v>CAPPELLO DISTRICT</v>
          </cell>
          <cell r="P1378">
            <v>42996</v>
          </cell>
          <cell r="Q1378">
            <v>44496.539895833303</v>
          </cell>
          <cell r="R1378">
            <v>44647</v>
          </cell>
          <cell r="S1378" t="str">
            <v>FRANKIE</v>
          </cell>
          <cell r="T1378" t="str">
            <v>12</v>
          </cell>
          <cell r="V1378" t="str">
            <v>41.402518</v>
          </cell>
          <cell r="W1378" t="str">
            <v>-73.055484</v>
          </cell>
        </row>
        <row r="1379">
          <cell r="B1379">
            <v>600453</v>
          </cell>
          <cell r="C1379" t="str">
            <v>SEYMOUR HIGH SCHOOL</v>
          </cell>
          <cell r="D1379" t="str">
            <v>FFV</v>
          </cell>
          <cell r="E1379">
            <v>0</v>
          </cell>
          <cell r="F1379" t="str">
            <v>M</v>
          </cell>
          <cell r="G1379" t="str">
            <v>2 BOTSFORD ROAD</v>
          </cell>
          <cell r="H1379" t="str">
            <v>SEYMOUR</v>
          </cell>
          <cell r="I1379" t="str">
            <v>CT</v>
          </cell>
          <cell r="J1379" t="str">
            <v>06483</v>
          </cell>
          <cell r="K1379" t="str">
            <v>Exact Auto Street Reference Geocoded</v>
          </cell>
          <cell r="M1379" t="str">
            <v>DOD-DEPARTMENT OF DE</v>
          </cell>
          <cell r="N1379" t="str">
            <v>CAPPELLO DISTRICT</v>
          </cell>
          <cell r="O1379" t="str">
            <v>EFFECTIVE 8/10/20 Del in all locations unless cust chooses not to.</v>
          </cell>
          <cell r="P1379">
            <v>42996</v>
          </cell>
          <cell r="Q1379">
            <v>44496.539895833303</v>
          </cell>
          <cell r="R1379">
            <v>44654</v>
          </cell>
          <cell r="S1379" t="str">
            <v>FRANKIE</v>
          </cell>
          <cell r="T1379" t="str">
            <v>12</v>
          </cell>
          <cell r="V1379" t="str">
            <v>41.382280</v>
          </cell>
          <cell r="W1379" t="str">
            <v>-73.095050</v>
          </cell>
        </row>
        <row r="1380">
          <cell r="B1380">
            <v>600454</v>
          </cell>
          <cell r="C1380" t="str">
            <v>SEYMOUR MIDDLE SCHOOL</v>
          </cell>
          <cell r="D1380" t="str">
            <v>FFV</v>
          </cell>
          <cell r="E1380">
            <v>0</v>
          </cell>
          <cell r="F1380" t="str">
            <v>M</v>
          </cell>
          <cell r="G1380" t="str">
            <v>211 MOUNTAIN ROAD</v>
          </cell>
          <cell r="H1380" t="str">
            <v>SEYMOUR</v>
          </cell>
          <cell r="I1380" t="str">
            <v>CT</v>
          </cell>
          <cell r="J1380" t="str">
            <v>06483</v>
          </cell>
          <cell r="K1380" t="str">
            <v>High Confidence Auto Street Ref Geocoded</v>
          </cell>
          <cell r="M1380" t="str">
            <v>DOD-DEPARTMENT OF DE</v>
          </cell>
          <cell r="N1380" t="str">
            <v>CAPPELLO DISTRICT</v>
          </cell>
          <cell r="O1380" t="str">
            <v>EFFECTIVE 8/10/20 Del in all locations unless cust chooses not to.  Call 15min ahead on phone number in manifest.</v>
          </cell>
          <cell r="P1380">
            <v>42996</v>
          </cell>
          <cell r="Q1380">
            <v>44496.539895833303</v>
          </cell>
          <cell r="R1380">
            <v>44603</v>
          </cell>
          <cell r="S1380" t="str">
            <v>FRANKIE</v>
          </cell>
          <cell r="T1380" t="str">
            <v>12</v>
          </cell>
          <cell r="V1380" t="str">
            <v>41.375741</v>
          </cell>
          <cell r="W1380" t="str">
            <v>-73.110821</v>
          </cell>
        </row>
        <row r="1381">
          <cell r="B1381">
            <v>600455</v>
          </cell>
          <cell r="C1381" t="str">
            <v>Nathan Hale Middle Norwalk</v>
          </cell>
          <cell r="D1381" t="str">
            <v>FISHER</v>
          </cell>
          <cell r="E1381">
            <v>0</v>
          </cell>
          <cell r="F1381" t="str">
            <v>R</v>
          </cell>
          <cell r="G1381" t="str">
            <v>176 Strawberry Hill Ave</v>
          </cell>
          <cell r="H1381" t="str">
            <v>Norwalk</v>
          </cell>
          <cell r="I1381" t="str">
            <v>CT</v>
          </cell>
          <cell r="J1381" t="str">
            <v>06851</v>
          </cell>
          <cell r="K1381" t="str">
            <v>Exact Auto Street Reference Geocoded</v>
          </cell>
          <cell r="M1381" t="str">
            <v>DOD-DEPARTMENT OF DE</v>
          </cell>
          <cell r="N1381" t="str">
            <v>CAPPELLO DISTRICT</v>
          </cell>
          <cell r="P1381">
            <v>42997</v>
          </cell>
          <cell r="Q1381">
            <v>44475.836458333302</v>
          </cell>
          <cell r="R1381">
            <v>44459</v>
          </cell>
          <cell r="S1381" t="str">
            <v>FRANKIE</v>
          </cell>
          <cell r="T1381" t="str">
            <v>12</v>
          </cell>
          <cell r="V1381" t="str">
            <v>41.116638</v>
          </cell>
          <cell r="W1381" t="str">
            <v>-73.395977</v>
          </cell>
        </row>
        <row r="1382">
          <cell r="B1382">
            <v>600456</v>
          </cell>
          <cell r="C1382" t="str">
            <v>Ponus Ridge Middle Norwalk</v>
          </cell>
          <cell r="D1382" t="str">
            <v>FISHER</v>
          </cell>
          <cell r="E1382">
            <v>0</v>
          </cell>
          <cell r="F1382" t="str">
            <v>R</v>
          </cell>
          <cell r="G1382" t="str">
            <v>21 Hunter Lane</v>
          </cell>
          <cell r="H1382" t="str">
            <v>NORWALK</v>
          </cell>
          <cell r="I1382" t="str">
            <v>CT</v>
          </cell>
          <cell r="J1382" t="str">
            <v>06850</v>
          </cell>
          <cell r="K1382" t="str">
            <v>Med Confidence Auto Street Ref Geocoded</v>
          </cell>
          <cell r="M1382" t="str">
            <v>DOD-DEPARTMENT OF DE</v>
          </cell>
          <cell r="N1382" t="str">
            <v>CAPPELLO DISTRICT</v>
          </cell>
          <cell r="P1382">
            <v>42997</v>
          </cell>
          <cell r="Q1382">
            <v>44475.836458333302</v>
          </cell>
          <cell r="R1382">
            <v>44459</v>
          </cell>
          <cell r="S1382" t="str">
            <v>FRANKIE</v>
          </cell>
          <cell r="T1382" t="str">
            <v>12</v>
          </cell>
          <cell r="V1382" t="str">
            <v>41.122465</v>
          </cell>
          <cell r="W1382" t="str">
            <v>-73.443865</v>
          </cell>
        </row>
        <row r="1383">
          <cell r="B1383">
            <v>600457</v>
          </cell>
          <cell r="C1383" t="str">
            <v>ROTON MIDDLE SCHOOL</v>
          </cell>
          <cell r="D1383" t="str">
            <v>FISHER</v>
          </cell>
          <cell r="E1383">
            <v>0</v>
          </cell>
          <cell r="F1383" t="str">
            <v>R</v>
          </cell>
          <cell r="G1383" t="str">
            <v>201 HIGHLAND AVENUE</v>
          </cell>
          <cell r="H1383" t="str">
            <v>NORWALK</v>
          </cell>
          <cell r="I1383" t="str">
            <v>CT</v>
          </cell>
          <cell r="J1383" t="str">
            <v>06853</v>
          </cell>
          <cell r="K1383" t="str">
            <v>High Confidence Auto Street Ref Geocoded</v>
          </cell>
          <cell r="M1383" t="str">
            <v>DOD-DEPARTMENT OF DE</v>
          </cell>
          <cell r="N1383" t="str">
            <v>CAPPELLO DISTRICT</v>
          </cell>
          <cell r="P1383">
            <v>43754</v>
          </cell>
          <cell r="Q1383">
            <v>44475.836458333302</v>
          </cell>
          <cell r="R1383">
            <v>44459</v>
          </cell>
          <cell r="S1383" t="str">
            <v>FRANKIE</v>
          </cell>
          <cell r="T1383" t="str">
            <v>12</v>
          </cell>
          <cell r="V1383" t="str">
            <v>41.077501</v>
          </cell>
          <cell r="W1383" t="str">
            <v>-73.433279</v>
          </cell>
        </row>
        <row r="1384">
          <cell r="B1384">
            <v>600458</v>
          </cell>
          <cell r="C1384" t="str">
            <v>West Rocks Middle Norwalk</v>
          </cell>
          <cell r="D1384" t="str">
            <v>FISHER</v>
          </cell>
          <cell r="E1384">
            <v>0</v>
          </cell>
          <cell r="F1384" t="str">
            <v>R</v>
          </cell>
          <cell r="G1384" t="str">
            <v>81 West Rocks RD</v>
          </cell>
          <cell r="H1384" t="str">
            <v>NORWALK</v>
          </cell>
          <cell r="I1384" t="str">
            <v>CT</v>
          </cell>
          <cell r="J1384" t="str">
            <v>06851</v>
          </cell>
          <cell r="K1384" t="str">
            <v>Exact Auto Street Reference Geocoded</v>
          </cell>
          <cell r="M1384" t="str">
            <v>DOD-DEPARTMENT OF DE</v>
          </cell>
          <cell r="N1384" t="str">
            <v>CAPPELLO DISTRICT</v>
          </cell>
          <cell r="O1384" t="str">
            <v>Enter Off Aiken Street</v>
          </cell>
          <cell r="P1384">
            <v>42997</v>
          </cell>
          <cell r="Q1384">
            <v>44475.836458333302</v>
          </cell>
          <cell r="R1384">
            <v>44459</v>
          </cell>
          <cell r="S1384" t="str">
            <v>FRANKIE</v>
          </cell>
          <cell r="T1384" t="str">
            <v>12</v>
          </cell>
          <cell r="V1384" t="str">
            <v>41.134535</v>
          </cell>
          <cell r="W1384" t="str">
            <v>-73.414279</v>
          </cell>
        </row>
        <row r="1385">
          <cell r="B1385">
            <v>600459</v>
          </cell>
          <cell r="C1385" t="str">
            <v>Crec Academy Areospace 7-1</v>
          </cell>
          <cell r="D1385" t="str">
            <v>FFV</v>
          </cell>
          <cell r="E1385">
            <v>0</v>
          </cell>
          <cell r="F1385" t="str">
            <v>T</v>
          </cell>
          <cell r="G1385" t="str">
            <v>7 Gardner Way</v>
          </cell>
          <cell r="H1385" t="str">
            <v>ROCKY HILL</v>
          </cell>
          <cell r="I1385" t="str">
            <v>CT</v>
          </cell>
          <cell r="J1385" t="str">
            <v>06067</v>
          </cell>
          <cell r="K1385" t="str">
            <v>Self Geocoded</v>
          </cell>
          <cell r="M1385" t="str">
            <v>DOD-DEPARTMENT OF DE</v>
          </cell>
          <cell r="N1385" t="str">
            <v>CAPPELLO DISTRICT</v>
          </cell>
          <cell r="P1385">
            <v>42997</v>
          </cell>
          <cell r="Q1385">
            <v>44102.521655092598</v>
          </cell>
          <cell r="R1385">
            <v>44459</v>
          </cell>
          <cell r="S1385" t="str">
            <v>FRANKIE</v>
          </cell>
          <cell r="T1385" t="str">
            <v>12</v>
          </cell>
          <cell r="V1385" t="str">
            <v>41.666705</v>
          </cell>
          <cell r="W1385" t="str">
            <v>-72.635587</v>
          </cell>
        </row>
        <row r="1386">
          <cell r="B1386">
            <v>600460</v>
          </cell>
          <cell r="C1386" t="str">
            <v>Griswold Middle School R.Hill 7-1</v>
          </cell>
          <cell r="D1386" t="str">
            <v>FFV</v>
          </cell>
          <cell r="E1386">
            <v>0</v>
          </cell>
          <cell r="F1386" t="str">
            <v>T</v>
          </cell>
          <cell r="G1386" t="str">
            <v>144 Bailey RD</v>
          </cell>
          <cell r="H1386" t="str">
            <v>ROCKY HILL</v>
          </cell>
          <cell r="I1386" t="str">
            <v>CT</v>
          </cell>
          <cell r="J1386" t="str">
            <v>06067</v>
          </cell>
          <cell r="K1386" t="str">
            <v>High Confidence Auto Street Ref Geocoded</v>
          </cell>
          <cell r="M1386" t="str">
            <v>DOD-DEPARTMENT OF DE</v>
          </cell>
          <cell r="N1386" t="str">
            <v>CAPPELLO DISTRICT</v>
          </cell>
          <cell r="O1386" t="str">
            <v>EFFECTIVE 8/10/20 Del in all locations unless cust chooses not to.</v>
          </cell>
          <cell r="P1386">
            <v>43000</v>
          </cell>
          <cell r="Q1386">
            <v>44496.539895833303</v>
          </cell>
          <cell r="R1386">
            <v>44606</v>
          </cell>
          <cell r="S1386" t="str">
            <v>FRANKIE</v>
          </cell>
          <cell r="T1386" t="str">
            <v>12</v>
          </cell>
          <cell r="V1386" t="str">
            <v>41.666881</v>
          </cell>
          <cell r="W1386" t="str">
            <v>-72.651389</v>
          </cell>
        </row>
        <row r="1387">
          <cell r="B1387">
            <v>600461</v>
          </cell>
          <cell r="C1387" t="str">
            <v>Highville school New Haven</v>
          </cell>
          <cell r="D1387" t="str">
            <v>FFV</v>
          </cell>
          <cell r="E1387">
            <v>0</v>
          </cell>
          <cell r="F1387" t="str">
            <v>R</v>
          </cell>
          <cell r="G1387" t="str">
            <v>300 Mansfield Street</v>
          </cell>
          <cell r="H1387" t="str">
            <v>NEW HAVEN</v>
          </cell>
          <cell r="I1387" t="str">
            <v>CT</v>
          </cell>
          <cell r="J1387" t="str">
            <v>06511</v>
          </cell>
          <cell r="K1387" t="str">
            <v>Exact Auto Street Reference Geocoded</v>
          </cell>
          <cell r="M1387" t="str">
            <v>DOD-DEPARTMENT OF DE</v>
          </cell>
          <cell r="N1387" t="str">
            <v>CAPPELLO DISTRICT</v>
          </cell>
          <cell r="O1387" t="str">
            <v>Call number on manifest 1 stop before delivery and ask for the kitchen.</v>
          </cell>
          <cell r="P1387">
            <v>43040</v>
          </cell>
          <cell r="Q1387">
            <v>44496.539907407401</v>
          </cell>
          <cell r="R1387">
            <v>44629</v>
          </cell>
          <cell r="S1387" t="str">
            <v>FRANKIE</v>
          </cell>
          <cell r="T1387" t="str">
            <v>12</v>
          </cell>
          <cell r="V1387" t="str">
            <v>41.324110</v>
          </cell>
          <cell r="W1387" t="str">
            <v>-72.925189</v>
          </cell>
        </row>
        <row r="1388">
          <cell r="B1388">
            <v>600462</v>
          </cell>
          <cell r="C1388" t="str">
            <v>Childrens Center Hamden 7-1</v>
          </cell>
          <cell r="D1388" t="str">
            <v>FFV</v>
          </cell>
          <cell r="E1388">
            <v>0</v>
          </cell>
          <cell r="F1388" t="str">
            <v>T</v>
          </cell>
          <cell r="G1388" t="str">
            <v>1400 Whitney Ave</v>
          </cell>
          <cell r="H1388" t="str">
            <v>HAMDEN</v>
          </cell>
          <cell r="I1388" t="str">
            <v>CT</v>
          </cell>
          <cell r="J1388" t="str">
            <v>06517</v>
          </cell>
          <cell r="K1388" t="str">
            <v>Exact Auto Street Reference Geocoded</v>
          </cell>
          <cell r="M1388" t="str">
            <v>DOD-DEPARTMENT OF DE</v>
          </cell>
          <cell r="N1388" t="str">
            <v>CAPPELLO DISTRICT</v>
          </cell>
          <cell r="P1388">
            <v>43000</v>
          </cell>
          <cell r="Q1388">
            <v>44501.534687500003</v>
          </cell>
          <cell r="R1388">
            <v>44487</v>
          </cell>
          <cell r="S1388" t="str">
            <v>FRANKIE</v>
          </cell>
          <cell r="T1388" t="str">
            <v>12</v>
          </cell>
          <cell r="V1388" t="str">
            <v>41.352370</v>
          </cell>
          <cell r="W1388" t="str">
            <v>-72.913185</v>
          </cell>
        </row>
        <row r="1389">
          <cell r="B1389">
            <v>600463</v>
          </cell>
          <cell r="C1389" t="str">
            <v>De Paolo Middle School</v>
          </cell>
          <cell r="D1389" t="str">
            <v>FFV</v>
          </cell>
          <cell r="E1389">
            <v>0</v>
          </cell>
          <cell r="F1389" t="str">
            <v>F</v>
          </cell>
          <cell r="G1389" t="str">
            <v>385 Pleasant Street</v>
          </cell>
          <cell r="H1389" t="str">
            <v>SOUTHINGTON</v>
          </cell>
          <cell r="I1389" t="str">
            <v>CT</v>
          </cell>
          <cell r="J1389" t="str">
            <v>06489</v>
          </cell>
          <cell r="K1389" t="str">
            <v>Exact Auto Street Reference Geocoded</v>
          </cell>
          <cell r="M1389" t="str">
            <v>DOD-DEPARTMENT OF DE</v>
          </cell>
          <cell r="N1389" t="str">
            <v>CAPPELLO DISTRICT</v>
          </cell>
          <cell r="P1389">
            <v>44084</v>
          </cell>
          <cell r="Q1389">
            <v>44089.543043981503</v>
          </cell>
          <cell r="R1389">
            <v>44651</v>
          </cell>
          <cell r="S1389" t="str">
            <v>FRANKIE</v>
          </cell>
          <cell r="T1389" t="str">
            <v>12</v>
          </cell>
          <cell r="V1389" t="str">
            <v>41.607850</v>
          </cell>
          <cell r="W1389" t="str">
            <v>-72.857896</v>
          </cell>
        </row>
        <row r="1390">
          <cell r="B1390">
            <v>600464</v>
          </cell>
          <cell r="C1390" t="str">
            <v>JFK Middle School</v>
          </cell>
          <cell r="D1390" t="str">
            <v>FFV</v>
          </cell>
          <cell r="E1390">
            <v>0</v>
          </cell>
          <cell r="F1390" t="str">
            <v>F</v>
          </cell>
          <cell r="G1390" t="str">
            <v>1071 south main street</v>
          </cell>
          <cell r="H1390" t="str">
            <v>PLANTSVILLE</v>
          </cell>
          <cell r="I1390" t="str">
            <v>CT</v>
          </cell>
          <cell r="J1390" t="str">
            <v>06479</v>
          </cell>
          <cell r="K1390" t="str">
            <v>Exact Auto Street Reference Geocoded</v>
          </cell>
          <cell r="M1390" t="str">
            <v>DOD-DEPARTMENT OF DE</v>
          </cell>
          <cell r="N1390" t="str">
            <v>CAPPELLO DISTRICT</v>
          </cell>
          <cell r="P1390">
            <v>44084</v>
          </cell>
          <cell r="Q1390">
            <v>44251.8201736111</v>
          </cell>
          <cell r="R1390">
            <v>44651</v>
          </cell>
          <cell r="S1390" t="str">
            <v>FRANKIE</v>
          </cell>
          <cell r="T1390" t="str">
            <v>12</v>
          </cell>
          <cell r="V1390" t="str">
            <v>41.577842</v>
          </cell>
          <cell r="W1390" t="str">
            <v>-72.895167</v>
          </cell>
        </row>
        <row r="1391">
          <cell r="B1391">
            <v>600466</v>
          </cell>
          <cell r="C1391" t="str">
            <v>Hatton Elementary</v>
          </cell>
          <cell r="D1391" t="str">
            <v>FFV</v>
          </cell>
          <cell r="E1391">
            <v>0</v>
          </cell>
          <cell r="F1391" t="str">
            <v>F</v>
          </cell>
          <cell r="G1391" t="str">
            <v>50 spring lake road</v>
          </cell>
          <cell r="H1391" t="str">
            <v>SOUTHINGTON</v>
          </cell>
          <cell r="I1391" t="str">
            <v>CT</v>
          </cell>
          <cell r="J1391" t="str">
            <v>06489</v>
          </cell>
          <cell r="K1391" t="str">
            <v>Exact Auto Street Reference Geocoded</v>
          </cell>
          <cell r="M1391" t="str">
            <v>DOD-DEPARTMENT OF DE</v>
          </cell>
          <cell r="N1391" t="str">
            <v>CAPPELLO DISTRICT</v>
          </cell>
          <cell r="P1391">
            <v>44084</v>
          </cell>
          <cell r="Q1391">
            <v>44089.543043981503</v>
          </cell>
          <cell r="R1391">
            <v>44651</v>
          </cell>
          <cell r="S1391" t="str">
            <v>FRANKIE</v>
          </cell>
          <cell r="T1391" t="str">
            <v>12</v>
          </cell>
          <cell r="V1391" t="str">
            <v>41.601305</v>
          </cell>
          <cell r="W1391" t="str">
            <v>-72.855724</v>
          </cell>
        </row>
        <row r="1392">
          <cell r="B1392">
            <v>600470</v>
          </cell>
          <cell r="C1392" t="str">
            <v>BARRINGTON HIGH</v>
          </cell>
          <cell r="D1392" t="str">
            <v>COSTA</v>
          </cell>
          <cell r="E1392">
            <v>0</v>
          </cell>
          <cell r="F1392" t="str">
            <v>F</v>
          </cell>
          <cell r="G1392" t="str">
            <v>220 LINCOLN AVENUE</v>
          </cell>
          <cell r="H1392" t="str">
            <v>BARRINGTON</v>
          </cell>
          <cell r="I1392" t="str">
            <v>RI</v>
          </cell>
          <cell r="J1392" t="str">
            <v>02806</v>
          </cell>
          <cell r="K1392" t="str">
            <v>Exact Auto Street Reference Geocoded</v>
          </cell>
          <cell r="M1392" t="str">
            <v>COSTA</v>
          </cell>
          <cell r="N1392" t="str">
            <v>COSTA</v>
          </cell>
          <cell r="P1392">
            <v>43000</v>
          </cell>
          <cell r="Q1392">
            <v>44244.537615740701</v>
          </cell>
          <cell r="R1392">
            <v>44230</v>
          </cell>
          <cell r="S1392" t="str">
            <v>FRANKIE</v>
          </cell>
          <cell r="T1392" t="str">
            <v>12</v>
          </cell>
          <cell r="V1392" t="str">
            <v>41.746134</v>
          </cell>
          <cell r="W1392" t="str">
            <v>-71.321417</v>
          </cell>
        </row>
        <row r="1393">
          <cell r="B1393">
            <v>600471</v>
          </cell>
          <cell r="C1393" t="str">
            <v>BARRINGTON MIDDLE SCHOOL</v>
          </cell>
          <cell r="D1393" t="str">
            <v>COSTA</v>
          </cell>
          <cell r="E1393">
            <v>0</v>
          </cell>
          <cell r="F1393" t="str">
            <v>F</v>
          </cell>
          <cell r="G1393" t="str">
            <v>261 MIDDLE HWY</v>
          </cell>
          <cell r="H1393" t="str">
            <v>BARRINGTON</v>
          </cell>
          <cell r="I1393" t="str">
            <v>RI</v>
          </cell>
          <cell r="J1393" t="str">
            <v>02806</v>
          </cell>
          <cell r="K1393" t="str">
            <v>Exact Auto Street Reference Geocoded</v>
          </cell>
          <cell r="M1393" t="str">
            <v>COSTA</v>
          </cell>
          <cell r="N1393" t="str">
            <v>COSTA</v>
          </cell>
          <cell r="P1393">
            <v>43000</v>
          </cell>
          <cell r="Q1393">
            <v>44244.537615740701</v>
          </cell>
          <cell r="S1393" t="str">
            <v>FRANKIE</v>
          </cell>
          <cell r="T1393" t="str">
            <v>12</v>
          </cell>
          <cell r="V1393" t="str">
            <v>41.744944</v>
          </cell>
          <cell r="W1393" t="str">
            <v>-71.331183</v>
          </cell>
        </row>
        <row r="1394">
          <cell r="B1394">
            <v>600472</v>
          </cell>
          <cell r="C1394" t="str">
            <v>MT. HOPE BRISTOL WARREN</v>
          </cell>
          <cell r="D1394" t="str">
            <v>COSTA</v>
          </cell>
          <cell r="E1394">
            <v>0</v>
          </cell>
          <cell r="F1394" t="str">
            <v>F</v>
          </cell>
          <cell r="G1394" t="str">
            <v>199 CHESTNUT ST.</v>
          </cell>
          <cell r="H1394" t="str">
            <v>BRISTOL</v>
          </cell>
          <cell r="I1394" t="str">
            <v>RI</v>
          </cell>
          <cell r="J1394" t="str">
            <v>02809</v>
          </cell>
          <cell r="K1394" t="str">
            <v>Exact Auto Street Reference Geocoded</v>
          </cell>
          <cell r="M1394" t="str">
            <v>COSTA</v>
          </cell>
          <cell r="N1394" t="str">
            <v>COSTA</v>
          </cell>
          <cell r="P1394">
            <v>43000</v>
          </cell>
          <cell r="Q1394">
            <v>44244.537615740701</v>
          </cell>
          <cell r="R1394">
            <v>44230</v>
          </cell>
          <cell r="S1394" t="str">
            <v>FRANKIE</v>
          </cell>
          <cell r="T1394" t="str">
            <v>12</v>
          </cell>
          <cell r="V1394" t="str">
            <v>41.686895</v>
          </cell>
          <cell r="W1394" t="str">
            <v>-71.270406</v>
          </cell>
        </row>
        <row r="1395">
          <cell r="B1395">
            <v>600473</v>
          </cell>
          <cell r="C1395" t="str">
            <v>KICKEMUIT MIDDLE SCHOOL</v>
          </cell>
          <cell r="D1395" t="str">
            <v>COSTA</v>
          </cell>
          <cell r="E1395">
            <v>0</v>
          </cell>
          <cell r="F1395" t="str">
            <v>F</v>
          </cell>
          <cell r="G1395" t="str">
            <v>525 CHILD ST.</v>
          </cell>
          <cell r="H1395" t="str">
            <v>WARREN</v>
          </cell>
          <cell r="I1395" t="str">
            <v>RI</v>
          </cell>
          <cell r="J1395" t="str">
            <v>02885</v>
          </cell>
          <cell r="K1395" t="str">
            <v>Exact Auto Street Reference Geocoded</v>
          </cell>
          <cell r="M1395" t="str">
            <v>COSTA</v>
          </cell>
          <cell r="N1395" t="str">
            <v>COSTA</v>
          </cell>
          <cell r="P1395">
            <v>43000</v>
          </cell>
          <cell r="Q1395">
            <v>44244.537615740701</v>
          </cell>
          <cell r="R1395">
            <v>43889</v>
          </cell>
          <cell r="S1395" t="str">
            <v>FRANKIE</v>
          </cell>
          <cell r="T1395" t="str">
            <v>12</v>
          </cell>
          <cell r="V1395" t="str">
            <v>41.730312</v>
          </cell>
          <cell r="W1395" t="str">
            <v>-71.259606</v>
          </cell>
        </row>
        <row r="1396">
          <cell r="B1396">
            <v>600474</v>
          </cell>
          <cell r="C1396" t="str">
            <v>BURRILLVILLE HIGH SCHOOL</v>
          </cell>
          <cell r="D1396" t="str">
            <v>COSTA</v>
          </cell>
          <cell r="E1396">
            <v>0</v>
          </cell>
          <cell r="F1396" t="str">
            <v>T</v>
          </cell>
          <cell r="G1396" t="str">
            <v>425 EAST AVE.</v>
          </cell>
          <cell r="H1396" t="str">
            <v>HARRISVILLE</v>
          </cell>
          <cell r="I1396" t="str">
            <v>RI</v>
          </cell>
          <cell r="J1396" t="str">
            <v>02830</v>
          </cell>
          <cell r="K1396" t="str">
            <v>High Confidence Auto Street Ref Geocoded</v>
          </cell>
          <cell r="M1396" t="str">
            <v>COSTA</v>
          </cell>
          <cell r="N1396" t="str">
            <v>COSTA</v>
          </cell>
          <cell r="P1396">
            <v>43000</v>
          </cell>
          <cell r="Q1396">
            <v>44244.537615740701</v>
          </cell>
          <cell r="S1396" t="str">
            <v>FRANKIE</v>
          </cell>
          <cell r="T1396" t="str">
            <v>12</v>
          </cell>
          <cell r="V1396" t="str">
            <v>41.968292</v>
          </cell>
          <cell r="W1396" t="str">
            <v>-71.664708</v>
          </cell>
        </row>
        <row r="1397">
          <cell r="B1397">
            <v>600475</v>
          </cell>
          <cell r="C1397" t="str">
            <v>BURRILLVILLE MIDDLE SCHO</v>
          </cell>
          <cell r="D1397" t="str">
            <v>COSTA</v>
          </cell>
          <cell r="E1397">
            <v>0</v>
          </cell>
          <cell r="F1397" t="str">
            <v>T</v>
          </cell>
          <cell r="G1397" t="str">
            <v>2220 BRONCO HIGHWAY</v>
          </cell>
          <cell r="H1397" t="str">
            <v>HARRISVILLE</v>
          </cell>
          <cell r="I1397" t="str">
            <v>RI</v>
          </cell>
          <cell r="J1397" t="str">
            <v>02830</v>
          </cell>
          <cell r="K1397" t="str">
            <v>Med Confidence Auto Street Ref Geocoded</v>
          </cell>
          <cell r="M1397" t="str">
            <v>COSTA</v>
          </cell>
          <cell r="N1397" t="str">
            <v>COSTA</v>
          </cell>
          <cell r="O1397" t="str">
            <v>EFFECTIVE 8/10/20 Del in all locations unless cust chooses not to.</v>
          </cell>
          <cell r="P1397">
            <v>43000</v>
          </cell>
          <cell r="Q1397">
            <v>44244.537615740701</v>
          </cell>
          <cell r="R1397">
            <v>44256</v>
          </cell>
          <cell r="S1397" t="str">
            <v>FRANKIE</v>
          </cell>
          <cell r="T1397" t="str">
            <v>12</v>
          </cell>
          <cell r="V1397" t="str">
            <v>41.979737</v>
          </cell>
          <cell r="W1397" t="str">
            <v>-71.622770</v>
          </cell>
        </row>
        <row r="1398">
          <cell r="B1398">
            <v>600476</v>
          </cell>
          <cell r="C1398" t="str">
            <v>CENTRAL FALLS SCHOOL</v>
          </cell>
          <cell r="D1398" t="str">
            <v>COSTA</v>
          </cell>
          <cell r="E1398">
            <v>0</v>
          </cell>
          <cell r="F1398" t="str">
            <v>R</v>
          </cell>
          <cell r="G1398" t="str">
            <v>24 SUMMER ST</v>
          </cell>
          <cell r="H1398" t="str">
            <v>CENTRAL FALLS</v>
          </cell>
          <cell r="I1398" t="str">
            <v>RI</v>
          </cell>
          <cell r="J1398" t="str">
            <v>02863</v>
          </cell>
          <cell r="K1398" t="str">
            <v>Exact Auto Street Reference Geocoded</v>
          </cell>
          <cell r="L1398" t="str">
            <v>28 , STR BEST</v>
          </cell>
          <cell r="M1398" t="str">
            <v>COSTA</v>
          </cell>
          <cell r="N1398" t="str">
            <v>COSTA</v>
          </cell>
          <cell r="O1398" t="str">
            <v>EFFECTIVE 8/10/20 Del in all locations unless cust chooses not to.</v>
          </cell>
          <cell r="P1398">
            <v>43000</v>
          </cell>
          <cell r="Q1398">
            <v>44244.537615740701</v>
          </cell>
          <cell r="R1398">
            <v>44236</v>
          </cell>
          <cell r="S1398" t="str">
            <v>FRANKIE</v>
          </cell>
          <cell r="T1398" t="str">
            <v>12</v>
          </cell>
          <cell r="V1398" t="str">
            <v>41.887289</v>
          </cell>
          <cell r="W1398" t="str">
            <v>-71.391471</v>
          </cell>
        </row>
        <row r="1399">
          <cell r="B1399">
            <v>600477</v>
          </cell>
          <cell r="C1399" t="str">
            <v>CHARIHO MIDDLE SCHOOL</v>
          </cell>
          <cell r="D1399" t="str">
            <v>COSTA</v>
          </cell>
          <cell r="E1399">
            <v>0</v>
          </cell>
          <cell r="F1399" t="str">
            <v>R</v>
          </cell>
          <cell r="G1399" t="str">
            <v>455B SWITCH ROAD</v>
          </cell>
          <cell r="H1399" t="str">
            <v>WOOD RIVER JUN</v>
          </cell>
          <cell r="I1399" t="str">
            <v>RI</v>
          </cell>
          <cell r="J1399" t="str">
            <v>02894</v>
          </cell>
          <cell r="K1399" t="str">
            <v>High Confidence Auto Street Ref Geocoded</v>
          </cell>
          <cell r="M1399" t="str">
            <v>COSTA</v>
          </cell>
          <cell r="N1399" t="str">
            <v>COSTA</v>
          </cell>
          <cell r="P1399">
            <v>43000</v>
          </cell>
          <cell r="Q1399">
            <v>44496.539907407401</v>
          </cell>
          <cell r="R1399">
            <v>44244</v>
          </cell>
          <cell r="S1399" t="str">
            <v>FRANKIE</v>
          </cell>
          <cell r="T1399" t="str">
            <v>12</v>
          </cell>
          <cell r="V1399" t="str">
            <v>41.449276</v>
          </cell>
          <cell r="W1399" t="str">
            <v>-71.695005</v>
          </cell>
        </row>
        <row r="1400">
          <cell r="B1400">
            <v>600478</v>
          </cell>
          <cell r="C1400" t="str">
            <v>CHARIO HIGH SCHOOL</v>
          </cell>
          <cell r="D1400" t="str">
            <v>COSTA</v>
          </cell>
          <cell r="E1400">
            <v>0</v>
          </cell>
          <cell r="F1400" t="str">
            <v>R</v>
          </cell>
          <cell r="G1400" t="str">
            <v>453 SWITCH ROAD</v>
          </cell>
          <cell r="H1400" t="str">
            <v>WOOD RIVER JUN</v>
          </cell>
          <cell r="I1400" t="str">
            <v>RI</v>
          </cell>
          <cell r="J1400" t="str">
            <v>02894</v>
          </cell>
          <cell r="K1400" t="str">
            <v>High Confidence Auto Street Ref Geocoded</v>
          </cell>
          <cell r="M1400" t="str">
            <v>COSTA</v>
          </cell>
          <cell r="N1400" t="str">
            <v>COSTA</v>
          </cell>
          <cell r="O1400" t="str">
            <v>EFFECTIVE 8/10/20 Del in all locations unless cust chooses not to.</v>
          </cell>
          <cell r="P1400">
            <v>43000</v>
          </cell>
          <cell r="Q1400">
            <v>44496.5701736111</v>
          </cell>
          <cell r="R1400">
            <v>44210</v>
          </cell>
          <cell r="S1400" t="str">
            <v>FRANKIE</v>
          </cell>
          <cell r="T1400" t="str">
            <v>12</v>
          </cell>
          <cell r="V1400" t="str">
            <v>41.449403</v>
          </cell>
          <cell r="W1400" t="str">
            <v>-71.695050</v>
          </cell>
        </row>
        <row r="1401">
          <cell r="B1401">
            <v>600479</v>
          </cell>
          <cell r="C1401" t="str">
            <v>RICHMOND ELEMENTARY SCHO</v>
          </cell>
          <cell r="D1401" t="str">
            <v>COSTA</v>
          </cell>
          <cell r="E1401">
            <v>0</v>
          </cell>
          <cell r="F1401" t="str">
            <v>R</v>
          </cell>
          <cell r="G1401" t="str">
            <v>190 KINGSTOWN RD</v>
          </cell>
          <cell r="H1401" t="str">
            <v>WYOMING</v>
          </cell>
          <cell r="I1401" t="str">
            <v>RI</v>
          </cell>
          <cell r="J1401" t="str">
            <v>02898</v>
          </cell>
          <cell r="K1401" t="str">
            <v>High Confidence Auto Street Ref Geocoded</v>
          </cell>
          <cell r="M1401" t="str">
            <v>COSTA</v>
          </cell>
          <cell r="N1401" t="str">
            <v>COSTA</v>
          </cell>
          <cell r="P1401">
            <v>43000</v>
          </cell>
          <cell r="Q1401">
            <v>44244.537615740701</v>
          </cell>
          <cell r="R1401">
            <v>44244</v>
          </cell>
          <cell r="S1401" t="str">
            <v>FRANKIE</v>
          </cell>
          <cell r="T1401" t="str">
            <v>12</v>
          </cell>
          <cell r="V1401" t="str">
            <v>41.500257</v>
          </cell>
          <cell r="W1401" t="str">
            <v>-71.660327</v>
          </cell>
        </row>
        <row r="1402">
          <cell r="B1402">
            <v>600480</v>
          </cell>
          <cell r="C1402" t="str">
            <v>COVENTRY HIGH SCHOOL</v>
          </cell>
          <cell r="D1402" t="str">
            <v>COSTA</v>
          </cell>
          <cell r="E1402">
            <v>0</v>
          </cell>
          <cell r="F1402" t="str">
            <v>W</v>
          </cell>
          <cell r="G1402" t="str">
            <v>40 RESERVOIR ROAD</v>
          </cell>
          <cell r="H1402" t="str">
            <v>COVENTRY</v>
          </cell>
          <cell r="I1402" t="str">
            <v>RI</v>
          </cell>
          <cell r="J1402" t="str">
            <v>02816</v>
          </cell>
          <cell r="K1402" t="str">
            <v>Exact Auto Street Reference Geocoded</v>
          </cell>
          <cell r="M1402" t="str">
            <v>COSTA</v>
          </cell>
          <cell r="N1402" t="str">
            <v>COSTA</v>
          </cell>
          <cell r="O1402" t="str">
            <v>EFFECTIVE 8/10/20 Del in all locations unless cust chooses not to.</v>
          </cell>
          <cell r="P1402">
            <v>43000</v>
          </cell>
          <cell r="Q1402">
            <v>44298.5343055556</v>
          </cell>
          <cell r="R1402">
            <v>44677</v>
          </cell>
          <cell r="S1402" t="str">
            <v>FRANKIE</v>
          </cell>
          <cell r="T1402" t="str">
            <v>12</v>
          </cell>
          <cell r="V1402" t="str">
            <v>41.684286</v>
          </cell>
          <cell r="W1402" t="str">
            <v>-71.587984</v>
          </cell>
        </row>
        <row r="1403">
          <cell r="B1403">
            <v>600481</v>
          </cell>
          <cell r="C1403" t="str">
            <v>CRANSTON EAST</v>
          </cell>
          <cell r="D1403" t="str">
            <v>COSTA</v>
          </cell>
          <cell r="E1403">
            <v>0</v>
          </cell>
          <cell r="F1403" t="str">
            <v>R</v>
          </cell>
          <cell r="G1403" t="str">
            <v>899 PARK AVE</v>
          </cell>
          <cell r="H1403" t="str">
            <v>CRANTSON</v>
          </cell>
          <cell r="I1403" t="str">
            <v>RI</v>
          </cell>
          <cell r="J1403" t="str">
            <v>02910</v>
          </cell>
          <cell r="K1403" t="str">
            <v>Exact Auto Street Reference Geocoded</v>
          </cell>
          <cell r="M1403" t="str">
            <v>COSTA</v>
          </cell>
          <cell r="N1403" t="str">
            <v>COSTA</v>
          </cell>
          <cell r="O1403" t="str">
            <v>EFFECTIVE 8/10/20 Del in all locations unless cust chooses not to.</v>
          </cell>
          <cell r="P1403">
            <v>43000</v>
          </cell>
          <cell r="Q1403">
            <v>44244.537615740701</v>
          </cell>
          <cell r="R1403">
            <v>44221</v>
          </cell>
          <cell r="S1403" t="str">
            <v>FRANKIE</v>
          </cell>
          <cell r="T1403" t="str">
            <v>12</v>
          </cell>
          <cell r="V1403" t="str">
            <v>41.779552</v>
          </cell>
          <cell r="W1403" t="str">
            <v>-71.437415</v>
          </cell>
        </row>
        <row r="1404">
          <cell r="B1404">
            <v>600482</v>
          </cell>
          <cell r="C1404" t="str">
            <v>CRANSTON WEST</v>
          </cell>
          <cell r="D1404" t="str">
            <v>COSTA</v>
          </cell>
          <cell r="E1404">
            <v>0</v>
          </cell>
          <cell r="F1404" t="str">
            <v>R</v>
          </cell>
          <cell r="G1404" t="str">
            <v>80 METROPOLITAN AVE.</v>
          </cell>
          <cell r="H1404" t="str">
            <v>CRANSTON</v>
          </cell>
          <cell r="I1404" t="str">
            <v>RI</v>
          </cell>
          <cell r="J1404" t="str">
            <v>02920</v>
          </cell>
          <cell r="K1404" t="str">
            <v>Exact Auto Street Reference Geocoded</v>
          </cell>
          <cell r="M1404" t="str">
            <v>COSTA</v>
          </cell>
          <cell r="N1404" t="str">
            <v>COSTA</v>
          </cell>
          <cell r="P1404">
            <v>43000</v>
          </cell>
          <cell r="Q1404">
            <v>44244.537615740701</v>
          </cell>
          <cell r="R1404">
            <v>44230</v>
          </cell>
          <cell r="S1404" t="str">
            <v>FRANKIE</v>
          </cell>
          <cell r="T1404" t="str">
            <v>12</v>
          </cell>
          <cell r="V1404" t="str">
            <v>41.771793</v>
          </cell>
          <cell r="W1404" t="str">
            <v>-71.478000</v>
          </cell>
        </row>
        <row r="1405">
          <cell r="B1405">
            <v>600483</v>
          </cell>
          <cell r="C1405" t="str">
            <v>CRANTON SCHOOL COUNTY</v>
          </cell>
          <cell r="D1405" t="str">
            <v>COSTA</v>
          </cell>
          <cell r="E1405">
            <v>0</v>
          </cell>
          <cell r="F1405" t="str">
            <v>R</v>
          </cell>
          <cell r="G1405" t="str">
            <v>205 NORWOOD AVE.</v>
          </cell>
          <cell r="H1405" t="str">
            <v>CRANSTON</v>
          </cell>
          <cell r="I1405" t="str">
            <v>RI</v>
          </cell>
          <cell r="J1405" t="str">
            <v>02905</v>
          </cell>
          <cell r="K1405" t="str">
            <v>Exact Auto Street Reference Geocoded</v>
          </cell>
          <cell r="M1405" t="str">
            <v>COSTA</v>
          </cell>
          <cell r="N1405" t="str">
            <v>COSTA</v>
          </cell>
          <cell r="P1405">
            <v>43000</v>
          </cell>
          <cell r="Q1405">
            <v>44244.537615740701</v>
          </cell>
          <cell r="S1405" t="str">
            <v>FRANKIE</v>
          </cell>
          <cell r="T1405" t="str">
            <v>12</v>
          </cell>
          <cell r="V1405" t="str">
            <v>41.778144</v>
          </cell>
          <cell r="W1405" t="str">
            <v>-71.400223</v>
          </cell>
        </row>
        <row r="1406">
          <cell r="B1406">
            <v>600484</v>
          </cell>
          <cell r="C1406" t="str">
            <v>EDGEWOOD HIGHLANDS</v>
          </cell>
          <cell r="D1406" t="str">
            <v>COSTA</v>
          </cell>
          <cell r="E1406">
            <v>0</v>
          </cell>
          <cell r="F1406" t="str">
            <v>R</v>
          </cell>
          <cell r="G1406" t="str">
            <v>160 PAWTUXET AVE.</v>
          </cell>
          <cell r="H1406" t="str">
            <v>CRANTSON</v>
          </cell>
          <cell r="I1406" t="str">
            <v>RI</v>
          </cell>
          <cell r="J1406" t="str">
            <v>02905</v>
          </cell>
          <cell r="K1406" t="str">
            <v>Exact Auto Street Reference Geocoded</v>
          </cell>
          <cell r="M1406" t="str">
            <v>COSTA</v>
          </cell>
          <cell r="N1406" t="str">
            <v>COSTA</v>
          </cell>
          <cell r="O1406" t="str">
            <v>EFFECTIVE 8/10/20 Del in all locations unless cust chooses not to.</v>
          </cell>
          <cell r="P1406">
            <v>43000</v>
          </cell>
          <cell r="Q1406">
            <v>44244.537615740701</v>
          </cell>
          <cell r="R1406">
            <v>44236</v>
          </cell>
          <cell r="S1406" t="str">
            <v>FRANKIE</v>
          </cell>
          <cell r="T1406" t="str">
            <v>12</v>
          </cell>
          <cell r="V1406" t="str">
            <v>41.781336</v>
          </cell>
          <cell r="W1406" t="str">
            <v>-71.396987</v>
          </cell>
        </row>
        <row r="1407">
          <cell r="B1407">
            <v>600485</v>
          </cell>
          <cell r="C1407" t="str">
            <v>GEORGE PETERS</v>
          </cell>
          <cell r="D1407" t="str">
            <v>COSTA</v>
          </cell>
          <cell r="E1407">
            <v>0</v>
          </cell>
          <cell r="F1407" t="str">
            <v>R</v>
          </cell>
          <cell r="G1407" t="str">
            <v>15 MAYBERRY ST.</v>
          </cell>
          <cell r="H1407" t="str">
            <v>CRANSTON</v>
          </cell>
          <cell r="I1407" t="str">
            <v>RI</v>
          </cell>
          <cell r="J1407" t="str">
            <v>02920</v>
          </cell>
          <cell r="K1407" t="str">
            <v>Exact Auto Street Reference Geocoded</v>
          </cell>
          <cell r="M1407" t="str">
            <v>COSTA</v>
          </cell>
          <cell r="N1407" t="str">
            <v>COSTA</v>
          </cell>
          <cell r="O1407" t="str">
            <v>EFFECTIVE 8/10/20 Del in all locations unless cust chooses not to.</v>
          </cell>
          <cell r="P1407">
            <v>43000</v>
          </cell>
          <cell r="Q1407">
            <v>44244.537615740701</v>
          </cell>
          <cell r="R1407">
            <v>44236</v>
          </cell>
          <cell r="S1407" t="str">
            <v>FRANKIE</v>
          </cell>
          <cell r="T1407" t="str">
            <v>12</v>
          </cell>
          <cell r="V1407" t="str">
            <v>41.782360</v>
          </cell>
          <cell r="W1407" t="str">
            <v>-71.470727</v>
          </cell>
        </row>
        <row r="1408">
          <cell r="B1408">
            <v>600486</v>
          </cell>
          <cell r="C1408" t="str">
            <v>GLADSTONE ELEMENTARY SCH</v>
          </cell>
          <cell r="D1408" t="str">
            <v>COSTA</v>
          </cell>
          <cell r="E1408">
            <v>0</v>
          </cell>
          <cell r="F1408" t="str">
            <v>R</v>
          </cell>
          <cell r="G1408" t="str">
            <v>50 GLADSTONE STREET</v>
          </cell>
          <cell r="H1408" t="str">
            <v>CRANSTON</v>
          </cell>
          <cell r="I1408" t="str">
            <v>RI</v>
          </cell>
          <cell r="J1408" t="str">
            <v>02910</v>
          </cell>
          <cell r="K1408" t="str">
            <v>High Confidence Auto Street Ref Geocoded</v>
          </cell>
          <cell r="M1408" t="str">
            <v>COSTA</v>
          </cell>
          <cell r="N1408" t="str">
            <v>COSTA</v>
          </cell>
          <cell r="O1408" t="str">
            <v>EFFECTIVE 8/10/20 Del in all locations unless cust chooses not to.</v>
          </cell>
          <cell r="P1408">
            <v>43000</v>
          </cell>
          <cell r="Q1408">
            <v>44244.537615740701</v>
          </cell>
          <cell r="R1408">
            <v>44236</v>
          </cell>
          <cell r="S1408" t="str">
            <v>FRANKIE</v>
          </cell>
          <cell r="T1408" t="str">
            <v>12</v>
          </cell>
          <cell r="V1408" t="str">
            <v>41.798998</v>
          </cell>
          <cell r="W1408" t="str">
            <v>-71.449267</v>
          </cell>
        </row>
        <row r="1409">
          <cell r="B1409">
            <v>600487</v>
          </cell>
          <cell r="C1409" t="str">
            <v>HUGH B BAIN</v>
          </cell>
          <cell r="D1409" t="str">
            <v>COSTA</v>
          </cell>
          <cell r="E1409">
            <v>0</v>
          </cell>
          <cell r="F1409" t="str">
            <v>R</v>
          </cell>
          <cell r="G1409" t="str">
            <v>125 GANSETT AVE.</v>
          </cell>
          <cell r="H1409" t="str">
            <v>CRANSTON</v>
          </cell>
          <cell r="I1409" t="str">
            <v>RI</v>
          </cell>
          <cell r="J1409" t="str">
            <v>02910</v>
          </cell>
          <cell r="K1409" t="str">
            <v>Exact Auto Street Reference Geocoded</v>
          </cell>
          <cell r="M1409" t="str">
            <v>COSTA</v>
          </cell>
          <cell r="N1409" t="str">
            <v>COSTA</v>
          </cell>
          <cell r="O1409" t="str">
            <v>EFFECTIVE 8/10/20 Del in all locations unless cust chooses not to.  Park by dumpsters.  Go in and take elevator up to kitchen on 4th floor.</v>
          </cell>
          <cell r="P1409">
            <v>43000</v>
          </cell>
          <cell r="Q1409">
            <v>44244.537615740701</v>
          </cell>
          <cell r="R1409">
            <v>44230</v>
          </cell>
          <cell r="S1409" t="str">
            <v>FRANKIE</v>
          </cell>
          <cell r="T1409" t="str">
            <v>12</v>
          </cell>
          <cell r="V1409" t="str">
            <v>41.786864</v>
          </cell>
          <cell r="W1409" t="str">
            <v>-71.451596</v>
          </cell>
        </row>
        <row r="1410">
          <cell r="B1410">
            <v>600488</v>
          </cell>
          <cell r="C1410" t="str">
            <v>PARK VIEW MIDDLE</v>
          </cell>
          <cell r="D1410" t="str">
            <v>COSTA</v>
          </cell>
          <cell r="E1410">
            <v>0</v>
          </cell>
          <cell r="F1410" t="str">
            <v>R</v>
          </cell>
          <cell r="G1410" t="str">
            <v>25 PARK VIEW BLVD</v>
          </cell>
          <cell r="H1410" t="str">
            <v>CRANSTON</v>
          </cell>
          <cell r="I1410" t="str">
            <v>RI</v>
          </cell>
          <cell r="J1410" t="str">
            <v>02910</v>
          </cell>
          <cell r="K1410" t="str">
            <v>Exact Auto Street Reference Geocoded</v>
          </cell>
          <cell r="M1410" t="str">
            <v>COSTA</v>
          </cell>
          <cell r="N1410" t="str">
            <v>COSTA</v>
          </cell>
          <cell r="P1410">
            <v>43000</v>
          </cell>
          <cell r="Q1410">
            <v>44244.537615740701</v>
          </cell>
          <cell r="R1410">
            <v>44230</v>
          </cell>
          <cell r="S1410" t="str">
            <v>FRANKIE</v>
          </cell>
          <cell r="T1410" t="str">
            <v>12</v>
          </cell>
          <cell r="V1410" t="str">
            <v>41.772135</v>
          </cell>
          <cell r="W1410" t="str">
            <v>-71.415503</v>
          </cell>
        </row>
        <row r="1411">
          <cell r="B1411">
            <v>600489</v>
          </cell>
          <cell r="C1411" t="str">
            <v>WESTERN HILLS MIDDLE</v>
          </cell>
          <cell r="D1411" t="str">
            <v>COSTA</v>
          </cell>
          <cell r="E1411">
            <v>0</v>
          </cell>
          <cell r="F1411" t="str">
            <v>R</v>
          </cell>
          <cell r="G1411" t="str">
            <v>400 PHOENIX AVE</v>
          </cell>
          <cell r="H1411" t="str">
            <v>CRANSTON</v>
          </cell>
          <cell r="I1411" t="str">
            <v>RI</v>
          </cell>
          <cell r="J1411" t="str">
            <v>02920</v>
          </cell>
          <cell r="K1411" t="str">
            <v>High Confidence Auto Street Ref Geocoded</v>
          </cell>
          <cell r="M1411" t="str">
            <v>COSTA</v>
          </cell>
          <cell r="N1411" t="str">
            <v>COSTA</v>
          </cell>
          <cell r="O1411" t="str">
            <v>EFFECTIVE 8/10/20 Del in all locations unless cust chooses not to.</v>
          </cell>
          <cell r="P1411">
            <v>43000</v>
          </cell>
          <cell r="Q1411">
            <v>44244.537615740701</v>
          </cell>
          <cell r="R1411">
            <v>44230</v>
          </cell>
          <cell r="S1411" t="str">
            <v>FRANKIE</v>
          </cell>
          <cell r="T1411" t="str">
            <v>12</v>
          </cell>
          <cell r="V1411" t="str">
            <v>41.775718</v>
          </cell>
          <cell r="W1411" t="str">
            <v>-71.479423</v>
          </cell>
        </row>
        <row r="1412">
          <cell r="B1412">
            <v>600490</v>
          </cell>
          <cell r="C1412" t="str">
            <v>RHODE ISLAND TRAINING SC</v>
          </cell>
          <cell r="D1412" t="str">
            <v>COSTA</v>
          </cell>
          <cell r="E1412">
            <v>0</v>
          </cell>
          <cell r="F1412" t="str">
            <v>R</v>
          </cell>
          <cell r="G1412" t="str">
            <v>57 POWER ROAD</v>
          </cell>
          <cell r="H1412" t="str">
            <v>CRANSTON</v>
          </cell>
          <cell r="I1412" t="str">
            <v>RI</v>
          </cell>
          <cell r="J1412" t="str">
            <v>02920</v>
          </cell>
          <cell r="K1412" t="str">
            <v>Exact Auto Street Reference Geocoded</v>
          </cell>
          <cell r="M1412" t="str">
            <v>COSTA</v>
          </cell>
          <cell r="N1412" t="str">
            <v>COSTA</v>
          </cell>
          <cell r="O1412" t="str">
            <v>EFFECTIVE 8/10/20 Del in all locations unless cust chooses not to.</v>
          </cell>
          <cell r="P1412">
            <v>43000</v>
          </cell>
          <cell r="Q1412">
            <v>44496.570127314801</v>
          </cell>
          <cell r="R1412">
            <v>44103</v>
          </cell>
          <cell r="S1412" t="str">
            <v>FRANKIE</v>
          </cell>
          <cell r="T1412" t="str">
            <v>12</v>
          </cell>
          <cell r="V1412" t="str">
            <v>41.746540</v>
          </cell>
          <cell r="W1412" t="str">
            <v>-71.459395</v>
          </cell>
        </row>
        <row r="1413">
          <cell r="B1413">
            <v>600491</v>
          </cell>
          <cell r="C1413" t="str">
            <v>CUMBERLAND HIGH SCHOOL</v>
          </cell>
          <cell r="D1413" t="str">
            <v>COSTA</v>
          </cell>
          <cell r="E1413">
            <v>0</v>
          </cell>
          <cell r="F1413" t="str">
            <v>T</v>
          </cell>
          <cell r="G1413" t="str">
            <v>2602 MENDON ROAD</v>
          </cell>
          <cell r="H1413" t="str">
            <v>CUMBERLAND</v>
          </cell>
          <cell r="I1413" t="str">
            <v>RI</v>
          </cell>
          <cell r="J1413" t="str">
            <v>02864</v>
          </cell>
          <cell r="K1413" t="str">
            <v>High Confidence Auto Street Ref Geocoded</v>
          </cell>
          <cell r="L1413" t="str">
            <v>EJ</v>
          </cell>
          <cell r="M1413" t="str">
            <v>COSTA</v>
          </cell>
          <cell r="N1413" t="str">
            <v>COSTA</v>
          </cell>
          <cell r="O1413" t="str">
            <v>EFFECTIVE 8/10/20 Del in all locations unless cust chooses not to.</v>
          </cell>
          <cell r="P1413">
            <v>43000</v>
          </cell>
          <cell r="Q1413">
            <v>44244.537615740701</v>
          </cell>
          <cell r="R1413">
            <v>44473</v>
          </cell>
          <cell r="S1413" t="str">
            <v>FRANKIE</v>
          </cell>
          <cell r="T1413" t="str">
            <v>12</v>
          </cell>
          <cell r="V1413" t="str">
            <v>41.964275</v>
          </cell>
          <cell r="W1413" t="str">
            <v>-71.445106</v>
          </cell>
        </row>
        <row r="1414">
          <cell r="B1414">
            <v>600492</v>
          </cell>
          <cell r="C1414" t="str">
            <v>DAVIES CAREER TECH</v>
          </cell>
          <cell r="D1414" t="str">
            <v>COSTA</v>
          </cell>
          <cell r="E1414">
            <v>0</v>
          </cell>
          <cell r="F1414" t="str">
            <v>T</v>
          </cell>
          <cell r="G1414" t="str">
            <v>50 JENCKES HILL ROAD</v>
          </cell>
          <cell r="H1414" t="str">
            <v>LINCOLN</v>
          </cell>
          <cell r="I1414" t="str">
            <v>RI</v>
          </cell>
          <cell r="J1414" t="str">
            <v>02865</v>
          </cell>
          <cell r="K1414" t="str">
            <v>Exact Auto Street Reference Geocoded</v>
          </cell>
          <cell r="M1414" t="str">
            <v>COSTA</v>
          </cell>
          <cell r="N1414" t="str">
            <v>COSTA</v>
          </cell>
          <cell r="P1414">
            <v>43000</v>
          </cell>
          <cell r="Q1414">
            <v>44244.537615740701</v>
          </cell>
          <cell r="R1414">
            <v>44208</v>
          </cell>
          <cell r="S1414" t="str">
            <v>FRANKIE</v>
          </cell>
          <cell r="T1414" t="str">
            <v>12</v>
          </cell>
          <cell r="V1414" t="str">
            <v>41.903303</v>
          </cell>
          <cell r="W1414" t="str">
            <v>-71.455233</v>
          </cell>
        </row>
        <row r="1415">
          <cell r="B1415">
            <v>600493</v>
          </cell>
          <cell r="C1415" t="str">
            <v>COLE MIDDLE SCHOOL</v>
          </cell>
          <cell r="D1415" t="str">
            <v>COSTA</v>
          </cell>
          <cell r="E1415">
            <v>0</v>
          </cell>
          <cell r="F1415" t="str">
            <v>T</v>
          </cell>
          <cell r="G1415" t="str">
            <v>100 CEDAR AVENUE</v>
          </cell>
          <cell r="H1415" t="str">
            <v>EAST GREENWICH</v>
          </cell>
          <cell r="I1415" t="str">
            <v>RI</v>
          </cell>
          <cell r="J1415" t="str">
            <v>02818</v>
          </cell>
          <cell r="K1415" t="str">
            <v>Exact Auto Street Reference Geocoded</v>
          </cell>
          <cell r="M1415" t="str">
            <v>COSTA</v>
          </cell>
          <cell r="N1415" t="str">
            <v>COSTA</v>
          </cell>
          <cell r="O1415" t="str">
            <v>EFFECTIVE 8/10/20 Del in all locations unless cust chooses not to.</v>
          </cell>
          <cell r="P1415">
            <v>43000</v>
          </cell>
          <cell r="Q1415">
            <v>44244.537615740701</v>
          </cell>
          <cell r="R1415">
            <v>44256</v>
          </cell>
          <cell r="S1415" t="str">
            <v>FRANKIE</v>
          </cell>
          <cell r="T1415" t="str">
            <v>12</v>
          </cell>
          <cell r="V1415" t="str">
            <v>41.650996</v>
          </cell>
          <cell r="W1415" t="str">
            <v>-71.460814</v>
          </cell>
        </row>
        <row r="1416">
          <cell r="B1416">
            <v>600494</v>
          </cell>
          <cell r="C1416" t="str">
            <v>E. PROVIDENCE HIGH SCH</v>
          </cell>
          <cell r="D1416" t="str">
            <v>COSTA</v>
          </cell>
          <cell r="E1416">
            <v>0</v>
          </cell>
          <cell r="F1416" t="str">
            <v>T</v>
          </cell>
          <cell r="G1416" t="str">
            <v>2000 PAWTUCKET AVE.</v>
          </cell>
          <cell r="H1416" t="str">
            <v>E.PROVIDENCE</v>
          </cell>
          <cell r="I1416" t="str">
            <v>RI</v>
          </cell>
          <cell r="J1416" t="str">
            <v>02914</v>
          </cell>
          <cell r="K1416" t="str">
            <v>Exact Auto Street Reference Geocoded</v>
          </cell>
          <cell r="M1416" t="str">
            <v>COSTA</v>
          </cell>
          <cell r="N1416" t="str">
            <v>COSTA</v>
          </cell>
          <cell r="O1416" t="str">
            <v>EFFECTIVE 8/10/20 Del in all locations unless cust chooses not to.  Enter at construction entrance.</v>
          </cell>
          <cell r="P1416">
            <v>43000</v>
          </cell>
          <cell r="Q1416">
            <v>44244.537615740701</v>
          </cell>
          <cell r="R1416">
            <v>44473</v>
          </cell>
          <cell r="S1416" t="str">
            <v>FRANKIE</v>
          </cell>
          <cell r="T1416" t="str">
            <v>12</v>
          </cell>
          <cell r="V1416" t="str">
            <v>41.817888</v>
          </cell>
          <cell r="W1416" t="str">
            <v>-71.355778</v>
          </cell>
        </row>
        <row r="1417">
          <cell r="B1417">
            <v>600495</v>
          </cell>
          <cell r="C1417" t="str">
            <v>EXETER WEST GREENWICH</v>
          </cell>
          <cell r="D1417" t="str">
            <v>COSTA</v>
          </cell>
          <cell r="E1417">
            <v>0</v>
          </cell>
          <cell r="F1417" t="str">
            <v>T</v>
          </cell>
          <cell r="G1417" t="str">
            <v>930 NOOSENECK HILL RD</v>
          </cell>
          <cell r="H1417" t="str">
            <v>WEST GREENWICH</v>
          </cell>
          <cell r="I1417" t="str">
            <v>RI</v>
          </cell>
          <cell r="J1417" t="str">
            <v>02870</v>
          </cell>
          <cell r="K1417" t="str">
            <v>High Confidence Auto Street Ref Geocoded</v>
          </cell>
          <cell r="M1417" t="str">
            <v>COSTA</v>
          </cell>
          <cell r="N1417" t="str">
            <v>COSTA</v>
          </cell>
          <cell r="O1417" t="str">
            <v>EFFECTIVE 8/10/20 Del in all locations unless cust chooses not to.</v>
          </cell>
          <cell r="P1417">
            <v>43000</v>
          </cell>
          <cell r="Q1417">
            <v>44244.537615740701</v>
          </cell>
          <cell r="R1417">
            <v>44256</v>
          </cell>
          <cell r="S1417" t="str">
            <v>FRANKIE</v>
          </cell>
          <cell r="T1417" t="str">
            <v>12</v>
          </cell>
          <cell r="V1417" t="str">
            <v>41.605610</v>
          </cell>
          <cell r="W1417" t="str">
            <v>-71.640785</v>
          </cell>
        </row>
        <row r="1418">
          <cell r="B1418">
            <v>600496</v>
          </cell>
          <cell r="C1418" t="str">
            <v>PONANGANSETTE HIGH</v>
          </cell>
          <cell r="D1418" t="str">
            <v>COSTA</v>
          </cell>
          <cell r="E1418">
            <v>0</v>
          </cell>
          <cell r="F1418" t="str">
            <v>R</v>
          </cell>
          <cell r="G1418" t="str">
            <v>137 ANAN WADE ROAD</v>
          </cell>
          <cell r="H1418" t="str">
            <v>SCITUATE</v>
          </cell>
          <cell r="I1418" t="str">
            <v>RI</v>
          </cell>
          <cell r="J1418" t="str">
            <v>2857.</v>
          </cell>
          <cell r="K1418" t="str">
            <v>High Confidence Auto Street Ref Geocoded</v>
          </cell>
          <cell r="M1418" t="str">
            <v>COSTA</v>
          </cell>
          <cell r="N1418" t="str">
            <v>COSTA</v>
          </cell>
          <cell r="P1418">
            <v>44002</v>
          </cell>
          <cell r="Q1418">
            <v>44496.5701736111</v>
          </cell>
          <cell r="S1418" t="str">
            <v>FRANKIE</v>
          </cell>
          <cell r="T1418" t="str">
            <v>12</v>
          </cell>
          <cell r="V1418" t="str">
            <v>41.864443</v>
          </cell>
          <cell r="W1418" t="str">
            <v>-71.710976</v>
          </cell>
        </row>
        <row r="1419">
          <cell r="B1419">
            <v>600497</v>
          </cell>
          <cell r="C1419" t="str">
            <v>PONANGANSETTE HIGH</v>
          </cell>
          <cell r="D1419" t="str">
            <v>COSTA</v>
          </cell>
          <cell r="E1419">
            <v>0</v>
          </cell>
          <cell r="F1419" t="str">
            <v>R</v>
          </cell>
          <cell r="G1419" t="str">
            <v>137 ANAN WADE ROAD</v>
          </cell>
          <cell r="H1419" t="str">
            <v>NORTH SCITUATE</v>
          </cell>
          <cell r="I1419" t="str">
            <v>RI</v>
          </cell>
          <cell r="J1419" t="str">
            <v>02857</v>
          </cell>
          <cell r="K1419" t="str">
            <v>High Confidence Auto Street Ref Geocoded</v>
          </cell>
          <cell r="M1419" t="str">
            <v>COSTA</v>
          </cell>
          <cell r="N1419" t="str">
            <v>COSTA</v>
          </cell>
          <cell r="P1419">
            <v>43000</v>
          </cell>
          <cell r="Q1419">
            <v>44496.539907407401</v>
          </cell>
          <cell r="R1419">
            <v>44214</v>
          </cell>
          <cell r="S1419" t="str">
            <v>FRANKIE</v>
          </cell>
          <cell r="T1419" t="str">
            <v>12</v>
          </cell>
          <cell r="V1419" t="str">
            <v>41.864443</v>
          </cell>
          <cell r="W1419" t="str">
            <v>-71.710976</v>
          </cell>
        </row>
        <row r="1420">
          <cell r="B1420">
            <v>600498</v>
          </cell>
          <cell r="C1420" t="str">
            <v>INTERNATIONAL CHARTER</v>
          </cell>
          <cell r="D1420" t="str">
            <v>COSTA</v>
          </cell>
          <cell r="E1420">
            <v>0</v>
          </cell>
          <cell r="F1420" t="str">
            <v>T</v>
          </cell>
          <cell r="G1420" t="str">
            <v>334 PLEASANT ST</v>
          </cell>
          <cell r="H1420" t="str">
            <v>PAWTUCKET</v>
          </cell>
          <cell r="I1420" t="str">
            <v>RI</v>
          </cell>
          <cell r="J1420" t="str">
            <v>02860</v>
          </cell>
          <cell r="K1420" t="str">
            <v>Exact Auto Street Reference Geocoded</v>
          </cell>
          <cell r="M1420" t="str">
            <v>COSTA</v>
          </cell>
          <cell r="N1420" t="str">
            <v>COSTA</v>
          </cell>
          <cell r="O1420" t="str">
            <v>EFFECTIVE 8/10/20 Del in all locations unless cust chooses not to.</v>
          </cell>
          <cell r="P1420">
            <v>43000</v>
          </cell>
          <cell r="Q1420">
            <v>44244.537615740701</v>
          </cell>
          <cell r="R1420">
            <v>44473</v>
          </cell>
          <cell r="S1420" t="str">
            <v>FRANKIE</v>
          </cell>
          <cell r="T1420" t="str">
            <v>12</v>
          </cell>
          <cell r="V1420" t="str">
            <v>41.868909</v>
          </cell>
          <cell r="W1420" t="str">
            <v>-71.385237</v>
          </cell>
        </row>
        <row r="1421">
          <cell r="B1421">
            <v>600499</v>
          </cell>
          <cell r="C1421" t="str">
            <v>JOHNSTON HIGH SCHOOL</v>
          </cell>
          <cell r="D1421" t="str">
            <v>COSTA</v>
          </cell>
          <cell r="E1421">
            <v>0</v>
          </cell>
          <cell r="F1421" t="str">
            <v>T</v>
          </cell>
          <cell r="G1421" t="str">
            <v>345 CHERRY HILL ROAD</v>
          </cell>
          <cell r="H1421" t="str">
            <v>JOHNSTON</v>
          </cell>
          <cell r="I1421" t="str">
            <v>RI</v>
          </cell>
          <cell r="J1421" t="str">
            <v>02919</v>
          </cell>
          <cell r="K1421" t="str">
            <v>Exact Auto Street Reference Geocoded</v>
          </cell>
          <cell r="M1421" t="str">
            <v>COSTA</v>
          </cell>
          <cell r="N1421" t="str">
            <v>COSTA</v>
          </cell>
          <cell r="O1421" t="str">
            <v>EFFECTIVE 8/10/20 Del in all locations unless cust chooses not to.</v>
          </cell>
          <cell r="P1421">
            <v>43000</v>
          </cell>
          <cell r="Q1421">
            <v>44244.537615740701</v>
          </cell>
          <cell r="R1421">
            <v>44473</v>
          </cell>
          <cell r="S1421" t="str">
            <v>FRANKIE</v>
          </cell>
          <cell r="T1421" t="str">
            <v>12</v>
          </cell>
          <cell r="V1421" t="str">
            <v>41.830894</v>
          </cell>
          <cell r="W1421" t="str">
            <v>-71.498848</v>
          </cell>
        </row>
        <row r="1422">
          <cell r="B1422">
            <v>600500</v>
          </cell>
          <cell r="C1422" t="str">
            <v>LINCOLN HIGH SCHOOL</v>
          </cell>
          <cell r="D1422" t="str">
            <v>COSTA</v>
          </cell>
          <cell r="E1422">
            <v>0</v>
          </cell>
          <cell r="F1422" t="str">
            <v>T</v>
          </cell>
          <cell r="G1422" t="str">
            <v>135 OLD RIVER ROAD</v>
          </cell>
          <cell r="H1422" t="str">
            <v>LINCOLN</v>
          </cell>
          <cell r="I1422" t="str">
            <v>RI</v>
          </cell>
          <cell r="J1422" t="str">
            <v>02865</v>
          </cell>
          <cell r="K1422" t="str">
            <v>High Confidence Auto Street Ref Geocoded</v>
          </cell>
          <cell r="M1422" t="str">
            <v>COSTA</v>
          </cell>
          <cell r="N1422" t="str">
            <v>COSTA</v>
          </cell>
          <cell r="P1422">
            <v>43000</v>
          </cell>
          <cell r="Q1422">
            <v>44244.537615740701</v>
          </cell>
          <cell r="R1422">
            <v>44473</v>
          </cell>
          <cell r="S1422" t="str">
            <v>FRANKIE</v>
          </cell>
          <cell r="T1422" t="str">
            <v>12</v>
          </cell>
          <cell r="V1422" t="str">
            <v>41.935065</v>
          </cell>
          <cell r="W1422" t="str">
            <v>-71.451031</v>
          </cell>
        </row>
        <row r="1423">
          <cell r="B1423">
            <v>600501</v>
          </cell>
          <cell r="C1423" t="str">
            <v>LINCOLN MIDDLE SCHOOL</v>
          </cell>
          <cell r="D1423" t="str">
            <v>COSTA</v>
          </cell>
          <cell r="E1423">
            <v>0</v>
          </cell>
          <cell r="F1423" t="str">
            <v>T</v>
          </cell>
          <cell r="G1423" t="str">
            <v>152 JENCKES HILL ROAD</v>
          </cell>
          <cell r="H1423" t="str">
            <v>LINCOLN</v>
          </cell>
          <cell r="I1423" t="str">
            <v>RI</v>
          </cell>
          <cell r="J1423" t="str">
            <v>02865</v>
          </cell>
          <cell r="K1423" t="str">
            <v>Exact Auto Street Reference Geocoded</v>
          </cell>
          <cell r="M1423" t="str">
            <v>COSTA</v>
          </cell>
          <cell r="N1423" t="str">
            <v>COSTA</v>
          </cell>
          <cell r="O1423" t="str">
            <v>EFFECTIVE 8/10/20 Del in all locations unless cust chooses not to.</v>
          </cell>
          <cell r="P1423">
            <v>43000</v>
          </cell>
          <cell r="Q1423">
            <v>44244.537615740701</v>
          </cell>
          <cell r="R1423">
            <v>44473</v>
          </cell>
          <cell r="S1423" t="str">
            <v>FRANKIE</v>
          </cell>
          <cell r="T1423" t="str">
            <v>12</v>
          </cell>
          <cell r="V1423" t="str">
            <v>41.910772</v>
          </cell>
          <cell r="W1423" t="str">
            <v>-71.472262</v>
          </cell>
        </row>
        <row r="1424">
          <cell r="B1424">
            <v>600502</v>
          </cell>
          <cell r="C1424" t="str">
            <v>J H GAUDET MIDDLE SCHOOL</v>
          </cell>
          <cell r="D1424" t="str">
            <v>COSTA</v>
          </cell>
          <cell r="E1424">
            <v>0</v>
          </cell>
          <cell r="F1424" t="str">
            <v>W</v>
          </cell>
          <cell r="G1424" t="str">
            <v>1113 AQUIDNECK AVE</v>
          </cell>
          <cell r="H1424" t="str">
            <v>MIDDLETOWN</v>
          </cell>
          <cell r="I1424" t="str">
            <v>RI</v>
          </cell>
          <cell r="J1424" t="str">
            <v>02842</v>
          </cell>
          <cell r="K1424" t="str">
            <v>Exact Auto Street Reference Geocoded</v>
          </cell>
          <cell r="M1424" t="str">
            <v>COSTA</v>
          </cell>
          <cell r="N1424" t="str">
            <v>COSTA</v>
          </cell>
          <cell r="O1424" t="str">
            <v>EFFECTIVE 8/10/20 Del in all locations unless cust chooses not to.  Wyatt Road to Turner Road.</v>
          </cell>
          <cell r="P1424">
            <v>43000</v>
          </cell>
          <cell r="Q1424">
            <v>44244.537615740701</v>
          </cell>
          <cell r="R1424">
            <v>44509</v>
          </cell>
          <cell r="S1424" t="str">
            <v>FRANKIE</v>
          </cell>
          <cell r="T1424" t="str">
            <v>12</v>
          </cell>
          <cell r="V1424" t="str">
            <v>41.518054</v>
          </cell>
          <cell r="W1424" t="str">
            <v>-71.283128</v>
          </cell>
        </row>
        <row r="1425">
          <cell r="B1425">
            <v>600503</v>
          </cell>
          <cell r="C1425" t="str">
            <v>MIDDLETOWN HIGH SCHOOL</v>
          </cell>
          <cell r="D1425" t="str">
            <v>COSTA</v>
          </cell>
          <cell r="E1425">
            <v>0</v>
          </cell>
          <cell r="F1425" t="str">
            <v>W</v>
          </cell>
          <cell r="G1425" t="str">
            <v>130 VALLEY ROAD</v>
          </cell>
          <cell r="H1425" t="str">
            <v>MIDDLETOWN</v>
          </cell>
          <cell r="I1425" t="str">
            <v>RI</v>
          </cell>
          <cell r="J1425" t="str">
            <v>02842</v>
          </cell>
          <cell r="K1425" t="str">
            <v>Exact Auto Street Reference Geocoded</v>
          </cell>
          <cell r="M1425" t="str">
            <v>COSTA</v>
          </cell>
          <cell r="N1425" t="str">
            <v>COSTA</v>
          </cell>
          <cell r="O1425" t="str">
            <v>Deliver in front of school dock.</v>
          </cell>
          <cell r="P1425">
            <v>43000</v>
          </cell>
          <cell r="Q1425">
            <v>44244.537615740701</v>
          </cell>
          <cell r="R1425">
            <v>44509</v>
          </cell>
          <cell r="S1425" t="str">
            <v>FRANKIE</v>
          </cell>
          <cell r="T1425" t="str">
            <v>12</v>
          </cell>
          <cell r="V1425" t="str">
            <v>41.514973</v>
          </cell>
          <cell r="W1425" t="str">
            <v>-71.291342</v>
          </cell>
        </row>
        <row r="1426">
          <cell r="B1426">
            <v>600504</v>
          </cell>
          <cell r="C1426" t="str">
            <v>NARRAGANSETT ELEM</v>
          </cell>
          <cell r="D1426" t="str">
            <v>COSTA</v>
          </cell>
          <cell r="E1426">
            <v>0</v>
          </cell>
          <cell r="F1426" t="str">
            <v>M</v>
          </cell>
          <cell r="G1426" t="str">
            <v>25 MUMFORD ROAD</v>
          </cell>
          <cell r="H1426" t="str">
            <v>NARRAGANSETT</v>
          </cell>
          <cell r="I1426" t="str">
            <v>RI</v>
          </cell>
          <cell r="J1426" t="str">
            <v>02882</v>
          </cell>
          <cell r="K1426" t="str">
            <v>Exact Auto Street Reference Geocoded</v>
          </cell>
          <cell r="M1426" t="str">
            <v>COSTA</v>
          </cell>
          <cell r="N1426" t="str">
            <v>COSTA</v>
          </cell>
          <cell r="P1426">
            <v>43000</v>
          </cell>
          <cell r="Q1426">
            <v>44244.537615740701</v>
          </cell>
          <cell r="R1426">
            <v>44256</v>
          </cell>
          <cell r="S1426" t="str">
            <v>FRANKIE</v>
          </cell>
          <cell r="T1426" t="str">
            <v>12</v>
          </cell>
          <cell r="V1426" t="str">
            <v>41.435032</v>
          </cell>
          <cell r="W1426" t="str">
            <v>-71.471548</v>
          </cell>
        </row>
        <row r="1427">
          <cell r="B1427">
            <v>600505</v>
          </cell>
          <cell r="C1427" t="str">
            <v>NARRAGANSETT HIGH SCHOOL</v>
          </cell>
          <cell r="D1427" t="str">
            <v>COSTA</v>
          </cell>
          <cell r="E1427">
            <v>0</v>
          </cell>
          <cell r="F1427" t="str">
            <v>M</v>
          </cell>
          <cell r="G1427" t="str">
            <v>245 SOUTH PIER ROAD</v>
          </cell>
          <cell r="H1427" t="str">
            <v>NARRAGANSETT</v>
          </cell>
          <cell r="I1427" t="str">
            <v>RI</v>
          </cell>
          <cell r="J1427" t="str">
            <v>02882</v>
          </cell>
          <cell r="K1427" t="str">
            <v>Exact Auto Street Reference Geocoded</v>
          </cell>
          <cell r="M1427" t="str">
            <v>COSTA</v>
          </cell>
          <cell r="N1427" t="str">
            <v>COSTA</v>
          </cell>
          <cell r="O1427" t="str">
            <v>EFFECTIVE 8/10/20 Del in all locations unless cust chooses not to.</v>
          </cell>
          <cell r="P1427">
            <v>43000</v>
          </cell>
          <cell r="Q1427">
            <v>44244.537615740701</v>
          </cell>
          <cell r="R1427">
            <v>44256</v>
          </cell>
          <cell r="S1427" t="str">
            <v>FRANKIE</v>
          </cell>
          <cell r="T1427" t="str">
            <v>12</v>
          </cell>
          <cell r="V1427" t="str">
            <v>41.428533</v>
          </cell>
          <cell r="W1427" t="str">
            <v>-71.473513</v>
          </cell>
        </row>
        <row r="1428">
          <cell r="B1428">
            <v>600506</v>
          </cell>
          <cell r="C1428" t="str">
            <v>PIER MIDDLE SCHOOL</v>
          </cell>
          <cell r="D1428" t="str">
            <v>COSTA</v>
          </cell>
          <cell r="E1428">
            <v>0</v>
          </cell>
          <cell r="F1428" t="str">
            <v>M</v>
          </cell>
          <cell r="G1428" t="str">
            <v>235 SOUTH PIER ROAD</v>
          </cell>
          <cell r="H1428" t="str">
            <v>NARRAGANSETT</v>
          </cell>
          <cell r="I1428" t="str">
            <v>RI</v>
          </cell>
          <cell r="J1428" t="str">
            <v>02882</v>
          </cell>
          <cell r="K1428" t="str">
            <v>Exact Auto Street Reference Geocoded</v>
          </cell>
          <cell r="M1428" t="str">
            <v>COSTA</v>
          </cell>
          <cell r="N1428" t="str">
            <v>COSTA</v>
          </cell>
          <cell r="P1428">
            <v>43000</v>
          </cell>
          <cell r="Q1428">
            <v>44244.537615740701</v>
          </cell>
          <cell r="R1428">
            <v>44256</v>
          </cell>
          <cell r="S1428" t="str">
            <v>FRANKIE</v>
          </cell>
          <cell r="T1428" t="str">
            <v>12</v>
          </cell>
          <cell r="V1428" t="str">
            <v>41.428455</v>
          </cell>
          <cell r="W1428" t="str">
            <v>-71.473327</v>
          </cell>
        </row>
        <row r="1429">
          <cell r="B1429">
            <v>600507</v>
          </cell>
          <cell r="C1429" t="str">
            <v>CLAIBORNE PELL ELEMENTAR</v>
          </cell>
          <cell r="D1429" t="str">
            <v>COSTA</v>
          </cell>
          <cell r="E1429">
            <v>0</v>
          </cell>
          <cell r="F1429" t="str">
            <v>W</v>
          </cell>
          <cell r="G1429" t="str">
            <v>35 DEXTER STREET</v>
          </cell>
          <cell r="H1429" t="str">
            <v>NEWPORT</v>
          </cell>
          <cell r="I1429" t="str">
            <v>RI</v>
          </cell>
          <cell r="J1429" t="str">
            <v>02840</v>
          </cell>
          <cell r="K1429" t="str">
            <v>Exact Auto Street Reference Geocoded</v>
          </cell>
          <cell r="M1429" t="str">
            <v>COSTA</v>
          </cell>
          <cell r="N1429" t="str">
            <v>COSTA</v>
          </cell>
          <cell r="O1429" t="str">
            <v>make sure not to delivery during blackout period.  9/21/20 - Front of school at 3 Dexter St. Use left front door. Complete sign in &amp; covid checklist located on table.  Call # on manifest if no one available at front of school.</v>
          </cell>
          <cell r="P1429">
            <v>43000</v>
          </cell>
          <cell r="Q1429">
            <v>44244.537615740701</v>
          </cell>
          <cell r="R1429">
            <v>44270</v>
          </cell>
          <cell r="S1429" t="str">
            <v>FRANKIE</v>
          </cell>
          <cell r="T1429" t="str">
            <v>12</v>
          </cell>
          <cell r="V1429" t="str">
            <v>41.508606</v>
          </cell>
          <cell r="W1429" t="str">
            <v>-71.304262</v>
          </cell>
        </row>
        <row r="1430">
          <cell r="B1430">
            <v>600508</v>
          </cell>
          <cell r="C1430" t="str">
            <v>ROGERS HIGH SCHOOL</v>
          </cell>
          <cell r="D1430" t="str">
            <v>COSTA</v>
          </cell>
          <cell r="E1430">
            <v>0</v>
          </cell>
          <cell r="F1430" t="str">
            <v>W</v>
          </cell>
          <cell r="G1430" t="str">
            <v>15 WICKHAM ROAD</v>
          </cell>
          <cell r="H1430" t="str">
            <v>NEWPORT</v>
          </cell>
          <cell r="I1430" t="str">
            <v>RI</v>
          </cell>
          <cell r="J1430" t="str">
            <v>02840</v>
          </cell>
          <cell r="K1430" t="str">
            <v>Exact Auto Street Reference Geocoded</v>
          </cell>
          <cell r="M1430" t="str">
            <v>COSTA</v>
          </cell>
          <cell r="N1430" t="str">
            <v>COSTA</v>
          </cell>
          <cell r="P1430">
            <v>43000</v>
          </cell>
          <cell r="Q1430">
            <v>44244.537615740701</v>
          </cell>
          <cell r="R1430">
            <v>44175</v>
          </cell>
          <cell r="S1430" t="str">
            <v>FRANKIE</v>
          </cell>
          <cell r="T1430" t="str">
            <v>12</v>
          </cell>
          <cell r="V1430" t="str">
            <v>41.469293</v>
          </cell>
          <cell r="W1430" t="str">
            <v>-71.325161</v>
          </cell>
        </row>
        <row r="1431">
          <cell r="B1431">
            <v>600509</v>
          </cell>
          <cell r="C1431" t="str">
            <v>NO. PROVIDENCE HIGH</v>
          </cell>
          <cell r="D1431" t="str">
            <v>COSTA</v>
          </cell>
          <cell r="E1431">
            <v>0</v>
          </cell>
          <cell r="F1431" t="str">
            <v>T</v>
          </cell>
          <cell r="G1431" t="str">
            <v>1828 MINERAL SPRING AVE</v>
          </cell>
          <cell r="H1431" t="str">
            <v>NO.PROVIDENCE</v>
          </cell>
          <cell r="I1431" t="str">
            <v>RI</v>
          </cell>
          <cell r="J1431" t="str">
            <v>02904</v>
          </cell>
          <cell r="K1431" t="str">
            <v>High Confidence Auto Street Ref Geocoded</v>
          </cell>
          <cell r="M1431" t="str">
            <v>COSTA</v>
          </cell>
          <cell r="N1431" t="str">
            <v>COSTA</v>
          </cell>
          <cell r="O1431" t="str">
            <v>EFFECTIVE 8/10/20 Del in all locations unless cust chooses not to.</v>
          </cell>
          <cell r="P1431">
            <v>43000</v>
          </cell>
          <cell r="Q1431">
            <v>44244.537615740701</v>
          </cell>
          <cell r="R1431">
            <v>44473</v>
          </cell>
          <cell r="S1431" t="str">
            <v>FRANKIE</v>
          </cell>
          <cell r="T1431" t="str">
            <v>12</v>
          </cell>
          <cell r="V1431" t="str">
            <v>41.861538</v>
          </cell>
          <cell r="W1431" t="str">
            <v>-71.461918</v>
          </cell>
        </row>
        <row r="1432">
          <cell r="B1432">
            <v>600510</v>
          </cell>
          <cell r="C1432" t="str">
            <v>NORTH KINGSTOWN HIGH</v>
          </cell>
          <cell r="D1432" t="str">
            <v>COSTA</v>
          </cell>
          <cell r="E1432">
            <v>0</v>
          </cell>
          <cell r="F1432" t="str">
            <v>R</v>
          </cell>
          <cell r="G1432" t="str">
            <v>150 FAIRWAY DR</v>
          </cell>
          <cell r="H1432" t="str">
            <v>NORTH KINGSTOW</v>
          </cell>
          <cell r="I1432" t="str">
            <v>RI</v>
          </cell>
          <cell r="J1432" t="str">
            <v>02852</v>
          </cell>
          <cell r="K1432" t="str">
            <v>High Confidence Auto Street Ref Geocoded</v>
          </cell>
          <cell r="M1432" t="str">
            <v>COSTA</v>
          </cell>
          <cell r="N1432" t="str">
            <v>COSTA</v>
          </cell>
          <cell r="O1432" t="str">
            <v>EFFECTIVE 8/10/20 Del in all locations unless cust chooses not to.</v>
          </cell>
          <cell r="P1432">
            <v>43000</v>
          </cell>
          <cell r="Q1432">
            <v>44244.537615740701</v>
          </cell>
          <cell r="R1432">
            <v>44217</v>
          </cell>
          <cell r="S1432" t="str">
            <v>FRANKIE</v>
          </cell>
          <cell r="T1432" t="str">
            <v>12</v>
          </cell>
          <cell r="V1432" t="str">
            <v>41.558255</v>
          </cell>
          <cell r="W1432" t="str">
            <v>-71.447584</v>
          </cell>
        </row>
        <row r="1433">
          <cell r="B1433">
            <v>600511</v>
          </cell>
          <cell r="C1433" t="str">
            <v>NORTH SMITHFIELD HIGH SC</v>
          </cell>
          <cell r="D1433" t="str">
            <v>COSTA</v>
          </cell>
          <cell r="E1433">
            <v>0</v>
          </cell>
          <cell r="F1433" t="str">
            <v>T</v>
          </cell>
          <cell r="G1433" t="str">
            <v>412 GREENVILLE RD</v>
          </cell>
          <cell r="H1433" t="str">
            <v>NORTH SMITHFIELD</v>
          </cell>
          <cell r="I1433" t="str">
            <v>RI</v>
          </cell>
          <cell r="J1433" t="str">
            <v>02896</v>
          </cell>
          <cell r="K1433" t="str">
            <v>Exact Auto Street Reference Geocoded</v>
          </cell>
          <cell r="M1433" t="str">
            <v>COSTA</v>
          </cell>
          <cell r="N1433" t="str">
            <v>COSTA</v>
          </cell>
          <cell r="O1433" t="str">
            <v>EFFECTIVE 8/10/20 Del in all locations unless cust chooses not to.</v>
          </cell>
          <cell r="P1433">
            <v>43000</v>
          </cell>
          <cell r="Q1433">
            <v>44635.849756944401</v>
          </cell>
          <cell r="R1433">
            <v>44473</v>
          </cell>
          <cell r="S1433" t="str">
            <v>FRANKIE</v>
          </cell>
          <cell r="T1433" t="str">
            <v>12</v>
          </cell>
          <cell r="V1433" t="str">
            <v>41.954934</v>
          </cell>
          <cell r="W1433" t="str">
            <v>-71.544389</v>
          </cell>
        </row>
        <row r="1434">
          <cell r="B1434">
            <v>600512</v>
          </cell>
          <cell r="C1434" t="str">
            <v>NORTH SMITHFIELD MIDDLE</v>
          </cell>
          <cell r="D1434" t="str">
            <v>COSTA</v>
          </cell>
          <cell r="E1434">
            <v>0</v>
          </cell>
          <cell r="F1434" t="str">
            <v>T</v>
          </cell>
          <cell r="G1434" t="str">
            <v>1850 PROVIDENCE PIKE</v>
          </cell>
          <cell r="H1434" t="str">
            <v>NORTH SMITHFIELD</v>
          </cell>
          <cell r="I1434" t="str">
            <v>RI</v>
          </cell>
          <cell r="J1434" t="str">
            <v>02896</v>
          </cell>
          <cell r="K1434" t="str">
            <v>Exact Auto Street Reference Geocoded</v>
          </cell>
          <cell r="M1434" t="str">
            <v>COSTA</v>
          </cell>
          <cell r="N1434" t="str">
            <v>COSTA</v>
          </cell>
          <cell r="P1434">
            <v>43000</v>
          </cell>
          <cell r="Q1434">
            <v>44635.849826388898</v>
          </cell>
          <cell r="R1434">
            <v>44473</v>
          </cell>
          <cell r="S1434" t="str">
            <v>FRANKIE</v>
          </cell>
          <cell r="T1434" t="str">
            <v>12</v>
          </cell>
          <cell r="V1434" t="str">
            <v>41.955199</v>
          </cell>
          <cell r="W1434" t="str">
            <v>-71.547975</v>
          </cell>
        </row>
        <row r="1435">
          <cell r="B1435">
            <v>600514</v>
          </cell>
          <cell r="C1435" t="str">
            <v>JOSEPH JENKS JR. HIGH SC</v>
          </cell>
          <cell r="D1435" t="str">
            <v>COSTA</v>
          </cell>
          <cell r="E1435">
            <v>0</v>
          </cell>
          <cell r="F1435" t="str">
            <v>T</v>
          </cell>
          <cell r="G1435" t="str">
            <v>350 DIVISION ST.</v>
          </cell>
          <cell r="H1435" t="str">
            <v>PAWTUCKET</v>
          </cell>
          <cell r="I1435" t="str">
            <v>RI</v>
          </cell>
          <cell r="J1435" t="str">
            <v>02860</v>
          </cell>
          <cell r="K1435" t="str">
            <v>Exact Auto Street Reference Geocoded</v>
          </cell>
          <cell r="M1435" t="str">
            <v>COSTA</v>
          </cell>
          <cell r="N1435" t="str">
            <v>COSTA</v>
          </cell>
          <cell r="O1435" t="str">
            <v>EFFECTIVE 8/10/20 Del in all locations unless cust chooses not to.</v>
          </cell>
          <cell r="P1435">
            <v>43000</v>
          </cell>
          <cell r="Q1435">
            <v>44244.537615740701</v>
          </cell>
          <cell r="R1435">
            <v>44473</v>
          </cell>
          <cell r="S1435" t="str">
            <v>FRANKIE</v>
          </cell>
          <cell r="T1435" t="str">
            <v>12</v>
          </cell>
          <cell r="V1435" t="str">
            <v>41.874722</v>
          </cell>
          <cell r="W1435" t="str">
            <v>-71.371887</v>
          </cell>
        </row>
        <row r="1436">
          <cell r="B1436">
            <v>600515</v>
          </cell>
          <cell r="C1436" t="str">
            <v>SLATER JUNIOR HIGH SCHOO</v>
          </cell>
          <cell r="D1436" t="str">
            <v>COSTA</v>
          </cell>
          <cell r="E1436">
            <v>0</v>
          </cell>
          <cell r="F1436" t="str">
            <v>T</v>
          </cell>
          <cell r="G1436" t="str">
            <v>281 MINERAL SPRING AVE</v>
          </cell>
          <cell r="H1436" t="str">
            <v>PAWTUCKET</v>
          </cell>
          <cell r="I1436" t="str">
            <v>RI</v>
          </cell>
          <cell r="J1436" t="str">
            <v>02860</v>
          </cell>
          <cell r="K1436" t="str">
            <v>Exact Auto Street Reference Geocoded</v>
          </cell>
          <cell r="M1436" t="str">
            <v>COSTA</v>
          </cell>
          <cell r="N1436" t="str">
            <v>COSTA</v>
          </cell>
          <cell r="P1436">
            <v>43000</v>
          </cell>
          <cell r="Q1436">
            <v>44244.537615740701</v>
          </cell>
          <cell r="R1436">
            <v>43627</v>
          </cell>
          <cell r="S1436" t="str">
            <v>FRANKIE</v>
          </cell>
          <cell r="T1436" t="str">
            <v>12</v>
          </cell>
          <cell r="V1436" t="str">
            <v>41.874089</v>
          </cell>
          <cell r="W1436" t="str">
            <v>-71.400640</v>
          </cell>
        </row>
        <row r="1437">
          <cell r="B1437">
            <v>600516</v>
          </cell>
          <cell r="C1437" t="str">
            <v>PORTSMOUTH HIGH SCH</v>
          </cell>
          <cell r="D1437" t="str">
            <v>COSTA</v>
          </cell>
          <cell r="E1437">
            <v>0</v>
          </cell>
          <cell r="F1437" t="str">
            <v>M</v>
          </cell>
          <cell r="G1437" t="str">
            <v>120 EDUCATION LANE</v>
          </cell>
          <cell r="H1437" t="str">
            <v>PORTSMOUTH</v>
          </cell>
          <cell r="I1437" t="str">
            <v>RI</v>
          </cell>
          <cell r="J1437" t="str">
            <v>02871</v>
          </cell>
          <cell r="K1437" t="str">
            <v>Exact Auto Street Reference Geocoded</v>
          </cell>
          <cell r="M1437" t="str">
            <v>COSTA</v>
          </cell>
          <cell r="N1437" t="str">
            <v>COSTA</v>
          </cell>
          <cell r="O1437" t="str">
            <v>EFFECTIVE 8/10/20 Del in all locations unless cust chooses not to.</v>
          </cell>
          <cell r="P1437">
            <v>43000</v>
          </cell>
          <cell r="Q1437">
            <v>44244.537615740701</v>
          </cell>
          <cell r="R1437">
            <v>44256</v>
          </cell>
          <cell r="S1437" t="str">
            <v>FRANKIE</v>
          </cell>
          <cell r="T1437" t="str">
            <v>12</v>
          </cell>
          <cell r="V1437" t="str">
            <v>41.613003</v>
          </cell>
          <cell r="W1437" t="str">
            <v>-71.249817</v>
          </cell>
        </row>
        <row r="1438">
          <cell r="B1438">
            <v>600517</v>
          </cell>
          <cell r="C1438" t="str">
            <v>PORTSMOUTH MIDDLE</v>
          </cell>
          <cell r="D1438" t="str">
            <v>COSTA</v>
          </cell>
          <cell r="E1438">
            <v>0</v>
          </cell>
          <cell r="F1438" t="str">
            <v>M</v>
          </cell>
          <cell r="G1438" t="str">
            <v>125 JEPSON LANE</v>
          </cell>
          <cell r="H1438" t="str">
            <v>PORTSMOUTH</v>
          </cell>
          <cell r="I1438" t="str">
            <v>RI</v>
          </cell>
          <cell r="J1438" t="str">
            <v>02871</v>
          </cell>
          <cell r="K1438" t="str">
            <v>Exact Auto Street Reference Geocoded</v>
          </cell>
          <cell r="M1438" t="str">
            <v>COSTA</v>
          </cell>
          <cell r="N1438" t="str">
            <v>COSTA</v>
          </cell>
          <cell r="O1438" t="str">
            <v>Pull around back to dumpsters.  Call Rhonda @ 401.848.5948 to let you in.</v>
          </cell>
          <cell r="P1438">
            <v>43000</v>
          </cell>
          <cell r="Q1438">
            <v>44244.537615740701</v>
          </cell>
          <cell r="R1438">
            <v>44256</v>
          </cell>
          <cell r="S1438" t="str">
            <v>FRANKIE</v>
          </cell>
          <cell r="T1438" t="str">
            <v>12</v>
          </cell>
          <cell r="V1438" t="str">
            <v>41.555567</v>
          </cell>
          <cell r="W1438" t="str">
            <v>-71.283707</v>
          </cell>
        </row>
        <row r="1439">
          <cell r="B1439">
            <v>600518</v>
          </cell>
          <cell r="C1439" t="str">
            <v>BUCKLIN PRODUCTIONS SCHO</v>
          </cell>
          <cell r="D1439" t="str">
            <v>COSTA</v>
          </cell>
          <cell r="E1439">
            <v>0</v>
          </cell>
          <cell r="F1439" t="str">
            <v>M</v>
          </cell>
          <cell r="G1439" t="str">
            <v>465 DEXTER STREET</v>
          </cell>
          <cell r="H1439" t="str">
            <v>PROVIDENCE</v>
          </cell>
          <cell r="I1439" t="str">
            <v>RI</v>
          </cell>
          <cell r="J1439" t="str">
            <v>02907</v>
          </cell>
          <cell r="K1439" t="str">
            <v>Exact Auto Street Reference Geocoded</v>
          </cell>
          <cell r="L1439" t="str">
            <v>IS; EJ; DP</v>
          </cell>
          <cell r="M1439" t="str">
            <v>COSTA</v>
          </cell>
          <cell r="N1439" t="str">
            <v>COSTA</v>
          </cell>
          <cell r="O1439" t="str">
            <v>EFFECTIVE 8/10/20 Del in all locations unless cust chooses not to.</v>
          </cell>
          <cell r="P1439">
            <v>43000</v>
          </cell>
          <cell r="Q1439">
            <v>44244.537615740701</v>
          </cell>
          <cell r="R1439">
            <v>43998</v>
          </cell>
          <cell r="S1439" t="str">
            <v>FRANKIE</v>
          </cell>
          <cell r="T1439" t="str">
            <v>12</v>
          </cell>
          <cell r="V1439" t="str">
            <v>41.803985</v>
          </cell>
          <cell r="W1439" t="str">
            <v>-71.430262</v>
          </cell>
        </row>
        <row r="1440">
          <cell r="B1440">
            <v>600519</v>
          </cell>
          <cell r="C1440" t="str">
            <v>PROVIDENCE SCHOOL WAREHO</v>
          </cell>
          <cell r="D1440" t="str">
            <v>COSTA</v>
          </cell>
          <cell r="E1440">
            <v>0</v>
          </cell>
          <cell r="F1440" t="str">
            <v>M</v>
          </cell>
          <cell r="G1440" t="str">
            <v>125 ROYAL LITTLE DRIVE</v>
          </cell>
          <cell r="H1440" t="str">
            <v>PROVIDENCE</v>
          </cell>
          <cell r="I1440" t="str">
            <v>RI</v>
          </cell>
          <cell r="J1440" t="str">
            <v>02904</v>
          </cell>
          <cell r="K1440" t="str">
            <v>High Confidence Auto Street Ref Geocoded</v>
          </cell>
          <cell r="M1440" t="str">
            <v>COSTA</v>
          </cell>
          <cell r="N1440" t="str">
            <v>COSTA</v>
          </cell>
          <cell r="O1440" t="str">
            <v>EFFECTIVE 8/10/20 Del in all locations unless cust chooses not to.</v>
          </cell>
          <cell r="P1440">
            <v>43000</v>
          </cell>
          <cell r="Q1440">
            <v>44244.537615740701</v>
          </cell>
          <cell r="R1440">
            <v>43998</v>
          </cell>
          <cell r="S1440" t="str">
            <v>FRANKIE</v>
          </cell>
          <cell r="T1440" t="str">
            <v>12</v>
          </cell>
          <cell r="V1440" t="str">
            <v>41.851321</v>
          </cell>
          <cell r="W1440" t="str">
            <v>-71.411460</v>
          </cell>
        </row>
        <row r="1441">
          <cell r="B1441">
            <v>600521</v>
          </cell>
          <cell r="C1441" t="str">
            <v>SCITUATE HIGH SCHOOL (A)</v>
          </cell>
          <cell r="D1441" t="str">
            <v>COSTA</v>
          </cell>
          <cell r="E1441">
            <v>0</v>
          </cell>
          <cell r="F1441" t="str">
            <v>R</v>
          </cell>
          <cell r="G1441" t="str">
            <v>94 TRIMTOWN ROAD</v>
          </cell>
          <cell r="H1441" t="str">
            <v>NORTH SCITUATE</v>
          </cell>
          <cell r="I1441" t="str">
            <v>RI</v>
          </cell>
          <cell r="J1441" t="str">
            <v>02857</v>
          </cell>
          <cell r="K1441" t="str">
            <v>High Confidence Auto Street Ref Geocoded</v>
          </cell>
          <cell r="M1441" t="str">
            <v>COSTA</v>
          </cell>
          <cell r="N1441" t="str">
            <v>COSTA</v>
          </cell>
          <cell r="O1441" t="str">
            <v>EFFECTIVE 8/10/20 Del in all locations unless cust chooses not to.</v>
          </cell>
          <cell r="P1441">
            <v>43000</v>
          </cell>
          <cell r="Q1441">
            <v>44244.537615740701</v>
          </cell>
          <cell r="R1441">
            <v>44235</v>
          </cell>
          <cell r="S1441" t="str">
            <v>FRANKIE</v>
          </cell>
          <cell r="T1441" t="str">
            <v>12</v>
          </cell>
          <cell r="V1441" t="str">
            <v>41.824700</v>
          </cell>
          <cell r="W1441" t="str">
            <v>-71.622496</v>
          </cell>
        </row>
        <row r="1442">
          <cell r="B1442">
            <v>600522</v>
          </cell>
          <cell r="C1442" t="str">
            <v>SCITUATE MIDDLE SCHOOL (</v>
          </cell>
          <cell r="D1442" t="str">
            <v>COSTA</v>
          </cell>
          <cell r="E1442">
            <v>0</v>
          </cell>
          <cell r="F1442" t="str">
            <v>R</v>
          </cell>
          <cell r="G1442" t="str">
            <v>94 TRIMTOWN</v>
          </cell>
          <cell r="H1442" t="str">
            <v>NORTH SCITUATE</v>
          </cell>
          <cell r="I1442" t="str">
            <v>RI</v>
          </cell>
          <cell r="J1442" t="str">
            <v>02857</v>
          </cell>
          <cell r="K1442" t="str">
            <v>Med Confidence Auto Street Ref Geocoded</v>
          </cell>
          <cell r="M1442" t="str">
            <v>COSTA</v>
          </cell>
          <cell r="N1442" t="str">
            <v>COSTA</v>
          </cell>
          <cell r="P1442">
            <v>43000</v>
          </cell>
          <cell r="Q1442">
            <v>44244.537615740701</v>
          </cell>
          <cell r="S1442" t="str">
            <v>FRANKIE</v>
          </cell>
          <cell r="T1442" t="str">
            <v>12</v>
          </cell>
          <cell r="V1442" t="str">
            <v>41.824700</v>
          </cell>
          <cell r="W1442" t="str">
            <v>-71.622496</v>
          </cell>
        </row>
        <row r="1443">
          <cell r="B1443">
            <v>600523</v>
          </cell>
          <cell r="C1443" t="str">
            <v>SMITHFIELD HIGH SCHOOL</v>
          </cell>
          <cell r="D1443" t="str">
            <v>COSTA</v>
          </cell>
          <cell r="E1443">
            <v>0</v>
          </cell>
          <cell r="F1443" t="str">
            <v>T</v>
          </cell>
          <cell r="G1443" t="str">
            <v>90 PLEASANT VIEW AVE</v>
          </cell>
          <cell r="H1443" t="str">
            <v>SMITHFIELD</v>
          </cell>
          <cell r="I1443" t="str">
            <v>RI</v>
          </cell>
          <cell r="J1443" t="str">
            <v>02928</v>
          </cell>
          <cell r="K1443" t="str">
            <v>High Confidence Auto Street Ref Geocoded</v>
          </cell>
          <cell r="M1443" t="str">
            <v>COSTA</v>
          </cell>
          <cell r="N1443" t="str">
            <v>COSTA</v>
          </cell>
          <cell r="P1443">
            <v>43000</v>
          </cell>
          <cell r="Q1443">
            <v>44244.537615740701</v>
          </cell>
          <cell r="R1443">
            <v>44256</v>
          </cell>
          <cell r="S1443" t="str">
            <v>FRANKIE</v>
          </cell>
          <cell r="T1443" t="str">
            <v>12</v>
          </cell>
          <cell r="V1443" t="str">
            <v>41.879573</v>
          </cell>
          <cell r="W1443" t="str">
            <v>-71.541335</v>
          </cell>
        </row>
        <row r="1444">
          <cell r="B1444">
            <v>600524</v>
          </cell>
          <cell r="C1444" t="str">
            <v>BROAD ROCK MIDDLE SCH</v>
          </cell>
          <cell r="D1444" t="str">
            <v>COSTA</v>
          </cell>
          <cell r="E1444">
            <v>0</v>
          </cell>
          <cell r="F1444" t="str">
            <v>R</v>
          </cell>
          <cell r="G1444" t="str">
            <v>351 BROAD ROCK ROAD</v>
          </cell>
          <cell r="H1444" t="str">
            <v>WAKEFIELD</v>
          </cell>
          <cell r="I1444" t="str">
            <v>RI</v>
          </cell>
          <cell r="J1444" t="str">
            <v>02879</v>
          </cell>
          <cell r="K1444" t="str">
            <v>High Confidence Auto Street Ref Geocoded</v>
          </cell>
          <cell r="M1444" t="str">
            <v>COSTA</v>
          </cell>
          <cell r="N1444" t="str">
            <v>COSTA</v>
          </cell>
          <cell r="P1444">
            <v>43000</v>
          </cell>
          <cell r="Q1444">
            <v>44244.537615740701</v>
          </cell>
          <cell r="S1444" t="str">
            <v>FRANKIE</v>
          </cell>
          <cell r="T1444" t="str">
            <v>12</v>
          </cell>
          <cell r="V1444" t="str">
            <v>41.456702</v>
          </cell>
          <cell r="W1444" t="str">
            <v>-71.486192</v>
          </cell>
        </row>
        <row r="1445">
          <cell r="B1445">
            <v>600525</v>
          </cell>
          <cell r="C1445" t="str">
            <v>COGGESHAL ELEM</v>
          </cell>
          <cell r="D1445" t="str">
            <v>COSTA</v>
          </cell>
          <cell r="E1445">
            <v>0</v>
          </cell>
          <cell r="F1445" t="str">
            <v>W</v>
          </cell>
          <cell r="G1445" t="str">
            <v>130 VAN ZANDT AVENUE</v>
          </cell>
          <cell r="H1445" t="str">
            <v>NEWPORT</v>
          </cell>
          <cell r="I1445" t="str">
            <v>RI</v>
          </cell>
          <cell r="J1445" t="str">
            <v>02840</v>
          </cell>
          <cell r="K1445" t="str">
            <v>Exact Auto Street Reference Geocoded</v>
          </cell>
          <cell r="M1445" t="str">
            <v>COSTA</v>
          </cell>
          <cell r="N1445" t="str">
            <v>COSTA</v>
          </cell>
          <cell r="P1445">
            <v>43000</v>
          </cell>
          <cell r="Q1445">
            <v>44244.537615740701</v>
          </cell>
          <cell r="S1445" t="str">
            <v>FRANKIE</v>
          </cell>
          <cell r="T1445" t="str">
            <v>12</v>
          </cell>
          <cell r="V1445" t="str">
            <v>41.500157</v>
          </cell>
          <cell r="W1445" t="str">
            <v>-71.310212</v>
          </cell>
        </row>
        <row r="1446">
          <cell r="B1446">
            <v>600526</v>
          </cell>
          <cell r="C1446" t="str">
            <v>CURTIS CORNER MIDDLE</v>
          </cell>
          <cell r="D1446" t="str">
            <v>COSTA</v>
          </cell>
          <cell r="E1446">
            <v>0</v>
          </cell>
          <cell r="F1446" t="str">
            <v>R</v>
          </cell>
          <cell r="G1446" t="str">
            <v>301 CURTIS CORNER ROAD</v>
          </cell>
          <cell r="H1446" t="str">
            <v>WAKEFIELD</v>
          </cell>
          <cell r="I1446" t="str">
            <v>RI</v>
          </cell>
          <cell r="J1446" t="str">
            <v>02879</v>
          </cell>
          <cell r="K1446" t="str">
            <v>High Confidence Auto Street Ref Geocoded</v>
          </cell>
          <cell r="M1446" t="str">
            <v>COSTA</v>
          </cell>
          <cell r="N1446" t="str">
            <v>COSTA</v>
          </cell>
          <cell r="P1446">
            <v>43000</v>
          </cell>
          <cell r="Q1446">
            <v>44244.537615740701</v>
          </cell>
          <cell r="S1446" t="str">
            <v>FRANKIE</v>
          </cell>
          <cell r="T1446" t="str">
            <v>12</v>
          </cell>
          <cell r="V1446" t="str">
            <v>41.458950</v>
          </cell>
          <cell r="W1446" t="str">
            <v>-71.519714</v>
          </cell>
        </row>
        <row r="1447">
          <cell r="B1447">
            <v>600527</v>
          </cell>
          <cell r="C1447" t="str">
            <v>SOUTH KINGSTOWN HIGH</v>
          </cell>
          <cell r="D1447" t="str">
            <v>COSTA</v>
          </cell>
          <cell r="E1447">
            <v>0</v>
          </cell>
          <cell r="F1447" t="str">
            <v>R</v>
          </cell>
          <cell r="G1447" t="str">
            <v>215 COLUMBIA STREET</v>
          </cell>
          <cell r="H1447" t="str">
            <v>WAKEFIELD</v>
          </cell>
          <cell r="I1447" t="str">
            <v>RI</v>
          </cell>
          <cell r="J1447" t="str">
            <v>02879</v>
          </cell>
          <cell r="K1447" t="str">
            <v>High Confidence Auto Street Ref Geocoded</v>
          </cell>
          <cell r="M1447" t="str">
            <v>COSTA</v>
          </cell>
          <cell r="N1447" t="str">
            <v>COSTA</v>
          </cell>
          <cell r="O1447" t="str">
            <v>EFFECTIVE 8/10/20 Del in all locations unless cust chooses not to.</v>
          </cell>
          <cell r="P1447">
            <v>43000</v>
          </cell>
          <cell r="Q1447">
            <v>44244.537615740701</v>
          </cell>
          <cell r="R1447">
            <v>44224</v>
          </cell>
          <cell r="S1447" t="str">
            <v>FRANKIE</v>
          </cell>
          <cell r="T1447" t="str">
            <v>12</v>
          </cell>
          <cell r="V1447" t="str">
            <v>41.445733</v>
          </cell>
          <cell r="W1447" t="str">
            <v>-71.496134</v>
          </cell>
        </row>
        <row r="1448">
          <cell r="B1448">
            <v>600528</v>
          </cell>
          <cell r="C1448" t="str">
            <v>PELL  ELEMENTARY SCHOOL</v>
          </cell>
          <cell r="D1448" t="str">
            <v>COSTA</v>
          </cell>
          <cell r="E1448">
            <v>0</v>
          </cell>
          <cell r="F1448" t="str">
            <v>F</v>
          </cell>
          <cell r="G1448" t="str">
            <v>35 DEXTER STREET</v>
          </cell>
          <cell r="H1448" t="str">
            <v>NEWPORT</v>
          </cell>
          <cell r="I1448" t="str">
            <v>RI</v>
          </cell>
          <cell r="J1448" t="str">
            <v>02840</v>
          </cell>
          <cell r="K1448" t="str">
            <v>Exact Auto Street Reference Geocoded</v>
          </cell>
          <cell r="M1448" t="str">
            <v>COSTA</v>
          </cell>
          <cell r="N1448" t="str">
            <v>COSTA</v>
          </cell>
          <cell r="P1448">
            <v>43000</v>
          </cell>
          <cell r="Q1448">
            <v>44256.541053240697</v>
          </cell>
          <cell r="S1448" t="str">
            <v>FRANKIE</v>
          </cell>
          <cell r="T1448" t="str">
            <v>12</v>
          </cell>
          <cell r="V1448" t="str">
            <v>41.508606</v>
          </cell>
          <cell r="W1448" t="str">
            <v>-71.304262</v>
          </cell>
        </row>
        <row r="1449">
          <cell r="B1449">
            <v>600529</v>
          </cell>
          <cell r="C1449" t="str">
            <v>UNDERWOOD ELEM</v>
          </cell>
          <cell r="D1449" t="str">
            <v>COSTA</v>
          </cell>
          <cell r="E1449">
            <v>0</v>
          </cell>
          <cell r="F1449" t="str">
            <v>W</v>
          </cell>
          <cell r="G1449" t="str">
            <v>90 HARRISON AVENUE</v>
          </cell>
          <cell r="H1449" t="str">
            <v>NEWPORT</v>
          </cell>
          <cell r="I1449" t="str">
            <v>RI</v>
          </cell>
          <cell r="J1449" t="str">
            <v>02840</v>
          </cell>
          <cell r="K1449" t="str">
            <v>Exact Auto Street Reference Geocoded</v>
          </cell>
          <cell r="M1449" t="str">
            <v>COSTA</v>
          </cell>
          <cell r="N1449" t="str">
            <v>COSTA</v>
          </cell>
          <cell r="P1449">
            <v>43000</v>
          </cell>
          <cell r="Q1449">
            <v>44244.537615740701</v>
          </cell>
          <cell r="S1449" t="str">
            <v>FRANKIE</v>
          </cell>
          <cell r="T1449" t="str">
            <v>12</v>
          </cell>
          <cell r="V1449" t="str">
            <v>41.471441</v>
          </cell>
          <cell r="W1449" t="str">
            <v>-71.324359</v>
          </cell>
        </row>
        <row r="1450">
          <cell r="B1450">
            <v>600530</v>
          </cell>
          <cell r="C1450" t="str">
            <v>TIVERTON MIDDLE SCHOOL</v>
          </cell>
          <cell r="D1450" t="str">
            <v>COSTA</v>
          </cell>
          <cell r="E1450">
            <v>0</v>
          </cell>
          <cell r="F1450" t="str">
            <v>F</v>
          </cell>
          <cell r="G1450" t="str">
            <v>10 QUINTAL DRIVE</v>
          </cell>
          <cell r="H1450" t="str">
            <v>TIVERTON</v>
          </cell>
          <cell r="I1450" t="str">
            <v>RI</v>
          </cell>
          <cell r="J1450" t="str">
            <v>02878</v>
          </cell>
          <cell r="K1450" t="str">
            <v>High Confidence Auto Street Ref Geocoded</v>
          </cell>
          <cell r="M1450" t="str">
            <v>COSTA</v>
          </cell>
          <cell r="N1450" t="str">
            <v>COSTA</v>
          </cell>
          <cell r="O1450" t="str">
            <v>EFFECTIVE 8/10/20 Del in all locations unless cust chooses not to.</v>
          </cell>
          <cell r="P1450">
            <v>43000</v>
          </cell>
          <cell r="Q1450">
            <v>44244.537615740701</v>
          </cell>
          <cell r="R1450">
            <v>44231</v>
          </cell>
          <cell r="S1450" t="str">
            <v>FRANKIE</v>
          </cell>
          <cell r="T1450" t="str">
            <v>12</v>
          </cell>
          <cell r="V1450" t="str">
            <v>41.629990</v>
          </cell>
          <cell r="W1450" t="str">
            <v>-71.158512</v>
          </cell>
        </row>
        <row r="1451">
          <cell r="B1451">
            <v>600531</v>
          </cell>
          <cell r="C1451" t="str">
            <v>PILGRIM HIGH SCHOOL WARW</v>
          </cell>
          <cell r="D1451" t="str">
            <v>COSTA</v>
          </cell>
          <cell r="E1451">
            <v>0</v>
          </cell>
          <cell r="F1451" t="str">
            <v>F</v>
          </cell>
          <cell r="G1451" t="str">
            <v>111 PILGRIM PARKWAY</v>
          </cell>
          <cell r="H1451" t="str">
            <v>WARWICK</v>
          </cell>
          <cell r="I1451" t="str">
            <v>RI</v>
          </cell>
          <cell r="J1451" t="str">
            <v>02888</v>
          </cell>
          <cell r="K1451" t="str">
            <v>Exact Auto Street Reference Geocoded</v>
          </cell>
          <cell r="M1451" t="str">
            <v>COSTA</v>
          </cell>
          <cell r="N1451" t="str">
            <v>COSTA</v>
          </cell>
          <cell r="O1451" t="str">
            <v>EFFECTIVE 8/10/20 Del in all locations unless cust chooses not to.</v>
          </cell>
          <cell r="P1451">
            <v>43000</v>
          </cell>
          <cell r="Q1451">
            <v>44244.537615740701</v>
          </cell>
          <cell r="R1451">
            <v>44235</v>
          </cell>
          <cell r="S1451" t="str">
            <v>FRANKIE</v>
          </cell>
          <cell r="T1451" t="str">
            <v>12</v>
          </cell>
          <cell r="V1451" t="str">
            <v>41.744944</v>
          </cell>
          <cell r="W1451" t="str">
            <v>-71.410898</v>
          </cell>
        </row>
        <row r="1452">
          <cell r="B1452">
            <v>600532</v>
          </cell>
          <cell r="C1452" t="str">
            <v>WINMAN JR HIGH - WARWICK</v>
          </cell>
          <cell r="D1452" t="str">
            <v>COSTA</v>
          </cell>
          <cell r="E1452">
            <v>0</v>
          </cell>
          <cell r="F1452" t="str">
            <v>F</v>
          </cell>
          <cell r="G1452" t="str">
            <v>575 CENTERVILLE ROAD</v>
          </cell>
          <cell r="H1452" t="str">
            <v>WARWICK</v>
          </cell>
          <cell r="I1452" t="str">
            <v>RI</v>
          </cell>
          <cell r="J1452" t="str">
            <v>02886</v>
          </cell>
          <cell r="K1452" t="str">
            <v>Exact Auto Street Reference Geocoded</v>
          </cell>
          <cell r="M1452" t="str">
            <v>COSTA</v>
          </cell>
          <cell r="N1452" t="str">
            <v>COSTA</v>
          </cell>
          <cell r="P1452">
            <v>43000</v>
          </cell>
          <cell r="Q1452">
            <v>44244.537615740701</v>
          </cell>
          <cell r="R1452">
            <v>44235</v>
          </cell>
          <cell r="S1452" t="str">
            <v>FRANKIE</v>
          </cell>
          <cell r="T1452" t="str">
            <v>12</v>
          </cell>
          <cell r="V1452" t="str">
            <v>41.697450</v>
          </cell>
          <cell r="W1452" t="str">
            <v>-71.479892</v>
          </cell>
        </row>
        <row r="1453">
          <cell r="B1453">
            <v>600533</v>
          </cell>
          <cell r="C1453" t="str">
            <v>WEST WARWICK HIGH SCHOOL</v>
          </cell>
          <cell r="D1453" t="str">
            <v>COSTA</v>
          </cell>
          <cell r="E1453">
            <v>0</v>
          </cell>
          <cell r="F1453" t="str">
            <v>F</v>
          </cell>
          <cell r="G1453" t="str">
            <v>1 WEBSTER KNIGHT DR</v>
          </cell>
          <cell r="H1453" t="str">
            <v>WEST WARWICK</v>
          </cell>
          <cell r="I1453" t="str">
            <v>RI</v>
          </cell>
          <cell r="J1453" t="str">
            <v>02893</v>
          </cell>
          <cell r="K1453" t="str">
            <v>High Confidence Auto Street Ref Geocoded</v>
          </cell>
          <cell r="M1453" t="str">
            <v>COSTA</v>
          </cell>
          <cell r="N1453" t="str">
            <v>COSTA</v>
          </cell>
          <cell r="O1453" t="str">
            <v>EFFECTIVE 8/10/20 Del in all locations unless cust chooses not to.</v>
          </cell>
          <cell r="P1453">
            <v>43000</v>
          </cell>
          <cell r="Q1453">
            <v>44244.537615740701</v>
          </cell>
          <cell r="R1453">
            <v>44248</v>
          </cell>
          <cell r="S1453" t="str">
            <v>FRANKIE</v>
          </cell>
          <cell r="T1453" t="str">
            <v>12</v>
          </cell>
          <cell r="V1453" t="str">
            <v>41.706489</v>
          </cell>
          <cell r="W1453" t="str">
            <v>-71.516751</v>
          </cell>
        </row>
        <row r="1454">
          <cell r="B1454">
            <v>600534</v>
          </cell>
          <cell r="C1454" t="str">
            <v>WAKEFIELD HILLS ELEMENTA</v>
          </cell>
          <cell r="D1454" t="str">
            <v>COSTA</v>
          </cell>
          <cell r="E1454">
            <v>0</v>
          </cell>
          <cell r="F1454" t="str">
            <v>F</v>
          </cell>
          <cell r="G1454" t="str">
            <v>505 WAKEFIELD ST</v>
          </cell>
          <cell r="H1454" t="str">
            <v>WEST WARWICK</v>
          </cell>
          <cell r="I1454" t="str">
            <v>RI</v>
          </cell>
          <cell r="J1454" t="str">
            <v>02893</v>
          </cell>
          <cell r="K1454" t="str">
            <v>Exact Auto Street Reference Geocoded</v>
          </cell>
          <cell r="M1454" t="str">
            <v>COSTA</v>
          </cell>
          <cell r="N1454" t="str">
            <v>COSTA</v>
          </cell>
          <cell r="P1454">
            <v>43000</v>
          </cell>
          <cell r="Q1454">
            <v>44244.537615740701</v>
          </cell>
          <cell r="R1454">
            <v>44248</v>
          </cell>
          <cell r="S1454" t="str">
            <v>FRANKIE</v>
          </cell>
          <cell r="T1454" t="str">
            <v>12</v>
          </cell>
          <cell r="V1454" t="str">
            <v>41.725391</v>
          </cell>
          <cell r="W1454" t="str">
            <v>-71.506345</v>
          </cell>
        </row>
        <row r="1455">
          <cell r="B1455">
            <v>600535</v>
          </cell>
          <cell r="C1455" t="str">
            <v>JOHN F HORGAN</v>
          </cell>
          <cell r="D1455" t="str">
            <v>COSTA</v>
          </cell>
          <cell r="E1455">
            <v>0</v>
          </cell>
          <cell r="F1455" t="str">
            <v>F</v>
          </cell>
          <cell r="G1455" t="str">
            <v>124 PROVIDENCE ST</v>
          </cell>
          <cell r="H1455" t="str">
            <v>WEST WARWICK</v>
          </cell>
          <cell r="I1455" t="str">
            <v>RI</v>
          </cell>
          <cell r="J1455" t="str">
            <v>02893</v>
          </cell>
          <cell r="K1455" t="str">
            <v>High Confidence Auto Street Ref Geocoded</v>
          </cell>
          <cell r="M1455" t="str">
            <v>COSTA</v>
          </cell>
          <cell r="N1455" t="str">
            <v>COSTA</v>
          </cell>
          <cell r="P1455">
            <v>43000</v>
          </cell>
          <cell r="Q1455">
            <v>44244.537615740701</v>
          </cell>
          <cell r="R1455">
            <v>44248</v>
          </cell>
          <cell r="S1455" t="str">
            <v>FRANKIE</v>
          </cell>
          <cell r="T1455" t="str">
            <v>12</v>
          </cell>
          <cell r="V1455" t="str">
            <v>41.713086</v>
          </cell>
          <cell r="W1455" t="str">
            <v>-71.517266</v>
          </cell>
        </row>
        <row r="1456">
          <cell r="B1456">
            <v>600536</v>
          </cell>
          <cell r="C1456" t="str">
            <v>GREENBUSH ELEMENTARY</v>
          </cell>
          <cell r="D1456" t="str">
            <v>COSTA</v>
          </cell>
          <cell r="E1456">
            <v>0</v>
          </cell>
          <cell r="F1456" t="str">
            <v>F</v>
          </cell>
          <cell r="G1456" t="str">
            <v>127 GREENBUSH RD</v>
          </cell>
          <cell r="H1456" t="str">
            <v>WEST WARWICK</v>
          </cell>
          <cell r="I1456" t="str">
            <v>RI</v>
          </cell>
          <cell r="J1456" t="str">
            <v>02893</v>
          </cell>
          <cell r="K1456" t="str">
            <v>Exact Auto Street Reference Geocoded</v>
          </cell>
          <cell r="M1456" t="str">
            <v>COSTA</v>
          </cell>
          <cell r="N1456" t="str">
            <v>COSTA</v>
          </cell>
          <cell r="P1456">
            <v>43000</v>
          </cell>
          <cell r="Q1456">
            <v>44244.537615740701</v>
          </cell>
          <cell r="R1456">
            <v>44244</v>
          </cell>
          <cell r="S1456" t="str">
            <v>FRANKIE</v>
          </cell>
          <cell r="T1456" t="str">
            <v>12</v>
          </cell>
          <cell r="V1456" t="str">
            <v>41.671699</v>
          </cell>
          <cell r="W1456" t="str">
            <v>-71.523997</v>
          </cell>
        </row>
        <row r="1457">
          <cell r="B1457">
            <v>600537</v>
          </cell>
          <cell r="C1457" t="str">
            <v>WESTERLY HIGH SCHOOL</v>
          </cell>
          <cell r="D1457" t="str">
            <v>COSTA</v>
          </cell>
          <cell r="E1457">
            <v>0</v>
          </cell>
          <cell r="F1457" t="str">
            <v>R</v>
          </cell>
          <cell r="G1457" t="str">
            <v>23 WARD ST</v>
          </cell>
          <cell r="H1457" t="str">
            <v>WESTERLY</v>
          </cell>
          <cell r="I1457" t="str">
            <v>RI</v>
          </cell>
          <cell r="J1457" t="str">
            <v>02891</v>
          </cell>
          <cell r="K1457" t="str">
            <v>Med Confidence Auto Street Ref Geocoded</v>
          </cell>
          <cell r="M1457" t="str">
            <v>COSTA</v>
          </cell>
          <cell r="N1457" t="str">
            <v>COSTA</v>
          </cell>
          <cell r="P1457">
            <v>43000</v>
          </cell>
          <cell r="Q1457">
            <v>44244.537615740701</v>
          </cell>
          <cell r="R1457">
            <v>44272</v>
          </cell>
          <cell r="S1457" t="str">
            <v>FRANKIE</v>
          </cell>
          <cell r="T1457" t="str">
            <v>12</v>
          </cell>
          <cell r="V1457" t="str">
            <v>41.375356</v>
          </cell>
          <cell r="W1457" t="str">
            <v>-71.819931</v>
          </cell>
        </row>
        <row r="1458">
          <cell r="B1458">
            <v>600538</v>
          </cell>
          <cell r="C1458" t="str">
            <v>WESTERLY MIDDLE SCHOOL</v>
          </cell>
          <cell r="D1458" t="str">
            <v>COSTA</v>
          </cell>
          <cell r="E1458">
            <v>0</v>
          </cell>
          <cell r="F1458" t="str">
            <v>R</v>
          </cell>
          <cell r="G1458" t="str">
            <v>10 SANDY HILL ROAD</v>
          </cell>
          <cell r="H1458" t="str">
            <v>WESTERLY</v>
          </cell>
          <cell r="I1458" t="str">
            <v>RI</v>
          </cell>
          <cell r="J1458" t="str">
            <v>02891</v>
          </cell>
          <cell r="K1458" t="str">
            <v>Exact Auto Street Reference Geocoded</v>
          </cell>
          <cell r="M1458" t="str">
            <v>COSTA</v>
          </cell>
          <cell r="N1458" t="str">
            <v>COSTA</v>
          </cell>
          <cell r="O1458" t="str">
            <v>EFFECTIVE 8/10/20 Del in all locations unless cust chooses not to.</v>
          </cell>
          <cell r="P1458">
            <v>43000</v>
          </cell>
          <cell r="Q1458">
            <v>44244.537615740701</v>
          </cell>
          <cell r="R1458">
            <v>44244</v>
          </cell>
          <cell r="S1458" t="str">
            <v>FRANKIE</v>
          </cell>
          <cell r="T1458" t="str">
            <v>12</v>
          </cell>
          <cell r="V1458" t="str">
            <v>41.349242</v>
          </cell>
          <cell r="W1458" t="str">
            <v>-71.787266</v>
          </cell>
        </row>
        <row r="1459">
          <cell r="B1459">
            <v>600539</v>
          </cell>
          <cell r="C1459" t="str">
            <v>POTHIER ELEM SCHOOL</v>
          </cell>
          <cell r="D1459" t="str">
            <v>COSTA</v>
          </cell>
          <cell r="E1459">
            <v>0</v>
          </cell>
          <cell r="F1459" t="str">
            <v>T</v>
          </cell>
          <cell r="G1459" t="str">
            <v>420 ROBINSON ST.</v>
          </cell>
          <cell r="H1459" t="str">
            <v>WOONSOCKET</v>
          </cell>
          <cell r="I1459" t="str">
            <v>RI</v>
          </cell>
          <cell r="J1459" t="str">
            <v>02895</v>
          </cell>
          <cell r="K1459" t="str">
            <v>Exact Auto Street Reference Geocoded</v>
          </cell>
          <cell r="M1459" t="str">
            <v>COSTA</v>
          </cell>
          <cell r="N1459" t="str">
            <v>COSTA</v>
          </cell>
          <cell r="O1459" t="str">
            <v>EFFECTIVE 8/10/20 Del in all locations unless cust chooses not to.</v>
          </cell>
          <cell r="P1459">
            <v>43000</v>
          </cell>
          <cell r="Q1459">
            <v>44244.537615740701</v>
          </cell>
          <cell r="R1459">
            <v>44473</v>
          </cell>
          <cell r="S1459" t="str">
            <v>FRANKIE</v>
          </cell>
          <cell r="T1459" t="str">
            <v>12</v>
          </cell>
          <cell r="V1459" t="str">
            <v>42.009297</v>
          </cell>
          <cell r="W1459" t="str">
            <v>-71.493533</v>
          </cell>
        </row>
        <row r="1460">
          <cell r="B1460">
            <v>600540</v>
          </cell>
          <cell r="C1460" t="str">
            <v>WOONSOCKET HIGH</v>
          </cell>
          <cell r="D1460" t="str">
            <v>COSTA</v>
          </cell>
          <cell r="E1460">
            <v>0</v>
          </cell>
          <cell r="F1460" t="str">
            <v>T</v>
          </cell>
          <cell r="G1460" t="str">
            <v>777 CASS AVENUE</v>
          </cell>
          <cell r="H1460" t="str">
            <v>WOONSOCKET</v>
          </cell>
          <cell r="I1460" t="str">
            <v>RI</v>
          </cell>
          <cell r="J1460" t="str">
            <v>02895</v>
          </cell>
          <cell r="K1460" t="str">
            <v>Exact Auto Street Reference Geocoded</v>
          </cell>
          <cell r="M1460" t="str">
            <v>COSTA</v>
          </cell>
          <cell r="N1460" t="str">
            <v>COSTA</v>
          </cell>
          <cell r="P1460">
            <v>43000</v>
          </cell>
          <cell r="Q1460">
            <v>44244.537615740701</v>
          </cell>
          <cell r="R1460">
            <v>44473</v>
          </cell>
          <cell r="S1460" t="str">
            <v>FRANKIE</v>
          </cell>
          <cell r="T1460" t="str">
            <v>12</v>
          </cell>
          <cell r="V1460" t="str">
            <v>42.005073</v>
          </cell>
          <cell r="W1460" t="str">
            <v>-71.485343</v>
          </cell>
        </row>
        <row r="1461">
          <cell r="B1461">
            <v>600542</v>
          </cell>
          <cell r="C1461" t="str">
            <v>WMS @ VILLA NOVA</v>
          </cell>
          <cell r="D1461" t="str">
            <v>COSTA</v>
          </cell>
          <cell r="E1461">
            <v>0</v>
          </cell>
          <cell r="F1461" t="str">
            <v>T</v>
          </cell>
          <cell r="G1461" t="str">
            <v>240 FLORENCE DRIVE</v>
          </cell>
          <cell r="H1461" t="str">
            <v>WOONSOCKET</v>
          </cell>
          <cell r="I1461" t="str">
            <v>RI</v>
          </cell>
          <cell r="J1461" t="str">
            <v>02895</v>
          </cell>
          <cell r="K1461" t="str">
            <v>Exact Auto Street Reference Geocoded</v>
          </cell>
          <cell r="M1461" t="str">
            <v>COSTA</v>
          </cell>
          <cell r="N1461" t="str">
            <v>COSTA</v>
          </cell>
          <cell r="P1461">
            <v>43000</v>
          </cell>
          <cell r="Q1461">
            <v>44244.537615740701</v>
          </cell>
          <cell r="R1461">
            <v>44473</v>
          </cell>
          <cell r="S1461" t="str">
            <v>FRANKIE</v>
          </cell>
          <cell r="T1461" t="str">
            <v>12</v>
          </cell>
          <cell r="V1461" t="str">
            <v>42.005020</v>
          </cell>
          <cell r="W1461" t="str">
            <v>-71.500897</v>
          </cell>
        </row>
        <row r="1462">
          <cell r="B1462">
            <v>600543</v>
          </cell>
          <cell r="C1462" t="str">
            <v>WMS @ HAMLET</v>
          </cell>
          <cell r="D1462" t="str">
            <v>COSTA</v>
          </cell>
          <cell r="E1462">
            <v>0</v>
          </cell>
          <cell r="F1462" t="str">
            <v>T</v>
          </cell>
          <cell r="G1462" t="str">
            <v>60 FLORENCE DRIVE</v>
          </cell>
          <cell r="H1462" t="str">
            <v>WOONSOCKET</v>
          </cell>
          <cell r="I1462" t="str">
            <v>RI</v>
          </cell>
          <cell r="J1462" t="str">
            <v>02895</v>
          </cell>
          <cell r="K1462" t="str">
            <v>Exact Auto Street Reference Geocoded</v>
          </cell>
          <cell r="M1462" t="str">
            <v>COSTA</v>
          </cell>
          <cell r="N1462" t="str">
            <v>COSTA</v>
          </cell>
          <cell r="O1462" t="str">
            <v>EFFECTIVE 8/10/20 Del in all locations unless cust chooses not to.</v>
          </cell>
          <cell r="P1462">
            <v>43000</v>
          </cell>
          <cell r="Q1462">
            <v>44244.537615740701</v>
          </cell>
          <cell r="R1462">
            <v>44473</v>
          </cell>
          <cell r="S1462" t="str">
            <v>FRANKIE</v>
          </cell>
          <cell r="T1462" t="str">
            <v>12</v>
          </cell>
          <cell r="V1462" t="str">
            <v>42.003519</v>
          </cell>
          <cell r="W1462" t="str">
            <v>-71.499533</v>
          </cell>
        </row>
        <row r="1463">
          <cell r="B1463">
            <v>600544</v>
          </cell>
          <cell r="C1463" t="str">
            <v>Melrose School Jamestown</v>
          </cell>
          <cell r="D1463" t="str">
            <v>COSTA</v>
          </cell>
          <cell r="E1463">
            <v>0</v>
          </cell>
          <cell r="F1463" t="str">
            <v>R</v>
          </cell>
          <cell r="G1463" t="str">
            <v>76 Melrose AVE</v>
          </cell>
          <cell r="H1463" t="str">
            <v>JAMESTOWN</v>
          </cell>
          <cell r="I1463" t="str">
            <v>RI</v>
          </cell>
          <cell r="J1463" t="str">
            <v>02835</v>
          </cell>
          <cell r="K1463" t="str">
            <v>Exact Auto Street Reference Geocoded</v>
          </cell>
          <cell r="M1463" t="str">
            <v>COSTA</v>
          </cell>
          <cell r="N1463" t="str">
            <v>COSTA</v>
          </cell>
          <cell r="O1463" t="str">
            <v>EFFECTIVE 8/10/20 Del in all locations unless cust chooses not to.</v>
          </cell>
          <cell r="P1463">
            <v>43153</v>
          </cell>
          <cell r="Q1463">
            <v>44244.537615740701</v>
          </cell>
          <cell r="R1463">
            <v>44224</v>
          </cell>
          <cell r="S1463" t="str">
            <v>FRANKIE</v>
          </cell>
          <cell r="T1463" t="str">
            <v>12</v>
          </cell>
          <cell r="V1463" t="str">
            <v>41.498859</v>
          </cell>
          <cell r="W1463" t="str">
            <v>-71.380918</v>
          </cell>
        </row>
        <row r="1464">
          <cell r="B1464">
            <v>600546</v>
          </cell>
          <cell r="C1464" t="str">
            <v>Thalberg Elementary</v>
          </cell>
          <cell r="D1464" t="str">
            <v>FFV</v>
          </cell>
          <cell r="E1464">
            <v>0</v>
          </cell>
          <cell r="F1464" t="str">
            <v>F</v>
          </cell>
          <cell r="G1464" t="str">
            <v>145 Dunham Road</v>
          </cell>
          <cell r="H1464" t="str">
            <v>SOUTHINGTON</v>
          </cell>
          <cell r="I1464" t="str">
            <v>CT</v>
          </cell>
          <cell r="J1464" t="str">
            <v>06489</v>
          </cell>
          <cell r="K1464" t="str">
            <v>Med Confidence Auto Street Ref Geocoded</v>
          </cell>
          <cell r="M1464" t="str">
            <v>DOD-DEPARTMENT OF DE</v>
          </cell>
          <cell r="N1464" t="str">
            <v>CAPPELLO DISTRICT</v>
          </cell>
          <cell r="P1464">
            <v>44084</v>
          </cell>
          <cell r="Q1464">
            <v>44089.543043981503</v>
          </cell>
          <cell r="R1464">
            <v>44651</v>
          </cell>
          <cell r="S1464" t="str">
            <v>FRANKIE</v>
          </cell>
          <cell r="T1464" t="str">
            <v>12</v>
          </cell>
          <cell r="V1464" t="str">
            <v>41.645452</v>
          </cell>
          <cell r="W1464" t="str">
            <v>-72.866742</v>
          </cell>
        </row>
        <row r="1465">
          <cell r="B1465">
            <v>600547</v>
          </cell>
          <cell r="C1465" t="str">
            <v>Derynoski Elementary</v>
          </cell>
          <cell r="D1465" t="str">
            <v>FFV</v>
          </cell>
          <cell r="E1465">
            <v>0</v>
          </cell>
          <cell r="F1465" t="str">
            <v>F</v>
          </cell>
          <cell r="G1465" t="str">
            <v>240 Main Street</v>
          </cell>
          <cell r="H1465" t="str">
            <v>SOUTHINGTON</v>
          </cell>
          <cell r="I1465" t="str">
            <v>CT</v>
          </cell>
          <cell r="J1465" t="str">
            <v>06489</v>
          </cell>
          <cell r="K1465" t="str">
            <v>Exact Auto Street Reference Geocoded</v>
          </cell>
          <cell r="M1465" t="str">
            <v>DOD-DEPARTMENT OF DE</v>
          </cell>
          <cell r="N1465" t="str">
            <v>CAPPELLO DISTRICT</v>
          </cell>
          <cell r="P1465">
            <v>44084</v>
          </cell>
          <cell r="Q1465">
            <v>44089.543043981503</v>
          </cell>
          <cell r="R1465">
            <v>44651</v>
          </cell>
          <cell r="S1465" t="str">
            <v>FRANKIE</v>
          </cell>
          <cell r="T1465" t="str">
            <v>12</v>
          </cell>
          <cell r="V1465" t="str">
            <v>41.596625</v>
          </cell>
          <cell r="W1465" t="str">
            <v>-72.877781</v>
          </cell>
        </row>
        <row r="1466">
          <cell r="B1466">
            <v>600548</v>
          </cell>
          <cell r="C1466" t="str">
            <v>Southington High School 7-1</v>
          </cell>
          <cell r="D1466" t="str">
            <v>FFV</v>
          </cell>
          <cell r="E1466">
            <v>0</v>
          </cell>
          <cell r="F1466" t="str">
            <v>F</v>
          </cell>
          <cell r="G1466" t="str">
            <v>720 Pleasant St</v>
          </cell>
          <cell r="H1466" t="str">
            <v>SOUTHINGTON</v>
          </cell>
          <cell r="I1466" t="str">
            <v>CT</v>
          </cell>
          <cell r="J1466" t="str">
            <v>6489.</v>
          </cell>
          <cell r="K1466" t="str">
            <v>Exact Auto Street Reference Geocoded</v>
          </cell>
          <cell r="M1466" t="str">
            <v>DOD-DEPARTMENT OF DE</v>
          </cell>
          <cell r="N1466" t="str">
            <v>CAPPELLO DISTRICT</v>
          </cell>
          <cell r="P1466">
            <v>44002</v>
          </cell>
          <cell r="Q1466">
            <v>44496.570115740702</v>
          </cell>
          <cell r="S1466" t="str">
            <v>FRANKIE</v>
          </cell>
          <cell r="T1466" t="str">
            <v>12</v>
          </cell>
          <cell r="V1466" t="str">
            <v>41.615965</v>
          </cell>
          <cell r="W1466" t="str">
            <v>-72.859452</v>
          </cell>
        </row>
        <row r="1467">
          <cell r="B1467">
            <v>600549</v>
          </cell>
          <cell r="C1467" t="str">
            <v>REG 14 - MITCHELL ES</v>
          </cell>
          <cell r="D1467" t="str">
            <v>FFV</v>
          </cell>
          <cell r="E1467">
            <v>0</v>
          </cell>
          <cell r="F1467" t="str">
            <v>W</v>
          </cell>
          <cell r="G1467" t="str">
            <v>14 School st</v>
          </cell>
          <cell r="H1467" t="str">
            <v>WOODBURY</v>
          </cell>
          <cell r="I1467" t="str">
            <v>CT</v>
          </cell>
          <cell r="J1467" t="str">
            <v>06798</v>
          </cell>
          <cell r="K1467" t="str">
            <v>Exact Auto Street Reference Geocoded</v>
          </cell>
          <cell r="M1467" t="str">
            <v>DOD-DEPARTMENT OF DE</v>
          </cell>
          <cell r="N1467" t="str">
            <v>CAPPELLO DISTRICT</v>
          </cell>
          <cell r="P1467">
            <v>43012</v>
          </cell>
          <cell r="Q1467">
            <v>44496.539907407401</v>
          </cell>
          <cell r="R1467">
            <v>44642</v>
          </cell>
          <cell r="S1467" t="str">
            <v>FRANKIE</v>
          </cell>
          <cell r="T1467" t="str">
            <v>12</v>
          </cell>
          <cell r="V1467" t="str">
            <v>41.547573</v>
          </cell>
          <cell r="W1467" t="str">
            <v>-73.209537</v>
          </cell>
        </row>
        <row r="1468">
          <cell r="B1468">
            <v>600550</v>
          </cell>
          <cell r="C1468" t="str">
            <v>REG 14 - WOODBURY MS</v>
          </cell>
          <cell r="D1468" t="str">
            <v>FFV</v>
          </cell>
          <cell r="E1468">
            <v>0</v>
          </cell>
          <cell r="F1468" t="str">
            <v>W</v>
          </cell>
          <cell r="G1468" t="str">
            <v>67 Washington Rd</v>
          </cell>
          <cell r="H1468" t="str">
            <v>WOODBURY</v>
          </cell>
          <cell r="I1468" t="str">
            <v>CT</v>
          </cell>
          <cell r="J1468" t="str">
            <v>06798</v>
          </cell>
          <cell r="K1468" t="str">
            <v>Exact Auto Street Reference Geocoded</v>
          </cell>
          <cell r="M1468" t="str">
            <v>DOD-DEPARTMENT OF DE</v>
          </cell>
          <cell r="N1468" t="str">
            <v>CAPPELLO DISTRICT</v>
          </cell>
          <cell r="P1468">
            <v>43012</v>
          </cell>
          <cell r="Q1468">
            <v>44496.539907407401</v>
          </cell>
          <cell r="R1468">
            <v>44600</v>
          </cell>
          <cell r="S1468" t="str">
            <v>FRANKIE</v>
          </cell>
          <cell r="T1468" t="str">
            <v>12</v>
          </cell>
          <cell r="V1468" t="str">
            <v>41.554363</v>
          </cell>
          <cell r="W1468" t="str">
            <v>-73.208607</v>
          </cell>
        </row>
        <row r="1469">
          <cell r="B1469">
            <v>600551</v>
          </cell>
          <cell r="C1469" t="str">
            <v>REG 14 - BETHLEHEM ES</v>
          </cell>
          <cell r="D1469" t="str">
            <v>FFV</v>
          </cell>
          <cell r="E1469">
            <v>0</v>
          </cell>
          <cell r="F1469" t="str">
            <v>W</v>
          </cell>
          <cell r="G1469" t="str">
            <v>92 East St</v>
          </cell>
          <cell r="H1469" t="str">
            <v>BETHLEHEM</v>
          </cell>
          <cell r="I1469" t="str">
            <v>CT</v>
          </cell>
          <cell r="J1469" t="str">
            <v>06751</v>
          </cell>
          <cell r="K1469" t="str">
            <v>Exact Auto Street Reference Geocoded</v>
          </cell>
          <cell r="M1469" t="str">
            <v>DOD-DEPARTMENT OF DE</v>
          </cell>
          <cell r="N1469" t="str">
            <v>CAPPELLO DISTRICT</v>
          </cell>
          <cell r="O1469" t="str">
            <v>Go to main office, check in, get picture and scan license.  You must put items in their correct environment.  Do not leave items outside for custodian.</v>
          </cell>
          <cell r="P1469">
            <v>43012</v>
          </cell>
          <cell r="Q1469">
            <v>44496.539907407401</v>
          </cell>
          <cell r="R1469">
            <v>44642</v>
          </cell>
          <cell r="S1469" t="str">
            <v>FRANKIE</v>
          </cell>
          <cell r="T1469" t="str">
            <v>12</v>
          </cell>
          <cell r="V1469" t="str">
            <v>41.639778</v>
          </cell>
          <cell r="W1469" t="str">
            <v>-73.199999</v>
          </cell>
        </row>
        <row r="1470">
          <cell r="B1470">
            <v>600552</v>
          </cell>
          <cell r="C1470" t="str">
            <v>REG 14 - NONNEWAUG HS</v>
          </cell>
          <cell r="D1470" t="str">
            <v>FFV</v>
          </cell>
          <cell r="E1470">
            <v>0</v>
          </cell>
          <cell r="F1470" t="str">
            <v>W</v>
          </cell>
          <cell r="G1470" t="str">
            <v>5 Minortown Rd</v>
          </cell>
          <cell r="H1470" t="str">
            <v>WOODBURY</v>
          </cell>
          <cell r="I1470" t="str">
            <v>CT</v>
          </cell>
          <cell r="J1470" t="str">
            <v>06798</v>
          </cell>
          <cell r="K1470" t="str">
            <v>Exact Auto Street Reference Geocoded</v>
          </cell>
          <cell r="M1470" t="str">
            <v>DOD-DEPARTMENT OF DE</v>
          </cell>
          <cell r="N1470" t="str">
            <v>CAPPELLO DISTRICT</v>
          </cell>
          <cell r="P1470">
            <v>43012</v>
          </cell>
          <cell r="Q1470">
            <v>44496.539907407401</v>
          </cell>
          <cell r="R1470">
            <v>44635</v>
          </cell>
          <cell r="S1470" t="str">
            <v>FRANKIE</v>
          </cell>
          <cell r="T1470" t="str">
            <v>12</v>
          </cell>
          <cell r="V1470" t="str">
            <v>41.556801</v>
          </cell>
          <cell r="W1470" t="str">
            <v>-73.188427</v>
          </cell>
        </row>
        <row r="1471">
          <cell r="B1471">
            <v>600553</v>
          </cell>
          <cell r="C1471" t="str">
            <v>REG 15 - POMPERAUG ES</v>
          </cell>
          <cell r="D1471" t="str">
            <v>FFV</v>
          </cell>
          <cell r="E1471">
            <v>0</v>
          </cell>
          <cell r="F1471" t="str">
            <v>M</v>
          </cell>
          <cell r="G1471" t="str">
            <v>607 Main Street South</v>
          </cell>
          <cell r="H1471" t="str">
            <v>SOUTHBURY</v>
          </cell>
          <cell r="I1471" t="str">
            <v>CT</v>
          </cell>
          <cell r="J1471" t="str">
            <v>06488</v>
          </cell>
          <cell r="K1471" t="str">
            <v>Exact Auto Street Reference Geocoded</v>
          </cell>
          <cell r="M1471" t="str">
            <v>DOD-DEPARTMENT OF DE</v>
          </cell>
          <cell r="N1471" t="str">
            <v>CAPPELLO DISTRICT</v>
          </cell>
          <cell r="O1471" t="str">
            <v>Go to main office, check in, get picture and scan license.</v>
          </cell>
          <cell r="P1471">
            <v>43012</v>
          </cell>
          <cell r="Q1471">
            <v>44496.570104166698</v>
          </cell>
          <cell r="R1471">
            <v>44472</v>
          </cell>
          <cell r="S1471" t="str">
            <v>FRANKIE</v>
          </cell>
          <cell r="T1471" t="str">
            <v>12</v>
          </cell>
          <cell r="V1471" t="str">
            <v>41.467127</v>
          </cell>
          <cell r="W1471" t="str">
            <v>-73.228497</v>
          </cell>
        </row>
        <row r="1472">
          <cell r="B1472">
            <v>600554</v>
          </cell>
          <cell r="C1472" t="str">
            <v>REG 15 - GAINFIELD MS</v>
          </cell>
          <cell r="D1472" t="str">
            <v>FFV</v>
          </cell>
          <cell r="E1472">
            <v>0</v>
          </cell>
          <cell r="F1472" t="str">
            <v>M</v>
          </cell>
          <cell r="G1472" t="str">
            <v>307 Old Field Rd</v>
          </cell>
          <cell r="H1472" t="str">
            <v>SOUTHBURY</v>
          </cell>
          <cell r="I1472" t="str">
            <v>CT</v>
          </cell>
          <cell r="J1472" t="str">
            <v>06488</v>
          </cell>
          <cell r="K1472" t="str">
            <v>Exact Auto Street Reference Geocoded</v>
          </cell>
          <cell r="M1472" t="str">
            <v>DOD-DEPARTMENT OF DE</v>
          </cell>
          <cell r="N1472" t="str">
            <v>CAPPELLO DISTRICT</v>
          </cell>
          <cell r="O1472" t="str">
            <v>Go to main office, check in, get picture and scan license.</v>
          </cell>
          <cell r="P1472">
            <v>43012</v>
          </cell>
          <cell r="Q1472">
            <v>44496.539907407401</v>
          </cell>
          <cell r="R1472">
            <v>44570</v>
          </cell>
          <cell r="S1472" t="str">
            <v>FRANKIE</v>
          </cell>
          <cell r="T1472" t="str">
            <v>12</v>
          </cell>
          <cell r="V1472" t="str">
            <v>41.479762</v>
          </cell>
          <cell r="W1472" t="str">
            <v>-73.221626</v>
          </cell>
        </row>
        <row r="1473">
          <cell r="B1473">
            <v>600555</v>
          </cell>
          <cell r="C1473" t="str">
            <v>REG 15 - MIDDLEBURY ES</v>
          </cell>
          <cell r="D1473" t="str">
            <v>FFV</v>
          </cell>
          <cell r="E1473">
            <v>0</v>
          </cell>
          <cell r="F1473" t="str">
            <v>M</v>
          </cell>
          <cell r="G1473" t="str">
            <v>550 Whittemore rd</v>
          </cell>
          <cell r="H1473" t="str">
            <v>MIDDLEBURY</v>
          </cell>
          <cell r="I1473" t="str">
            <v>CT</v>
          </cell>
          <cell r="J1473" t="str">
            <v>06762</v>
          </cell>
          <cell r="K1473" t="str">
            <v>Exact Auto Street Reference Geocoded</v>
          </cell>
          <cell r="M1473" t="str">
            <v>DOD-DEPARTMENT OF DE</v>
          </cell>
          <cell r="N1473" t="str">
            <v>CAPPELLO DISTRICT</v>
          </cell>
          <cell r="O1473" t="str">
            <v>Go to main office, check in, get picture and scan license.</v>
          </cell>
          <cell r="P1473">
            <v>43012</v>
          </cell>
          <cell r="Q1473">
            <v>44496.570104166698</v>
          </cell>
          <cell r="R1473">
            <v>44472</v>
          </cell>
          <cell r="S1473" t="str">
            <v>FRANKIE</v>
          </cell>
          <cell r="T1473" t="str">
            <v>12</v>
          </cell>
          <cell r="V1473" t="str">
            <v>41.527193</v>
          </cell>
          <cell r="W1473" t="str">
            <v>-73.101066</v>
          </cell>
        </row>
        <row r="1474">
          <cell r="B1474">
            <v>600556</v>
          </cell>
          <cell r="C1474" t="str">
            <v>REG 15 - LONG MEADOW ES</v>
          </cell>
          <cell r="D1474" t="str">
            <v>FFV</v>
          </cell>
          <cell r="E1474">
            <v>0</v>
          </cell>
          <cell r="F1474" t="str">
            <v>M</v>
          </cell>
          <cell r="G1474" t="str">
            <v>65 North Benson rd</v>
          </cell>
          <cell r="H1474" t="str">
            <v>MIDDLEBURY</v>
          </cell>
          <cell r="I1474" t="str">
            <v>CT</v>
          </cell>
          <cell r="J1474" t="str">
            <v>06762</v>
          </cell>
          <cell r="K1474" t="str">
            <v>Exact Auto Street Reference Geocoded</v>
          </cell>
          <cell r="M1474" t="str">
            <v>DOD-DEPARTMENT OF DE</v>
          </cell>
          <cell r="N1474" t="str">
            <v>CAPPELLO DISTRICT</v>
          </cell>
          <cell r="P1474">
            <v>43012</v>
          </cell>
          <cell r="Q1474">
            <v>44496.570104166698</v>
          </cell>
          <cell r="R1474">
            <v>44472</v>
          </cell>
          <cell r="S1474" t="str">
            <v>FRANKIE</v>
          </cell>
          <cell r="T1474" t="str">
            <v>12</v>
          </cell>
          <cell r="V1474" t="str">
            <v>41.504253</v>
          </cell>
          <cell r="W1474" t="str">
            <v>-73.152883</v>
          </cell>
        </row>
        <row r="1475">
          <cell r="B1475">
            <v>600557</v>
          </cell>
          <cell r="C1475" t="str">
            <v>REG 15 - MEMORIAL MS</v>
          </cell>
          <cell r="D1475" t="str">
            <v>FFV</v>
          </cell>
          <cell r="E1475">
            <v>0</v>
          </cell>
          <cell r="F1475" t="str">
            <v>M</v>
          </cell>
          <cell r="G1475" t="str">
            <v>10 Memorial Dr</v>
          </cell>
          <cell r="H1475" t="str">
            <v>MIDDLEBURY</v>
          </cell>
          <cell r="I1475" t="str">
            <v>CT</v>
          </cell>
          <cell r="J1475" t="str">
            <v>06762</v>
          </cell>
          <cell r="K1475" t="str">
            <v>Exact Auto Street Reference Geocoded</v>
          </cell>
          <cell r="M1475" t="str">
            <v>DOD-DEPARTMENT OF DE</v>
          </cell>
          <cell r="N1475" t="str">
            <v>CAPPELLO DISTRICT</v>
          </cell>
          <cell r="O1475" t="str">
            <v>Go to main office, check in, get picture and scan license.</v>
          </cell>
          <cell r="P1475">
            <v>43012</v>
          </cell>
          <cell r="Q1475">
            <v>44496.570104166698</v>
          </cell>
          <cell r="R1475">
            <v>44465</v>
          </cell>
          <cell r="S1475" t="str">
            <v>FRANKIE</v>
          </cell>
          <cell r="T1475" t="str">
            <v>12</v>
          </cell>
          <cell r="V1475" t="str">
            <v>41.540916</v>
          </cell>
          <cell r="W1475" t="str">
            <v>-73.094379</v>
          </cell>
        </row>
        <row r="1476">
          <cell r="B1476">
            <v>600558</v>
          </cell>
          <cell r="C1476" t="str">
            <v>REG 15 - ROCHAMBEAU</v>
          </cell>
          <cell r="D1476" t="str">
            <v>FFV</v>
          </cell>
          <cell r="E1476">
            <v>0</v>
          </cell>
          <cell r="F1476" t="str">
            <v>M</v>
          </cell>
          <cell r="G1476" t="str">
            <v>100 PETER ROAD</v>
          </cell>
          <cell r="H1476" t="str">
            <v>SOUTHBURY</v>
          </cell>
          <cell r="I1476" t="str">
            <v>CT</v>
          </cell>
          <cell r="J1476" t="str">
            <v>06488</v>
          </cell>
          <cell r="K1476" t="str">
            <v>Exact Auto Street Reference Geocoded</v>
          </cell>
          <cell r="M1476" t="str">
            <v>DOD-DEPARTMENT OF DE</v>
          </cell>
          <cell r="N1476" t="str">
            <v>CAPPELLO DISTRICT</v>
          </cell>
          <cell r="O1476" t="str">
            <v>Go to main office, check in, get picture and scan license.</v>
          </cell>
          <cell r="P1476">
            <v>43012</v>
          </cell>
          <cell r="Q1476">
            <v>44496.570104166698</v>
          </cell>
          <cell r="R1476">
            <v>44472</v>
          </cell>
          <cell r="S1476" t="str">
            <v>FRANKIE</v>
          </cell>
          <cell r="T1476" t="str">
            <v>12</v>
          </cell>
          <cell r="V1476" t="str">
            <v>41.470886</v>
          </cell>
          <cell r="W1476" t="str">
            <v>-73.223671</v>
          </cell>
        </row>
        <row r="1477">
          <cell r="B1477">
            <v>600559</v>
          </cell>
          <cell r="C1477" t="str">
            <v>REG 15 - POMPERAUG HS</v>
          </cell>
          <cell r="D1477" t="str">
            <v>FFV</v>
          </cell>
          <cell r="E1477">
            <v>0</v>
          </cell>
          <cell r="F1477" t="str">
            <v>M</v>
          </cell>
          <cell r="G1477" t="str">
            <v>234 Judd Lane</v>
          </cell>
          <cell r="H1477" t="str">
            <v>SOUTHBURY</v>
          </cell>
          <cell r="I1477" t="str">
            <v>CT</v>
          </cell>
          <cell r="J1477" t="str">
            <v>06488</v>
          </cell>
          <cell r="K1477" t="str">
            <v>Med Confidence Auto Street Ref Geocoded</v>
          </cell>
          <cell r="M1477" t="str">
            <v>DOD-DEPARTMENT OF DE</v>
          </cell>
          <cell r="N1477" t="str">
            <v>CAPPELLO DISTRICT</v>
          </cell>
          <cell r="O1477" t="str">
            <v>EFFECTIVE 8/10/20 Del in all locations unless cust chooses not to.</v>
          </cell>
          <cell r="P1477">
            <v>43012</v>
          </cell>
          <cell r="Q1477">
            <v>44496.539907407401</v>
          </cell>
          <cell r="R1477">
            <v>44500</v>
          </cell>
          <cell r="S1477" t="str">
            <v>FRANKIE</v>
          </cell>
          <cell r="T1477" t="str">
            <v>12</v>
          </cell>
          <cell r="V1477" t="str">
            <v>41.501736</v>
          </cell>
          <cell r="W1477" t="str">
            <v>-73.163209</v>
          </cell>
        </row>
        <row r="1478">
          <cell r="B1478">
            <v>600560</v>
          </cell>
          <cell r="C1478" t="str">
            <v>Bridgeport Detention Center 7-2</v>
          </cell>
          <cell r="D1478" t="str">
            <v>FISHER</v>
          </cell>
          <cell r="E1478">
            <v>0</v>
          </cell>
          <cell r="F1478" t="str">
            <v>F</v>
          </cell>
          <cell r="G1478" t="str">
            <v>60 Housatonic Ave</v>
          </cell>
          <cell r="H1478" t="str">
            <v>BRIDGEPORT</v>
          </cell>
          <cell r="I1478" t="str">
            <v>CT</v>
          </cell>
          <cell r="J1478" t="str">
            <v>06604</v>
          </cell>
          <cell r="K1478" t="str">
            <v>Exact Auto Street Reference Geocoded</v>
          </cell>
          <cell r="M1478" t="str">
            <v>DOD-DEPARTMENT OF DE</v>
          </cell>
          <cell r="N1478" t="str">
            <v>CAPPELLO DISTRICT</v>
          </cell>
          <cell r="O1478" t="str">
            <v>EFFECTIVE 8/10/20 Del in all locations unless cust chooses not to.</v>
          </cell>
          <cell r="P1478">
            <v>43012</v>
          </cell>
          <cell r="Q1478">
            <v>44475.836458333302</v>
          </cell>
          <cell r="R1478">
            <v>44325</v>
          </cell>
          <cell r="S1478" t="str">
            <v>FRANKIE</v>
          </cell>
          <cell r="T1478" t="str">
            <v>12</v>
          </cell>
          <cell r="V1478" t="str">
            <v>41.182133</v>
          </cell>
          <cell r="W1478" t="str">
            <v>-73.188829</v>
          </cell>
        </row>
        <row r="1479">
          <cell r="B1479">
            <v>600561</v>
          </cell>
          <cell r="C1479" t="str">
            <v>Hartford Detention Center 7-2</v>
          </cell>
          <cell r="D1479" t="str">
            <v>FFV</v>
          </cell>
          <cell r="E1479">
            <v>0</v>
          </cell>
          <cell r="F1479" t="str">
            <v>F</v>
          </cell>
          <cell r="G1479" t="str">
            <v>920 Broad St</v>
          </cell>
          <cell r="H1479" t="str">
            <v>HARTFORD</v>
          </cell>
          <cell r="I1479" t="str">
            <v>CT</v>
          </cell>
          <cell r="J1479" t="str">
            <v>06106</v>
          </cell>
          <cell r="K1479" t="str">
            <v>Exact Auto Street Reference Geocoded</v>
          </cell>
          <cell r="M1479" t="str">
            <v>DOD-DEPARTMENT OF DE</v>
          </cell>
          <cell r="N1479" t="str">
            <v>CAPPELLO DISTRICT</v>
          </cell>
          <cell r="P1479">
            <v>43012</v>
          </cell>
          <cell r="Q1479">
            <v>44089.543043981503</v>
          </cell>
          <cell r="S1479" t="str">
            <v>FRANKIE</v>
          </cell>
          <cell r="T1479" t="str">
            <v>12</v>
          </cell>
          <cell r="V1479" t="str">
            <v>41.756969</v>
          </cell>
          <cell r="W1479" t="str">
            <v>-72.687010</v>
          </cell>
        </row>
        <row r="1480">
          <cell r="B1480">
            <v>600562</v>
          </cell>
          <cell r="C1480" t="str">
            <v>Childrens Comm School 7-1</v>
          </cell>
          <cell r="D1480" t="str">
            <v>FFV</v>
          </cell>
          <cell r="E1480">
            <v>0</v>
          </cell>
          <cell r="F1480" t="str">
            <v>W</v>
          </cell>
          <cell r="G1480" t="str">
            <v>31 Wolcott St</v>
          </cell>
          <cell r="H1480" t="str">
            <v>WATERBURY</v>
          </cell>
          <cell r="I1480" t="str">
            <v>CT</v>
          </cell>
          <cell r="J1480" t="str">
            <v>06702</v>
          </cell>
          <cell r="K1480" t="str">
            <v>High Confidence Auto Street Ref Geocoded</v>
          </cell>
          <cell r="M1480" t="str">
            <v>DOD-DEPARTMENT OF DE</v>
          </cell>
          <cell r="N1480" t="str">
            <v>CAPPELLO DISTRICT</v>
          </cell>
          <cell r="O1480" t="str">
            <v>EFFECTIVE 8/10/20 Del in all locations unless cust chooses not to.</v>
          </cell>
          <cell r="P1480">
            <v>43012</v>
          </cell>
          <cell r="Q1480">
            <v>44496.539907407401</v>
          </cell>
          <cell r="R1480">
            <v>44656</v>
          </cell>
          <cell r="S1480" t="str">
            <v>FRANKIE</v>
          </cell>
          <cell r="T1480" t="str">
            <v>12</v>
          </cell>
          <cell r="V1480" t="str">
            <v>41.553100</v>
          </cell>
          <cell r="W1480" t="str">
            <v>-73.026077</v>
          </cell>
        </row>
        <row r="1481">
          <cell r="B1481">
            <v>600563</v>
          </cell>
          <cell r="C1481" t="str">
            <v>Conard High School</v>
          </cell>
          <cell r="D1481" t="str">
            <v>FFV</v>
          </cell>
          <cell r="E1481">
            <v>0</v>
          </cell>
          <cell r="F1481" t="str">
            <v>M</v>
          </cell>
          <cell r="G1481" t="str">
            <v>110 Beechwood Rd</v>
          </cell>
          <cell r="H1481" t="str">
            <v>W HARTFORD</v>
          </cell>
          <cell r="I1481" t="str">
            <v>CT</v>
          </cell>
          <cell r="J1481" t="str">
            <v>6110.</v>
          </cell>
          <cell r="K1481" t="str">
            <v>High Confidence Auto Street Ref Geocoded</v>
          </cell>
          <cell r="M1481" t="str">
            <v>DOD-DEPARTMENT OF DE</v>
          </cell>
          <cell r="N1481" t="str">
            <v>CAPPELLO DISTRICT</v>
          </cell>
          <cell r="P1481">
            <v>44002</v>
          </cell>
          <cell r="Q1481">
            <v>44496.570081018501</v>
          </cell>
          <cell r="S1481" t="str">
            <v>FRANKIE</v>
          </cell>
          <cell r="T1481" t="str">
            <v>12</v>
          </cell>
          <cell r="V1481" t="str">
            <v>41.735049</v>
          </cell>
          <cell r="W1481" t="str">
            <v>-72.749064</v>
          </cell>
        </row>
        <row r="1482">
          <cell r="B1482">
            <v>600564</v>
          </cell>
          <cell r="C1482" t="str">
            <v>Hall High School</v>
          </cell>
          <cell r="D1482" t="str">
            <v>FFV</v>
          </cell>
          <cell r="E1482">
            <v>0</v>
          </cell>
          <cell r="F1482" t="str">
            <v>M</v>
          </cell>
          <cell r="G1482" t="str">
            <v>975 North Main St</v>
          </cell>
          <cell r="H1482" t="str">
            <v>W HARTFORD</v>
          </cell>
          <cell r="I1482" t="str">
            <v>CT</v>
          </cell>
          <cell r="J1482" t="str">
            <v>6117.</v>
          </cell>
          <cell r="K1482" t="str">
            <v>Exact Auto Street Reference Geocoded</v>
          </cell>
          <cell r="M1482" t="str">
            <v>DOD-DEPARTMENT OF DE</v>
          </cell>
          <cell r="N1482" t="str">
            <v>CAPPELLO DISTRICT</v>
          </cell>
          <cell r="P1482">
            <v>44002</v>
          </cell>
          <cell r="Q1482">
            <v>44501.547754629602</v>
          </cell>
          <cell r="S1482" t="str">
            <v>FRANKIE</v>
          </cell>
          <cell r="T1482" t="str">
            <v>12</v>
          </cell>
          <cell r="V1482" t="str">
            <v>41.794724</v>
          </cell>
          <cell r="W1482" t="str">
            <v>-72.747146</v>
          </cell>
        </row>
        <row r="1483">
          <cell r="B1483">
            <v>600565</v>
          </cell>
          <cell r="C1483" t="str">
            <v>Sedgwick Middle School</v>
          </cell>
          <cell r="D1483" t="str">
            <v>FFV</v>
          </cell>
          <cell r="E1483">
            <v>0</v>
          </cell>
          <cell r="F1483" t="str">
            <v>M</v>
          </cell>
          <cell r="G1483" t="str">
            <v>128  Sedgwick Rd</v>
          </cell>
          <cell r="H1483" t="str">
            <v>W HARTFORD</v>
          </cell>
          <cell r="I1483" t="str">
            <v>CT</v>
          </cell>
          <cell r="J1483" t="str">
            <v>6107.</v>
          </cell>
          <cell r="K1483" t="str">
            <v>Exact Auto Street Reference Geocoded</v>
          </cell>
          <cell r="M1483" t="str">
            <v>DOD-DEPARTMENT OF DE</v>
          </cell>
          <cell r="N1483" t="str">
            <v>CAPPELLO DISTRICT</v>
          </cell>
          <cell r="P1483">
            <v>44002</v>
          </cell>
          <cell r="Q1483">
            <v>44496.570081018501</v>
          </cell>
          <cell r="S1483" t="str">
            <v>FRANKIE</v>
          </cell>
          <cell r="T1483" t="str">
            <v>12</v>
          </cell>
          <cell r="V1483" t="str">
            <v>41.750975</v>
          </cell>
          <cell r="W1483" t="str">
            <v>-72.754909</v>
          </cell>
        </row>
        <row r="1484">
          <cell r="B1484">
            <v>600566</v>
          </cell>
          <cell r="C1484" t="str">
            <v>KING PHILIP MIDDLE SCHOOL - FFV</v>
          </cell>
          <cell r="D1484" t="str">
            <v>FFV</v>
          </cell>
          <cell r="E1484">
            <v>0</v>
          </cell>
          <cell r="F1484" t="str">
            <v>M</v>
          </cell>
          <cell r="G1484" t="str">
            <v>100 KING PHILIP DRIVE</v>
          </cell>
          <cell r="H1484" t="str">
            <v>W HARTFORD</v>
          </cell>
          <cell r="I1484" t="str">
            <v>CT</v>
          </cell>
          <cell r="J1484" t="str">
            <v>6117.</v>
          </cell>
          <cell r="K1484" t="str">
            <v>Exact Auto Street Reference Geocoded</v>
          </cell>
          <cell r="M1484" t="str">
            <v>DOD-DEPARTMENT OF DE</v>
          </cell>
          <cell r="N1484" t="str">
            <v>CAPPELLO DISTRICT</v>
          </cell>
          <cell r="P1484">
            <v>44002</v>
          </cell>
          <cell r="Q1484">
            <v>44501.548425925903</v>
          </cell>
          <cell r="S1484" t="str">
            <v>FRANKIE</v>
          </cell>
          <cell r="T1484" t="str">
            <v>12</v>
          </cell>
          <cell r="V1484" t="str">
            <v>41.792196</v>
          </cell>
          <cell r="W1484" t="str">
            <v>-72.742834</v>
          </cell>
        </row>
        <row r="1485">
          <cell r="B1485">
            <v>600567</v>
          </cell>
          <cell r="C1485" t="str">
            <v>Bristow Middle School</v>
          </cell>
          <cell r="D1485" t="str">
            <v>FFV</v>
          </cell>
          <cell r="E1485">
            <v>0</v>
          </cell>
          <cell r="F1485" t="str">
            <v>M</v>
          </cell>
          <cell r="G1485" t="str">
            <v>34 Highland St</v>
          </cell>
          <cell r="H1485" t="str">
            <v>W HARTFORD</v>
          </cell>
          <cell r="I1485" t="str">
            <v>CT</v>
          </cell>
          <cell r="J1485" t="str">
            <v>6117.</v>
          </cell>
          <cell r="K1485" t="str">
            <v>High Confidence Auto Street Ref Geocoded</v>
          </cell>
          <cell r="M1485" t="str">
            <v>DOD-DEPARTMENT OF DE</v>
          </cell>
          <cell r="N1485" t="str">
            <v>CAPPELLO DISTRICT</v>
          </cell>
          <cell r="P1485">
            <v>44002</v>
          </cell>
          <cell r="Q1485">
            <v>44501.536967592598</v>
          </cell>
          <cell r="S1485" t="str">
            <v>FRANKIE</v>
          </cell>
          <cell r="T1485" t="str">
            <v>12</v>
          </cell>
          <cell r="V1485" t="str">
            <v>41.767199</v>
          </cell>
          <cell r="W1485" t="str">
            <v>-72.717907</v>
          </cell>
        </row>
        <row r="1486">
          <cell r="B1486">
            <v>600568</v>
          </cell>
          <cell r="C1486" t="str">
            <v>Aiken Eem. School</v>
          </cell>
          <cell r="D1486" t="str">
            <v>FFV</v>
          </cell>
          <cell r="E1486">
            <v>0</v>
          </cell>
          <cell r="F1486" t="str">
            <v>M</v>
          </cell>
          <cell r="G1486" t="str">
            <v>212 King Plilip Dr</v>
          </cell>
          <cell r="H1486" t="str">
            <v>W HARTFORD</v>
          </cell>
          <cell r="I1486" t="str">
            <v>CT</v>
          </cell>
          <cell r="J1486" t="str">
            <v>6117.</v>
          </cell>
          <cell r="K1486" t="str">
            <v>High Confidence Auto Street Ref Geocoded</v>
          </cell>
          <cell r="M1486" t="str">
            <v>DOD-DEPARTMENT OF DE</v>
          </cell>
          <cell r="N1486" t="str">
            <v>CAPPELLO DISTRICT</v>
          </cell>
          <cell r="P1486">
            <v>44002</v>
          </cell>
          <cell r="Q1486">
            <v>44496.570081018501</v>
          </cell>
          <cell r="S1486" t="str">
            <v>FRANKIE</v>
          </cell>
          <cell r="T1486" t="str">
            <v>12</v>
          </cell>
          <cell r="V1486" t="str">
            <v>41.800010</v>
          </cell>
          <cell r="W1486" t="str">
            <v>-72.746349</v>
          </cell>
        </row>
        <row r="1487">
          <cell r="B1487">
            <v>600569</v>
          </cell>
          <cell r="C1487" t="str">
            <v>Braeburn Elem. School</v>
          </cell>
          <cell r="D1487" t="str">
            <v>FFV</v>
          </cell>
          <cell r="E1487">
            <v>0</v>
          </cell>
          <cell r="F1487" t="str">
            <v>M</v>
          </cell>
          <cell r="G1487" t="str">
            <v>45 Braeburn Rd</v>
          </cell>
          <cell r="H1487" t="str">
            <v>W HARTFORD</v>
          </cell>
          <cell r="I1487" t="str">
            <v>CT</v>
          </cell>
          <cell r="J1487" t="str">
            <v>6107.</v>
          </cell>
          <cell r="K1487" t="str">
            <v>Exact Auto Street Reference Geocoded</v>
          </cell>
          <cell r="M1487" t="str">
            <v>DOD-DEPARTMENT OF DE</v>
          </cell>
          <cell r="N1487" t="str">
            <v>CAPPELLO DISTRICT</v>
          </cell>
          <cell r="P1487">
            <v>44002</v>
          </cell>
          <cell r="Q1487">
            <v>44496.570081018501</v>
          </cell>
          <cell r="S1487" t="str">
            <v>FRANKIE</v>
          </cell>
          <cell r="T1487" t="str">
            <v>12</v>
          </cell>
          <cell r="V1487" t="str">
            <v>41.762736</v>
          </cell>
          <cell r="W1487" t="str">
            <v>-72.761065</v>
          </cell>
        </row>
        <row r="1488">
          <cell r="B1488">
            <v>600570</v>
          </cell>
          <cell r="C1488" t="str">
            <v>Bugbee Elem. School</v>
          </cell>
          <cell r="D1488" t="str">
            <v>FFV</v>
          </cell>
          <cell r="E1488">
            <v>0</v>
          </cell>
          <cell r="F1488" t="str">
            <v>M</v>
          </cell>
          <cell r="G1488" t="str">
            <v>1943 Asylem St</v>
          </cell>
          <cell r="H1488" t="str">
            <v>W HARTFORD</v>
          </cell>
          <cell r="I1488" t="str">
            <v>CT</v>
          </cell>
          <cell r="J1488" t="str">
            <v>6119.</v>
          </cell>
          <cell r="K1488" t="str">
            <v>Med Confidence Auto Street Ref Geocoded</v>
          </cell>
          <cell r="M1488" t="str">
            <v>DOD-DEPARTMENT OF DE</v>
          </cell>
          <cell r="N1488" t="str">
            <v>CAPPELLO DISTRICT</v>
          </cell>
          <cell r="P1488">
            <v>44002</v>
          </cell>
          <cell r="Q1488">
            <v>44496.570081018501</v>
          </cell>
          <cell r="S1488" t="str">
            <v>FRANKIE</v>
          </cell>
          <cell r="T1488" t="str">
            <v>12</v>
          </cell>
          <cell r="V1488" t="str">
            <v>41.778966</v>
          </cell>
          <cell r="W1488" t="str">
            <v>-72.753355</v>
          </cell>
        </row>
        <row r="1489">
          <cell r="B1489">
            <v>600571</v>
          </cell>
          <cell r="C1489" t="str">
            <v>Charter Oak Elem. School</v>
          </cell>
          <cell r="D1489" t="str">
            <v>FFV</v>
          </cell>
          <cell r="E1489">
            <v>0</v>
          </cell>
          <cell r="F1489" t="str">
            <v>M</v>
          </cell>
          <cell r="G1489" t="str">
            <v>425 Oakwood Ave</v>
          </cell>
          <cell r="H1489" t="str">
            <v>W HARTFORD</v>
          </cell>
          <cell r="I1489" t="str">
            <v>CT</v>
          </cell>
          <cell r="J1489" t="str">
            <v>6110.</v>
          </cell>
          <cell r="K1489" t="str">
            <v>Exact Auto Street Reference Geocoded</v>
          </cell>
          <cell r="M1489" t="str">
            <v>DOD-DEPARTMENT OF DE</v>
          </cell>
          <cell r="N1489" t="str">
            <v>CAPPELLO DISTRICT</v>
          </cell>
          <cell r="O1489" t="str">
            <v>If delivering while children are being dropped off, please do not park near the child drop off area.</v>
          </cell>
          <cell r="P1489">
            <v>44002</v>
          </cell>
          <cell r="Q1489">
            <v>44496.570081018501</v>
          </cell>
          <cell r="S1489" t="str">
            <v>FRANKIE</v>
          </cell>
          <cell r="T1489" t="str">
            <v>12</v>
          </cell>
          <cell r="V1489" t="str">
            <v>41.743090</v>
          </cell>
          <cell r="W1489" t="str">
            <v>-72.720706</v>
          </cell>
        </row>
        <row r="1490">
          <cell r="B1490">
            <v>600572</v>
          </cell>
          <cell r="C1490" t="str">
            <v>BRASS CITY CHARTER SCH - WTBY</v>
          </cell>
          <cell r="D1490" t="str">
            <v>FFV</v>
          </cell>
          <cell r="E1490">
            <v>0</v>
          </cell>
          <cell r="F1490" t="str">
            <v>W</v>
          </cell>
          <cell r="G1490" t="str">
            <v>212 Chestnut Ave</v>
          </cell>
          <cell r="H1490" t="str">
            <v>WATERBURY</v>
          </cell>
          <cell r="I1490" t="str">
            <v>CT</v>
          </cell>
          <cell r="J1490" t="str">
            <v>06710</v>
          </cell>
          <cell r="K1490" t="str">
            <v>Exact Auto Street Reference Geocoded</v>
          </cell>
          <cell r="M1490" t="str">
            <v>DOD-DEPARTMENT OF DE</v>
          </cell>
          <cell r="N1490" t="str">
            <v>CAPPELLO DISTRICT</v>
          </cell>
          <cell r="O1490" t="str">
            <v>EFFECTIVE 8/10/20 Del in all locations unless cust chooses not to.</v>
          </cell>
          <cell r="P1490">
            <v>43012</v>
          </cell>
          <cell r="Q1490">
            <v>44496.539907407401</v>
          </cell>
          <cell r="R1490">
            <v>44642</v>
          </cell>
          <cell r="S1490" t="str">
            <v>FRANKIE</v>
          </cell>
          <cell r="T1490" t="str">
            <v>12</v>
          </cell>
          <cell r="V1490" t="str">
            <v>41.565198</v>
          </cell>
          <cell r="W1490" t="str">
            <v>-73.049687</v>
          </cell>
        </row>
        <row r="1491">
          <cell r="B1491">
            <v>600573</v>
          </cell>
          <cell r="C1491" t="str">
            <v>Nathan Hale N.Haven 7-1</v>
          </cell>
          <cell r="D1491" t="str">
            <v>FFV</v>
          </cell>
          <cell r="E1491">
            <v>0</v>
          </cell>
          <cell r="F1491" t="str">
            <v>R</v>
          </cell>
          <cell r="G1491" t="str">
            <v>480 Townsend Ave</v>
          </cell>
          <cell r="H1491" t="str">
            <v>NEW HAVEN</v>
          </cell>
          <cell r="I1491" t="str">
            <v>CT</v>
          </cell>
          <cell r="J1491" t="str">
            <v>06513</v>
          </cell>
          <cell r="K1491" t="str">
            <v>High Confidence Auto Street Ref Geocoded</v>
          </cell>
          <cell r="M1491" t="str">
            <v>DOD-DEPARTMENT OF DE</v>
          </cell>
          <cell r="N1491" t="str">
            <v>CAPPELLO DISTRICT</v>
          </cell>
          <cell r="P1491">
            <v>43017</v>
          </cell>
          <cell r="Q1491">
            <v>44089.543043981503</v>
          </cell>
          <cell r="R1491">
            <v>44349</v>
          </cell>
          <cell r="S1491" t="str">
            <v>FRANKIE</v>
          </cell>
          <cell r="T1491" t="str">
            <v>12</v>
          </cell>
          <cell r="V1491" t="str">
            <v>41.269990</v>
          </cell>
          <cell r="W1491" t="str">
            <v>-72.896953</v>
          </cell>
        </row>
        <row r="1492">
          <cell r="B1492">
            <v>600574</v>
          </cell>
          <cell r="C1492" t="str">
            <v>Congregation K  Waterb.7-1</v>
          </cell>
          <cell r="D1492" t="str">
            <v>FFV</v>
          </cell>
          <cell r="E1492">
            <v>0</v>
          </cell>
          <cell r="F1492" t="str">
            <v>W</v>
          </cell>
          <cell r="G1492" t="str">
            <v>32 Hillside Ave</v>
          </cell>
          <cell r="H1492" t="str">
            <v>WATERBURY</v>
          </cell>
          <cell r="I1492" t="str">
            <v>CT</v>
          </cell>
          <cell r="J1492" t="str">
            <v>06710</v>
          </cell>
          <cell r="K1492" t="str">
            <v>Exact Auto Street Reference Geocoded</v>
          </cell>
          <cell r="M1492" t="str">
            <v>DOD-DEPARTMENT OF DE</v>
          </cell>
          <cell r="N1492" t="str">
            <v>CAPPELLO DISTRICT</v>
          </cell>
          <cell r="O1492" t="str">
            <v>EFFECTIVE 8/10/20 Del in all locations unless cust chooses not to.  Call  2035584475 if no one on site.  Director lives a few blocks away.  del entrance is on Buckingham Street.  Back down driveway to kitchen.</v>
          </cell>
          <cell r="P1492">
            <v>43017</v>
          </cell>
          <cell r="Q1492">
            <v>44427.5448032407</v>
          </cell>
          <cell r="R1492">
            <v>44509</v>
          </cell>
          <cell r="S1492" t="str">
            <v>FRANKIE</v>
          </cell>
          <cell r="T1492" t="str">
            <v>12</v>
          </cell>
          <cell r="V1492" t="str">
            <v>41.561394</v>
          </cell>
          <cell r="W1492" t="str">
            <v>-73.041842</v>
          </cell>
        </row>
        <row r="1493">
          <cell r="B1493">
            <v>600576</v>
          </cell>
          <cell r="C1493" t="str">
            <v>Horace Porter school</v>
          </cell>
          <cell r="D1493" t="str">
            <v>FFV</v>
          </cell>
          <cell r="E1493">
            <v>0</v>
          </cell>
          <cell r="F1493" t="str">
            <v>W</v>
          </cell>
          <cell r="G1493" t="str">
            <v>3 Schoolhouse Rd</v>
          </cell>
          <cell r="H1493" t="str">
            <v>COLUMBIA</v>
          </cell>
          <cell r="I1493" t="str">
            <v>CT</v>
          </cell>
          <cell r="J1493" t="str">
            <v>06237</v>
          </cell>
          <cell r="K1493" t="str">
            <v>High Confidence Auto Street Ref Geocoded</v>
          </cell>
          <cell r="M1493" t="str">
            <v>DOD-DEPARTMENT OF DE</v>
          </cell>
          <cell r="N1493" t="str">
            <v>CAPPELLO DISTRICT</v>
          </cell>
          <cell r="O1493" t="str">
            <v>EFFECTIVE 8/10/20 Del in all locations unless cust chooses not to.</v>
          </cell>
          <cell r="P1493">
            <v>43020</v>
          </cell>
          <cell r="Q1493">
            <v>44496.539907407401</v>
          </cell>
          <cell r="R1493">
            <v>44649</v>
          </cell>
          <cell r="S1493" t="str">
            <v>FRANKIE</v>
          </cell>
          <cell r="T1493" t="str">
            <v>12</v>
          </cell>
          <cell r="V1493" t="str">
            <v>41.703495</v>
          </cell>
          <cell r="W1493" t="str">
            <v>-72.300001</v>
          </cell>
        </row>
        <row r="1494">
          <cell r="B1494">
            <v>600577</v>
          </cell>
          <cell r="C1494" t="str">
            <v>St Bridgett W.Hartford 7-1</v>
          </cell>
          <cell r="D1494" t="str">
            <v>FFV</v>
          </cell>
          <cell r="E1494">
            <v>0</v>
          </cell>
          <cell r="F1494" t="str">
            <v>M</v>
          </cell>
          <cell r="G1494" t="str">
            <v>100 Mayflower St</v>
          </cell>
          <cell r="H1494" t="str">
            <v>W HARTFORD</v>
          </cell>
          <cell r="I1494" t="str">
            <v>CT</v>
          </cell>
          <cell r="J1494" t="str">
            <v>6110.</v>
          </cell>
          <cell r="K1494" t="str">
            <v>Exact Auto Street Reference Geocoded</v>
          </cell>
          <cell r="M1494" t="str">
            <v>DOD-DEPARTMENT OF DE</v>
          </cell>
          <cell r="N1494" t="str">
            <v>CAPPELLO DISTRICT</v>
          </cell>
          <cell r="P1494">
            <v>44002</v>
          </cell>
          <cell r="Q1494">
            <v>44496.570208333302</v>
          </cell>
          <cell r="S1494" t="str">
            <v>FRANKIE</v>
          </cell>
          <cell r="T1494" t="str">
            <v>12</v>
          </cell>
          <cell r="V1494" t="str">
            <v>41.735425</v>
          </cell>
          <cell r="W1494" t="str">
            <v>-72.737113</v>
          </cell>
        </row>
        <row r="1495">
          <cell r="B1495">
            <v>600790</v>
          </cell>
          <cell r="C1495" t="str">
            <v>Middlebrook School 7-1</v>
          </cell>
          <cell r="D1495" t="str">
            <v>FFV</v>
          </cell>
          <cell r="E1495">
            <v>0</v>
          </cell>
          <cell r="F1495" t="str">
            <v>U</v>
          </cell>
          <cell r="G1495" t="str">
            <v>131 School Rd</v>
          </cell>
          <cell r="H1495" t="str">
            <v>WILTON</v>
          </cell>
          <cell r="I1495" t="str">
            <v>CT</v>
          </cell>
          <cell r="J1495" t="str">
            <v>06897</v>
          </cell>
          <cell r="K1495" t="str">
            <v>High Confidence Auto Street Ref Geocoded</v>
          </cell>
          <cell r="M1495" t="str">
            <v>DOD-DEPARTMENT OF DE</v>
          </cell>
          <cell r="N1495" t="str">
            <v>CAPPELLO DISTRICT</v>
          </cell>
          <cell r="P1495">
            <v>43034</v>
          </cell>
          <cell r="Q1495">
            <v>44496.539907407401</v>
          </cell>
          <cell r="R1495">
            <v>43626</v>
          </cell>
          <cell r="S1495" t="str">
            <v>FRANKIE</v>
          </cell>
          <cell r="T1495" t="str">
            <v>12</v>
          </cell>
          <cell r="V1495" t="str">
            <v>41.203909</v>
          </cell>
          <cell r="W1495" t="str">
            <v>-73.438386</v>
          </cell>
        </row>
        <row r="1496">
          <cell r="B1496">
            <v>600791</v>
          </cell>
          <cell r="C1496" t="str">
            <v>Davis School New Haven</v>
          </cell>
          <cell r="D1496" t="str">
            <v>FFV</v>
          </cell>
          <cell r="E1496">
            <v>0</v>
          </cell>
          <cell r="F1496" t="str">
            <v>R</v>
          </cell>
          <cell r="G1496" t="str">
            <v>35 Davis St</v>
          </cell>
          <cell r="H1496" t="str">
            <v>NEW HAVEN</v>
          </cell>
          <cell r="I1496" t="str">
            <v>CT</v>
          </cell>
          <cell r="J1496" t="str">
            <v>06513</v>
          </cell>
          <cell r="K1496" t="str">
            <v>High Confidence Auto Street Ref Geocoded</v>
          </cell>
          <cell r="M1496" t="str">
            <v>DOD-DEPARTMENT OF DE</v>
          </cell>
          <cell r="N1496" t="str">
            <v>CAPPELLO DISTRICT</v>
          </cell>
          <cell r="P1496">
            <v>43040</v>
          </cell>
          <cell r="Q1496">
            <v>44089.543043981503</v>
          </cell>
          <cell r="R1496">
            <v>44238</v>
          </cell>
          <cell r="S1496" t="str">
            <v>FRANKIE</v>
          </cell>
          <cell r="T1496" t="str">
            <v>12</v>
          </cell>
          <cell r="V1496" t="str">
            <v>41.328287</v>
          </cell>
          <cell r="W1496" t="str">
            <v>-72.974046</v>
          </cell>
        </row>
        <row r="1497">
          <cell r="B1497">
            <v>600792</v>
          </cell>
          <cell r="C1497" t="str">
            <v>Troup School New Haven</v>
          </cell>
          <cell r="D1497" t="str">
            <v>FFV</v>
          </cell>
          <cell r="E1497">
            <v>0</v>
          </cell>
          <cell r="F1497" t="str">
            <v>R</v>
          </cell>
          <cell r="G1497" t="str">
            <v>259 Edgewood Ave</v>
          </cell>
          <cell r="H1497" t="str">
            <v>NEW HAVEN</v>
          </cell>
          <cell r="I1497" t="str">
            <v>CT</v>
          </cell>
          <cell r="J1497" t="str">
            <v>06513</v>
          </cell>
          <cell r="K1497" t="str">
            <v>High Confidence Auto Street Ref Geocoded</v>
          </cell>
          <cell r="M1497" t="str">
            <v>DOD-DEPARTMENT OF DE</v>
          </cell>
          <cell r="N1497" t="str">
            <v>CAPPELLO DISTRICT</v>
          </cell>
          <cell r="O1497" t="str">
            <v>Delivery entrance is on Platt Street.  Back into parking lot door.  It is down on the right. Go into employee parking lot.  not the one with the dumpsters.</v>
          </cell>
          <cell r="P1497">
            <v>43067</v>
          </cell>
          <cell r="Q1497">
            <v>44336.6020138889</v>
          </cell>
          <cell r="R1497">
            <v>44434</v>
          </cell>
          <cell r="S1497" t="str">
            <v>FRANKIE</v>
          </cell>
          <cell r="T1497" t="str">
            <v>12</v>
          </cell>
          <cell r="V1497" t="str">
            <v>41.312913</v>
          </cell>
          <cell r="W1497" t="str">
            <v>-72.942440</v>
          </cell>
        </row>
        <row r="1498">
          <cell r="B1498">
            <v>600793</v>
          </cell>
          <cell r="C1498" t="str">
            <v>Duffy Elem. School</v>
          </cell>
          <cell r="D1498" t="str">
            <v>FFV</v>
          </cell>
          <cell r="E1498">
            <v>0</v>
          </cell>
          <cell r="F1498" t="str">
            <v>M</v>
          </cell>
          <cell r="G1498" t="str">
            <v>95 Westminster Dr</v>
          </cell>
          <cell r="H1498" t="str">
            <v>W HARTFORD</v>
          </cell>
          <cell r="I1498" t="str">
            <v>CT</v>
          </cell>
          <cell r="J1498" t="str">
            <v>6107.</v>
          </cell>
          <cell r="K1498" t="str">
            <v>Exact Auto Street Reference Geocoded</v>
          </cell>
          <cell r="M1498" t="str">
            <v>DOD-DEPARTMENT OF DE</v>
          </cell>
          <cell r="N1498" t="str">
            <v>CAPPELLO DISTRICT</v>
          </cell>
          <cell r="P1498">
            <v>44002</v>
          </cell>
          <cell r="Q1498">
            <v>44496.570081018501</v>
          </cell>
          <cell r="S1498" t="str">
            <v>FRANKIE</v>
          </cell>
          <cell r="T1498" t="str">
            <v>12</v>
          </cell>
          <cell r="V1498" t="str">
            <v>41.746783</v>
          </cell>
          <cell r="W1498" t="str">
            <v>-72.751635</v>
          </cell>
        </row>
        <row r="1499">
          <cell r="B1499">
            <v>600795</v>
          </cell>
          <cell r="C1499" t="str">
            <v>Webster Hill School</v>
          </cell>
          <cell r="D1499" t="str">
            <v>FFV</v>
          </cell>
          <cell r="E1499">
            <v>0</v>
          </cell>
          <cell r="F1499" t="str">
            <v>M</v>
          </cell>
          <cell r="G1499" t="str">
            <v>125 Webster Hill Blvd</v>
          </cell>
          <cell r="H1499" t="str">
            <v>W HARTFORD</v>
          </cell>
          <cell r="I1499" t="str">
            <v>CT</v>
          </cell>
          <cell r="J1499" t="str">
            <v>6107.</v>
          </cell>
          <cell r="K1499" t="str">
            <v>Exact Auto Street Reference Geocoded</v>
          </cell>
          <cell r="M1499" t="str">
            <v>DOD-DEPARTMENT OF DE</v>
          </cell>
          <cell r="N1499" t="str">
            <v>CAPPELLO DISTRICT</v>
          </cell>
          <cell r="P1499">
            <v>44002</v>
          </cell>
          <cell r="Q1499">
            <v>44496.570081018501</v>
          </cell>
          <cell r="S1499" t="str">
            <v>FRANKIE</v>
          </cell>
          <cell r="T1499" t="str">
            <v>12</v>
          </cell>
          <cell r="V1499" t="str">
            <v>41.743826</v>
          </cell>
          <cell r="W1499" t="str">
            <v>-72.740758</v>
          </cell>
        </row>
        <row r="1500">
          <cell r="B1500">
            <v>600796</v>
          </cell>
          <cell r="C1500" t="str">
            <v>Bolton Schools</v>
          </cell>
          <cell r="D1500" t="str">
            <v>FFV</v>
          </cell>
          <cell r="E1500">
            <v>0</v>
          </cell>
          <cell r="F1500" t="str">
            <v>W</v>
          </cell>
          <cell r="G1500" t="str">
            <v>108 Notch Rd</v>
          </cell>
          <cell r="H1500" t="str">
            <v>BOLTON</v>
          </cell>
          <cell r="I1500" t="str">
            <v>CT</v>
          </cell>
          <cell r="J1500" t="str">
            <v>06043</v>
          </cell>
          <cell r="K1500" t="str">
            <v>Exact Auto Street Reference Geocoded</v>
          </cell>
          <cell r="M1500" t="str">
            <v>DOD-DEPARTMENT OF DE</v>
          </cell>
          <cell r="N1500" t="str">
            <v>CAPPELLO DISTRICT</v>
          </cell>
          <cell r="O1500" t="str">
            <v>EFFECTIVE 8/10/20 Del in all locations unless cust chooses not to.</v>
          </cell>
          <cell r="P1500">
            <v>43097</v>
          </cell>
          <cell r="Q1500">
            <v>44496.539907407401</v>
          </cell>
          <cell r="R1500">
            <v>44649</v>
          </cell>
          <cell r="S1500" t="str">
            <v>FRANKIE</v>
          </cell>
          <cell r="T1500" t="str">
            <v>12</v>
          </cell>
          <cell r="V1500" t="str">
            <v>41.776914</v>
          </cell>
          <cell r="W1500" t="str">
            <v>-72.442941</v>
          </cell>
        </row>
        <row r="1501">
          <cell r="B1501">
            <v>600797</v>
          </cell>
          <cell r="C1501" t="str">
            <v>Wolcott Elem. School</v>
          </cell>
          <cell r="D1501" t="str">
            <v>FFV</v>
          </cell>
          <cell r="E1501">
            <v>0</v>
          </cell>
          <cell r="F1501" t="str">
            <v>M</v>
          </cell>
          <cell r="G1501" t="str">
            <v>71 Wolcott Rd</v>
          </cell>
          <cell r="H1501" t="str">
            <v>W HARTFORD</v>
          </cell>
          <cell r="I1501" t="str">
            <v>CT</v>
          </cell>
          <cell r="J1501" t="str">
            <v>6110.</v>
          </cell>
          <cell r="K1501" t="str">
            <v>Exact Auto Street Reference Geocoded</v>
          </cell>
          <cell r="M1501" t="str">
            <v>DOD-DEPARTMENT OF DE</v>
          </cell>
          <cell r="N1501" t="str">
            <v>CAPPELLO DISTRICT</v>
          </cell>
          <cell r="P1501">
            <v>44002</v>
          </cell>
          <cell r="Q1501">
            <v>44496.570081018501</v>
          </cell>
          <cell r="S1501" t="str">
            <v>FRANKIE</v>
          </cell>
          <cell r="T1501" t="str">
            <v>12</v>
          </cell>
          <cell r="V1501" t="str">
            <v>41.725779</v>
          </cell>
          <cell r="W1501" t="str">
            <v>-72.748232</v>
          </cell>
        </row>
        <row r="1502">
          <cell r="B1502">
            <v>600798</v>
          </cell>
          <cell r="C1502" t="str">
            <v>Smith Elem. School</v>
          </cell>
          <cell r="D1502" t="str">
            <v>FFV</v>
          </cell>
          <cell r="E1502">
            <v>0</v>
          </cell>
          <cell r="F1502" t="str">
            <v>M</v>
          </cell>
          <cell r="G1502" t="str">
            <v>64 James St</v>
          </cell>
          <cell r="H1502" t="str">
            <v>W HARTFORD</v>
          </cell>
          <cell r="I1502" t="str">
            <v>CT</v>
          </cell>
          <cell r="J1502" t="str">
            <v>6119.</v>
          </cell>
          <cell r="K1502" t="str">
            <v>Med Confidence Auto Street Ref Geocoded</v>
          </cell>
          <cell r="M1502" t="str">
            <v>DOD-DEPARTMENT OF DE</v>
          </cell>
          <cell r="N1502" t="str">
            <v>CAPPELLO DISTRICT</v>
          </cell>
          <cell r="P1502">
            <v>44002</v>
          </cell>
          <cell r="Q1502">
            <v>44496.570081018501</v>
          </cell>
          <cell r="S1502" t="str">
            <v>FRANKIE</v>
          </cell>
          <cell r="T1502" t="str">
            <v>12</v>
          </cell>
          <cell r="V1502" t="str">
            <v>41.759280</v>
          </cell>
          <cell r="W1502" t="str">
            <v>-72.711906</v>
          </cell>
        </row>
        <row r="1503">
          <cell r="B1503">
            <v>600806</v>
          </cell>
          <cell r="C1503" t="str">
            <v>HOOSAC VALLEY MIDDLE AND</v>
          </cell>
          <cell r="D1503" t="str">
            <v>FFV</v>
          </cell>
          <cell r="E1503">
            <v>0</v>
          </cell>
          <cell r="F1503" t="str">
            <v>R</v>
          </cell>
          <cell r="G1503" t="str">
            <v>125 SAVOY RD.</v>
          </cell>
          <cell r="H1503" t="str">
            <v>CHESHIRE</v>
          </cell>
          <cell r="I1503" t="str">
            <v>MA</v>
          </cell>
          <cell r="J1503" t="str">
            <v>01225</v>
          </cell>
          <cell r="K1503" t="str">
            <v>Exact Auto Street Reference Geocoded</v>
          </cell>
          <cell r="M1503" t="str">
            <v>DOD-DEPARTMENT OF DE</v>
          </cell>
          <cell r="N1503" t="str">
            <v>CAPPELLO DISTRICT</v>
          </cell>
          <cell r="O1503" t="str">
            <v>EFFECTIVE 8/10/20 Del in all locations unless cust chooses not to.</v>
          </cell>
          <cell r="P1503">
            <v>43041</v>
          </cell>
          <cell r="Q1503">
            <v>44642.500925925902</v>
          </cell>
          <cell r="R1503">
            <v>44703</v>
          </cell>
          <cell r="S1503" t="str">
            <v>FRANKIE</v>
          </cell>
          <cell r="T1503" t="str">
            <v>12</v>
          </cell>
          <cell r="V1503" t="str">
            <v>42.592847</v>
          </cell>
          <cell r="W1503" t="str">
            <v>-73.116424</v>
          </cell>
        </row>
        <row r="1504">
          <cell r="B1504">
            <v>600807</v>
          </cell>
          <cell r="C1504" t="str">
            <v>AGAWAM HIGH</v>
          </cell>
          <cell r="D1504" t="str">
            <v>FFV</v>
          </cell>
          <cell r="E1504">
            <v>0</v>
          </cell>
          <cell r="F1504" t="str">
            <v>W</v>
          </cell>
          <cell r="G1504" t="str">
            <v>760 COOPER ST</v>
          </cell>
          <cell r="H1504" t="str">
            <v>AGAWAM</v>
          </cell>
          <cell r="I1504" t="str">
            <v>MA</v>
          </cell>
          <cell r="J1504" t="str">
            <v>01001</v>
          </cell>
          <cell r="K1504" t="str">
            <v>Exact Auto Street Reference Geocoded</v>
          </cell>
          <cell r="M1504" t="str">
            <v>DOD-DEPARTMENT OF DE</v>
          </cell>
          <cell r="N1504" t="str">
            <v>CAPPELLO DISTRICT</v>
          </cell>
          <cell r="P1504">
            <v>43041</v>
          </cell>
          <cell r="Q1504">
            <v>44496.539907407401</v>
          </cell>
          <cell r="R1504">
            <v>44663</v>
          </cell>
          <cell r="S1504" t="str">
            <v>FRANKIE</v>
          </cell>
          <cell r="T1504" t="str">
            <v>12</v>
          </cell>
          <cell r="V1504" t="str">
            <v>42.072636</v>
          </cell>
          <cell r="W1504" t="str">
            <v>-72.643464</v>
          </cell>
        </row>
        <row r="1505">
          <cell r="B1505">
            <v>600808</v>
          </cell>
          <cell r="C1505" t="str">
            <v>AGAWAM JUNIOR HIGH</v>
          </cell>
          <cell r="D1505" t="str">
            <v>FFV</v>
          </cell>
          <cell r="E1505">
            <v>0</v>
          </cell>
          <cell r="F1505" t="str">
            <v>W</v>
          </cell>
          <cell r="G1505" t="str">
            <v>1305 SPRINGFIELD ST</v>
          </cell>
          <cell r="H1505" t="str">
            <v>FEEDING HILLS</v>
          </cell>
          <cell r="I1505" t="str">
            <v>MA</v>
          </cell>
          <cell r="J1505" t="str">
            <v>01030</v>
          </cell>
          <cell r="K1505" t="str">
            <v>Exact Auto Street Reference Geocoded</v>
          </cell>
          <cell r="M1505" t="str">
            <v>DOD-DEPARTMENT OF DE</v>
          </cell>
          <cell r="N1505" t="str">
            <v>CAPPELLO DISTRICT</v>
          </cell>
          <cell r="O1505" t="str">
            <v>EFFECTIVE 8/10/20 Del in all locations unless cust chooses not to.</v>
          </cell>
          <cell r="P1505">
            <v>43041</v>
          </cell>
          <cell r="Q1505">
            <v>44496.539907407401</v>
          </cell>
          <cell r="R1505">
            <v>44691</v>
          </cell>
          <cell r="S1505" t="str">
            <v>FRANKIE</v>
          </cell>
          <cell r="T1505" t="str">
            <v>12</v>
          </cell>
          <cell r="V1505" t="str">
            <v>42.067145</v>
          </cell>
          <cell r="W1505" t="str">
            <v>-72.675622</v>
          </cell>
        </row>
        <row r="1506">
          <cell r="B1506">
            <v>600809</v>
          </cell>
          <cell r="C1506" t="str">
            <v>FORT RIVER ELEMENTARY</v>
          </cell>
          <cell r="D1506" t="str">
            <v>FFV</v>
          </cell>
          <cell r="E1506">
            <v>0</v>
          </cell>
          <cell r="F1506" t="str">
            <v>M</v>
          </cell>
          <cell r="G1506" t="str">
            <v>70 SOUTH EAST STREET</v>
          </cell>
          <cell r="H1506" t="str">
            <v>AMHERST</v>
          </cell>
          <cell r="I1506" t="str">
            <v>MA</v>
          </cell>
          <cell r="J1506" t="str">
            <v>01002</v>
          </cell>
          <cell r="K1506" t="str">
            <v>Exact Auto Street Reference Geocoded</v>
          </cell>
          <cell r="M1506" t="str">
            <v>DOD-DEPARTMENT OF DE</v>
          </cell>
          <cell r="N1506" t="str">
            <v>CAPPELLO DISTRICT</v>
          </cell>
          <cell r="P1506">
            <v>43041</v>
          </cell>
          <cell r="Q1506">
            <v>44496.539907407401</v>
          </cell>
          <cell r="R1506">
            <v>44724</v>
          </cell>
          <cell r="S1506" t="str">
            <v>FRANKIE</v>
          </cell>
          <cell r="T1506" t="str">
            <v>12</v>
          </cell>
          <cell r="V1506" t="str">
            <v>42.374109</v>
          </cell>
          <cell r="W1506" t="str">
            <v>-72.500881</v>
          </cell>
        </row>
        <row r="1507">
          <cell r="B1507">
            <v>600810</v>
          </cell>
          <cell r="C1507" t="str">
            <v>WILDWOOD ELEMENTARY</v>
          </cell>
          <cell r="D1507" t="str">
            <v>FFV</v>
          </cell>
          <cell r="E1507">
            <v>0</v>
          </cell>
          <cell r="F1507" t="str">
            <v>M</v>
          </cell>
          <cell r="G1507" t="str">
            <v>71 STRONG STREET</v>
          </cell>
          <cell r="H1507" t="str">
            <v>AMHERST</v>
          </cell>
          <cell r="I1507" t="str">
            <v>MA</v>
          </cell>
          <cell r="J1507" t="str">
            <v>01002</v>
          </cell>
          <cell r="K1507" t="str">
            <v>Exact Auto Street Reference Geocoded</v>
          </cell>
          <cell r="M1507" t="str">
            <v>DOD-DEPARTMENT OF DE</v>
          </cell>
          <cell r="N1507" t="str">
            <v>CAPPELLO DISTRICT</v>
          </cell>
          <cell r="P1507">
            <v>43041</v>
          </cell>
          <cell r="Q1507">
            <v>44496.539907407401</v>
          </cell>
          <cell r="R1507">
            <v>44724</v>
          </cell>
          <cell r="S1507" t="str">
            <v>FRANKIE</v>
          </cell>
          <cell r="T1507" t="str">
            <v>12</v>
          </cell>
          <cell r="V1507" t="str">
            <v>42.388268</v>
          </cell>
          <cell r="W1507" t="str">
            <v>-72.514078</v>
          </cell>
        </row>
        <row r="1508">
          <cell r="B1508">
            <v>600811</v>
          </cell>
          <cell r="C1508" t="str">
            <v>AMHERST REGIONAL HIGH</v>
          </cell>
          <cell r="D1508" t="str">
            <v>FFV</v>
          </cell>
          <cell r="E1508">
            <v>0</v>
          </cell>
          <cell r="F1508" t="str">
            <v>M</v>
          </cell>
          <cell r="G1508" t="str">
            <v>21 MATTOON STREET</v>
          </cell>
          <cell r="H1508" t="str">
            <v>AMHERST</v>
          </cell>
          <cell r="I1508" t="str">
            <v>MA</v>
          </cell>
          <cell r="J1508" t="str">
            <v>01002</v>
          </cell>
          <cell r="K1508" t="str">
            <v>Exact Auto Street Reference Geocoded</v>
          </cell>
          <cell r="M1508" t="str">
            <v>DOD-DEPARTMENT OF DE</v>
          </cell>
          <cell r="N1508" t="str">
            <v>CAPPELLO DISTRICT</v>
          </cell>
          <cell r="O1508" t="str">
            <v>EFFECTIVE 8/10/20 Del in all locations unless cust chooses not to.</v>
          </cell>
          <cell r="P1508">
            <v>43041</v>
          </cell>
          <cell r="Q1508">
            <v>44496.539907407401</v>
          </cell>
          <cell r="R1508">
            <v>44724</v>
          </cell>
          <cell r="S1508" t="str">
            <v>FRANKIE</v>
          </cell>
          <cell r="T1508" t="str">
            <v>12</v>
          </cell>
          <cell r="V1508" t="str">
            <v>42.380081</v>
          </cell>
          <cell r="W1508" t="str">
            <v>-72.514862</v>
          </cell>
        </row>
        <row r="1509">
          <cell r="B1509">
            <v>600812</v>
          </cell>
          <cell r="C1509" t="str">
            <v>AMHERST REGIONAL MIDDLE</v>
          </cell>
          <cell r="D1509" t="str">
            <v>FFV</v>
          </cell>
          <cell r="E1509">
            <v>0</v>
          </cell>
          <cell r="F1509" t="str">
            <v>M</v>
          </cell>
          <cell r="G1509" t="str">
            <v>170 CHESTNUT STREET</v>
          </cell>
          <cell r="H1509" t="str">
            <v>AMHERST</v>
          </cell>
          <cell r="I1509" t="str">
            <v>MA</v>
          </cell>
          <cell r="J1509" t="str">
            <v>01002</v>
          </cell>
          <cell r="K1509" t="str">
            <v>Exact Auto Street Reference Geocoded</v>
          </cell>
          <cell r="M1509" t="str">
            <v>DOD-DEPARTMENT OF DE</v>
          </cell>
          <cell r="N1509" t="str">
            <v>CAPPELLO DISTRICT</v>
          </cell>
          <cell r="P1509">
            <v>43041</v>
          </cell>
          <cell r="Q1509">
            <v>44571.660844907397</v>
          </cell>
          <cell r="R1509">
            <v>44724</v>
          </cell>
          <cell r="S1509" t="str">
            <v>FRANKIE</v>
          </cell>
          <cell r="T1509" t="str">
            <v>12</v>
          </cell>
          <cell r="V1509" t="str">
            <v>42.383026</v>
          </cell>
          <cell r="W1509" t="str">
            <v>-72.510353</v>
          </cell>
        </row>
        <row r="1510">
          <cell r="B1510">
            <v>600831</v>
          </cell>
          <cell r="C1510" t="str">
            <v>CHESTNUT HILL COMMUNITY</v>
          </cell>
          <cell r="D1510" t="str">
            <v>FFV</v>
          </cell>
          <cell r="E1510">
            <v>0</v>
          </cell>
          <cell r="F1510" t="str">
            <v>T</v>
          </cell>
          <cell r="G1510" t="str">
            <v>59 STATE STREET</v>
          </cell>
          <cell r="H1510" t="str">
            <v>BELCHERTOWN</v>
          </cell>
          <cell r="I1510" t="str">
            <v>MA</v>
          </cell>
          <cell r="J1510" t="str">
            <v>01007</v>
          </cell>
          <cell r="K1510" t="str">
            <v>Exact Auto Street Reference Geocoded</v>
          </cell>
          <cell r="M1510" t="str">
            <v>DOD-DEPARTMENT OF DE</v>
          </cell>
          <cell r="N1510" t="str">
            <v>CAPPELLO DISTRICT</v>
          </cell>
          <cell r="O1510" t="str">
            <v>EFFECTIVE 8/10/20 Del in all locations unless cust chooses not to.</v>
          </cell>
          <cell r="P1510">
            <v>43041</v>
          </cell>
          <cell r="Q1510">
            <v>44496.539907407401</v>
          </cell>
          <cell r="R1510">
            <v>44739</v>
          </cell>
          <cell r="S1510" t="str">
            <v>FRANKIE</v>
          </cell>
          <cell r="T1510" t="str">
            <v>12</v>
          </cell>
          <cell r="V1510" t="str">
            <v>42.270566</v>
          </cell>
          <cell r="W1510" t="str">
            <v>-72.414353</v>
          </cell>
        </row>
        <row r="1511">
          <cell r="B1511">
            <v>600832</v>
          </cell>
          <cell r="C1511" t="str">
            <v>JABISH BROOK</v>
          </cell>
          <cell r="D1511" t="str">
            <v>FFV</v>
          </cell>
          <cell r="E1511">
            <v>0</v>
          </cell>
          <cell r="F1511" t="str">
            <v>T</v>
          </cell>
          <cell r="G1511" t="str">
            <v>62 NORTH WASHINGTON ST</v>
          </cell>
          <cell r="H1511" t="str">
            <v>BELCHERTOWN</v>
          </cell>
          <cell r="I1511" t="str">
            <v>MA</v>
          </cell>
          <cell r="J1511" t="str">
            <v>01007</v>
          </cell>
          <cell r="K1511" t="str">
            <v>Exact Auto Street Reference Geocoded</v>
          </cell>
          <cell r="M1511" t="str">
            <v>DOD-DEPARTMENT OF DE</v>
          </cell>
          <cell r="N1511" t="str">
            <v>CAPPELLO DISTRICT</v>
          </cell>
          <cell r="P1511">
            <v>43041</v>
          </cell>
          <cell r="Q1511">
            <v>44496.539907407401</v>
          </cell>
          <cell r="R1511">
            <v>44704</v>
          </cell>
          <cell r="S1511" t="str">
            <v>FRANKIE</v>
          </cell>
          <cell r="T1511" t="str">
            <v>12</v>
          </cell>
          <cell r="V1511" t="str">
            <v>42.267436</v>
          </cell>
          <cell r="W1511" t="str">
            <v>-72.397000</v>
          </cell>
        </row>
        <row r="1512">
          <cell r="B1512">
            <v>600866</v>
          </cell>
          <cell r="C1512" t="str">
            <v>CHICOPEE HIGH</v>
          </cell>
          <cell r="D1512" t="str">
            <v>FFV</v>
          </cell>
          <cell r="E1512">
            <v>0</v>
          </cell>
          <cell r="F1512" t="str">
            <v>M</v>
          </cell>
          <cell r="G1512" t="str">
            <v>820 FRONT ST</v>
          </cell>
          <cell r="H1512" t="str">
            <v>CHICOPEE</v>
          </cell>
          <cell r="I1512" t="str">
            <v>MA</v>
          </cell>
          <cell r="J1512" t="str">
            <v>01013</v>
          </cell>
          <cell r="K1512" t="str">
            <v>Ambiguous Auto Street Ref Geocode</v>
          </cell>
          <cell r="M1512" t="str">
            <v>DOD-DEPARTMENT OF DE</v>
          </cell>
          <cell r="N1512" t="str">
            <v>CAPPELLO DISTRICT</v>
          </cell>
          <cell r="O1512" t="str">
            <v>EFFECTIVE 8/10/20 Del in all locations unless cust chooses not to.</v>
          </cell>
          <cell r="P1512">
            <v>43041</v>
          </cell>
          <cell r="Q1512">
            <v>44515.523252314801</v>
          </cell>
          <cell r="R1512">
            <v>44725</v>
          </cell>
          <cell r="S1512" t="str">
            <v>FRANKIE</v>
          </cell>
          <cell r="T1512" t="str">
            <v>12</v>
          </cell>
          <cell r="V1512" t="str">
            <v>42.147990</v>
          </cell>
          <cell r="W1512" t="str">
            <v>-72.591180</v>
          </cell>
        </row>
        <row r="1513">
          <cell r="B1513">
            <v>600885</v>
          </cell>
          <cell r="C1513" t="str">
            <v>EAST LONGMEADOW HIGH SCH</v>
          </cell>
          <cell r="D1513" t="str">
            <v>FFV</v>
          </cell>
          <cell r="E1513">
            <v>0</v>
          </cell>
          <cell r="F1513" t="str">
            <v>W</v>
          </cell>
          <cell r="G1513" t="str">
            <v>180 MAPLE STREET</v>
          </cell>
          <cell r="H1513" t="str">
            <v>EAST LONGMEADO</v>
          </cell>
          <cell r="I1513" t="str">
            <v>MA</v>
          </cell>
          <cell r="J1513" t="str">
            <v>01028</v>
          </cell>
          <cell r="K1513" t="str">
            <v>High Confidence Auto Street Ref Geocoded</v>
          </cell>
          <cell r="M1513" t="str">
            <v>DOD-DEPARTMENT OF DE</v>
          </cell>
          <cell r="N1513" t="str">
            <v>CAPPELLO DISTRICT</v>
          </cell>
          <cell r="O1513" t="str">
            <v>Can deliver as late as 3pm with notice to school. DELIVERY ENTRANCE IS OFF OF Norden street.</v>
          </cell>
          <cell r="P1513">
            <v>43041</v>
          </cell>
          <cell r="Q1513">
            <v>44609.668773148202</v>
          </cell>
          <cell r="R1513">
            <v>44705</v>
          </cell>
          <cell r="S1513" t="str">
            <v>FRANKIE</v>
          </cell>
          <cell r="T1513" t="str">
            <v>12</v>
          </cell>
          <cell r="V1513" t="str">
            <v>42.060087</v>
          </cell>
          <cell r="W1513" t="str">
            <v>-72.525006</v>
          </cell>
        </row>
        <row r="1514">
          <cell r="B1514">
            <v>600886</v>
          </cell>
          <cell r="C1514" t="str">
            <v>EASTHAMPTON HIGH</v>
          </cell>
          <cell r="D1514" t="str">
            <v>FFV</v>
          </cell>
          <cell r="E1514">
            <v>0</v>
          </cell>
          <cell r="F1514" t="str">
            <v>T</v>
          </cell>
          <cell r="G1514" t="str">
            <v>70 WILLISTON AVE</v>
          </cell>
          <cell r="H1514" t="str">
            <v>EASTHAMPTON</v>
          </cell>
          <cell r="I1514" t="str">
            <v>MA</v>
          </cell>
          <cell r="J1514" t="str">
            <v>01027</v>
          </cell>
          <cell r="K1514" t="str">
            <v>High Confidence Auto Street Ref Geocoded</v>
          </cell>
          <cell r="M1514" t="str">
            <v>DOD-DEPARTMENT OF DE</v>
          </cell>
          <cell r="N1514" t="str">
            <v>CAPPELLO DISTRICT</v>
          </cell>
          <cell r="O1514" t="str">
            <v>EFFECTIVE 8/10/20 Del in all locations unless cust chooses not to.</v>
          </cell>
          <cell r="P1514">
            <v>43041</v>
          </cell>
          <cell r="Q1514">
            <v>44496.539907407401</v>
          </cell>
          <cell r="R1514">
            <v>44704</v>
          </cell>
          <cell r="S1514" t="str">
            <v>FRANKIE</v>
          </cell>
          <cell r="T1514" t="str">
            <v>12</v>
          </cell>
          <cell r="V1514" t="str">
            <v>42.260331</v>
          </cell>
          <cell r="W1514" t="str">
            <v>-72.669338</v>
          </cell>
        </row>
        <row r="1515">
          <cell r="B1515">
            <v>600887</v>
          </cell>
          <cell r="C1515" t="str">
            <v>EASTHAMPTON SCHOOL FOOD</v>
          </cell>
          <cell r="D1515" t="str">
            <v>FFV</v>
          </cell>
          <cell r="E1515">
            <v>0</v>
          </cell>
          <cell r="F1515" t="str">
            <v>T</v>
          </cell>
          <cell r="G1515" t="str">
            <v>200 PARK ST.</v>
          </cell>
          <cell r="H1515" t="str">
            <v>EASTHAMPTON</v>
          </cell>
          <cell r="I1515" t="str">
            <v>MA</v>
          </cell>
          <cell r="J1515" t="str">
            <v>01027</v>
          </cell>
          <cell r="K1515" t="str">
            <v>Exact Auto Street Reference Geocoded</v>
          </cell>
          <cell r="M1515" t="str">
            <v>DOD-DEPARTMENT OF DE</v>
          </cell>
          <cell r="N1515" t="str">
            <v>CAPPELLO DISTRICT</v>
          </cell>
          <cell r="P1515">
            <v>43041</v>
          </cell>
          <cell r="Q1515">
            <v>44089.543043981503</v>
          </cell>
          <cell r="R1515">
            <v>44683</v>
          </cell>
          <cell r="S1515" t="str">
            <v>FRANKIE</v>
          </cell>
          <cell r="T1515" t="str">
            <v>12</v>
          </cell>
          <cell r="V1515" t="str">
            <v>42.252522</v>
          </cell>
          <cell r="W1515" t="str">
            <v>-72.678759</v>
          </cell>
        </row>
        <row r="1516">
          <cell r="B1516">
            <v>600901</v>
          </cell>
          <cell r="C1516" t="str">
            <v>FRANKLIN COUNTY TECH</v>
          </cell>
          <cell r="D1516" t="str">
            <v>FFV</v>
          </cell>
          <cell r="E1516">
            <v>0</v>
          </cell>
          <cell r="F1516" t="str">
            <v>R</v>
          </cell>
          <cell r="G1516" t="str">
            <v>82 INDUSTRIAL BOULEVARD</v>
          </cell>
          <cell r="H1516" t="str">
            <v>TURNERS FALLS</v>
          </cell>
          <cell r="I1516" t="str">
            <v>MA</v>
          </cell>
          <cell r="J1516" t="str">
            <v>01376</v>
          </cell>
          <cell r="K1516" t="str">
            <v>Exact Auto Street Reference Geocoded</v>
          </cell>
          <cell r="M1516" t="str">
            <v>DOD-DEPARTMENT OF DE</v>
          </cell>
          <cell r="N1516" t="str">
            <v>CAPPELLO DISTRICT</v>
          </cell>
          <cell r="O1516" t="str">
            <v>EFFECTIVE 8/10/20 Del in all locations unless cust chooses not to.</v>
          </cell>
          <cell r="P1516">
            <v>43041</v>
          </cell>
          <cell r="Q1516">
            <v>44496.570092592599</v>
          </cell>
          <cell r="R1516">
            <v>44738</v>
          </cell>
          <cell r="S1516" t="str">
            <v>FRANKIE</v>
          </cell>
          <cell r="T1516" t="str">
            <v>12</v>
          </cell>
          <cell r="V1516" t="str">
            <v>42.599849</v>
          </cell>
          <cell r="W1516" t="str">
            <v>-72.521098</v>
          </cell>
        </row>
        <row r="1517">
          <cell r="B1517">
            <v>600908</v>
          </cell>
          <cell r="C1517" t="str">
            <v>GATEWAY MS/JR/HIGH SCHOO</v>
          </cell>
          <cell r="D1517" t="str">
            <v>FFV</v>
          </cell>
          <cell r="E1517">
            <v>0</v>
          </cell>
          <cell r="F1517" t="str">
            <v>R</v>
          </cell>
          <cell r="G1517" t="str">
            <v>12 LITTLEVILLE ROAD</v>
          </cell>
          <cell r="H1517" t="str">
            <v>HUNTINGTON</v>
          </cell>
          <cell r="I1517" t="str">
            <v>MA</v>
          </cell>
          <cell r="J1517" t="str">
            <v>01050</v>
          </cell>
          <cell r="K1517" t="str">
            <v>Exact Auto Street Reference Geocoded</v>
          </cell>
          <cell r="M1517" t="str">
            <v>DOD-DEPARTMENT OF DE</v>
          </cell>
          <cell r="N1517" t="str">
            <v>CAPPELLO DISTRICT</v>
          </cell>
          <cell r="P1517">
            <v>43041</v>
          </cell>
          <cell r="Q1517">
            <v>44496.539907407401</v>
          </cell>
          <cell r="R1517">
            <v>44734</v>
          </cell>
          <cell r="S1517" t="str">
            <v>FRANKIE</v>
          </cell>
          <cell r="T1517" t="str">
            <v>12</v>
          </cell>
          <cell r="V1517" t="str">
            <v>42.248733</v>
          </cell>
          <cell r="W1517" t="str">
            <v>-72.868116</v>
          </cell>
        </row>
        <row r="1518">
          <cell r="B1518">
            <v>600911</v>
          </cell>
          <cell r="C1518" t="str">
            <v>HILLCREST</v>
          </cell>
          <cell r="D1518" t="str">
            <v>FFV</v>
          </cell>
          <cell r="E1518">
            <v>0</v>
          </cell>
          <cell r="F1518" t="str">
            <v>R</v>
          </cell>
          <cell r="G1518" t="str">
            <v>30 GRISWOLD STREET</v>
          </cell>
          <cell r="H1518" t="str">
            <v>TURNERS FALLS</v>
          </cell>
          <cell r="I1518" t="str">
            <v>MA</v>
          </cell>
          <cell r="J1518" t="str">
            <v>01376</v>
          </cell>
          <cell r="K1518" t="str">
            <v>Exact Auto Street Reference Geocoded</v>
          </cell>
          <cell r="M1518" t="str">
            <v>DOD-DEPARTMENT OF DE</v>
          </cell>
          <cell r="N1518" t="str">
            <v>CAPPELLO DISTRICT</v>
          </cell>
          <cell r="P1518">
            <v>43041</v>
          </cell>
          <cell r="Q1518">
            <v>44089.543043981503</v>
          </cell>
          <cell r="R1518">
            <v>44455</v>
          </cell>
          <cell r="S1518" t="str">
            <v>FRANKIE</v>
          </cell>
          <cell r="T1518" t="str">
            <v>12</v>
          </cell>
          <cell r="V1518" t="str">
            <v>42.596714</v>
          </cell>
          <cell r="W1518" t="str">
            <v>-72.554552</v>
          </cell>
        </row>
        <row r="1519">
          <cell r="B1519">
            <v>600912</v>
          </cell>
          <cell r="C1519" t="str">
            <v>TURNERS H. S./ G.F.MIDDL</v>
          </cell>
          <cell r="D1519" t="str">
            <v>FFV</v>
          </cell>
          <cell r="E1519">
            <v>0</v>
          </cell>
          <cell r="F1519" t="str">
            <v>R</v>
          </cell>
          <cell r="G1519" t="str">
            <v>222 TURNPIKE ROAD</v>
          </cell>
          <cell r="H1519" t="str">
            <v>TURNERS FALLS</v>
          </cell>
          <cell r="I1519" t="str">
            <v>MA</v>
          </cell>
          <cell r="J1519" t="str">
            <v>01376</v>
          </cell>
          <cell r="K1519" t="str">
            <v>Exact Auto Street Reference Geocoded</v>
          </cell>
          <cell r="M1519" t="str">
            <v>DOD-DEPARTMENT OF DE</v>
          </cell>
          <cell r="N1519" t="str">
            <v>CAPPELLO DISTRICT</v>
          </cell>
          <cell r="O1519" t="str">
            <v>EFFECTIVE 8/10/20 Del in all locations unless cust chooses not to.</v>
          </cell>
          <cell r="P1519">
            <v>43041</v>
          </cell>
          <cell r="Q1519">
            <v>44496.539907407401</v>
          </cell>
          <cell r="R1519">
            <v>44762</v>
          </cell>
          <cell r="S1519" t="str">
            <v>FRANKIE</v>
          </cell>
          <cell r="T1519" t="str">
            <v>12</v>
          </cell>
          <cell r="V1519" t="str">
            <v>42.588307</v>
          </cell>
          <cell r="W1519" t="str">
            <v>-72.540502</v>
          </cell>
        </row>
        <row r="1520">
          <cell r="B1520">
            <v>600917</v>
          </cell>
          <cell r="C1520" t="str">
            <v>GRANBY JUNIOR SENIOR HIG</v>
          </cell>
          <cell r="D1520" t="str">
            <v>FFV</v>
          </cell>
          <cell r="E1520">
            <v>0</v>
          </cell>
          <cell r="F1520" t="str">
            <v>T</v>
          </cell>
          <cell r="G1520" t="str">
            <v>385 EAST STATE STREET</v>
          </cell>
          <cell r="H1520" t="str">
            <v>GRANBY</v>
          </cell>
          <cell r="I1520" t="str">
            <v>MA</v>
          </cell>
          <cell r="J1520" t="str">
            <v>01033</v>
          </cell>
          <cell r="K1520" t="str">
            <v>Exact Auto Street Reference Geocoded</v>
          </cell>
          <cell r="M1520" t="str">
            <v>DOD-DEPARTMENT OF DE</v>
          </cell>
          <cell r="N1520" t="str">
            <v>CAPPELLO DISTRICT</v>
          </cell>
          <cell r="O1520" t="str">
            <v>EFFECTIVE 8/10/20 Del in all locations unless cust chooses not to.</v>
          </cell>
          <cell r="P1520">
            <v>43041</v>
          </cell>
          <cell r="Q1520">
            <v>44089.543043981503</v>
          </cell>
          <cell r="R1520">
            <v>43979</v>
          </cell>
          <cell r="S1520" t="str">
            <v>FRANKIE</v>
          </cell>
          <cell r="T1520" t="str">
            <v>12</v>
          </cell>
          <cell r="V1520" t="str">
            <v>42.263214</v>
          </cell>
          <cell r="W1520" t="str">
            <v>-72.494761</v>
          </cell>
        </row>
        <row r="1521">
          <cell r="B1521">
            <v>600921</v>
          </cell>
          <cell r="C1521" t="str">
            <v>GREENFIELD HIGH SCHOOL</v>
          </cell>
          <cell r="D1521" t="str">
            <v>FFV</v>
          </cell>
          <cell r="E1521">
            <v>0</v>
          </cell>
          <cell r="F1521" t="str">
            <v>R</v>
          </cell>
          <cell r="G1521" t="str">
            <v>21 BARR AVENUE</v>
          </cell>
          <cell r="H1521" t="str">
            <v>GREENFIELD</v>
          </cell>
          <cell r="I1521" t="str">
            <v>MA</v>
          </cell>
          <cell r="J1521" t="str">
            <v>01301</v>
          </cell>
          <cell r="K1521" t="str">
            <v>Exact Auto Street Reference Geocoded</v>
          </cell>
          <cell r="M1521" t="str">
            <v>DOD-DEPARTMENT OF DE</v>
          </cell>
          <cell r="N1521" t="str">
            <v>CAPPELLO DISTRICT</v>
          </cell>
          <cell r="P1521">
            <v>43041</v>
          </cell>
          <cell r="Q1521">
            <v>44636.518773148098</v>
          </cell>
          <cell r="R1521">
            <v>44762</v>
          </cell>
          <cell r="S1521" t="str">
            <v>FRANKIE</v>
          </cell>
          <cell r="T1521" t="str">
            <v>12</v>
          </cell>
          <cell r="V1521" t="str">
            <v>42.605308</v>
          </cell>
          <cell r="W1521" t="str">
            <v>-72.596480</v>
          </cell>
        </row>
        <row r="1522">
          <cell r="B1522">
            <v>600922</v>
          </cell>
          <cell r="C1522" t="str">
            <v>GREENFIELD MIDDLE SCHOOL</v>
          </cell>
          <cell r="D1522" t="str">
            <v>FFV</v>
          </cell>
          <cell r="E1522">
            <v>0</v>
          </cell>
          <cell r="F1522" t="str">
            <v>R</v>
          </cell>
          <cell r="G1522" t="str">
            <v>195 FEDERAL STREET</v>
          </cell>
          <cell r="H1522" t="str">
            <v>GREENFIELD</v>
          </cell>
          <cell r="I1522" t="str">
            <v>MA</v>
          </cell>
          <cell r="J1522" t="str">
            <v>01301</v>
          </cell>
          <cell r="K1522" t="str">
            <v>Exact Auto Street Reference Geocoded</v>
          </cell>
          <cell r="M1522" t="str">
            <v>DOD-DEPARTMENT OF DE</v>
          </cell>
          <cell r="N1522" t="str">
            <v>CAPPELLO DISTRICT</v>
          </cell>
          <cell r="O1522" t="str">
            <v>EFFECTIVE 8/10/20 Del in all locations unless cust chooses not to.</v>
          </cell>
          <cell r="P1522">
            <v>43041</v>
          </cell>
          <cell r="Q1522">
            <v>44643.478958333297</v>
          </cell>
          <cell r="R1522">
            <v>44734</v>
          </cell>
          <cell r="S1522" t="str">
            <v>FRANKIE</v>
          </cell>
          <cell r="T1522" t="str">
            <v>12</v>
          </cell>
          <cell r="V1522" t="str">
            <v>42.595264</v>
          </cell>
          <cell r="W1522" t="str">
            <v>-72.597374</v>
          </cell>
        </row>
        <row r="1523">
          <cell r="B1523">
            <v>600927</v>
          </cell>
          <cell r="C1523" t="str">
            <v>MINNECHAUG HIGH SCHOOL</v>
          </cell>
          <cell r="D1523" t="str">
            <v>FFV</v>
          </cell>
          <cell r="E1523">
            <v>0</v>
          </cell>
          <cell r="F1523" t="str">
            <v>F</v>
          </cell>
          <cell r="G1523" t="str">
            <v>621 MAIN STREET</v>
          </cell>
          <cell r="H1523" t="str">
            <v>WILBRAHAM</v>
          </cell>
          <cell r="I1523" t="str">
            <v>MA</v>
          </cell>
          <cell r="J1523" t="str">
            <v>01095</v>
          </cell>
          <cell r="K1523" t="str">
            <v>Exact Auto Street Reference Geocoded</v>
          </cell>
          <cell r="M1523" t="str">
            <v>DOD-DEPARTMENT OF DE</v>
          </cell>
          <cell r="N1523" t="str">
            <v>CAPPELLO DISTRICT</v>
          </cell>
          <cell r="O1523" t="str">
            <v>EFFECTIVE 8/10/20 Del in all locations unless cust chooses not to.</v>
          </cell>
          <cell r="P1523">
            <v>43041</v>
          </cell>
          <cell r="Q1523">
            <v>44496.539907407401</v>
          </cell>
          <cell r="R1523">
            <v>44732</v>
          </cell>
          <cell r="S1523" t="str">
            <v>FRANKIE</v>
          </cell>
          <cell r="T1523" t="str">
            <v>12</v>
          </cell>
          <cell r="V1523" t="str">
            <v>42.111491</v>
          </cell>
          <cell r="W1523" t="str">
            <v>-72.435245</v>
          </cell>
        </row>
        <row r="1524">
          <cell r="B1524">
            <v>600928</v>
          </cell>
          <cell r="C1524" t="str">
            <v>WILBRAHAM MIDDLE SCHOOL</v>
          </cell>
          <cell r="D1524" t="str">
            <v>FFV</v>
          </cell>
          <cell r="E1524">
            <v>0</v>
          </cell>
          <cell r="F1524" t="str">
            <v>F</v>
          </cell>
          <cell r="G1524" t="str">
            <v>446 STONY HILL ROAD</v>
          </cell>
          <cell r="H1524" t="str">
            <v>WILBRAHAM</v>
          </cell>
          <cell r="I1524" t="str">
            <v>MA</v>
          </cell>
          <cell r="J1524" t="str">
            <v>01095</v>
          </cell>
          <cell r="K1524" t="str">
            <v>Exact Auto Street Reference Geocoded</v>
          </cell>
          <cell r="M1524" t="str">
            <v>DOD-DEPARTMENT OF DE</v>
          </cell>
          <cell r="N1524" t="str">
            <v>CAPPELLO DISTRICT</v>
          </cell>
          <cell r="P1524">
            <v>43041</v>
          </cell>
          <cell r="Q1524">
            <v>44496.539907407401</v>
          </cell>
          <cell r="R1524">
            <v>44700</v>
          </cell>
          <cell r="S1524" t="str">
            <v>FRANKIE</v>
          </cell>
          <cell r="T1524" t="str">
            <v>12</v>
          </cell>
          <cell r="V1524" t="str">
            <v>42.135145</v>
          </cell>
          <cell r="W1524" t="str">
            <v>-72.464961</v>
          </cell>
        </row>
        <row r="1525">
          <cell r="B1525">
            <v>600950</v>
          </cell>
          <cell r="C1525" t="str">
            <v>LEE ELEMENTARY</v>
          </cell>
          <cell r="D1525" t="str">
            <v>FFV</v>
          </cell>
          <cell r="E1525">
            <v>0</v>
          </cell>
          <cell r="F1525" t="str">
            <v>R</v>
          </cell>
          <cell r="G1525" t="str">
            <v>310 GREYLOCK STREET</v>
          </cell>
          <cell r="H1525" t="str">
            <v>LEE</v>
          </cell>
          <cell r="I1525" t="str">
            <v>MA</v>
          </cell>
          <cell r="J1525" t="str">
            <v>01238</v>
          </cell>
          <cell r="K1525" t="str">
            <v>High Confidence Auto Street Ref Geocoded</v>
          </cell>
          <cell r="M1525" t="str">
            <v>DOD-DEPARTMENT OF DE</v>
          </cell>
          <cell r="N1525" t="str">
            <v>CAPPELLO DISTRICT</v>
          </cell>
          <cell r="O1525" t="str">
            <v>EFFECTIVE 8/10/20 Del in all locations unless cust chooses not to.</v>
          </cell>
          <cell r="P1525">
            <v>43041</v>
          </cell>
          <cell r="Q1525">
            <v>44496.539907407401</v>
          </cell>
          <cell r="R1525">
            <v>44697</v>
          </cell>
          <cell r="S1525" t="str">
            <v>FRANKIE</v>
          </cell>
          <cell r="T1525" t="str">
            <v>12</v>
          </cell>
          <cell r="V1525" t="str">
            <v>42.304602</v>
          </cell>
          <cell r="W1525" t="str">
            <v>-73.240279</v>
          </cell>
        </row>
        <row r="1526">
          <cell r="B1526">
            <v>600951</v>
          </cell>
          <cell r="C1526" t="str">
            <v>LEE MIDDLE AND HIGH SCHO</v>
          </cell>
          <cell r="D1526" t="str">
            <v>FFV</v>
          </cell>
          <cell r="E1526">
            <v>0</v>
          </cell>
          <cell r="F1526" t="str">
            <v>R</v>
          </cell>
          <cell r="G1526" t="str">
            <v>300 GREYLOCK STREET</v>
          </cell>
          <cell r="H1526" t="str">
            <v>LEE</v>
          </cell>
          <cell r="I1526" t="str">
            <v>MA</v>
          </cell>
          <cell r="J1526" t="str">
            <v>01238</v>
          </cell>
          <cell r="K1526" t="str">
            <v>Exact Auto Street Reference Geocoded</v>
          </cell>
          <cell r="M1526" t="str">
            <v>DOD-DEPARTMENT OF DE</v>
          </cell>
          <cell r="N1526" t="str">
            <v>CAPPELLO DISTRICT</v>
          </cell>
          <cell r="O1526" t="str">
            <v>EFFECTIVE 8/10/20 Del in all locations unless cust chooses not to.</v>
          </cell>
          <cell r="P1526">
            <v>43041</v>
          </cell>
          <cell r="Q1526">
            <v>44496.539907407401</v>
          </cell>
          <cell r="R1526">
            <v>44697</v>
          </cell>
          <cell r="S1526" t="str">
            <v>FRANKIE</v>
          </cell>
          <cell r="T1526" t="str">
            <v>12</v>
          </cell>
          <cell r="V1526" t="str">
            <v>42.305610</v>
          </cell>
          <cell r="W1526" t="str">
            <v>-73.240199</v>
          </cell>
        </row>
        <row r="1527">
          <cell r="B1527">
            <v>600953</v>
          </cell>
          <cell r="C1527" t="str">
            <v>LENOX MEMORIAL MIDDLE &amp;</v>
          </cell>
          <cell r="D1527" t="str">
            <v>FFV</v>
          </cell>
          <cell r="E1527">
            <v>0</v>
          </cell>
          <cell r="F1527" t="str">
            <v>R</v>
          </cell>
          <cell r="G1527" t="str">
            <v>197 EAST STREET</v>
          </cell>
          <cell r="H1527" t="str">
            <v>LENOX</v>
          </cell>
          <cell r="I1527" t="str">
            <v>MA</v>
          </cell>
          <cell r="J1527" t="str">
            <v>01240</v>
          </cell>
          <cell r="K1527" t="str">
            <v>Exact Auto Street Reference Geocoded</v>
          </cell>
          <cell r="M1527" t="str">
            <v>DOD-DEPARTMENT OF DE</v>
          </cell>
          <cell r="N1527" t="str">
            <v>CAPPELLO DISTRICT</v>
          </cell>
          <cell r="P1527">
            <v>43041</v>
          </cell>
          <cell r="Q1527">
            <v>44496.539907407401</v>
          </cell>
          <cell r="R1527">
            <v>44697</v>
          </cell>
          <cell r="S1527" t="str">
            <v>FRANKIE</v>
          </cell>
          <cell r="T1527" t="str">
            <v>12</v>
          </cell>
          <cell r="V1527" t="str">
            <v>42.351526</v>
          </cell>
          <cell r="W1527" t="str">
            <v>-73.257552</v>
          </cell>
        </row>
        <row r="1528">
          <cell r="B1528">
            <v>600954</v>
          </cell>
          <cell r="C1528" t="str">
            <v>MORRIS ELEMENTARY</v>
          </cell>
          <cell r="D1528" t="str">
            <v>FFV</v>
          </cell>
          <cell r="E1528">
            <v>0</v>
          </cell>
          <cell r="F1528" t="str">
            <v>R</v>
          </cell>
          <cell r="G1528" t="str">
            <v>129 WEST STREET</v>
          </cell>
          <cell r="H1528" t="str">
            <v>LENOX</v>
          </cell>
          <cell r="I1528" t="str">
            <v>MA</v>
          </cell>
          <cell r="J1528" t="str">
            <v>01240</v>
          </cell>
          <cell r="K1528" t="str">
            <v>Exact Auto Street Reference Geocoded</v>
          </cell>
          <cell r="M1528" t="str">
            <v>DOD-DEPARTMENT OF DE</v>
          </cell>
          <cell r="N1528" t="str">
            <v>CAPPELLO DISTRICT</v>
          </cell>
          <cell r="P1528">
            <v>43041</v>
          </cell>
          <cell r="Q1528">
            <v>44496.539907407401</v>
          </cell>
          <cell r="R1528">
            <v>44697</v>
          </cell>
          <cell r="S1528" t="str">
            <v>FRANKIE</v>
          </cell>
          <cell r="T1528" t="str">
            <v>12</v>
          </cell>
          <cell r="V1528" t="str">
            <v>42.356226</v>
          </cell>
          <cell r="W1528" t="str">
            <v>-73.298124</v>
          </cell>
        </row>
        <row r="1529">
          <cell r="B1529">
            <v>600958</v>
          </cell>
          <cell r="C1529" t="str">
            <v>HANSCOM AIR FORCE BASE S</v>
          </cell>
          <cell r="D1529" t="str">
            <v>COSTA</v>
          </cell>
          <cell r="E1529">
            <v>0</v>
          </cell>
          <cell r="F1529" t="str">
            <v>R</v>
          </cell>
          <cell r="G1529" t="str">
            <v>6 ENT ROAD</v>
          </cell>
          <cell r="H1529" t="str">
            <v>HANSCOM AIR FO</v>
          </cell>
          <cell r="I1529" t="str">
            <v>MA</v>
          </cell>
          <cell r="J1529" t="str">
            <v>01731</v>
          </cell>
          <cell r="K1529" t="str">
            <v>High Confidence Auto Street Ref Geocoded</v>
          </cell>
          <cell r="M1529" t="str">
            <v>COSTA</v>
          </cell>
          <cell r="N1529" t="str">
            <v>COSTA</v>
          </cell>
          <cell r="O1529" t="str">
            <v>EFFECTIVE 8/10/20 Del in all locations unless cust chooses not to.</v>
          </cell>
          <cell r="P1529">
            <v>43041</v>
          </cell>
          <cell r="Q1529">
            <v>44133.583113425899</v>
          </cell>
          <cell r="R1529">
            <v>43977</v>
          </cell>
          <cell r="S1529" t="str">
            <v>FRANKIE</v>
          </cell>
          <cell r="T1529" t="str">
            <v>12</v>
          </cell>
          <cell r="V1529" t="str">
            <v>42.456167</v>
          </cell>
          <cell r="W1529" t="str">
            <v>-71.276924</v>
          </cell>
        </row>
        <row r="1530">
          <cell r="B1530">
            <v>600961</v>
          </cell>
          <cell r="C1530" t="str">
            <v>LONGMEADOW HIGH</v>
          </cell>
          <cell r="D1530" t="str">
            <v>FFV</v>
          </cell>
          <cell r="E1530">
            <v>0</v>
          </cell>
          <cell r="F1530" t="str">
            <v>W</v>
          </cell>
          <cell r="G1530" t="str">
            <v>95 GRASSY CUTTER RD</v>
          </cell>
          <cell r="H1530" t="str">
            <v>LONGMEADOW</v>
          </cell>
          <cell r="I1530" t="str">
            <v>MA</v>
          </cell>
          <cell r="J1530" t="str">
            <v>01106</v>
          </cell>
          <cell r="K1530" t="str">
            <v>High Confidence Auto Street Ref Geocoded</v>
          </cell>
          <cell r="M1530" t="str">
            <v>DOD-DEPARTMENT OF DE</v>
          </cell>
          <cell r="N1530" t="str">
            <v>CAPPELLO DISTRICT</v>
          </cell>
          <cell r="P1530">
            <v>43041</v>
          </cell>
          <cell r="Q1530">
            <v>44496.539907407401</v>
          </cell>
          <cell r="R1530">
            <v>44726</v>
          </cell>
          <cell r="S1530" t="str">
            <v>FRANKIE</v>
          </cell>
          <cell r="T1530" t="str">
            <v>12</v>
          </cell>
          <cell r="V1530" t="str">
            <v>42.055722</v>
          </cell>
          <cell r="W1530" t="str">
            <v>-72.562162</v>
          </cell>
        </row>
        <row r="1531">
          <cell r="B1531">
            <v>600965</v>
          </cell>
          <cell r="C1531" t="str">
            <v>LUDLOW HIGH</v>
          </cell>
          <cell r="D1531" t="str">
            <v>FFV</v>
          </cell>
          <cell r="E1531">
            <v>0</v>
          </cell>
          <cell r="F1531" t="str">
            <v>W</v>
          </cell>
          <cell r="G1531" t="str">
            <v>500 CHAPIN</v>
          </cell>
          <cell r="H1531" t="str">
            <v>LUDLOW</v>
          </cell>
          <cell r="I1531" t="str">
            <v>MA</v>
          </cell>
          <cell r="J1531" t="str">
            <v>01056</v>
          </cell>
          <cell r="K1531" t="str">
            <v>High Confidence Auto Street Ref Geocoded</v>
          </cell>
          <cell r="M1531" t="str">
            <v>DOD-DEPARTMENT OF DE</v>
          </cell>
          <cell r="N1531" t="str">
            <v>CAPPELLO DISTRICT</v>
          </cell>
          <cell r="O1531" t="str">
            <v>EFFECTIVE 8/10/20 Del in all locations unless cust chooses not to.</v>
          </cell>
          <cell r="P1531">
            <v>43041</v>
          </cell>
          <cell r="Q1531">
            <v>44496.539907407401</v>
          </cell>
          <cell r="R1531">
            <v>44705</v>
          </cell>
          <cell r="S1531" t="str">
            <v>FRANKIE</v>
          </cell>
          <cell r="T1531" t="str">
            <v>12</v>
          </cell>
          <cell r="V1531" t="str">
            <v>42.171629</v>
          </cell>
          <cell r="W1531" t="str">
            <v>-72.466945</v>
          </cell>
        </row>
        <row r="1532">
          <cell r="B1532">
            <v>601004</v>
          </cell>
          <cell r="C1532" t="str">
            <v>MOHAWK TRAIL REGIONAL HI</v>
          </cell>
          <cell r="D1532" t="str">
            <v>FFV</v>
          </cell>
          <cell r="E1532">
            <v>0</v>
          </cell>
          <cell r="F1532" t="str">
            <v>R</v>
          </cell>
          <cell r="G1532" t="str">
            <v>24 ASHFIELD ROAD</v>
          </cell>
          <cell r="H1532" t="str">
            <v>SHELBURNE FALL</v>
          </cell>
          <cell r="I1532" t="str">
            <v>MA</v>
          </cell>
          <cell r="J1532" t="str">
            <v>01370</v>
          </cell>
          <cell r="K1532" t="str">
            <v>High Confidence Auto Street Ref Geocoded</v>
          </cell>
          <cell r="M1532" t="str">
            <v>DOD-DEPARTMENT OF DE</v>
          </cell>
          <cell r="N1532" t="str">
            <v>CAPPELLO DISTRICT</v>
          </cell>
          <cell r="O1532" t="str">
            <v>EFFECTIVE 8/10/20 Del in all locations unless cust chooses not to.</v>
          </cell>
          <cell r="P1532">
            <v>43041</v>
          </cell>
          <cell r="Q1532">
            <v>44496.539907407401</v>
          </cell>
          <cell r="R1532">
            <v>44734</v>
          </cell>
          <cell r="S1532" t="str">
            <v>FRANKIE</v>
          </cell>
          <cell r="T1532" t="str">
            <v>12</v>
          </cell>
          <cell r="V1532" t="str">
            <v>42.615781</v>
          </cell>
          <cell r="W1532" t="str">
            <v>-72.752421</v>
          </cell>
        </row>
        <row r="1533">
          <cell r="B1533">
            <v>601005</v>
          </cell>
          <cell r="C1533" t="str">
            <v>GRANITE VALLEY MIDDLE SC</v>
          </cell>
          <cell r="D1533" t="str">
            <v>FFV</v>
          </cell>
          <cell r="E1533">
            <v>0</v>
          </cell>
          <cell r="F1533" t="str">
            <v>R</v>
          </cell>
          <cell r="G1533" t="str">
            <v>21 THOMPSON STREET</v>
          </cell>
          <cell r="H1533" t="str">
            <v>MONSON</v>
          </cell>
          <cell r="I1533" t="str">
            <v>MA</v>
          </cell>
          <cell r="J1533" t="str">
            <v>01057</v>
          </cell>
          <cell r="K1533" t="str">
            <v>Exact Auto Street Reference Geocoded</v>
          </cell>
          <cell r="M1533" t="str">
            <v>DOD-DEPARTMENT OF DE</v>
          </cell>
          <cell r="N1533" t="str">
            <v>CAPPELLO DISTRICT</v>
          </cell>
          <cell r="P1533">
            <v>43041</v>
          </cell>
          <cell r="Q1533">
            <v>44496.539907407401</v>
          </cell>
          <cell r="R1533">
            <v>44699</v>
          </cell>
          <cell r="S1533" t="str">
            <v>FRANKIE</v>
          </cell>
          <cell r="T1533" t="str">
            <v>12</v>
          </cell>
          <cell r="V1533" t="str">
            <v>42.109637</v>
          </cell>
          <cell r="W1533" t="str">
            <v>-72.319599</v>
          </cell>
        </row>
        <row r="1534">
          <cell r="B1534">
            <v>601006</v>
          </cell>
          <cell r="C1534" t="str">
            <v>QUARRY HILL COMM SCHOOL</v>
          </cell>
          <cell r="D1534" t="str">
            <v>FFV</v>
          </cell>
          <cell r="E1534">
            <v>0</v>
          </cell>
          <cell r="F1534" t="str">
            <v>R</v>
          </cell>
          <cell r="G1534" t="str">
            <v>43 MARGARET STREET</v>
          </cell>
          <cell r="H1534" t="str">
            <v>MONSON</v>
          </cell>
          <cell r="I1534" t="str">
            <v>MA</v>
          </cell>
          <cell r="J1534" t="str">
            <v>01057</v>
          </cell>
          <cell r="K1534" t="str">
            <v>Exact Auto Street Reference Geocoded</v>
          </cell>
          <cell r="M1534" t="str">
            <v>DOD-DEPARTMENT OF DE</v>
          </cell>
          <cell r="N1534" t="str">
            <v>CAPPELLO DISTRICT</v>
          </cell>
          <cell r="O1534" t="str">
            <v>EFFECTIVE 8/10/20 Del in all locations unless cust chooses not to.</v>
          </cell>
          <cell r="P1534">
            <v>43041</v>
          </cell>
          <cell r="Q1534">
            <v>44496.539907407401</v>
          </cell>
          <cell r="R1534">
            <v>44762</v>
          </cell>
          <cell r="S1534" t="str">
            <v>FRANKIE</v>
          </cell>
          <cell r="T1534" t="str">
            <v>12</v>
          </cell>
          <cell r="V1534" t="str">
            <v>42.112715</v>
          </cell>
          <cell r="W1534" t="str">
            <v>-72.326550</v>
          </cell>
        </row>
        <row r="1535">
          <cell r="B1535">
            <v>601009</v>
          </cell>
          <cell r="C1535" t="str">
            <v>LUTHER BURBANK MS</v>
          </cell>
          <cell r="D1535" t="str">
            <v>COSTA</v>
          </cell>
          <cell r="E1535">
            <v>0</v>
          </cell>
          <cell r="F1535" t="str">
            <v>R</v>
          </cell>
          <cell r="G1535" t="str">
            <v>1 HOLLYWOOD BLVD</v>
          </cell>
          <cell r="H1535" t="str">
            <v>LANCASTER</v>
          </cell>
          <cell r="I1535" t="str">
            <v>MA</v>
          </cell>
          <cell r="J1535" t="str">
            <v>01523</v>
          </cell>
          <cell r="K1535" t="str">
            <v>High Confidence Auto Street Ref Geocoded</v>
          </cell>
          <cell r="M1535" t="str">
            <v>COSTA</v>
          </cell>
          <cell r="N1535" t="str">
            <v>COSTA</v>
          </cell>
          <cell r="P1535">
            <v>43041</v>
          </cell>
          <cell r="Q1535">
            <v>44133.581273148098</v>
          </cell>
          <cell r="S1535" t="str">
            <v>FRANKIE</v>
          </cell>
          <cell r="T1535" t="str">
            <v>12</v>
          </cell>
          <cell r="V1535" t="str">
            <v>42.467850</v>
          </cell>
          <cell r="W1535" t="str">
            <v>-71.674448</v>
          </cell>
        </row>
        <row r="1536">
          <cell r="B1536">
            <v>601025</v>
          </cell>
          <cell r="C1536" t="str">
            <v>BRAYTON SCHOOL</v>
          </cell>
          <cell r="D1536" t="str">
            <v>FFV</v>
          </cell>
          <cell r="E1536">
            <v>0</v>
          </cell>
          <cell r="F1536" t="str">
            <v>M</v>
          </cell>
          <cell r="G1536" t="str">
            <v>20 BRAYTON HILL TERRACE</v>
          </cell>
          <cell r="H1536" t="str">
            <v>NORTH ADAMS</v>
          </cell>
          <cell r="I1536" t="str">
            <v>MA</v>
          </cell>
          <cell r="J1536" t="str">
            <v>01247</v>
          </cell>
          <cell r="K1536" t="str">
            <v>Exact Auto Street Reference Geocoded</v>
          </cell>
          <cell r="M1536" t="str">
            <v>DOD-DEPARTMENT OF DE</v>
          </cell>
          <cell r="N1536" t="str">
            <v>CAPPELLO DISTRICT</v>
          </cell>
          <cell r="O1536" t="str">
            <v>EFFECTIVE 8/10/20 Del in all locations unless cust chooses not to.</v>
          </cell>
          <cell r="P1536">
            <v>43041</v>
          </cell>
          <cell r="Q1536">
            <v>44103.529224537</v>
          </cell>
          <cell r="R1536">
            <v>43989</v>
          </cell>
          <cell r="S1536" t="str">
            <v>FRANKIE</v>
          </cell>
          <cell r="T1536" t="str">
            <v>12</v>
          </cell>
          <cell r="V1536" t="str">
            <v>42.698042</v>
          </cell>
          <cell r="W1536" t="str">
            <v>-73.137100</v>
          </cell>
        </row>
        <row r="1537">
          <cell r="B1537">
            <v>601030</v>
          </cell>
          <cell r="C1537" t="str">
            <v>NORTH BROOKFIELD ELEMENTARY - FFV</v>
          </cell>
          <cell r="D1537" t="str">
            <v>FFV</v>
          </cell>
          <cell r="E1537">
            <v>0</v>
          </cell>
          <cell r="F1537" t="str">
            <v>R</v>
          </cell>
          <cell r="G1537" t="str">
            <v>10 HIGH SCHOOL DRIVE</v>
          </cell>
          <cell r="H1537" t="str">
            <v>NORTH BROOKFIE</v>
          </cell>
          <cell r="I1537" t="str">
            <v>MA</v>
          </cell>
          <cell r="J1537" t="str">
            <v>01535</v>
          </cell>
          <cell r="K1537" t="str">
            <v>High Confidence Auto Street Ref Geocoded</v>
          </cell>
          <cell r="M1537" t="str">
            <v>DOD-DEPARTMENT OF DE</v>
          </cell>
          <cell r="N1537" t="str">
            <v>CAPPELLO DISTRICT</v>
          </cell>
          <cell r="O1537" t="str">
            <v>EFFECTIVE 8/10/20 Del in all locations unless cust chooses not to.</v>
          </cell>
          <cell r="P1537">
            <v>43041</v>
          </cell>
          <cell r="Q1537">
            <v>44496.539907407401</v>
          </cell>
          <cell r="R1537">
            <v>44699</v>
          </cell>
          <cell r="S1537" t="str">
            <v>FRANKIE</v>
          </cell>
          <cell r="T1537" t="str">
            <v>12</v>
          </cell>
          <cell r="V1537" t="str">
            <v>42.278721</v>
          </cell>
          <cell r="W1537" t="str">
            <v>-72.080945</v>
          </cell>
        </row>
        <row r="1538">
          <cell r="B1538">
            <v>601031</v>
          </cell>
          <cell r="C1538" t="str">
            <v>NORTH BROOKFIELD HIGH SCHOOL - FFV</v>
          </cell>
          <cell r="D1538" t="str">
            <v>FFV</v>
          </cell>
          <cell r="E1538">
            <v>0</v>
          </cell>
          <cell r="F1538" t="str">
            <v>R</v>
          </cell>
          <cell r="G1538" t="str">
            <v>10 NEW SCHOOL DRIVE</v>
          </cell>
          <cell r="H1538" t="str">
            <v>NORTH BROOKFIE</v>
          </cell>
          <cell r="I1538" t="str">
            <v>MA</v>
          </cell>
          <cell r="J1538" t="str">
            <v>01535</v>
          </cell>
          <cell r="K1538" t="str">
            <v>Med Confidence Auto Street Ref Geocoded</v>
          </cell>
          <cell r="M1538" t="str">
            <v>DOD-DEPARTMENT OF DE</v>
          </cell>
          <cell r="N1538" t="str">
            <v>CAPPELLO DISTRICT</v>
          </cell>
          <cell r="P1538">
            <v>43041</v>
          </cell>
          <cell r="Q1538">
            <v>44496.570185185199</v>
          </cell>
          <cell r="R1538">
            <v>43894</v>
          </cell>
          <cell r="S1538" t="str">
            <v>FRANKIE</v>
          </cell>
          <cell r="T1538" t="str">
            <v>12</v>
          </cell>
          <cell r="V1538" t="str">
            <v>42.278721</v>
          </cell>
          <cell r="W1538" t="str">
            <v>-72.080945</v>
          </cell>
        </row>
        <row r="1539">
          <cell r="B1539">
            <v>601035</v>
          </cell>
          <cell r="C1539" t="str">
            <v>SMITH VOC &amp; AGR HIGH</v>
          </cell>
          <cell r="D1539" t="str">
            <v>FFV</v>
          </cell>
          <cell r="E1539">
            <v>0</v>
          </cell>
          <cell r="F1539" t="str">
            <v>M</v>
          </cell>
          <cell r="G1539" t="str">
            <v>80 LOCUST STREET</v>
          </cell>
          <cell r="H1539" t="str">
            <v>NORTHAMPTON</v>
          </cell>
          <cell r="I1539" t="str">
            <v>MA</v>
          </cell>
          <cell r="J1539" t="str">
            <v>01060</v>
          </cell>
          <cell r="K1539" t="str">
            <v>Exact Auto Street Reference Geocoded</v>
          </cell>
          <cell r="M1539" t="str">
            <v>DOD-DEPARTMENT OF DE</v>
          </cell>
          <cell r="N1539" t="str">
            <v>CAPPELLO DISTRICT</v>
          </cell>
          <cell r="O1539" t="str">
            <v>EFFECTIVE 8/10/20 Del in all locations unless cust chooses not to.</v>
          </cell>
          <cell r="P1539">
            <v>43041</v>
          </cell>
          <cell r="Q1539">
            <v>44496.539907407401</v>
          </cell>
          <cell r="R1539">
            <v>44725</v>
          </cell>
          <cell r="S1539" t="str">
            <v>FRANKIE</v>
          </cell>
          <cell r="T1539" t="str">
            <v>12</v>
          </cell>
          <cell r="V1539" t="str">
            <v>42.332399</v>
          </cell>
          <cell r="W1539" t="str">
            <v>-72.655514</v>
          </cell>
        </row>
        <row r="1540">
          <cell r="B1540">
            <v>601046</v>
          </cell>
          <cell r="C1540" t="str">
            <v>PALMER HIGH</v>
          </cell>
          <cell r="D1540" t="str">
            <v>FFV</v>
          </cell>
          <cell r="E1540">
            <v>0</v>
          </cell>
          <cell r="F1540" t="str">
            <v>R</v>
          </cell>
          <cell r="G1540" t="str">
            <v>4105 MAIN STREET</v>
          </cell>
          <cell r="H1540" t="str">
            <v>PALMER</v>
          </cell>
          <cell r="I1540" t="str">
            <v>MA</v>
          </cell>
          <cell r="J1540" t="str">
            <v>01069</v>
          </cell>
          <cell r="K1540" t="str">
            <v>Exact Auto Street Reference Geocoded</v>
          </cell>
          <cell r="M1540" t="str">
            <v>DOD-DEPARTMENT OF DE</v>
          </cell>
          <cell r="N1540" t="str">
            <v>CAPPELLO DISTRICT</v>
          </cell>
          <cell r="O1540" t="str">
            <v>EFFECTIVE 8/10/20 Del in all locations unless cust chooses not to.</v>
          </cell>
          <cell r="P1540">
            <v>43041</v>
          </cell>
          <cell r="Q1540">
            <v>44496.539907407401</v>
          </cell>
          <cell r="R1540">
            <v>44699</v>
          </cell>
          <cell r="S1540" t="str">
            <v>FRANKIE</v>
          </cell>
          <cell r="T1540" t="str">
            <v>12</v>
          </cell>
          <cell r="V1540" t="str">
            <v>42.188786</v>
          </cell>
          <cell r="W1540" t="str">
            <v>-72.339965</v>
          </cell>
        </row>
        <row r="1541">
          <cell r="B1541">
            <v>601051</v>
          </cell>
          <cell r="C1541" t="str">
            <v>PIONEER VALLEY REGIONAL</v>
          </cell>
          <cell r="D1541" t="str">
            <v>FFV</v>
          </cell>
          <cell r="E1541">
            <v>0</v>
          </cell>
          <cell r="F1541" t="str">
            <v>M</v>
          </cell>
          <cell r="G1541" t="str">
            <v>97F SUMNER TURNER ROAD</v>
          </cell>
          <cell r="H1541" t="str">
            <v>NORTHFIELD</v>
          </cell>
          <cell r="I1541" t="str">
            <v>MA</v>
          </cell>
          <cell r="J1541" t="str">
            <v>01360</v>
          </cell>
          <cell r="K1541" t="str">
            <v>High Confidence Auto Street Ref Geocoded</v>
          </cell>
          <cell r="M1541" t="str">
            <v>DOD-DEPARTMENT OF DE</v>
          </cell>
          <cell r="N1541" t="str">
            <v>CAPPELLO DISTRICT</v>
          </cell>
          <cell r="P1541">
            <v>43041</v>
          </cell>
          <cell r="Q1541">
            <v>44635.815127314803</v>
          </cell>
          <cell r="R1541">
            <v>44727</v>
          </cell>
          <cell r="S1541" t="str">
            <v>FRANKIE</v>
          </cell>
          <cell r="T1541" t="str">
            <v>12</v>
          </cell>
          <cell r="V1541" t="str">
            <v>42.682890</v>
          </cell>
          <cell r="W1541" t="str">
            <v>-72.485688</v>
          </cell>
        </row>
        <row r="1542">
          <cell r="B1542">
            <v>601052</v>
          </cell>
          <cell r="C1542" t="str">
            <v>PITTSFIELD SCHOOL WAREHO</v>
          </cell>
          <cell r="D1542" t="str">
            <v>FFV</v>
          </cell>
          <cell r="E1542">
            <v>0</v>
          </cell>
          <cell r="F1542" t="str">
            <v>R</v>
          </cell>
          <cell r="G1542" t="str">
            <v>280 NEWELL STREET</v>
          </cell>
          <cell r="H1542" t="str">
            <v>PITTSFIELD</v>
          </cell>
          <cell r="I1542" t="str">
            <v>MA</v>
          </cell>
          <cell r="J1542" t="str">
            <v>01201</v>
          </cell>
          <cell r="K1542" t="str">
            <v>Exact Auto Street Reference Geocoded</v>
          </cell>
          <cell r="M1542" t="str">
            <v>DOD-DEPARTMENT OF DE</v>
          </cell>
          <cell r="N1542" t="str">
            <v>CAPPELLO DISTRICT</v>
          </cell>
          <cell r="O1542" t="str">
            <v>EFFECTIVE 8/10/20 Del in all locations unless cust chooses not to.</v>
          </cell>
          <cell r="P1542">
            <v>43041</v>
          </cell>
          <cell r="Q1542">
            <v>44636.592199074097</v>
          </cell>
          <cell r="R1542">
            <v>44732</v>
          </cell>
          <cell r="S1542" t="str">
            <v>FRANKIE</v>
          </cell>
          <cell r="T1542" t="str">
            <v>12</v>
          </cell>
          <cell r="V1542" t="str">
            <v>42.449129</v>
          </cell>
          <cell r="W1542" t="str">
            <v>-73.228751</v>
          </cell>
        </row>
        <row r="1543">
          <cell r="B1543">
            <v>601058</v>
          </cell>
          <cell r="C1543" t="str">
            <v>QUABOAG REGIONAL MIDDLE</v>
          </cell>
          <cell r="D1543" t="str">
            <v>FFV</v>
          </cell>
          <cell r="E1543">
            <v>0</v>
          </cell>
          <cell r="F1543" t="str">
            <v>R</v>
          </cell>
          <cell r="G1543" t="str">
            <v>284 Old West Brookfield RD</v>
          </cell>
          <cell r="H1543" t="str">
            <v>WARREN</v>
          </cell>
          <cell r="I1543" t="str">
            <v>MA</v>
          </cell>
          <cell r="J1543" t="str">
            <v>01083</v>
          </cell>
          <cell r="K1543" t="str">
            <v>Exact Auto Street Reference Geocoded</v>
          </cell>
          <cell r="M1543" t="str">
            <v>DOD-DEPARTMENT OF DE</v>
          </cell>
          <cell r="N1543" t="str">
            <v>CAPPELLO DISTRICT</v>
          </cell>
          <cell r="O1543" t="str">
            <v>EFFECTIVE 8/10/20 Del in all locations unless cust chooses not to.</v>
          </cell>
          <cell r="P1543">
            <v>43041</v>
          </cell>
          <cell r="Q1543">
            <v>44089.543055555601</v>
          </cell>
          <cell r="R1543">
            <v>44699</v>
          </cell>
          <cell r="S1543" t="str">
            <v>FRANKIE</v>
          </cell>
          <cell r="T1543" t="str">
            <v>12</v>
          </cell>
          <cell r="V1543" t="str">
            <v>42.219536</v>
          </cell>
          <cell r="W1543" t="str">
            <v>-72.191229</v>
          </cell>
        </row>
        <row r="1544">
          <cell r="B1544">
            <v>601059</v>
          </cell>
          <cell r="C1544" t="str">
            <v>WARREN COMMUNITY ELEM. S</v>
          </cell>
          <cell r="D1544" t="str">
            <v>FFV</v>
          </cell>
          <cell r="E1544">
            <v>0</v>
          </cell>
          <cell r="F1544" t="str">
            <v>R</v>
          </cell>
          <cell r="G1544" t="str">
            <v>51 SCHOOLHOUSE DRIVE</v>
          </cell>
          <cell r="H1544" t="str">
            <v>WEST WARREN</v>
          </cell>
          <cell r="I1544" t="str">
            <v>MA</v>
          </cell>
          <cell r="J1544" t="str">
            <v>01092</v>
          </cell>
          <cell r="K1544" t="str">
            <v>Exact Auto Street Reference Geocoded</v>
          </cell>
          <cell r="M1544" t="str">
            <v>DOD-DEPARTMENT OF DE</v>
          </cell>
          <cell r="N1544" t="str">
            <v>CAPPELLO DISTRICT</v>
          </cell>
          <cell r="O1544" t="str">
            <v>EFFECTIVE 8/10/20 Del in all locations unless cust chooses not to.</v>
          </cell>
          <cell r="P1544">
            <v>43041</v>
          </cell>
          <cell r="Q1544">
            <v>44089.543055555601</v>
          </cell>
          <cell r="R1544">
            <v>44699</v>
          </cell>
          <cell r="S1544" t="str">
            <v>FRANKIE</v>
          </cell>
          <cell r="T1544" t="str">
            <v>12</v>
          </cell>
          <cell r="V1544" t="str">
            <v>42.191139</v>
          </cell>
          <cell r="W1544" t="str">
            <v>-72.223978</v>
          </cell>
        </row>
        <row r="1545">
          <cell r="B1545">
            <v>601092</v>
          </cell>
          <cell r="C1545" t="str">
            <v>SOUTH HADLEY HIGH</v>
          </cell>
          <cell r="D1545" t="str">
            <v>FFV</v>
          </cell>
          <cell r="E1545">
            <v>0</v>
          </cell>
          <cell r="F1545" t="str">
            <v>F</v>
          </cell>
          <cell r="G1545" t="str">
            <v>153 NEWTON ST</v>
          </cell>
          <cell r="H1545" t="str">
            <v>SOUTH HADLEY</v>
          </cell>
          <cell r="I1545" t="str">
            <v>MA</v>
          </cell>
          <cell r="J1545" t="str">
            <v>01075</v>
          </cell>
          <cell r="K1545" t="str">
            <v>High Confidence Auto Street Ref Geocoded</v>
          </cell>
          <cell r="M1545" t="str">
            <v>DOD-DEPARTMENT OF DE</v>
          </cell>
          <cell r="N1545" t="str">
            <v>CAPPELLO DISTRICT</v>
          </cell>
          <cell r="O1545" t="str">
            <v>EFFECTIVE 8/10/20 Del in all locations unless cust chooses not to.</v>
          </cell>
          <cell r="P1545">
            <v>43041</v>
          </cell>
          <cell r="Q1545">
            <v>44496.539907407401</v>
          </cell>
          <cell r="R1545">
            <v>44700</v>
          </cell>
          <cell r="S1545" t="str">
            <v>FRANKIE</v>
          </cell>
          <cell r="T1545" t="str">
            <v>12</v>
          </cell>
          <cell r="V1545" t="str">
            <v>42.225461</v>
          </cell>
          <cell r="W1545" t="str">
            <v>-72.588506</v>
          </cell>
        </row>
        <row r="1546">
          <cell r="B1546">
            <v>601093</v>
          </cell>
          <cell r="C1546" t="str">
            <v>MICHAEL E SMITH MIDDLE SCHOOL - FFV</v>
          </cell>
          <cell r="D1546" t="str">
            <v>FFV</v>
          </cell>
          <cell r="E1546">
            <v>0</v>
          </cell>
          <cell r="F1546" t="str">
            <v>F</v>
          </cell>
          <cell r="G1546" t="str">
            <v>100 MOSIER STREET</v>
          </cell>
          <cell r="H1546" t="str">
            <v>SOUTH HADLEY</v>
          </cell>
          <cell r="I1546" t="str">
            <v>MA</v>
          </cell>
          <cell r="J1546" t="str">
            <v>01075</v>
          </cell>
          <cell r="K1546" t="str">
            <v>Exact Auto Street Reference Geocoded</v>
          </cell>
          <cell r="M1546" t="str">
            <v>DOD-DEPARTMENT OF DE</v>
          </cell>
          <cell r="N1546" t="str">
            <v>CAPPELLO DISTRICT</v>
          </cell>
          <cell r="P1546">
            <v>43041</v>
          </cell>
          <cell r="Q1546">
            <v>44496.539907407401</v>
          </cell>
          <cell r="R1546">
            <v>44735</v>
          </cell>
          <cell r="S1546" t="str">
            <v>FRANKIE</v>
          </cell>
          <cell r="T1546" t="str">
            <v>12</v>
          </cell>
          <cell r="V1546" t="str">
            <v>42.245020</v>
          </cell>
          <cell r="W1546" t="str">
            <v>-72.580351</v>
          </cell>
        </row>
        <row r="1547">
          <cell r="B1547">
            <v>601094</v>
          </cell>
          <cell r="C1547" t="str">
            <v>SOUTHBRIDGE MIDDLE HIGH</v>
          </cell>
          <cell r="D1547" t="str">
            <v>FFV</v>
          </cell>
          <cell r="E1547">
            <v>0</v>
          </cell>
          <cell r="F1547" t="str">
            <v>M</v>
          </cell>
          <cell r="G1547" t="str">
            <v>132 TORREY ROAD</v>
          </cell>
          <cell r="H1547" t="str">
            <v>SOUTHBRIDGE</v>
          </cell>
          <cell r="I1547" t="str">
            <v>MA</v>
          </cell>
          <cell r="J1547" t="str">
            <v>01550</v>
          </cell>
          <cell r="K1547" t="str">
            <v>Exact Auto Street Reference Geocoded</v>
          </cell>
          <cell r="M1547" t="str">
            <v>DOD-DEPARTMENT OF DE</v>
          </cell>
          <cell r="N1547" t="str">
            <v>CAPPELLO DISTRICT</v>
          </cell>
          <cell r="O1547" t="str">
            <v>EFFECTIVE 8/10/20 Del in all locations unless cust chooses not to.</v>
          </cell>
          <cell r="P1547">
            <v>43041</v>
          </cell>
          <cell r="Q1547">
            <v>44089.543055555601</v>
          </cell>
          <cell r="R1547">
            <v>44766</v>
          </cell>
          <cell r="S1547" t="str">
            <v>FRANKIE</v>
          </cell>
          <cell r="T1547" t="str">
            <v>12</v>
          </cell>
          <cell r="V1547" t="str">
            <v>42.085266</v>
          </cell>
          <cell r="W1547" t="str">
            <v>-72.007178</v>
          </cell>
        </row>
        <row r="1548">
          <cell r="B1548">
            <v>601096</v>
          </cell>
          <cell r="C1548" t="str">
            <v>MT EVERETT REGIONAL</v>
          </cell>
          <cell r="D1548" t="str">
            <v>FFV</v>
          </cell>
          <cell r="E1548">
            <v>0</v>
          </cell>
          <cell r="F1548" t="str">
            <v>W</v>
          </cell>
          <cell r="G1548" t="str">
            <v>491 BERKSHIRE SCHOOL ROA</v>
          </cell>
          <cell r="H1548" t="str">
            <v>SHEFFIELD</v>
          </cell>
          <cell r="I1548" t="str">
            <v>MA</v>
          </cell>
          <cell r="J1548" t="str">
            <v>01257</v>
          </cell>
          <cell r="K1548" t="str">
            <v>High Confidence Auto Street Ref Geocoded</v>
          </cell>
          <cell r="M1548" t="str">
            <v>DOD-DEPARTMENT OF DE</v>
          </cell>
          <cell r="N1548" t="str">
            <v>CAPPELLO DISTRICT</v>
          </cell>
          <cell r="O1548" t="str">
            <v>EFFECTIVE 8/10/20 Del in all locations unless cust chooses not to.</v>
          </cell>
          <cell r="P1548">
            <v>43041</v>
          </cell>
          <cell r="Q1548">
            <v>44496.539907407401</v>
          </cell>
          <cell r="R1548">
            <v>44740</v>
          </cell>
          <cell r="S1548" t="str">
            <v>FRANKIE</v>
          </cell>
          <cell r="T1548" t="str">
            <v>12</v>
          </cell>
          <cell r="V1548" t="str">
            <v>42.109236</v>
          </cell>
          <cell r="W1548" t="str">
            <v>-73.374000</v>
          </cell>
        </row>
        <row r="1549">
          <cell r="B1549">
            <v>601097</v>
          </cell>
          <cell r="C1549" t="str">
            <v>BAY PATH REG VOC TECH H</v>
          </cell>
          <cell r="D1549" t="str">
            <v>FFV</v>
          </cell>
          <cell r="E1549">
            <v>0</v>
          </cell>
          <cell r="F1549" t="str">
            <v>R</v>
          </cell>
          <cell r="G1549" t="str">
            <v>57 OLD MUGGETT HILL ROAD</v>
          </cell>
          <cell r="H1549" t="str">
            <v>CHARLTON</v>
          </cell>
          <cell r="I1549" t="str">
            <v>MA</v>
          </cell>
          <cell r="J1549" t="str">
            <v>01507</v>
          </cell>
          <cell r="K1549" t="str">
            <v>Exact Auto Street Reference Geocoded</v>
          </cell>
          <cell r="M1549" t="str">
            <v>DOD-DEPARTMENT OF DE</v>
          </cell>
          <cell r="N1549" t="str">
            <v>CAPPELLO DISTRICT</v>
          </cell>
          <cell r="P1549">
            <v>43041</v>
          </cell>
          <cell r="Q1549">
            <v>44089.543055555601</v>
          </cell>
          <cell r="R1549">
            <v>44699</v>
          </cell>
          <cell r="S1549" t="str">
            <v>FRANKIE</v>
          </cell>
          <cell r="T1549" t="str">
            <v>12</v>
          </cell>
          <cell r="V1549" t="str">
            <v>42.131595</v>
          </cell>
          <cell r="W1549" t="str">
            <v>-71.958297</v>
          </cell>
        </row>
        <row r="1550">
          <cell r="B1550">
            <v>601098</v>
          </cell>
          <cell r="C1550" t="str">
            <v>POWDER MILL</v>
          </cell>
          <cell r="D1550" t="str">
            <v>FFV</v>
          </cell>
          <cell r="E1550">
            <v>0</v>
          </cell>
          <cell r="F1550" t="str">
            <v>W</v>
          </cell>
          <cell r="G1550" t="str">
            <v>94 POWDER MILL ROAD</v>
          </cell>
          <cell r="H1550" t="str">
            <v>SOUTHWICK</v>
          </cell>
          <cell r="I1550" t="str">
            <v>MA</v>
          </cell>
          <cell r="J1550" t="str">
            <v>01077</v>
          </cell>
          <cell r="K1550" t="str">
            <v>Exact Auto Street Reference Geocoded</v>
          </cell>
          <cell r="M1550" t="str">
            <v>DOD-DEPARTMENT OF DE</v>
          </cell>
          <cell r="N1550" t="str">
            <v>CAPPELLO DISTRICT</v>
          </cell>
          <cell r="O1550" t="str">
            <v>EFFECTIVE 8/10/20 Del in all locations unless cust chooses not to.</v>
          </cell>
          <cell r="P1550">
            <v>43041</v>
          </cell>
          <cell r="Q1550">
            <v>44496.539907407401</v>
          </cell>
          <cell r="R1550">
            <v>44698</v>
          </cell>
          <cell r="S1550" t="str">
            <v>FRANKIE</v>
          </cell>
          <cell r="T1550" t="str">
            <v>12</v>
          </cell>
          <cell r="V1550" t="str">
            <v>42.062712</v>
          </cell>
          <cell r="W1550" t="str">
            <v>-72.754280</v>
          </cell>
        </row>
        <row r="1551">
          <cell r="B1551">
            <v>601099</v>
          </cell>
          <cell r="C1551" t="str">
            <v>SOUTHWICK REGIONAL SCHOO</v>
          </cell>
          <cell r="D1551" t="str">
            <v>FFV</v>
          </cell>
          <cell r="E1551">
            <v>0</v>
          </cell>
          <cell r="F1551" t="str">
            <v>W</v>
          </cell>
          <cell r="G1551" t="str">
            <v>93 FEEDING HILLS RD.</v>
          </cell>
          <cell r="H1551" t="str">
            <v>SOUTHWICK</v>
          </cell>
          <cell r="I1551" t="str">
            <v>MA</v>
          </cell>
          <cell r="J1551" t="str">
            <v>01077</v>
          </cell>
          <cell r="K1551" t="str">
            <v>Exact Auto Street Reference Geocoded</v>
          </cell>
          <cell r="M1551" t="str">
            <v>DOD-DEPARTMENT OF DE</v>
          </cell>
          <cell r="N1551" t="str">
            <v>CAPPELLO DISTRICT</v>
          </cell>
          <cell r="P1551">
            <v>43041</v>
          </cell>
          <cell r="Q1551">
            <v>44496.539907407401</v>
          </cell>
          <cell r="R1551">
            <v>44698</v>
          </cell>
          <cell r="S1551" t="str">
            <v>FRANKIE</v>
          </cell>
          <cell r="T1551" t="str">
            <v>12</v>
          </cell>
          <cell r="V1551" t="str">
            <v>42.063872</v>
          </cell>
          <cell r="W1551" t="str">
            <v>-72.751171</v>
          </cell>
        </row>
        <row r="1552">
          <cell r="B1552">
            <v>601105</v>
          </cell>
          <cell r="C1552" t="str">
            <v>BURGESS ELEMENTARY SCHOO</v>
          </cell>
          <cell r="D1552" t="str">
            <v>FFV</v>
          </cell>
          <cell r="E1552">
            <v>0</v>
          </cell>
          <cell r="F1552" t="str">
            <v>R</v>
          </cell>
          <cell r="G1552" t="str">
            <v>45 BURGESS SCHOOL ROAD</v>
          </cell>
          <cell r="H1552" t="str">
            <v>STURBRIDGE</v>
          </cell>
          <cell r="I1552" t="str">
            <v>MA</v>
          </cell>
          <cell r="J1552" t="str">
            <v>01566</v>
          </cell>
          <cell r="K1552" t="str">
            <v>Exact Auto Street Reference Geocoded</v>
          </cell>
          <cell r="M1552" t="str">
            <v>DOD-DEPARTMENT OF DE</v>
          </cell>
          <cell r="N1552" t="str">
            <v>CAPPELLO DISTRICT</v>
          </cell>
          <cell r="P1552">
            <v>43041</v>
          </cell>
          <cell r="Q1552">
            <v>44089.543055555601</v>
          </cell>
          <cell r="R1552">
            <v>44685</v>
          </cell>
          <cell r="S1552" t="str">
            <v>FRANKIE</v>
          </cell>
          <cell r="T1552" t="str">
            <v>12</v>
          </cell>
          <cell r="V1552" t="str">
            <v>42.113728</v>
          </cell>
          <cell r="W1552" t="str">
            <v>-72.094078</v>
          </cell>
        </row>
        <row r="1553">
          <cell r="B1553">
            <v>601112</v>
          </cell>
          <cell r="C1553" t="str">
            <v>TANTASQUA REG JUNIOR HIG</v>
          </cell>
          <cell r="D1553" t="str">
            <v>FFV</v>
          </cell>
          <cell r="E1553">
            <v>0</v>
          </cell>
          <cell r="F1553" t="str">
            <v>R</v>
          </cell>
          <cell r="G1553" t="str">
            <v>320 BROOKFIELD ROAD</v>
          </cell>
          <cell r="H1553" t="str">
            <v>FISKDALE</v>
          </cell>
          <cell r="I1553" t="str">
            <v>MA</v>
          </cell>
          <cell r="J1553" t="str">
            <v>01518</v>
          </cell>
          <cell r="K1553" t="str">
            <v>Med Confidence Auto Street Ref Geocoded</v>
          </cell>
          <cell r="M1553" t="str">
            <v>DOD-DEPARTMENT OF DE</v>
          </cell>
          <cell r="N1553" t="str">
            <v>CAPPELLO DISTRICT</v>
          </cell>
          <cell r="O1553" t="str">
            <v>EFFECTIVE 8/10/20 Del in all locations unless cust chooses not to.</v>
          </cell>
          <cell r="P1553">
            <v>43041</v>
          </cell>
          <cell r="Q1553">
            <v>44496.539907407401</v>
          </cell>
          <cell r="R1553">
            <v>44630</v>
          </cell>
          <cell r="S1553" t="str">
            <v>FRANKIE</v>
          </cell>
          <cell r="T1553" t="str">
            <v>12</v>
          </cell>
          <cell r="V1553" t="str">
            <v>42.156830</v>
          </cell>
          <cell r="W1553" t="str">
            <v>-72.128930</v>
          </cell>
        </row>
        <row r="1554">
          <cell r="B1554">
            <v>601113</v>
          </cell>
          <cell r="C1554" t="str">
            <v>TANTASQUA REG SENIOR HIG</v>
          </cell>
          <cell r="D1554" t="str">
            <v>FFV</v>
          </cell>
          <cell r="E1554">
            <v>0</v>
          </cell>
          <cell r="F1554" t="str">
            <v>R</v>
          </cell>
          <cell r="G1554" t="str">
            <v>319 BROOKFIELD ROAD</v>
          </cell>
          <cell r="H1554" t="str">
            <v>FISKDALE</v>
          </cell>
          <cell r="I1554" t="str">
            <v>MA</v>
          </cell>
          <cell r="J1554" t="str">
            <v>01518</v>
          </cell>
          <cell r="K1554" t="str">
            <v>Med Confidence Auto Street Ref Geocoded</v>
          </cell>
          <cell r="M1554" t="str">
            <v>DOD-DEPARTMENT OF DE</v>
          </cell>
          <cell r="N1554" t="str">
            <v>CAPPELLO DISTRICT</v>
          </cell>
          <cell r="O1554" t="str">
            <v>EFFECTIVE 8/10/20 Del in all locations unless cust chooses not to.</v>
          </cell>
          <cell r="P1554">
            <v>43041</v>
          </cell>
          <cell r="Q1554">
            <v>44496.570185185199</v>
          </cell>
          <cell r="R1554">
            <v>43964</v>
          </cell>
          <cell r="S1554" t="str">
            <v>FRANKIE</v>
          </cell>
          <cell r="T1554" t="str">
            <v>12</v>
          </cell>
          <cell r="V1554" t="str">
            <v>42.156830</v>
          </cell>
          <cell r="W1554" t="str">
            <v>-72.128930</v>
          </cell>
        </row>
        <row r="1555">
          <cell r="B1555">
            <v>601123</v>
          </cell>
          <cell r="C1555" t="str">
            <v>WACHUSETT REGIONAL HIGH</v>
          </cell>
          <cell r="D1555" t="str">
            <v>FFV</v>
          </cell>
          <cell r="E1555">
            <v>0</v>
          </cell>
          <cell r="F1555" t="str">
            <v>R</v>
          </cell>
          <cell r="G1555" t="str">
            <v>1401 MAIN STREET</v>
          </cell>
          <cell r="H1555" t="str">
            <v>HOLDEN</v>
          </cell>
          <cell r="I1555" t="str">
            <v>MA</v>
          </cell>
          <cell r="J1555" t="str">
            <v>01520</v>
          </cell>
          <cell r="K1555" t="str">
            <v>Exact Auto Street Reference Geocoded</v>
          </cell>
          <cell r="M1555" t="str">
            <v>DOD-DEPARTMENT OF DE</v>
          </cell>
          <cell r="N1555" t="str">
            <v>CAPPELLO DISTRICT</v>
          </cell>
          <cell r="O1555" t="str">
            <v>EFFECTIVE 8/10/20 Del in all locations unless cust chooses not to.</v>
          </cell>
          <cell r="P1555">
            <v>43041</v>
          </cell>
          <cell r="Q1555">
            <v>44089.543055555601</v>
          </cell>
          <cell r="R1555">
            <v>44720</v>
          </cell>
          <cell r="S1555" t="str">
            <v>FRANKIE</v>
          </cell>
          <cell r="T1555" t="str">
            <v>12</v>
          </cell>
          <cell r="V1555" t="str">
            <v>42.354318</v>
          </cell>
          <cell r="W1555" t="str">
            <v>-71.873094</v>
          </cell>
        </row>
        <row r="1556">
          <cell r="B1556">
            <v>601143</v>
          </cell>
          <cell r="C1556" t="str">
            <v>WESTFIELD HIGH</v>
          </cell>
          <cell r="D1556" t="str">
            <v>FFV</v>
          </cell>
          <cell r="E1556">
            <v>0</v>
          </cell>
          <cell r="F1556" t="str">
            <v>W</v>
          </cell>
          <cell r="G1556" t="str">
            <v>177 MONTGOMERY RD.</v>
          </cell>
          <cell r="H1556" t="str">
            <v>WESTFIELD</v>
          </cell>
          <cell r="I1556" t="str">
            <v>MA</v>
          </cell>
          <cell r="J1556" t="str">
            <v>01085</v>
          </cell>
          <cell r="K1556" t="str">
            <v>Exact Auto Street Reference Geocoded</v>
          </cell>
          <cell r="M1556" t="str">
            <v>DOD-DEPARTMENT OF DE</v>
          </cell>
          <cell r="N1556" t="str">
            <v>CAPPELLO DISTRICT</v>
          </cell>
          <cell r="P1556">
            <v>43041</v>
          </cell>
          <cell r="Q1556">
            <v>44496.539907407401</v>
          </cell>
          <cell r="R1556">
            <v>44705</v>
          </cell>
          <cell r="S1556" t="str">
            <v>FRANKIE</v>
          </cell>
          <cell r="T1556" t="str">
            <v>12</v>
          </cell>
          <cell r="V1556" t="str">
            <v>42.145914</v>
          </cell>
          <cell r="W1556" t="str">
            <v>-72.755322</v>
          </cell>
        </row>
        <row r="1557">
          <cell r="B1557">
            <v>601164</v>
          </cell>
          <cell r="C1557" t="str">
            <v>BOSTON LATIN SCHOOL</v>
          </cell>
          <cell r="D1557" t="str">
            <v>COSTA</v>
          </cell>
          <cell r="E1557">
            <v>0</v>
          </cell>
          <cell r="F1557" t="str">
            <v>T</v>
          </cell>
          <cell r="G1557" t="str">
            <v>78 AVENUE LOUIS PASTEUR</v>
          </cell>
          <cell r="H1557" t="str">
            <v>BOSTON</v>
          </cell>
          <cell r="I1557" t="str">
            <v>MA</v>
          </cell>
          <cell r="J1557" t="str">
            <v>02115</v>
          </cell>
          <cell r="K1557" t="str">
            <v>Exact Auto Street Reference Geocoded</v>
          </cell>
          <cell r="M1557" t="str">
            <v>COSTA</v>
          </cell>
          <cell r="N1557" t="str">
            <v>COSTA</v>
          </cell>
          <cell r="P1557">
            <v>43041</v>
          </cell>
          <cell r="Q1557">
            <v>44089.543055555601</v>
          </cell>
          <cell r="S1557" t="str">
            <v>FRANKIE</v>
          </cell>
          <cell r="T1557" t="str">
            <v>12</v>
          </cell>
          <cell r="V1557" t="str">
            <v>42.338312</v>
          </cell>
          <cell r="W1557" t="str">
            <v>-71.102257</v>
          </cell>
        </row>
        <row r="1558">
          <cell r="B1558">
            <v>601185</v>
          </cell>
          <cell r="C1558" t="str">
            <v>MARGARITA MU¥IZ ACADEMY</v>
          </cell>
          <cell r="D1558" t="str">
            <v>COSTA</v>
          </cell>
          <cell r="E1558">
            <v>0</v>
          </cell>
          <cell r="F1558" t="str">
            <v>M</v>
          </cell>
          <cell r="G1558" t="str">
            <v>20 CHILD STREET</v>
          </cell>
          <cell r="H1558" t="str">
            <v>JAMAICA PLAIN</v>
          </cell>
          <cell r="I1558" t="str">
            <v>MA</v>
          </cell>
          <cell r="J1558" t="str">
            <v>02130</v>
          </cell>
          <cell r="K1558" t="str">
            <v>High Confidence Auto Street Ref Geocoded</v>
          </cell>
          <cell r="M1558" t="str">
            <v>COSTA</v>
          </cell>
          <cell r="N1558" t="str">
            <v>COSTA</v>
          </cell>
          <cell r="P1558">
            <v>43041</v>
          </cell>
          <cell r="Q1558">
            <v>44089.543055555601</v>
          </cell>
          <cell r="S1558" t="str">
            <v>FRANKIE</v>
          </cell>
          <cell r="T1558" t="str">
            <v>12</v>
          </cell>
          <cell r="V1558" t="str">
            <v>42.306835</v>
          </cell>
          <cell r="W1558" t="str">
            <v>-71.113836</v>
          </cell>
        </row>
        <row r="1559">
          <cell r="B1559">
            <v>601193</v>
          </cell>
          <cell r="C1559" t="str">
            <v>TECH-BOSTON ACADEMY</v>
          </cell>
          <cell r="D1559" t="str">
            <v>COSTA</v>
          </cell>
          <cell r="E1559">
            <v>0</v>
          </cell>
          <cell r="F1559" t="str">
            <v>T</v>
          </cell>
          <cell r="G1559" t="str">
            <v>9 PEACEVALE ROAD</v>
          </cell>
          <cell r="H1559" t="str">
            <v>DORCHESTER</v>
          </cell>
          <cell r="I1559" t="str">
            <v>MA</v>
          </cell>
          <cell r="J1559" t="str">
            <v>02124</v>
          </cell>
          <cell r="K1559" t="str">
            <v>Med Confidence Auto Street Ref Geocoded</v>
          </cell>
          <cell r="M1559" t="str">
            <v>COSTA</v>
          </cell>
          <cell r="N1559" t="str">
            <v>COSTA</v>
          </cell>
          <cell r="P1559">
            <v>43041</v>
          </cell>
          <cell r="Q1559">
            <v>44089.543055555601</v>
          </cell>
          <cell r="S1559" t="str">
            <v>FRANKIE</v>
          </cell>
          <cell r="T1559" t="str">
            <v>12</v>
          </cell>
          <cell r="V1559" t="str">
            <v>42.287780</v>
          </cell>
          <cell r="W1559" t="str">
            <v>-71.076630</v>
          </cell>
        </row>
        <row r="1560">
          <cell r="B1560">
            <v>601203</v>
          </cell>
          <cell r="C1560" t="str">
            <v>CENTRAL FOOD FACILITY</v>
          </cell>
          <cell r="D1560" t="str">
            <v>COSTA</v>
          </cell>
          <cell r="E1560">
            <v>0</v>
          </cell>
          <cell r="F1560" t="str">
            <v>M</v>
          </cell>
          <cell r="G1560" t="str">
            <v>370 COLUMBIA ROAD</v>
          </cell>
          <cell r="H1560" t="str">
            <v>DORCHESTER</v>
          </cell>
          <cell r="I1560" t="str">
            <v>MA</v>
          </cell>
          <cell r="J1560" t="str">
            <v>02125</v>
          </cell>
          <cell r="K1560" t="str">
            <v>High Confidence Auto Street Ref Geocoded</v>
          </cell>
          <cell r="M1560" t="str">
            <v>COSTA</v>
          </cell>
          <cell r="N1560" t="str">
            <v>COSTA</v>
          </cell>
          <cell r="P1560">
            <v>43041</v>
          </cell>
          <cell r="Q1560">
            <v>44089.543055555601</v>
          </cell>
          <cell r="S1560" t="str">
            <v>FRANKIE</v>
          </cell>
          <cell r="T1560" t="str">
            <v>12</v>
          </cell>
          <cell r="V1560" t="str">
            <v>42.310856</v>
          </cell>
          <cell r="W1560" t="str">
            <v>-71.071364</v>
          </cell>
        </row>
        <row r="1561">
          <cell r="B1561">
            <v>601204</v>
          </cell>
          <cell r="C1561" t="str">
            <v>ACCELERATED LEARNING LAB</v>
          </cell>
          <cell r="D1561" t="str">
            <v>COSTA</v>
          </cell>
          <cell r="E1561">
            <v>0</v>
          </cell>
          <cell r="F1561" t="str">
            <v>W</v>
          </cell>
          <cell r="G1561" t="str">
            <v>15 CLAREMONT STREET</v>
          </cell>
          <cell r="H1561" t="str">
            <v>WORCESTER</v>
          </cell>
          <cell r="I1561" t="str">
            <v>MA</v>
          </cell>
          <cell r="J1561" t="str">
            <v>01610</v>
          </cell>
          <cell r="K1561" t="str">
            <v>Exact Auto Street Reference Geocoded</v>
          </cell>
          <cell r="M1561" t="str">
            <v>COSTA</v>
          </cell>
          <cell r="N1561" t="str">
            <v>COSTA</v>
          </cell>
          <cell r="P1561">
            <v>43041</v>
          </cell>
          <cell r="Q1561">
            <v>44089.543055555601</v>
          </cell>
          <cell r="S1561" t="str">
            <v>FRANKIE</v>
          </cell>
          <cell r="T1561" t="str">
            <v>12</v>
          </cell>
          <cell r="V1561" t="str">
            <v>42.254331</v>
          </cell>
          <cell r="W1561" t="str">
            <v>-71.817255</v>
          </cell>
        </row>
        <row r="1562">
          <cell r="B1562">
            <v>601205</v>
          </cell>
          <cell r="C1562" t="str">
            <v>BELMONT STREET COMMUNITY</v>
          </cell>
          <cell r="D1562" t="str">
            <v>COSTA</v>
          </cell>
          <cell r="E1562">
            <v>0</v>
          </cell>
          <cell r="F1562" t="str">
            <v>W</v>
          </cell>
          <cell r="G1562" t="str">
            <v>170 BELMONT STREET</v>
          </cell>
          <cell r="H1562" t="str">
            <v>WORCESTER</v>
          </cell>
          <cell r="I1562" t="str">
            <v>MA</v>
          </cell>
          <cell r="J1562" t="str">
            <v>06105</v>
          </cell>
          <cell r="K1562" t="str">
            <v>High Confidence Auto Street Ref Geocoded</v>
          </cell>
          <cell r="M1562" t="str">
            <v>COSTA</v>
          </cell>
          <cell r="N1562" t="str">
            <v>COSTA</v>
          </cell>
          <cell r="P1562">
            <v>43041</v>
          </cell>
          <cell r="Q1562">
            <v>44089.543055555601</v>
          </cell>
          <cell r="S1562" t="str">
            <v>FRANKIE</v>
          </cell>
          <cell r="T1562" t="str">
            <v>12</v>
          </cell>
          <cell r="V1562" t="str">
            <v>42.272495</v>
          </cell>
          <cell r="W1562" t="str">
            <v>-71.788044</v>
          </cell>
        </row>
        <row r="1563">
          <cell r="B1563">
            <v>601206</v>
          </cell>
          <cell r="C1563" t="str">
            <v>BURNCOAT MIDDLE SCHOOL</v>
          </cell>
          <cell r="D1563" t="str">
            <v>COSTA</v>
          </cell>
          <cell r="E1563">
            <v>0</v>
          </cell>
          <cell r="F1563" t="str">
            <v>W</v>
          </cell>
          <cell r="G1563" t="str">
            <v>135 BURNCOAT STREET</v>
          </cell>
          <cell r="H1563" t="str">
            <v>WORCESTER</v>
          </cell>
          <cell r="I1563" t="str">
            <v>MA</v>
          </cell>
          <cell r="J1563" t="str">
            <v>01606</v>
          </cell>
          <cell r="K1563" t="str">
            <v>Exact Auto Street Reference Geocoded</v>
          </cell>
          <cell r="M1563" t="str">
            <v>COSTA</v>
          </cell>
          <cell r="N1563" t="str">
            <v>COSTA</v>
          </cell>
          <cell r="P1563">
            <v>43041</v>
          </cell>
          <cell r="Q1563">
            <v>44089.543055555601</v>
          </cell>
          <cell r="S1563" t="str">
            <v>FRANKIE</v>
          </cell>
          <cell r="T1563" t="str">
            <v>12</v>
          </cell>
          <cell r="V1563" t="str">
            <v>42.297801</v>
          </cell>
          <cell r="W1563" t="str">
            <v>-71.789645</v>
          </cell>
        </row>
        <row r="1564">
          <cell r="B1564">
            <v>601207</v>
          </cell>
          <cell r="C1564" t="str">
            <v>BURNCOAT SENIOR HIGH</v>
          </cell>
          <cell r="D1564" t="str">
            <v>COSTA</v>
          </cell>
          <cell r="E1564">
            <v>0</v>
          </cell>
          <cell r="F1564" t="str">
            <v>W</v>
          </cell>
          <cell r="G1564" t="str">
            <v>179 BURNCOAT STREET</v>
          </cell>
          <cell r="H1564" t="str">
            <v>WORCESTER</v>
          </cell>
          <cell r="I1564" t="str">
            <v>MA</v>
          </cell>
          <cell r="J1564" t="str">
            <v>01606</v>
          </cell>
          <cell r="K1564" t="str">
            <v>Exact Auto Street Reference Geocoded</v>
          </cell>
          <cell r="M1564" t="str">
            <v>COSTA</v>
          </cell>
          <cell r="N1564" t="str">
            <v>COSTA</v>
          </cell>
          <cell r="P1564">
            <v>43041</v>
          </cell>
          <cell r="Q1564">
            <v>44089.543055555601</v>
          </cell>
          <cell r="S1564" t="str">
            <v>FRANKIE</v>
          </cell>
          <cell r="T1564" t="str">
            <v>12</v>
          </cell>
          <cell r="V1564" t="str">
            <v>42.298911</v>
          </cell>
          <cell r="W1564" t="str">
            <v>-71.789509</v>
          </cell>
        </row>
        <row r="1565">
          <cell r="B1565">
            <v>601208</v>
          </cell>
          <cell r="C1565" t="str">
            <v>CANTERBURY STREET MAGNET</v>
          </cell>
          <cell r="D1565" t="str">
            <v>COSTA</v>
          </cell>
          <cell r="E1565">
            <v>0</v>
          </cell>
          <cell r="F1565" t="str">
            <v>W</v>
          </cell>
          <cell r="G1565" t="str">
            <v>129 CANTERBURY STREET</v>
          </cell>
          <cell r="H1565" t="str">
            <v>WORCESTER</v>
          </cell>
          <cell r="I1565" t="str">
            <v>MA</v>
          </cell>
          <cell r="J1565" t="str">
            <v>01603</v>
          </cell>
          <cell r="K1565" t="str">
            <v>Exact Auto Street Reference Geocoded</v>
          </cell>
          <cell r="M1565" t="str">
            <v>COSTA</v>
          </cell>
          <cell r="N1565" t="str">
            <v>COSTA</v>
          </cell>
          <cell r="P1565">
            <v>43041</v>
          </cell>
          <cell r="Q1565">
            <v>44089.543055555601</v>
          </cell>
          <cell r="S1565" t="str">
            <v>FRANKIE</v>
          </cell>
          <cell r="T1565" t="str">
            <v>12</v>
          </cell>
          <cell r="V1565" t="str">
            <v>42.246690</v>
          </cell>
          <cell r="W1565" t="str">
            <v>-71.817563</v>
          </cell>
        </row>
        <row r="1566">
          <cell r="B1566">
            <v>601209</v>
          </cell>
          <cell r="C1566" t="str">
            <v>CITY VIEW SCHOOL</v>
          </cell>
          <cell r="D1566" t="str">
            <v>COSTA</v>
          </cell>
          <cell r="E1566">
            <v>0</v>
          </cell>
          <cell r="F1566" t="str">
            <v>W</v>
          </cell>
          <cell r="G1566" t="str">
            <v>80 PROSPECT STREET</v>
          </cell>
          <cell r="H1566" t="str">
            <v>WORCESTER</v>
          </cell>
          <cell r="I1566" t="str">
            <v>MA</v>
          </cell>
          <cell r="J1566" t="str">
            <v>01605</v>
          </cell>
          <cell r="K1566" t="str">
            <v>Exact Auto Street Reference Geocoded</v>
          </cell>
          <cell r="M1566" t="str">
            <v>COSTA</v>
          </cell>
          <cell r="N1566" t="str">
            <v>COSTA</v>
          </cell>
          <cell r="P1566">
            <v>43041</v>
          </cell>
          <cell r="Q1566">
            <v>44089.543055555601</v>
          </cell>
          <cell r="S1566" t="str">
            <v>FRANKIE</v>
          </cell>
          <cell r="T1566" t="str">
            <v>12</v>
          </cell>
          <cell r="V1566" t="str">
            <v>42.267001</v>
          </cell>
          <cell r="W1566" t="str">
            <v>-71.790848</v>
          </cell>
        </row>
        <row r="1567">
          <cell r="B1567">
            <v>601210</v>
          </cell>
          <cell r="C1567" t="str">
            <v>DOHERTY MEMORIAL HIGH</v>
          </cell>
          <cell r="D1567" t="str">
            <v>COSTA</v>
          </cell>
          <cell r="E1567">
            <v>0</v>
          </cell>
          <cell r="F1567" t="str">
            <v>W</v>
          </cell>
          <cell r="G1567" t="str">
            <v>299 HIGHLAND STREET</v>
          </cell>
          <cell r="H1567" t="str">
            <v>WORCESTER</v>
          </cell>
          <cell r="I1567" t="str">
            <v>MA</v>
          </cell>
          <cell r="J1567" t="str">
            <v>01602</v>
          </cell>
          <cell r="K1567" t="str">
            <v>Exact Auto Street Reference Geocoded</v>
          </cell>
          <cell r="M1567" t="str">
            <v>COSTA</v>
          </cell>
          <cell r="N1567" t="str">
            <v>COSTA</v>
          </cell>
          <cell r="P1567">
            <v>43041</v>
          </cell>
          <cell r="Q1567">
            <v>44089.543055555601</v>
          </cell>
          <cell r="S1567" t="str">
            <v>FRANKIE</v>
          </cell>
          <cell r="T1567" t="str">
            <v>12</v>
          </cell>
          <cell r="V1567" t="str">
            <v>42.270015</v>
          </cell>
          <cell r="W1567" t="str">
            <v>-71.820611</v>
          </cell>
        </row>
        <row r="1568">
          <cell r="B1568">
            <v>601211</v>
          </cell>
          <cell r="C1568" t="str">
            <v>FOREST GROVE MIDDLE</v>
          </cell>
          <cell r="D1568" t="str">
            <v>COSTA</v>
          </cell>
          <cell r="E1568">
            <v>0</v>
          </cell>
          <cell r="F1568" t="str">
            <v>W</v>
          </cell>
          <cell r="G1568" t="str">
            <v>495 GROVE STREET</v>
          </cell>
          <cell r="H1568" t="str">
            <v>WORCESTER</v>
          </cell>
          <cell r="I1568" t="str">
            <v>MA</v>
          </cell>
          <cell r="J1568" t="str">
            <v>01605</v>
          </cell>
          <cell r="K1568" t="str">
            <v>Exact Auto Street Reference Geocoded</v>
          </cell>
          <cell r="M1568" t="str">
            <v>COSTA</v>
          </cell>
          <cell r="N1568" t="str">
            <v>COSTA</v>
          </cell>
          <cell r="P1568">
            <v>43041</v>
          </cell>
          <cell r="Q1568">
            <v>44089.543055555601</v>
          </cell>
          <cell r="S1568" t="str">
            <v>FRANKIE</v>
          </cell>
          <cell r="T1568" t="str">
            <v>12</v>
          </cell>
          <cell r="V1568" t="str">
            <v>42.289602</v>
          </cell>
          <cell r="W1568" t="str">
            <v>-71.812220</v>
          </cell>
        </row>
        <row r="1569">
          <cell r="B1569">
            <v>601212</v>
          </cell>
          <cell r="C1569" t="str">
            <v>GATES LANE</v>
          </cell>
          <cell r="D1569" t="str">
            <v>COSTA</v>
          </cell>
          <cell r="E1569">
            <v>0</v>
          </cell>
          <cell r="F1569" t="str">
            <v>W</v>
          </cell>
          <cell r="G1569" t="str">
            <v>1238 MAIN STREET</v>
          </cell>
          <cell r="H1569" t="str">
            <v>WORCESTER</v>
          </cell>
          <cell r="I1569" t="str">
            <v>MA</v>
          </cell>
          <cell r="J1569" t="str">
            <v>01603</v>
          </cell>
          <cell r="K1569" t="str">
            <v>Exact Auto Street Reference Geocoded</v>
          </cell>
          <cell r="M1569" t="str">
            <v>COSTA</v>
          </cell>
          <cell r="N1569" t="str">
            <v>COSTA</v>
          </cell>
          <cell r="P1569">
            <v>43041</v>
          </cell>
          <cell r="Q1569">
            <v>44089.543055555601</v>
          </cell>
          <cell r="S1569" t="str">
            <v>FRANKIE</v>
          </cell>
          <cell r="T1569" t="str">
            <v>12</v>
          </cell>
          <cell r="V1569" t="str">
            <v>42.242704</v>
          </cell>
          <cell r="W1569" t="str">
            <v>-71.842966</v>
          </cell>
        </row>
        <row r="1570">
          <cell r="B1570">
            <v>601213</v>
          </cell>
          <cell r="C1570" t="str">
            <v>GODDARD SCHOOL SCIENCE&amp;T</v>
          </cell>
          <cell r="D1570" t="str">
            <v>COSTA</v>
          </cell>
          <cell r="E1570">
            <v>0</v>
          </cell>
          <cell r="F1570" t="str">
            <v>W</v>
          </cell>
          <cell r="G1570" t="str">
            <v>14 RICHARDS STREET</v>
          </cell>
          <cell r="H1570" t="str">
            <v>WORCESTER</v>
          </cell>
          <cell r="I1570" t="str">
            <v>MA</v>
          </cell>
          <cell r="J1570" t="str">
            <v>01603</v>
          </cell>
          <cell r="K1570" t="str">
            <v>Exact Auto Street Reference Geocoded</v>
          </cell>
          <cell r="M1570" t="str">
            <v>COSTA</v>
          </cell>
          <cell r="N1570" t="str">
            <v>COSTA</v>
          </cell>
          <cell r="P1570">
            <v>43041</v>
          </cell>
          <cell r="Q1570">
            <v>44089.543055555601</v>
          </cell>
          <cell r="S1570" t="str">
            <v>FRANKIE</v>
          </cell>
          <cell r="T1570" t="str">
            <v>12</v>
          </cell>
          <cell r="V1570" t="str">
            <v>42.247894</v>
          </cell>
          <cell r="W1570" t="str">
            <v>-71.823795</v>
          </cell>
        </row>
        <row r="1571">
          <cell r="B1571">
            <v>601214</v>
          </cell>
          <cell r="C1571" t="str">
            <v>NORRBACK AVE</v>
          </cell>
          <cell r="D1571" t="str">
            <v>COSTA</v>
          </cell>
          <cell r="E1571">
            <v>0</v>
          </cell>
          <cell r="F1571" t="str">
            <v>W</v>
          </cell>
          <cell r="G1571" t="str">
            <v>44 MALDEN STREET</v>
          </cell>
          <cell r="H1571" t="str">
            <v>WORCESTER</v>
          </cell>
          <cell r="I1571" t="str">
            <v>MA</v>
          </cell>
          <cell r="J1571" t="str">
            <v>01606</v>
          </cell>
          <cell r="K1571" t="str">
            <v>Exact Auto Street Reference Geocoded</v>
          </cell>
          <cell r="M1571" t="str">
            <v>COSTA</v>
          </cell>
          <cell r="N1571" t="str">
            <v>COSTA</v>
          </cell>
          <cell r="P1571">
            <v>43041</v>
          </cell>
          <cell r="Q1571">
            <v>44089.543055555601</v>
          </cell>
          <cell r="S1571" t="str">
            <v>FRANKIE</v>
          </cell>
          <cell r="T1571" t="str">
            <v>12</v>
          </cell>
          <cell r="V1571" t="str">
            <v>42.326377</v>
          </cell>
          <cell r="W1571" t="str">
            <v>-71.795838</v>
          </cell>
        </row>
        <row r="1572">
          <cell r="B1572">
            <v>601215</v>
          </cell>
          <cell r="C1572" t="str">
            <v>NORTH HIGH SCHOOL</v>
          </cell>
          <cell r="D1572" t="str">
            <v>COSTA</v>
          </cell>
          <cell r="E1572">
            <v>0</v>
          </cell>
          <cell r="F1572" t="str">
            <v>W</v>
          </cell>
          <cell r="G1572" t="str">
            <v>150 HARRINGTON WAY</v>
          </cell>
          <cell r="H1572" t="str">
            <v>WORCESTER</v>
          </cell>
          <cell r="I1572" t="str">
            <v>MA</v>
          </cell>
          <cell r="J1572" t="str">
            <v>01604</v>
          </cell>
          <cell r="K1572" t="str">
            <v>Exact Auto Street Reference Geocoded</v>
          </cell>
          <cell r="M1572" t="str">
            <v>COSTA</v>
          </cell>
          <cell r="N1572" t="str">
            <v>COSTA</v>
          </cell>
          <cell r="P1572">
            <v>43041</v>
          </cell>
          <cell r="Q1572">
            <v>44089.543055555601</v>
          </cell>
          <cell r="S1572" t="str">
            <v>FRANKIE</v>
          </cell>
          <cell r="T1572" t="str">
            <v>12</v>
          </cell>
          <cell r="V1572" t="str">
            <v>42.262454</v>
          </cell>
          <cell r="W1572" t="str">
            <v>-71.768523</v>
          </cell>
        </row>
        <row r="1573">
          <cell r="B1573">
            <v>601216</v>
          </cell>
          <cell r="C1573" t="str">
            <v>QUINSIGAMOND</v>
          </cell>
          <cell r="D1573" t="str">
            <v>COSTA</v>
          </cell>
          <cell r="E1573">
            <v>0</v>
          </cell>
          <cell r="F1573" t="str">
            <v>W</v>
          </cell>
          <cell r="G1573" t="str">
            <v>14 BLACKSTONE RIVER RD</v>
          </cell>
          <cell r="H1573" t="str">
            <v>WORCESTER</v>
          </cell>
          <cell r="I1573" t="str">
            <v>MA</v>
          </cell>
          <cell r="J1573" t="str">
            <v>01604</v>
          </cell>
          <cell r="K1573" t="str">
            <v>High Confidence Auto Street Ref Geocoded</v>
          </cell>
          <cell r="M1573" t="str">
            <v>COSTA</v>
          </cell>
          <cell r="N1573" t="str">
            <v>COSTA</v>
          </cell>
          <cell r="P1573">
            <v>43041</v>
          </cell>
          <cell r="Q1573">
            <v>44089.543055555601</v>
          </cell>
          <cell r="S1573" t="str">
            <v>FRANKIE</v>
          </cell>
          <cell r="T1573" t="str">
            <v>12</v>
          </cell>
          <cell r="V1573" t="str">
            <v>42.233916</v>
          </cell>
          <cell r="W1573" t="str">
            <v>-71.795734</v>
          </cell>
        </row>
        <row r="1574">
          <cell r="B1574">
            <v>601217</v>
          </cell>
          <cell r="C1574" t="str">
            <v>ROOSEVELT SCHOOL</v>
          </cell>
          <cell r="D1574" t="str">
            <v>COSTA</v>
          </cell>
          <cell r="E1574">
            <v>0</v>
          </cell>
          <cell r="F1574" t="str">
            <v>W</v>
          </cell>
          <cell r="G1574" t="str">
            <v>1006 GRAFTON STREET</v>
          </cell>
          <cell r="H1574" t="str">
            <v>WORCESTER</v>
          </cell>
          <cell r="I1574" t="str">
            <v>MA</v>
          </cell>
          <cell r="J1574" t="str">
            <v>01604</v>
          </cell>
          <cell r="K1574" t="str">
            <v>Exact Auto Street Reference Geocoded</v>
          </cell>
          <cell r="M1574" t="str">
            <v>COSTA</v>
          </cell>
          <cell r="N1574" t="str">
            <v>COSTA</v>
          </cell>
          <cell r="P1574">
            <v>43041</v>
          </cell>
          <cell r="Q1574">
            <v>44089.543055555601</v>
          </cell>
          <cell r="S1574" t="str">
            <v>FRANKIE</v>
          </cell>
          <cell r="T1574" t="str">
            <v>12</v>
          </cell>
          <cell r="V1574" t="str">
            <v>42.243911</v>
          </cell>
          <cell r="W1574" t="str">
            <v>-71.756964</v>
          </cell>
        </row>
        <row r="1575">
          <cell r="B1575">
            <v>601218</v>
          </cell>
          <cell r="C1575" t="str">
            <v>SOUTH HIGH SCHOOL</v>
          </cell>
          <cell r="D1575" t="str">
            <v>COSTA</v>
          </cell>
          <cell r="E1575">
            <v>0</v>
          </cell>
          <cell r="F1575" t="str">
            <v>W</v>
          </cell>
          <cell r="G1575" t="str">
            <v>170 APRICOT STREET</v>
          </cell>
          <cell r="H1575" t="str">
            <v>WORCESTER</v>
          </cell>
          <cell r="I1575" t="str">
            <v>MA</v>
          </cell>
          <cell r="J1575" t="str">
            <v>01603</v>
          </cell>
          <cell r="K1575" t="str">
            <v>Exact Auto Street Reference Geocoded</v>
          </cell>
          <cell r="M1575" t="str">
            <v>COSTA</v>
          </cell>
          <cell r="N1575" t="str">
            <v>COSTA</v>
          </cell>
          <cell r="P1575">
            <v>43041</v>
          </cell>
          <cell r="Q1575">
            <v>44089.543055555601</v>
          </cell>
          <cell r="S1575" t="str">
            <v>FRANKIE</v>
          </cell>
          <cell r="T1575" t="str">
            <v>12</v>
          </cell>
          <cell r="V1575" t="str">
            <v>42.242426</v>
          </cell>
          <cell r="W1575" t="str">
            <v>-71.863455</v>
          </cell>
        </row>
        <row r="1576">
          <cell r="B1576">
            <v>601219</v>
          </cell>
          <cell r="C1576" t="str">
            <v>SULLIVAN MIDDLE SCHOOL</v>
          </cell>
          <cell r="D1576" t="str">
            <v>COSTA</v>
          </cell>
          <cell r="E1576">
            <v>0</v>
          </cell>
          <cell r="F1576" t="str">
            <v>W</v>
          </cell>
          <cell r="G1576" t="str">
            <v>140 APRICOT STREET</v>
          </cell>
          <cell r="H1576" t="str">
            <v>WORCESTER</v>
          </cell>
          <cell r="I1576" t="str">
            <v>MA</v>
          </cell>
          <cell r="J1576" t="str">
            <v>01604</v>
          </cell>
          <cell r="K1576" t="str">
            <v>Med Confidence Auto Street Ref Geocoded</v>
          </cell>
          <cell r="M1576" t="str">
            <v>COSTA</v>
          </cell>
          <cell r="N1576" t="str">
            <v>COSTA</v>
          </cell>
          <cell r="P1576">
            <v>43041</v>
          </cell>
          <cell r="Q1576">
            <v>44089.543055555601</v>
          </cell>
          <cell r="S1576" t="str">
            <v>FRANKIE</v>
          </cell>
          <cell r="T1576" t="str">
            <v>12</v>
          </cell>
          <cell r="V1576" t="str">
            <v>42.242240</v>
          </cell>
          <cell r="W1576" t="str">
            <v>-71.861620</v>
          </cell>
        </row>
        <row r="1577">
          <cell r="B1577">
            <v>601220</v>
          </cell>
          <cell r="C1577" t="str">
            <v>UNIVERSITY PARK</v>
          </cell>
          <cell r="D1577" t="str">
            <v>COSTA</v>
          </cell>
          <cell r="E1577">
            <v>0</v>
          </cell>
          <cell r="F1577" t="str">
            <v>W</v>
          </cell>
          <cell r="G1577" t="str">
            <v>12 FREELAND STREET</v>
          </cell>
          <cell r="H1577" t="str">
            <v>WORCESTER</v>
          </cell>
          <cell r="I1577" t="str">
            <v>MA</v>
          </cell>
          <cell r="J1577" t="str">
            <v>01610</v>
          </cell>
          <cell r="K1577" t="str">
            <v>High Confidence Auto Street Ref Geocoded</v>
          </cell>
          <cell r="M1577" t="str">
            <v>COSTA</v>
          </cell>
          <cell r="N1577" t="str">
            <v>COSTA</v>
          </cell>
          <cell r="P1577">
            <v>43041</v>
          </cell>
          <cell r="Q1577">
            <v>44089.543055555601</v>
          </cell>
          <cell r="S1577" t="str">
            <v>FRANKIE</v>
          </cell>
          <cell r="T1577" t="str">
            <v>12</v>
          </cell>
          <cell r="V1577" t="str">
            <v>42.246733</v>
          </cell>
          <cell r="W1577" t="str">
            <v>-71.824875</v>
          </cell>
        </row>
        <row r="1578">
          <cell r="B1578">
            <v>601221</v>
          </cell>
          <cell r="C1578" t="str">
            <v>VERNON HILL SCHOOL</v>
          </cell>
          <cell r="D1578" t="str">
            <v>COSTA</v>
          </cell>
          <cell r="E1578">
            <v>0</v>
          </cell>
          <cell r="F1578" t="str">
            <v>W</v>
          </cell>
          <cell r="G1578" t="str">
            <v>211 PROVIDENCE STREET</v>
          </cell>
          <cell r="H1578" t="str">
            <v>WORCESTER</v>
          </cell>
          <cell r="I1578" t="str">
            <v>MA</v>
          </cell>
          <cell r="J1578" t="str">
            <v>01607</v>
          </cell>
          <cell r="K1578" t="str">
            <v>Exact Auto Street Reference Geocoded</v>
          </cell>
          <cell r="M1578" t="str">
            <v>COSTA</v>
          </cell>
          <cell r="N1578" t="str">
            <v>COSTA</v>
          </cell>
          <cell r="P1578">
            <v>43041</v>
          </cell>
          <cell r="Q1578">
            <v>44089.543055555601</v>
          </cell>
          <cell r="S1578" t="str">
            <v>FRANKIE</v>
          </cell>
          <cell r="T1578" t="str">
            <v>12</v>
          </cell>
          <cell r="V1578" t="str">
            <v>42.241581</v>
          </cell>
          <cell r="W1578" t="str">
            <v>-71.791174</v>
          </cell>
        </row>
        <row r="1579">
          <cell r="B1579">
            <v>601222</v>
          </cell>
          <cell r="C1579" t="str">
            <v>WORCESTER EAST MIDDLE</v>
          </cell>
          <cell r="D1579" t="str">
            <v>COSTA</v>
          </cell>
          <cell r="E1579">
            <v>0</v>
          </cell>
          <cell r="F1579" t="str">
            <v>W</v>
          </cell>
          <cell r="G1579" t="str">
            <v>420 GRAFTON STREET</v>
          </cell>
          <cell r="H1579" t="str">
            <v>WORCESTER</v>
          </cell>
          <cell r="I1579" t="str">
            <v>MA</v>
          </cell>
          <cell r="J1579" t="str">
            <v>01604</v>
          </cell>
          <cell r="K1579" t="str">
            <v>Exact Auto Street Reference Geocoded</v>
          </cell>
          <cell r="M1579" t="str">
            <v>COSTA</v>
          </cell>
          <cell r="N1579" t="str">
            <v>COSTA</v>
          </cell>
          <cell r="P1579">
            <v>43041</v>
          </cell>
          <cell r="Q1579">
            <v>44089.543055555601</v>
          </cell>
          <cell r="S1579" t="str">
            <v>FRANKIE</v>
          </cell>
          <cell r="T1579" t="str">
            <v>12</v>
          </cell>
          <cell r="V1579" t="str">
            <v>42.252564</v>
          </cell>
          <cell r="W1579" t="str">
            <v>-71.782683</v>
          </cell>
        </row>
        <row r="1580">
          <cell r="B1580">
            <v>601223</v>
          </cell>
          <cell r="C1580" t="str">
            <v>WORCESTER PUBLIC SCHOOLS</v>
          </cell>
          <cell r="D1580" t="str">
            <v>COSTA</v>
          </cell>
          <cell r="E1580">
            <v>0</v>
          </cell>
          <cell r="F1580" t="str">
            <v>W</v>
          </cell>
          <cell r="G1580" t="str">
            <v>20 IRVING ST</v>
          </cell>
          <cell r="H1580" t="str">
            <v>WORCESTER</v>
          </cell>
          <cell r="I1580" t="str">
            <v>MA</v>
          </cell>
          <cell r="J1580" t="str">
            <v>01609</v>
          </cell>
          <cell r="K1580" t="str">
            <v>Exact Auto Street Reference Geocoded</v>
          </cell>
          <cell r="M1580" t="str">
            <v>COSTA</v>
          </cell>
          <cell r="N1580" t="str">
            <v>COSTA</v>
          </cell>
          <cell r="P1580">
            <v>43041</v>
          </cell>
          <cell r="Q1580">
            <v>44089.543055555601</v>
          </cell>
          <cell r="S1580" t="str">
            <v>FRANKIE</v>
          </cell>
          <cell r="T1580" t="str">
            <v>12</v>
          </cell>
          <cell r="V1580" t="str">
            <v>42.262627</v>
          </cell>
          <cell r="W1580" t="str">
            <v>-71.806296</v>
          </cell>
        </row>
        <row r="1581">
          <cell r="B1581">
            <v>601224</v>
          </cell>
          <cell r="C1581" t="str">
            <v>WORCESTER TECHNICAL</v>
          </cell>
          <cell r="D1581" t="str">
            <v>COSTA</v>
          </cell>
          <cell r="E1581">
            <v>0</v>
          </cell>
          <cell r="F1581" t="str">
            <v>W</v>
          </cell>
          <cell r="G1581" t="str">
            <v>1 SKYLINE DRIVE</v>
          </cell>
          <cell r="H1581" t="str">
            <v>WORCESTER</v>
          </cell>
          <cell r="I1581" t="str">
            <v>MA</v>
          </cell>
          <cell r="J1581" t="str">
            <v>01605</v>
          </cell>
          <cell r="K1581" t="str">
            <v>Exact Auto Street Reference Geocoded</v>
          </cell>
          <cell r="M1581" t="str">
            <v>COSTA</v>
          </cell>
          <cell r="N1581" t="str">
            <v>COSTA</v>
          </cell>
          <cell r="P1581">
            <v>43041</v>
          </cell>
          <cell r="Q1581">
            <v>44089.543055555601</v>
          </cell>
          <cell r="S1581" t="str">
            <v>FRANKIE</v>
          </cell>
          <cell r="T1581" t="str">
            <v>12</v>
          </cell>
          <cell r="V1581" t="str">
            <v>42.277195</v>
          </cell>
          <cell r="W1581" t="str">
            <v>-71.779488</v>
          </cell>
        </row>
        <row r="1582">
          <cell r="B1582">
            <v>601227</v>
          </cell>
          <cell r="C1582" t="str">
            <v>Concord Public schools</v>
          </cell>
          <cell r="D1582" t="str">
            <v>COSTA</v>
          </cell>
          <cell r="E1582">
            <v>0</v>
          </cell>
          <cell r="F1582" t="str">
            <v>W</v>
          </cell>
          <cell r="G1582" t="str">
            <v>120 Meriam RD</v>
          </cell>
          <cell r="H1582" t="str">
            <v>CONCORD</v>
          </cell>
          <cell r="I1582" t="str">
            <v>MA</v>
          </cell>
          <cell r="J1582" t="str">
            <v>01742</v>
          </cell>
          <cell r="K1582" t="str">
            <v>Exact Auto Street Reference Geocoded</v>
          </cell>
          <cell r="M1582" t="str">
            <v>COSTA</v>
          </cell>
          <cell r="N1582" t="str">
            <v>COSTA</v>
          </cell>
          <cell r="P1582">
            <v>43067</v>
          </cell>
          <cell r="Q1582">
            <v>44089.543055555601</v>
          </cell>
          <cell r="S1582" t="str">
            <v>FRANKIE</v>
          </cell>
          <cell r="T1582" t="str">
            <v>12</v>
          </cell>
          <cell r="V1582" t="str">
            <v>42.464759</v>
          </cell>
          <cell r="W1582" t="str">
            <v>-71.326154</v>
          </cell>
        </row>
        <row r="1583">
          <cell r="B1583">
            <v>601247</v>
          </cell>
          <cell r="C1583" t="str">
            <v>WEYMOUTH HIGH SCHOOL</v>
          </cell>
          <cell r="D1583" t="str">
            <v>COSTA</v>
          </cell>
          <cell r="E1583">
            <v>0</v>
          </cell>
          <cell r="F1583" t="str">
            <v>R</v>
          </cell>
          <cell r="G1583" t="str">
            <v>360 PLEASANT STREET</v>
          </cell>
          <cell r="H1583" t="str">
            <v>EAST WEYMOUTH</v>
          </cell>
          <cell r="I1583" t="str">
            <v>MA</v>
          </cell>
          <cell r="J1583" t="str">
            <v>02189</v>
          </cell>
          <cell r="K1583" t="str">
            <v>Ambiguous Auto Street Ref Geocode</v>
          </cell>
          <cell r="M1583" t="str">
            <v>COSTA</v>
          </cell>
          <cell r="N1583" t="str">
            <v>COSTA</v>
          </cell>
          <cell r="P1583">
            <v>43119</v>
          </cell>
          <cell r="Q1583">
            <v>44089.543055555601</v>
          </cell>
          <cell r="S1583" t="str">
            <v>FRANKIE</v>
          </cell>
          <cell r="T1583" t="str">
            <v>12</v>
          </cell>
          <cell r="V1583" t="str">
            <v>42.187888</v>
          </cell>
          <cell r="W1583" t="str">
            <v>-70.932698</v>
          </cell>
        </row>
        <row r="1584">
          <cell r="B1584">
            <v>601449</v>
          </cell>
          <cell r="C1584" t="str">
            <v>Norfeldt Elem. School - FFV</v>
          </cell>
          <cell r="D1584" t="str">
            <v>FFV</v>
          </cell>
          <cell r="E1584">
            <v>0</v>
          </cell>
          <cell r="F1584" t="str">
            <v>M</v>
          </cell>
          <cell r="G1584" t="str">
            <v>33 Barksdale Rd</v>
          </cell>
          <cell r="H1584" t="str">
            <v>W HARTFORD</v>
          </cell>
          <cell r="I1584" t="str">
            <v>CT</v>
          </cell>
          <cell r="J1584" t="str">
            <v>6117.</v>
          </cell>
          <cell r="K1584" t="str">
            <v>Exact Auto Street Reference Geocoded</v>
          </cell>
          <cell r="M1584" t="str">
            <v>DOD-DEPARTMENT OF DE</v>
          </cell>
          <cell r="N1584" t="str">
            <v>CAPPELLO DISTRICT</v>
          </cell>
          <cell r="P1584">
            <v>44002</v>
          </cell>
          <cell r="Q1584">
            <v>44501.549907407403</v>
          </cell>
          <cell r="S1584" t="str">
            <v>FRANKIE</v>
          </cell>
          <cell r="T1584" t="str">
            <v>12</v>
          </cell>
          <cell r="V1584" t="str">
            <v>41.793862</v>
          </cell>
          <cell r="W1584" t="str">
            <v>-72.761194</v>
          </cell>
        </row>
        <row r="1585">
          <cell r="B1585">
            <v>601450</v>
          </cell>
          <cell r="C1585" t="str">
            <v>Whiting Hill Elem. School</v>
          </cell>
          <cell r="D1585" t="str">
            <v>FFV</v>
          </cell>
          <cell r="E1585">
            <v>0</v>
          </cell>
          <cell r="F1585" t="str">
            <v>M</v>
          </cell>
          <cell r="G1585" t="str">
            <v>47 Whiting Lane</v>
          </cell>
          <cell r="H1585" t="str">
            <v>W HARTFORD</v>
          </cell>
          <cell r="I1585" t="str">
            <v>CT</v>
          </cell>
          <cell r="J1585" t="str">
            <v>6117.</v>
          </cell>
          <cell r="K1585" t="str">
            <v>High Confidence Auto Street Ref Geocoded</v>
          </cell>
          <cell r="M1585" t="str">
            <v>DOD-DEPARTMENT OF DE</v>
          </cell>
          <cell r="N1585" t="str">
            <v>CAPPELLO DISTRICT</v>
          </cell>
          <cell r="O1585" t="str">
            <v>**MAKE SURE CUSTOMER GETS COPY OF ALL INVOICES, THIS INCLUDES THE LAST ONE WITH THE TOTALS**...3/14/19</v>
          </cell>
          <cell r="P1585">
            <v>44002</v>
          </cell>
          <cell r="Q1585">
            <v>44496.570081018501</v>
          </cell>
          <cell r="S1585" t="str">
            <v>FRANKIE</v>
          </cell>
          <cell r="T1585" t="str">
            <v>12</v>
          </cell>
          <cell r="V1585" t="str">
            <v>41.763845</v>
          </cell>
          <cell r="W1585" t="str">
            <v>-72.724351</v>
          </cell>
        </row>
        <row r="1586">
          <cell r="B1586">
            <v>601451</v>
          </cell>
          <cell r="C1586" t="str">
            <v>Martin M. School E. Providence 7-1</v>
          </cell>
          <cell r="D1586" t="str">
            <v>COSTA</v>
          </cell>
          <cell r="E1586">
            <v>0</v>
          </cell>
          <cell r="F1586" t="str">
            <v>M</v>
          </cell>
          <cell r="G1586" t="str">
            <v>111 Brown St</v>
          </cell>
          <cell r="H1586" t="str">
            <v>EAST PROVIDENCE</v>
          </cell>
          <cell r="I1586" t="str">
            <v>RI</v>
          </cell>
          <cell r="J1586" t="str">
            <v>02914</v>
          </cell>
          <cell r="K1586" t="str">
            <v>Exact Auto Street Reference Geocoded</v>
          </cell>
          <cell r="M1586" t="str">
            <v>COSTA</v>
          </cell>
          <cell r="N1586" t="str">
            <v>COSTA</v>
          </cell>
          <cell r="P1586">
            <v>43133</v>
          </cell>
          <cell r="Q1586">
            <v>44256.542291666701</v>
          </cell>
          <cell r="R1586">
            <v>43898</v>
          </cell>
          <cell r="S1586" t="str">
            <v>FRANKIE</v>
          </cell>
          <cell r="T1586" t="str">
            <v>12</v>
          </cell>
          <cell r="V1586" t="str">
            <v>41.805730</v>
          </cell>
          <cell r="W1586" t="str">
            <v>-71.365218</v>
          </cell>
        </row>
        <row r="1587">
          <cell r="B1587">
            <v>601452</v>
          </cell>
          <cell r="C1587" t="str">
            <v>Riverside M. School E. Providence 7-1</v>
          </cell>
          <cell r="D1587" t="str">
            <v>COSTA</v>
          </cell>
          <cell r="E1587">
            <v>0</v>
          </cell>
          <cell r="F1587" t="str">
            <v>T</v>
          </cell>
          <cell r="G1587" t="str">
            <v>179 Forbes St</v>
          </cell>
          <cell r="H1587" t="str">
            <v>EAST PROVIDENCE</v>
          </cell>
          <cell r="I1587" t="str">
            <v>RI</v>
          </cell>
          <cell r="J1587" t="str">
            <v>02914</v>
          </cell>
          <cell r="K1587" t="str">
            <v>Med Confidence Auto Street Ref Geocoded</v>
          </cell>
          <cell r="M1587" t="str">
            <v>COSTA</v>
          </cell>
          <cell r="N1587" t="str">
            <v>COSTA</v>
          </cell>
          <cell r="P1587">
            <v>43133</v>
          </cell>
          <cell r="Q1587">
            <v>44473.5081712963</v>
          </cell>
          <cell r="R1587">
            <v>44467</v>
          </cell>
          <cell r="S1587" t="str">
            <v>ADMIN</v>
          </cell>
          <cell r="T1587" t="str">
            <v>12</v>
          </cell>
          <cell r="V1587" t="str">
            <v>41.859892</v>
          </cell>
          <cell r="W1587" t="str">
            <v>-71.484844</v>
          </cell>
        </row>
        <row r="1588">
          <cell r="B1588">
            <v>601453</v>
          </cell>
          <cell r="C1588" t="str">
            <v>SCIENCE &amp; ENGINEERING MAGNET</v>
          </cell>
          <cell r="D1588" t="str">
            <v>FFV</v>
          </cell>
          <cell r="E1588">
            <v>0</v>
          </cell>
          <cell r="F1588" t="str">
            <v>T</v>
          </cell>
          <cell r="G1588" t="str">
            <v>500 BOSTON POST ROAD</v>
          </cell>
          <cell r="H1588" t="str">
            <v>WEST HAVEN</v>
          </cell>
          <cell r="I1588" t="str">
            <v>CT</v>
          </cell>
          <cell r="J1588" t="str">
            <v>06516</v>
          </cell>
          <cell r="K1588" t="str">
            <v>High Confidence Auto Street Ref Geocoded</v>
          </cell>
          <cell r="M1588" t="str">
            <v>DOD-DEPARTMENT OF DE</v>
          </cell>
          <cell r="N1588" t="str">
            <v>CAPPELLO DISTRICT</v>
          </cell>
          <cell r="P1588">
            <v>44319</v>
          </cell>
          <cell r="Q1588">
            <v>44319.589699074102</v>
          </cell>
          <cell r="R1588">
            <v>44473</v>
          </cell>
          <cell r="S1588" t="str">
            <v>FRANKIE</v>
          </cell>
          <cell r="T1588" t="str">
            <v>12</v>
          </cell>
          <cell r="V1588" t="str">
            <v>41.291174</v>
          </cell>
          <cell r="W1588" t="str">
            <v>-72.964942</v>
          </cell>
        </row>
        <row r="1589">
          <cell r="B1589">
            <v>601457</v>
          </cell>
          <cell r="C1589" t="str">
            <v>Grace of Academy Arts 7-1</v>
          </cell>
          <cell r="D1589" t="str">
            <v>FFV</v>
          </cell>
          <cell r="E1589">
            <v>0</v>
          </cell>
          <cell r="F1589" t="str">
            <v>F</v>
          </cell>
          <cell r="G1589" t="str">
            <v>129 Griffin Road North</v>
          </cell>
          <cell r="H1589" t="str">
            <v>BLOOMFIELD</v>
          </cell>
          <cell r="I1589" t="str">
            <v>CT</v>
          </cell>
          <cell r="J1589" t="str">
            <v>06002</v>
          </cell>
          <cell r="K1589" t="str">
            <v>High Confidence Auto Street Ref Geocoded</v>
          </cell>
          <cell r="M1589" t="str">
            <v>DOD-DEPARTMENT OF DE</v>
          </cell>
          <cell r="N1589" t="str">
            <v>CAPPELLO DISTRICT</v>
          </cell>
          <cell r="O1589" t="str">
            <v>EFFECTIVE 8/10/20 Del in all locations unless cust chooses not to.</v>
          </cell>
          <cell r="P1589">
            <v>43145</v>
          </cell>
          <cell r="Q1589">
            <v>44551.588402777801</v>
          </cell>
          <cell r="R1589">
            <v>44651</v>
          </cell>
          <cell r="S1589" t="str">
            <v>ADMIN</v>
          </cell>
          <cell r="T1589" t="str">
            <v>12</v>
          </cell>
          <cell r="V1589" t="str">
            <v>41.884860</v>
          </cell>
          <cell r="W1589" t="str">
            <v>-72.740470</v>
          </cell>
        </row>
        <row r="1590">
          <cell r="B1590">
            <v>601458</v>
          </cell>
          <cell r="C1590" t="str">
            <v>New Canaan E. School</v>
          </cell>
          <cell r="D1590" t="str">
            <v>FFV</v>
          </cell>
          <cell r="E1590">
            <v>0</v>
          </cell>
          <cell r="F1590" t="str">
            <v>W</v>
          </cell>
          <cell r="G1590" t="str">
            <v>90 Pease St</v>
          </cell>
          <cell r="H1590" t="str">
            <v>CANAAN</v>
          </cell>
          <cell r="I1590" t="str">
            <v>CT</v>
          </cell>
          <cell r="J1590" t="str">
            <v>06018</v>
          </cell>
          <cell r="K1590" t="str">
            <v>High Confidence Auto Street Ref Geocoded</v>
          </cell>
          <cell r="M1590" t="str">
            <v>DOD-DEPARTMENT OF DE</v>
          </cell>
          <cell r="N1590" t="str">
            <v>CAPPELLO DISTRICT</v>
          </cell>
          <cell r="O1590" t="str">
            <v>EFFECTIVE 8/10/20 Del in all locations unless cust chooses not to.</v>
          </cell>
          <cell r="P1590">
            <v>43150</v>
          </cell>
          <cell r="Q1590">
            <v>44496.539907407401</v>
          </cell>
          <cell r="R1590">
            <v>44642</v>
          </cell>
          <cell r="S1590" t="str">
            <v>FRANKIE</v>
          </cell>
          <cell r="T1590" t="str">
            <v>12</v>
          </cell>
          <cell r="V1590" t="str">
            <v>42.032340</v>
          </cell>
          <cell r="W1590" t="str">
            <v>-73.332128</v>
          </cell>
        </row>
        <row r="1591">
          <cell r="B1591">
            <v>601459</v>
          </cell>
          <cell r="C1591" t="str">
            <v>COMMON GROUND HIGH SCH</v>
          </cell>
          <cell r="D1591" t="str">
            <v>FISHER</v>
          </cell>
          <cell r="E1591">
            <v>0</v>
          </cell>
          <cell r="F1591" t="str">
            <v>R</v>
          </cell>
          <cell r="G1591" t="str">
            <v>358 SPRINGSIDE AVE</v>
          </cell>
          <cell r="H1591" t="str">
            <v>NEW HAVEN</v>
          </cell>
          <cell r="I1591" t="str">
            <v>CT</v>
          </cell>
          <cell r="J1591" t="str">
            <v>06515</v>
          </cell>
          <cell r="K1591" t="str">
            <v>Exact Auto Street Reference Geocoded</v>
          </cell>
          <cell r="M1591" t="str">
            <v>DOD-DEPARTMENT OF DE</v>
          </cell>
          <cell r="N1591" t="str">
            <v>CAPPELLO DISTRICT</v>
          </cell>
          <cell r="P1591">
            <v>44538</v>
          </cell>
          <cell r="Q1591">
            <v>44538.738483796304</v>
          </cell>
          <cell r="S1591" t="str">
            <v>FRANKIE</v>
          </cell>
          <cell r="T1591" t="str">
            <v>12</v>
          </cell>
          <cell r="V1591" t="str">
            <v>41.337906</v>
          </cell>
          <cell r="W1591" t="str">
            <v>-72.958389</v>
          </cell>
        </row>
        <row r="1592">
          <cell r="B1592">
            <v>601473</v>
          </cell>
          <cell r="C1592" t="str">
            <v>East Windsor Middle School 7-1</v>
          </cell>
          <cell r="D1592" t="str">
            <v>FFV</v>
          </cell>
          <cell r="E1592">
            <v>0</v>
          </cell>
          <cell r="F1592" t="str">
            <v>W</v>
          </cell>
          <cell r="G1592" t="str">
            <v>38 MAIN STREET</v>
          </cell>
          <cell r="H1592" t="str">
            <v>BROAD BROOK</v>
          </cell>
          <cell r="I1592" t="str">
            <v>CT</v>
          </cell>
          <cell r="J1592" t="str">
            <v>06016</v>
          </cell>
          <cell r="K1592" t="str">
            <v>Exact Auto Street Reference Geocoded</v>
          </cell>
          <cell r="L1592" t="str">
            <v>STG</v>
          </cell>
          <cell r="M1592" t="str">
            <v>DOD-DEPARTMENT OF DE</v>
          </cell>
          <cell r="N1592" t="str">
            <v>CAPPELLO DISTRICT</v>
          </cell>
          <cell r="O1592" t="str">
            <v>EFFECTIVE 8/10/20 Del in all locations unless cust chooses not to.</v>
          </cell>
          <cell r="P1592">
            <v>43178</v>
          </cell>
          <cell r="Q1592">
            <v>44601.624791666698</v>
          </cell>
          <cell r="R1592">
            <v>44663</v>
          </cell>
          <cell r="S1592" t="str">
            <v>FRANKIE</v>
          </cell>
          <cell r="T1592" t="str">
            <v>12</v>
          </cell>
          <cell r="V1592" t="str">
            <v>41.922922</v>
          </cell>
          <cell r="W1592" t="str">
            <v>-72.544529</v>
          </cell>
        </row>
        <row r="1593">
          <cell r="B1593">
            <v>601474</v>
          </cell>
          <cell r="C1593" t="str">
            <v>Windham Charter School</v>
          </cell>
          <cell r="D1593" t="str">
            <v>FFV</v>
          </cell>
          <cell r="E1593">
            <v>0</v>
          </cell>
          <cell r="F1593" t="str">
            <v>T</v>
          </cell>
          <cell r="G1593" t="str">
            <v>832 Main St</v>
          </cell>
          <cell r="H1593" t="str">
            <v>WILLIMANTIC</v>
          </cell>
          <cell r="I1593" t="str">
            <v>CT</v>
          </cell>
          <cell r="J1593" t="str">
            <v>06226</v>
          </cell>
          <cell r="K1593" t="str">
            <v>Exact Auto Street Reference Geocoded</v>
          </cell>
          <cell r="M1593" t="str">
            <v>DOD-DEPARTMENT OF DE</v>
          </cell>
          <cell r="N1593" t="str">
            <v>CAPPELLO DISTRICT</v>
          </cell>
          <cell r="P1593">
            <v>43178</v>
          </cell>
          <cell r="Q1593">
            <v>44089.543055555601</v>
          </cell>
          <cell r="S1593" t="str">
            <v>FRANKIE</v>
          </cell>
          <cell r="T1593" t="str">
            <v>12</v>
          </cell>
          <cell r="V1593" t="str">
            <v>41.712298</v>
          </cell>
          <cell r="W1593" t="str">
            <v>-72.214614</v>
          </cell>
        </row>
        <row r="1594">
          <cell r="B1594">
            <v>601475</v>
          </cell>
          <cell r="C1594" t="str">
            <v>Stepney E. School</v>
          </cell>
          <cell r="D1594" t="str">
            <v>FISHER</v>
          </cell>
          <cell r="E1594">
            <v>0</v>
          </cell>
          <cell r="F1594" t="str">
            <v>W</v>
          </cell>
          <cell r="G1594" t="str">
            <v>180 Old Newtown Rd</v>
          </cell>
          <cell r="H1594" t="str">
            <v>MONROE</v>
          </cell>
          <cell r="I1594" t="str">
            <v>CT</v>
          </cell>
          <cell r="J1594" t="str">
            <v>06468</v>
          </cell>
          <cell r="K1594" t="str">
            <v>Exact Auto Street Reference Geocoded</v>
          </cell>
          <cell r="M1594" t="str">
            <v>DOD-DEPARTMENT OF DE</v>
          </cell>
          <cell r="N1594" t="str">
            <v>CAPPELLO DISTRICT</v>
          </cell>
          <cell r="O1594" t="str">
            <v>EFFECTIVE 8/10/20 Del in all locations unless cust chooses not to.</v>
          </cell>
          <cell r="P1594">
            <v>43178</v>
          </cell>
          <cell r="Q1594">
            <v>44517.500625000001</v>
          </cell>
          <cell r="R1594">
            <v>44350</v>
          </cell>
          <cell r="S1594" t="str">
            <v>FRANKIE</v>
          </cell>
          <cell r="T1594" t="str">
            <v>12</v>
          </cell>
          <cell r="V1594" t="str">
            <v>41.316031</v>
          </cell>
          <cell r="W1594" t="str">
            <v>-73.254700</v>
          </cell>
        </row>
        <row r="1595">
          <cell r="B1595">
            <v>601476</v>
          </cell>
          <cell r="C1595" t="str">
            <v>Jockey Hollow Middle School</v>
          </cell>
          <cell r="D1595" t="str">
            <v>FISHER</v>
          </cell>
          <cell r="E1595">
            <v>0</v>
          </cell>
          <cell r="F1595" t="str">
            <v>W</v>
          </cell>
          <cell r="G1595" t="str">
            <v>365 Fan Hill RD</v>
          </cell>
          <cell r="H1595" t="str">
            <v>MONROE</v>
          </cell>
          <cell r="I1595" t="str">
            <v>CT</v>
          </cell>
          <cell r="J1595" t="str">
            <v>06468</v>
          </cell>
          <cell r="K1595" t="str">
            <v>High Confidence Auto Street Ref Geocoded</v>
          </cell>
          <cell r="M1595" t="str">
            <v>DOD-DEPARTMENT OF DE</v>
          </cell>
          <cell r="N1595" t="str">
            <v>CAPPELLO DISTRICT</v>
          </cell>
          <cell r="O1595" t="str">
            <v>EFFECTIVE 8/10/20 Del in all locations unless cust chooses not to.</v>
          </cell>
          <cell r="P1595">
            <v>43178</v>
          </cell>
          <cell r="Q1595">
            <v>44517.500648148103</v>
          </cell>
          <cell r="R1595">
            <v>44357</v>
          </cell>
          <cell r="S1595" t="str">
            <v>FRANKIE</v>
          </cell>
          <cell r="T1595" t="str">
            <v>12</v>
          </cell>
          <cell r="V1595" t="str">
            <v>41.346404</v>
          </cell>
          <cell r="W1595" t="str">
            <v>-73.230659</v>
          </cell>
        </row>
        <row r="1596">
          <cell r="B1596">
            <v>601477</v>
          </cell>
          <cell r="C1596" t="str">
            <v>Colebrook Consolidated School</v>
          </cell>
          <cell r="D1596" t="str">
            <v>FFV</v>
          </cell>
          <cell r="E1596">
            <v>0</v>
          </cell>
          <cell r="F1596" t="str">
            <v>M</v>
          </cell>
          <cell r="G1596" t="str">
            <v>452 Smith Hill RD</v>
          </cell>
          <cell r="H1596" t="str">
            <v>COLEBROOK</v>
          </cell>
          <cell r="I1596" t="str">
            <v>CT</v>
          </cell>
          <cell r="J1596" t="str">
            <v>06021</v>
          </cell>
          <cell r="K1596" t="str">
            <v>Ambiguous Auto Street Ref Geocode</v>
          </cell>
          <cell r="M1596" t="str">
            <v>DOD-DEPARTMENT OF DE</v>
          </cell>
          <cell r="N1596" t="str">
            <v>CAPPELLO DISTRICT</v>
          </cell>
          <cell r="P1596">
            <v>43178</v>
          </cell>
          <cell r="Q1596">
            <v>44089.543055555601</v>
          </cell>
          <cell r="R1596">
            <v>44451</v>
          </cell>
          <cell r="S1596" t="str">
            <v>FRANKIE</v>
          </cell>
          <cell r="T1596" t="str">
            <v>12</v>
          </cell>
          <cell r="V1596" t="str">
            <v>42.041850</v>
          </cell>
          <cell r="W1596" t="str">
            <v>-73.119930</v>
          </cell>
        </row>
        <row r="1597">
          <cell r="B1597">
            <v>601478</v>
          </cell>
          <cell r="C1597" t="str">
            <v>Stafford High School</v>
          </cell>
          <cell r="D1597" t="str">
            <v>FFV</v>
          </cell>
          <cell r="E1597">
            <v>0</v>
          </cell>
          <cell r="F1597" t="str">
            <v>F</v>
          </cell>
          <cell r="G1597" t="str">
            <v>145 Orcuttville RD</v>
          </cell>
          <cell r="H1597" t="str">
            <v>STAFFORD SPRINGS</v>
          </cell>
          <cell r="I1597" t="str">
            <v>CT</v>
          </cell>
          <cell r="J1597" t="str">
            <v>06076</v>
          </cell>
          <cell r="K1597" t="str">
            <v>Exact Auto Street Reference Geocoded</v>
          </cell>
          <cell r="M1597" t="str">
            <v>DOD-DEPARTMENT OF DE</v>
          </cell>
          <cell r="N1597" t="str">
            <v>CAPPELLO DISTRICT</v>
          </cell>
          <cell r="O1597" t="str">
            <v>EFFECTIVE 8/10/20 Del in all locations unless cust chooses not to.</v>
          </cell>
          <cell r="P1597">
            <v>43178</v>
          </cell>
          <cell r="Q1597">
            <v>44496.539907407401</v>
          </cell>
          <cell r="R1597">
            <v>44644</v>
          </cell>
          <cell r="S1597" t="str">
            <v>FRANKIE</v>
          </cell>
          <cell r="T1597" t="str">
            <v>12</v>
          </cell>
          <cell r="V1597" t="str">
            <v>41.974151</v>
          </cell>
          <cell r="W1597" t="str">
            <v>-72.308954</v>
          </cell>
        </row>
        <row r="1598">
          <cell r="B1598">
            <v>601483</v>
          </cell>
          <cell r="C1598" t="str">
            <v>Bridgeport Public Schools</v>
          </cell>
          <cell r="D1598" t="str">
            <v>FFV</v>
          </cell>
          <cell r="E1598">
            <v>0</v>
          </cell>
          <cell r="F1598" t="str">
            <v>T</v>
          </cell>
          <cell r="G1598" t="str">
            <v>113 Federal St</v>
          </cell>
          <cell r="H1598" t="str">
            <v>Bridgeport</v>
          </cell>
          <cell r="I1598" t="str">
            <v>CT</v>
          </cell>
          <cell r="J1598" t="str">
            <v>0.00</v>
          </cell>
          <cell r="K1598" t="str">
            <v>Low Confidence Auto Street Ref Geocoded</v>
          </cell>
          <cell r="M1598" t="str">
            <v>DOD-DEPARTMENT OF DE</v>
          </cell>
          <cell r="N1598" t="str">
            <v>CAPPELLO DISTRICT</v>
          </cell>
          <cell r="P1598">
            <v>44002</v>
          </cell>
          <cell r="Q1598">
            <v>44496.570092592599</v>
          </cell>
          <cell r="S1598" t="str">
            <v>FRANKIE</v>
          </cell>
          <cell r="T1598" t="str">
            <v>12</v>
          </cell>
          <cell r="V1598" t="str">
            <v>41.195041</v>
          </cell>
          <cell r="W1598" t="str">
            <v>-73.201455</v>
          </cell>
        </row>
        <row r="1599">
          <cell r="B1599">
            <v>601484</v>
          </cell>
          <cell r="C1599" t="str">
            <v>Windsor Public schools</v>
          </cell>
          <cell r="D1599" t="str">
            <v>FFV</v>
          </cell>
          <cell r="E1599">
            <v>0</v>
          </cell>
          <cell r="F1599" t="str">
            <v>W</v>
          </cell>
          <cell r="G1599" t="str">
            <v>50 Sage Park RD</v>
          </cell>
          <cell r="H1599" t="str">
            <v>WINDSOR</v>
          </cell>
          <cell r="I1599" t="str">
            <v>CT</v>
          </cell>
          <cell r="J1599" t="str">
            <v>6095.</v>
          </cell>
          <cell r="K1599" t="str">
            <v>Exact Auto Street Reference Geocoded</v>
          </cell>
          <cell r="M1599" t="str">
            <v>DOD-DEPARTMENT OF DE</v>
          </cell>
          <cell r="N1599" t="str">
            <v>CAPPELLO DISTRICT</v>
          </cell>
          <cell r="P1599">
            <v>44002</v>
          </cell>
          <cell r="Q1599">
            <v>44496.570092592599</v>
          </cell>
          <cell r="S1599" t="str">
            <v>FRANKIE</v>
          </cell>
          <cell r="T1599" t="str">
            <v>12</v>
          </cell>
          <cell r="V1599" t="str">
            <v>41.843604</v>
          </cell>
          <cell r="W1599" t="str">
            <v>-72.657928</v>
          </cell>
        </row>
        <row r="1600">
          <cell r="B1600">
            <v>601487</v>
          </cell>
          <cell r="C1600" t="str">
            <v>Hartford Magnet School</v>
          </cell>
          <cell r="D1600" t="str">
            <v>FFV</v>
          </cell>
          <cell r="E1600">
            <v>0</v>
          </cell>
          <cell r="F1600" t="str">
            <v>W</v>
          </cell>
          <cell r="G1600" t="str">
            <v>43 Vernon St</v>
          </cell>
          <cell r="H1600" t="str">
            <v>HARTFORD</v>
          </cell>
          <cell r="I1600" t="str">
            <v>CT</v>
          </cell>
          <cell r="J1600" t="str">
            <v>06106</v>
          </cell>
          <cell r="K1600" t="str">
            <v>High Confidence Auto Street Ref Geocoded</v>
          </cell>
          <cell r="M1600" t="str">
            <v>DOD-DEPARTMENT OF DE</v>
          </cell>
          <cell r="N1600" t="str">
            <v>CAPPELLO DISTRICT</v>
          </cell>
          <cell r="P1600">
            <v>43250</v>
          </cell>
          <cell r="Q1600">
            <v>44356.732824074097</v>
          </cell>
          <cell r="R1600">
            <v>44404</v>
          </cell>
          <cell r="S1600" t="str">
            <v>FRANKIE</v>
          </cell>
          <cell r="T1600" t="str">
            <v>12</v>
          </cell>
          <cell r="V1600" t="str">
            <v>41.751265</v>
          </cell>
          <cell r="W1600" t="str">
            <v>-72.686980</v>
          </cell>
        </row>
        <row r="1601">
          <cell r="B1601">
            <v>601491</v>
          </cell>
          <cell r="C1601" t="str">
            <v>Beachmont school</v>
          </cell>
          <cell r="D1601" t="str">
            <v>COSTA</v>
          </cell>
          <cell r="E1601">
            <v>0</v>
          </cell>
          <cell r="F1601" t="str">
            <v>T</v>
          </cell>
          <cell r="G1601" t="str">
            <v>15 Everard ST</v>
          </cell>
          <cell r="H1601" t="str">
            <v>WINTHROP</v>
          </cell>
          <cell r="I1601" t="str">
            <v>MA</v>
          </cell>
          <cell r="J1601" t="str">
            <v>02152</v>
          </cell>
          <cell r="K1601" t="str">
            <v>Low Confidence Auto Street Ref Geocoded</v>
          </cell>
          <cell r="M1601" t="str">
            <v>COSTA</v>
          </cell>
          <cell r="N1601" t="str">
            <v>COSTA</v>
          </cell>
          <cell r="P1601">
            <v>43264</v>
          </cell>
          <cell r="Q1601">
            <v>44090.837094907401</v>
          </cell>
          <cell r="S1601" t="str">
            <v>FRANKIE</v>
          </cell>
          <cell r="T1601" t="str">
            <v>12</v>
          </cell>
          <cell r="V1601" t="str">
            <v>42.395694</v>
          </cell>
          <cell r="W1601" t="str">
            <v>-70.992105</v>
          </cell>
        </row>
        <row r="1602">
          <cell r="B1602">
            <v>601494</v>
          </cell>
          <cell r="C1602" t="str">
            <v>REG 1  - SHARON CENTER SCH</v>
          </cell>
          <cell r="D1602" t="str">
            <v>FFV</v>
          </cell>
          <cell r="E1602">
            <v>0</v>
          </cell>
          <cell r="F1602" t="str">
            <v>W</v>
          </cell>
          <cell r="G1602" t="str">
            <v>80 Hilltop Rd</v>
          </cell>
          <cell r="H1602" t="str">
            <v>SHARON</v>
          </cell>
          <cell r="I1602" t="str">
            <v>CT</v>
          </cell>
          <cell r="J1602" t="str">
            <v>06069</v>
          </cell>
          <cell r="K1602" t="str">
            <v>Exact Auto Street Reference Geocoded</v>
          </cell>
          <cell r="M1602" t="str">
            <v>DOD-DEPARTMENT OF DE</v>
          </cell>
          <cell r="N1602" t="str">
            <v>CAPPELLO DISTRICT</v>
          </cell>
          <cell r="O1602" t="str">
            <v>EFFECTIVE 8/10/20 Del in all locations unless cust chooses not to.</v>
          </cell>
          <cell r="P1602">
            <v>43299</v>
          </cell>
          <cell r="Q1602">
            <v>44496.539907407401</v>
          </cell>
          <cell r="R1602">
            <v>44642</v>
          </cell>
          <cell r="S1602" t="str">
            <v>FRANKIE</v>
          </cell>
          <cell r="T1602" t="str">
            <v>12</v>
          </cell>
          <cell r="V1602" t="str">
            <v>41.881493</v>
          </cell>
          <cell r="W1602" t="str">
            <v>-73.472945</v>
          </cell>
        </row>
        <row r="1603">
          <cell r="B1603">
            <v>601495</v>
          </cell>
          <cell r="C1603" t="str">
            <v>Brooklyn Middle School</v>
          </cell>
          <cell r="D1603" t="str">
            <v>FFV</v>
          </cell>
          <cell r="E1603">
            <v>0</v>
          </cell>
          <cell r="F1603" t="str">
            <v>R</v>
          </cell>
          <cell r="G1603" t="str">
            <v>119 Gorman RD</v>
          </cell>
          <cell r="H1603" t="str">
            <v>BROOKLYN</v>
          </cell>
          <cell r="I1603" t="str">
            <v>CT</v>
          </cell>
          <cell r="J1603" t="str">
            <v>06234</v>
          </cell>
          <cell r="K1603" t="str">
            <v>Exact Auto Street Reference Geocoded</v>
          </cell>
          <cell r="M1603" t="str">
            <v>DOD-DEPARTMENT OF DE</v>
          </cell>
          <cell r="N1603" t="str">
            <v>CAPPELLO DISTRICT</v>
          </cell>
          <cell r="O1603" t="str">
            <v>EFFECTIVE 8/10/20 Del in all locations unless cust chooses not to.</v>
          </cell>
          <cell r="P1603">
            <v>43299</v>
          </cell>
          <cell r="Q1603">
            <v>44531.624976851897</v>
          </cell>
          <cell r="R1603">
            <v>44650</v>
          </cell>
          <cell r="S1603" t="str">
            <v>FRANKIE</v>
          </cell>
          <cell r="T1603" t="str">
            <v>12</v>
          </cell>
          <cell r="V1603" t="str">
            <v>41.785052</v>
          </cell>
          <cell r="W1603" t="str">
            <v>-71.934838</v>
          </cell>
        </row>
        <row r="1604">
          <cell r="B1604">
            <v>601496</v>
          </cell>
          <cell r="C1604" t="str">
            <v>Brooklyn E. School</v>
          </cell>
          <cell r="D1604" t="str">
            <v>FFV</v>
          </cell>
          <cell r="E1604">
            <v>0</v>
          </cell>
          <cell r="F1604" t="str">
            <v>R</v>
          </cell>
          <cell r="G1604" t="str">
            <v>119 Gorman RD</v>
          </cell>
          <cell r="H1604" t="str">
            <v>BROOKLYN</v>
          </cell>
          <cell r="I1604" t="str">
            <v>CT</v>
          </cell>
          <cell r="J1604" t="str">
            <v>6234.</v>
          </cell>
          <cell r="K1604" t="str">
            <v>Exact Auto Street Reference Geocoded</v>
          </cell>
          <cell r="M1604" t="str">
            <v>DOD-DEPARTMENT OF DE</v>
          </cell>
          <cell r="N1604" t="str">
            <v>CAPPELLO DISTRICT</v>
          </cell>
          <cell r="P1604">
            <v>44002</v>
          </cell>
          <cell r="Q1604">
            <v>44531.624490740702</v>
          </cell>
          <cell r="R1604">
            <v>44531</v>
          </cell>
          <cell r="S1604" t="str">
            <v>FRANKIE</v>
          </cell>
          <cell r="T1604" t="str">
            <v>12</v>
          </cell>
          <cell r="V1604" t="str">
            <v>41.785052</v>
          </cell>
          <cell r="W1604" t="str">
            <v>-71.934838</v>
          </cell>
        </row>
        <row r="1605">
          <cell r="B1605">
            <v>601497</v>
          </cell>
          <cell r="C1605" t="str">
            <v>REG 1  - SALISBURY CENTER SCH</v>
          </cell>
          <cell r="D1605" t="str">
            <v>FFV</v>
          </cell>
          <cell r="E1605">
            <v>0</v>
          </cell>
          <cell r="F1605" t="str">
            <v>W</v>
          </cell>
          <cell r="G1605" t="str">
            <v>45 Lincoln City RD</v>
          </cell>
          <cell r="H1605" t="str">
            <v>LAKEVILLE</v>
          </cell>
          <cell r="I1605" t="str">
            <v>CT</v>
          </cell>
          <cell r="J1605" t="str">
            <v>06039</v>
          </cell>
          <cell r="K1605" t="str">
            <v>Low Confidence Auto Street Ref Geocoded</v>
          </cell>
          <cell r="M1605" t="str">
            <v>DOD-DEPARTMENT OF DE</v>
          </cell>
          <cell r="N1605" t="str">
            <v>CAPPELLO DISTRICT</v>
          </cell>
          <cell r="O1605" t="str">
            <v>EFFECTIVE 8/10/20 Del in all locations unless cust chooses not to.</v>
          </cell>
          <cell r="P1605">
            <v>43299</v>
          </cell>
          <cell r="Q1605">
            <v>44496.539907407401</v>
          </cell>
          <cell r="R1605">
            <v>44642</v>
          </cell>
          <cell r="S1605" t="str">
            <v>FRANKIE</v>
          </cell>
          <cell r="T1605" t="str">
            <v>12</v>
          </cell>
          <cell r="V1605" t="str">
            <v>41.970846</v>
          </cell>
          <cell r="W1605" t="str">
            <v>-73.439241</v>
          </cell>
        </row>
        <row r="1606">
          <cell r="B1606">
            <v>601498</v>
          </cell>
          <cell r="C1606" t="str">
            <v>REG 1  - HOUSATONIC REGIONAL VALLEY HS</v>
          </cell>
          <cell r="D1606" t="str">
            <v>FFV</v>
          </cell>
          <cell r="E1606">
            <v>0</v>
          </cell>
          <cell r="F1606" t="str">
            <v>W</v>
          </cell>
          <cell r="G1606" t="str">
            <v>246 Warren Turnpike</v>
          </cell>
          <cell r="H1606" t="str">
            <v>FALLS VILLAGE</v>
          </cell>
          <cell r="I1606" t="str">
            <v>CT</v>
          </cell>
          <cell r="J1606" t="str">
            <v>06031</v>
          </cell>
          <cell r="K1606" t="str">
            <v>Exact Auto Street Reference Geocoded</v>
          </cell>
          <cell r="M1606" t="str">
            <v>DOD-DEPARTMENT OF DE</v>
          </cell>
          <cell r="N1606" t="str">
            <v>CAPPELLO DISTRICT</v>
          </cell>
          <cell r="O1606" t="str">
            <v>EFFECTIVE 8/10/20 Del in all locations unless cust chooses not to.</v>
          </cell>
          <cell r="P1606">
            <v>43299</v>
          </cell>
          <cell r="Q1606">
            <v>44496.539907407401</v>
          </cell>
          <cell r="R1606">
            <v>44614</v>
          </cell>
          <cell r="S1606" t="str">
            <v>FRANKIE</v>
          </cell>
          <cell r="T1606" t="str">
            <v>12</v>
          </cell>
          <cell r="V1606" t="str">
            <v>41.938736</v>
          </cell>
          <cell r="W1606" t="str">
            <v>-73.361670</v>
          </cell>
        </row>
        <row r="1607">
          <cell r="B1607">
            <v>601499</v>
          </cell>
          <cell r="C1607" t="str">
            <v>RACE BROOK ELEMENTARY SCHOOL - FFV</v>
          </cell>
          <cell r="D1607" t="str">
            <v>FFV</v>
          </cell>
          <cell r="E1607">
            <v>0</v>
          </cell>
          <cell r="F1607" t="str">
            <v>W</v>
          </cell>
          <cell r="G1607" t="str">
            <v>107 GRANNIS ROAD</v>
          </cell>
          <cell r="H1607" t="str">
            <v>ORANGE</v>
          </cell>
          <cell r="I1607" t="str">
            <v>CT</v>
          </cell>
          <cell r="J1607" t="str">
            <v>06477</v>
          </cell>
          <cell r="K1607" t="str">
            <v>High Confidence Auto Street Ref Geocoded</v>
          </cell>
          <cell r="M1607" t="str">
            <v>DOD-DEPARTMENT OF DE</v>
          </cell>
          <cell r="N1607" t="str">
            <v>CAPPELLO DISTRICT</v>
          </cell>
          <cell r="P1607">
            <v>43299</v>
          </cell>
          <cell r="Q1607">
            <v>44496.539907407401</v>
          </cell>
          <cell r="R1607">
            <v>44586</v>
          </cell>
          <cell r="S1607" t="str">
            <v>FRANKIE</v>
          </cell>
          <cell r="T1607" t="str">
            <v>12</v>
          </cell>
          <cell r="V1607" t="str">
            <v>41.291297</v>
          </cell>
          <cell r="W1607" t="str">
            <v>-73.005140</v>
          </cell>
        </row>
        <row r="1608">
          <cell r="B1608">
            <v>601500</v>
          </cell>
          <cell r="C1608" t="str">
            <v>Turkey Hill School</v>
          </cell>
          <cell r="D1608" t="str">
            <v>FFV</v>
          </cell>
          <cell r="E1608">
            <v>0</v>
          </cell>
          <cell r="F1608" t="str">
            <v>W</v>
          </cell>
          <cell r="G1608" t="str">
            <v>441 Turkey Hill RD</v>
          </cell>
          <cell r="H1608" t="str">
            <v>ORANGE</v>
          </cell>
          <cell r="I1608" t="str">
            <v>CT</v>
          </cell>
          <cell r="J1608" t="str">
            <v>06477</v>
          </cell>
          <cell r="K1608" t="str">
            <v>High Confidence Auto Street Ref Geocoded</v>
          </cell>
          <cell r="M1608" t="str">
            <v>DOD-DEPARTMENT OF DE</v>
          </cell>
          <cell r="N1608" t="str">
            <v>CAPPELLO DISTRICT</v>
          </cell>
          <cell r="O1608" t="str">
            <v>bEFORE BACKING INTO LOADING DOCK, OPEN GATE FIRST.</v>
          </cell>
          <cell r="P1608">
            <v>43299</v>
          </cell>
          <cell r="Q1608">
            <v>44496.539907407401</v>
          </cell>
          <cell r="R1608">
            <v>44614</v>
          </cell>
          <cell r="S1608" t="str">
            <v>FRANKIE</v>
          </cell>
          <cell r="T1608" t="str">
            <v>12</v>
          </cell>
          <cell r="V1608" t="str">
            <v>41.287836</v>
          </cell>
          <cell r="W1608" t="str">
            <v>-73.044944</v>
          </cell>
        </row>
        <row r="1609">
          <cell r="B1609">
            <v>601501</v>
          </cell>
          <cell r="C1609" t="str">
            <v>Peck Place School</v>
          </cell>
          <cell r="D1609" t="str">
            <v>FFV</v>
          </cell>
          <cell r="E1609">
            <v>0</v>
          </cell>
          <cell r="F1609" t="str">
            <v>W</v>
          </cell>
          <cell r="G1609" t="str">
            <v>500 Peck Lane</v>
          </cell>
          <cell r="H1609" t="str">
            <v>ORANGE</v>
          </cell>
          <cell r="I1609" t="str">
            <v>CT</v>
          </cell>
          <cell r="J1609" t="str">
            <v>06477</v>
          </cell>
          <cell r="K1609" t="str">
            <v>Exact Auto Street Reference Geocoded</v>
          </cell>
          <cell r="M1609" t="str">
            <v>DOD-DEPARTMENT OF DE</v>
          </cell>
          <cell r="N1609" t="str">
            <v>CAPPELLO DISTRICT</v>
          </cell>
          <cell r="P1609">
            <v>43299</v>
          </cell>
          <cell r="Q1609">
            <v>44496.539907407401</v>
          </cell>
          <cell r="R1609">
            <v>44335</v>
          </cell>
          <cell r="S1609" t="str">
            <v>FRANKIE</v>
          </cell>
          <cell r="T1609" t="str">
            <v>12</v>
          </cell>
          <cell r="V1609" t="str">
            <v>41.265396</v>
          </cell>
          <cell r="W1609" t="str">
            <v>-73.028786</v>
          </cell>
        </row>
        <row r="1610">
          <cell r="B1610">
            <v>601502</v>
          </cell>
          <cell r="C1610" t="str">
            <v>Dr. R Mayo E. Learning</v>
          </cell>
          <cell r="D1610" t="str">
            <v>FFV</v>
          </cell>
          <cell r="E1610">
            <v>0</v>
          </cell>
          <cell r="F1610" t="str">
            <v>R</v>
          </cell>
          <cell r="G1610" t="str">
            <v>185 Goffe St</v>
          </cell>
          <cell r="H1610" t="str">
            <v>NEW HAVEN</v>
          </cell>
          <cell r="I1610" t="str">
            <v>CT</v>
          </cell>
          <cell r="J1610" t="str">
            <v>06511</v>
          </cell>
          <cell r="K1610" t="str">
            <v>Exact Auto Street Reference Geocoded</v>
          </cell>
          <cell r="M1610" t="str">
            <v>DOD-DEPARTMENT OF DE</v>
          </cell>
          <cell r="N1610" t="str">
            <v>CAPPELLO DISTRICT</v>
          </cell>
          <cell r="P1610">
            <v>43299</v>
          </cell>
          <cell r="Q1610">
            <v>44089.543055555601</v>
          </cell>
          <cell r="R1610">
            <v>44349</v>
          </cell>
          <cell r="S1610" t="str">
            <v>FRANKIE</v>
          </cell>
          <cell r="T1610" t="str">
            <v>12</v>
          </cell>
          <cell r="V1610" t="str">
            <v>41.316508</v>
          </cell>
          <cell r="W1610" t="str">
            <v>-72.935913</v>
          </cell>
        </row>
        <row r="1611">
          <cell r="B1611">
            <v>601504</v>
          </cell>
          <cell r="C1611" t="str">
            <v>BETSY ROSS MIDDLE SCHOOL - FFV</v>
          </cell>
          <cell r="D1611" t="str">
            <v>FFV</v>
          </cell>
          <cell r="E1611">
            <v>0</v>
          </cell>
          <cell r="F1611" t="str">
            <v>R</v>
          </cell>
          <cell r="G1611" t="str">
            <v>100 KIMBERLY AVENUE</v>
          </cell>
          <cell r="H1611" t="str">
            <v>NEW HAVEN</v>
          </cell>
          <cell r="I1611" t="str">
            <v>CT</v>
          </cell>
          <cell r="J1611" t="str">
            <v>06519</v>
          </cell>
          <cell r="K1611" t="str">
            <v>Exact Auto Street Reference Geocoded</v>
          </cell>
          <cell r="M1611" t="str">
            <v>DOD-DEPARTMENT OF DE</v>
          </cell>
          <cell r="N1611" t="str">
            <v>CAPPELLO DISTRICT</v>
          </cell>
          <cell r="P1611">
            <v>44123</v>
          </cell>
          <cell r="Q1611">
            <v>44123.537118055603</v>
          </cell>
          <cell r="R1611">
            <v>44349</v>
          </cell>
          <cell r="S1611" t="str">
            <v>FRANKIE</v>
          </cell>
          <cell r="T1611" t="str">
            <v>12</v>
          </cell>
          <cell r="V1611" t="str">
            <v>41.289481</v>
          </cell>
          <cell r="W1611" t="str">
            <v>-72.934230</v>
          </cell>
        </row>
        <row r="1612">
          <cell r="B1612">
            <v>601505</v>
          </cell>
          <cell r="C1612" t="str">
            <v>Mauro Sheriden School</v>
          </cell>
          <cell r="D1612" t="str">
            <v>FFV</v>
          </cell>
          <cell r="E1612">
            <v>0</v>
          </cell>
          <cell r="F1612" t="str">
            <v>R</v>
          </cell>
          <cell r="G1612" t="str">
            <v>91 Fountain St</v>
          </cell>
          <cell r="H1612" t="str">
            <v>NEW HAVEN</v>
          </cell>
          <cell r="I1612" t="str">
            <v>CT</v>
          </cell>
          <cell r="J1612" t="str">
            <v>06515</v>
          </cell>
          <cell r="K1612" t="str">
            <v>High Confidence Auto Street Ref Geocoded</v>
          </cell>
          <cell r="M1612" t="str">
            <v>DOD-DEPARTMENT OF DE</v>
          </cell>
          <cell r="N1612" t="str">
            <v>CAPPELLO DISTRICT</v>
          </cell>
          <cell r="O1612" t="str">
            <v>Delivery entrance is on Emerson Street.</v>
          </cell>
          <cell r="P1612">
            <v>43299</v>
          </cell>
          <cell r="Q1612">
            <v>44336.6016550926</v>
          </cell>
          <cell r="R1612">
            <v>44342</v>
          </cell>
          <cell r="S1612" t="str">
            <v>FRANKIE</v>
          </cell>
          <cell r="T1612" t="str">
            <v>12</v>
          </cell>
          <cell r="V1612" t="str">
            <v>41.326518</v>
          </cell>
          <cell r="W1612" t="str">
            <v>-72.962187</v>
          </cell>
        </row>
        <row r="1613">
          <cell r="B1613">
            <v>601507</v>
          </cell>
          <cell r="C1613" t="str">
            <v>C. Columbus School</v>
          </cell>
          <cell r="D1613" t="str">
            <v>FFV</v>
          </cell>
          <cell r="E1613">
            <v>0</v>
          </cell>
          <cell r="F1613" t="str">
            <v>R</v>
          </cell>
          <cell r="G1613" t="str">
            <v>255 Blatchley St</v>
          </cell>
          <cell r="H1613" t="str">
            <v>NEW HAVEN</v>
          </cell>
          <cell r="I1613" t="str">
            <v>CT</v>
          </cell>
          <cell r="J1613" t="str">
            <v>06513</v>
          </cell>
          <cell r="K1613" t="str">
            <v>High Confidence Auto Street Ref Geocoded</v>
          </cell>
          <cell r="M1613" t="str">
            <v>DOD-DEPARTMENT OF DE</v>
          </cell>
          <cell r="N1613" t="str">
            <v>CAPPELLO DISTRICT</v>
          </cell>
          <cell r="P1613">
            <v>43299</v>
          </cell>
          <cell r="Q1613">
            <v>44089.543055555601</v>
          </cell>
          <cell r="R1613">
            <v>44349</v>
          </cell>
          <cell r="S1613" t="str">
            <v>FRANKIE</v>
          </cell>
          <cell r="T1613" t="str">
            <v>12</v>
          </cell>
          <cell r="V1613" t="str">
            <v>41.308675</v>
          </cell>
          <cell r="W1613" t="str">
            <v>-72.899267</v>
          </cell>
        </row>
        <row r="1614">
          <cell r="B1614">
            <v>601508</v>
          </cell>
          <cell r="C1614" t="str">
            <v>REG 1  - CHAPLIN ES</v>
          </cell>
          <cell r="D1614" t="str">
            <v>FFV</v>
          </cell>
          <cell r="E1614">
            <v>0</v>
          </cell>
          <cell r="F1614" t="str">
            <v>W</v>
          </cell>
          <cell r="G1614" t="str">
            <v>240 Palmer RD</v>
          </cell>
          <cell r="H1614" t="str">
            <v>CHAPLIN</v>
          </cell>
          <cell r="I1614" t="str">
            <v>CT</v>
          </cell>
          <cell r="J1614" t="str">
            <v>06235</v>
          </cell>
          <cell r="K1614" t="str">
            <v>Exact Auto Street Reference Geocoded</v>
          </cell>
          <cell r="M1614" t="str">
            <v>DOD-DEPARTMENT OF DE</v>
          </cell>
          <cell r="N1614" t="str">
            <v>CAPPELLO DISTRICT</v>
          </cell>
          <cell r="P1614">
            <v>43299</v>
          </cell>
          <cell r="Q1614">
            <v>44496.539907407401</v>
          </cell>
          <cell r="R1614">
            <v>44656</v>
          </cell>
          <cell r="S1614" t="str">
            <v>FRANKIE</v>
          </cell>
          <cell r="T1614" t="str">
            <v>12</v>
          </cell>
          <cell r="V1614" t="str">
            <v>41.789498</v>
          </cell>
          <cell r="W1614" t="str">
            <v>-72.146642</v>
          </cell>
        </row>
        <row r="1615">
          <cell r="B1615">
            <v>601509</v>
          </cell>
          <cell r="C1615" t="str">
            <v>Columbia Center school</v>
          </cell>
          <cell r="D1615" t="str">
            <v>FFV</v>
          </cell>
          <cell r="E1615">
            <v>0</v>
          </cell>
          <cell r="F1615" t="str">
            <v>W</v>
          </cell>
          <cell r="G1615" t="str">
            <v>14 route 66</v>
          </cell>
          <cell r="H1615" t="str">
            <v>COLUMBIA</v>
          </cell>
          <cell r="I1615" t="str">
            <v>CT</v>
          </cell>
          <cell r="J1615" t="str">
            <v>06237</v>
          </cell>
          <cell r="K1615" t="str">
            <v>High Confidence Auto Street Ref Geocoded</v>
          </cell>
          <cell r="M1615" t="str">
            <v>DOD-DEPARTMENT OF DE</v>
          </cell>
          <cell r="N1615" t="str">
            <v>CAPPELLO DISTRICT</v>
          </cell>
          <cell r="O1615" t="str">
            <v>EFFECTIVE 8/10/20 Del in all locations unless cust chooses not to.</v>
          </cell>
          <cell r="P1615">
            <v>43326</v>
          </cell>
          <cell r="Q1615">
            <v>44496.539907407401</v>
          </cell>
          <cell r="R1615">
            <v>44649</v>
          </cell>
          <cell r="S1615" t="str">
            <v>FRANKIE</v>
          </cell>
          <cell r="T1615" t="str">
            <v>12</v>
          </cell>
          <cell r="V1615" t="str">
            <v>41.717818</v>
          </cell>
          <cell r="W1615" t="str">
            <v>-72.281777</v>
          </cell>
        </row>
        <row r="1616">
          <cell r="B1616">
            <v>601514</v>
          </cell>
          <cell r="C1616" t="str">
            <v>Little Compton Schools</v>
          </cell>
          <cell r="D1616" t="str">
            <v>COSTA</v>
          </cell>
          <cell r="E1616">
            <v>0</v>
          </cell>
          <cell r="F1616" t="str">
            <v>F</v>
          </cell>
          <cell r="G1616" t="str">
            <v>28 Commons</v>
          </cell>
          <cell r="H1616" t="str">
            <v>LITTLE COMPTON</v>
          </cell>
          <cell r="I1616" t="str">
            <v>RI</v>
          </cell>
          <cell r="J1616" t="str">
            <v>02837</v>
          </cell>
          <cell r="K1616" t="str">
            <v>Exact Auto Street Reference Geocoded</v>
          </cell>
          <cell r="M1616" t="str">
            <v>COSTA</v>
          </cell>
          <cell r="N1616" t="str">
            <v>COSTA</v>
          </cell>
          <cell r="P1616">
            <v>43362</v>
          </cell>
          <cell r="Q1616">
            <v>44244.537615740701</v>
          </cell>
          <cell r="R1616">
            <v>44231</v>
          </cell>
          <cell r="S1616" t="str">
            <v>FRANKIE</v>
          </cell>
          <cell r="T1616" t="str">
            <v>12</v>
          </cell>
          <cell r="V1616" t="str">
            <v>41.509394</v>
          </cell>
          <cell r="W1616" t="str">
            <v>-71.173209</v>
          </cell>
        </row>
        <row r="1617">
          <cell r="B1617">
            <v>601519</v>
          </cell>
          <cell r="C1617" t="str">
            <v>Hamden High school</v>
          </cell>
          <cell r="D1617" t="str">
            <v>FFV</v>
          </cell>
          <cell r="E1617">
            <v>0</v>
          </cell>
          <cell r="F1617" t="str">
            <v>F</v>
          </cell>
          <cell r="G1617" t="str">
            <v>2040 Dixwell Ave</v>
          </cell>
          <cell r="H1617" t="str">
            <v>HAMDEN</v>
          </cell>
          <cell r="I1617" t="str">
            <v>CT</v>
          </cell>
          <cell r="J1617" t="str">
            <v>06514</v>
          </cell>
          <cell r="K1617" t="str">
            <v>Exact Auto Street Reference Geocoded</v>
          </cell>
          <cell r="M1617" t="str">
            <v>DOD-DEPARTMENT OF DE</v>
          </cell>
          <cell r="N1617" t="str">
            <v>CAPPELLO DISTRICT</v>
          </cell>
          <cell r="O1617" t="str">
            <v>EFFECTIVE 8/10/20 Del in all locations unless cust chooses not to.</v>
          </cell>
          <cell r="P1617">
            <v>43343</v>
          </cell>
          <cell r="Q1617">
            <v>44496.539907407401</v>
          </cell>
          <cell r="R1617">
            <v>44651</v>
          </cell>
          <cell r="S1617" t="str">
            <v>FRANKIE</v>
          </cell>
          <cell r="T1617" t="str">
            <v>12</v>
          </cell>
          <cell r="V1617" t="str">
            <v>41.366896</v>
          </cell>
          <cell r="W1617" t="str">
            <v>-72.921039</v>
          </cell>
        </row>
        <row r="1618">
          <cell r="B1618">
            <v>601521</v>
          </cell>
          <cell r="C1618" t="str">
            <v>BEAR PATH ELEMENTARY SCHOOL - FFV</v>
          </cell>
          <cell r="D1618" t="str">
            <v>FFV</v>
          </cell>
          <cell r="E1618">
            <v>0</v>
          </cell>
          <cell r="F1618" t="str">
            <v>F</v>
          </cell>
          <cell r="G1618" t="str">
            <v>10 KIRK ROAD</v>
          </cell>
          <cell r="H1618" t="str">
            <v>HAMDEN</v>
          </cell>
          <cell r="I1618" t="str">
            <v>CT</v>
          </cell>
          <cell r="J1618" t="str">
            <v>06514</v>
          </cell>
          <cell r="K1618" t="str">
            <v>Exact Auto Street Reference Geocoded</v>
          </cell>
          <cell r="M1618" t="str">
            <v>DOD-DEPARTMENT OF DE</v>
          </cell>
          <cell r="N1618" t="str">
            <v>CAPPELLO DISTRICT</v>
          </cell>
          <cell r="O1618" t="str">
            <v>EFFECTIVE 8/10/20 Del in all locations unless cust chooses not to.</v>
          </cell>
          <cell r="P1618">
            <v>43355</v>
          </cell>
          <cell r="Q1618">
            <v>44496.539907407401</v>
          </cell>
          <cell r="R1618">
            <v>44658</v>
          </cell>
          <cell r="S1618" t="str">
            <v>FRANKIE</v>
          </cell>
          <cell r="T1618" t="str">
            <v>12</v>
          </cell>
          <cell r="V1618" t="str">
            <v>41.390315</v>
          </cell>
          <cell r="W1618" t="str">
            <v>-72.926649</v>
          </cell>
        </row>
        <row r="1619">
          <cell r="B1619">
            <v>601522</v>
          </cell>
          <cell r="C1619" t="str">
            <v>Church Street Elementary</v>
          </cell>
          <cell r="D1619" t="str">
            <v>FFV</v>
          </cell>
          <cell r="E1619">
            <v>0</v>
          </cell>
          <cell r="F1619" t="str">
            <v>F</v>
          </cell>
          <cell r="G1619" t="str">
            <v>95 Church Street</v>
          </cell>
          <cell r="H1619" t="str">
            <v>Hamden</v>
          </cell>
          <cell r="I1619" t="str">
            <v>CT</v>
          </cell>
          <cell r="J1619" t="str">
            <v>06514</v>
          </cell>
          <cell r="K1619" t="str">
            <v>High Confidence Auto Street Ref Geocoded</v>
          </cell>
          <cell r="M1619" t="str">
            <v>DOD-DEPARTMENT OF DE</v>
          </cell>
          <cell r="N1619" t="str">
            <v>CAPPELLO DISTRICT</v>
          </cell>
          <cell r="O1619" t="str">
            <v>EFFECTIVE 8/10/20 Del in all locations unless cust chooses not to.</v>
          </cell>
          <cell r="P1619">
            <v>43349</v>
          </cell>
          <cell r="Q1619">
            <v>44496.539907407401</v>
          </cell>
          <cell r="R1619">
            <v>44658</v>
          </cell>
          <cell r="S1619" t="str">
            <v>FRANKIE</v>
          </cell>
          <cell r="T1619" t="str">
            <v>12</v>
          </cell>
          <cell r="V1619" t="str">
            <v>41.353936</v>
          </cell>
          <cell r="W1619" t="str">
            <v>-72.933890</v>
          </cell>
        </row>
        <row r="1620">
          <cell r="B1620">
            <v>601523</v>
          </cell>
          <cell r="C1620" t="str">
            <v>Dunbar Hill E. School</v>
          </cell>
          <cell r="D1620" t="str">
            <v>FFV</v>
          </cell>
          <cell r="E1620">
            <v>0</v>
          </cell>
          <cell r="F1620" t="str">
            <v>F</v>
          </cell>
          <cell r="G1620" t="str">
            <v>315 Lane St</v>
          </cell>
          <cell r="H1620" t="str">
            <v>HAMDEN</v>
          </cell>
          <cell r="I1620" t="str">
            <v>CT</v>
          </cell>
          <cell r="J1620" t="str">
            <v>06514</v>
          </cell>
          <cell r="K1620" t="str">
            <v>Exact Auto Street Reference Geocoded</v>
          </cell>
          <cell r="M1620" t="str">
            <v>DOD-DEPARTMENT OF DE</v>
          </cell>
          <cell r="N1620" t="str">
            <v>CAPPELLO DISTRICT</v>
          </cell>
          <cell r="P1620">
            <v>43355</v>
          </cell>
          <cell r="Q1620">
            <v>44496.539907407401</v>
          </cell>
          <cell r="R1620">
            <v>44651</v>
          </cell>
          <cell r="S1620" t="str">
            <v>FRANKIE</v>
          </cell>
          <cell r="T1620" t="str">
            <v>12</v>
          </cell>
          <cell r="V1620" t="str">
            <v>41.365917</v>
          </cell>
          <cell r="W1620" t="str">
            <v>-72.941048</v>
          </cell>
        </row>
        <row r="1621">
          <cell r="B1621">
            <v>601524</v>
          </cell>
          <cell r="C1621" t="str">
            <v>Hamden Middle School</v>
          </cell>
          <cell r="D1621" t="str">
            <v>FFV</v>
          </cell>
          <cell r="E1621">
            <v>0</v>
          </cell>
          <cell r="F1621" t="str">
            <v>F</v>
          </cell>
          <cell r="G1621" t="str">
            <v>2623 Dixwell Avenue</v>
          </cell>
          <cell r="H1621" t="str">
            <v>Hamden</v>
          </cell>
          <cell r="I1621" t="str">
            <v>CT</v>
          </cell>
          <cell r="J1621" t="str">
            <v>06514</v>
          </cell>
          <cell r="K1621" t="str">
            <v>Exact Auto Street Reference Geocoded</v>
          </cell>
          <cell r="M1621" t="str">
            <v>DOD-DEPARTMENT OF DE</v>
          </cell>
          <cell r="N1621" t="str">
            <v>CAPPELLO DISTRICT</v>
          </cell>
          <cell r="O1621" t="str">
            <v>EFFECTIVE 8/10/20 Del in all locations unless cust chooses not to.</v>
          </cell>
          <cell r="P1621">
            <v>43349</v>
          </cell>
          <cell r="Q1621">
            <v>44496.539907407401</v>
          </cell>
          <cell r="R1621">
            <v>44658</v>
          </cell>
          <cell r="S1621" t="str">
            <v>FRANKIE</v>
          </cell>
          <cell r="T1621" t="str">
            <v>12</v>
          </cell>
          <cell r="V1621" t="str">
            <v>41.381075</v>
          </cell>
          <cell r="W1621" t="str">
            <v>-72.912382</v>
          </cell>
        </row>
        <row r="1622">
          <cell r="B1622">
            <v>601525</v>
          </cell>
          <cell r="C1622" t="str">
            <v>Drury High School</v>
          </cell>
          <cell r="D1622" t="str">
            <v>FFV</v>
          </cell>
          <cell r="E1622">
            <v>0</v>
          </cell>
          <cell r="F1622" t="str">
            <v>R</v>
          </cell>
          <cell r="G1622" t="str">
            <v>1130  Church</v>
          </cell>
          <cell r="H1622" t="str">
            <v>NORTH ADAMS</v>
          </cell>
          <cell r="I1622" t="str">
            <v>MA</v>
          </cell>
          <cell r="J1622" t="str">
            <v>01247</v>
          </cell>
          <cell r="K1622" t="str">
            <v>High Confidence Auto Street Ref Geocoded</v>
          </cell>
          <cell r="M1622" t="str">
            <v>DOD-DEPARTMENT OF DE</v>
          </cell>
          <cell r="N1622" t="str">
            <v>CAPPELLO DISTRICT</v>
          </cell>
          <cell r="P1622">
            <v>43364</v>
          </cell>
          <cell r="Q1622">
            <v>44530.8514699074</v>
          </cell>
          <cell r="R1622">
            <v>44732</v>
          </cell>
          <cell r="S1622" t="str">
            <v>FRANKIE</v>
          </cell>
          <cell r="T1622" t="str">
            <v>12</v>
          </cell>
          <cell r="V1622" t="str">
            <v>42.668164</v>
          </cell>
          <cell r="W1622" t="str">
            <v>-73.098556</v>
          </cell>
        </row>
        <row r="1623">
          <cell r="B1623">
            <v>601526</v>
          </cell>
          <cell r="C1623" t="str">
            <v>Bernardston E. School 7-1</v>
          </cell>
          <cell r="D1623" t="str">
            <v>FFV</v>
          </cell>
          <cell r="E1623">
            <v>0</v>
          </cell>
          <cell r="F1623" t="str">
            <v>R</v>
          </cell>
          <cell r="G1623" t="str">
            <v>37 school rd</v>
          </cell>
          <cell r="H1623" t="str">
            <v>BERNARDSTON</v>
          </cell>
          <cell r="I1623" t="str">
            <v>MA</v>
          </cell>
          <cell r="J1623" t="str">
            <v>01337</v>
          </cell>
          <cell r="K1623" t="str">
            <v>Exact Auto Street Reference Geocoded</v>
          </cell>
          <cell r="M1623" t="str">
            <v>DOD-DEPARTMENT OF DE</v>
          </cell>
          <cell r="N1623" t="str">
            <v>CAPPELLO DISTRICT</v>
          </cell>
          <cell r="P1623">
            <v>43364</v>
          </cell>
          <cell r="Q1623">
            <v>44496.539907407401</v>
          </cell>
          <cell r="R1623">
            <v>44735</v>
          </cell>
          <cell r="S1623" t="str">
            <v>FRANKIE</v>
          </cell>
          <cell r="T1623" t="str">
            <v>12</v>
          </cell>
          <cell r="V1623" t="str">
            <v>42.665281</v>
          </cell>
          <cell r="W1623" t="str">
            <v>-72.559281</v>
          </cell>
        </row>
        <row r="1624">
          <cell r="B1624">
            <v>601527</v>
          </cell>
          <cell r="C1624" t="str">
            <v>NORTHFIELD ELEMENTARY SCHOOL - FFV</v>
          </cell>
          <cell r="D1624" t="str">
            <v>FFV</v>
          </cell>
          <cell r="E1624">
            <v>0</v>
          </cell>
          <cell r="F1624" t="str">
            <v>R</v>
          </cell>
          <cell r="G1624" t="str">
            <v>104 MAIN STREET</v>
          </cell>
          <cell r="H1624" t="str">
            <v>NORTHFIELD</v>
          </cell>
          <cell r="I1624" t="str">
            <v>MA</v>
          </cell>
          <cell r="J1624" t="str">
            <v>01360</v>
          </cell>
          <cell r="K1624" t="str">
            <v>Exact Auto Street Reference Geocoded</v>
          </cell>
          <cell r="M1624" t="str">
            <v>DOD-DEPARTMENT OF DE</v>
          </cell>
          <cell r="N1624" t="str">
            <v>CAPPELLO DISTRICT</v>
          </cell>
          <cell r="P1624">
            <v>43364</v>
          </cell>
          <cell r="Q1624">
            <v>44496.539907407401</v>
          </cell>
          <cell r="R1624">
            <v>44735</v>
          </cell>
          <cell r="S1624" t="str">
            <v>FRANKIE</v>
          </cell>
          <cell r="T1624" t="str">
            <v>12</v>
          </cell>
          <cell r="V1624" t="str">
            <v>42.697351</v>
          </cell>
          <cell r="W1624" t="str">
            <v>-72.454801</v>
          </cell>
        </row>
        <row r="1625">
          <cell r="B1625">
            <v>601528</v>
          </cell>
          <cell r="C1625" t="str">
            <v>Agawam Middle school</v>
          </cell>
          <cell r="D1625" t="str">
            <v>FFV</v>
          </cell>
          <cell r="E1625">
            <v>0</v>
          </cell>
          <cell r="F1625" t="str">
            <v>W</v>
          </cell>
          <cell r="G1625" t="str">
            <v>68 Main St</v>
          </cell>
          <cell r="H1625" t="str">
            <v>AGAWAM</v>
          </cell>
          <cell r="I1625" t="str">
            <v>MA</v>
          </cell>
          <cell r="J1625" t="str">
            <v>01001</v>
          </cell>
          <cell r="K1625" t="str">
            <v>Exact Auto Street Reference Geocoded</v>
          </cell>
          <cell r="M1625" t="str">
            <v>DOD-DEPARTMENT OF DE</v>
          </cell>
          <cell r="N1625" t="str">
            <v>CAPPELLO DISTRICT</v>
          </cell>
          <cell r="P1625">
            <v>43369</v>
          </cell>
          <cell r="Q1625">
            <v>44496.539907407401</v>
          </cell>
          <cell r="R1625">
            <v>44663</v>
          </cell>
          <cell r="S1625" t="str">
            <v>FRANKIE</v>
          </cell>
          <cell r="T1625" t="str">
            <v>12</v>
          </cell>
          <cell r="V1625" t="str">
            <v>42.087907</v>
          </cell>
          <cell r="W1625" t="str">
            <v>-72.623885</v>
          </cell>
        </row>
        <row r="1626">
          <cell r="B1626">
            <v>601529</v>
          </cell>
          <cell r="C1626" t="str">
            <v>James Clark school 7/2</v>
          </cell>
          <cell r="D1626" t="str">
            <v>FFV</v>
          </cell>
          <cell r="E1626">
            <v>0</v>
          </cell>
          <cell r="F1626" t="str">
            <v>W</v>
          </cell>
          <cell r="G1626" t="str">
            <v>65 Oxford st</v>
          </cell>
          <cell r="H1626" t="str">
            <v>AGAWAM</v>
          </cell>
          <cell r="I1626" t="str">
            <v>MA</v>
          </cell>
          <cell r="J1626" t="str">
            <v>01001</v>
          </cell>
          <cell r="K1626" t="str">
            <v>Exact Auto Street Reference Geocoded</v>
          </cell>
          <cell r="M1626" t="str">
            <v>DOD-DEPARTMENT OF DE</v>
          </cell>
          <cell r="N1626" t="str">
            <v>CAPPELLO DISTRICT</v>
          </cell>
          <cell r="P1626">
            <v>43369</v>
          </cell>
          <cell r="Q1626">
            <v>44089.543055555601</v>
          </cell>
          <cell r="R1626">
            <v>43900</v>
          </cell>
          <cell r="S1626" t="str">
            <v>FRANKIE</v>
          </cell>
          <cell r="T1626" t="str">
            <v>12</v>
          </cell>
          <cell r="V1626" t="str">
            <v>42.045216</v>
          </cell>
          <cell r="W1626" t="str">
            <v>-72.630498</v>
          </cell>
        </row>
        <row r="1627">
          <cell r="B1627">
            <v>601530</v>
          </cell>
          <cell r="C1627" t="str">
            <v>Chicopee Academy 7/2</v>
          </cell>
          <cell r="D1627" t="str">
            <v>FFV</v>
          </cell>
          <cell r="E1627">
            <v>0</v>
          </cell>
          <cell r="F1627" t="str">
            <v>T</v>
          </cell>
          <cell r="G1627" t="str">
            <v>12 Dare Way</v>
          </cell>
          <cell r="H1627" t="str">
            <v>CHICOPEE</v>
          </cell>
          <cell r="I1627" t="str">
            <v>MA</v>
          </cell>
          <cell r="J1627" t="str">
            <v>01022</v>
          </cell>
          <cell r="K1627" t="str">
            <v>Exact Auto Street Reference Geocoded</v>
          </cell>
          <cell r="M1627" t="str">
            <v>DOD-DEPARTMENT OF DE</v>
          </cell>
          <cell r="N1627" t="str">
            <v>CAPPELLO DISTRICT</v>
          </cell>
          <cell r="P1627">
            <v>43369</v>
          </cell>
          <cell r="Q1627">
            <v>44089.543055555601</v>
          </cell>
          <cell r="S1627" t="str">
            <v>FRANKIE</v>
          </cell>
          <cell r="T1627" t="str">
            <v>12</v>
          </cell>
          <cell r="V1627" t="str">
            <v>42.198490</v>
          </cell>
          <cell r="W1627" t="str">
            <v>-72.560030</v>
          </cell>
        </row>
        <row r="1628">
          <cell r="B1628">
            <v>601531</v>
          </cell>
          <cell r="C1628" t="str">
            <v>Chicopee C. High School 7/2</v>
          </cell>
          <cell r="D1628" t="str">
            <v>FFV</v>
          </cell>
          <cell r="E1628">
            <v>0</v>
          </cell>
          <cell r="F1628" t="str">
            <v>T</v>
          </cell>
          <cell r="G1628" t="str">
            <v>617 Montgomery St</v>
          </cell>
          <cell r="H1628" t="str">
            <v>CHICOPEE</v>
          </cell>
          <cell r="I1628" t="str">
            <v>MA</v>
          </cell>
          <cell r="J1628" t="str">
            <v>01020</v>
          </cell>
          <cell r="K1628" t="str">
            <v>Exact Auto Street Reference Geocoded</v>
          </cell>
          <cell r="M1628" t="str">
            <v>DOD-DEPARTMENT OF DE</v>
          </cell>
          <cell r="N1628" t="str">
            <v>CAPPELLO DISTRICT</v>
          </cell>
          <cell r="P1628">
            <v>43369</v>
          </cell>
          <cell r="Q1628">
            <v>44089.543055555601</v>
          </cell>
          <cell r="S1628" t="str">
            <v>FRANKIE</v>
          </cell>
          <cell r="T1628" t="str">
            <v>12</v>
          </cell>
          <cell r="V1628" t="str">
            <v>42.177582</v>
          </cell>
          <cell r="W1628" t="str">
            <v>-72.589037</v>
          </cell>
        </row>
        <row r="1629">
          <cell r="B1629">
            <v>601532</v>
          </cell>
          <cell r="C1629" t="str">
            <v>Dupont Middle school 7/2</v>
          </cell>
          <cell r="D1629" t="str">
            <v>FFV</v>
          </cell>
          <cell r="E1629">
            <v>0</v>
          </cell>
          <cell r="F1629" t="str">
            <v>T</v>
          </cell>
          <cell r="G1629" t="str">
            <v>650 Front St</v>
          </cell>
          <cell r="H1629" t="str">
            <v>CHICOPEE</v>
          </cell>
          <cell r="I1629" t="str">
            <v>MA</v>
          </cell>
          <cell r="J1629" t="str">
            <v>01013</v>
          </cell>
          <cell r="K1629" t="str">
            <v>Exact Auto Street Reference Geocoded</v>
          </cell>
          <cell r="M1629" t="str">
            <v>DOD-DEPARTMENT OF DE</v>
          </cell>
          <cell r="N1629" t="str">
            <v>CAPPELLO DISTRICT</v>
          </cell>
          <cell r="P1629">
            <v>43369</v>
          </cell>
          <cell r="Q1629">
            <v>44089.543055555601</v>
          </cell>
          <cell r="S1629" t="str">
            <v>FRANKIE</v>
          </cell>
          <cell r="T1629" t="str">
            <v>12</v>
          </cell>
          <cell r="V1629" t="str">
            <v>42.147956</v>
          </cell>
          <cell r="W1629" t="str">
            <v>-72.592750</v>
          </cell>
        </row>
        <row r="1630">
          <cell r="B1630">
            <v>601533</v>
          </cell>
          <cell r="C1630" t="str">
            <v>Blueberry Hill School</v>
          </cell>
          <cell r="D1630" t="str">
            <v>FFV</v>
          </cell>
          <cell r="E1630">
            <v>0</v>
          </cell>
          <cell r="F1630" t="str">
            <v>U</v>
          </cell>
          <cell r="G1630" t="str">
            <v>275 Blueberry Hill RD</v>
          </cell>
          <cell r="H1630" t="str">
            <v>LONGMEADOW</v>
          </cell>
          <cell r="I1630" t="str">
            <v>MA</v>
          </cell>
          <cell r="J1630" t="str">
            <v>01106</v>
          </cell>
          <cell r="K1630" t="str">
            <v>Exact Auto Street Reference Geocoded</v>
          </cell>
          <cell r="M1630" t="str">
            <v>DOD-DEPARTMENT OF DE</v>
          </cell>
          <cell r="N1630" t="str">
            <v>CAPPELLO DISTRICT</v>
          </cell>
          <cell r="P1630">
            <v>43369</v>
          </cell>
          <cell r="Q1630">
            <v>44089.543055555601</v>
          </cell>
          <cell r="R1630">
            <v>43830</v>
          </cell>
          <cell r="S1630" t="str">
            <v>FRANKIE</v>
          </cell>
          <cell r="T1630" t="str">
            <v>12</v>
          </cell>
          <cell r="V1630" t="str">
            <v>42.058284</v>
          </cell>
          <cell r="W1630" t="str">
            <v>-72.560976</v>
          </cell>
        </row>
        <row r="1631">
          <cell r="B1631">
            <v>601534</v>
          </cell>
          <cell r="C1631" t="str">
            <v>Glennbrook Middle School 7/2</v>
          </cell>
          <cell r="D1631" t="str">
            <v>FFV</v>
          </cell>
          <cell r="E1631">
            <v>0</v>
          </cell>
          <cell r="F1631" t="str">
            <v>W</v>
          </cell>
          <cell r="G1631" t="str">
            <v>110 Cambridge Circle</v>
          </cell>
          <cell r="H1631" t="str">
            <v>LONGMEADOW</v>
          </cell>
          <cell r="I1631" t="str">
            <v>MA</v>
          </cell>
          <cell r="J1631" t="str">
            <v>01106</v>
          </cell>
          <cell r="K1631" t="str">
            <v>Exact Auto Street Reference Geocoded</v>
          </cell>
          <cell r="M1631" t="str">
            <v>DOD-DEPARTMENT OF DE</v>
          </cell>
          <cell r="N1631" t="str">
            <v>CAPPELLO DISTRICT</v>
          </cell>
          <cell r="P1631">
            <v>43369</v>
          </cell>
          <cell r="Q1631">
            <v>44089.543055555601</v>
          </cell>
          <cell r="R1631">
            <v>43900</v>
          </cell>
          <cell r="S1631" t="str">
            <v>FRANKIE</v>
          </cell>
          <cell r="T1631" t="str">
            <v>12</v>
          </cell>
          <cell r="V1631" t="str">
            <v>42.044129</v>
          </cell>
          <cell r="W1631" t="str">
            <v>-72.549444</v>
          </cell>
        </row>
        <row r="1632">
          <cell r="B1632">
            <v>601535</v>
          </cell>
          <cell r="C1632" t="str">
            <v>Wolf Swamp school 7/2</v>
          </cell>
          <cell r="D1632" t="str">
            <v>FFV</v>
          </cell>
          <cell r="E1632">
            <v>0</v>
          </cell>
          <cell r="F1632" t="str">
            <v>W</v>
          </cell>
          <cell r="G1632" t="str">
            <v>62 Wolf Swamp Rd</v>
          </cell>
          <cell r="H1632" t="str">
            <v>LONGMEADOW</v>
          </cell>
          <cell r="I1632" t="str">
            <v>MA</v>
          </cell>
          <cell r="J1632" t="str">
            <v>01106</v>
          </cell>
          <cell r="K1632" t="str">
            <v>Exact Auto Street Reference Geocoded</v>
          </cell>
          <cell r="M1632" t="str">
            <v>DOD-DEPARTMENT OF DE</v>
          </cell>
          <cell r="N1632" t="str">
            <v>CAPPELLO DISTRICT</v>
          </cell>
          <cell r="P1632">
            <v>43369</v>
          </cell>
          <cell r="Q1632">
            <v>44089.543055555601</v>
          </cell>
          <cell r="R1632">
            <v>43900</v>
          </cell>
          <cell r="S1632" t="str">
            <v>FRANKIE</v>
          </cell>
          <cell r="T1632" t="str">
            <v>12</v>
          </cell>
          <cell r="V1632" t="str">
            <v>42.037569</v>
          </cell>
          <cell r="W1632" t="str">
            <v>-72.559946</v>
          </cell>
        </row>
        <row r="1633">
          <cell r="B1633">
            <v>601536</v>
          </cell>
          <cell r="C1633" t="str">
            <v>Chapin School MA 7/2</v>
          </cell>
          <cell r="D1633" t="str">
            <v>FFV</v>
          </cell>
          <cell r="E1633">
            <v>0</v>
          </cell>
          <cell r="F1633" t="str">
            <v>W</v>
          </cell>
          <cell r="G1633" t="str">
            <v>766 Chapin</v>
          </cell>
          <cell r="H1633" t="str">
            <v>LUDLOW</v>
          </cell>
          <cell r="I1633" t="str">
            <v>MA</v>
          </cell>
          <cell r="J1633" t="str">
            <v>01056</v>
          </cell>
          <cell r="K1633" t="str">
            <v>High Confidence Auto Street Ref Geocoded</v>
          </cell>
          <cell r="M1633" t="str">
            <v>DOD-DEPARTMENT OF DE</v>
          </cell>
          <cell r="N1633" t="str">
            <v>CAPPELLO DISTRICT</v>
          </cell>
          <cell r="P1633">
            <v>43369</v>
          </cell>
          <cell r="Q1633">
            <v>44496.539907407401</v>
          </cell>
          <cell r="R1633">
            <v>44124</v>
          </cell>
          <cell r="S1633" t="str">
            <v>FRANKIE</v>
          </cell>
          <cell r="T1633" t="str">
            <v>12</v>
          </cell>
          <cell r="V1633" t="str">
            <v>42.175588</v>
          </cell>
          <cell r="W1633" t="str">
            <v>-72.486545</v>
          </cell>
        </row>
        <row r="1634">
          <cell r="B1634">
            <v>601537</v>
          </cell>
          <cell r="C1634" t="str">
            <v>East St School 7/2</v>
          </cell>
          <cell r="D1634" t="str">
            <v>FFV</v>
          </cell>
          <cell r="E1634">
            <v>0</v>
          </cell>
          <cell r="F1634" t="str">
            <v>W</v>
          </cell>
          <cell r="G1634" t="str">
            <v>508 East</v>
          </cell>
          <cell r="H1634" t="str">
            <v>LUDLOW</v>
          </cell>
          <cell r="I1634" t="str">
            <v>MA</v>
          </cell>
          <cell r="J1634" t="str">
            <v>01056</v>
          </cell>
          <cell r="K1634" t="str">
            <v>High Confidence Auto Street Ref Geocoded</v>
          </cell>
          <cell r="M1634" t="str">
            <v>DOD-DEPARTMENT OF DE</v>
          </cell>
          <cell r="N1634" t="str">
            <v>CAPPELLO DISTRICT</v>
          </cell>
          <cell r="P1634">
            <v>43369</v>
          </cell>
          <cell r="Q1634">
            <v>44496.539907407401</v>
          </cell>
          <cell r="R1634">
            <v>44726</v>
          </cell>
          <cell r="S1634" t="str">
            <v>FRANKIE</v>
          </cell>
          <cell r="T1634" t="str">
            <v>12</v>
          </cell>
          <cell r="V1634" t="str">
            <v>42.161959</v>
          </cell>
          <cell r="W1634" t="str">
            <v>-72.467334</v>
          </cell>
        </row>
        <row r="1635">
          <cell r="B1635">
            <v>601538</v>
          </cell>
          <cell r="C1635" t="str">
            <v>PAUL BAIRD MIDDLE SCHOOL - FFV</v>
          </cell>
          <cell r="D1635" t="str">
            <v>FFV</v>
          </cell>
          <cell r="E1635">
            <v>0</v>
          </cell>
          <cell r="F1635" t="str">
            <v>W</v>
          </cell>
          <cell r="G1635" t="str">
            <v>1 ROONEY ROAD</v>
          </cell>
          <cell r="H1635" t="str">
            <v>LUDLOW</v>
          </cell>
          <cell r="I1635" t="str">
            <v>MA</v>
          </cell>
          <cell r="J1635" t="str">
            <v>01056</v>
          </cell>
          <cell r="K1635" t="str">
            <v>Exact Auto Street Reference Geocoded</v>
          </cell>
          <cell r="M1635" t="str">
            <v>DOD-DEPARTMENT OF DE</v>
          </cell>
          <cell r="N1635" t="str">
            <v>CAPPELLO DISTRICT</v>
          </cell>
          <cell r="P1635">
            <v>43369</v>
          </cell>
          <cell r="Q1635">
            <v>44496.539907407401</v>
          </cell>
          <cell r="R1635">
            <v>44726</v>
          </cell>
          <cell r="S1635" t="str">
            <v>FRANKIE</v>
          </cell>
          <cell r="T1635" t="str">
            <v>12</v>
          </cell>
          <cell r="V1635" t="str">
            <v>42.171394</v>
          </cell>
          <cell r="W1635" t="str">
            <v>-72.459465</v>
          </cell>
        </row>
        <row r="1636">
          <cell r="B1636">
            <v>601539</v>
          </cell>
          <cell r="C1636" t="str">
            <v>Monson High school 7/2</v>
          </cell>
          <cell r="D1636" t="str">
            <v>FFV</v>
          </cell>
          <cell r="E1636">
            <v>0</v>
          </cell>
          <cell r="F1636" t="str">
            <v>R</v>
          </cell>
          <cell r="G1636" t="str">
            <v>55 Margaret St</v>
          </cell>
          <cell r="H1636" t="str">
            <v>Monson</v>
          </cell>
          <cell r="I1636" t="str">
            <v>MA</v>
          </cell>
          <cell r="J1636" t="str">
            <v>01057</v>
          </cell>
          <cell r="K1636" t="str">
            <v>Exact Auto Street Reference Geocoded</v>
          </cell>
          <cell r="M1636" t="str">
            <v>DOD-DEPARTMENT OF DE</v>
          </cell>
          <cell r="N1636" t="str">
            <v>CAPPELLO DISTRICT</v>
          </cell>
          <cell r="P1636">
            <v>43369</v>
          </cell>
          <cell r="Q1636">
            <v>44496.539907407401</v>
          </cell>
          <cell r="R1636">
            <v>44699</v>
          </cell>
          <cell r="S1636" t="str">
            <v>FRANKIE</v>
          </cell>
          <cell r="T1636" t="str">
            <v>12</v>
          </cell>
          <cell r="V1636" t="str">
            <v>42.114369</v>
          </cell>
          <cell r="W1636" t="str">
            <v>-72.327852</v>
          </cell>
        </row>
        <row r="1637">
          <cell r="B1637">
            <v>601540</v>
          </cell>
          <cell r="C1637" t="str">
            <v>Pathfinder Tech School 7/2</v>
          </cell>
          <cell r="D1637" t="str">
            <v>FFV</v>
          </cell>
          <cell r="E1637">
            <v>0</v>
          </cell>
          <cell r="F1637" t="str">
            <v>T</v>
          </cell>
          <cell r="G1637" t="str">
            <v>239 Sykes St</v>
          </cell>
          <cell r="H1637" t="str">
            <v>PALMER</v>
          </cell>
          <cell r="I1637" t="str">
            <v>MA</v>
          </cell>
          <cell r="J1637" t="str">
            <v>01069</v>
          </cell>
          <cell r="K1637" t="str">
            <v>Exact Auto Street Reference Geocoded</v>
          </cell>
          <cell r="M1637" t="str">
            <v>DOD-DEPARTMENT OF DE</v>
          </cell>
          <cell r="N1637" t="str">
            <v>CAPPELLO DISTRICT</v>
          </cell>
          <cell r="O1637" t="str">
            <v>Delivery entrance off of Panek Street.</v>
          </cell>
          <cell r="P1637">
            <v>43369</v>
          </cell>
          <cell r="Q1637">
            <v>44496.539907407401</v>
          </cell>
          <cell r="R1637">
            <v>44732</v>
          </cell>
          <cell r="S1637" t="str">
            <v>FRANKIE</v>
          </cell>
          <cell r="T1637" t="str">
            <v>12</v>
          </cell>
          <cell r="V1637" t="str">
            <v>42.187031</v>
          </cell>
          <cell r="W1637" t="str">
            <v>-72.348396</v>
          </cell>
        </row>
        <row r="1638">
          <cell r="B1638">
            <v>601541</v>
          </cell>
          <cell r="C1638" t="str">
            <v>Southwick Reg School 7/2</v>
          </cell>
          <cell r="D1638" t="str">
            <v>FFV</v>
          </cell>
          <cell r="E1638">
            <v>0</v>
          </cell>
          <cell r="F1638" t="str">
            <v>W</v>
          </cell>
          <cell r="G1638" t="str">
            <v>93 Feeding Hills RD</v>
          </cell>
          <cell r="H1638" t="str">
            <v>SOUTHWICK</v>
          </cell>
          <cell r="I1638" t="str">
            <v>MA</v>
          </cell>
          <cell r="J1638" t="str">
            <v>01077</v>
          </cell>
          <cell r="K1638" t="str">
            <v>Exact Auto Street Reference Geocoded</v>
          </cell>
          <cell r="M1638" t="str">
            <v>DOD-DEPARTMENT OF DE</v>
          </cell>
          <cell r="N1638" t="str">
            <v>CAPPELLO DISTRICT</v>
          </cell>
          <cell r="P1638">
            <v>43369</v>
          </cell>
          <cell r="Q1638">
            <v>44089.543055555601</v>
          </cell>
          <cell r="S1638" t="str">
            <v>FRANKIE</v>
          </cell>
          <cell r="T1638" t="str">
            <v>12</v>
          </cell>
          <cell r="V1638" t="str">
            <v>42.063872</v>
          </cell>
          <cell r="W1638" t="str">
            <v>-72.751171</v>
          </cell>
        </row>
        <row r="1639">
          <cell r="B1639">
            <v>601542</v>
          </cell>
          <cell r="C1639" t="str">
            <v>Woodland School</v>
          </cell>
          <cell r="D1639" t="str">
            <v>FFV</v>
          </cell>
          <cell r="E1639">
            <v>0</v>
          </cell>
          <cell r="F1639" t="str">
            <v>W</v>
          </cell>
          <cell r="G1639" t="str">
            <v>80 Powder Hill RD</v>
          </cell>
          <cell r="H1639" t="str">
            <v>SOUTHWICK</v>
          </cell>
          <cell r="I1639" t="str">
            <v>MA</v>
          </cell>
          <cell r="J1639" t="str">
            <v>01077</v>
          </cell>
          <cell r="K1639" t="str">
            <v>Med Confidence Auto Street Ref Geocoded</v>
          </cell>
          <cell r="M1639" t="str">
            <v>DOD-DEPARTMENT OF DE</v>
          </cell>
          <cell r="N1639" t="str">
            <v>CAPPELLO DISTRICT</v>
          </cell>
          <cell r="P1639">
            <v>43369</v>
          </cell>
          <cell r="Q1639">
            <v>44496.539907407401</v>
          </cell>
          <cell r="R1639">
            <v>44698</v>
          </cell>
          <cell r="S1639" t="str">
            <v>FRANKIE</v>
          </cell>
          <cell r="T1639" t="str">
            <v>12</v>
          </cell>
          <cell r="V1639" t="str">
            <v>42.060499</v>
          </cell>
          <cell r="W1639" t="str">
            <v>-72.754983</v>
          </cell>
        </row>
        <row r="1640">
          <cell r="B1640">
            <v>601543</v>
          </cell>
          <cell r="C1640" t="str">
            <v>Westfield Tech School 7/2</v>
          </cell>
          <cell r="D1640" t="str">
            <v>FFV</v>
          </cell>
          <cell r="E1640">
            <v>0</v>
          </cell>
          <cell r="F1640" t="str">
            <v>W</v>
          </cell>
          <cell r="G1640" t="str">
            <v>33 Smith Ave</v>
          </cell>
          <cell r="H1640" t="str">
            <v>WESTFIELD</v>
          </cell>
          <cell r="I1640" t="str">
            <v>MA</v>
          </cell>
          <cell r="J1640" t="str">
            <v>01085</v>
          </cell>
          <cell r="K1640" t="str">
            <v>Exact Auto Street Reference Geocoded</v>
          </cell>
          <cell r="M1640" t="str">
            <v>DOD-DEPARTMENT OF DE</v>
          </cell>
          <cell r="N1640" t="str">
            <v>CAPPELLO DISTRICT</v>
          </cell>
          <cell r="O1640" t="str">
            <v>EFFECTIVE 8/10/20 Del in all locations unless cust chooses not to.</v>
          </cell>
          <cell r="P1640">
            <v>43369</v>
          </cell>
          <cell r="Q1640">
            <v>44677.521423611099</v>
          </cell>
          <cell r="R1640">
            <v>44761</v>
          </cell>
          <cell r="S1640" t="str">
            <v>FRANKIE</v>
          </cell>
          <cell r="T1640" t="str">
            <v>12</v>
          </cell>
          <cell r="V1640" t="str">
            <v>42.124849</v>
          </cell>
          <cell r="W1640" t="str">
            <v>-72.760947</v>
          </cell>
        </row>
        <row r="1641">
          <cell r="B1641">
            <v>601544</v>
          </cell>
          <cell r="C1641" t="str">
            <v>Crocker Farm School 7/2</v>
          </cell>
          <cell r="D1641" t="str">
            <v>FFV</v>
          </cell>
          <cell r="E1641">
            <v>0</v>
          </cell>
          <cell r="F1641" t="str">
            <v>M</v>
          </cell>
          <cell r="G1641" t="str">
            <v>280 West St</v>
          </cell>
          <cell r="H1641" t="str">
            <v>AMHERST</v>
          </cell>
          <cell r="I1641" t="str">
            <v>MA</v>
          </cell>
          <cell r="J1641" t="str">
            <v>01002</v>
          </cell>
          <cell r="K1641" t="str">
            <v>Exact Auto Street Reference Geocoded</v>
          </cell>
          <cell r="M1641" t="str">
            <v>DOD-DEPARTMENT OF DE</v>
          </cell>
          <cell r="N1641" t="str">
            <v>CAPPELLO DISTRICT</v>
          </cell>
          <cell r="O1641" t="str">
            <v>EFFECTIVE 8/10/20 Del in all locations unless cust chooses not to.</v>
          </cell>
          <cell r="P1641">
            <v>43369</v>
          </cell>
          <cell r="Q1641">
            <v>44496.539907407401</v>
          </cell>
          <cell r="R1641">
            <v>44724</v>
          </cell>
          <cell r="S1641" t="str">
            <v>FRANKIE</v>
          </cell>
          <cell r="T1641" t="str">
            <v>12</v>
          </cell>
          <cell r="V1641" t="str">
            <v>42.347103</v>
          </cell>
          <cell r="W1641" t="str">
            <v>-72.520259</v>
          </cell>
        </row>
        <row r="1642">
          <cell r="B1642">
            <v>601545</v>
          </cell>
          <cell r="C1642" t="str">
            <v>Belchertown High School 7/2</v>
          </cell>
          <cell r="D1642" t="str">
            <v>FFV</v>
          </cell>
          <cell r="E1642">
            <v>0</v>
          </cell>
          <cell r="F1642" t="str">
            <v>T</v>
          </cell>
          <cell r="G1642" t="str">
            <v>142 Springfield St</v>
          </cell>
          <cell r="H1642" t="str">
            <v>BELCHERTOWN</v>
          </cell>
          <cell r="I1642" t="str">
            <v>MA</v>
          </cell>
          <cell r="J1642" t="str">
            <v>01007</v>
          </cell>
          <cell r="K1642" t="str">
            <v>High Confidence Auto Street Ref Geocoded</v>
          </cell>
          <cell r="M1642" t="str">
            <v>DOD-DEPARTMENT OF DE</v>
          </cell>
          <cell r="N1642" t="str">
            <v>CAPPELLO DISTRICT</v>
          </cell>
          <cell r="P1642">
            <v>43369</v>
          </cell>
          <cell r="Q1642">
            <v>44496.539907407401</v>
          </cell>
          <cell r="R1642">
            <v>44697</v>
          </cell>
          <cell r="S1642" t="str">
            <v>FRANKIE</v>
          </cell>
          <cell r="T1642" t="str">
            <v>12</v>
          </cell>
          <cell r="V1642" t="str">
            <v>42.264632</v>
          </cell>
          <cell r="W1642" t="str">
            <v>-72.405847</v>
          </cell>
        </row>
        <row r="1643">
          <cell r="B1643">
            <v>601546</v>
          </cell>
          <cell r="C1643" t="str">
            <v>Swift River school 7/2</v>
          </cell>
          <cell r="D1643" t="str">
            <v>FFV</v>
          </cell>
          <cell r="E1643">
            <v>0</v>
          </cell>
          <cell r="F1643" t="str">
            <v>T</v>
          </cell>
          <cell r="G1643" t="str">
            <v>57 State St</v>
          </cell>
          <cell r="H1643" t="str">
            <v>BELCHERTOWN</v>
          </cell>
          <cell r="I1643" t="str">
            <v>MA</v>
          </cell>
          <cell r="J1643" t="str">
            <v>01007</v>
          </cell>
          <cell r="K1643" t="str">
            <v>Exact Auto Street Reference Geocoded</v>
          </cell>
          <cell r="M1643" t="str">
            <v>DOD-DEPARTMENT OF DE</v>
          </cell>
          <cell r="N1643" t="str">
            <v>CAPPELLO DISTRICT</v>
          </cell>
          <cell r="O1643" t="str">
            <v>EFFECTIVE 8/10/20 Del in all locations unless cust chooses not to.</v>
          </cell>
          <cell r="P1643">
            <v>43369</v>
          </cell>
          <cell r="Q1643">
            <v>44496.539907407401</v>
          </cell>
          <cell r="R1643">
            <v>44704</v>
          </cell>
          <cell r="S1643" t="str">
            <v>FRANKIE</v>
          </cell>
          <cell r="T1643" t="str">
            <v>12</v>
          </cell>
          <cell r="V1643" t="str">
            <v>42.270831</v>
          </cell>
          <cell r="W1643" t="str">
            <v>-72.414067</v>
          </cell>
        </row>
        <row r="1644">
          <cell r="B1644">
            <v>601547</v>
          </cell>
          <cell r="C1644" t="str">
            <v>Hadley school</v>
          </cell>
          <cell r="D1644" t="str">
            <v>FFV</v>
          </cell>
          <cell r="E1644">
            <v>0</v>
          </cell>
          <cell r="F1644" t="str">
            <v>F</v>
          </cell>
          <cell r="G1644" t="str">
            <v>21 River DR</v>
          </cell>
          <cell r="H1644" t="str">
            <v>HADLEY</v>
          </cell>
          <cell r="I1644" t="str">
            <v>MA</v>
          </cell>
          <cell r="J1644" t="str">
            <v>01035</v>
          </cell>
          <cell r="K1644" t="str">
            <v>Exact Auto Street Reference Geocoded</v>
          </cell>
          <cell r="M1644" t="str">
            <v>DOD-DEPARTMENT OF DE</v>
          </cell>
          <cell r="N1644" t="str">
            <v>CAPPELLO DISTRICT</v>
          </cell>
          <cell r="P1644">
            <v>43369</v>
          </cell>
          <cell r="Q1644">
            <v>44496.539907407401</v>
          </cell>
          <cell r="R1644">
            <v>44686</v>
          </cell>
          <cell r="S1644" t="str">
            <v>FRANKIE</v>
          </cell>
          <cell r="T1644" t="str">
            <v>12</v>
          </cell>
          <cell r="V1644" t="str">
            <v>42.352959</v>
          </cell>
          <cell r="W1644" t="str">
            <v>-72.587555</v>
          </cell>
        </row>
        <row r="1645">
          <cell r="B1645">
            <v>601548</v>
          </cell>
          <cell r="C1645" t="str">
            <v>Hopkins Academy 7/2</v>
          </cell>
          <cell r="D1645" t="str">
            <v>FFV</v>
          </cell>
          <cell r="E1645">
            <v>0</v>
          </cell>
          <cell r="F1645" t="str">
            <v>F</v>
          </cell>
          <cell r="G1645" t="str">
            <v>131 Russell St</v>
          </cell>
          <cell r="H1645" t="str">
            <v>HADLEY</v>
          </cell>
          <cell r="I1645" t="str">
            <v>MA</v>
          </cell>
          <cell r="J1645" t="str">
            <v>01035</v>
          </cell>
          <cell r="K1645" t="str">
            <v>Exact Auto Street Reference Geocoded</v>
          </cell>
          <cell r="M1645" t="str">
            <v>DOD-DEPARTMENT OF DE</v>
          </cell>
          <cell r="N1645" t="str">
            <v>CAPPELLO DISTRICT</v>
          </cell>
          <cell r="O1645" t="str">
            <v>EFFECTIVE 8/10/20 Del in all locations unless cust chooses not to.</v>
          </cell>
          <cell r="P1645">
            <v>43369</v>
          </cell>
          <cell r="Q1645">
            <v>44496.539907407401</v>
          </cell>
          <cell r="R1645">
            <v>44686</v>
          </cell>
          <cell r="S1645" t="str">
            <v>FRANKIE</v>
          </cell>
          <cell r="T1645" t="str">
            <v>12</v>
          </cell>
          <cell r="V1645" t="str">
            <v>42.342120</v>
          </cell>
          <cell r="W1645" t="str">
            <v>-72.591149</v>
          </cell>
        </row>
        <row r="1646">
          <cell r="B1646">
            <v>601549</v>
          </cell>
          <cell r="C1646" t="str">
            <v>Hatfield School 7/2</v>
          </cell>
          <cell r="D1646" t="str">
            <v>FFV</v>
          </cell>
          <cell r="E1646">
            <v>0</v>
          </cell>
          <cell r="F1646" t="str">
            <v>R</v>
          </cell>
          <cell r="G1646" t="str">
            <v>33 Main St</v>
          </cell>
          <cell r="H1646" t="str">
            <v>HATFIELD</v>
          </cell>
          <cell r="I1646" t="str">
            <v>MA</v>
          </cell>
          <cell r="J1646" t="str">
            <v>01038</v>
          </cell>
          <cell r="K1646" t="str">
            <v>Exact Auto Street Reference Geocoded</v>
          </cell>
          <cell r="M1646" t="str">
            <v>DOD-DEPARTMENT OF DE</v>
          </cell>
          <cell r="N1646" t="str">
            <v>CAPPELLO DISTRICT</v>
          </cell>
          <cell r="O1646" t="str">
            <v>EFFECTIVE 8/10/20 Del in all locations unless cust chooses not to.</v>
          </cell>
          <cell r="P1646">
            <v>43369</v>
          </cell>
          <cell r="Q1646">
            <v>44550.713090277801</v>
          </cell>
          <cell r="R1646">
            <v>44686</v>
          </cell>
          <cell r="S1646" t="str">
            <v>FRANKIE</v>
          </cell>
          <cell r="T1646" t="str">
            <v>12</v>
          </cell>
          <cell r="V1646" t="str">
            <v>42.369925</v>
          </cell>
          <cell r="W1646" t="str">
            <v>-72.596756</v>
          </cell>
        </row>
        <row r="1647">
          <cell r="B1647">
            <v>601550</v>
          </cell>
          <cell r="C1647" t="str">
            <v>William Norris school 7/2</v>
          </cell>
          <cell r="D1647" t="str">
            <v>FFV</v>
          </cell>
          <cell r="E1647">
            <v>0</v>
          </cell>
          <cell r="F1647" t="str">
            <v>M</v>
          </cell>
          <cell r="G1647" t="str">
            <v>10 Pomeroy St</v>
          </cell>
          <cell r="H1647" t="str">
            <v>SOUTHAMPTON</v>
          </cell>
          <cell r="I1647" t="str">
            <v>MA</v>
          </cell>
          <cell r="J1647" t="str">
            <v>01073</v>
          </cell>
          <cell r="K1647" t="str">
            <v>Med Confidence Auto Street Ref Geocoded</v>
          </cell>
          <cell r="M1647" t="str">
            <v>DOD-DEPARTMENT OF DE</v>
          </cell>
          <cell r="N1647" t="str">
            <v>CAPPELLO DISTRICT</v>
          </cell>
          <cell r="P1647">
            <v>43369</v>
          </cell>
          <cell r="Q1647">
            <v>44496.539907407401</v>
          </cell>
          <cell r="R1647">
            <v>44607</v>
          </cell>
          <cell r="S1647" t="str">
            <v>FRANKIE</v>
          </cell>
          <cell r="T1647" t="str">
            <v>12</v>
          </cell>
          <cell r="V1647" t="str">
            <v>42.322787</v>
          </cell>
          <cell r="W1647" t="str">
            <v>-72.624802</v>
          </cell>
        </row>
        <row r="1648">
          <cell r="B1648">
            <v>601551</v>
          </cell>
          <cell r="C1648" t="str">
            <v>MOSIER SCHOOL - FFV</v>
          </cell>
          <cell r="D1648" t="str">
            <v>FFV</v>
          </cell>
          <cell r="E1648">
            <v>0</v>
          </cell>
          <cell r="F1648" t="str">
            <v>F</v>
          </cell>
          <cell r="G1648" t="str">
            <v>101 MOSIER STREET</v>
          </cell>
          <cell r="H1648" t="str">
            <v>SOUTH HADLEY</v>
          </cell>
          <cell r="I1648" t="str">
            <v>MA</v>
          </cell>
          <cell r="J1648" t="str">
            <v>01075</v>
          </cell>
          <cell r="K1648" t="str">
            <v>Exact Auto Street Reference Geocoded</v>
          </cell>
          <cell r="M1648" t="str">
            <v>DOD-DEPARTMENT OF DE</v>
          </cell>
          <cell r="N1648" t="str">
            <v>CAPPELLO DISTRICT</v>
          </cell>
          <cell r="P1648">
            <v>43369</v>
          </cell>
          <cell r="Q1648">
            <v>44532.598518518498</v>
          </cell>
          <cell r="R1648">
            <v>44700</v>
          </cell>
          <cell r="S1648" t="str">
            <v>FRANKIE</v>
          </cell>
          <cell r="T1648" t="str">
            <v>12</v>
          </cell>
          <cell r="V1648" t="str">
            <v>42.244910</v>
          </cell>
          <cell r="W1648" t="str">
            <v>-72.580347</v>
          </cell>
        </row>
        <row r="1649">
          <cell r="B1649">
            <v>601552</v>
          </cell>
          <cell r="C1649" t="str">
            <v>Plains School 7/2</v>
          </cell>
          <cell r="D1649" t="str">
            <v>FFV</v>
          </cell>
          <cell r="E1649">
            <v>0</v>
          </cell>
          <cell r="F1649" t="str">
            <v>F</v>
          </cell>
          <cell r="G1649" t="str">
            <v>267 Granby RD</v>
          </cell>
          <cell r="H1649" t="str">
            <v>SOUTH HADLEY</v>
          </cell>
          <cell r="I1649" t="str">
            <v>MA</v>
          </cell>
          <cell r="J1649" t="str">
            <v>01075</v>
          </cell>
          <cell r="K1649" t="str">
            <v>Exact Auto Street Reference Geocoded</v>
          </cell>
          <cell r="M1649" t="str">
            <v>DOD-DEPARTMENT OF DE</v>
          </cell>
          <cell r="N1649" t="str">
            <v>CAPPELLO DISTRICT</v>
          </cell>
          <cell r="P1649">
            <v>43369</v>
          </cell>
          <cell r="Q1649">
            <v>44089.543055555601</v>
          </cell>
          <cell r="R1649">
            <v>44700</v>
          </cell>
          <cell r="S1649" t="str">
            <v>FRANKIE</v>
          </cell>
          <cell r="T1649" t="str">
            <v>12</v>
          </cell>
          <cell r="V1649" t="str">
            <v>42.225612</v>
          </cell>
          <cell r="W1649" t="str">
            <v>-72.572884</v>
          </cell>
        </row>
        <row r="1650">
          <cell r="B1650">
            <v>601565</v>
          </cell>
          <cell r="C1650" t="str">
            <v>NEWCOMERS ACADEMY</v>
          </cell>
          <cell r="D1650" t="str">
            <v>COSTA</v>
          </cell>
          <cell r="E1650">
            <v>0</v>
          </cell>
          <cell r="F1650" t="str">
            <v>T</v>
          </cell>
          <cell r="G1650" t="str">
            <v>100 MAXWELL STREET</v>
          </cell>
          <cell r="H1650" t="str">
            <v>DORCHESTER</v>
          </cell>
          <cell r="I1650" t="str">
            <v>MA</v>
          </cell>
          <cell r="J1650" t="str">
            <v>02121</v>
          </cell>
          <cell r="K1650" t="str">
            <v>Med Confidence Auto Street Ref Geocoded</v>
          </cell>
          <cell r="M1650" t="str">
            <v>COSTA</v>
          </cell>
          <cell r="N1650" t="str">
            <v>COSTA</v>
          </cell>
          <cell r="P1650">
            <v>43362</v>
          </cell>
          <cell r="Q1650">
            <v>44089.543055555601</v>
          </cell>
          <cell r="S1650" t="str">
            <v>FRANKIE</v>
          </cell>
          <cell r="T1650" t="str">
            <v>12</v>
          </cell>
          <cell r="V1650" t="str">
            <v>42.281268</v>
          </cell>
          <cell r="W1650" t="str">
            <v>-71.081866</v>
          </cell>
        </row>
        <row r="1651">
          <cell r="B1651">
            <v>601584</v>
          </cell>
          <cell r="C1651" t="str">
            <v>ATLANTIS CHARTER SCHOOL</v>
          </cell>
          <cell r="D1651" t="str">
            <v>COSTA</v>
          </cell>
          <cell r="E1651">
            <v>0</v>
          </cell>
          <cell r="F1651" t="str">
            <v>T</v>
          </cell>
          <cell r="G1651" t="str">
            <v>37 PARK STREET</v>
          </cell>
          <cell r="H1651" t="str">
            <v>FALL RIVER</v>
          </cell>
          <cell r="I1651" t="str">
            <v>MA</v>
          </cell>
          <cell r="J1651" t="str">
            <v>02721</v>
          </cell>
          <cell r="K1651" t="str">
            <v>Exact Auto Street Reference Geocoded</v>
          </cell>
          <cell r="M1651" t="str">
            <v>COSTA</v>
          </cell>
          <cell r="N1651" t="str">
            <v>COSTA</v>
          </cell>
          <cell r="P1651">
            <v>43362</v>
          </cell>
          <cell r="Q1651">
            <v>44089.543055555601</v>
          </cell>
          <cell r="S1651" t="str">
            <v>FRANKIE</v>
          </cell>
          <cell r="T1651" t="str">
            <v>12</v>
          </cell>
          <cell r="V1651" t="str">
            <v>41.694367</v>
          </cell>
          <cell r="W1651" t="str">
            <v>-71.163796</v>
          </cell>
        </row>
        <row r="1652">
          <cell r="B1652">
            <v>601589</v>
          </cell>
          <cell r="C1652" t="str">
            <v>NORTH ELEMENTARY SCHOOL</v>
          </cell>
          <cell r="D1652" t="str">
            <v>COSTA</v>
          </cell>
          <cell r="E1652">
            <v>0</v>
          </cell>
          <cell r="F1652" t="str">
            <v>R</v>
          </cell>
          <cell r="G1652" t="str">
            <v>580 WHETSTONE HILL ROAD</v>
          </cell>
          <cell r="H1652" t="str">
            <v>SOMERSET</v>
          </cell>
          <cell r="I1652" t="str">
            <v>MA</v>
          </cell>
          <cell r="J1652" t="str">
            <v>02726</v>
          </cell>
          <cell r="K1652" t="str">
            <v>Exact Auto Street Reference Geocoded</v>
          </cell>
          <cell r="M1652" t="str">
            <v>COSTA</v>
          </cell>
          <cell r="N1652" t="str">
            <v>COSTA</v>
          </cell>
          <cell r="P1652">
            <v>43362</v>
          </cell>
          <cell r="Q1652">
            <v>44089.543055555601</v>
          </cell>
          <cell r="S1652" t="str">
            <v>FRANKIE</v>
          </cell>
          <cell r="T1652" t="str">
            <v>12</v>
          </cell>
          <cell r="V1652" t="str">
            <v>41.776672</v>
          </cell>
          <cell r="W1652" t="str">
            <v>-71.147091</v>
          </cell>
        </row>
        <row r="1653">
          <cell r="B1653">
            <v>601593</v>
          </cell>
          <cell r="C1653" t="str">
            <v>OAK BLUFFS ELEMENTARY</v>
          </cell>
          <cell r="D1653" t="str">
            <v>COSTA</v>
          </cell>
          <cell r="E1653">
            <v>0</v>
          </cell>
          <cell r="F1653" t="str">
            <v>M</v>
          </cell>
          <cell r="G1653" t="str">
            <v>BOX 1325</v>
          </cell>
          <cell r="H1653" t="str">
            <v>OAK BLUFFS</v>
          </cell>
          <cell r="I1653" t="str">
            <v>MA</v>
          </cell>
          <cell r="J1653" t="str">
            <v>02557</v>
          </cell>
          <cell r="K1653" t="str">
            <v>Postal Geocoded</v>
          </cell>
          <cell r="M1653" t="str">
            <v>COSTA</v>
          </cell>
          <cell r="N1653" t="str">
            <v>COSTA</v>
          </cell>
          <cell r="P1653">
            <v>43362</v>
          </cell>
          <cell r="Q1653">
            <v>44089.543055555601</v>
          </cell>
          <cell r="S1653" t="str">
            <v>FRANKIE</v>
          </cell>
          <cell r="T1653" t="str">
            <v>12</v>
          </cell>
          <cell r="V1653" t="str">
            <v>41.455600</v>
          </cell>
          <cell r="W1653" t="str">
            <v>-70.558700</v>
          </cell>
        </row>
        <row r="1654">
          <cell r="B1654">
            <v>601705</v>
          </cell>
          <cell r="C1654" t="str">
            <v>BLACKSTONE/MILLVILLE REG</v>
          </cell>
          <cell r="D1654" t="str">
            <v>COSTA</v>
          </cell>
          <cell r="E1654">
            <v>0</v>
          </cell>
          <cell r="F1654" t="str">
            <v>R</v>
          </cell>
          <cell r="G1654" t="str">
            <v>175 LINCOLN STREET</v>
          </cell>
          <cell r="H1654" t="str">
            <v>BLACKSTONE</v>
          </cell>
          <cell r="I1654" t="str">
            <v>MA</v>
          </cell>
          <cell r="J1654" t="str">
            <v>01504</v>
          </cell>
          <cell r="K1654" t="str">
            <v>Exact Auto Street Reference Geocoded</v>
          </cell>
          <cell r="M1654" t="str">
            <v>COSTA</v>
          </cell>
          <cell r="N1654" t="str">
            <v>COSTA</v>
          </cell>
          <cell r="P1654">
            <v>43362</v>
          </cell>
          <cell r="Q1654">
            <v>44089.543055555601</v>
          </cell>
          <cell r="S1654" t="str">
            <v>FRANKIE</v>
          </cell>
          <cell r="T1654" t="str">
            <v>12</v>
          </cell>
          <cell r="V1654" t="str">
            <v>42.030959</v>
          </cell>
          <cell r="W1654" t="str">
            <v>-71.540302</v>
          </cell>
        </row>
        <row r="1655">
          <cell r="B1655">
            <v>601725</v>
          </cell>
          <cell r="C1655" t="str">
            <v>MILLBURY JR SR MEMORIAL</v>
          </cell>
          <cell r="D1655" t="str">
            <v>COSTA</v>
          </cell>
          <cell r="E1655">
            <v>0</v>
          </cell>
          <cell r="F1655" t="str">
            <v>MR</v>
          </cell>
          <cell r="G1655" t="str">
            <v>12 MARTIN</v>
          </cell>
          <cell r="H1655" t="str">
            <v>MILLBURY</v>
          </cell>
          <cell r="I1655" t="str">
            <v>MA</v>
          </cell>
          <cell r="J1655" t="str">
            <v>01527</v>
          </cell>
          <cell r="K1655" t="str">
            <v>High Confidence Auto Street Ref Geocoded</v>
          </cell>
          <cell r="M1655" t="str">
            <v>COSTA</v>
          </cell>
          <cell r="N1655" t="str">
            <v>COSTA</v>
          </cell>
          <cell r="P1655">
            <v>43968</v>
          </cell>
          <cell r="Q1655">
            <v>44363.5085300926</v>
          </cell>
          <cell r="S1655" t="str">
            <v>FRANKIE</v>
          </cell>
          <cell r="T1655" t="str">
            <v>12</v>
          </cell>
          <cell r="V1655" t="str">
            <v>42.199870</v>
          </cell>
          <cell r="W1655" t="str">
            <v>-71.768980</v>
          </cell>
        </row>
        <row r="1656">
          <cell r="B1656">
            <v>601727</v>
          </cell>
          <cell r="C1656" t="str">
            <v>NORTHBRIDGE HIGH SCHOOL</v>
          </cell>
          <cell r="D1656" t="str">
            <v>COSTA</v>
          </cell>
          <cell r="E1656">
            <v>0</v>
          </cell>
          <cell r="F1656" t="str">
            <v>W</v>
          </cell>
          <cell r="G1656" t="str">
            <v>427 LINWOOD AVE</v>
          </cell>
          <cell r="H1656" t="str">
            <v>WHITINSVILLE</v>
          </cell>
          <cell r="I1656" t="str">
            <v>MA</v>
          </cell>
          <cell r="J1656" t="str">
            <v>01588</v>
          </cell>
          <cell r="K1656" t="str">
            <v>Exact Auto Street Reference Geocoded</v>
          </cell>
          <cell r="M1656" t="str">
            <v>COSTA</v>
          </cell>
          <cell r="N1656" t="str">
            <v>COSTA</v>
          </cell>
          <cell r="P1656">
            <v>43362</v>
          </cell>
          <cell r="Q1656">
            <v>44089.543055555601</v>
          </cell>
          <cell r="S1656" t="str">
            <v>FRANKIE</v>
          </cell>
          <cell r="T1656" t="str">
            <v>12</v>
          </cell>
          <cell r="V1656" t="str">
            <v>42.103567</v>
          </cell>
          <cell r="W1656" t="str">
            <v>-71.651671</v>
          </cell>
        </row>
        <row r="1657">
          <cell r="B1657">
            <v>601731</v>
          </cell>
          <cell r="C1657" t="str">
            <v>WEST BROOKFIELD ELEMENTA</v>
          </cell>
          <cell r="D1657" t="str">
            <v>FFV</v>
          </cell>
          <cell r="E1657">
            <v>0</v>
          </cell>
          <cell r="F1657" t="str">
            <v>T</v>
          </cell>
          <cell r="G1657" t="str">
            <v>89 NORTH MAIN STREET</v>
          </cell>
          <cell r="H1657" t="str">
            <v>WEST BROOKFIEL</v>
          </cell>
          <cell r="I1657" t="str">
            <v>MA</v>
          </cell>
          <cell r="J1657" t="str">
            <v>01585</v>
          </cell>
          <cell r="K1657" t="str">
            <v>High Confidence Auto Street Ref Geocoded</v>
          </cell>
          <cell r="M1657" t="str">
            <v>DOD-DEPARTMENT OF DE</v>
          </cell>
          <cell r="N1657" t="str">
            <v>CAPPELLO DISTRICT</v>
          </cell>
          <cell r="O1657" t="str">
            <v>EFFECTIVE 8/10/20 Del in all locations unless cust chooses not to.</v>
          </cell>
          <cell r="P1657">
            <v>43362</v>
          </cell>
          <cell r="Q1657">
            <v>44089.543055555601</v>
          </cell>
          <cell r="R1657">
            <v>44704</v>
          </cell>
          <cell r="S1657" t="str">
            <v>FRANKIE</v>
          </cell>
          <cell r="T1657" t="str">
            <v>12</v>
          </cell>
          <cell r="V1657" t="str">
            <v>42.239291</v>
          </cell>
          <cell r="W1657" t="str">
            <v>-72.134574</v>
          </cell>
        </row>
        <row r="1658">
          <cell r="B1658">
            <v>601734</v>
          </cell>
          <cell r="C1658" t="str">
            <v>Helen St E School</v>
          </cell>
          <cell r="D1658" t="str">
            <v>FFV</v>
          </cell>
          <cell r="E1658">
            <v>0</v>
          </cell>
          <cell r="F1658" t="str">
            <v>F</v>
          </cell>
          <cell r="G1658" t="str">
            <v>285 Helen St</v>
          </cell>
          <cell r="H1658" t="str">
            <v>HAMDEN</v>
          </cell>
          <cell r="I1658" t="str">
            <v>CT</v>
          </cell>
          <cell r="J1658" t="str">
            <v>06514</v>
          </cell>
          <cell r="K1658" t="str">
            <v>Exact Auto Street Reference Geocoded</v>
          </cell>
          <cell r="M1658" t="str">
            <v>DOD-DEPARTMENT OF DE</v>
          </cell>
          <cell r="N1658" t="str">
            <v>CAPPELLO DISTRICT</v>
          </cell>
          <cell r="P1658">
            <v>43355</v>
          </cell>
          <cell r="Q1658">
            <v>44496.539907407401</v>
          </cell>
          <cell r="R1658">
            <v>44644</v>
          </cell>
          <cell r="S1658" t="str">
            <v>FRANKIE</v>
          </cell>
          <cell r="T1658" t="str">
            <v>12</v>
          </cell>
          <cell r="V1658" t="str">
            <v>41.349661</v>
          </cell>
          <cell r="W1658" t="str">
            <v>-72.943708</v>
          </cell>
        </row>
        <row r="1659">
          <cell r="B1659">
            <v>601735</v>
          </cell>
          <cell r="C1659" t="str">
            <v>Ridge Hill E. School</v>
          </cell>
          <cell r="D1659" t="str">
            <v>FFV</v>
          </cell>
          <cell r="E1659">
            <v>0</v>
          </cell>
          <cell r="F1659" t="str">
            <v>F</v>
          </cell>
          <cell r="G1659" t="str">
            <v>120 Carew St</v>
          </cell>
          <cell r="H1659" t="str">
            <v>HAMDEN</v>
          </cell>
          <cell r="I1659" t="str">
            <v>CT</v>
          </cell>
          <cell r="J1659" t="str">
            <v>06514</v>
          </cell>
          <cell r="K1659" t="str">
            <v>Med Confidence Auto Street Ref Geocoded</v>
          </cell>
          <cell r="M1659" t="str">
            <v>DOD-DEPARTMENT OF DE</v>
          </cell>
          <cell r="N1659" t="str">
            <v>CAPPELLO DISTRICT</v>
          </cell>
          <cell r="O1659" t="str">
            <v>EFFECTIVE 8/10/20 Del in all locations unless cust chooses not to.</v>
          </cell>
          <cell r="P1659">
            <v>43355</v>
          </cell>
          <cell r="Q1659">
            <v>44496.539907407401</v>
          </cell>
          <cell r="R1659">
            <v>44637</v>
          </cell>
          <cell r="S1659" t="str">
            <v>FRANKIE</v>
          </cell>
          <cell r="T1659" t="str">
            <v>12</v>
          </cell>
          <cell r="V1659" t="str">
            <v>41.346658</v>
          </cell>
          <cell r="W1659" t="str">
            <v>-72.898672</v>
          </cell>
        </row>
        <row r="1660">
          <cell r="B1660">
            <v>601736</v>
          </cell>
          <cell r="C1660" t="str">
            <v>Shepperd Glenn School</v>
          </cell>
          <cell r="D1660" t="str">
            <v>FFV</v>
          </cell>
          <cell r="E1660">
            <v>0</v>
          </cell>
          <cell r="F1660" t="str">
            <v>F</v>
          </cell>
          <cell r="G1660" t="str">
            <v>10 Skiff St Ext</v>
          </cell>
          <cell r="H1660" t="str">
            <v>HAMDEN</v>
          </cell>
          <cell r="I1660" t="str">
            <v>CT</v>
          </cell>
          <cell r="J1660" t="str">
            <v>06514</v>
          </cell>
          <cell r="K1660" t="str">
            <v>Exact Auto Street Reference Geocoded</v>
          </cell>
          <cell r="M1660" t="str">
            <v>DOD-DEPARTMENT OF DE</v>
          </cell>
          <cell r="N1660" t="str">
            <v>CAPPELLO DISTRICT</v>
          </cell>
          <cell r="P1660">
            <v>43355</v>
          </cell>
          <cell r="Q1660">
            <v>44089.543055555601</v>
          </cell>
          <cell r="R1660">
            <v>44434</v>
          </cell>
          <cell r="S1660" t="str">
            <v>FRANKIE</v>
          </cell>
          <cell r="T1660" t="str">
            <v>12</v>
          </cell>
          <cell r="V1660" t="str">
            <v>41.379267</v>
          </cell>
          <cell r="W1660" t="str">
            <v>-72.924760</v>
          </cell>
        </row>
        <row r="1661">
          <cell r="B1661">
            <v>601737</v>
          </cell>
          <cell r="C1661" t="str">
            <v>Spring Glenn School</v>
          </cell>
          <cell r="D1661" t="str">
            <v>FFV</v>
          </cell>
          <cell r="E1661">
            <v>0</v>
          </cell>
          <cell r="F1661" t="str">
            <v>F</v>
          </cell>
          <cell r="G1661" t="str">
            <v>1908 Whitney ave</v>
          </cell>
          <cell r="H1661" t="str">
            <v>HAMDEN</v>
          </cell>
          <cell r="I1661" t="str">
            <v>CT</v>
          </cell>
          <cell r="J1661" t="str">
            <v>06514</v>
          </cell>
          <cell r="K1661" t="str">
            <v>High Confidence Auto Street Ref Geocoded</v>
          </cell>
          <cell r="M1661" t="str">
            <v>DOD-DEPARTMENT OF DE</v>
          </cell>
          <cell r="N1661" t="str">
            <v>CAPPELLO DISTRICT</v>
          </cell>
          <cell r="P1661">
            <v>43355</v>
          </cell>
          <cell r="Q1661">
            <v>44496.539907407401</v>
          </cell>
          <cell r="R1661">
            <v>44661</v>
          </cell>
          <cell r="S1661" t="str">
            <v>FRANKIE</v>
          </cell>
          <cell r="T1661" t="str">
            <v>12</v>
          </cell>
          <cell r="V1661" t="str">
            <v>41.368065</v>
          </cell>
          <cell r="W1661" t="str">
            <v>-72.907430</v>
          </cell>
        </row>
        <row r="1662">
          <cell r="B1662">
            <v>601738</v>
          </cell>
          <cell r="C1662" t="str">
            <v>West Woods School</v>
          </cell>
          <cell r="D1662" t="str">
            <v>FFV</v>
          </cell>
          <cell r="E1662">
            <v>0</v>
          </cell>
          <cell r="F1662" t="str">
            <v>F</v>
          </cell>
          <cell r="G1662" t="str">
            <v>350 West Todd Rd</v>
          </cell>
          <cell r="H1662" t="str">
            <v>HAMDEN</v>
          </cell>
          <cell r="I1662" t="str">
            <v>CT</v>
          </cell>
          <cell r="J1662" t="str">
            <v>06514</v>
          </cell>
          <cell r="K1662" t="str">
            <v>Self Geocoded</v>
          </cell>
          <cell r="M1662" t="str">
            <v>DOD-DEPARTMENT OF DE</v>
          </cell>
          <cell r="N1662" t="str">
            <v>CAPPELLO DISTRICT</v>
          </cell>
          <cell r="P1662">
            <v>43355</v>
          </cell>
          <cell r="Q1662">
            <v>44496.539907407401</v>
          </cell>
          <cell r="R1662">
            <v>44651</v>
          </cell>
          <cell r="S1662" t="str">
            <v>FRANKIE</v>
          </cell>
          <cell r="T1662" t="str">
            <v>12</v>
          </cell>
          <cell r="V1662" t="str">
            <v>41.432261</v>
          </cell>
          <cell r="W1662" t="str">
            <v>-72.924705</v>
          </cell>
        </row>
        <row r="1663">
          <cell r="B1663">
            <v>601744</v>
          </cell>
          <cell r="C1663" t="str">
            <v>Riverview Hospital</v>
          </cell>
          <cell r="D1663" t="str">
            <v>FFV</v>
          </cell>
          <cell r="E1663">
            <v>0</v>
          </cell>
          <cell r="F1663" t="str">
            <v>T</v>
          </cell>
          <cell r="G1663" t="str">
            <v>915 River RD</v>
          </cell>
          <cell r="H1663" t="str">
            <v>MIDDLETOWN</v>
          </cell>
          <cell r="I1663" t="str">
            <v>CT</v>
          </cell>
          <cell r="J1663" t="str">
            <v>6457.</v>
          </cell>
          <cell r="K1663" t="str">
            <v>Exact Auto Street Reference Geocoded</v>
          </cell>
          <cell r="M1663" t="str">
            <v>DOD-DEPARTMENT OF DE</v>
          </cell>
          <cell r="N1663" t="str">
            <v>CAPPELLO DISTRICT</v>
          </cell>
          <cell r="P1663">
            <v>44002</v>
          </cell>
          <cell r="Q1663">
            <v>44496.570208333302</v>
          </cell>
          <cell r="R1663">
            <v>44476</v>
          </cell>
          <cell r="S1663" t="str">
            <v>FRANKIE</v>
          </cell>
          <cell r="T1663" t="str">
            <v>12</v>
          </cell>
          <cell r="V1663" t="str">
            <v>41.558401</v>
          </cell>
          <cell r="W1663" t="str">
            <v>-72.622608</v>
          </cell>
        </row>
        <row r="1664">
          <cell r="B1664">
            <v>601745</v>
          </cell>
          <cell r="C1664" t="str">
            <v>Childrens Center E. Windsor</v>
          </cell>
          <cell r="D1664" t="str">
            <v>FFV</v>
          </cell>
          <cell r="E1664">
            <v>0</v>
          </cell>
          <cell r="F1664" t="str">
            <v>W</v>
          </cell>
          <cell r="G1664" t="str">
            <v>36 Gardner ST</v>
          </cell>
          <cell r="H1664" t="str">
            <v>EAST WINDSOR</v>
          </cell>
          <cell r="I1664" t="str">
            <v>CT</v>
          </cell>
          <cell r="J1664" t="str">
            <v>06088</v>
          </cell>
          <cell r="K1664" t="str">
            <v>Exact Auto Street Reference Geocoded</v>
          </cell>
          <cell r="M1664" t="str">
            <v>DOD-DEPARTMENT OF DE</v>
          </cell>
          <cell r="N1664" t="str">
            <v>CAPPELLO DISTRICT</v>
          </cell>
          <cell r="P1664">
            <v>43363</v>
          </cell>
          <cell r="Q1664">
            <v>44496.570208333302</v>
          </cell>
          <cell r="S1664" t="str">
            <v>FRANKIE</v>
          </cell>
          <cell r="T1664" t="str">
            <v>12</v>
          </cell>
          <cell r="V1664" t="str">
            <v>41.931481</v>
          </cell>
          <cell r="W1664" t="str">
            <v>-72.615068</v>
          </cell>
        </row>
        <row r="1665">
          <cell r="B1665">
            <v>601749</v>
          </cell>
          <cell r="C1665" t="str">
            <v>Mary Morrisson school</v>
          </cell>
          <cell r="D1665" t="str">
            <v>FFV</v>
          </cell>
          <cell r="E1665">
            <v>0</v>
          </cell>
          <cell r="F1665" t="str">
            <v>T</v>
          </cell>
          <cell r="G1665" t="str">
            <v>154 Toll Gate rd</v>
          </cell>
          <cell r="H1665" t="str">
            <v>GROTON</v>
          </cell>
          <cell r="I1665" t="str">
            <v>CT</v>
          </cell>
          <cell r="J1665" t="str">
            <v>6340.</v>
          </cell>
          <cell r="K1665" t="str">
            <v>Exact Auto Street Reference Geocoded</v>
          </cell>
          <cell r="M1665" t="str">
            <v>DOD-DEPARTMENT OF DE</v>
          </cell>
          <cell r="N1665" t="str">
            <v>CAPPELLO DISTRICT</v>
          </cell>
          <cell r="P1665">
            <v>44002</v>
          </cell>
          <cell r="Q1665">
            <v>44496.570115740702</v>
          </cell>
          <cell r="S1665" t="str">
            <v>FRANKIE</v>
          </cell>
          <cell r="T1665" t="str">
            <v>12</v>
          </cell>
          <cell r="V1665" t="str">
            <v>41.372120</v>
          </cell>
          <cell r="W1665" t="str">
            <v>-72.064413</v>
          </cell>
        </row>
        <row r="1666">
          <cell r="B1666">
            <v>601750</v>
          </cell>
          <cell r="C1666" t="str">
            <v>Garffield Middle school</v>
          </cell>
          <cell r="D1666" t="str">
            <v>COSTA</v>
          </cell>
          <cell r="E1666">
            <v>0</v>
          </cell>
          <cell r="F1666" t="str">
            <v>T</v>
          </cell>
          <cell r="G1666" t="str">
            <v>176 Garfield Ave</v>
          </cell>
          <cell r="H1666" t="str">
            <v>REVERE</v>
          </cell>
          <cell r="I1666" t="str">
            <v>MA</v>
          </cell>
          <cell r="J1666" t="str">
            <v>02151</v>
          </cell>
          <cell r="K1666" t="str">
            <v>High Confidence Auto Street Ref Geocoded</v>
          </cell>
          <cell r="M1666" t="str">
            <v>COSTA</v>
          </cell>
          <cell r="N1666" t="str">
            <v>COSTA</v>
          </cell>
          <cell r="P1666">
            <v>43375</v>
          </cell>
          <cell r="Q1666">
            <v>44090.838159722203</v>
          </cell>
          <cell r="S1666" t="str">
            <v>FRANKIE</v>
          </cell>
          <cell r="T1666" t="str">
            <v>12</v>
          </cell>
          <cell r="V1666" t="str">
            <v>42.402057</v>
          </cell>
          <cell r="W1666" t="str">
            <v>-70.993243</v>
          </cell>
        </row>
        <row r="1667">
          <cell r="B1667">
            <v>601754</v>
          </cell>
          <cell r="C1667" t="str">
            <v>Tiverton High School 7-2</v>
          </cell>
          <cell r="D1667" t="str">
            <v>COSTA</v>
          </cell>
          <cell r="E1667">
            <v>0</v>
          </cell>
          <cell r="F1667" t="str">
            <v>F</v>
          </cell>
          <cell r="G1667" t="str">
            <v>100 North Brayton RD</v>
          </cell>
          <cell r="H1667" t="str">
            <v>TIVERTON</v>
          </cell>
          <cell r="I1667" t="str">
            <v>RI</v>
          </cell>
          <cell r="J1667" t="str">
            <v>02878</v>
          </cell>
          <cell r="K1667" t="str">
            <v>Exact Auto Street Reference Geocoded</v>
          </cell>
          <cell r="M1667" t="str">
            <v>COSTA</v>
          </cell>
          <cell r="N1667" t="str">
            <v>COSTA</v>
          </cell>
          <cell r="P1667">
            <v>43377</v>
          </cell>
          <cell r="Q1667">
            <v>44244.537615740701</v>
          </cell>
          <cell r="R1667">
            <v>44244</v>
          </cell>
          <cell r="S1667" t="str">
            <v>FRANKIE</v>
          </cell>
          <cell r="T1667" t="str">
            <v>12</v>
          </cell>
          <cell r="V1667" t="str">
            <v>41.628341</v>
          </cell>
          <cell r="W1667" t="str">
            <v>-71.166494</v>
          </cell>
        </row>
        <row r="1668">
          <cell r="B1668">
            <v>601756</v>
          </cell>
          <cell r="C1668" t="str">
            <v>COMP GRAMMER</v>
          </cell>
          <cell r="D1668" t="str">
            <v>COSTA</v>
          </cell>
          <cell r="E1668">
            <v>0</v>
          </cell>
          <cell r="F1668" t="str">
            <v>R</v>
          </cell>
          <cell r="G1668" t="str">
            <v>100 HOWE ST</v>
          </cell>
          <cell r="H1668" t="str">
            <v>METHUEN</v>
          </cell>
          <cell r="I1668" t="str">
            <v>MA</v>
          </cell>
          <cell r="J1668" t="str">
            <v>01844</v>
          </cell>
          <cell r="K1668" t="str">
            <v>Exact Auto Street Reference Geocoded</v>
          </cell>
          <cell r="M1668" t="str">
            <v>COSTA</v>
          </cell>
          <cell r="N1668" t="str">
            <v>COSTA</v>
          </cell>
          <cell r="P1668">
            <v>43388</v>
          </cell>
          <cell r="Q1668">
            <v>44133.581284722197</v>
          </cell>
          <cell r="S1668" t="str">
            <v>FRANKIE</v>
          </cell>
          <cell r="T1668" t="str">
            <v>12</v>
          </cell>
          <cell r="V1668" t="str">
            <v>42.748186</v>
          </cell>
          <cell r="W1668" t="str">
            <v>-71.172213</v>
          </cell>
        </row>
        <row r="1669">
          <cell r="B1669">
            <v>601757</v>
          </cell>
          <cell r="C1669" t="str">
            <v>MARSG GRAMMER SCHOOL</v>
          </cell>
          <cell r="D1669" t="str">
            <v>COSTA</v>
          </cell>
          <cell r="E1669">
            <v>0</v>
          </cell>
          <cell r="F1669" t="str">
            <v>R</v>
          </cell>
          <cell r="G1669" t="str">
            <v>309 PELHAM ST</v>
          </cell>
          <cell r="H1669" t="str">
            <v>METHUEN</v>
          </cell>
          <cell r="I1669" t="str">
            <v>MA</v>
          </cell>
          <cell r="J1669" t="str">
            <v>01844</v>
          </cell>
          <cell r="K1669" t="str">
            <v>Exact Auto Street Reference Geocoded</v>
          </cell>
          <cell r="M1669" t="str">
            <v>COSTA</v>
          </cell>
          <cell r="N1669" t="str">
            <v>COSTA</v>
          </cell>
          <cell r="P1669">
            <v>43388</v>
          </cell>
          <cell r="Q1669">
            <v>44133.583113425899</v>
          </cell>
          <cell r="R1669">
            <v>43811</v>
          </cell>
          <cell r="S1669" t="str">
            <v>FRANKIE</v>
          </cell>
          <cell r="T1669" t="str">
            <v>12</v>
          </cell>
          <cell r="V1669" t="str">
            <v>42.727575</v>
          </cell>
          <cell r="W1669" t="str">
            <v>-71.232960</v>
          </cell>
        </row>
        <row r="1670">
          <cell r="B1670">
            <v>601762</v>
          </cell>
          <cell r="C1670" t="str">
            <v>CHARLES BARNUM SCHOOL</v>
          </cell>
          <cell r="D1670" t="str">
            <v>FFV</v>
          </cell>
          <cell r="E1670">
            <v>0</v>
          </cell>
          <cell r="F1670" t="str">
            <v>T</v>
          </cell>
          <cell r="G1670" t="str">
            <v>68 BRIAR HILL RD</v>
          </cell>
          <cell r="H1670" t="str">
            <v>GROTON</v>
          </cell>
          <cell r="I1670" t="str">
            <v>CT</v>
          </cell>
          <cell r="J1670" t="str">
            <v>6340.</v>
          </cell>
          <cell r="K1670" t="str">
            <v>Exact Auto Street Reference Geocoded</v>
          </cell>
          <cell r="M1670" t="str">
            <v>DOD-DEPARTMENT OF DE</v>
          </cell>
          <cell r="N1670" t="str">
            <v>CAPPELLO DISTRICT</v>
          </cell>
          <cell r="P1670">
            <v>44002</v>
          </cell>
          <cell r="Q1670">
            <v>44496.570115740702</v>
          </cell>
          <cell r="S1670" t="str">
            <v>FRANKIE</v>
          </cell>
          <cell r="T1670" t="str">
            <v>12</v>
          </cell>
          <cell r="V1670" t="str">
            <v>41.382695</v>
          </cell>
          <cell r="W1670" t="str">
            <v>-72.068024</v>
          </cell>
        </row>
        <row r="1671">
          <cell r="B1671">
            <v>601769</v>
          </cell>
          <cell r="C1671" t="str">
            <v>Pulaski Elem. School</v>
          </cell>
          <cell r="D1671" t="str">
            <v>COSTA</v>
          </cell>
          <cell r="E1671">
            <v>0</v>
          </cell>
          <cell r="F1671" t="str">
            <v>T</v>
          </cell>
          <cell r="G1671" t="str">
            <v>1097 Braley RD</v>
          </cell>
          <cell r="H1671" t="str">
            <v>NEW BEDFORD</v>
          </cell>
          <cell r="I1671" t="str">
            <v>MA</v>
          </cell>
          <cell r="J1671" t="str">
            <v>02745</v>
          </cell>
          <cell r="K1671" t="str">
            <v>Exact Auto Street Reference Geocoded</v>
          </cell>
          <cell r="M1671" t="str">
            <v>COSTA</v>
          </cell>
          <cell r="N1671" t="str">
            <v>COSTA</v>
          </cell>
          <cell r="P1671">
            <v>43438</v>
          </cell>
          <cell r="Q1671">
            <v>44127.702164351896</v>
          </cell>
          <cell r="S1671" t="str">
            <v>FRANKIE</v>
          </cell>
          <cell r="T1671" t="str">
            <v>12</v>
          </cell>
          <cell r="V1671" t="str">
            <v>41.727156</v>
          </cell>
          <cell r="W1671" t="str">
            <v>-70.944563</v>
          </cell>
        </row>
        <row r="1672">
          <cell r="B1672">
            <v>601774</v>
          </cell>
          <cell r="C1672" t="str">
            <v>Cutchins Child</v>
          </cell>
          <cell r="D1672" t="str">
            <v>FFV</v>
          </cell>
          <cell r="E1672">
            <v>0</v>
          </cell>
          <cell r="F1672" t="str">
            <v>M</v>
          </cell>
          <cell r="G1672" t="str">
            <v>78 Pomeroy Terrace</v>
          </cell>
          <cell r="H1672" t="str">
            <v>NORTHAMPTON</v>
          </cell>
          <cell r="I1672" t="str">
            <v>MA</v>
          </cell>
          <cell r="J1672" t="str">
            <v>01060</v>
          </cell>
          <cell r="K1672" t="str">
            <v>Exact Auto Street Reference Geocoded</v>
          </cell>
          <cell r="M1672" t="str">
            <v>DOD-DEPARTMENT OF DE</v>
          </cell>
          <cell r="N1672" t="str">
            <v>CAPPELLO DISTRICT</v>
          </cell>
          <cell r="O1672" t="str">
            <v>Deliver at ramp right into kitchen.</v>
          </cell>
          <cell r="P1672">
            <v>43446</v>
          </cell>
          <cell r="Q1672">
            <v>44523.600289351903</v>
          </cell>
          <cell r="R1672">
            <v>44766</v>
          </cell>
          <cell r="S1672" t="str">
            <v>FRANKIE</v>
          </cell>
          <cell r="T1672" t="str">
            <v>12</v>
          </cell>
          <cell r="V1672" t="str">
            <v>42.319979</v>
          </cell>
          <cell r="W1672" t="str">
            <v>-72.623377</v>
          </cell>
        </row>
        <row r="1673">
          <cell r="B1673">
            <v>601776</v>
          </cell>
          <cell r="C1673" t="str">
            <v>Bresnahan school</v>
          </cell>
          <cell r="D1673" t="str">
            <v>COSTA</v>
          </cell>
          <cell r="E1673">
            <v>0</v>
          </cell>
          <cell r="F1673" t="str">
            <v>R</v>
          </cell>
          <cell r="G1673" t="str">
            <v>333 High St</v>
          </cell>
          <cell r="H1673" t="str">
            <v>NEWBURYPORT</v>
          </cell>
          <cell r="I1673" t="str">
            <v>MA</v>
          </cell>
          <cell r="J1673" t="str">
            <v>01950</v>
          </cell>
          <cell r="K1673" t="str">
            <v>Exact Auto Street Reference Geocoded</v>
          </cell>
          <cell r="M1673" t="str">
            <v>COSTA</v>
          </cell>
          <cell r="N1673" t="str">
            <v>COSTA</v>
          </cell>
          <cell r="P1673">
            <v>43496</v>
          </cell>
          <cell r="Q1673">
            <v>44124.454710648097</v>
          </cell>
          <cell r="S1673" t="str">
            <v>FRANKIE</v>
          </cell>
          <cell r="T1673" t="str">
            <v>12</v>
          </cell>
          <cell r="V1673" t="str">
            <v>42.821411</v>
          </cell>
          <cell r="W1673" t="str">
            <v>-70.894300</v>
          </cell>
        </row>
        <row r="1674">
          <cell r="B1674">
            <v>601781</v>
          </cell>
          <cell r="C1674" t="str">
            <v>Farmington H.School 7-1</v>
          </cell>
          <cell r="D1674" t="str">
            <v>FFV</v>
          </cell>
          <cell r="E1674">
            <v>0</v>
          </cell>
          <cell r="F1674" t="str">
            <v>F</v>
          </cell>
          <cell r="G1674" t="str">
            <v>40 Thayer DR</v>
          </cell>
          <cell r="H1674" t="str">
            <v>FARMINGTON</v>
          </cell>
          <cell r="I1674" t="str">
            <v>NH</v>
          </cell>
          <cell r="J1674" t="str">
            <v>3835.</v>
          </cell>
          <cell r="K1674" t="str">
            <v>Exact Auto Street Reference Geocoded</v>
          </cell>
          <cell r="M1674" t="str">
            <v>DOD-DEPARTMENT OF DE</v>
          </cell>
          <cell r="N1674" t="str">
            <v>CAPPELLO DISTRICT</v>
          </cell>
          <cell r="P1674">
            <v>44002</v>
          </cell>
          <cell r="Q1674">
            <v>44089.543055555601</v>
          </cell>
          <cell r="S1674" t="str">
            <v>FRANKIE</v>
          </cell>
          <cell r="T1674" t="str">
            <v>12</v>
          </cell>
          <cell r="V1674" t="str">
            <v>43.393470</v>
          </cell>
          <cell r="W1674" t="str">
            <v>-71.074678</v>
          </cell>
        </row>
        <row r="1675">
          <cell r="B1675">
            <v>601784</v>
          </cell>
          <cell r="C1675" t="str">
            <v>Warren School</v>
          </cell>
          <cell r="D1675" t="str">
            <v>FFV</v>
          </cell>
          <cell r="E1675">
            <v>0</v>
          </cell>
          <cell r="F1675" t="str">
            <v>S</v>
          </cell>
          <cell r="G1675" t="str">
            <v>11 school st</v>
          </cell>
          <cell r="H1675" t="str">
            <v>WARREN</v>
          </cell>
          <cell r="I1675" t="str">
            <v>NH</v>
          </cell>
          <cell r="J1675" t="str">
            <v>03279</v>
          </cell>
          <cell r="K1675" t="str">
            <v>Exact Auto Street Reference Geocoded</v>
          </cell>
          <cell r="M1675" t="str">
            <v>DOD-DEPARTMENT OF DE</v>
          </cell>
          <cell r="N1675" t="str">
            <v>CAPPELLO DISTRICT</v>
          </cell>
          <cell r="P1675">
            <v>43523</v>
          </cell>
          <cell r="Q1675">
            <v>44089.543055555601</v>
          </cell>
          <cell r="R1675">
            <v>43882</v>
          </cell>
          <cell r="S1675" t="str">
            <v>FRANKIE</v>
          </cell>
          <cell r="T1675" t="str">
            <v>12</v>
          </cell>
          <cell r="V1675" t="str">
            <v>43.924658</v>
          </cell>
          <cell r="W1675" t="str">
            <v>-71.892682</v>
          </cell>
        </row>
        <row r="1676">
          <cell r="B1676">
            <v>601803</v>
          </cell>
          <cell r="C1676" t="str">
            <v>Ranch House</v>
          </cell>
          <cell r="D1676" t="str">
            <v>FFV</v>
          </cell>
          <cell r="E1676">
            <v>0</v>
          </cell>
          <cell r="F1676" t="str">
            <v>TF</v>
          </cell>
          <cell r="G1676" t="str">
            <v>17 Asylum St</v>
          </cell>
          <cell r="H1676" t="str">
            <v>HARTFORD</v>
          </cell>
          <cell r="I1676" t="str">
            <v>CT</v>
          </cell>
          <cell r="J1676" t="str">
            <v>06103</v>
          </cell>
          <cell r="K1676" t="str">
            <v>High Confidence Auto Street Ref Geocoded</v>
          </cell>
          <cell r="M1676" t="str">
            <v>DOD-DEPARTMENT OF DE</v>
          </cell>
          <cell r="N1676" t="str">
            <v>CAPPELLO DISTRICT</v>
          </cell>
          <cell r="P1676">
            <v>43602</v>
          </cell>
          <cell r="Q1676">
            <v>44200.523900462998</v>
          </cell>
          <cell r="S1676" t="str">
            <v>FRANKIE</v>
          </cell>
          <cell r="T1676" t="str">
            <v>12</v>
          </cell>
          <cell r="V1676" t="str">
            <v>41.766570</v>
          </cell>
          <cell r="W1676" t="str">
            <v>-72.673490</v>
          </cell>
        </row>
        <row r="1677">
          <cell r="B1677">
            <v>601804</v>
          </cell>
          <cell r="C1677" t="str">
            <v>Hartford Journalism school</v>
          </cell>
          <cell r="D1677" t="str">
            <v>FFV</v>
          </cell>
          <cell r="E1677">
            <v>0</v>
          </cell>
          <cell r="F1677" t="str">
            <v>W</v>
          </cell>
          <cell r="G1677" t="str">
            <v>150 Tower Ave</v>
          </cell>
          <cell r="H1677" t="str">
            <v>HARTFORD</v>
          </cell>
          <cell r="I1677" t="str">
            <v>CT</v>
          </cell>
          <cell r="J1677" t="str">
            <v>06120</v>
          </cell>
          <cell r="K1677" t="str">
            <v>Exact Auto Street Reference Geocoded</v>
          </cell>
          <cell r="M1677" t="str">
            <v>DOD-DEPARTMENT OF DE</v>
          </cell>
          <cell r="N1677" t="str">
            <v>CAPPELLO DISTRICT</v>
          </cell>
          <cell r="P1677">
            <v>43621</v>
          </cell>
          <cell r="Q1677">
            <v>44356.732939814799</v>
          </cell>
          <cell r="R1677">
            <v>43676</v>
          </cell>
          <cell r="S1677" t="str">
            <v>FRANKIE</v>
          </cell>
          <cell r="T1677" t="str">
            <v>12</v>
          </cell>
          <cell r="V1677" t="str">
            <v>41.797656</v>
          </cell>
          <cell r="W1677" t="str">
            <v>-72.670251</v>
          </cell>
        </row>
        <row r="1678">
          <cell r="B1678">
            <v>601814</v>
          </cell>
          <cell r="C1678" t="str">
            <v>Flanders ES East Lyme</v>
          </cell>
          <cell r="D1678" t="str">
            <v>FFV</v>
          </cell>
          <cell r="E1678">
            <v>0</v>
          </cell>
          <cell r="F1678" t="str">
            <v>M</v>
          </cell>
          <cell r="G1678" t="str">
            <v>167 Boston Post Rd</v>
          </cell>
          <cell r="H1678" t="str">
            <v>EAST LYME</v>
          </cell>
          <cell r="I1678" t="str">
            <v>CT</v>
          </cell>
          <cell r="J1678" t="str">
            <v>06333</v>
          </cell>
          <cell r="K1678" t="str">
            <v>Exact Auto Street Reference Geocoded</v>
          </cell>
          <cell r="M1678" t="str">
            <v>DOD-DEPARTMENT OF DE</v>
          </cell>
          <cell r="N1678" t="str">
            <v>CAPPELLO DISTRICT</v>
          </cell>
          <cell r="P1678">
            <v>43699</v>
          </cell>
          <cell r="Q1678">
            <v>44496.539907407401</v>
          </cell>
          <cell r="R1678">
            <v>44647</v>
          </cell>
          <cell r="S1678" t="str">
            <v>FRANKIE</v>
          </cell>
          <cell r="T1678" t="str">
            <v>12</v>
          </cell>
          <cell r="V1678" t="str">
            <v>41.366089</v>
          </cell>
          <cell r="W1678" t="str">
            <v>-72.214921</v>
          </cell>
        </row>
        <row r="1679">
          <cell r="B1679">
            <v>601815</v>
          </cell>
          <cell r="C1679" t="str">
            <v>L.Hayes ES East Lyme</v>
          </cell>
          <cell r="D1679" t="str">
            <v>FFV</v>
          </cell>
          <cell r="E1679">
            <v>0</v>
          </cell>
          <cell r="F1679" t="str">
            <v>M</v>
          </cell>
          <cell r="G1679" t="str">
            <v>29 Society RD</v>
          </cell>
          <cell r="H1679" t="str">
            <v>EAST LYME</v>
          </cell>
          <cell r="I1679" t="str">
            <v>CT</v>
          </cell>
          <cell r="J1679" t="str">
            <v>06333</v>
          </cell>
          <cell r="K1679" t="str">
            <v>Ambiguous Auto Street Ref Geocode</v>
          </cell>
          <cell r="M1679" t="str">
            <v>DOD-DEPARTMENT OF DE</v>
          </cell>
          <cell r="N1679" t="str">
            <v>CAPPELLO DISTRICT</v>
          </cell>
          <cell r="P1679">
            <v>43699</v>
          </cell>
          <cell r="Q1679">
            <v>44496.539907407401</v>
          </cell>
          <cell r="R1679">
            <v>44647</v>
          </cell>
          <cell r="S1679" t="str">
            <v>FRANKIE</v>
          </cell>
          <cell r="T1679" t="str">
            <v>12</v>
          </cell>
          <cell r="V1679" t="str">
            <v>41.342908</v>
          </cell>
          <cell r="W1679" t="str">
            <v>-72.233526</v>
          </cell>
        </row>
        <row r="1680">
          <cell r="B1680">
            <v>601816</v>
          </cell>
          <cell r="C1680" t="str">
            <v>Niantic Center School</v>
          </cell>
          <cell r="D1680" t="str">
            <v>FFV</v>
          </cell>
          <cell r="E1680">
            <v>0</v>
          </cell>
          <cell r="F1680" t="str">
            <v>M</v>
          </cell>
          <cell r="G1680" t="str">
            <v>7 West MaiN St</v>
          </cell>
          <cell r="H1680" t="str">
            <v>NIANTIC</v>
          </cell>
          <cell r="I1680" t="str">
            <v>CT</v>
          </cell>
          <cell r="J1680" t="str">
            <v>06357</v>
          </cell>
          <cell r="K1680" t="str">
            <v>Exact Auto Street Reference Geocoded</v>
          </cell>
          <cell r="M1680" t="str">
            <v>DOD-DEPARTMENT OF DE</v>
          </cell>
          <cell r="N1680" t="str">
            <v>CAPPELLO DISTRICT</v>
          </cell>
          <cell r="O1680" t="str">
            <v>DOOR#2.</v>
          </cell>
          <cell r="P1680">
            <v>43699</v>
          </cell>
          <cell r="Q1680">
            <v>44496.539907407401</v>
          </cell>
          <cell r="R1680">
            <v>44647</v>
          </cell>
          <cell r="S1680" t="str">
            <v>FRANKIE</v>
          </cell>
          <cell r="T1680" t="str">
            <v>12</v>
          </cell>
          <cell r="V1680" t="str">
            <v>41.322197</v>
          </cell>
          <cell r="W1680" t="str">
            <v>-72.202790</v>
          </cell>
        </row>
        <row r="1681">
          <cell r="B1681">
            <v>601817</v>
          </cell>
          <cell r="C1681" t="str">
            <v>J. Berry Elem Meriden 6:15-1:45</v>
          </cell>
          <cell r="D1681" t="str">
            <v>FFV</v>
          </cell>
          <cell r="E1681">
            <v>0</v>
          </cell>
          <cell r="F1681" t="str">
            <v>M</v>
          </cell>
          <cell r="G1681" t="str">
            <v>124 Columbia St</v>
          </cell>
          <cell r="H1681" t="str">
            <v>MERIDEN</v>
          </cell>
          <cell r="I1681" t="str">
            <v>CT</v>
          </cell>
          <cell r="J1681" t="str">
            <v>06450</v>
          </cell>
          <cell r="K1681" t="str">
            <v>High Confidence Auto Street Ref Geocoded</v>
          </cell>
          <cell r="M1681" t="str">
            <v>DOD-DEPARTMENT OF DE</v>
          </cell>
          <cell r="N1681" t="str">
            <v>CAPPELLO DISTRICT</v>
          </cell>
          <cell r="P1681">
            <v>43699</v>
          </cell>
          <cell r="Q1681">
            <v>44496.570115740702</v>
          </cell>
          <cell r="R1681">
            <v>43770</v>
          </cell>
          <cell r="S1681" t="str">
            <v>FRANKIE</v>
          </cell>
          <cell r="T1681" t="str">
            <v>12</v>
          </cell>
          <cell r="V1681" t="str">
            <v>41.545478</v>
          </cell>
          <cell r="W1681" t="str">
            <v>-72.802708</v>
          </cell>
        </row>
        <row r="1682">
          <cell r="B1682">
            <v>601818</v>
          </cell>
          <cell r="C1682" t="str">
            <v>Thomas Hooker Elementary - FFV</v>
          </cell>
          <cell r="D1682" t="str">
            <v>FFV</v>
          </cell>
          <cell r="E1682">
            <v>0</v>
          </cell>
          <cell r="F1682" t="str">
            <v>M</v>
          </cell>
          <cell r="G1682" t="str">
            <v>70 Overlook RD</v>
          </cell>
          <cell r="H1682" t="str">
            <v>MERIDEN</v>
          </cell>
          <cell r="I1682" t="str">
            <v>CT</v>
          </cell>
          <cell r="J1682" t="str">
            <v>06451</v>
          </cell>
          <cell r="K1682" t="str">
            <v>High Confidence Auto Street Ref Geocoded</v>
          </cell>
          <cell r="M1682" t="str">
            <v>DOD-DEPARTMENT OF DE</v>
          </cell>
          <cell r="N1682" t="str">
            <v>CAPPELLO DISTRICT</v>
          </cell>
          <cell r="P1682">
            <v>43699</v>
          </cell>
          <cell r="Q1682">
            <v>44496.570115740702</v>
          </cell>
          <cell r="R1682">
            <v>43814</v>
          </cell>
          <cell r="S1682" t="str">
            <v>FRANKIE</v>
          </cell>
          <cell r="T1682" t="str">
            <v>12</v>
          </cell>
          <cell r="V1682" t="str">
            <v>41.517967</v>
          </cell>
          <cell r="W1682" t="str">
            <v>-72.778070</v>
          </cell>
        </row>
        <row r="1683">
          <cell r="B1683">
            <v>601819</v>
          </cell>
          <cell r="C1683" t="str">
            <v>C. Pulaski Elem Meriden 6:45-2</v>
          </cell>
          <cell r="D1683" t="str">
            <v>FFV</v>
          </cell>
          <cell r="E1683">
            <v>0</v>
          </cell>
          <cell r="F1683" t="str">
            <v>M</v>
          </cell>
          <cell r="G1683" t="str">
            <v>100 Clearview Ave</v>
          </cell>
          <cell r="H1683" t="str">
            <v>MERIDEN</v>
          </cell>
          <cell r="I1683" t="str">
            <v>CT</v>
          </cell>
          <cell r="J1683" t="str">
            <v>06450</v>
          </cell>
          <cell r="K1683" t="str">
            <v>Exact Auto Street Reference Geocoded</v>
          </cell>
          <cell r="M1683" t="str">
            <v>DOD-DEPARTMENT OF DE</v>
          </cell>
          <cell r="N1683" t="str">
            <v>CAPPELLO DISTRICT</v>
          </cell>
          <cell r="P1683">
            <v>43699</v>
          </cell>
          <cell r="Q1683">
            <v>44496.570115740702</v>
          </cell>
          <cell r="R1683">
            <v>43770</v>
          </cell>
          <cell r="S1683" t="str">
            <v>FRANKIE</v>
          </cell>
          <cell r="T1683" t="str">
            <v>12</v>
          </cell>
          <cell r="V1683" t="str">
            <v>41.523517</v>
          </cell>
          <cell r="W1683" t="str">
            <v>-72.804333</v>
          </cell>
        </row>
        <row r="1684">
          <cell r="B1684">
            <v>601820</v>
          </cell>
          <cell r="C1684" t="str">
            <v>R. Sherman Elem Meriden 6:30-1:45</v>
          </cell>
          <cell r="D1684" t="str">
            <v>FFV</v>
          </cell>
          <cell r="E1684">
            <v>0</v>
          </cell>
          <cell r="F1684" t="str">
            <v>M</v>
          </cell>
          <cell r="G1684" t="str">
            <v>64 North Pearl St</v>
          </cell>
          <cell r="H1684" t="str">
            <v>MERIDEN</v>
          </cell>
          <cell r="I1684" t="str">
            <v>CT</v>
          </cell>
          <cell r="J1684" t="str">
            <v>06450</v>
          </cell>
          <cell r="K1684" t="str">
            <v>Exact Auto Street Reference Geocoded</v>
          </cell>
          <cell r="M1684" t="str">
            <v>DOD-DEPARTMENT OF DE</v>
          </cell>
          <cell r="N1684" t="str">
            <v>CAPPELLO DISTRICT</v>
          </cell>
          <cell r="P1684">
            <v>43699</v>
          </cell>
          <cell r="Q1684">
            <v>44496.570115740702</v>
          </cell>
          <cell r="R1684">
            <v>43770</v>
          </cell>
          <cell r="S1684" t="str">
            <v>FRANKIE</v>
          </cell>
          <cell r="T1684" t="str">
            <v>12</v>
          </cell>
          <cell r="V1684" t="str">
            <v>41.535896</v>
          </cell>
          <cell r="W1684" t="str">
            <v>-72.782511</v>
          </cell>
        </row>
        <row r="1685">
          <cell r="B1685">
            <v>601821</v>
          </cell>
          <cell r="C1685" t="str">
            <v>REG 1  - KENT CENTER SCH</v>
          </cell>
          <cell r="D1685" t="str">
            <v>FFV</v>
          </cell>
          <cell r="E1685">
            <v>0</v>
          </cell>
          <cell r="F1685" t="str">
            <v>W</v>
          </cell>
          <cell r="G1685" t="str">
            <v>9 Judd Ave</v>
          </cell>
          <cell r="H1685" t="str">
            <v>KENT</v>
          </cell>
          <cell r="I1685" t="str">
            <v>CT</v>
          </cell>
          <cell r="J1685" t="str">
            <v>06757</v>
          </cell>
          <cell r="K1685" t="str">
            <v>Exact Auto Street Reference Geocoded</v>
          </cell>
          <cell r="M1685" t="str">
            <v>DOD-DEPARTMENT OF DE</v>
          </cell>
          <cell r="N1685" t="str">
            <v>CAPPELLO DISTRICT</v>
          </cell>
          <cell r="P1685">
            <v>43699</v>
          </cell>
          <cell r="Q1685">
            <v>44496.539907407401</v>
          </cell>
          <cell r="R1685">
            <v>44619</v>
          </cell>
          <cell r="S1685" t="str">
            <v>FRANKIE</v>
          </cell>
          <cell r="T1685" t="str">
            <v>12</v>
          </cell>
          <cell r="V1685" t="str">
            <v>41.724522</v>
          </cell>
          <cell r="W1685" t="str">
            <v>-73.481162</v>
          </cell>
        </row>
        <row r="1686">
          <cell r="B1686">
            <v>601822</v>
          </cell>
          <cell r="C1686" t="str">
            <v>JEROME HARRIS MIDDLE SCHOOL - FFV</v>
          </cell>
          <cell r="D1686" t="str">
            <v>FFV</v>
          </cell>
          <cell r="E1686">
            <v>0</v>
          </cell>
          <cell r="F1686" t="str">
            <v>W</v>
          </cell>
          <cell r="G1686" t="str">
            <v>335 Foxen RD</v>
          </cell>
          <cell r="H1686" t="str">
            <v>NORTH BRANFORD</v>
          </cell>
          <cell r="I1686" t="str">
            <v>CT</v>
          </cell>
          <cell r="J1686" t="str">
            <v>06471</v>
          </cell>
          <cell r="K1686" t="str">
            <v>Exact Auto Street Reference Geocoded</v>
          </cell>
          <cell r="M1686" t="str">
            <v>DOD-DEPARTMENT OF DE</v>
          </cell>
          <cell r="N1686" t="str">
            <v>CAPPELLO DISTRICT</v>
          </cell>
          <cell r="P1686">
            <v>43699</v>
          </cell>
          <cell r="Q1686">
            <v>44496.539907407401</v>
          </cell>
          <cell r="R1686">
            <v>44642</v>
          </cell>
          <cell r="S1686" t="str">
            <v>FRANKIE</v>
          </cell>
          <cell r="T1686" t="str">
            <v>12</v>
          </cell>
          <cell r="V1686" t="str">
            <v>41.329418</v>
          </cell>
          <cell r="W1686" t="str">
            <v>-72.810184</v>
          </cell>
        </row>
        <row r="1687">
          <cell r="B1687">
            <v>601823</v>
          </cell>
          <cell r="C1687" t="str">
            <v>Totoket Valley N. Branford</v>
          </cell>
          <cell r="D1687" t="str">
            <v>FFV</v>
          </cell>
          <cell r="E1687">
            <v>0</v>
          </cell>
          <cell r="F1687" t="str">
            <v>W</v>
          </cell>
          <cell r="G1687" t="str">
            <v>1388 Middletown Ave</v>
          </cell>
          <cell r="H1687" t="str">
            <v>NORTH BRANFORD</v>
          </cell>
          <cell r="I1687" t="str">
            <v>CT</v>
          </cell>
          <cell r="J1687" t="str">
            <v>06471</v>
          </cell>
          <cell r="K1687" t="str">
            <v>Ambiguous Auto Street Ref Geocode</v>
          </cell>
          <cell r="M1687" t="str">
            <v>DOD-DEPARTMENT OF DE</v>
          </cell>
          <cell r="N1687" t="str">
            <v>CAPPELLO DISTRICT</v>
          </cell>
          <cell r="O1687" t="str">
            <v>EFFECTIVE 8/10/20 Del in all locations unless cust chooses not to.</v>
          </cell>
          <cell r="P1687">
            <v>43699</v>
          </cell>
          <cell r="Q1687">
            <v>44496.539907407401</v>
          </cell>
          <cell r="R1687">
            <v>44642</v>
          </cell>
          <cell r="S1687" t="str">
            <v>FRANKIE</v>
          </cell>
          <cell r="T1687" t="str">
            <v>12</v>
          </cell>
          <cell r="V1687" t="str">
            <v>41.392209</v>
          </cell>
          <cell r="W1687" t="str">
            <v>-72.792289</v>
          </cell>
        </row>
        <row r="1688">
          <cell r="B1688">
            <v>601824</v>
          </cell>
          <cell r="C1688" t="str">
            <v>N. Branford Interm. School</v>
          </cell>
          <cell r="D1688" t="str">
            <v>FFV</v>
          </cell>
          <cell r="E1688">
            <v>0</v>
          </cell>
          <cell r="F1688" t="str">
            <v>W</v>
          </cell>
          <cell r="G1688" t="str">
            <v>654 Foxen Rd</v>
          </cell>
          <cell r="H1688" t="str">
            <v>NORTH BRANFORD</v>
          </cell>
          <cell r="I1688" t="str">
            <v>CT</v>
          </cell>
          <cell r="J1688" t="str">
            <v>06471</v>
          </cell>
          <cell r="K1688" t="str">
            <v>Exact Auto Street Reference Geocoded</v>
          </cell>
          <cell r="M1688" t="str">
            <v>DOD-DEPARTMENT OF DE</v>
          </cell>
          <cell r="N1688" t="str">
            <v>CAPPELLO DISTRICT</v>
          </cell>
          <cell r="O1688" t="str">
            <v>EFFECTIVE 8/10/20 Del in all locations unless cust chooses not to.</v>
          </cell>
          <cell r="P1688">
            <v>43699</v>
          </cell>
          <cell r="Q1688">
            <v>44496.539907407401</v>
          </cell>
          <cell r="R1688">
            <v>44663</v>
          </cell>
          <cell r="S1688" t="str">
            <v>FRANKIE</v>
          </cell>
          <cell r="T1688" t="str">
            <v>12</v>
          </cell>
          <cell r="V1688" t="str">
            <v>41.332610</v>
          </cell>
          <cell r="W1688" t="str">
            <v>-72.799015</v>
          </cell>
        </row>
        <row r="1689">
          <cell r="B1689">
            <v>601825</v>
          </cell>
          <cell r="C1689" t="str">
            <v>N. Branford H School</v>
          </cell>
          <cell r="D1689" t="str">
            <v>FFV</v>
          </cell>
          <cell r="E1689">
            <v>0</v>
          </cell>
          <cell r="F1689" t="str">
            <v>W</v>
          </cell>
          <cell r="G1689" t="str">
            <v>49 Caputo RD</v>
          </cell>
          <cell r="H1689" t="str">
            <v>NORTH BRANFORD</v>
          </cell>
          <cell r="I1689" t="str">
            <v>CT</v>
          </cell>
          <cell r="J1689" t="str">
            <v>06471</v>
          </cell>
          <cell r="K1689" t="str">
            <v>High Confidence Auto Street Ref Geocoded</v>
          </cell>
          <cell r="M1689" t="str">
            <v>DOD-DEPARTMENT OF DE</v>
          </cell>
          <cell r="N1689" t="str">
            <v>CAPPELLO DISTRICT</v>
          </cell>
          <cell r="P1689">
            <v>43699</v>
          </cell>
          <cell r="Q1689">
            <v>44496.539907407401</v>
          </cell>
          <cell r="R1689">
            <v>44579</v>
          </cell>
          <cell r="S1689" t="str">
            <v>FRANKIE</v>
          </cell>
          <cell r="T1689" t="str">
            <v>12</v>
          </cell>
          <cell r="V1689" t="str">
            <v>41.335800</v>
          </cell>
          <cell r="W1689" t="str">
            <v>-72.802820</v>
          </cell>
        </row>
        <row r="1690">
          <cell r="B1690">
            <v>601826</v>
          </cell>
          <cell r="C1690" t="str">
            <v>ISAAC N. London</v>
          </cell>
          <cell r="D1690" t="str">
            <v>FFV</v>
          </cell>
          <cell r="E1690">
            <v>0</v>
          </cell>
          <cell r="F1690" t="str">
            <v>T</v>
          </cell>
          <cell r="G1690" t="str">
            <v>190 Governor Winthrop BLVD</v>
          </cell>
          <cell r="H1690" t="str">
            <v>NEW LONDON</v>
          </cell>
          <cell r="I1690" t="str">
            <v>CT</v>
          </cell>
          <cell r="J1690" t="str">
            <v>06320</v>
          </cell>
          <cell r="K1690" t="str">
            <v>Exact Auto Street Reference Geocoded</v>
          </cell>
          <cell r="M1690" t="str">
            <v>DOD-DEPARTMENT OF DE</v>
          </cell>
          <cell r="N1690" t="str">
            <v>CAPPELLO DISTRICT</v>
          </cell>
          <cell r="P1690">
            <v>43699</v>
          </cell>
          <cell r="Q1690">
            <v>44496.539907407401</v>
          </cell>
          <cell r="R1690">
            <v>44655</v>
          </cell>
          <cell r="S1690" t="str">
            <v>FRANKIE</v>
          </cell>
          <cell r="T1690" t="str">
            <v>12</v>
          </cell>
          <cell r="V1690" t="str">
            <v>41.355984</v>
          </cell>
          <cell r="W1690" t="str">
            <v>-72.098372</v>
          </cell>
        </row>
        <row r="1691">
          <cell r="B1691">
            <v>601827</v>
          </cell>
          <cell r="C1691" t="str">
            <v>EDADVANCE - EXPLORATIONS CHARTER SCH</v>
          </cell>
          <cell r="D1691" t="str">
            <v>FFV</v>
          </cell>
          <cell r="E1691">
            <v>0</v>
          </cell>
          <cell r="F1691" t="str">
            <v>M</v>
          </cell>
          <cell r="G1691" t="str">
            <v>355 Goshen Road</v>
          </cell>
          <cell r="H1691" t="str">
            <v>LITCHFIELD</v>
          </cell>
          <cell r="I1691" t="str">
            <v>CT</v>
          </cell>
          <cell r="J1691" t="str">
            <v>06759</v>
          </cell>
          <cell r="K1691" t="str">
            <v>Exact Auto Street Reference Geocoded</v>
          </cell>
          <cell r="M1691" t="str">
            <v>DOD-DEPARTMENT OF DE</v>
          </cell>
          <cell r="N1691" t="str">
            <v>CAPPELLO DISTRICT</v>
          </cell>
          <cell r="O1691" t="str">
            <v>EFFECTIVE 8/10/20 Del in all locations unless cust chooses not to.</v>
          </cell>
          <cell r="P1691">
            <v>43699</v>
          </cell>
          <cell r="Q1691">
            <v>44496.539907407401</v>
          </cell>
          <cell r="R1691">
            <v>44570</v>
          </cell>
          <cell r="S1691" t="str">
            <v>FRANKIE</v>
          </cell>
          <cell r="T1691" t="str">
            <v>12</v>
          </cell>
          <cell r="V1691" t="str">
            <v>41.762314</v>
          </cell>
          <cell r="W1691" t="str">
            <v>-73.197930</v>
          </cell>
        </row>
        <row r="1692">
          <cell r="B1692">
            <v>601828</v>
          </cell>
          <cell r="C1692" t="str">
            <v>PARISH HILL MIDDLE/HS</v>
          </cell>
          <cell r="D1692" t="str">
            <v>FFV</v>
          </cell>
          <cell r="E1692">
            <v>0</v>
          </cell>
          <cell r="F1692" t="str">
            <v>W</v>
          </cell>
          <cell r="G1692" t="str">
            <v>304 PARISH HILL</v>
          </cell>
          <cell r="H1692" t="str">
            <v>CHAPLIN</v>
          </cell>
          <cell r="I1692" t="str">
            <v>CT</v>
          </cell>
          <cell r="J1692" t="str">
            <v>06235</v>
          </cell>
          <cell r="K1692" t="str">
            <v>High Confidence Auto Street Ref Geocoded</v>
          </cell>
          <cell r="M1692" t="str">
            <v>DOD-DEPARTMENT OF DE</v>
          </cell>
          <cell r="N1692" t="str">
            <v>CAPPELLO DISTRICT</v>
          </cell>
          <cell r="O1692" t="str">
            <v>EFFECTIVE 8/10/20 Del in all locations unless cust chooses not to.</v>
          </cell>
          <cell r="P1692">
            <v>43844</v>
          </cell>
          <cell r="Q1692">
            <v>44496.539907407401</v>
          </cell>
          <cell r="R1692">
            <v>44656</v>
          </cell>
          <cell r="S1692" t="str">
            <v>FRANKIE</v>
          </cell>
          <cell r="T1692" t="str">
            <v>12</v>
          </cell>
          <cell r="V1692" t="str">
            <v>41.749921</v>
          </cell>
          <cell r="W1692" t="str">
            <v>-72.107589</v>
          </cell>
        </row>
        <row r="1693">
          <cell r="B1693">
            <v>601829</v>
          </cell>
          <cell r="C1693" t="str">
            <v>CHARLTON MIDDLE SCHOOL</v>
          </cell>
          <cell r="D1693" t="str">
            <v>FFV</v>
          </cell>
          <cell r="E1693">
            <v>0</v>
          </cell>
          <cell r="F1693" t="str">
            <v>R</v>
          </cell>
          <cell r="G1693" t="str">
            <v>2 OXFORD ROAD</v>
          </cell>
          <cell r="H1693" t="str">
            <v>CHARLTON</v>
          </cell>
          <cell r="I1693" t="str">
            <v>MA</v>
          </cell>
          <cell r="J1693" t="str">
            <v>01507</v>
          </cell>
          <cell r="K1693" t="str">
            <v>Exact Auto Street Reference Geocoded</v>
          </cell>
          <cell r="M1693" t="str">
            <v>DOD-DEPARTMENT OF DE</v>
          </cell>
          <cell r="N1693" t="str">
            <v>CAPPELLO DISTRICT</v>
          </cell>
          <cell r="P1693">
            <v>43718</v>
          </cell>
          <cell r="Q1693">
            <v>44116.4292361111</v>
          </cell>
          <cell r="R1693">
            <v>44643</v>
          </cell>
          <cell r="S1693" t="str">
            <v>ADMIN</v>
          </cell>
          <cell r="T1693" t="str">
            <v>12</v>
          </cell>
          <cell r="V1693" t="str">
            <v>42.134389</v>
          </cell>
          <cell r="W1693" t="str">
            <v>-71.941462</v>
          </cell>
        </row>
        <row r="1694">
          <cell r="B1694">
            <v>601901</v>
          </cell>
          <cell r="C1694" t="str">
            <v>FRONTIER REG SCH DISTRICT</v>
          </cell>
          <cell r="D1694" t="str">
            <v>FFV</v>
          </cell>
          <cell r="E1694">
            <v>0</v>
          </cell>
          <cell r="F1694" t="str">
            <v>M</v>
          </cell>
          <cell r="G1694" t="str">
            <v>113 North MAIN STREET</v>
          </cell>
          <cell r="H1694" t="str">
            <v>SOUTH DEERFIEL</v>
          </cell>
          <cell r="I1694" t="str">
            <v>MA</v>
          </cell>
          <cell r="J1694" t="str">
            <v>01373</v>
          </cell>
          <cell r="K1694" t="str">
            <v>High Confidence Auto Street Ref Geocoded</v>
          </cell>
          <cell r="M1694" t="str">
            <v>DOD-DEPARTMENT OF DE</v>
          </cell>
          <cell r="N1694" t="str">
            <v>CAPPELLO DISTRICT</v>
          </cell>
          <cell r="O1694" t="str">
            <v>EFFECTIVE 8/10/20 Del in all locations unless cust chooses not to.</v>
          </cell>
          <cell r="P1694">
            <v>43718</v>
          </cell>
          <cell r="Q1694">
            <v>44530.824456018498</v>
          </cell>
          <cell r="R1694">
            <v>44696</v>
          </cell>
          <cell r="S1694" t="str">
            <v>FRANKIE</v>
          </cell>
          <cell r="T1694" t="str">
            <v>12</v>
          </cell>
          <cell r="V1694" t="str">
            <v>42.483624</v>
          </cell>
          <cell r="W1694" t="str">
            <v>-72.604290</v>
          </cell>
        </row>
        <row r="1695">
          <cell r="B1695">
            <v>601902</v>
          </cell>
          <cell r="C1695" t="str">
            <v>SHEFFIELD ELEMENTARY SCHOOL</v>
          </cell>
          <cell r="D1695" t="str">
            <v>FFV</v>
          </cell>
          <cell r="E1695">
            <v>0</v>
          </cell>
          <cell r="F1695" t="str">
            <v>R</v>
          </cell>
          <cell r="G1695" t="str">
            <v>43 CROCKER AVE.</v>
          </cell>
          <cell r="H1695" t="str">
            <v>TURNERS FALLS</v>
          </cell>
          <cell r="I1695" t="str">
            <v>MA</v>
          </cell>
          <cell r="J1695" t="str">
            <v>01376</v>
          </cell>
          <cell r="K1695" t="str">
            <v>Exact Auto Street Reference Geocoded</v>
          </cell>
          <cell r="M1695" t="str">
            <v>DOD-DEPARTMENT OF DE</v>
          </cell>
          <cell r="N1695" t="str">
            <v>CAPPELLO DISTRICT</v>
          </cell>
          <cell r="P1695">
            <v>43718</v>
          </cell>
          <cell r="Q1695">
            <v>44089.543067129598</v>
          </cell>
          <cell r="R1695">
            <v>44455</v>
          </cell>
          <cell r="S1695" t="str">
            <v>FRANKIE</v>
          </cell>
          <cell r="T1695" t="str">
            <v>12</v>
          </cell>
          <cell r="V1695" t="str">
            <v>42.599767</v>
          </cell>
          <cell r="W1695" t="str">
            <v>-72.557961</v>
          </cell>
        </row>
        <row r="1696">
          <cell r="B1696">
            <v>601903</v>
          </cell>
          <cell r="C1696" t="str">
            <v>Birchland Park Middle Schoo</v>
          </cell>
          <cell r="D1696" t="str">
            <v>FFV</v>
          </cell>
          <cell r="E1696">
            <v>0</v>
          </cell>
          <cell r="F1696" t="str">
            <v>W</v>
          </cell>
          <cell r="G1696" t="str">
            <v>50 Hanward Hill</v>
          </cell>
          <cell r="H1696" t="str">
            <v>East Longmeado</v>
          </cell>
          <cell r="I1696" t="str">
            <v>MA</v>
          </cell>
          <cell r="J1696" t="str">
            <v>01028</v>
          </cell>
          <cell r="K1696" t="str">
            <v>High Confidence Auto Street Ref Geocoded</v>
          </cell>
          <cell r="M1696" t="str">
            <v>DOD-DEPARTMENT OF DE</v>
          </cell>
          <cell r="N1696" t="str">
            <v>CAPPELLO DISTRICT</v>
          </cell>
          <cell r="P1696">
            <v>43718</v>
          </cell>
          <cell r="Q1696">
            <v>44089.543067129598</v>
          </cell>
          <cell r="S1696" t="str">
            <v>FRANKIE</v>
          </cell>
          <cell r="T1696" t="str">
            <v>12</v>
          </cell>
          <cell r="V1696" t="str">
            <v>42.068647</v>
          </cell>
          <cell r="W1696" t="str">
            <v>-72.506631</v>
          </cell>
        </row>
        <row r="1697">
          <cell r="B1697">
            <v>601904</v>
          </cell>
          <cell r="C1697" t="str">
            <v>CENTER Elementary</v>
          </cell>
          <cell r="D1697" t="str">
            <v>FFV</v>
          </cell>
          <cell r="E1697">
            <v>0</v>
          </cell>
          <cell r="F1697" t="str">
            <v>W</v>
          </cell>
          <cell r="G1697" t="str">
            <v>837 LONGMEADOW</v>
          </cell>
          <cell r="H1697" t="str">
            <v>LONGMEADOW</v>
          </cell>
          <cell r="I1697" t="str">
            <v>MA</v>
          </cell>
          <cell r="J1697" t="str">
            <v>01106</v>
          </cell>
          <cell r="K1697" t="str">
            <v>High Confidence Auto Street Ref Geocoded</v>
          </cell>
          <cell r="M1697" t="str">
            <v>DOD-DEPARTMENT OF DE</v>
          </cell>
          <cell r="N1697" t="str">
            <v>CAPPELLO DISTRICT</v>
          </cell>
          <cell r="P1697">
            <v>43718</v>
          </cell>
          <cell r="Q1697">
            <v>44089.543067129598</v>
          </cell>
          <cell r="S1697" t="str">
            <v>FRANKIE</v>
          </cell>
          <cell r="T1697" t="str">
            <v>12</v>
          </cell>
          <cell r="V1697" t="str">
            <v>42.048054</v>
          </cell>
          <cell r="W1697" t="str">
            <v>-72.583410</v>
          </cell>
        </row>
        <row r="1698">
          <cell r="B1698">
            <v>601905</v>
          </cell>
          <cell r="C1698" t="str">
            <v>Westfield Intermediate Scho</v>
          </cell>
          <cell r="D1698" t="str">
            <v>FFV</v>
          </cell>
          <cell r="E1698">
            <v>0</v>
          </cell>
          <cell r="F1698" t="str">
            <v>W</v>
          </cell>
          <cell r="G1698" t="str">
            <v>350 SOUTHAMPTON ROAD</v>
          </cell>
          <cell r="H1698" t="str">
            <v>WESTFIELD</v>
          </cell>
          <cell r="I1698" t="str">
            <v>MA</v>
          </cell>
          <cell r="J1698" t="str">
            <v>01085</v>
          </cell>
          <cell r="K1698" t="str">
            <v>Exact Auto Street Reference Geocoded</v>
          </cell>
          <cell r="M1698" t="str">
            <v>DOD-DEPARTMENT OF DE</v>
          </cell>
          <cell r="N1698" t="str">
            <v>CAPPELLO DISTRICT</v>
          </cell>
          <cell r="P1698">
            <v>43718</v>
          </cell>
          <cell r="Q1698">
            <v>44496.539907407401</v>
          </cell>
          <cell r="R1698">
            <v>44726</v>
          </cell>
          <cell r="S1698" t="str">
            <v>FRANKIE</v>
          </cell>
          <cell r="T1698" t="str">
            <v>12</v>
          </cell>
          <cell r="V1698" t="str">
            <v>42.150938</v>
          </cell>
          <cell r="W1698" t="str">
            <v>-72.726970</v>
          </cell>
        </row>
        <row r="1699">
          <cell r="B1699">
            <v>601906</v>
          </cell>
          <cell r="C1699" t="str">
            <v>Westfield Middle School</v>
          </cell>
          <cell r="D1699" t="str">
            <v>FFV</v>
          </cell>
          <cell r="E1699">
            <v>0</v>
          </cell>
          <cell r="F1699" t="str">
            <v>W</v>
          </cell>
          <cell r="G1699" t="str">
            <v>30 WEST SILVER st</v>
          </cell>
          <cell r="H1699" t="str">
            <v>WESTFIELD</v>
          </cell>
          <cell r="I1699" t="str">
            <v>MA</v>
          </cell>
          <cell r="J1699" t="str">
            <v>01085</v>
          </cell>
          <cell r="K1699" t="str">
            <v>High Confidence Auto Street Ref Geocoded</v>
          </cell>
          <cell r="M1699" t="str">
            <v>DOD-DEPARTMENT OF DE</v>
          </cell>
          <cell r="N1699" t="str">
            <v>CAPPELLO DISTRICT</v>
          </cell>
          <cell r="O1699" t="str">
            <v>EFFECTIVE 8/10/20 Del in all locations unless cust chooses not to.</v>
          </cell>
          <cell r="P1699">
            <v>43718</v>
          </cell>
          <cell r="Q1699">
            <v>44496.539907407401</v>
          </cell>
          <cell r="R1699">
            <v>44761</v>
          </cell>
          <cell r="S1699" t="str">
            <v>FRANKIE</v>
          </cell>
          <cell r="T1699" t="str">
            <v>12</v>
          </cell>
          <cell r="V1699" t="str">
            <v>42.114597</v>
          </cell>
          <cell r="W1699" t="str">
            <v>-72.750707</v>
          </cell>
        </row>
        <row r="1700">
          <cell r="B1700">
            <v>601907</v>
          </cell>
          <cell r="C1700" t="str">
            <v>SOULE ROAD SCHOOL</v>
          </cell>
          <cell r="D1700" t="str">
            <v>FFV</v>
          </cell>
          <cell r="E1700">
            <v>0</v>
          </cell>
          <cell r="F1700" t="str">
            <v>F</v>
          </cell>
          <cell r="G1700" t="str">
            <v>300 SOULE ROAD</v>
          </cell>
          <cell r="H1700" t="str">
            <v>WILBRAHAM</v>
          </cell>
          <cell r="I1700" t="str">
            <v>MA</v>
          </cell>
          <cell r="J1700" t="str">
            <v>01095</v>
          </cell>
          <cell r="K1700" t="str">
            <v>Exact Auto Street Reference Geocoded</v>
          </cell>
          <cell r="M1700" t="str">
            <v>DOD-DEPARTMENT OF DE</v>
          </cell>
          <cell r="N1700" t="str">
            <v>CAPPELLO DISTRICT</v>
          </cell>
          <cell r="P1700">
            <v>43718</v>
          </cell>
          <cell r="Q1700">
            <v>44496.539907407401</v>
          </cell>
          <cell r="R1700">
            <v>44686</v>
          </cell>
          <cell r="S1700" t="str">
            <v>FRANKIE</v>
          </cell>
          <cell r="T1700" t="str">
            <v>12</v>
          </cell>
          <cell r="V1700" t="str">
            <v>42.094185</v>
          </cell>
          <cell r="W1700" t="str">
            <v>-72.455644</v>
          </cell>
        </row>
        <row r="1701">
          <cell r="B1701">
            <v>601908</v>
          </cell>
          <cell r="C1701" t="str">
            <v>STONY HILL ELEMENTARY</v>
          </cell>
          <cell r="D1701" t="str">
            <v>FFV</v>
          </cell>
          <cell r="E1701">
            <v>0</v>
          </cell>
          <cell r="F1701" t="str">
            <v>F</v>
          </cell>
          <cell r="G1701" t="str">
            <v>675 STONY HILL ROAD</v>
          </cell>
          <cell r="H1701" t="str">
            <v>WILBRAHAM</v>
          </cell>
          <cell r="I1701" t="str">
            <v>MA</v>
          </cell>
          <cell r="J1701" t="str">
            <v>01095</v>
          </cell>
          <cell r="K1701" t="str">
            <v>Exact Auto Street Reference Geocoded</v>
          </cell>
          <cell r="M1701" t="str">
            <v>DOD-DEPARTMENT OF DE</v>
          </cell>
          <cell r="N1701" t="str">
            <v>CAPPELLO DISTRICT</v>
          </cell>
          <cell r="P1701">
            <v>43718</v>
          </cell>
          <cell r="Q1701">
            <v>44496.539907407401</v>
          </cell>
          <cell r="R1701">
            <v>44700</v>
          </cell>
          <cell r="S1701" t="str">
            <v>FRANKIE</v>
          </cell>
          <cell r="T1701" t="str">
            <v>12</v>
          </cell>
          <cell r="V1701" t="str">
            <v>42.124038</v>
          </cell>
          <cell r="W1701" t="str">
            <v>-72.453434</v>
          </cell>
        </row>
        <row r="1702">
          <cell r="B1702">
            <v>601909</v>
          </cell>
          <cell r="C1702" t="str">
            <v>SMITH ACADEMY</v>
          </cell>
          <cell r="D1702" t="str">
            <v>FFV</v>
          </cell>
          <cell r="E1702">
            <v>0</v>
          </cell>
          <cell r="F1702" t="str">
            <v>M</v>
          </cell>
          <cell r="G1702" t="str">
            <v>34 SCHOOL STREET</v>
          </cell>
          <cell r="H1702" t="str">
            <v>HATFIELD</v>
          </cell>
          <cell r="I1702" t="str">
            <v>MA</v>
          </cell>
          <cell r="J1702" t="str">
            <v>01038</v>
          </cell>
          <cell r="K1702" t="str">
            <v>Exact Auto Street Reference Geocoded</v>
          </cell>
          <cell r="M1702" t="str">
            <v>DOD-DEPARTMENT OF DE</v>
          </cell>
          <cell r="N1702" t="str">
            <v>CAPPELLO DISTRICT</v>
          </cell>
          <cell r="P1702">
            <v>43718</v>
          </cell>
          <cell r="Q1702">
            <v>44089.543067129598</v>
          </cell>
          <cell r="S1702" t="str">
            <v>FRANKIE</v>
          </cell>
          <cell r="T1702" t="str">
            <v>12</v>
          </cell>
          <cell r="V1702" t="str">
            <v>42.374351</v>
          </cell>
          <cell r="W1702" t="str">
            <v>-72.601953</v>
          </cell>
        </row>
        <row r="1703">
          <cell r="B1703">
            <v>601910</v>
          </cell>
          <cell r="C1703" t="str">
            <v>NORTHAMPTON HIGH</v>
          </cell>
          <cell r="D1703" t="str">
            <v>FFV</v>
          </cell>
          <cell r="E1703">
            <v>0</v>
          </cell>
          <cell r="F1703" t="str">
            <v>M</v>
          </cell>
          <cell r="G1703" t="str">
            <v>380 ELM ST</v>
          </cell>
          <cell r="H1703" t="str">
            <v>NORTHAMPTON</v>
          </cell>
          <cell r="I1703" t="str">
            <v>MA</v>
          </cell>
          <cell r="J1703" t="str">
            <v>01060</v>
          </cell>
          <cell r="K1703" t="str">
            <v>Exact Auto Street Reference Geocoded</v>
          </cell>
          <cell r="L1703" t="str">
            <v>EJ;DOCK</v>
          </cell>
          <cell r="M1703" t="str">
            <v>DOD-DEPARTMENT OF DE</v>
          </cell>
          <cell r="N1703" t="str">
            <v>CAPPELLO DISTRICT</v>
          </cell>
          <cell r="P1703">
            <v>43718</v>
          </cell>
          <cell r="Q1703">
            <v>44620.746446759302</v>
          </cell>
          <cell r="R1703">
            <v>44738</v>
          </cell>
          <cell r="S1703" t="str">
            <v>FRANKIE</v>
          </cell>
          <cell r="T1703" t="str">
            <v>12</v>
          </cell>
          <cell r="V1703" t="str">
            <v>42.325970</v>
          </cell>
          <cell r="W1703" t="str">
            <v>-72.651099</v>
          </cell>
        </row>
        <row r="1704">
          <cell r="B1704">
            <v>601911</v>
          </cell>
          <cell r="C1704" t="str">
            <v>Hampshire Regional High Sch</v>
          </cell>
          <cell r="D1704" t="str">
            <v>FFV</v>
          </cell>
          <cell r="E1704">
            <v>0</v>
          </cell>
          <cell r="F1704" t="str">
            <v>M</v>
          </cell>
          <cell r="G1704" t="str">
            <v>19 STAGE ROAD</v>
          </cell>
          <cell r="H1704" t="str">
            <v>WESTHAMPTON</v>
          </cell>
          <cell r="I1704" t="str">
            <v>MA</v>
          </cell>
          <cell r="J1704" t="str">
            <v>01027</v>
          </cell>
          <cell r="K1704" t="str">
            <v>Exact Auto Street Reference Geocoded</v>
          </cell>
          <cell r="M1704" t="str">
            <v>DOD-DEPARTMENT OF DE</v>
          </cell>
          <cell r="N1704" t="str">
            <v>CAPPELLO DISTRICT</v>
          </cell>
          <cell r="O1704" t="str">
            <v>EFFECTIVE 8/10/20 Del in all locations unless cust chooses not to.</v>
          </cell>
          <cell r="P1704">
            <v>43718</v>
          </cell>
          <cell r="Q1704">
            <v>44496.539907407401</v>
          </cell>
          <cell r="R1704">
            <v>44738</v>
          </cell>
          <cell r="S1704" t="str">
            <v>FRANKIE</v>
          </cell>
          <cell r="T1704" t="str">
            <v>12</v>
          </cell>
          <cell r="V1704" t="str">
            <v>42.304039</v>
          </cell>
          <cell r="W1704" t="str">
            <v>-72.771502</v>
          </cell>
        </row>
        <row r="1705">
          <cell r="B1705">
            <v>601912</v>
          </cell>
          <cell r="C1705" t="str">
            <v>DUDLEY MIDDLE SCHOOL</v>
          </cell>
          <cell r="D1705" t="str">
            <v>FFV</v>
          </cell>
          <cell r="E1705">
            <v>0</v>
          </cell>
          <cell r="F1705" t="str">
            <v>R</v>
          </cell>
          <cell r="G1705" t="str">
            <v>70 DUDLEY OXFORD ROAD</v>
          </cell>
          <cell r="H1705" t="str">
            <v>DUDLEY</v>
          </cell>
          <cell r="I1705" t="str">
            <v>MA</v>
          </cell>
          <cell r="J1705" t="str">
            <v>01571</v>
          </cell>
          <cell r="K1705" t="str">
            <v>Exact Auto Street Reference Geocoded</v>
          </cell>
          <cell r="M1705" t="str">
            <v>DOD-DEPARTMENT OF DE</v>
          </cell>
          <cell r="N1705" t="str">
            <v>CAPPELLO DISTRICT</v>
          </cell>
          <cell r="P1705">
            <v>43718</v>
          </cell>
          <cell r="Q1705">
            <v>44089.543067129598</v>
          </cell>
          <cell r="R1705">
            <v>44678</v>
          </cell>
          <cell r="S1705" t="str">
            <v>FRANKIE</v>
          </cell>
          <cell r="T1705" t="str">
            <v>12</v>
          </cell>
          <cell r="V1705" t="str">
            <v>42.055572</v>
          </cell>
          <cell r="W1705" t="str">
            <v>-71.920380</v>
          </cell>
        </row>
        <row r="1706">
          <cell r="B1706">
            <v>601913</v>
          </cell>
          <cell r="C1706" t="str">
            <v>Shepherd Hill High School</v>
          </cell>
          <cell r="D1706" t="str">
            <v>FFV</v>
          </cell>
          <cell r="E1706">
            <v>0</v>
          </cell>
          <cell r="F1706" t="str">
            <v>R</v>
          </cell>
          <cell r="G1706" t="str">
            <v>68 Dudley Oxford Rd</v>
          </cell>
          <cell r="H1706" t="str">
            <v>Dudley</v>
          </cell>
          <cell r="I1706" t="str">
            <v>MA</v>
          </cell>
          <cell r="J1706" t="str">
            <v>01571</v>
          </cell>
          <cell r="K1706" t="str">
            <v>Exact Auto Street Reference Geocoded</v>
          </cell>
          <cell r="M1706" t="str">
            <v>DOD-DEPARTMENT OF DE</v>
          </cell>
          <cell r="N1706" t="str">
            <v>CAPPELLO DISTRICT</v>
          </cell>
          <cell r="O1706" t="str">
            <v>EFFECTIVE 8/10/20 Del in all locations unless cust chooses not to.</v>
          </cell>
          <cell r="P1706">
            <v>43718</v>
          </cell>
          <cell r="Q1706">
            <v>44089.543067129598</v>
          </cell>
          <cell r="R1706">
            <v>44685</v>
          </cell>
          <cell r="S1706" t="str">
            <v>FRANKIE</v>
          </cell>
          <cell r="T1706" t="str">
            <v>12</v>
          </cell>
          <cell r="V1706" t="str">
            <v>42.054937</v>
          </cell>
          <cell r="W1706" t="str">
            <v>-71.920943</v>
          </cell>
        </row>
        <row r="1707">
          <cell r="B1707">
            <v>601914</v>
          </cell>
          <cell r="C1707" t="str">
            <v>JOHN F KENNEDY MIDDLE SCHOOL - FFV</v>
          </cell>
          <cell r="D1707" t="str">
            <v>FFV</v>
          </cell>
          <cell r="E1707">
            <v>0</v>
          </cell>
          <cell r="F1707" t="str">
            <v>M</v>
          </cell>
          <cell r="G1707" t="str">
            <v>100 BRIDGE ROAD</v>
          </cell>
          <cell r="H1707" t="str">
            <v>NORTHAMPTON</v>
          </cell>
          <cell r="I1707" t="str">
            <v>MA</v>
          </cell>
          <cell r="J1707" t="str">
            <v>01062</v>
          </cell>
          <cell r="K1707" t="str">
            <v>Exact Auto Street Reference Geocoded</v>
          </cell>
          <cell r="M1707" t="str">
            <v>DOD-DEPARTMENT OF DE</v>
          </cell>
          <cell r="N1707" t="str">
            <v>CAPPELLO DISTRICT</v>
          </cell>
          <cell r="O1707" t="str">
            <v>EFFECTIVE 8/10/20 Del in all locations unless cust chooses not to.</v>
          </cell>
          <cell r="P1707">
            <v>43669</v>
          </cell>
          <cell r="Q1707">
            <v>44175.454710648097</v>
          </cell>
          <cell r="R1707">
            <v>44584</v>
          </cell>
          <cell r="S1707" t="str">
            <v>FRANKIE</v>
          </cell>
          <cell r="T1707" t="str">
            <v>12</v>
          </cell>
          <cell r="V1707" t="str">
            <v>42.344124</v>
          </cell>
          <cell r="W1707" t="str">
            <v>-72.676943</v>
          </cell>
        </row>
        <row r="1708">
          <cell r="B1708">
            <v>601916</v>
          </cell>
          <cell r="C1708" t="str">
            <v>N. Hale Elem Meriden - FFV</v>
          </cell>
          <cell r="D1708" t="str">
            <v>FFV</v>
          </cell>
          <cell r="E1708">
            <v>0</v>
          </cell>
          <cell r="F1708" t="str">
            <v>M</v>
          </cell>
          <cell r="G1708" t="str">
            <v>277 Atkins St Ext</v>
          </cell>
          <cell r="H1708" t="str">
            <v>MERIDEN</v>
          </cell>
          <cell r="I1708" t="str">
            <v>CT</v>
          </cell>
          <cell r="J1708" t="str">
            <v>06450</v>
          </cell>
          <cell r="K1708" t="str">
            <v>High Confidence Auto Street Ref Geocoded</v>
          </cell>
          <cell r="M1708" t="str">
            <v>DOD-DEPARTMENT OF DE</v>
          </cell>
          <cell r="N1708" t="str">
            <v>CAPPELLO DISTRICT</v>
          </cell>
          <cell r="P1708">
            <v>43699</v>
          </cell>
          <cell r="Q1708">
            <v>44496.570115740702</v>
          </cell>
          <cell r="R1708">
            <v>43770</v>
          </cell>
          <cell r="S1708" t="str">
            <v>FRANKIE</v>
          </cell>
          <cell r="T1708" t="str">
            <v>12</v>
          </cell>
          <cell r="V1708" t="str">
            <v>41.542887</v>
          </cell>
          <cell r="W1708" t="str">
            <v>-72.774368</v>
          </cell>
        </row>
        <row r="1709">
          <cell r="B1709">
            <v>601936</v>
          </cell>
          <cell r="C1709" t="str">
            <v>SAUGUS SCHOOL COMMITTEE</v>
          </cell>
          <cell r="D1709" t="str">
            <v>COSTA</v>
          </cell>
          <cell r="E1709">
            <v>0</v>
          </cell>
          <cell r="F1709" t="str">
            <v>T</v>
          </cell>
          <cell r="G1709" t="str">
            <v>23 MAIN STREET</v>
          </cell>
          <cell r="H1709" t="str">
            <v>SAUGUS</v>
          </cell>
          <cell r="I1709" t="str">
            <v>MA</v>
          </cell>
          <cell r="J1709" t="str">
            <v>01906</v>
          </cell>
          <cell r="K1709" t="str">
            <v>High Confidence Auto Street Ref Geocoded</v>
          </cell>
          <cell r="M1709" t="str">
            <v>COSTA</v>
          </cell>
          <cell r="N1709" t="str">
            <v>COSTA</v>
          </cell>
          <cell r="P1709">
            <v>43738</v>
          </cell>
          <cell r="Q1709">
            <v>44089.543067129598</v>
          </cell>
          <cell r="S1709" t="str">
            <v>FRANKIE</v>
          </cell>
          <cell r="T1709" t="str">
            <v>12</v>
          </cell>
          <cell r="V1709" t="str">
            <v>42.464765</v>
          </cell>
          <cell r="W1709" t="str">
            <v>-71.011581</v>
          </cell>
        </row>
        <row r="1710">
          <cell r="B1710">
            <v>601937</v>
          </cell>
          <cell r="C1710" t="str">
            <v>HEBRON ELEMENTARY SCHOOL</v>
          </cell>
          <cell r="D1710" t="str">
            <v>FFV</v>
          </cell>
          <cell r="E1710">
            <v>0</v>
          </cell>
          <cell r="F1710" t="str">
            <v>W</v>
          </cell>
          <cell r="G1710" t="str">
            <v>92 CHURCH STREET</v>
          </cell>
          <cell r="H1710" t="str">
            <v>HEBRON</v>
          </cell>
          <cell r="I1710" t="str">
            <v>CT</v>
          </cell>
          <cell r="J1710" t="str">
            <v>06248</v>
          </cell>
          <cell r="K1710" t="str">
            <v>Exact Auto Street Reference Geocoded</v>
          </cell>
          <cell r="M1710" t="str">
            <v>DOD-DEPARTMENT OF DE</v>
          </cell>
          <cell r="N1710" t="str">
            <v>CAPPELLO DISTRICT</v>
          </cell>
          <cell r="P1710">
            <v>43746</v>
          </cell>
          <cell r="Q1710">
            <v>44089.543067129598</v>
          </cell>
          <cell r="R1710">
            <v>44642</v>
          </cell>
          <cell r="S1710" t="str">
            <v>FRANKIE</v>
          </cell>
          <cell r="T1710" t="str">
            <v>12</v>
          </cell>
          <cell r="V1710" t="str">
            <v>41.652396</v>
          </cell>
          <cell r="W1710" t="str">
            <v>-72.361723</v>
          </cell>
        </row>
        <row r="1711">
          <cell r="B1711">
            <v>601938</v>
          </cell>
          <cell r="C1711" t="str">
            <v>Overlook school</v>
          </cell>
          <cell r="D1711" t="str">
            <v>COSTA</v>
          </cell>
          <cell r="E1711">
            <v>0</v>
          </cell>
          <cell r="F1711" t="str">
            <v>W</v>
          </cell>
          <cell r="G1711" t="str">
            <v>10 Oakmont Dr</v>
          </cell>
          <cell r="H1711" t="str">
            <v>ASHBURNHAM</v>
          </cell>
          <cell r="I1711" t="str">
            <v>MA</v>
          </cell>
          <cell r="J1711" t="str">
            <v>01430</v>
          </cell>
          <cell r="K1711" t="str">
            <v>Exact Auto Street Reference Geocoded</v>
          </cell>
          <cell r="M1711" t="str">
            <v>COSTA</v>
          </cell>
          <cell r="N1711" t="str">
            <v>COSTA</v>
          </cell>
          <cell r="P1711">
            <v>43766</v>
          </cell>
          <cell r="Q1711">
            <v>44092.502928240698</v>
          </cell>
          <cell r="R1711">
            <v>44270</v>
          </cell>
          <cell r="S1711" t="str">
            <v>FRANKIE</v>
          </cell>
          <cell r="T1711" t="str">
            <v>12</v>
          </cell>
          <cell r="V1711" t="str">
            <v>42.607200</v>
          </cell>
          <cell r="W1711" t="str">
            <v>-71.921835</v>
          </cell>
        </row>
        <row r="1712">
          <cell r="B1712">
            <v>601939</v>
          </cell>
          <cell r="C1712" t="str">
            <v>MOSER SCHOOL</v>
          </cell>
          <cell r="D1712" t="str">
            <v>FFV</v>
          </cell>
          <cell r="E1712">
            <v>0</v>
          </cell>
          <cell r="F1712" t="str">
            <v>T</v>
          </cell>
          <cell r="G1712" t="str">
            <v>10 SCHOOL STREET</v>
          </cell>
          <cell r="H1712" t="str">
            <v>ROCKY HILL</v>
          </cell>
          <cell r="I1712" t="str">
            <v>CT</v>
          </cell>
          <cell r="J1712" t="str">
            <v>06067</v>
          </cell>
          <cell r="K1712" t="str">
            <v>Exact Auto Street Reference Geocoded</v>
          </cell>
          <cell r="M1712" t="str">
            <v>DOD-DEPARTMENT OF DE</v>
          </cell>
          <cell r="N1712" t="str">
            <v>CAPPELLO DISTRICT</v>
          </cell>
          <cell r="P1712">
            <v>43754</v>
          </cell>
          <cell r="Q1712">
            <v>44496.539907407401</v>
          </cell>
          <cell r="R1712">
            <v>44629</v>
          </cell>
          <cell r="S1712" t="str">
            <v>FRANKIE</v>
          </cell>
          <cell r="T1712" t="str">
            <v>12</v>
          </cell>
          <cell r="V1712" t="str">
            <v>41.650077</v>
          </cell>
          <cell r="W1712" t="str">
            <v>-72.640979</v>
          </cell>
        </row>
        <row r="1713">
          <cell r="B1713">
            <v>601944</v>
          </cell>
          <cell r="C1713" t="str">
            <v>HELMSMAN</v>
          </cell>
          <cell r="D1713" t="str">
            <v>COSTA</v>
          </cell>
          <cell r="E1713">
            <v>0</v>
          </cell>
          <cell r="F1713" t="str">
            <v>T</v>
          </cell>
          <cell r="G1713" t="str">
            <v>551 ROUTE 6A</v>
          </cell>
          <cell r="H1713" t="str">
            <v>EAST SANDWICH</v>
          </cell>
          <cell r="I1713" t="str">
            <v>MA</v>
          </cell>
          <cell r="J1713" t="str">
            <v>02537</v>
          </cell>
          <cell r="K1713" t="str">
            <v>Exact Auto Street Reference Geocoded</v>
          </cell>
          <cell r="M1713" t="str">
            <v>COSTA</v>
          </cell>
          <cell r="N1713" t="str">
            <v>COSTA</v>
          </cell>
          <cell r="P1713">
            <v>43864</v>
          </cell>
          <cell r="Q1713">
            <v>44256.540347222202</v>
          </cell>
          <cell r="R1713">
            <v>44256</v>
          </cell>
          <cell r="S1713" t="str">
            <v>FRANKIE</v>
          </cell>
          <cell r="T1713" t="str">
            <v>12</v>
          </cell>
          <cell r="V1713" t="str">
            <v>41.735519</v>
          </cell>
          <cell r="W1713" t="str">
            <v>-70.419738</v>
          </cell>
        </row>
        <row r="1714">
          <cell r="B1714">
            <v>601945</v>
          </cell>
          <cell r="C1714" t="str">
            <v>Mancille Day school</v>
          </cell>
          <cell r="D1714" t="str">
            <v>COSTA</v>
          </cell>
          <cell r="E1714">
            <v>0</v>
          </cell>
          <cell r="F1714" t="str">
            <v>F</v>
          </cell>
          <cell r="G1714" t="str">
            <v>53 Parker Hill Ave</v>
          </cell>
          <cell r="H1714" t="str">
            <v>MISSION HILL</v>
          </cell>
          <cell r="I1714" t="str">
            <v>MA</v>
          </cell>
          <cell r="J1714" t="str">
            <v>02120</v>
          </cell>
          <cell r="K1714" t="str">
            <v>High Confidence Auto Street Ref Geocoded</v>
          </cell>
          <cell r="M1714" t="str">
            <v>COSTA</v>
          </cell>
          <cell r="N1714" t="str">
            <v>COSTA</v>
          </cell>
          <cell r="P1714">
            <v>43850</v>
          </cell>
          <cell r="Q1714">
            <v>44363.5085300926</v>
          </cell>
          <cell r="R1714">
            <v>43851</v>
          </cell>
          <cell r="S1714" t="str">
            <v>FRANKIE</v>
          </cell>
          <cell r="T1714" t="str">
            <v>12</v>
          </cell>
          <cell r="V1714" t="str">
            <v>42.330986</v>
          </cell>
          <cell r="W1714" t="str">
            <v>-71.109615</v>
          </cell>
        </row>
        <row r="1715">
          <cell r="B1715">
            <v>601946</v>
          </cell>
          <cell r="C1715" t="str">
            <v>Swift River school</v>
          </cell>
          <cell r="D1715" t="str">
            <v>COSTA</v>
          </cell>
          <cell r="E1715">
            <v>0</v>
          </cell>
          <cell r="F1715" t="str">
            <v>R</v>
          </cell>
          <cell r="G1715" t="str">
            <v>201 Wendell Rd</v>
          </cell>
          <cell r="H1715" t="str">
            <v>NEW SALEM</v>
          </cell>
          <cell r="I1715" t="str">
            <v>MA</v>
          </cell>
          <cell r="J1715" t="str">
            <v>01355</v>
          </cell>
          <cell r="K1715" t="str">
            <v>Exact Auto Street Reference Geocoded</v>
          </cell>
          <cell r="M1715" t="str">
            <v>COSTA</v>
          </cell>
          <cell r="N1715" t="str">
            <v>COSTA</v>
          </cell>
          <cell r="O1715" t="str">
            <v>EFFECTIVE 8/10/20 Del in all locations unless cust chooses not to.</v>
          </cell>
          <cell r="P1715">
            <v>43859</v>
          </cell>
          <cell r="Q1715">
            <v>44207.632523148102</v>
          </cell>
          <cell r="R1715">
            <v>44132</v>
          </cell>
          <cell r="S1715" t="str">
            <v>FRANKIE</v>
          </cell>
          <cell r="T1715" t="str">
            <v>12</v>
          </cell>
          <cell r="V1715" t="str">
            <v>42.520740</v>
          </cell>
          <cell r="W1715" t="str">
            <v>-72.356596</v>
          </cell>
        </row>
        <row r="1716">
          <cell r="B1716">
            <v>601947</v>
          </cell>
          <cell r="C1716" t="str">
            <v>Yesiva Achei Tmimim</v>
          </cell>
          <cell r="D1716" t="str">
            <v>FFV</v>
          </cell>
          <cell r="E1716">
            <v>0</v>
          </cell>
          <cell r="F1716" t="str">
            <v>W</v>
          </cell>
          <cell r="G1716" t="str">
            <v>1148 Converse ST</v>
          </cell>
          <cell r="H1716" t="str">
            <v>LONGMEADOW</v>
          </cell>
          <cell r="I1716" t="str">
            <v>MA</v>
          </cell>
          <cell r="J1716" t="str">
            <v>01106</v>
          </cell>
          <cell r="K1716" t="str">
            <v>Exact Auto Street Reference Geocoded</v>
          </cell>
          <cell r="M1716" t="str">
            <v>DOD-DEPARTMENT OF DE</v>
          </cell>
          <cell r="N1716" t="str">
            <v>CAPPELLO DISTRICT</v>
          </cell>
          <cell r="O1716" t="str">
            <v>EFFECTIVE 8/10/20 Del in all locations unless cust chooses not to.</v>
          </cell>
          <cell r="P1716">
            <v>43837</v>
          </cell>
          <cell r="Q1716">
            <v>44251.8201736111</v>
          </cell>
          <cell r="R1716">
            <v>44726</v>
          </cell>
          <cell r="S1716" t="str">
            <v>FRANKIE</v>
          </cell>
          <cell r="T1716" t="str">
            <v>12</v>
          </cell>
          <cell r="V1716" t="str">
            <v>42.059861</v>
          </cell>
          <cell r="W1716" t="str">
            <v>-72.541004</v>
          </cell>
        </row>
        <row r="1717">
          <cell r="B1717">
            <v>601951</v>
          </cell>
          <cell r="C1717" t="str">
            <v>Toquam School</v>
          </cell>
          <cell r="D1717" t="str">
            <v>FISHER</v>
          </cell>
          <cell r="E1717">
            <v>0</v>
          </cell>
          <cell r="F1717" t="str">
            <v>R</v>
          </cell>
          <cell r="G1717" t="str">
            <v>123 Ridgewood Ave</v>
          </cell>
          <cell r="H1717" t="str">
            <v>STAMFORD</v>
          </cell>
          <cell r="I1717" t="str">
            <v>CT</v>
          </cell>
          <cell r="J1717" t="str">
            <v>06907</v>
          </cell>
          <cell r="K1717" t="str">
            <v>High Confidence Auto Street Ref Geocoded</v>
          </cell>
          <cell r="M1717" t="str">
            <v>DOD-DEPARTMENT OF DE</v>
          </cell>
          <cell r="N1717" t="str">
            <v>CAPPELLO DISTRICT</v>
          </cell>
          <cell r="O1717" t="str">
            <v>Enter off Tom s Road. Delivery door is in back of Dolan School 203.977.4556</v>
          </cell>
          <cell r="P1717">
            <v>43892</v>
          </cell>
          <cell r="Q1717">
            <v>44475.836469907401</v>
          </cell>
          <cell r="R1717">
            <v>44453</v>
          </cell>
          <cell r="S1717" t="str">
            <v>FRANKIE</v>
          </cell>
          <cell r="T1717" t="str">
            <v>12</v>
          </cell>
          <cell r="V1717" t="str">
            <v>41.080510</v>
          </cell>
          <cell r="W1717" t="str">
            <v>-73.523420</v>
          </cell>
        </row>
        <row r="1718">
          <cell r="B1718">
            <v>601952</v>
          </cell>
          <cell r="C1718" t="str">
            <v>B. Franklin Elem Meriden</v>
          </cell>
          <cell r="D1718" t="str">
            <v>FFV</v>
          </cell>
          <cell r="E1718">
            <v>0</v>
          </cell>
          <cell r="F1718" t="str">
            <v>M</v>
          </cell>
          <cell r="G1718" t="str">
            <v>426 West Main St</v>
          </cell>
          <cell r="H1718" t="str">
            <v>MERIDEN</v>
          </cell>
          <cell r="I1718" t="str">
            <v>CT</v>
          </cell>
          <cell r="J1718" t="str">
            <v>06451</v>
          </cell>
          <cell r="K1718" t="str">
            <v>Exact Auto Street Reference Geocoded</v>
          </cell>
          <cell r="M1718" t="str">
            <v>DOD-DEPARTMENT OF DE</v>
          </cell>
          <cell r="N1718" t="str">
            <v>CAPPELLO DISTRICT</v>
          </cell>
          <cell r="P1718">
            <v>43898</v>
          </cell>
          <cell r="Q1718">
            <v>44530.525358796302</v>
          </cell>
          <cell r="R1718">
            <v>44094</v>
          </cell>
          <cell r="S1718" t="str">
            <v>FRANKIE</v>
          </cell>
          <cell r="T1718" t="str">
            <v>12</v>
          </cell>
          <cell r="V1718" t="str">
            <v>41.539839</v>
          </cell>
          <cell r="W1718" t="str">
            <v>-72.817263</v>
          </cell>
        </row>
        <row r="1719">
          <cell r="B1719">
            <v>601955</v>
          </cell>
          <cell r="C1719" t="str">
            <v>Shepaug School</v>
          </cell>
          <cell r="D1719" t="str">
            <v>FFV</v>
          </cell>
          <cell r="E1719">
            <v>0</v>
          </cell>
          <cell r="F1719" t="str">
            <v>M</v>
          </cell>
          <cell r="G1719" t="str">
            <v>159 Washington st</v>
          </cell>
          <cell r="H1719" t="str">
            <v>Washington</v>
          </cell>
          <cell r="I1719" t="str">
            <v>CT</v>
          </cell>
          <cell r="K1719" t="str">
            <v>City Center Geocoded</v>
          </cell>
          <cell r="M1719" t="str">
            <v>DOD-DEPARTMENT OF DE</v>
          </cell>
          <cell r="N1719" t="str">
            <v>CAPPELLO DISTRICT</v>
          </cell>
          <cell r="P1719">
            <v>43898</v>
          </cell>
          <cell r="Q1719">
            <v>44496.539907407401</v>
          </cell>
          <cell r="R1719">
            <v>44647</v>
          </cell>
          <cell r="S1719" t="str">
            <v>FRANKIE</v>
          </cell>
          <cell r="T1719" t="str">
            <v>12</v>
          </cell>
          <cell r="V1719" t="str">
            <v>41.640700</v>
          </cell>
          <cell r="W1719" t="str">
            <v>-73.319400</v>
          </cell>
        </row>
        <row r="1720">
          <cell r="B1720">
            <v>601959</v>
          </cell>
          <cell r="C1720" t="str">
            <v>ANDREW AVENUE ELEMENTARY SCHOOL</v>
          </cell>
          <cell r="D1720" t="str">
            <v>FFV</v>
          </cell>
          <cell r="E1720">
            <v>0</v>
          </cell>
          <cell r="F1720" t="str">
            <v>M</v>
          </cell>
          <cell r="G1720" t="str">
            <v>140 ANDREW AVENUE</v>
          </cell>
          <cell r="H1720" t="str">
            <v>NAUGATUCK</v>
          </cell>
          <cell r="I1720" t="str">
            <v>CT</v>
          </cell>
          <cell r="J1720" t="str">
            <v>06770</v>
          </cell>
          <cell r="K1720" t="str">
            <v>Exact Auto Street Reference Geocoded</v>
          </cell>
          <cell r="M1720" t="str">
            <v>DOD-DEPARTMENT OF DE</v>
          </cell>
          <cell r="N1720" t="str">
            <v>CAPPELLO DISTRICT</v>
          </cell>
          <cell r="P1720">
            <v>44069</v>
          </cell>
          <cell r="Q1720">
            <v>44069.574328703697</v>
          </cell>
          <cell r="R1720">
            <v>44501</v>
          </cell>
          <cell r="S1720" t="str">
            <v>FRANKIE</v>
          </cell>
          <cell r="T1720" t="str">
            <v>12</v>
          </cell>
          <cell r="V1720" t="str">
            <v>41.483893</v>
          </cell>
          <cell r="W1720" t="str">
            <v>-73.066352</v>
          </cell>
        </row>
        <row r="1721">
          <cell r="B1721">
            <v>601960</v>
          </cell>
          <cell r="C1721" t="str">
            <v>WESTERN ELEMENTARY SCHOOL</v>
          </cell>
          <cell r="D1721" t="str">
            <v>FFV</v>
          </cell>
          <cell r="E1721">
            <v>0</v>
          </cell>
          <cell r="F1721" t="str">
            <v>M</v>
          </cell>
          <cell r="G1721" t="str">
            <v>108 PINE ST</v>
          </cell>
          <cell r="H1721" t="str">
            <v>NAUGATUCK</v>
          </cell>
          <cell r="I1721" t="str">
            <v>CT</v>
          </cell>
          <cell r="J1721" t="str">
            <v>06770</v>
          </cell>
          <cell r="K1721" t="str">
            <v>High Confidence Auto Street Ref Geocoded</v>
          </cell>
          <cell r="M1721" t="str">
            <v>DOD-DEPARTMENT OF DE</v>
          </cell>
          <cell r="N1721" t="str">
            <v>CAPPELLO DISTRICT</v>
          </cell>
          <cell r="P1721">
            <v>44069</v>
          </cell>
          <cell r="Q1721">
            <v>44069.574328703697</v>
          </cell>
          <cell r="R1721">
            <v>44346</v>
          </cell>
          <cell r="S1721" t="str">
            <v>FRANKIE</v>
          </cell>
          <cell r="T1721" t="str">
            <v>12</v>
          </cell>
          <cell r="V1721" t="str">
            <v>41.493810</v>
          </cell>
          <cell r="W1721" t="str">
            <v>-73.069521</v>
          </cell>
        </row>
        <row r="1722">
          <cell r="B1722">
            <v>601961</v>
          </cell>
          <cell r="C1722" t="str">
            <v>CROSS STREET INTERMEDIATE SCHOOL</v>
          </cell>
          <cell r="D1722" t="str">
            <v>FFV</v>
          </cell>
          <cell r="E1722">
            <v>0</v>
          </cell>
          <cell r="F1722" t="str">
            <v>M</v>
          </cell>
          <cell r="G1722" t="str">
            <v>120 CROSS ST</v>
          </cell>
          <cell r="H1722" t="str">
            <v>NAUGATUCK</v>
          </cell>
          <cell r="I1722" t="str">
            <v>CT</v>
          </cell>
          <cell r="J1722" t="str">
            <v>06770</v>
          </cell>
          <cell r="K1722" t="str">
            <v>High Confidence Auto Street Ref Geocoded</v>
          </cell>
          <cell r="M1722" t="str">
            <v>DOD-DEPARTMENT OF DE</v>
          </cell>
          <cell r="N1722" t="str">
            <v>CAPPELLO DISTRICT</v>
          </cell>
          <cell r="P1722">
            <v>44069</v>
          </cell>
          <cell r="Q1722">
            <v>44069.574328703697</v>
          </cell>
          <cell r="R1722">
            <v>44339</v>
          </cell>
          <cell r="S1722" t="str">
            <v>FRANKIE</v>
          </cell>
          <cell r="T1722" t="str">
            <v>12</v>
          </cell>
          <cell r="V1722" t="str">
            <v>41.471946</v>
          </cell>
          <cell r="W1722" t="str">
            <v>-73.044544</v>
          </cell>
        </row>
        <row r="1723">
          <cell r="B1723">
            <v>601962</v>
          </cell>
          <cell r="C1723" t="str">
            <v>REG 10 - HARWINTON CONSOLIDATED SCH</v>
          </cell>
          <cell r="D1723" t="str">
            <v>FFV</v>
          </cell>
          <cell r="E1723">
            <v>0</v>
          </cell>
          <cell r="F1723" t="str">
            <v>F</v>
          </cell>
          <cell r="G1723" t="str">
            <v>115 LITCHFIELD RD</v>
          </cell>
          <cell r="H1723" t="str">
            <v>HARWINTON</v>
          </cell>
          <cell r="I1723" t="str">
            <v>CT</v>
          </cell>
          <cell r="J1723" t="str">
            <v>06791</v>
          </cell>
          <cell r="K1723" t="str">
            <v>Exact Auto Street Reference Geocoded</v>
          </cell>
          <cell r="M1723" t="str">
            <v>DOD-DEPARTMENT OF DE</v>
          </cell>
          <cell r="N1723" t="str">
            <v>CAPPELLO DISTRICT</v>
          </cell>
          <cell r="P1723">
            <v>44069</v>
          </cell>
          <cell r="Q1723">
            <v>44496.539907407401</v>
          </cell>
          <cell r="R1723">
            <v>44220</v>
          </cell>
          <cell r="S1723" t="str">
            <v>FRANKIE</v>
          </cell>
          <cell r="T1723" t="str">
            <v>12</v>
          </cell>
          <cell r="V1723" t="str">
            <v>41.769468</v>
          </cell>
          <cell r="W1723" t="str">
            <v>-73.071113</v>
          </cell>
        </row>
        <row r="1724">
          <cell r="B1724">
            <v>601963</v>
          </cell>
          <cell r="C1724" t="str">
            <v>REG 10 - LAKE GARDA ES</v>
          </cell>
          <cell r="D1724" t="str">
            <v>FFV</v>
          </cell>
          <cell r="E1724">
            <v>0</v>
          </cell>
          <cell r="F1724" t="str">
            <v>T</v>
          </cell>
          <cell r="G1724" t="str">
            <v>61 MONCE RD</v>
          </cell>
          <cell r="H1724" t="str">
            <v>BURLINGTON</v>
          </cell>
          <cell r="I1724" t="str">
            <v>CT</v>
          </cell>
          <cell r="J1724" t="str">
            <v>06013</v>
          </cell>
          <cell r="K1724" t="str">
            <v>Exact Auto Street Reference Geocoded</v>
          </cell>
          <cell r="M1724" t="str">
            <v>DOD-DEPARTMENT OF DE</v>
          </cell>
          <cell r="N1724" t="str">
            <v>CAPPELLO DISTRICT</v>
          </cell>
          <cell r="P1724">
            <v>44069</v>
          </cell>
          <cell r="Q1724">
            <v>44427.518935185202</v>
          </cell>
          <cell r="S1724" t="str">
            <v>FRANKIE</v>
          </cell>
          <cell r="T1724" t="str">
            <v>12</v>
          </cell>
          <cell r="V1724" t="str">
            <v>41.741757</v>
          </cell>
          <cell r="W1724" t="str">
            <v>-72.907672</v>
          </cell>
        </row>
        <row r="1725">
          <cell r="B1725">
            <v>601964</v>
          </cell>
          <cell r="C1725" t="str">
            <v>PLAINVILLE HIGH SCHOOL</v>
          </cell>
          <cell r="D1725" t="str">
            <v>FFV</v>
          </cell>
          <cell r="E1725">
            <v>0</v>
          </cell>
          <cell r="F1725" t="str">
            <v>R</v>
          </cell>
          <cell r="G1725" t="str">
            <v>47 ROBERT HOLCOMB WA</v>
          </cell>
          <cell r="H1725" t="str">
            <v>PLAINVILLE</v>
          </cell>
          <cell r="I1725" t="str">
            <v>CT</v>
          </cell>
          <cell r="J1725" t="str">
            <v>06062</v>
          </cell>
          <cell r="K1725" t="str">
            <v>High Confidence Auto Street Ref Geocoded</v>
          </cell>
          <cell r="M1725" t="str">
            <v>DOD-DEPARTMENT OF DE</v>
          </cell>
          <cell r="N1725" t="str">
            <v>CAPPELLO DISTRICT</v>
          </cell>
          <cell r="P1725">
            <v>44069</v>
          </cell>
          <cell r="Q1725">
            <v>44496.570127314801</v>
          </cell>
          <cell r="R1725">
            <v>44398</v>
          </cell>
          <cell r="S1725" t="str">
            <v>FRANKIE</v>
          </cell>
          <cell r="T1725" t="str">
            <v>12</v>
          </cell>
          <cell r="V1725" t="str">
            <v>41.666223</v>
          </cell>
          <cell r="W1725" t="str">
            <v>-72.858028</v>
          </cell>
        </row>
        <row r="1726">
          <cell r="B1726">
            <v>601965</v>
          </cell>
          <cell r="C1726" t="str">
            <v>Capital Prep Lower School - FFV</v>
          </cell>
          <cell r="D1726" t="str">
            <v>FFV</v>
          </cell>
          <cell r="E1726">
            <v>0</v>
          </cell>
          <cell r="F1726" t="str">
            <v>W</v>
          </cell>
          <cell r="G1726" t="str">
            <v>461 MILL HILL AVE</v>
          </cell>
          <cell r="H1726" t="str">
            <v>BRIDGEPORT</v>
          </cell>
          <cell r="I1726" t="str">
            <v>CT</v>
          </cell>
          <cell r="J1726" t="str">
            <v>06610</v>
          </cell>
          <cell r="K1726" t="str">
            <v>Exact Auto Street Reference Geocoded</v>
          </cell>
          <cell r="M1726" t="str">
            <v>DOD-DEPARTMENT OF DE</v>
          </cell>
          <cell r="N1726" t="str">
            <v>CAPPELLO DISTRICT</v>
          </cell>
          <cell r="P1726">
            <v>44069</v>
          </cell>
          <cell r="Q1726">
            <v>44657.6147569444</v>
          </cell>
          <cell r="R1726">
            <v>44502</v>
          </cell>
          <cell r="S1726" t="str">
            <v>ADMIN</v>
          </cell>
          <cell r="T1726" t="str">
            <v>12</v>
          </cell>
          <cell r="V1726" t="str">
            <v>41.192874</v>
          </cell>
          <cell r="W1726" t="str">
            <v>-73.165215</v>
          </cell>
        </row>
        <row r="1727">
          <cell r="B1727">
            <v>602030</v>
          </cell>
          <cell r="C1727" t="str">
            <v>BRIMFIELD ELEMENTARY</v>
          </cell>
          <cell r="D1727" t="str">
            <v>FFV</v>
          </cell>
          <cell r="E1727">
            <v>0</v>
          </cell>
          <cell r="F1727" t="str">
            <v>R</v>
          </cell>
          <cell r="G1727" t="str">
            <v>WALES RD</v>
          </cell>
          <cell r="H1727" t="str">
            <v>BRIMFIELD</v>
          </cell>
          <cell r="I1727" t="str">
            <v>MA</v>
          </cell>
          <cell r="J1727" t="str">
            <v>01010</v>
          </cell>
          <cell r="K1727" t="str">
            <v>Ambiguous Auto Street Ref Geocode</v>
          </cell>
          <cell r="M1727" t="str">
            <v>DOD-DEPARTMENT OF DE</v>
          </cell>
          <cell r="N1727" t="str">
            <v>CAPPELLO DISTRICT</v>
          </cell>
          <cell r="P1727">
            <v>44071</v>
          </cell>
          <cell r="Q1727">
            <v>44641.7405671296</v>
          </cell>
          <cell r="R1727">
            <v>44650</v>
          </cell>
          <cell r="S1727" t="str">
            <v>FRANKIE</v>
          </cell>
          <cell r="T1727" t="str">
            <v>12</v>
          </cell>
          <cell r="V1727" t="str">
            <v>42.121550</v>
          </cell>
          <cell r="W1727" t="str">
            <v>-72.200725</v>
          </cell>
        </row>
        <row r="1728">
          <cell r="B1728">
            <v>602031</v>
          </cell>
          <cell r="C1728" t="str">
            <v>HOLLAND ELEMENTARY</v>
          </cell>
          <cell r="D1728" t="str">
            <v>FFV</v>
          </cell>
          <cell r="E1728">
            <v>0</v>
          </cell>
          <cell r="F1728" t="str">
            <v>R</v>
          </cell>
          <cell r="G1728" t="str">
            <v>28 STURBRIDGE ROAD</v>
          </cell>
          <cell r="H1728" t="str">
            <v>HOLLAND</v>
          </cell>
          <cell r="I1728" t="str">
            <v>MA</v>
          </cell>
          <cell r="J1728" t="str">
            <v>01521</v>
          </cell>
          <cell r="K1728" t="str">
            <v>Exact Auto Street Reference Geocoded</v>
          </cell>
          <cell r="M1728" t="str">
            <v>DOD-DEPARTMENT OF DE</v>
          </cell>
          <cell r="N1728" t="str">
            <v>CAPPELLO DISTRICT</v>
          </cell>
          <cell r="P1728">
            <v>44071</v>
          </cell>
          <cell r="Q1728">
            <v>44643.480092592603</v>
          </cell>
          <cell r="R1728">
            <v>44726</v>
          </cell>
          <cell r="S1728" t="str">
            <v>FRANKIE</v>
          </cell>
          <cell r="T1728" t="str">
            <v>12</v>
          </cell>
          <cell r="V1728" t="str">
            <v>42.065790</v>
          </cell>
          <cell r="W1728" t="str">
            <v>-72.160054</v>
          </cell>
        </row>
        <row r="1729">
          <cell r="B1729">
            <v>602032</v>
          </cell>
          <cell r="C1729" t="str">
            <v>WALES ELEMENTARY</v>
          </cell>
          <cell r="D1729" t="str">
            <v>FFV</v>
          </cell>
          <cell r="E1729">
            <v>0</v>
          </cell>
          <cell r="F1729" t="str">
            <v>R</v>
          </cell>
          <cell r="G1729" t="str">
            <v>41 MAIN STREET</v>
          </cell>
          <cell r="H1729" t="str">
            <v>WALES</v>
          </cell>
          <cell r="I1729" t="str">
            <v>MA</v>
          </cell>
          <cell r="J1729" t="str">
            <v>01081</v>
          </cell>
          <cell r="K1729" t="str">
            <v>Exact Auto Street Reference Geocoded</v>
          </cell>
          <cell r="M1729" t="str">
            <v>DOD-DEPARTMENT OF DE</v>
          </cell>
          <cell r="N1729" t="str">
            <v>CAPPELLO DISTRICT</v>
          </cell>
          <cell r="P1729">
            <v>44071</v>
          </cell>
          <cell r="Q1729">
            <v>44643.480706018498</v>
          </cell>
          <cell r="R1729">
            <v>44699</v>
          </cell>
          <cell r="S1729" t="str">
            <v>FRANKIE</v>
          </cell>
          <cell r="T1729" t="str">
            <v>12</v>
          </cell>
          <cell r="V1729" t="str">
            <v>42.070939</v>
          </cell>
          <cell r="W1729" t="str">
            <v>-72.221728</v>
          </cell>
        </row>
        <row r="1730">
          <cell r="B1730">
            <v>602042</v>
          </cell>
          <cell r="C1730" t="str">
            <v>BROOKFIELD ELEMENTARY</v>
          </cell>
          <cell r="D1730" t="str">
            <v>FFV</v>
          </cell>
          <cell r="E1730">
            <v>0</v>
          </cell>
          <cell r="F1730" t="str">
            <v>R</v>
          </cell>
          <cell r="G1730" t="str">
            <v>37 CENTRAL ST</v>
          </cell>
          <cell r="H1730" t="str">
            <v>BROOKFIELD</v>
          </cell>
          <cell r="I1730" t="str">
            <v>MA</v>
          </cell>
          <cell r="J1730" t="str">
            <v>01506</v>
          </cell>
          <cell r="K1730" t="str">
            <v>Exact Auto Street Reference Geocoded</v>
          </cell>
          <cell r="M1730" t="str">
            <v>DOD-DEPARTMENT OF DE</v>
          </cell>
          <cell r="N1730" t="str">
            <v>CAPPELLO DISTRICT</v>
          </cell>
          <cell r="P1730">
            <v>44071</v>
          </cell>
          <cell r="Q1730">
            <v>44727.514386574097</v>
          </cell>
          <cell r="R1730">
            <v>44728</v>
          </cell>
          <cell r="S1730" t="str">
            <v>FRANKIE</v>
          </cell>
          <cell r="T1730" t="str">
            <v>12</v>
          </cell>
          <cell r="V1730" t="str">
            <v>42.214740</v>
          </cell>
          <cell r="W1730" t="str">
            <v>-72.096562</v>
          </cell>
        </row>
        <row r="1731">
          <cell r="B1731">
            <v>602046</v>
          </cell>
          <cell r="C1731" t="str">
            <v>MANCHESTER MIDDLE ACADEMY</v>
          </cell>
          <cell r="D1731" t="str">
            <v>FFV</v>
          </cell>
          <cell r="E1731">
            <v>0</v>
          </cell>
          <cell r="F1731" t="str">
            <v>W</v>
          </cell>
          <cell r="G1731" t="str">
            <v>94 Cedar Street</v>
          </cell>
          <cell r="H1731" t="str">
            <v>MANCHESTER</v>
          </cell>
          <cell r="I1731" t="str">
            <v>CT</v>
          </cell>
          <cell r="J1731" t="str">
            <v>06040</v>
          </cell>
          <cell r="K1731" t="str">
            <v>Exact Auto Street Reference Geocoded</v>
          </cell>
          <cell r="M1731" t="str">
            <v>DOD-DEPARTMENT OF DE</v>
          </cell>
          <cell r="N1731" t="str">
            <v>CAPPELLO DISTRICT</v>
          </cell>
          <cell r="P1731">
            <v>44110</v>
          </cell>
          <cell r="Q1731">
            <v>44496.570127314801</v>
          </cell>
          <cell r="R1731">
            <v>44306</v>
          </cell>
          <cell r="S1731" t="str">
            <v>FRANKIE</v>
          </cell>
          <cell r="T1731" t="str">
            <v>12</v>
          </cell>
          <cell r="V1731" t="str">
            <v>41.766540</v>
          </cell>
          <cell r="W1731" t="str">
            <v>-72.533258</v>
          </cell>
        </row>
        <row r="1732">
          <cell r="B1732">
            <v>602048</v>
          </cell>
          <cell r="C1732" t="str">
            <v>Isreal Putnam School</v>
          </cell>
          <cell r="D1732" t="str">
            <v>FFV</v>
          </cell>
          <cell r="E1732">
            <v>0</v>
          </cell>
          <cell r="F1732" t="str">
            <v>M</v>
          </cell>
          <cell r="G1732" t="str">
            <v>133 Parker Ave</v>
          </cell>
          <cell r="H1732" t="str">
            <v>MERIDEN</v>
          </cell>
          <cell r="I1732" t="str">
            <v>CT</v>
          </cell>
          <cell r="J1732" t="str">
            <v>06450</v>
          </cell>
          <cell r="K1732" t="str">
            <v>Exact Auto Street Reference Geocoded</v>
          </cell>
          <cell r="M1732" t="str">
            <v>DOD-DEPARTMENT OF DE</v>
          </cell>
          <cell r="N1732" t="str">
            <v>CAPPELLO DISTRICT</v>
          </cell>
          <cell r="P1732">
            <v>44087</v>
          </cell>
          <cell r="Q1732">
            <v>44496.570115740702</v>
          </cell>
          <cell r="R1732">
            <v>44096</v>
          </cell>
          <cell r="S1732" t="str">
            <v>FRANKIE</v>
          </cell>
          <cell r="T1732" t="str">
            <v>12</v>
          </cell>
          <cell r="V1732" t="str">
            <v>41.529142</v>
          </cell>
          <cell r="W1732" t="str">
            <v>-72.791954</v>
          </cell>
        </row>
        <row r="1733">
          <cell r="B1733">
            <v>602049</v>
          </cell>
          <cell r="C1733" t="str">
            <v>Hanover Elem.</v>
          </cell>
          <cell r="D1733" t="str">
            <v>FFV</v>
          </cell>
          <cell r="E1733">
            <v>0</v>
          </cell>
          <cell r="F1733" t="str">
            <v>M</v>
          </cell>
          <cell r="G1733" t="str">
            <v>208 Main street</v>
          </cell>
          <cell r="H1733" t="str">
            <v>MERIDEN</v>
          </cell>
          <cell r="I1733" t="str">
            <v>CT</v>
          </cell>
          <cell r="J1733" t="str">
            <v>06451</v>
          </cell>
          <cell r="K1733" t="str">
            <v>Exact Auto Street Reference Geocoded</v>
          </cell>
          <cell r="M1733" t="str">
            <v>DOD-DEPARTMENT OF DE</v>
          </cell>
          <cell r="N1733" t="str">
            <v>CAPPELLO DISTRICT</v>
          </cell>
          <cell r="P1733">
            <v>44087</v>
          </cell>
          <cell r="Q1733">
            <v>44496.570115740702</v>
          </cell>
          <cell r="R1733">
            <v>44096</v>
          </cell>
          <cell r="S1733" t="str">
            <v>FRANKIE</v>
          </cell>
          <cell r="T1733" t="str">
            <v>12</v>
          </cell>
          <cell r="V1733" t="str">
            <v>41.519339</v>
          </cell>
          <cell r="W1733" t="str">
            <v>-72.832479</v>
          </cell>
        </row>
        <row r="1734">
          <cell r="B1734">
            <v>602054</v>
          </cell>
          <cell r="C1734" t="str">
            <v>GROTON MIDDLE SCHOOL - FFV</v>
          </cell>
          <cell r="D1734" t="str">
            <v>FFV</v>
          </cell>
          <cell r="E1734">
            <v>0</v>
          </cell>
          <cell r="F1734" t="str">
            <v>T</v>
          </cell>
          <cell r="G1734" t="str">
            <v>35 Groton Long Point Road</v>
          </cell>
          <cell r="H1734" t="str">
            <v>GROTON</v>
          </cell>
          <cell r="I1734" t="str">
            <v>CT</v>
          </cell>
          <cell r="J1734" t="str">
            <v>06340</v>
          </cell>
          <cell r="K1734" t="str">
            <v>Exact Auto Street Reference Geocoded</v>
          </cell>
          <cell r="M1734" t="str">
            <v>DOD-DEPARTMENT OF DE</v>
          </cell>
          <cell r="N1734" t="str">
            <v>CAPPELLO DISTRICT</v>
          </cell>
          <cell r="P1734">
            <v>44116</v>
          </cell>
          <cell r="Q1734">
            <v>44496.570127314801</v>
          </cell>
          <cell r="S1734" t="str">
            <v>FRANKIE</v>
          </cell>
          <cell r="T1734" t="str">
            <v>12</v>
          </cell>
          <cell r="V1734" t="str">
            <v>41.344327</v>
          </cell>
          <cell r="W1734" t="str">
            <v>-72.011585</v>
          </cell>
        </row>
        <row r="1735">
          <cell r="B1735">
            <v>602066</v>
          </cell>
          <cell r="C1735" t="str">
            <v>RIVERSIDE MAGNET SCHOOL</v>
          </cell>
          <cell r="D1735" t="str">
            <v>FFV</v>
          </cell>
          <cell r="E1735">
            <v>0</v>
          </cell>
          <cell r="F1735" t="str">
            <v>R</v>
          </cell>
          <cell r="G1735" t="str">
            <v>29 WILLOWBROOK ROAD</v>
          </cell>
          <cell r="H1735" t="str">
            <v>EAST HARTFORD</v>
          </cell>
          <cell r="I1735" t="str">
            <v>CT</v>
          </cell>
          <cell r="J1735" t="str">
            <v>06118</v>
          </cell>
          <cell r="K1735" t="str">
            <v>Exact Auto Street Reference Geocoded</v>
          </cell>
          <cell r="M1735" t="str">
            <v>DOD-DEPARTMENT OF DE</v>
          </cell>
          <cell r="N1735" t="str">
            <v>CAPPELLO DISTRICT</v>
          </cell>
          <cell r="P1735">
            <v>44214</v>
          </cell>
          <cell r="Q1735">
            <v>44236.441770833299</v>
          </cell>
          <cell r="R1735">
            <v>44650</v>
          </cell>
          <cell r="S1735" t="str">
            <v>ADMIN</v>
          </cell>
          <cell r="T1735" t="str">
            <v>12</v>
          </cell>
          <cell r="V1735" t="str">
            <v>41.745949</v>
          </cell>
          <cell r="W1735" t="str">
            <v>-72.640368</v>
          </cell>
        </row>
        <row r="1736">
          <cell r="B1736">
            <v>602070</v>
          </cell>
          <cell r="C1736" t="str">
            <v>HOOSAC VALLEY ELEMENTARY</v>
          </cell>
          <cell r="D1736" t="str">
            <v>FFV</v>
          </cell>
          <cell r="E1736">
            <v>0</v>
          </cell>
          <cell r="F1736" t="str">
            <v>R</v>
          </cell>
          <cell r="G1736" t="str">
            <v>14 COMMERCIAL STREET</v>
          </cell>
          <cell r="H1736" t="str">
            <v>ADAMS</v>
          </cell>
          <cell r="I1736" t="str">
            <v>MA</v>
          </cell>
          <cell r="J1736" t="str">
            <v>01220</v>
          </cell>
          <cell r="K1736" t="str">
            <v>Exact Auto Street Reference Geocoded</v>
          </cell>
          <cell r="M1736" t="str">
            <v>DOD-DEPARTMENT OF DE</v>
          </cell>
          <cell r="N1736" t="str">
            <v>CAPPELLO DISTRICT</v>
          </cell>
          <cell r="P1736">
            <v>44251</v>
          </cell>
          <cell r="Q1736">
            <v>44496.539907407401</v>
          </cell>
          <cell r="R1736">
            <v>44703</v>
          </cell>
          <cell r="S1736" t="str">
            <v>FRANKIE</v>
          </cell>
          <cell r="T1736" t="str">
            <v>12</v>
          </cell>
          <cell r="V1736" t="str">
            <v>42.619273</v>
          </cell>
          <cell r="W1736" t="str">
            <v>-73.120661</v>
          </cell>
        </row>
        <row r="1737">
          <cell r="B1737">
            <v>602082</v>
          </cell>
          <cell r="C1737" t="str">
            <v>JENNINGS ELEM SCHOOL</v>
          </cell>
          <cell r="D1737" t="str">
            <v>FFV</v>
          </cell>
          <cell r="E1737">
            <v>0</v>
          </cell>
          <cell r="F1737" t="str">
            <v>T</v>
          </cell>
          <cell r="G1737" t="str">
            <v>50 MERCER STREET</v>
          </cell>
          <cell r="H1737" t="str">
            <v>NEW LONDON</v>
          </cell>
          <cell r="I1737" t="str">
            <v>CT</v>
          </cell>
          <cell r="J1737" t="str">
            <v>06320</v>
          </cell>
          <cell r="K1737" t="str">
            <v>Exact Auto Street Reference Geocoded</v>
          </cell>
          <cell r="M1737" t="str">
            <v>DOD-DEPARTMENT OF DE</v>
          </cell>
          <cell r="N1737" t="str">
            <v>CAPPELLO DISTRICT</v>
          </cell>
          <cell r="P1737">
            <v>44356</v>
          </cell>
          <cell r="Q1737">
            <v>44364.567638888897</v>
          </cell>
          <cell r="R1737">
            <v>44440</v>
          </cell>
          <cell r="S1737" t="str">
            <v>FRANKIE</v>
          </cell>
          <cell r="T1737" t="str">
            <v>12</v>
          </cell>
          <cell r="V1737" t="str">
            <v>41.357504</v>
          </cell>
          <cell r="W1737" t="str">
            <v>-72.105637</v>
          </cell>
        </row>
        <row r="1738">
          <cell r="B1738">
            <v>602091</v>
          </cell>
          <cell r="C1738" t="str">
            <v>Ledyard Middle School</v>
          </cell>
          <cell r="D1738" t="str">
            <v>FFV</v>
          </cell>
          <cell r="E1738">
            <v>0</v>
          </cell>
          <cell r="F1738" t="str">
            <v>T</v>
          </cell>
          <cell r="G1738" t="str">
            <v>1860 ROUTE 12</v>
          </cell>
          <cell r="H1738" t="str">
            <v>GALES FERRY</v>
          </cell>
          <cell r="I1738" t="str">
            <v>CT</v>
          </cell>
          <cell r="J1738" t="str">
            <v>06335</v>
          </cell>
          <cell r="K1738" t="str">
            <v>High Confidence Auto Street Ref Geocoded</v>
          </cell>
          <cell r="M1738" t="str">
            <v>DOD-DEPARTMENT OF DE</v>
          </cell>
          <cell r="N1738" t="str">
            <v>CAPPELLO DISTRICT</v>
          </cell>
          <cell r="P1738">
            <v>44438</v>
          </cell>
          <cell r="Q1738">
            <v>44445.414548611101</v>
          </cell>
          <cell r="R1738">
            <v>44599</v>
          </cell>
          <cell r="S1738" t="str">
            <v>ADMIN</v>
          </cell>
          <cell r="T1738" t="str">
            <v>12</v>
          </cell>
          <cell r="V1738" t="str">
            <v>41.453291</v>
          </cell>
          <cell r="W1738" t="str">
            <v>-72.070284</v>
          </cell>
        </row>
        <row r="1739">
          <cell r="B1739">
            <v>602138</v>
          </cell>
          <cell r="C1739" t="str">
            <v>HARRIS BROOK ELEMENTARY SCHOOL - FFV</v>
          </cell>
          <cell r="D1739" t="str">
            <v>MA USDA</v>
          </cell>
          <cell r="E1739">
            <v>0</v>
          </cell>
          <cell r="F1739" t="str">
            <v>W</v>
          </cell>
          <cell r="G1739" t="str">
            <v>209 FULLER ST</v>
          </cell>
          <cell r="H1739" t="str">
            <v>LUDLOW</v>
          </cell>
          <cell r="I1739" t="str">
            <v>MA</v>
          </cell>
          <cell r="J1739" t="str">
            <v>01056</v>
          </cell>
          <cell r="K1739" t="str">
            <v>Exact Auto Street Reference Geocoded</v>
          </cell>
          <cell r="M1739" t="str">
            <v>DOD-DEPARTMENT OF DE</v>
          </cell>
          <cell r="N1739" t="str">
            <v>CAPPELLO DISTRICT</v>
          </cell>
          <cell r="P1739">
            <v>44570</v>
          </cell>
          <cell r="Q1739">
            <v>44570.690590277802</v>
          </cell>
          <cell r="R1739">
            <v>44726</v>
          </cell>
          <cell r="S1739" t="str">
            <v>FRANKIE</v>
          </cell>
          <cell r="T1739" t="str">
            <v>12</v>
          </cell>
          <cell r="V1739" t="str">
            <v>42.177804</v>
          </cell>
          <cell r="W1739" t="str">
            <v>-72.486846</v>
          </cell>
        </row>
        <row r="1740">
          <cell r="B1740">
            <v>602165</v>
          </cell>
          <cell r="C1740" t="str">
            <v>POND MILL SCHOOL</v>
          </cell>
          <cell r="D1740" t="str">
            <v>FFV</v>
          </cell>
          <cell r="E1740">
            <v>0</v>
          </cell>
          <cell r="F1740" t="str">
            <v>R</v>
          </cell>
          <cell r="G1740" t="str">
            <v>91 OLD ACRE RD</v>
          </cell>
          <cell r="H1740" t="str">
            <v>SPRINGFIELD</v>
          </cell>
          <cell r="I1740" t="str">
            <v>MA</v>
          </cell>
          <cell r="J1740" t="str">
            <v>01129</v>
          </cell>
          <cell r="K1740" t="str">
            <v>Exact Auto Street Reference Geocoded</v>
          </cell>
          <cell r="P1740">
            <v>44763</v>
          </cell>
          <cell r="Q1740">
            <v>44763.610474537003</v>
          </cell>
          <cell r="R1740">
            <v>44763</v>
          </cell>
          <cell r="S1740" t="str">
            <v>FRANKIE</v>
          </cell>
          <cell r="T1740" t="str">
            <v>12</v>
          </cell>
          <cell r="V1740" t="str">
            <v>42.113482</v>
          </cell>
          <cell r="W1740" t="str">
            <v>-72.495197</v>
          </cell>
        </row>
        <row r="1741">
          <cell r="B1741">
            <v>760019</v>
          </cell>
          <cell r="C1741" t="str">
            <v>AI PRINCE TECH HIGH SCHOOL - DOC</v>
          </cell>
          <cell r="D1741" t="str">
            <v>DOC</v>
          </cell>
          <cell r="E1741">
            <v>0</v>
          </cell>
          <cell r="F1741" t="str">
            <v>TF</v>
          </cell>
          <cell r="G1741" t="str">
            <v>401 FLATBUSH AVENUE</v>
          </cell>
          <cell r="H1741" t="str">
            <v>Hartford</v>
          </cell>
          <cell r="I1741" t="str">
            <v>CT</v>
          </cell>
          <cell r="J1741" t="str">
            <v>06106</v>
          </cell>
          <cell r="K1741" t="str">
            <v>Exact Auto Street Reference Geocoded</v>
          </cell>
          <cell r="L1741" t="str">
            <v>IS DOC</v>
          </cell>
          <cell r="M1741" t="str">
            <v>STATE OF CT-BROADLIN</v>
          </cell>
          <cell r="N1741" t="str">
            <v>SIERING DISTRICT</v>
          </cell>
          <cell r="O1741" t="str">
            <v>860-951-7112, ext. 5653 Chef David Cardona</v>
          </cell>
          <cell r="P1741">
            <v>43740</v>
          </cell>
          <cell r="Q1741">
            <v>44516.668657407397</v>
          </cell>
          <cell r="R1741">
            <v>44333</v>
          </cell>
          <cell r="S1741" t="str">
            <v>ADMIN</v>
          </cell>
          <cell r="T1741" t="str">
            <v>12</v>
          </cell>
          <cell r="V1741" t="str">
            <v>41.743105</v>
          </cell>
          <cell r="W1741" t="str">
            <v>-72.707543</v>
          </cell>
        </row>
        <row r="1742">
          <cell r="B1742">
            <v>760020</v>
          </cell>
          <cell r="C1742" t="str">
            <v>Bristol TEC-Culinary Arts</v>
          </cell>
          <cell r="D1742" t="str">
            <v>DOC</v>
          </cell>
          <cell r="E1742">
            <v>0</v>
          </cell>
          <cell r="F1742" t="str">
            <v>WF</v>
          </cell>
          <cell r="G1742" t="str">
            <v>431 Minor Street</v>
          </cell>
          <cell r="H1742" t="str">
            <v>Bristol</v>
          </cell>
          <cell r="I1742" t="str">
            <v>CT</v>
          </cell>
          <cell r="J1742" t="str">
            <v>06010</v>
          </cell>
          <cell r="K1742" t="str">
            <v>Exact Auto Street Reference Geocoded</v>
          </cell>
          <cell r="L1742" t="str">
            <v>IS DOC</v>
          </cell>
          <cell r="M1742" t="str">
            <v>STATE OF CT-BROADLIN</v>
          </cell>
          <cell r="N1742" t="str">
            <v>SIERING DISTRICT</v>
          </cell>
          <cell r="O1742" t="str">
            <v>860-584-8433, ext. 313 Chef Giuseppe Fortuna</v>
          </cell>
          <cell r="P1742">
            <v>43740</v>
          </cell>
          <cell r="Q1742">
            <v>44516.668657407397</v>
          </cell>
          <cell r="R1742">
            <v>44714</v>
          </cell>
          <cell r="S1742" t="str">
            <v>ADMIN</v>
          </cell>
          <cell r="T1742" t="str">
            <v>12</v>
          </cell>
          <cell r="V1742" t="str">
            <v>41.690963</v>
          </cell>
          <cell r="W1742" t="str">
            <v>-72.986027</v>
          </cell>
        </row>
        <row r="1743">
          <cell r="B1743">
            <v>760021</v>
          </cell>
          <cell r="C1743" t="str">
            <v>Bullard Havens THS-Culinary</v>
          </cell>
          <cell r="D1743" t="str">
            <v>DOC</v>
          </cell>
          <cell r="E1743">
            <v>0</v>
          </cell>
          <cell r="F1743" t="str">
            <v>WF</v>
          </cell>
          <cell r="G1743" t="str">
            <v>500 Palisade  Avenue</v>
          </cell>
          <cell r="H1743" t="str">
            <v>Bridgeport</v>
          </cell>
          <cell r="I1743" t="str">
            <v>CT</v>
          </cell>
          <cell r="J1743" t="str">
            <v>06610</v>
          </cell>
          <cell r="K1743" t="str">
            <v>Exact Auto Street Reference Geocoded</v>
          </cell>
          <cell r="L1743" t="str">
            <v>IS DOC; S SCREW</v>
          </cell>
          <cell r="M1743" t="str">
            <v>STATE OF CT-BROADLIN</v>
          </cell>
          <cell r="N1743" t="str">
            <v>SIERING DISTRICT</v>
          </cell>
          <cell r="O1743" t="str">
            <v>203-579-6333, ext. 6548 Chef Biagio Montanaro</v>
          </cell>
          <cell r="P1743">
            <v>43740</v>
          </cell>
          <cell r="Q1743">
            <v>44516.668657407397</v>
          </cell>
          <cell r="R1743">
            <v>43788</v>
          </cell>
          <cell r="S1743" t="str">
            <v>ADMIN</v>
          </cell>
          <cell r="T1743" t="str">
            <v>12</v>
          </cell>
          <cell r="V1743" t="str">
            <v>41.199772</v>
          </cell>
          <cell r="W1743" t="str">
            <v>-73.164985</v>
          </cell>
        </row>
        <row r="1744">
          <cell r="B1744">
            <v>760022</v>
          </cell>
          <cell r="C1744" t="str">
            <v>HOWELL CHENEY TECH HIGH CULINARY - DOC</v>
          </cell>
          <cell r="D1744" t="str">
            <v>DOC</v>
          </cell>
          <cell r="E1744">
            <v>2</v>
          </cell>
          <cell r="F1744" t="str">
            <v>MW</v>
          </cell>
          <cell r="G1744" t="str">
            <v>791 MIDDLE TPKE W</v>
          </cell>
          <cell r="H1744" t="str">
            <v>Manchester</v>
          </cell>
          <cell r="I1744" t="str">
            <v>CT</v>
          </cell>
          <cell r="J1744" t="str">
            <v>06040</v>
          </cell>
          <cell r="K1744" t="str">
            <v>Exact Auto Street Reference Geocoded</v>
          </cell>
          <cell r="L1744" t="str">
            <v>IS DOC</v>
          </cell>
          <cell r="M1744" t="str">
            <v>STATE OF CT-BROADLIN</v>
          </cell>
          <cell r="N1744" t="str">
            <v>SIERING DISTRICT</v>
          </cell>
          <cell r="O1744" t="str">
            <v>860-649-5396, ext. 350 Chef Roxanne BallachinoY</v>
          </cell>
          <cell r="P1744">
            <v>43740</v>
          </cell>
          <cell r="Q1744">
            <v>44691.578113425901</v>
          </cell>
          <cell r="R1744">
            <v>43803</v>
          </cell>
          <cell r="S1744" t="str">
            <v>FRANKIE</v>
          </cell>
          <cell r="T1744" t="str">
            <v>12</v>
          </cell>
          <cell r="V1744" t="str">
            <v>41.781101</v>
          </cell>
          <cell r="W1744" t="str">
            <v>-72.560551</v>
          </cell>
        </row>
        <row r="1745">
          <cell r="B1745">
            <v>760023</v>
          </cell>
          <cell r="C1745" t="str">
            <v>EC Goodwin Tech - DOE</v>
          </cell>
          <cell r="D1745" t="str">
            <v>DOC</v>
          </cell>
          <cell r="E1745">
            <v>2</v>
          </cell>
          <cell r="F1745" t="str">
            <v>MW</v>
          </cell>
          <cell r="G1745" t="str">
            <v>735 Slater Road</v>
          </cell>
          <cell r="H1745" t="str">
            <v>NEW BRITAIN</v>
          </cell>
          <cell r="I1745" t="str">
            <v>CT</v>
          </cell>
          <cell r="J1745" t="str">
            <v>06053</v>
          </cell>
          <cell r="K1745" t="str">
            <v>Exact Auto Street Reference Geocoded</v>
          </cell>
          <cell r="L1745" t="str">
            <v>IS DOC</v>
          </cell>
          <cell r="M1745" t="str">
            <v>STATE OF CT-BROADLIN</v>
          </cell>
          <cell r="N1745" t="str">
            <v>SIERING DISTRICT</v>
          </cell>
          <cell r="O1745" t="str">
            <v>860-827-7736, ext. 393 Chef Richard Collier</v>
          </cell>
          <cell r="P1745">
            <v>43740</v>
          </cell>
          <cell r="Q1745">
            <v>44691.578113425901</v>
          </cell>
          <cell r="R1745">
            <v>43809</v>
          </cell>
          <cell r="S1745" t="str">
            <v>FRANKIE</v>
          </cell>
          <cell r="T1745" t="str">
            <v>12</v>
          </cell>
          <cell r="V1745" t="str">
            <v>41.685669</v>
          </cell>
          <cell r="W1745" t="str">
            <v>-72.807960</v>
          </cell>
        </row>
        <row r="1746">
          <cell r="B1746">
            <v>760024</v>
          </cell>
          <cell r="C1746" t="str">
            <v>ELI WHITNEY TECHNICAL HIGH SCHOOL - DOC</v>
          </cell>
          <cell r="D1746" t="str">
            <v>DOC</v>
          </cell>
          <cell r="E1746">
            <v>0</v>
          </cell>
          <cell r="F1746" t="str">
            <v>TF</v>
          </cell>
          <cell r="G1746" t="str">
            <v>100 FAIRVIEW AVENUE</v>
          </cell>
          <cell r="H1746" t="str">
            <v>Hamden</v>
          </cell>
          <cell r="I1746" t="str">
            <v>CT</v>
          </cell>
          <cell r="J1746" t="str">
            <v>06414</v>
          </cell>
          <cell r="K1746" t="str">
            <v>Med Confidence Auto Street Ref Geocoded</v>
          </cell>
          <cell r="L1746" t="str">
            <v>IS DOC</v>
          </cell>
          <cell r="M1746" t="str">
            <v>STATE OF CT-BROADLIN</v>
          </cell>
          <cell r="N1746" t="str">
            <v>SIERING DISTRICT</v>
          </cell>
          <cell r="O1746" t="str">
            <v>203-732-1230  Chef Edwin Armstrong</v>
          </cell>
          <cell r="P1746">
            <v>43740</v>
          </cell>
          <cell r="Q1746">
            <v>44516.668657407397</v>
          </cell>
          <cell r="R1746">
            <v>43801</v>
          </cell>
          <cell r="S1746" t="str">
            <v>ADMIN</v>
          </cell>
          <cell r="T1746" t="str">
            <v>12</v>
          </cell>
          <cell r="V1746" t="str">
            <v>41.341211</v>
          </cell>
          <cell r="W1746" t="str">
            <v>-72.941498</v>
          </cell>
        </row>
        <row r="1747">
          <cell r="B1747">
            <v>760025</v>
          </cell>
          <cell r="C1747" t="str">
            <v>Ella T. Grasso THS-Culinary Ar</v>
          </cell>
          <cell r="D1747" t="str">
            <v>DOC</v>
          </cell>
          <cell r="E1747">
            <v>0</v>
          </cell>
          <cell r="F1747" t="str">
            <v>TF</v>
          </cell>
          <cell r="G1747" t="str">
            <v>189 Fort Hill Road</v>
          </cell>
          <cell r="H1747" t="str">
            <v>Groton</v>
          </cell>
          <cell r="I1747" t="str">
            <v>CT</v>
          </cell>
          <cell r="J1747" t="str">
            <v>06340</v>
          </cell>
          <cell r="K1747" t="str">
            <v>Exact Auto Street Reference Geocoded</v>
          </cell>
          <cell r="L1747" t="str">
            <v>IS DOC</v>
          </cell>
          <cell r="M1747" t="str">
            <v>STATE OF CT-BROADLIN</v>
          </cell>
          <cell r="N1747" t="str">
            <v>SIERING DISTRICT</v>
          </cell>
          <cell r="O1747" t="str">
            <v>860-448-0220, ect. 372 Chef Paul Jones</v>
          </cell>
          <cell r="P1747">
            <v>43740</v>
          </cell>
          <cell r="Q1747">
            <v>44516.668657407397</v>
          </cell>
          <cell r="R1747">
            <v>44151</v>
          </cell>
          <cell r="S1747" t="str">
            <v>ADMIN</v>
          </cell>
          <cell r="T1747" t="str">
            <v>12</v>
          </cell>
          <cell r="V1747" t="str">
            <v>41.347031</v>
          </cell>
          <cell r="W1747" t="str">
            <v>-72.022088</v>
          </cell>
        </row>
        <row r="1748">
          <cell r="B1748">
            <v>760026</v>
          </cell>
          <cell r="C1748" t="str">
            <v>H.C. Wilcox THS-Culinary Arts</v>
          </cell>
          <cell r="D1748" t="str">
            <v>DOC</v>
          </cell>
          <cell r="E1748">
            <v>0</v>
          </cell>
          <cell r="F1748" t="str">
            <v>WF</v>
          </cell>
          <cell r="G1748" t="str">
            <v>289 Oregon Road</v>
          </cell>
          <cell r="H1748" t="str">
            <v>Meriden</v>
          </cell>
          <cell r="I1748" t="str">
            <v>CT</v>
          </cell>
          <cell r="J1748" t="str">
            <v>06451</v>
          </cell>
          <cell r="K1748" t="str">
            <v>Exact Auto Street Reference Geocoded</v>
          </cell>
          <cell r="L1748" t="str">
            <v>IS DOC</v>
          </cell>
          <cell r="M1748" t="str">
            <v>STATE OF CT-BROADLIN</v>
          </cell>
          <cell r="N1748" t="str">
            <v>SIERING DISTRICT</v>
          </cell>
          <cell r="O1748" t="str">
            <v>203-317-5874 Chef Alex Calle</v>
          </cell>
          <cell r="P1748">
            <v>43740</v>
          </cell>
          <cell r="Q1748">
            <v>44516.668657407397</v>
          </cell>
          <cell r="R1748">
            <v>44201</v>
          </cell>
          <cell r="S1748" t="str">
            <v>ADMIN</v>
          </cell>
          <cell r="T1748" t="str">
            <v>12</v>
          </cell>
          <cell r="V1748" t="str">
            <v>41.528427</v>
          </cell>
          <cell r="W1748" t="str">
            <v>-72.832240</v>
          </cell>
        </row>
        <row r="1749">
          <cell r="B1749">
            <v>760027</v>
          </cell>
          <cell r="C1749" t="str">
            <v>Henry Abbott THS-Culinary Arts</v>
          </cell>
          <cell r="D1749" t="str">
            <v>DOC</v>
          </cell>
          <cell r="E1749">
            <v>0</v>
          </cell>
          <cell r="F1749" t="str">
            <v>TF</v>
          </cell>
          <cell r="G1749" t="str">
            <v>21 Hayestown Avenue</v>
          </cell>
          <cell r="H1749" t="str">
            <v>Danbury</v>
          </cell>
          <cell r="I1749" t="str">
            <v>CT</v>
          </cell>
          <cell r="J1749" t="str">
            <v>06810</v>
          </cell>
          <cell r="K1749" t="str">
            <v>High Confidence Auto Street Ref Geocoded</v>
          </cell>
          <cell r="L1749" t="str">
            <v>IS DOC</v>
          </cell>
          <cell r="M1749" t="str">
            <v>STATE OF CT-BROADLIN</v>
          </cell>
          <cell r="N1749" t="str">
            <v>SIERING DISTRICT</v>
          </cell>
          <cell r="O1749" t="str">
            <v>8/24/2020 - Do not deliver in facility until further notice. Contact Trans with questions.</v>
          </cell>
          <cell r="P1749">
            <v>43740</v>
          </cell>
          <cell r="Q1749">
            <v>44516.668657407397</v>
          </cell>
          <cell r="R1749">
            <v>44109</v>
          </cell>
          <cell r="S1749" t="str">
            <v>ADMIN</v>
          </cell>
          <cell r="T1749" t="str">
            <v>12</v>
          </cell>
          <cell r="V1749" t="str">
            <v>41.413070</v>
          </cell>
          <cell r="W1749" t="str">
            <v>-73.453278</v>
          </cell>
        </row>
        <row r="1750">
          <cell r="B1750">
            <v>760028</v>
          </cell>
          <cell r="C1750" t="str">
            <v>Harvard H. Ellis THS- Culinary</v>
          </cell>
          <cell r="D1750" t="str">
            <v>DOC</v>
          </cell>
          <cell r="E1750">
            <v>0</v>
          </cell>
          <cell r="F1750" t="str">
            <v>MR</v>
          </cell>
          <cell r="G1750" t="str">
            <v>613 Upper Maple Rd</v>
          </cell>
          <cell r="H1750" t="str">
            <v>Danielson</v>
          </cell>
          <cell r="I1750" t="str">
            <v>CT</v>
          </cell>
          <cell r="J1750" t="str">
            <v>06239</v>
          </cell>
          <cell r="K1750" t="str">
            <v>High Confidence Auto Street Ref Geocoded</v>
          </cell>
          <cell r="L1750" t="str">
            <v>IS DOC</v>
          </cell>
          <cell r="M1750" t="str">
            <v>STATE OF CT-BROADLIN</v>
          </cell>
          <cell r="N1750" t="str">
            <v>SIERING DISTRICT</v>
          </cell>
          <cell r="O1750" t="str">
            <v>860-412-7500, ext. 7562 Chef David Grzych</v>
          </cell>
          <cell r="P1750">
            <v>43740</v>
          </cell>
          <cell r="Q1750">
            <v>44516.668657407397</v>
          </cell>
          <cell r="R1750">
            <v>44129</v>
          </cell>
          <cell r="S1750" t="str">
            <v>ADMIN</v>
          </cell>
          <cell r="T1750" t="str">
            <v>12</v>
          </cell>
          <cell r="V1750" t="str">
            <v>41.819360</v>
          </cell>
          <cell r="W1750" t="str">
            <v>-71.892852</v>
          </cell>
        </row>
        <row r="1751">
          <cell r="B1751">
            <v>760029</v>
          </cell>
          <cell r="C1751" t="str">
            <v>J.M. Wright THS - Culinary Arts</v>
          </cell>
          <cell r="D1751" t="str">
            <v>DOC</v>
          </cell>
          <cell r="E1751">
            <v>0</v>
          </cell>
          <cell r="F1751" t="str">
            <v>TR</v>
          </cell>
          <cell r="G1751" t="str">
            <v>120 BRIDGE STREET</v>
          </cell>
          <cell r="H1751" t="str">
            <v>Stamford</v>
          </cell>
          <cell r="I1751" t="str">
            <v>CT</v>
          </cell>
          <cell r="J1751" t="str">
            <v>06904</v>
          </cell>
          <cell r="K1751" t="str">
            <v>High Confidence Auto Street Ref Geocoded</v>
          </cell>
          <cell r="L1751" t="str">
            <v>IS DOC</v>
          </cell>
          <cell r="M1751" t="str">
            <v>STATE OF CT-BROADLIN</v>
          </cell>
          <cell r="N1751" t="str">
            <v>SIERING DISTRICT</v>
          </cell>
          <cell r="O1751" t="str">
            <v>203-674-5764 Chef Francine Bove</v>
          </cell>
          <cell r="P1751">
            <v>43740</v>
          </cell>
          <cell r="Q1751">
            <v>44516.668657407397</v>
          </cell>
          <cell r="R1751">
            <v>43815</v>
          </cell>
          <cell r="S1751" t="str">
            <v>ADMIN</v>
          </cell>
          <cell r="T1751" t="str">
            <v>12</v>
          </cell>
          <cell r="V1751" t="str">
            <v>41.065506</v>
          </cell>
          <cell r="W1751" t="str">
            <v>-73.550568</v>
          </cell>
        </row>
        <row r="1752">
          <cell r="B1752">
            <v>760030</v>
          </cell>
          <cell r="C1752" t="str">
            <v>NORWICH TECHNICAL HS - DOE</v>
          </cell>
          <cell r="D1752" t="str">
            <v>DOC</v>
          </cell>
          <cell r="E1752">
            <v>0</v>
          </cell>
          <cell r="F1752" t="str">
            <v>TF</v>
          </cell>
          <cell r="G1752" t="str">
            <v>7 MAHAN DRIVE</v>
          </cell>
          <cell r="H1752" t="str">
            <v>Norwich</v>
          </cell>
          <cell r="I1752" t="str">
            <v>CT</v>
          </cell>
          <cell r="J1752" t="str">
            <v>06360</v>
          </cell>
          <cell r="K1752" t="str">
            <v>Exact Auto Street Reference Geocoded</v>
          </cell>
          <cell r="L1752" t="str">
            <v>IS DOC</v>
          </cell>
          <cell r="M1752" t="str">
            <v>STATE OF CT-BROADLIN</v>
          </cell>
          <cell r="N1752" t="str">
            <v>SIERING DISTRICT</v>
          </cell>
          <cell r="O1752" t="str">
            <v>860 889 -8453,ext,2130 Chef Jason Bentley</v>
          </cell>
          <cell r="P1752">
            <v>43740</v>
          </cell>
          <cell r="Q1752">
            <v>44516.668657407397</v>
          </cell>
          <cell r="R1752">
            <v>43787</v>
          </cell>
          <cell r="S1752" t="str">
            <v>ADMIN</v>
          </cell>
          <cell r="T1752" t="str">
            <v>12</v>
          </cell>
          <cell r="V1752" t="str">
            <v>41.545427</v>
          </cell>
          <cell r="W1752" t="str">
            <v>-72.078264</v>
          </cell>
        </row>
        <row r="1753">
          <cell r="B1753">
            <v>760031</v>
          </cell>
          <cell r="C1753" t="str">
            <v>EMMETT O BRIEN TECH HIGH - CULINARY</v>
          </cell>
          <cell r="D1753" t="str">
            <v>DOC</v>
          </cell>
          <cell r="E1753">
            <v>0</v>
          </cell>
          <cell r="F1753" t="str">
            <v>MW</v>
          </cell>
          <cell r="G1753" t="str">
            <v>141 Prindle Avenue</v>
          </cell>
          <cell r="H1753" t="str">
            <v>Ansonia</v>
          </cell>
          <cell r="I1753" t="str">
            <v>CT</v>
          </cell>
          <cell r="J1753" t="str">
            <v>06401</v>
          </cell>
          <cell r="K1753" t="str">
            <v>Exact Auto Street Reference Geocoded</v>
          </cell>
          <cell r="L1753" t="str">
            <v>IS DOC</v>
          </cell>
          <cell r="M1753" t="str">
            <v>STATE OF CT-BROADLIN</v>
          </cell>
          <cell r="N1753" t="str">
            <v>SIERING DISTRICT</v>
          </cell>
          <cell r="O1753" t="str">
            <v>203-732-1230 Chef Perfecto Valle</v>
          </cell>
          <cell r="P1753">
            <v>43740</v>
          </cell>
          <cell r="Q1753">
            <v>44516.668657407397</v>
          </cell>
          <cell r="R1753">
            <v>43807</v>
          </cell>
          <cell r="S1753" t="str">
            <v>ADMIN</v>
          </cell>
          <cell r="T1753" t="str">
            <v>12</v>
          </cell>
          <cell r="V1753" t="str">
            <v>41.334304</v>
          </cell>
          <cell r="W1753" t="str">
            <v>-73.064151</v>
          </cell>
        </row>
        <row r="1754">
          <cell r="B1754">
            <v>760032</v>
          </cell>
          <cell r="C1754" t="str">
            <v>Oliver Wolcott THS-Culinary Ar</v>
          </cell>
          <cell r="D1754" t="str">
            <v>DOC</v>
          </cell>
          <cell r="E1754">
            <v>0</v>
          </cell>
          <cell r="F1754" t="str">
            <v>MR</v>
          </cell>
          <cell r="G1754" t="str">
            <v>75 Oliver Street</v>
          </cell>
          <cell r="H1754" t="str">
            <v>Torrington</v>
          </cell>
          <cell r="I1754" t="str">
            <v>CT</v>
          </cell>
          <cell r="J1754" t="str">
            <v>06790</v>
          </cell>
          <cell r="K1754" t="str">
            <v>Exact Auto Street Reference Geocoded</v>
          </cell>
          <cell r="L1754" t="str">
            <v>IS DOC</v>
          </cell>
          <cell r="M1754" t="str">
            <v>STATE OF CT-BROADLIN</v>
          </cell>
          <cell r="N1754" t="str">
            <v>SIERING DISTRICT</v>
          </cell>
          <cell r="O1754" t="str">
            <v>860-496-5300, ext. 5370 Chef Michael McDowell</v>
          </cell>
          <cell r="P1754">
            <v>43740</v>
          </cell>
          <cell r="Q1754">
            <v>44516.668657407397</v>
          </cell>
          <cell r="R1754">
            <v>43770</v>
          </cell>
          <cell r="S1754" t="str">
            <v>ADMIN</v>
          </cell>
          <cell r="T1754" t="str">
            <v>12</v>
          </cell>
          <cell r="V1754" t="str">
            <v>41.810185</v>
          </cell>
          <cell r="W1754" t="str">
            <v>-73.111543</v>
          </cell>
        </row>
        <row r="1755">
          <cell r="B1755">
            <v>760033</v>
          </cell>
          <cell r="C1755" t="str">
            <v>Platt THS - Culinary Arts</v>
          </cell>
          <cell r="D1755" t="str">
            <v>DOC</v>
          </cell>
          <cell r="E1755">
            <v>0</v>
          </cell>
          <cell r="F1755" t="str">
            <v>MW</v>
          </cell>
          <cell r="G1755" t="str">
            <v>600 Orange Avenue</v>
          </cell>
          <cell r="H1755" t="str">
            <v>Milford</v>
          </cell>
          <cell r="I1755" t="str">
            <v>CT</v>
          </cell>
          <cell r="J1755" t="str">
            <v>06460</v>
          </cell>
          <cell r="K1755" t="str">
            <v>High Confidence Auto Street Ref Geocoded</v>
          </cell>
          <cell r="L1755" t="str">
            <v>IS DOC</v>
          </cell>
          <cell r="M1755" t="str">
            <v>STATE OF CT-BROADLIN</v>
          </cell>
          <cell r="N1755" t="str">
            <v>SIERING DISTRICT</v>
          </cell>
          <cell r="O1755" t="str">
            <v>203-783-5300, ext. 339 Chef Richard Zajac</v>
          </cell>
          <cell r="P1755">
            <v>43740</v>
          </cell>
          <cell r="Q1755">
            <v>44516.668657407397</v>
          </cell>
          <cell r="R1755">
            <v>44136</v>
          </cell>
          <cell r="S1755" t="str">
            <v>ADMIN</v>
          </cell>
          <cell r="T1755" t="str">
            <v>12</v>
          </cell>
          <cell r="V1755" t="str">
            <v>41.250707</v>
          </cell>
          <cell r="W1755" t="str">
            <v>-73.044284</v>
          </cell>
        </row>
        <row r="1756">
          <cell r="B1756">
            <v>760034</v>
          </cell>
          <cell r="C1756" t="str">
            <v>VINAL TECHNICAL HS - DOE</v>
          </cell>
          <cell r="D1756" t="str">
            <v>DOC</v>
          </cell>
          <cell r="E1756">
            <v>0</v>
          </cell>
          <cell r="F1756" t="str">
            <v>TF</v>
          </cell>
          <cell r="G1756" t="str">
            <v>60 DANIELS ST</v>
          </cell>
          <cell r="H1756" t="str">
            <v>Middletown</v>
          </cell>
          <cell r="I1756" t="str">
            <v>CT</v>
          </cell>
          <cell r="J1756" t="str">
            <v>06457</v>
          </cell>
          <cell r="K1756" t="str">
            <v>Exact Auto Street Reference Geocoded</v>
          </cell>
          <cell r="L1756" t="str">
            <v>IS DOC</v>
          </cell>
          <cell r="M1756" t="str">
            <v>STATE OF CT-BROADLIN</v>
          </cell>
          <cell r="N1756" t="str">
            <v>SIERING DISTRICT</v>
          </cell>
          <cell r="O1756" t="str">
            <v>860-344-7100, ext. 398 Chef Ryan Barnes</v>
          </cell>
          <cell r="P1756">
            <v>43740</v>
          </cell>
          <cell r="Q1756">
            <v>44516.668657407397</v>
          </cell>
          <cell r="R1756">
            <v>43815</v>
          </cell>
          <cell r="S1756" t="str">
            <v>ADMIN</v>
          </cell>
          <cell r="T1756" t="str">
            <v>12</v>
          </cell>
          <cell r="V1756" t="str">
            <v>41.527809</v>
          </cell>
          <cell r="W1756" t="str">
            <v>-72.673151</v>
          </cell>
        </row>
        <row r="1757">
          <cell r="B1757">
            <v>760035</v>
          </cell>
          <cell r="C1757" t="str">
            <v>W.F. Kaynor THS-Culinary Arts</v>
          </cell>
          <cell r="D1757" t="str">
            <v>DOC</v>
          </cell>
          <cell r="E1757">
            <v>0</v>
          </cell>
          <cell r="F1757" t="str">
            <v>MR</v>
          </cell>
          <cell r="G1757" t="str">
            <v>43 Tompkins St</v>
          </cell>
          <cell r="H1757" t="str">
            <v>Waterbury</v>
          </cell>
          <cell r="I1757" t="str">
            <v>CT</v>
          </cell>
          <cell r="J1757" t="str">
            <v>06708</v>
          </cell>
          <cell r="K1757" t="str">
            <v>Exact Auto Street Reference Geocoded</v>
          </cell>
          <cell r="L1757" t="str">
            <v>IS DOC</v>
          </cell>
          <cell r="M1757" t="str">
            <v>STATE OF CT-BROADLIN</v>
          </cell>
          <cell r="N1757" t="str">
            <v>SIERING DISTRICT</v>
          </cell>
          <cell r="O1757" t="str">
            <v>203-578-8740 Chef James Motasky</v>
          </cell>
          <cell r="P1757">
            <v>43740</v>
          </cell>
          <cell r="Q1757">
            <v>44530.829583333303</v>
          </cell>
          <cell r="R1757">
            <v>43802</v>
          </cell>
          <cell r="S1757" t="str">
            <v>FRANKIE</v>
          </cell>
          <cell r="T1757" t="str">
            <v>12</v>
          </cell>
          <cell r="V1757" t="str">
            <v>41.574708</v>
          </cell>
          <cell r="W1757" t="str">
            <v>-73.065543</v>
          </cell>
        </row>
        <row r="1758">
          <cell r="B1758">
            <v>760036</v>
          </cell>
          <cell r="C1758" t="str">
            <v>WINDHAM TECHNICAL HS - DOE</v>
          </cell>
          <cell r="D1758" t="str">
            <v>DOC</v>
          </cell>
          <cell r="E1758">
            <v>0</v>
          </cell>
          <cell r="F1758" t="str">
            <v>TF</v>
          </cell>
          <cell r="G1758" t="str">
            <v>210 BIRCH ST</v>
          </cell>
          <cell r="H1758" t="str">
            <v>Willimantic</v>
          </cell>
          <cell r="I1758" t="str">
            <v>CT</v>
          </cell>
          <cell r="J1758" t="str">
            <v>06226</v>
          </cell>
          <cell r="K1758" t="str">
            <v>High Confidence Auto Street Ref Geocoded</v>
          </cell>
          <cell r="L1758" t="str">
            <v>IS DOC</v>
          </cell>
          <cell r="M1758" t="str">
            <v>STATE OF CT-BROADLIN</v>
          </cell>
          <cell r="N1758" t="str">
            <v>SIERING DISTRICT</v>
          </cell>
          <cell r="O1758" t="str">
            <v>860-456-3879, ext. 409 Chef Teresa DeSantos</v>
          </cell>
          <cell r="P1758">
            <v>43740</v>
          </cell>
          <cell r="Q1758">
            <v>44516.668657407397</v>
          </cell>
          <cell r="R1758">
            <v>44130</v>
          </cell>
          <cell r="S1758" t="str">
            <v>ADMIN</v>
          </cell>
          <cell r="T1758" t="str">
            <v>12</v>
          </cell>
          <cell r="V1758" t="str">
            <v>41.718243</v>
          </cell>
          <cell r="W1758" t="str">
            <v>-72.220819</v>
          </cell>
        </row>
        <row r="1759">
          <cell r="B1759">
            <v>760037</v>
          </cell>
          <cell r="C1759" t="str">
            <v>Blue Hills Substance Abuse - DMHAS</v>
          </cell>
          <cell r="D1759" t="str">
            <v>DOC</v>
          </cell>
          <cell r="E1759">
            <v>0</v>
          </cell>
          <cell r="F1759" t="str">
            <v>TR</v>
          </cell>
          <cell r="G1759" t="str">
            <v>500 vine steet</v>
          </cell>
          <cell r="H1759" t="str">
            <v>Hartford</v>
          </cell>
          <cell r="I1759" t="str">
            <v>CT</v>
          </cell>
          <cell r="J1759" t="str">
            <v>06112</v>
          </cell>
          <cell r="K1759" t="str">
            <v>Postal Geocoded</v>
          </cell>
          <cell r="L1759" t="str">
            <v>IS DOC</v>
          </cell>
          <cell r="M1759" t="str">
            <v>STATE OF CT-BROADLIN</v>
          </cell>
          <cell r="N1759" t="str">
            <v>SIERING DISTRICT</v>
          </cell>
          <cell r="O1759" t="str">
            <v>EFFECTIVE 8/10/20 Del in all locations unless cust chooses not to.  860-293-6483 Rosae Marie Watrous</v>
          </cell>
          <cell r="P1759">
            <v>43740</v>
          </cell>
          <cell r="Q1759">
            <v>44616.5489930556</v>
          </cell>
          <cell r="R1759">
            <v>44762</v>
          </cell>
          <cell r="S1759" t="str">
            <v>ADMIN</v>
          </cell>
          <cell r="T1759" t="str">
            <v>12</v>
          </cell>
          <cell r="V1759" t="str">
            <v>41.793800</v>
          </cell>
          <cell r="W1759" t="str">
            <v>-72.700300</v>
          </cell>
        </row>
        <row r="1760">
          <cell r="B1760">
            <v>760039</v>
          </cell>
          <cell r="C1760" t="str">
            <v>Greater Bridgeport Community</v>
          </cell>
          <cell r="D1760" t="str">
            <v>DOC</v>
          </cell>
          <cell r="E1760">
            <v>0</v>
          </cell>
          <cell r="F1760" t="str">
            <v>TR</v>
          </cell>
          <cell r="G1760" t="str">
            <v>1635 Central Ave</v>
          </cell>
          <cell r="H1760" t="str">
            <v>Bridgeport</v>
          </cell>
          <cell r="I1760" t="str">
            <v>CT</v>
          </cell>
          <cell r="J1760" t="str">
            <v>06610</v>
          </cell>
          <cell r="K1760" t="str">
            <v>Exact Auto Street Reference Geocoded</v>
          </cell>
          <cell r="L1760" t="str">
            <v>IS DOC</v>
          </cell>
          <cell r="M1760" t="str">
            <v>STATE OF CT-BROADLIN</v>
          </cell>
          <cell r="N1760" t="str">
            <v>SIERING DISTRICT</v>
          </cell>
          <cell r="O1760" t="str">
            <v>EFFECTIVE 8/10/20 Del in all locations unless cust chooses not to.  Use side street (Mead Street) loading dock.  Pull into dock. Go around to main entrance. get badge, take elevator to 3rd floor.  Get a cart to load up.</v>
          </cell>
          <cell r="P1760">
            <v>43740</v>
          </cell>
          <cell r="Q1760">
            <v>44516.668657407397</v>
          </cell>
          <cell r="R1760">
            <v>44762</v>
          </cell>
          <cell r="S1760" t="str">
            <v>ADMIN</v>
          </cell>
          <cell r="T1760" t="str">
            <v>12</v>
          </cell>
          <cell r="V1760" t="str">
            <v>41.189434</v>
          </cell>
          <cell r="W1760" t="str">
            <v>-73.167567</v>
          </cell>
        </row>
        <row r="1761">
          <cell r="B1761">
            <v>760042</v>
          </cell>
          <cell r="C1761" t="str">
            <v>CVH - BATELL KITCHEN - PRODUCE</v>
          </cell>
          <cell r="D1761" t="str">
            <v>DOC</v>
          </cell>
          <cell r="E1761">
            <v>0</v>
          </cell>
          <cell r="F1761" t="str">
            <v>TR</v>
          </cell>
          <cell r="G1761" t="str">
            <v>1 Silver Street</v>
          </cell>
          <cell r="H1761" t="str">
            <v>Middletown</v>
          </cell>
          <cell r="I1761" t="str">
            <v>CT</v>
          </cell>
          <cell r="J1761" t="str">
            <v>06457</v>
          </cell>
          <cell r="K1761" t="str">
            <v>Exact Auto Street Reference Geocoded</v>
          </cell>
          <cell r="L1761" t="str">
            <v>DK;36;EJ;D.O.C</v>
          </cell>
          <cell r="M1761" t="str">
            <v>STATE OF CT-BROADLIN</v>
          </cell>
          <cell r="N1761" t="str">
            <v>SIERING DISTRICT</v>
          </cell>
          <cell r="O1761" t="str">
            <v>EFFECTIVE 8/10/20 Del in all locations unless cust chooses not to.  SEPERATE PRODUCT BY ACCOUNT 860-262-5639/860-262-5986 Stuart Walling</v>
          </cell>
          <cell r="P1761">
            <v>43740</v>
          </cell>
          <cell r="Q1761">
            <v>44516.668657407397</v>
          </cell>
          <cell r="R1761">
            <v>44762</v>
          </cell>
          <cell r="S1761" t="str">
            <v>ADMIN</v>
          </cell>
          <cell r="T1761" t="str">
            <v>12</v>
          </cell>
          <cell r="V1761" t="str">
            <v>41.551537</v>
          </cell>
          <cell r="W1761" t="str">
            <v>-72.641528</v>
          </cell>
        </row>
        <row r="1762">
          <cell r="B1762">
            <v>760043</v>
          </cell>
          <cell r="C1762" t="str">
            <v>Cvh-Meats/Frozen</v>
          </cell>
          <cell r="D1762" t="str">
            <v>DOC</v>
          </cell>
          <cell r="E1762">
            <v>0</v>
          </cell>
          <cell r="F1762" t="str">
            <v>TR</v>
          </cell>
          <cell r="G1762" t="str">
            <v>25 Sweet Drive</v>
          </cell>
          <cell r="H1762" t="str">
            <v>Middletown</v>
          </cell>
          <cell r="I1762" t="str">
            <v>CT</v>
          </cell>
          <cell r="J1762" t="str">
            <v>06457</v>
          </cell>
          <cell r="K1762" t="str">
            <v>Med Confidence Auto Street Ref Geocoded</v>
          </cell>
          <cell r="L1762" t="str">
            <v>IS;EJ;36 OR LG;D.O.C</v>
          </cell>
          <cell r="M1762" t="str">
            <v>STATE OF CT-BROADLIN</v>
          </cell>
          <cell r="N1762" t="str">
            <v>SIERING DISTRICT</v>
          </cell>
          <cell r="O1762" t="str">
            <v>EFFECTIVE 8/10/20 Del in all locations unless cust chooses not to.  SEPERATE PRODUCT BY ACCOUNT 860-262-5639/860-262-5986 Stuart Walling</v>
          </cell>
          <cell r="P1762">
            <v>43740</v>
          </cell>
          <cell r="Q1762">
            <v>44516.668657407397</v>
          </cell>
          <cell r="R1762">
            <v>44762</v>
          </cell>
          <cell r="S1762" t="str">
            <v>ADMIN</v>
          </cell>
          <cell r="T1762" t="str">
            <v>12</v>
          </cell>
          <cell r="V1762" t="str">
            <v>41.553544</v>
          </cell>
          <cell r="W1762" t="str">
            <v>-72.626961</v>
          </cell>
        </row>
        <row r="1763">
          <cell r="B1763">
            <v>760044</v>
          </cell>
          <cell r="C1763" t="str">
            <v>Cvh-Dry Goods</v>
          </cell>
          <cell r="D1763" t="str">
            <v>DOC</v>
          </cell>
          <cell r="E1763">
            <v>0</v>
          </cell>
          <cell r="F1763" t="str">
            <v>TR</v>
          </cell>
          <cell r="G1763" t="str">
            <v>25 Sweet Drive</v>
          </cell>
          <cell r="H1763" t="str">
            <v>Middletown</v>
          </cell>
          <cell r="I1763" t="str">
            <v>CT</v>
          </cell>
          <cell r="J1763" t="str">
            <v>06457</v>
          </cell>
          <cell r="K1763" t="str">
            <v>Med Confidence Auto Street Ref Geocoded</v>
          </cell>
          <cell r="L1763" t="str">
            <v>IS;EJ;36 OR LG;D.O.C</v>
          </cell>
          <cell r="M1763" t="str">
            <v>STATE OF CT-BROADLIN</v>
          </cell>
          <cell r="N1763" t="str">
            <v>SIERING DISTRICT</v>
          </cell>
          <cell r="O1763" t="str">
            <v>EFFECTIVE 8/10/20 Del in all locations unless cust chooses not to.  SEPERATE PRODUCT BY ACCOUNT 860-262-5639/860-262-5986 Stuart Walling</v>
          </cell>
          <cell r="P1763">
            <v>43740</v>
          </cell>
          <cell r="Q1763">
            <v>44516.668657407397</v>
          </cell>
          <cell r="R1763">
            <v>44762</v>
          </cell>
          <cell r="S1763" t="str">
            <v>ADMIN</v>
          </cell>
          <cell r="T1763" t="str">
            <v>12</v>
          </cell>
          <cell r="V1763" t="str">
            <v>41.553544</v>
          </cell>
          <cell r="W1763" t="str">
            <v>-72.626961</v>
          </cell>
        </row>
        <row r="1764">
          <cell r="B1764">
            <v>760046</v>
          </cell>
          <cell r="C1764" t="str">
            <v>Cvh-Valley View Cafe</v>
          </cell>
          <cell r="D1764" t="str">
            <v>DOC</v>
          </cell>
          <cell r="E1764">
            <v>0</v>
          </cell>
          <cell r="F1764" t="str">
            <v>TR</v>
          </cell>
          <cell r="G1764" t="str">
            <v>25 Sweet Drive</v>
          </cell>
          <cell r="H1764" t="str">
            <v>Middletown</v>
          </cell>
          <cell r="I1764" t="str">
            <v>CT</v>
          </cell>
          <cell r="J1764" t="str">
            <v>06457</v>
          </cell>
          <cell r="K1764" t="str">
            <v>Med Confidence Auto Street Ref Geocoded</v>
          </cell>
          <cell r="L1764" t="str">
            <v>IS;EJ;36 OR LG;D.O.C</v>
          </cell>
          <cell r="M1764" t="str">
            <v>STATE OF CT-BROADLIN</v>
          </cell>
          <cell r="N1764" t="str">
            <v>SIERING DISTRICT</v>
          </cell>
          <cell r="O1764" t="str">
            <v>SEPERATE PRODUCT BY ACCOUNT 860-262-5639/860-262-5986 Lisa Barros</v>
          </cell>
          <cell r="P1764">
            <v>43740</v>
          </cell>
          <cell r="Q1764">
            <v>44516.668657407397</v>
          </cell>
          <cell r="R1764">
            <v>43901</v>
          </cell>
          <cell r="S1764" t="str">
            <v>ADMIN</v>
          </cell>
          <cell r="T1764" t="str">
            <v>12</v>
          </cell>
          <cell r="V1764" t="str">
            <v>41.553544</v>
          </cell>
          <cell r="W1764" t="str">
            <v>-72.626961</v>
          </cell>
        </row>
        <row r="1765">
          <cell r="B1765">
            <v>760047</v>
          </cell>
          <cell r="C1765" t="str">
            <v>River Valley Services/Wellness</v>
          </cell>
          <cell r="D1765" t="str">
            <v>DOC</v>
          </cell>
          <cell r="E1765">
            <v>0</v>
          </cell>
          <cell r="F1765" t="str">
            <v>TR</v>
          </cell>
          <cell r="G1765" t="str">
            <v>5 Harvey Drive</v>
          </cell>
          <cell r="H1765" t="str">
            <v>Middletown</v>
          </cell>
          <cell r="I1765" t="str">
            <v>CT</v>
          </cell>
          <cell r="J1765" t="str">
            <v>06457</v>
          </cell>
          <cell r="K1765" t="str">
            <v>Exact Auto Street Reference Geocoded</v>
          </cell>
          <cell r="L1765" t="str">
            <v>IS DOC; DOCK</v>
          </cell>
          <cell r="M1765" t="str">
            <v>STATE OF CT-BROADLIN</v>
          </cell>
          <cell r="N1765" t="str">
            <v>SIERING DISTRICT</v>
          </cell>
          <cell r="O1765" t="str">
            <v>EFFECTIVE 8/10/20 Del in all locations unless cust chooses not to.</v>
          </cell>
          <cell r="P1765">
            <v>43740</v>
          </cell>
          <cell r="Q1765">
            <v>44516.668657407397</v>
          </cell>
          <cell r="R1765">
            <v>44753</v>
          </cell>
          <cell r="S1765" t="str">
            <v>ADMIN</v>
          </cell>
          <cell r="T1765" t="str">
            <v>12</v>
          </cell>
          <cell r="V1765" t="str">
            <v>41.552462</v>
          </cell>
          <cell r="W1765" t="str">
            <v>-72.630761</v>
          </cell>
        </row>
        <row r="1766">
          <cell r="B1766">
            <v>760049</v>
          </cell>
          <cell r="C1766" t="str">
            <v>Southbury Training School</v>
          </cell>
          <cell r="D1766" t="str">
            <v>DOC</v>
          </cell>
          <cell r="E1766">
            <v>2</v>
          </cell>
          <cell r="F1766" t="str">
            <v>WF</v>
          </cell>
          <cell r="G1766" t="str">
            <v>1461 S BRITAIN RD</v>
          </cell>
          <cell r="H1766" t="str">
            <v>Southbury</v>
          </cell>
          <cell r="I1766" t="str">
            <v>CT</v>
          </cell>
          <cell r="J1766" t="str">
            <v>06488</v>
          </cell>
          <cell r="K1766" t="str">
            <v>Exact Auto Street Reference Geocoded</v>
          </cell>
          <cell r="L1766" t="str">
            <v>IS DOC;EJ</v>
          </cell>
          <cell r="M1766" t="str">
            <v>STATE OF CT-BROADLIN</v>
          </cell>
          <cell r="N1766" t="str">
            <v>SIERING DISTRICT</v>
          </cell>
          <cell r="O1766" t="str">
            <v>Use Hartford Hill to enter.</v>
          </cell>
          <cell r="P1766">
            <v>43740</v>
          </cell>
          <cell r="Q1766">
            <v>44691.578113425901</v>
          </cell>
          <cell r="R1766">
            <v>44761</v>
          </cell>
          <cell r="S1766" t="str">
            <v>FRANKIE</v>
          </cell>
          <cell r="T1766" t="str">
            <v>12</v>
          </cell>
          <cell r="V1766" t="str">
            <v>41.491712</v>
          </cell>
          <cell r="W1766" t="str">
            <v>-73.260986</v>
          </cell>
        </row>
        <row r="1767">
          <cell r="B1767">
            <v>760052</v>
          </cell>
          <cell r="C1767" t="str">
            <v>Dept Of Veteran Affairs</v>
          </cell>
          <cell r="D1767" t="str">
            <v>DOC</v>
          </cell>
          <cell r="E1767">
            <v>0</v>
          </cell>
          <cell r="F1767" t="str">
            <v>TR</v>
          </cell>
          <cell r="G1767" t="str">
            <v>287 West Street</v>
          </cell>
          <cell r="H1767" t="str">
            <v>Rocky Hill</v>
          </cell>
          <cell r="I1767" t="str">
            <v>CT</v>
          </cell>
          <cell r="J1767" t="str">
            <v>06067</v>
          </cell>
          <cell r="K1767" t="str">
            <v>Exact Auto Street Reference Geocoded</v>
          </cell>
          <cell r="L1767" t="str">
            <v>EJ;IS VET AFF;D.O.C</v>
          </cell>
          <cell r="M1767" t="str">
            <v>STATE OF CT-BROADLIN</v>
          </cell>
          <cell r="N1767" t="str">
            <v>SIERING DISTRICT</v>
          </cell>
          <cell r="O1767" t="str">
            <v>USE DOCK TO LEFT. RIGHT IS UNDER CONSTRUCTION.  2nd account (Levitow)  delivered to same dock, - roll down tunnel to destination. FRIDAY - PICK UP EMPTY PALLETS AT LOCATION ***DO NOT DELIVER BEFORE 6AM***</v>
          </cell>
          <cell r="P1767">
            <v>43740</v>
          </cell>
          <cell r="Q1767">
            <v>44585.5099305556</v>
          </cell>
          <cell r="R1767">
            <v>44762</v>
          </cell>
          <cell r="S1767" t="str">
            <v>FRANKIE</v>
          </cell>
          <cell r="T1767" t="str">
            <v>12</v>
          </cell>
          <cell r="V1767" t="str">
            <v>41.653638</v>
          </cell>
          <cell r="W1767" t="str">
            <v>-72.648762</v>
          </cell>
        </row>
        <row r="1768">
          <cell r="B1768">
            <v>760055</v>
          </cell>
          <cell r="C1768" t="str">
            <v>GATEWAY COMMUNITY COLLEGE</v>
          </cell>
          <cell r="D1768" t="str">
            <v>DOC</v>
          </cell>
          <cell r="E1768">
            <v>0</v>
          </cell>
          <cell r="F1768" t="str">
            <v>M</v>
          </cell>
          <cell r="G1768" t="str">
            <v>20 CHURCH ST</v>
          </cell>
          <cell r="H1768" t="str">
            <v>NEW HAVEN</v>
          </cell>
          <cell r="I1768" t="str">
            <v>CT</v>
          </cell>
          <cell r="J1768" t="str">
            <v>06510</v>
          </cell>
          <cell r="K1768" t="str">
            <v>Exact Auto Street Reference Geocoded</v>
          </cell>
          <cell r="L1768" t="str">
            <v>IS DOC</v>
          </cell>
          <cell r="M1768" t="str">
            <v>STATE OF CT-BROADLIN</v>
          </cell>
          <cell r="N1768" t="str">
            <v>SIERING DISTRICT</v>
          </cell>
          <cell r="O1768" t="str">
            <v>South Building.  Park on George st. Deliver on Park Street.  Delivering to Cafe Vincenzo (Culinary Program)  Can deliver by pallet or hand truck.  Contact is Will 203.671.587</v>
          </cell>
          <cell r="P1768">
            <v>43740</v>
          </cell>
          <cell r="Q1768">
            <v>44516.668657407397</v>
          </cell>
          <cell r="R1768">
            <v>44108</v>
          </cell>
          <cell r="S1768" t="str">
            <v>ADMIN</v>
          </cell>
          <cell r="T1768" t="str">
            <v>12</v>
          </cell>
          <cell r="V1768" t="str">
            <v>41.304338</v>
          </cell>
          <cell r="W1768" t="str">
            <v>-72.927151</v>
          </cell>
        </row>
        <row r="1769">
          <cell r="B1769">
            <v>760058</v>
          </cell>
          <cell r="C1769" t="str">
            <v>State of CT Pub-Saf-Training</v>
          </cell>
          <cell r="D1769" t="str">
            <v>DOC</v>
          </cell>
          <cell r="E1769">
            <v>0</v>
          </cell>
          <cell r="F1769" t="str">
            <v>TR</v>
          </cell>
          <cell r="G1769" t="str">
            <v>285 Preston Avenue</v>
          </cell>
          <cell r="H1769" t="str">
            <v>Meriden</v>
          </cell>
          <cell r="I1769" t="str">
            <v>CT</v>
          </cell>
          <cell r="J1769" t="str">
            <v>06103</v>
          </cell>
          <cell r="K1769" t="str">
            <v>Self Geocoded</v>
          </cell>
          <cell r="L1769" t="str">
            <v>IS DOC</v>
          </cell>
          <cell r="M1769" t="str">
            <v>STATE OF CT-BROADLIN</v>
          </cell>
          <cell r="N1769" t="str">
            <v>SIERING DISTRICT</v>
          </cell>
          <cell r="O1769" t="str">
            <v>Must deliver between 1pm-3pm 860 906 5065/ 203 427 2010 Doris Molloy/Kevin Cote</v>
          </cell>
          <cell r="P1769">
            <v>43740</v>
          </cell>
          <cell r="Q1769">
            <v>44753.649733796301</v>
          </cell>
          <cell r="R1769">
            <v>44762</v>
          </cell>
          <cell r="S1769" t="str">
            <v>FRANKIE</v>
          </cell>
          <cell r="T1769" t="str">
            <v>12</v>
          </cell>
          <cell r="V1769" t="str">
            <v>41.534024</v>
          </cell>
          <cell r="W1769" t="str">
            <v>-72.752226</v>
          </cell>
        </row>
        <row r="1770">
          <cell r="B1770">
            <v>760061</v>
          </cell>
          <cell r="C1770" t="str">
            <v>Levitow Health Care Center</v>
          </cell>
          <cell r="D1770" t="str">
            <v>DOC</v>
          </cell>
          <cell r="E1770">
            <v>0</v>
          </cell>
          <cell r="F1770" t="str">
            <v>TR</v>
          </cell>
          <cell r="G1770" t="str">
            <v>287 West Street</v>
          </cell>
          <cell r="H1770" t="str">
            <v>Rocky Hill</v>
          </cell>
          <cell r="I1770" t="str">
            <v>CT</v>
          </cell>
          <cell r="J1770" t="str">
            <v>06067</v>
          </cell>
          <cell r="K1770" t="str">
            <v>Exact Auto Street Reference Geocoded</v>
          </cell>
          <cell r="L1770" t="str">
            <v>IS LEVITOW;EJ;D.O.C</v>
          </cell>
          <cell r="M1770" t="str">
            <v>STATE OF CT-BROADLIN</v>
          </cell>
          <cell r="N1770" t="str">
            <v>SIERING DISTRICT</v>
          </cell>
          <cell r="O1770" t="str">
            <v>USE DOCK TO LEFT. RIGHT IS UNDER CONSTRUCTION.  2nd account (Levitow)  delivered to same dock, - roll down tunnel to destination.  FRIDAY - PICK UP EMPTY PALLETS AT LOCATION. ***DO NOT DELIVER BEFORE 6AM***</v>
          </cell>
          <cell r="P1770">
            <v>43759</v>
          </cell>
          <cell r="Q1770">
            <v>44585.508912037003</v>
          </cell>
          <cell r="R1770">
            <v>44760</v>
          </cell>
          <cell r="S1770" t="str">
            <v>FRANKIE</v>
          </cell>
          <cell r="T1770" t="str">
            <v>12</v>
          </cell>
          <cell r="V1770" t="str">
            <v>41.653638</v>
          </cell>
          <cell r="W1770" t="str">
            <v>-72.648762</v>
          </cell>
        </row>
        <row r="1771">
          <cell r="B1771">
            <v>760073</v>
          </cell>
          <cell r="C1771" t="str">
            <v>CT Hartford Armory</v>
          </cell>
          <cell r="D1771" t="str">
            <v>DOC</v>
          </cell>
          <cell r="E1771">
            <v>0</v>
          </cell>
          <cell r="F1771" t="str">
            <v>TF</v>
          </cell>
          <cell r="G1771" t="str">
            <v>360 Broad St</v>
          </cell>
          <cell r="H1771" t="str">
            <v>HARTFORD</v>
          </cell>
          <cell r="I1771" t="str">
            <v>CT</v>
          </cell>
          <cell r="J1771" t="str">
            <v>06105</v>
          </cell>
          <cell r="K1771" t="str">
            <v>Exact Auto Street Reference Geocoded</v>
          </cell>
          <cell r="L1771" t="str">
            <v>IS D.O.C</v>
          </cell>
          <cell r="M1771" t="str">
            <v>STATE OF CT-BROADLIN</v>
          </cell>
          <cell r="N1771" t="str">
            <v>SIERING DISTRICT</v>
          </cell>
          <cell r="P1771">
            <v>43899</v>
          </cell>
          <cell r="Q1771">
            <v>44516.668668981503</v>
          </cell>
          <cell r="S1771" t="str">
            <v>ADMIN</v>
          </cell>
          <cell r="T1771" t="str">
            <v>12</v>
          </cell>
          <cell r="V1771" t="str">
            <v>41.764643</v>
          </cell>
          <cell r="W1771" t="str">
            <v>-72.686548</v>
          </cell>
        </row>
        <row r="1772">
          <cell r="B1772">
            <v>770000</v>
          </cell>
          <cell r="C1772" t="str">
            <v>ANDOVER ELEMENTARY USDADD</v>
          </cell>
          <cell r="D1772" t="str">
            <v>USDA</v>
          </cell>
          <cell r="E1772">
            <v>0</v>
          </cell>
          <cell r="F1772" t="str">
            <v>W</v>
          </cell>
          <cell r="G1772" t="str">
            <v>33 SCHOOL RD</v>
          </cell>
          <cell r="H1772" t="str">
            <v>ANDOVER</v>
          </cell>
          <cell r="I1772" t="str">
            <v>CT</v>
          </cell>
          <cell r="J1772" t="str">
            <v>06232</v>
          </cell>
          <cell r="K1772" t="str">
            <v>Exact Auto Street Reference Geocoded</v>
          </cell>
          <cell r="M1772" t="str">
            <v>STATE OF CT USDA</v>
          </cell>
          <cell r="N1772" t="str">
            <v>SIERING DISTRICT</v>
          </cell>
          <cell r="P1772">
            <v>43675</v>
          </cell>
          <cell r="Q1772">
            <v>44496.570115740702</v>
          </cell>
          <cell r="S1772" t="str">
            <v>FRANKIE</v>
          </cell>
          <cell r="T1772" t="str">
            <v>12</v>
          </cell>
          <cell r="V1772" t="str">
            <v>41.727978</v>
          </cell>
          <cell r="W1772" t="str">
            <v>-72.366689</v>
          </cell>
        </row>
        <row r="1773">
          <cell r="B1773">
            <v>770001</v>
          </cell>
          <cell r="C1773" t="str">
            <v>ANSONIA HI SCH USDA</v>
          </cell>
          <cell r="D1773" t="str">
            <v>USDA</v>
          </cell>
          <cell r="E1773">
            <v>0</v>
          </cell>
          <cell r="F1773" t="str">
            <v>M</v>
          </cell>
          <cell r="G1773" t="str">
            <v>20 PULASKI HWY</v>
          </cell>
          <cell r="H1773" t="str">
            <v>ANSONIA</v>
          </cell>
          <cell r="I1773" t="str">
            <v>CT</v>
          </cell>
          <cell r="J1773" t="str">
            <v>06401</v>
          </cell>
          <cell r="K1773" t="str">
            <v>Exact Auto Street Reference Geocoded</v>
          </cell>
          <cell r="M1773" t="str">
            <v>STATE OF CT USDA</v>
          </cell>
          <cell r="N1773" t="str">
            <v>SIERING DISTRICT</v>
          </cell>
          <cell r="P1773">
            <v>43675</v>
          </cell>
          <cell r="Q1773">
            <v>44496.570127314801</v>
          </cell>
          <cell r="R1773">
            <v>44724</v>
          </cell>
          <cell r="S1773" t="str">
            <v>FRANKIE</v>
          </cell>
          <cell r="T1773" t="str">
            <v>12</v>
          </cell>
          <cell r="V1773" t="str">
            <v>41.329594</v>
          </cell>
          <cell r="W1773" t="str">
            <v>-73.063637</v>
          </cell>
        </row>
        <row r="1774">
          <cell r="B1774">
            <v>770002</v>
          </cell>
          <cell r="C1774" t="str">
            <v>EMMETT O BRIEN TECH HIGH - USDA</v>
          </cell>
          <cell r="D1774" t="str">
            <v>USDA</v>
          </cell>
          <cell r="E1774">
            <v>0</v>
          </cell>
          <cell r="F1774" t="str">
            <v>M</v>
          </cell>
          <cell r="G1774" t="str">
            <v>141 PRINDLE AVE</v>
          </cell>
          <cell r="H1774" t="str">
            <v>ANSONIA</v>
          </cell>
          <cell r="I1774" t="str">
            <v>CT</v>
          </cell>
          <cell r="J1774" t="str">
            <v>06401</v>
          </cell>
          <cell r="K1774" t="str">
            <v>Exact Auto Street Reference Geocoded</v>
          </cell>
          <cell r="M1774" t="str">
            <v>STATE OF CT USDA</v>
          </cell>
          <cell r="N1774" t="str">
            <v>SIERING DISTRICT</v>
          </cell>
          <cell r="P1774">
            <v>43675</v>
          </cell>
          <cell r="Q1774">
            <v>44496.570208333302</v>
          </cell>
          <cell r="S1774" t="str">
            <v>FRANKIE</v>
          </cell>
          <cell r="T1774" t="str">
            <v>12</v>
          </cell>
          <cell r="V1774" t="str">
            <v>41.334304</v>
          </cell>
          <cell r="W1774" t="str">
            <v>-73.064151</v>
          </cell>
        </row>
        <row r="1775">
          <cell r="B1775">
            <v>770003</v>
          </cell>
          <cell r="C1775" t="str">
            <v>ASHFORD SCH USDA</v>
          </cell>
          <cell r="D1775" t="str">
            <v>USDA</v>
          </cell>
          <cell r="E1775">
            <v>0</v>
          </cell>
          <cell r="F1775" t="str">
            <v>R</v>
          </cell>
          <cell r="G1775" t="str">
            <v>440 WESTFORD RD</v>
          </cell>
          <cell r="H1775" t="str">
            <v>ASHFORD</v>
          </cell>
          <cell r="I1775" t="str">
            <v>CT</v>
          </cell>
          <cell r="J1775" t="str">
            <v>06278</v>
          </cell>
          <cell r="K1775" t="str">
            <v>Exact Auto Street Reference Geocoded</v>
          </cell>
          <cell r="M1775" t="str">
            <v>STATE OF CT USDA</v>
          </cell>
          <cell r="N1775" t="str">
            <v>SIERING DISTRICT</v>
          </cell>
          <cell r="P1775">
            <v>43675</v>
          </cell>
          <cell r="Q1775">
            <v>44496.570127314801</v>
          </cell>
          <cell r="R1775">
            <v>44741</v>
          </cell>
          <cell r="S1775" t="str">
            <v>FRANKIE</v>
          </cell>
          <cell r="T1775" t="str">
            <v>12</v>
          </cell>
          <cell r="V1775" t="str">
            <v>41.893996</v>
          </cell>
          <cell r="W1775" t="str">
            <v>-72.170037</v>
          </cell>
        </row>
        <row r="1776">
          <cell r="B1776">
            <v>770004</v>
          </cell>
          <cell r="C1776" t="str">
            <v>ANA GRACE ELEM CREC USDA</v>
          </cell>
          <cell r="D1776" t="str">
            <v>USDA</v>
          </cell>
          <cell r="E1776">
            <v>0</v>
          </cell>
          <cell r="F1776" t="str">
            <v>F</v>
          </cell>
          <cell r="G1776" t="str">
            <v>129 Griffin Road North</v>
          </cell>
          <cell r="H1776" t="str">
            <v>BLOOMFIELD</v>
          </cell>
          <cell r="I1776" t="str">
            <v>CT</v>
          </cell>
          <cell r="J1776" t="str">
            <v>06002</v>
          </cell>
          <cell r="K1776" t="str">
            <v>High Confidence Auto Street Ref Geocoded</v>
          </cell>
          <cell r="M1776" t="str">
            <v>STATE OF CT USDA</v>
          </cell>
          <cell r="N1776" t="str">
            <v>SIERING DISTRICT</v>
          </cell>
          <cell r="P1776">
            <v>43675</v>
          </cell>
          <cell r="Q1776">
            <v>44551.588043981501</v>
          </cell>
          <cell r="R1776">
            <v>44728</v>
          </cell>
          <cell r="S1776" t="str">
            <v>ADMIN</v>
          </cell>
          <cell r="T1776" t="str">
            <v>12</v>
          </cell>
          <cell r="V1776" t="str">
            <v>41.884860</v>
          </cell>
          <cell r="W1776" t="str">
            <v>-72.740470</v>
          </cell>
        </row>
        <row r="1777">
          <cell r="B1777">
            <v>770005</v>
          </cell>
          <cell r="C1777" t="str">
            <v>AVON HIGH SCHOOL USDA</v>
          </cell>
          <cell r="D1777" t="str">
            <v>USDA</v>
          </cell>
          <cell r="E1777">
            <v>0</v>
          </cell>
          <cell r="F1777" t="str">
            <v>F</v>
          </cell>
          <cell r="G1777" t="str">
            <v>510 W AVON RD</v>
          </cell>
          <cell r="H1777" t="str">
            <v>AVON</v>
          </cell>
          <cell r="I1777" t="str">
            <v>CT</v>
          </cell>
          <cell r="J1777" t="str">
            <v>06001</v>
          </cell>
          <cell r="K1777" t="str">
            <v>Exact Auto Street Reference Geocoded</v>
          </cell>
          <cell r="M1777" t="str">
            <v>STATE OF CT USDA</v>
          </cell>
          <cell r="N1777" t="str">
            <v>SIERING DISTRICT</v>
          </cell>
          <cell r="P1777">
            <v>43675</v>
          </cell>
          <cell r="Q1777">
            <v>44496.570127314801</v>
          </cell>
          <cell r="S1777" t="str">
            <v>FRANKIE</v>
          </cell>
          <cell r="T1777" t="str">
            <v>12</v>
          </cell>
          <cell r="V1777" t="str">
            <v>41.781824</v>
          </cell>
          <cell r="W1777" t="str">
            <v>-72.864093</v>
          </cell>
        </row>
        <row r="1778">
          <cell r="B1778">
            <v>770006</v>
          </cell>
          <cell r="C1778" t="str">
            <v>AVON MIDDLE SCH USDA</v>
          </cell>
          <cell r="D1778" t="str">
            <v>USDA</v>
          </cell>
          <cell r="E1778">
            <v>0</v>
          </cell>
          <cell r="F1778" t="str">
            <v>F</v>
          </cell>
          <cell r="G1778" t="str">
            <v>375 W AVON RD</v>
          </cell>
          <cell r="H1778" t="str">
            <v>AVON</v>
          </cell>
          <cell r="I1778" t="str">
            <v>CT</v>
          </cell>
          <cell r="J1778" t="str">
            <v>06001</v>
          </cell>
          <cell r="K1778" t="str">
            <v>Exact Auto Street Reference Geocoded</v>
          </cell>
          <cell r="M1778" t="str">
            <v>STATE OF CT USDA</v>
          </cell>
          <cell r="N1778" t="str">
            <v>SIERING DISTRICT</v>
          </cell>
          <cell r="P1778">
            <v>43675</v>
          </cell>
          <cell r="Q1778">
            <v>44496.570127314801</v>
          </cell>
          <cell r="S1778" t="str">
            <v>FRANKIE</v>
          </cell>
          <cell r="T1778" t="str">
            <v>12</v>
          </cell>
          <cell r="V1778" t="str">
            <v>41.791106</v>
          </cell>
          <cell r="W1778" t="str">
            <v>-72.863002</v>
          </cell>
        </row>
        <row r="1779">
          <cell r="B1779">
            <v>770007</v>
          </cell>
          <cell r="C1779" t="str">
            <v>PINE GROVE SCH USDA</v>
          </cell>
          <cell r="D1779" t="str">
            <v>USDA</v>
          </cell>
          <cell r="E1779">
            <v>0</v>
          </cell>
          <cell r="F1779" t="str">
            <v>F</v>
          </cell>
          <cell r="G1779" t="str">
            <v>151 SCOVILLE RD</v>
          </cell>
          <cell r="H1779" t="str">
            <v>AVON</v>
          </cell>
          <cell r="I1779" t="str">
            <v>CT</v>
          </cell>
          <cell r="J1779" t="str">
            <v>06001</v>
          </cell>
          <cell r="K1779" t="str">
            <v>Exact Auto Street Reference Geocoded</v>
          </cell>
          <cell r="M1779" t="str">
            <v>STATE OF CT USDA</v>
          </cell>
          <cell r="N1779" t="str">
            <v>SIERING DISTRICT</v>
          </cell>
          <cell r="P1779">
            <v>43675</v>
          </cell>
          <cell r="Q1779">
            <v>44496.570127314801</v>
          </cell>
          <cell r="S1779" t="str">
            <v>FRANKIE</v>
          </cell>
          <cell r="T1779" t="str">
            <v>12</v>
          </cell>
          <cell r="V1779" t="str">
            <v>41.776715</v>
          </cell>
          <cell r="W1779" t="str">
            <v>-72.854731</v>
          </cell>
        </row>
        <row r="1780">
          <cell r="B1780">
            <v>770008</v>
          </cell>
          <cell r="C1780" t="str">
            <v>REGGIO MAGNET CREC USDA W</v>
          </cell>
          <cell r="D1780" t="str">
            <v>USDA</v>
          </cell>
          <cell r="E1780">
            <v>0</v>
          </cell>
          <cell r="F1780" t="str">
            <v>F</v>
          </cell>
          <cell r="G1780" t="str">
            <v>59 WATERVILLE RD</v>
          </cell>
          <cell r="H1780" t="str">
            <v>AVON</v>
          </cell>
          <cell r="I1780" t="str">
            <v>CT</v>
          </cell>
          <cell r="J1780" t="str">
            <v>06001</v>
          </cell>
          <cell r="K1780" t="str">
            <v>Exact Auto Street Reference Geocoded</v>
          </cell>
          <cell r="M1780" t="str">
            <v>STATE OF CT USDA</v>
          </cell>
          <cell r="N1780" t="str">
            <v>SIERING DISTRICT</v>
          </cell>
          <cell r="P1780">
            <v>43675</v>
          </cell>
          <cell r="Q1780">
            <v>44496.570127314801</v>
          </cell>
          <cell r="R1780">
            <v>44728</v>
          </cell>
          <cell r="S1780" t="str">
            <v>FRANKIE</v>
          </cell>
          <cell r="T1780" t="str">
            <v>12</v>
          </cell>
          <cell r="V1780" t="str">
            <v>41.800365</v>
          </cell>
          <cell r="W1780" t="str">
            <v>-72.819109</v>
          </cell>
        </row>
        <row r="1781">
          <cell r="B1781">
            <v>770009</v>
          </cell>
          <cell r="C1781" t="str">
            <v>ROARING BROOK USDA</v>
          </cell>
          <cell r="D1781" t="str">
            <v>USDA</v>
          </cell>
          <cell r="E1781">
            <v>0</v>
          </cell>
          <cell r="F1781" t="str">
            <v>F</v>
          </cell>
          <cell r="G1781" t="str">
            <v>30 OLD WHEELER LN</v>
          </cell>
          <cell r="H1781" t="str">
            <v>AVON</v>
          </cell>
          <cell r="I1781" t="str">
            <v>CT</v>
          </cell>
          <cell r="J1781" t="str">
            <v>06001</v>
          </cell>
          <cell r="K1781" t="str">
            <v>Exact Auto Street Reference Geocoded</v>
          </cell>
          <cell r="M1781" t="str">
            <v>STATE OF CT USDA</v>
          </cell>
          <cell r="N1781" t="str">
            <v>SIERING DISTRICT</v>
          </cell>
          <cell r="P1781">
            <v>43675</v>
          </cell>
          <cell r="Q1781">
            <v>44496.570127314801</v>
          </cell>
          <cell r="S1781" t="str">
            <v>FRANKIE</v>
          </cell>
          <cell r="T1781" t="str">
            <v>12</v>
          </cell>
          <cell r="V1781" t="str">
            <v>41.793331</v>
          </cell>
          <cell r="W1781" t="str">
            <v>-72.890959</v>
          </cell>
        </row>
        <row r="1782">
          <cell r="B1782">
            <v>770010</v>
          </cell>
          <cell r="C1782" t="str">
            <v>THOMPSON BROOK SCH USDA</v>
          </cell>
          <cell r="D1782" t="str">
            <v>USDA</v>
          </cell>
          <cell r="E1782">
            <v>0</v>
          </cell>
          <cell r="F1782" t="str">
            <v>F</v>
          </cell>
          <cell r="G1782" t="str">
            <v>150 THOMPSON RD</v>
          </cell>
          <cell r="H1782" t="str">
            <v>AVON</v>
          </cell>
          <cell r="I1782" t="str">
            <v>CT</v>
          </cell>
          <cell r="J1782" t="str">
            <v>06001</v>
          </cell>
          <cell r="K1782" t="str">
            <v>Exact Auto Street Reference Geocoded</v>
          </cell>
          <cell r="M1782" t="str">
            <v>STATE OF CT USDA</v>
          </cell>
          <cell r="N1782" t="str">
            <v>SIERING DISTRICT</v>
          </cell>
          <cell r="P1782">
            <v>43675</v>
          </cell>
          <cell r="Q1782">
            <v>44496.570127314801</v>
          </cell>
          <cell r="S1782" t="str">
            <v>FRANKIE</v>
          </cell>
          <cell r="T1782" t="str">
            <v>12</v>
          </cell>
          <cell r="V1782" t="str">
            <v>41.771412</v>
          </cell>
          <cell r="W1782" t="str">
            <v>-72.854089</v>
          </cell>
        </row>
        <row r="1783">
          <cell r="B1783">
            <v>770011</v>
          </cell>
          <cell r="C1783" t="str">
            <v>SAYLES ELEMNTARY SCH USDA</v>
          </cell>
          <cell r="D1783" t="str">
            <v>USDA</v>
          </cell>
          <cell r="E1783">
            <v>0</v>
          </cell>
          <cell r="F1783" t="str">
            <v>W</v>
          </cell>
          <cell r="G1783" t="str">
            <v>10 SCOTLAND RD</v>
          </cell>
          <cell r="H1783" t="str">
            <v>BALTIC</v>
          </cell>
          <cell r="I1783" t="str">
            <v>CT</v>
          </cell>
          <cell r="J1783" t="str">
            <v>06330</v>
          </cell>
          <cell r="K1783" t="str">
            <v>Med Confidence Auto Street Ref Geocoded</v>
          </cell>
          <cell r="M1783" t="str">
            <v>STATE OF CT USDA</v>
          </cell>
          <cell r="N1783" t="str">
            <v>SIERING DISTRICT</v>
          </cell>
          <cell r="O1783" t="str">
            <v>EFFECTIVE 8/10/20 Del in all locations unless cust chooses not to.</v>
          </cell>
          <cell r="P1783">
            <v>43675</v>
          </cell>
          <cell r="Q1783">
            <v>44089.543067129598</v>
          </cell>
          <cell r="R1783">
            <v>44740</v>
          </cell>
          <cell r="S1783" t="str">
            <v>FRANKIE</v>
          </cell>
          <cell r="T1783" t="str">
            <v>12</v>
          </cell>
          <cell r="V1783" t="str">
            <v>41.620780</v>
          </cell>
          <cell r="W1783" t="str">
            <v>-72.083670</v>
          </cell>
        </row>
        <row r="1784">
          <cell r="B1784">
            <v>770012</v>
          </cell>
          <cell r="C1784" t="str">
            <v>WOODLAND HI REG 16 USDA</v>
          </cell>
          <cell r="D1784" t="str">
            <v>USDA</v>
          </cell>
          <cell r="E1784">
            <v>0</v>
          </cell>
          <cell r="F1784" t="str">
            <v>M</v>
          </cell>
          <cell r="G1784" t="str">
            <v>135 BACK RIMMON RD</v>
          </cell>
          <cell r="H1784" t="str">
            <v>BEACON FALLS</v>
          </cell>
          <cell r="I1784" t="str">
            <v>CT</v>
          </cell>
          <cell r="J1784" t="str">
            <v>06403</v>
          </cell>
          <cell r="K1784" t="str">
            <v>Exact Auto Street Reference Geocoded</v>
          </cell>
          <cell r="M1784" t="str">
            <v>STATE OF CT USDA</v>
          </cell>
          <cell r="N1784" t="str">
            <v>SIERING DISTRICT</v>
          </cell>
          <cell r="P1784">
            <v>43675</v>
          </cell>
          <cell r="Q1784">
            <v>44496.570138888899</v>
          </cell>
          <cell r="R1784">
            <v>44703</v>
          </cell>
          <cell r="S1784" t="str">
            <v>FRANKIE</v>
          </cell>
          <cell r="T1784" t="str">
            <v>12</v>
          </cell>
          <cell r="V1784" t="str">
            <v>41.426003</v>
          </cell>
          <cell r="W1784" t="str">
            <v>-73.082867</v>
          </cell>
        </row>
        <row r="1785">
          <cell r="B1785">
            <v>770013</v>
          </cell>
          <cell r="C1785" t="str">
            <v>Berlin High School - USDA</v>
          </cell>
          <cell r="D1785" t="str">
            <v>USDA</v>
          </cell>
          <cell r="E1785">
            <v>0</v>
          </cell>
          <cell r="F1785" t="str">
            <v>W</v>
          </cell>
          <cell r="G1785" t="str">
            <v>139 PATTERSON WAY</v>
          </cell>
          <cell r="H1785" t="str">
            <v>BERLIN</v>
          </cell>
          <cell r="I1785" t="str">
            <v>CT</v>
          </cell>
          <cell r="J1785" t="str">
            <v>06037</v>
          </cell>
          <cell r="K1785" t="str">
            <v>Exact Auto Street Reference Geocoded</v>
          </cell>
          <cell r="L1785" t="str">
            <v>LG FOR LOW DOCK</v>
          </cell>
          <cell r="M1785" t="str">
            <v>STATE OF CT USDA</v>
          </cell>
          <cell r="N1785" t="str">
            <v>SIERING DISTRICT</v>
          </cell>
          <cell r="P1785">
            <v>43675</v>
          </cell>
          <cell r="Q1785">
            <v>44727.579571759299</v>
          </cell>
          <cell r="R1785">
            <v>44728</v>
          </cell>
          <cell r="S1785" t="str">
            <v>FRANKIE</v>
          </cell>
          <cell r="T1785" t="str">
            <v>12</v>
          </cell>
          <cell r="V1785" t="str">
            <v>41.622773</v>
          </cell>
          <cell r="W1785" t="str">
            <v>-72.750732</v>
          </cell>
        </row>
        <row r="1786">
          <cell r="B1786">
            <v>770014</v>
          </cell>
          <cell r="C1786" t="str">
            <v>BETHANY COMM SCH USDA</v>
          </cell>
          <cell r="D1786" t="str">
            <v>USDA</v>
          </cell>
          <cell r="E1786">
            <v>0</v>
          </cell>
          <cell r="F1786" t="str">
            <v>W</v>
          </cell>
          <cell r="G1786" t="str">
            <v>44 PECK RD</v>
          </cell>
          <cell r="H1786" t="str">
            <v>BETHANY</v>
          </cell>
          <cell r="I1786" t="str">
            <v>CT</v>
          </cell>
          <cell r="J1786" t="str">
            <v>06524</v>
          </cell>
          <cell r="K1786" t="str">
            <v>Exact Auto Street Reference Geocoded</v>
          </cell>
          <cell r="M1786" t="str">
            <v>STATE OF CT USDA</v>
          </cell>
          <cell r="N1786" t="str">
            <v>SIERING DISTRICT</v>
          </cell>
          <cell r="P1786">
            <v>43675</v>
          </cell>
          <cell r="Q1786">
            <v>44691.606412036999</v>
          </cell>
          <cell r="R1786">
            <v>44691</v>
          </cell>
          <cell r="S1786" t="str">
            <v>FRANKIE</v>
          </cell>
          <cell r="T1786" t="str">
            <v>12</v>
          </cell>
          <cell r="V1786" t="str">
            <v>41.422186</v>
          </cell>
          <cell r="W1786" t="str">
            <v>-73.001045</v>
          </cell>
        </row>
        <row r="1787">
          <cell r="B1787">
            <v>770015</v>
          </cell>
          <cell r="C1787" t="str">
            <v>BETHANY JR HIGH-USDA</v>
          </cell>
          <cell r="D1787" t="str">
            <v>USDA</v>
          </cell>
          <cell r="E1787">
            <v>0</v>
          </cell>
          <cell r="F1787" t="str">
            <v>W</v>
          </cell>
          <cell r="G1787" t="str">
            <v>190 LUKE HILL RD</v>
          </cell>
          <cell r="H1787" t="str">
            <v>BETHANY</v>
          </cell>
          <cell r="I1787" t="str">
            <v>CT</v>
          </cell>
          <cell r="J1787" t="str">
            <v>06524</v>
          </cell>
          <cell r="K1787" t="str">
            <v>Exact Auto Street Reference Geocoded</v>
          </cell>
          <cell r="M1787" t="str">
            <v>STATE OF CT USDA</v>
          </cell>
          <cell r="N1787" t="str">
            <v>SIERING DISTRICT</v>
          </cell>
          <cell r="P1787">
            <v>43675</v>
          </cell>
          <cell r="Q1787">
            <v>44496.570127314801</v>
          </cell>
          <cell r="R1787">
            <v>44635</v>
          </cell>
          <cell r="S1787" t="str">
            <v>FRANKIE</v>
          </cell>
          <cell r="T1787" t="str">
            <v>12</v>
          </cell>
          <cell r="V1787" t="str">
            <v>41.417103</v>
          </cell>
          <cell r="W1787" t="str">
            <v>-73.009051</v>
          </cell>
        </row>
        <row r="1788">
          <cell r="B1788">
            <v>770016</v>
          </cell>
          <cell r="C1788" t="str">
            <v>BETHEL HI SCH USDA</v>
          </cell>
          <cell r="D1788" t="str">
            <v>USDA</v>
          </cell>
          <cell r="E1788">
            <v>0</v>
          </cell>
          <cell r="F1788" t="str">
            <v>T</v>
          </cell>
          <cell r="G1788" t="str">
            <v>300 WHITTLESEY DR</v>
          </cell>
          <cell r="H1788" t="str">
            <v>BETHEL</v>
          </cell>
          <cell r="I1788" t="str">
            <v>CT</v>
          </cell>
          <cell r="J1788" t="str">
            <v>06801</v>
          </cell>
          <cell r="K1788" t="str">
            <v>Exact Auto Street Reference Geocoded</v>
          </cell>
          <cell r="M1788" t="str">
            <v>STATE OF CT USDA</v>
          </cell>
          <cell r="N1788" t="str">
            <v>SIERING DISTRICT</v>
          </cell>
          <cell r="P1788">
            <v>43675</v>
          </cell>
          <cell r="Q1788">
            <v>44496.570127314801</v>
          </cell>
          <cell r="R1788">
            <v>44726</v>
          </cell>
          <cell r="S1788" t="str">
            <v>FRANKIE</v>
          </cell>
          <cell r="T1788" t="str">
            <v>12</v>
          </cell>
          <cell r="V1788" t="str">
            <v>41.381017</v>
          </cell>
          <cell r="W1788" t="str">
            <v>-73.394942</v>
          </cell>
        </row>
        <row r="1789">
          <cell r="B1789">
            <v>770017</v>
          </cell>
          <cell r="C1789" t="str">
            <v>BETHLEHEM ELEM REG 14 USD</v>
          </cell>
          <cell r="D1789" t="str">
            <v>USDA</v>
          </cell>
          <cell r="E1789">
            <v>0</v>
          </cell>
          <cell r="F1789" t="str">
            <v>W</v>
          </cell>
          <cell r="G1789" t="str">
            <v>92 EAST ST</v>
          </cell>
          <cell r="H1789" t="str">
            <v>BETHLEHEM</v>
          </cell>
          <cell r="I1789" t="str">
            <v>CT</v>
          </cell>
          <cell r="J1789" t="str">
            <v>06751</v>
          </cell>
          <cell r="K1789" t="str">
            <v>Exact Auto Street Reference Geocoded</v>
          </cell>
          <cell r="M1789" t="str">
            <v>STATE OF CT USDA</v>
          </cell>
          <cell r="N1789" t="str">
            <v>SIERING DISTRICT</v>
          </cell>
          <cell r="P1789">
            <v>43675</v>
          </cell>
          <cell r="Q1789">
            <v>44691.606412036999</v>
          </cell>
          <cell r="R1789">
            <v>44735</v>
          </cell>
          <cell r="S1789" t="str">
            <v>FRANKIE</v>
          </cell>
          <cell r="T1789" t="str">
            <v>12</v>
          </cell>
          <cell r="V1789" t="str">
            <v>41.639778</v>
          </cell>
          <cell r="W1789" t="str">
            <v>-73.199999</v>
          </cell>
        </row>
        <row r="1790">
          <cell r="B1790">
            <v>770018</v>
          </cell>
          <cell r="C1790" t="str">
            <v>BLOOMFIELD HIGH SCH USDA</v>
          </cell>
          <cell r="D1790" t="str">
            <v>USDA</v>
          </cell>
          <cell r="E1790">
            <v>0</v>
          </cell>
          <cell r="F1790" t="str">
            <v>F</v>
          </cell>
          <cell r="G1790" t="str">
            <v>5 HUCKLEBERRY LN</v>
          </cell>
          <cell r="H1790" t="str">
            <v>BLOOMFIELD</v>
          </cell>
          <cell r="I1790" t="str">
            <v>CT</v>
          </cell>
          <cell r="J1790" t="str">
            <v>06002</v>
          </cell>
          <cell r="K1790" t="str">
            <v>Exact Auto Street Reference Geocoded</v>
          </cell>
          <cell r="M1790" t="str">
            <v>STATE OF CT USDA</v>
          </cell>
          <cell r="N1790" t="str">
            <v>SIERING DISTRICT</v>
          </cell>
          <cell r="P1790">
            <v>43675</v>
          </cell>
          <cell r="Q1790">
            <v>44496.570127314801</v>
          </cell>
          <cell r="R1790">
            <v>44763</v>
          </cell>
          <cell r="S1790" t="str">
            <v>FRANKIE</v>
          </cell>
          <cell r="T1790" t="str">
            <v>12</v>
          </cell>
          <cell r="V1790" t="str">
            <v>41.826215</v>
          </cell>
          <cell r="W1790" t="str">
            <v>-72.725746</v>
          </cell>
        </row>
        <row r="1791">
          <cell r="B1791">
            <v>770019</v>
          </cell>
          <cell r="C1791" t="str">
            <v>CARMEN ARACE MID SCH USDA</v>
          </cell>
          <cell r="D1791" t="str">
            <v>USDA</v>
          </cell>
          <cell r="E1791">
            <v>0</v>
          </cell>
          <cell r="F1791" t="str">
            <v>F</v>
          </cell>
          <cell r="G1791" t="str">
            <v>390 PARK AVE</v>
          </cell>
          <cell r="H1791" t="str">
            <v>BLOOMFIELD</v>
          </cell>
          <cell r="I1791" t="str">
            <v>CT</v>
          </cell>
          <cell r="J1791" t="str">
            <v>06002</v>
          </cell>
          <cell r="K1791" t="str">
            <v>Exact Auto Street Reference Geocoded</v>
          </cell>
          <cell r="M1791" t="str">
            <v>STATE OF CT USDA</v>
          </cell>
          <cell r="N1791" t="str">
            <v>SIERING DISTRICT</v>
          </cell>
          <cell r="P1791">
            <v>43675</v>
          </cell>
          <cell r="Q1791">
            <v>44496.570127314801</v>
          </cell>
          <cell r="R1791">
            <v>44763</v>
          </cell>
          <cell r="S1791" t="str">
            <v>FRANKIE</v>
          </cell>
          <cell r="T1791" t="str">
            <v>12</v>
          </cell>
          <cell r="V1791" t="str">
            <v>41.822405</v>
          </cell>
          <cell r="W1791" t="str">
            <v>-72.715006</v>
          </cell>
        </row>
        <row r="1792">
          <cell r="B1792">
            <v>770020</v>
          </cell>
          <cell r="C1792" t="str">
            <v>CREC MUSEUM ACAD USDA</v>
          </cell>
          <cell r="D1792" t="str">
            <v>USDA</v>
          </cell>
          <cell r="E1792">
            <v>0</v>
          </cell>
          <cell r="F1792" t="str">
            <v>F</v>
          </cell>
          <cell r="G1792" t="str">
            <v>11 TURKEY HILL RD</v>
          </cell>
          <cell r="H1792" t="str">
            <v>BLOOMFIELD</v>
          </cell>
          <cell r="I1792" t="str">
            <v>CT</v>
          </cell>
          <cell r="J1792" t="str">
            <v>06002</v>
          </cell>
          <cell r="K1792" t="str">
            <v>Exact Auto Street Reference Geocoded</v>
          </cell>
          <cell r="M1792" t="str">
            <v>STATE OF CT USDA</v>
          </cell>
          <cell r="N1792" t="str">
            <v>SIERING DISTRICT</v>
          </cell>
          <cell r="P1792">
            <v>43675</v>
          </cell>
          <cell r="Q1792">
            <v>44496.570127314801</v>
          </cell>
          <cell r="R1792">
            <v>44690</v>
          </cell>
          <cell r="S1792" t="str">
            <v>FRANKIE</v>
          </cell>
          <cell r="T1792" t="str">
            <v>12</v>
          </cell>
          <cell r="V1792" t="str">
            <v>41.824219</v>
          </cell>
          <cell r="W1792" t="str">
            <v>-72.735158</v>
          </cell>
        </row>
        <row r="1793">
          <cell r="B1793">
            <v>770021</v>
          </cell>
          <cell r="C1793" t="str">
            <v>LAUREL ELEM  USDA</v>
          </cell>
          <cell r="D1793" t="str">
            <v>USDA</v>
          </cell>
          <cell r="E1793">
            <v>0</v>
          </cell>
          <cell r="F1793" t="str">
            <v>F</v>
          </cell>
          <cell r="G1793" t="str">
            <v>1 FILLEY ST</v>
          </cell>
          <cell r="H1793" t="str">
            <v>BLOOMFIELD</v>
          </cell>
          <cell r="I1793" t="str">
            <v>CT</v>
          </cell>
          <cell r="J1793" t="str">
            <v>06002</v>
          </cell>
          <cell r="K1793" t="str">
            <v>High Confidence Auto Street Ref Geocoded</v>
          </cell>
          <cell r="M1793" t="str">
            <v>STATE OF CT USDA</v>
          </cell>
          <cell r="N1793" t="str">
            <v>SIERING DISTRICT</v>
          </cell>
          <cell r="P1793">
            <v>43675</v>
          </cell>
          <cell r="Q1793">
            <v>44591.603148148097</v>
          </cell>
          <cell r="R1793">
            <v>44742</v>
          </cell>
          <cell r="S1793" t="str">
            <v>FRANKIE</v>
          </cell>
          <cell r="T1793" t="str">
            <v>12</v>
          </cell>
          <cell r="V1793" t="str">
            <v>41.836648</v>
          </cell>
          <cell r="W1793" t="str">
            <v>-72.722113</v>
          </cell>
        </row>
        <row r="1794">
          <cell r="B1794">
            <v>770022</v>
          </cell>
          <cell r="C1794" t="str">
            <v>METACOMET ELEM SCH USDA</v>
          </cell>
          <cell r="D1794" t="str">
            <v>USDA</v>
          </cell>
          <cell r="E1794">
            <v>0</v>
          </cell>
          <cell r="F1794" t="str">
            <v>F</v>
          </cell>
          <cell r="G1794" t="str">
            <v>185 SCHOOL ST</v>
          </cell>
          <cell r="H1794" t="str">
            <v>BLOOMFIELD</v>
          </cell>
          <cell r="I1794" t="str">
            <v>CT</v>
          </cell>
          <cell r="J1794" t="str">
            <v>06002</v>
          </cell>
          <cell r="K1794" t="str">
            <v>Exact Auto Street Reference Geocoded</v>
          </cell>
          <cell r="M1794" t="str">
            <v>STATE OF CT USDA</v>
          </cell>
          <cell r="N1794" t="str">
            <v>SIERING DISTRICT</v>
          </cell>
          <cell r="P1794">
            <v>43675</v>
          </cell>
          <cell r="Q1794">
            <v>44496.570127314801</v>
          </cell>
          <cell r="S1794" t="str">
            <v>FRANKIE</v>
          </cell>
          <cell r="T1794" t="str">
            <v>12</v>
          </cell>
          <cell r="V1794" t="str">
            <v>41.825233</v>
          </cell>
          <cell r="W1794" t="str">
            <v>-72.707906</v>
          </cell>
        </row>
        <row r="1795">
          <cell r="B1795">
            <v>770023</v>
          </cell>
          <cell r="C1795" t="str">
            <v>MET LEARNING CTR CREC USD</v>
          </cell>
          <cell r="D1795" t="str">
            <v>USDA</v>
          </cell>
          <cell r="E1795">
            <v>0</v>
          </cell>
          <cell r="F1795" t="str">
            <v>F</v>
          </cell>
          <cell r="G1795" t="str">
            <v>1551 BLUE HILLS AVE</v>
          </cell>
          <cell r="H1795" t="str">
            <v>BLOOMFIELD</v>
          </cell>
          <cell r="I1795" t="str">
            <v>CT</v>
          </cell>
          <cell r="J1795" t="str">
            <v>06002</v>
          </cell>
          <cell r="K1795" t="str">
            <v>Exact Auto Street Reference Geocoded</v>
          </cell>
          <cell r="M1795" t="str">
            <v>STATE OF CT USDA</v>
          </cell>
          <cell r="N1795" t="str">
            <v>SIERING DISTRICT</v>
          </cell>
          <cell r="P1795">
            <v>43675</v>
          </cell>
          <cell r="Q1795">
            <v>44496.570127314801</v>
          </cell>
          <cell r="R1795">
            <v>44728</v>
          </cell>
          <cell r="S1795" t="str">
            <v>FRANKIE</v>
          </cell>
          <cell r="T1795" t="str">
            <v>12</v>
          </cell>
          <cell r="V1795" t="str">
            <v>41.871271</v>
          </cell>
          <cell r="W1795" t="str">
            <v>-72.724550</v>
          </cell>
        </row>
        <row r="1796">
          <cell r="B1796">
            <v>770024</v>
          </cell>
          <cell r="C1796" t="str">
            <v>WINTONBURY CHLDHD   USDA</v>
          </cell>
          <cell r="D1796" t="str">
            <v>USDA</v>
          </cell>
          <cell r="E1796">
            <v>0</v>
          </cell>
          <cell r="F1796" t="str">
            <v>F</v>
          </cell>
          <cell r="G1796" t="str">
            <v>44 BROWN ST</v>
          </cell>
          <cell r="H1796" t="str">
            <v>BLOOMFIELD</v>
          </cell>
          <cell r="I1796" t="str">
            <v>CT</v>
          </cell>
          <cell r="J1796" t="str">
            <v>06002</v>
          </cell>
          <cell r="K1796" t="str">
            <v>Exact Auto Street Reference Geocoded</v>
          </cell>
          <cell r="M1796" t="str">
            <v>STATE OF CT USDA</v>
          </cell>
          <cell r="N1796" t="str">
            <v>SIERING DISTRICT</v>
          </cell>
          <cell r="P1796">
            <v>43675</v>
          </cell>
          <cell r="Q1796">
            <v>44591.603020833303</v>
          </cell>
          <cell r="R1796">
            <v>44742</v>
          </cell>
          <cell r="S1796" t="str">
            <v>FRANKIE</v>
          </cell>
          <cell r="T1796" t="str">
            <v>12</v>
          </cell>
          <cell r="V1796" t="str">
            <v>41.837222</v>
          </cell>
          <cell r="W1796" t="str">
            <v>-72.746806</v>
          </cell>
        </row>
        <row r="1797">
          <cell r="B1797">
            <v>770025</v>
          </cell>
          <cell r="C1797" t="str">
            <v>BOLTON CENTER SCH USDA</v>
          </cell>
          <cell r="D1797" t="str">
            <v>USDA</v>
          </cell>
          <cell r="E1797">
            <v>0</v>
          </cell>
          <cell r="F1797" t="str">
            <v>W</v>
          </cell>
          <cell r="G1797" t="str">
            <v>108 NOTCH RD</v>
          </cell>
          <cell r="H1797" t="str">
            <v>BOLTON</v>
          </cell>
          <cell r="I1797" t="str">
            <v>CT</v>
          </cell>
          <cell r="J1797" t="str">
            <v>06043</v>
          </cell>
          <cell r="K1797" t="str">
            <v>Exact Auto Street Reference Geocoded</v>
          </cell>
          <cell r="M1797" t="str">
            <v>STATE OF CT USDA</v>
          </cell>
          <cell r="N1797" t="str">
            <v>SIERING DISTRICT</v>
          </cell>
          <cell r="P1797">
            <v>43675</v>
          </cell>
          <cell r="Q1797">
            <v>44691.606412036999</v>
          </cell>
          <cell r="R1797">
            <v>44677</v>
          </cell>
          <cell r="S1797" t="str">
            <v>FRANKIE</v>
          </cell>
          <cell r="T1797" t="str">
            <v>12</v>
          </cell>
          <cell r="V1797" t="str">
            <v>41.776914</v>
          </cell>
          <cell r="W1797" t="str">
            <v>-72.442941</v>
          </cell>
        </row>
        <row r="1798">
          <cell r="B1798">
            <v>770026</v>
          </cell>
          <cell r="C1798" t="str">
            <v>FIELDS MEMORIAL SCH USDA</v>
          </cell>
          <cell r="D1798" t="str">
            <v>USDA</v>
          </cell>
          <cell r="E1798">
            <v>0</v>
          </cell>
          <cell r="F1798" t="str">
            <v>W</v>
          </cell>
          <cell r="G1798" t="str">
            <v>8 BOZRAH ST EXT</v>
          </cell>
          <cell r="H1798" t="str">
            <v>BOZRAH</v>
          </cell>
          <cell r="I1798" t="str">
            <v>CT</v>
          </cell>
          <cell r="J1798" t="str">
            <v>06334</v>
          </cell>
          <cell r="K1798" t="str">
            <v>Exact Auto Street Reference Geocoded</v>
          </cell>
          <cell r="M1798" t="str">
            <v>STATE OF CT USDA</v>
          </cell>
          <cell r="N1798" t="str">
            <v>SIERING DISTRICT</v>
          </cell>
          <cell r="P1798">
            <v>43675</v>
          </cell>
          <cell r="Q1798">
            <v>44496.570127314801</v>
          </cell>
          <cell r="R1798">
            <v>44740</v>
          </cell>
          <cell r="S1798" t="str">
            <v>FRANKIE</v>
          </cell>
          <cell r="T1798" t="str">
            <v>12</v>
          </cell>
          <cell r="V1798" t="str">
            <v>41.564628</v>
          </cell>
          <cell r="W1798" t="str">
            <v>-72.154087</v>
          </cell>
        </row>
        <row r="1799">
          <cell r="B1799">
            <v>770027</v>
          </cell>
          <cell r="C1799" t="str">
            <v>BRANFORD HI SCH USDA  CPS</v>
          </cell>
          <cell r="D1799" t="str">
            <v>USDA</v>
          </cell>
          <cell r="E1799">
            <v>0</v>
          </cell>
          <cell r="F1799" t="str">
            <v>T</v>
          </cell>
          <cell r="G1799" t="str">
            <v>185 E MAIN ST</v>
          </cell>
          <cell r="H1799" t="str">
            <v>BRANFORD</v>
          </cell>
          <cell r="I1799" t="str">
            <v>CT</v>
          </cell>
          <cell r="J1799" t="str">
            <v>06405</v>
          </cell>
          <cell r="K1799" t="str">
            <v>Exact Auto Street Reference Geocoded</v>
          </cell>
          <cell r="M1799" t="str">
            <v>STATE OF CT USDA</v>
          </cell>
          <cell r="N1799" t="str">
            <v>SIERING DISTRICT</v>
          </cell>
          <cell r="P1799">
            <v>43675</v>
          </cell>
          <cell r="Q1799">
            <v>44496.570127314801</v>
          </cell>
          <cell r="R1799">
            <v>44727</v>
          </cell>
          <cell r="S1799" t="str">
            <v>FRANKIE</v>
          </cell>
          <cell r="T1799" t="str">
            <v>12</v>
          </cell>
          <cell r="V1799" t="str">
            <v>41.288739</v>
          </cell>
          <cell r="W1799" t="str">
            <v>-72.801700</v>
          </cell>
        </row>
        <row r="1800">
          <cell r="B1800">
            <v>770028</v>
          </cell>
          <cell r="C1800" t="str">
            <v>JOHN SLINEY SCH USDA</v>
          </cell>
          <cell r="D1800" t="str">
            <v>USDA</v>
          </cell>
          <cell r="E1800">
            <v>0</v>
          </cell>
          <cell r="F1800" t="str">
            <v>T</v>
          </cell>
          <cell r="G1800" t="str">
            <v>19 EADES ST</v>
          </cell>
          <cell r="H1800" t="str">
            <v>BRANFORD</v>
          </cell>
          <cell r="I1800" t="str">
            <v>CT</v>
          </cell>
          <cell r="J1800" t="str">
            <v>06405</v>
          </cell>
          <cell r="K1800" t="str">
            <v>High Confidence Auto Street Ref Geocoded</v>
          </cell>
          <cell r="M1800" t="str">
            <v>STATE OF CT USDA</v>
          </cell>
          <cell r="N1800" t="str">
            <v>SIERING DISTRICT</v>
          </cell>
          <cell r="P1800">
            <v>43675</v>
          </cell>
          <cell r="Q1800">
            <v>44496.570127314801</v>
          </cell>
          <cell r="R1800">
            <v>43724</v>
          </cell>
          <cell r="S1800" t="str">
            <v>FRANKIE</v>
          </cell>
          <cell r="T1800" t="str">
            <v>12</v>
          </cell>
          <cell r="V1800" t="str">
            <v>41.279063</v>
          </cell>
          <cell r="W1800" t="str">
            <v>-72.812188</v>
          </cell>
        </row>
        <row r="1801">
          <cell r="B1801">
            <v>770029</v>
          </cell>
          <cell r="C1801" t="str">
            <v>MARY MURPHY SCH USDA</v>
          </cell>
          <cell r="D1801" t="str">
            <v>USDA</v>
          </cell>
          <cell r="E1801">
            <v>0</v>
          </cell>
          <cell r="F1801" t="str">
            <v>T</v>
          </cell>
          <cell r="G1801" t="str">
            <v>14 BRUSHY PLAIN RD</v>
          </cell>
          <cell r="H1801" t="str">
            <v>BRANFORD</v>
          </cell>
          <cell r="I1801" t="str">
            <v>CT</v>
          </cell>
          <cell r="J1801" t="str">
            <v>06405</v>
          </cell>
          <cell r="K1801" t="str">
            <v>Exact Auto Street Reference Geocoded</v>
          </cell>
          <cell r="M1801" t="str">
            <v>STATE OF CT USDA</v>
          </cell>
          <cell r="N1801" t="str">
            <v>SIERING DISTRICT</v>
          </cell>
          <cell r="P1801">
            <v>43675</v>
          </cell>
          <cell r="Q1801">
            <v>44496.570127314801</v>
          </cell>
          <cell r="R1801">
            <v>44696</v>
          </cell>
          <cell r="S1801" t="str">
            <v>FRANKIE</v>
          </cell>
          <cell r="T1801" t="str">
            <v>12</v>
          </cell>
          <cell r="V1801" t="str">
            <v>41.293346</v>
          </cell>
          <cell r="W1801" t="str">
            <v>-72.819474</v>
          </cell>
        </row>
        <row r="1802">
          <cell r="B1802">
            <v>770030</v>
          </cell>
          <cell r="C1802" t="str">
            <v>MARY TISKO SCH  USDA</v>
          </cell>
          <cell r="D1802" t="str">
            <v>USDA</v>
          </cell>
          <cell r="E1802">
            <v>0</v>
          </cell>
          <cell r="F1802" t="str">
            <v>T</v>
          </cell>
          <cell r="G1802" t="str">
            <v>118 DAMASCUS RD</v>
          </cell>
          <cell r="H1802" t="str">
            <v>BRANFORD</v>
          </cell>
          <cell r="I1802" t="str">
            <v>CT</v>
          </cell>
          <cell r="J1802" t="str">
            <v>06405</v>
          </cell>
          <cell r="K1802" t="str">
            <v>Exact Auto Street Reference Geocoded</v>
          </cell>
          <cell r="M1802" t="str">
            <v>STATE OF CT USDA</v>
          </cell>
          <cell r="N1802" t="str">
            <v>SIERING DISTRICT</v>
          </cell>
          <cell r="P1802">
            <v>43675</v>
          </cell>
          <cell r="Q1802">
            <v>44496.570127314801</v>
          </cell>
          <cell r="R1802">
            <v>44683</v>
          </cell>
          <cell r="S1802" t="str">
            <v>FRANKIE</v>
          </cell>
          <cell r="T1802" t="str">
            <v>12</v>
          </cell>
          <cell r="V1802" t="str">
            <v>41.282999</v>
          </cell>
          <cell r="W1802" t="str">
            <v>-72.787935</v>
          </cell>
        </row>
        <row r="1803">
          <cell r="B1803">
            <v>770031</v>
          </cell>
          <cell r="C1803" t="str">
            <v>WALSH INTERM SCH USDA</v>
          </cell>
          <cell r="D1803" t="str">
            <v>USDA</v>
          </cell>
          <cell r="E1803">
            <v>0</v>
          </cell>
          <cell r="F1803" t="str">
            <v>T</v>
          </cell>
          <cell r="G1803" t="str">
            <v>185 DAMASCUS RD</v>
          </cell>
          <cell r="H1803" t="str">
            <v>BRANFORD</v>
          </cell>
          <cell r="I1803" t="str">
            <v>CT</v>
          </cell>
          <cell r="J1803" t="str">
            <v>06405</v>
          </cell>
          <cell r="K1803" t="str">
            <v>Exact Auto Street Reference Geocoded</v>
          </cell>
          <cell r="M1803" t="str">
            <v>STATE OF CT USDA</v>
          </cell>
          <cell r="N1803" t="str">
            <v>SIERING DISTRICT</v>
          </cell>
          <cell r="P1803">
            <v>43675</v>
          </cell>
          <cell r="Q1803">
            <v>44496.570127314801</v>
          </cell>
          <cell r="R1803">
            <v>44727</v>
          </cell>
          <cell r="S1803" t="str">
            <v>FRANKIE</v>
          </cell>
          <cell r="T1803" t="str">
            <v>12</v>
          </cell>
          <cell r="V1803" t="str">
            <v>41.285789</v>
          </cell>
          <cell r="W1803" t="str">
            <v>-72.781008</v>
          </cell>
        </row>
        <row r="1804">
          <cell r="B1804">
            <v>770032</v>
          </cell>
          <cell r="C1804" t="str">
            <v>BRIDGE ACAD USDA WHT</v>
          </cell>
          <cell r="D1804" t="str">
            <v>USDA</v>
          </cell>
          <cell r="E1804">
            <v>0</v>
          </cell>
          <cell r="F1804" t="str">
            <v>F</v>
          </cell>
          <cell r="G1804" t="str">
            <v>401 KOSSUTH ST</v>
          </cell>
          <cell r="H1804" t="str">
            <v>BRIDGEPORT</v>
          </cell>
          <cell r="I1804" t="str">
            <v>CT</v>
          </cell>
          <cell r="J1804" t="str">
            <v>06608</v>
          </cell>
          <cell r="K1804" t="str">
            <v>Exact Auto Street Reference Geocoded</v>
          </cell>
          <cell r="M1804" t="str">
            <v>STATE OF CT USDA</v>
          </cell>
          <cell r="N1804" t="str">
            <v>SIERING DISTRICT</v>
          </cell>
          <cell r="P1804">
            <v>43675</v>
          </cell>
          <cell r="Q1804">
            <v>44496.570127314801</v>
          </cell>
          <cell r="R1804">
            <v>44619</v>
          </cell>
          <cell r="S1804" t="str">
            <v>FRANKIE</v>
          </cell>
          <cell r="T1804" t="str">
            <v>12</v>
          </cell>
          <cell r="V1804" t="str">
            <v>41.183873</v>
          </cell>
          <cell r="W1804" t="str">
            <v>-73.182880</v>
          </cell>
        </row>
        <row r="1805">
          <cell r="B1805">
            <v>770033</v>
          </cell>
          <cell r="C1805" t="str">
            <v>BRIDGEPRT ACH 1ST USDA WH</v>
          </cell>
          <cell r="D1805" t="str">
            <v>USDA</v>
          </cell>
          <cell r="E1805">
            <v>0</v>
          </cell>
          <cell r="F1805" t="str">
            <v>F</v>
          </cell>
          <cell r="G1805" t="str">
            <v>655 STILLMAN ST</v>
          </cell>
          <cell r="H1805" t="str">
            <v>BRIDGEPORT</v>
          </cell>
          <cell r="I1805" t="str">
            <v>CT</v>
          </cell>
          <cell r="J1805" t="str">
            <v>06608</v>
          </cell>
          <cell r="K1805" t="str">
            <v>Exact Auto Street Reference Geocoded</v>
          </cell>
          <cell r="M1805" t="str">
            <v>STATE OF CT USDA</v>
          </cell>
          <cell r="N1805" t="str">
            <v>SIERING DISTRICT</v>
          </cell>
          <cell r="P1805">
            <v>43675</v>
          </cell>
          <cell r="Q1805">
            <v>44609.614340277803</v>
          </cell>
          <cell r="R1805">
            <v>44732</v>
          </cell>
          <cell r="S1805" t="str">
            <v>FRANKIE</v>
          </cell>
          <cell r="T1805" t="str">
            <v>12</v>
          </cell>
          <cell r="V1805" t="str">
            <v>41.192387</v>
          </cell>
          <cell r="W1805" t="str">
            <v>-73.175398</v>
          </cell>
        </row>
        <row r="1806">
          <cell r="B1806">
            <v>770034</v>
          </cell>
          <cell r="C1806" t="str">
            <v>T. Carrol Nut. Bridgeport - USDA</v>
          </cell>
          <cell r="D1806" t="str">
            <v>USDA</v>
          </cell>
          <cell r="E1806">
            <v>0</v>
          </cell>
          <cell r="F1806" t="str">
            <v>T</v>
          </cell>
          <cell r="G1806" t="str">
            <v>113 FEDERAL ST</v>
          </cell>
          <cell r="H1806" t="str">
            <v>BRIDGEPORT</v>
          </cell>
          <cell r="I1806" t="str">
            <v>CT</v>
          </cell>
          <cell r="J1806" t="str">
            <v>06606</v>
          </cell>
          <cell r="K1806" t="str">
            <v>Exact Auto Street Reference Geocoded</v>
          </cell>
          <cell r="M1806" t="str">
            <v>STATE OF CT USDA</v>
          </cell>
          <cell r="N1806" t="str">
            <v>SIERING DISTRICT</v>
          </cell>
          <cell r="O1806" t="str">
            <v>EFFECTIVE 8/10/20 Del in all locations unless cust chooses not to.</v>
          </cell>
          <cell r="P1806">
            <v>43675</v>
          </cell>
          <cell r="Q1806">
            <v>44692.535324074102</v>
          </cell>
          <cell r="R1806">
            <v>44095</v>
          </cell>
          <cell r="S1806" t="str">
            <v>FRANKIE</v>
          </cell>
          <cell r="T1806" t="str">
            <v>12</v>
          </cell>
          <cell r="V1806" t="str">
            <v>41.195041</v>
          </cell>
          <cell r="W1806" t="str">
            <v>-73.201455</v>
          </cell>
        </row>
        <row r="1807">
          <cell r="B1807">
            <v>770035</v>
          </cell>
          <cell r="C1807" t="str">
            <v>BULLARD HAVENS CTECS  USD</v>
          </cell>
          <cell r="D1807" t="str">
            <v>USDA</v>
          </cell>
          <cell r="E1807">
            <v>0</v>
          </cell>
          <cell r="F1807" t="str">
            <v>F</v>
          </cell>
          <cell r="G1807" t="str">
            <v>500 PALISADE AVE</v>
          </cell>
          <cell r="H1807" t="str">
            <v>BRIDGEPORT</v>
          </cell>
          <cell r="I1807" t="str">
            <v>CT</v>
          </cell>
          <cell r="J1807" t="str">
            <v>06610</v>
          </cell>
          <cell r="K1807" t="str">
            <v>Exact Auto Street Reference Geocoded</v>
          </cell>
          <cell r="L1807" t="str">
            <v>IS DOC; S SCREW</v>
          </cell>
          <cell r="M1807" t="str">
            <v>STATE OF CT USDA</v>
          </cell>
          <cell r="N1807" t="str">
            <v>SIERING DISTRICT</v>
          </cell>
          <cell r="P1807">
            <v>43675</v>
          </cell>
          <cell r="Q1807">
            <v>44657.6168287037</v>
          </cell>
          <cell r="S1807" t="str">
            <v>ADMIN</v>
          </cell>
          <cell r="T1807" t="str">
            <v>12</v>
          </cell>
          <cell r="V1807" t="str">
            <v>41.199772</v>
          </cell>
          <cell r="W1807" t="str">
            <v>-73.164985</v>
          </cell>
        </row>
        <row r="1808">
          <cell r="B1808">
            <v>770036</v>
          </cell>
          <cell r="C1808" t="str">
            <v>BRISTOL PUB SCHOOLS  USDA</v>
          </cell>
          <cell r="D1808" t="str">
            <v>USDA</v>
          </cell>
          <cell r="E1808">
            <v>0</v>
          </cell>
          <cell r="F1808" t="str">
            <v>F</v>
          </cell>
          <cell r="G1808" t="str">
            <v>129 CHURCH ST</v>
          </cell>
          <cell r="H1808" t="str">
            <v>BRISTOL</v>
          </cell>
          <cell r="I1808" t="str">
            <v>CT</v>
          </cell>
          <cell r="J1808" t="str">
            <v>06010</v>
          </cell>
          <cell r="K1808" t="str">
            <v>High Confidence Auto Street Ref Geocoded</v>
          </cell>
          <cell r="L1808" t="str">
            <v>IS; CUST HAS FORKLIF</v>
          </cell>
          <cell r="M1808" t="str">
            <v>STATE OF CT USDA</v>
          </cell>
          <cell r="N1808" t="str">
            <v>SIERING DISTRICT</v>
          </cell>
          <cell r="O1808" t="str">
            <v>Code 179* CALL 15 MIN PRIOR.  860.307.4950 OR 860.508.6707.</v>
          </cell>
          <cell r="P1808">
            <v>43675</v>
          </cell>
          <cell r="Q1808">
            <v>44346.693113425899</v>
          </cell>
          <cell r="R1808">
            <v>44728</v>
          </cell>
          <cell r="S1808" t="str">
            <v>FRANKIE</v>
          </cell>
          <cell r="T1808" t="str">
            <v>12</v>
          </cell>
          <cell r="V1808" t="str">
            <v>41.669382</v>
          </cell>
          <cell r="W1808" t="str">
            <v>-72.945446</v>
          </cell>
        </row>
        <row r="1809">
          <cell r="B1809">
            <v>770037</v>
          </cell>
          <cell r="C1809" t="str">
            <v>E WINDSOR MID SCH USDA</v>
          </cell>
          <cell r="D1809" t="str">
            <v>USDA</v>
          </cell>
          <cell r="E1809">
            <v>0</v>
          </cell>
          <cell r="F1809" t="str">
            <v>W</v>
          </cell>
          <cell r="G1809" t="str">
            <v>38 MAIN ST</v>
          </cell>
          <cell r="H1809" t="str">
            <v>BROAD BROOK</v>
          </cell>
          <cell r="I1809" t="str">
            <v>CT</v>
          </cell>
          <cell r="J1809" t="str">
            <v>06016</v>
          </cell>
          <cell r="K1809" t="str">
            <v>Exact Auto Street Reference Geocoded</v>
          </cell>
          <cell r="M1809" t="str">
            <v>STATE OF CT USDA</v>
          </cell>
          <cell r="N1809" t="str">
            <v>SIERING DISTRICT</v>
          </cell>
          <cell r="P1809">
            <v>43675</v>
          </cell>
          <cell r="Q1809">
            <v>44496.570185185199</v>
          </cell>
          <cell r="R1809">
            <v>44726</v>
          </cell>
          <cell r="S1809" t="str">
            <v>FRANKIE</v>
          </cell>
          <cell r="T1809" t="str">
            <v>12</v>
          </cell>
          <cell r="V1809" t="str">
            <v>41.922922</v>
          </cell>
          <cell r="W1809" t="str">
            <v>-72.544529</v>
          </cell>
        </row>
        <row r="1810">
          <cell r="B1810">
            <v>770038</v>
          </cell>
          <cell r="C1810" t="str">
            <v>BROOKFLD PUB SCH USDA WHT</v>
          </cell>
          <cell r="D1810" t="str">
            <v>USDA</v>
          </cell>
          <cell r="E1810">
            <v>0</v>
          </cell>
          <cell r="F1810" t="str">
            <v>T</v>
          </cell>
          <cell r="G1810" t="str">
            <v>45 LONG MEADOW HILL RD</v>
          </cell>
          <cell r="H1810" t="str">
            <v>BROOKFIELD</v>
          </cell>
          <cell r="I1810" t="str">
            <v>CT</v>
          </cell>
          <cell r="J1810" t="str">
            <v>06804</v>
          </cell>
          <cell r="K1810" t="str">
            <v>Exact Auto Street Reference Geocoded</v>
          </cell>
          <cell r="L1810" t="str">
            <v>IS</v>
          </cell>
          <cell r="M1810" t="str">
            <v>STATE OF CT USDA</v>
          </cell>
          <cell r="N1810" t="str">
            <v>SIERING DISTRICT</v>
          </cell>
          <cell r="P1810">
            <v>43675</v>
          </cell>
          <cell r="Q1810">
            <v>44608.677187499998</v>
          </cell>
          <cell r="R1810">
            <v>44727</v>
          </cell>
          <cell r="S1810" t="str">
            <v>FRANKIE</v>
          </cell>
          <cell r="T1810" t="str">
            <v>12</v>
          </cell>
          <cell r="V1810" t="str">
            <v>41.476901</v>
          </cell>
          <cell r="W1810" t="str">
            <v>-73.391188</v>
          </cell>
        </row>
        <row r="1811">
          <cell r="B1811">
            <v>770039</v>
          </cell>
          <cell r="C1811" t="str">
            <v>BROOKLYN ELEM SCH USDA</v>
          </cell>
          <cell r="D1811" t="str">
            <v>USDA</v>
          </cell>
          <cell r="E1811">
            <v>0</v>
          </cell>
          <cell r="F1811" t="str">
            <v>R</v>
          </cell>
          <cell r="G1811" t="str">
            <v>119 GORMAN RD</v>
          </cell>
          <cell r="H1811" t="str">
            <v>BROOKLYN</v>
          </cell>
          <cell r="I1811" t="str">
            <v>CT</v>
          </cell>
          <cell r="J1811" t="str">
            <v>06234</v>
          </cell>
          <cell r="K1811" t="str">
            <v>Exact Auto Street Reference Geocoded</v>
          </cell>
          <cell r="M1811" t="str">
            <v>STATE OF CT USDA</v>
          </cell>
          <cell r="N1811" t="str">
            <v>SIERING DISTRICT</v>
          </cell>
          <cell r="P1811">
            <v>43675</v>
          </cell>
          <cell r="Q1811">
            <v>44496.570185185199</v>
          </cell>
          <cell r="R1811">
            <v>44732</v>
          </cell>
          <cell r="S1811" t="str">
            <v>FRANKIE</v>
          </cell>
          <cell r="T1811" t="str">
            <v>12</v>
          </cell>
          <cell r="V1811" t="str">
            <v>41.785052</v>
          </cell>
          <cell r="W1811" t="str">
            <v>-71.934838</v>
          </cell>
        </row>
        <row r="1812">
          <cell r="B1812">
            <v>770040</v>
          </cell>
          <cell r="C1812" t="str">
            <v>BROOKLYN MID SCH USDA</v>
          </cell>
          <cell r="D1812" t="str">
            <v>USDA</v>
          </cell>
          <cell r="E1812">
            <v>0</v>
          </cell>
          <cell r="F1812" t="str">
            <v>R</v>
          </cell>
          <cell r="G1812" t="str">
            <v>119 GORMAN RD</v>
          </cell>
          <cell r="H1812" t="str">
            <v>BROOKLYN</v>
          </cell>
          <cell r="I1812" t="str">
            <v>CT</v>
          </cell>
          <cell r="J1812" t="str">
            <v>06234</v>
          </cell>
          <cell r="K1812" t="str">
            <v>Exact Auto Street Reference Geocoded</v>
          </cell>
          <cell r="M1812" t="str">
            <v>STATE OF CT USDA</v>
          </cell>
          <cell r="N1812" t="str">
            <v>SIERING DISTRICT</v>
          </cell>
          <cell r="P1812">
            <v>43675</v>
          </cell>
          <cell r="Q1812">
            <v>44496.570185185199</v>
          </cell>
          <cell r="R1812">
            <v>44699</v>
          </cell>
          <cell r="S1812" t="str">
            <v>FRANKIE</v>
          </cell>
          <cell r="T1812" t="str">
            <v>12</v>
          </cell>
          <cell r="V1812" t="str">
            <v>41.785052</v>
          </cell>
          <cell r="W1812" t="str">
            <v>-71.934838</v>
          </cell>
        </row>
        <row r="1813">
          <cell r="B1813">
            <v>770041</v>
          </cell>
          <cell r="C1813" t="str">
            <v>LAKE GARDA ELE SCHOOL - USDA</v>
          </cell>
          <cell r="D1813" t="str">
            <v>USDA</v>
          </cell>
          <cell r="E1813">
            <v>0</v>
          </cell>
          <cell r="F1813" t="str">
            <v>T</v>
          </cell>
          <cell r="G1813" t="str">
            <v>60 MONCE RD</v>
          </cell>
          <cell r="H1813" t="str">
            <v>BURLINGTON</v>
          </cell>
          <cell r="I1813" t="str">
            <v>CT</v>
          </cell>
          <cell r="J1813" t="str">
            <v>06013</v>
          </cell>
          <cell r="K1813" t="str">
            <v>Exact Auto Street Reference Geocoded</v>
          </cell>
          <cell r="M1813" t="str">
            <v>STATE OF CT USDA</v>
          </cell>
          <cell r="N1813" t="str">
            <v>SIERING DISTRICT</v>
          </cell>
          <cell r="P1813">
            <v>43675</v>
          </cell>
          <cell r="Q1813">
            <v>44089.543067129598</v>
          </cell>
          <cell r="R1813">
            <v>44221</v>
          </cell>
          <cell r="S1813" t="str">
            <v>FRANKIE</v>
          </cell>
          <cell r="T1813" t="str">
            <v>12</v>
          </cell>
          <cell r="V1813" t="str">
            <v>41.740949</v>
          </cell>
          <cell r="W1813" t="str">
            <v>-72.907623</v>
          </cell>
        </row>
        <row r="1814">
          <cell r="B1814">
            <v>770042</v>
          </cell>
          <cell r="C1814" t="str">
            <v>LEWIS S MILLS SCH USDA</v>
          </cell>
          <cell r="D1814" t="str">
            <v>USDA</v>
          </cell>
          <cell r="E1814">
            <v>0</v>
          </cell>
          <cell r="F1814" t="str">
            <v>F</v>
          </cell>
          <cell r="G1814" t="str">
            <v>26 LYON RD STE 1</v>
          </cell>
          <cell r="H1814" t="str">
            <v>BURLINGTON</v>
          </cell>
          <cell r="I1814" t="str">
            <v>CT</v>
          </cell>
          <cell r="J1814" t="str">
            <v>06013</v>
          </cell>
          <cell r="K1814" t="str">
            <v>Exact Auto Street Reference Geocoded</v>
          </cell>
          <cell r="M1814" t="str">
            <v>STATE OF CT USDA</v>
          </cell>
          <cell r="N1814" t="str">
            <v>SIERING DISTRICT</v>
          </cell>
          <cell r="P1814">
            <v>43675</v>
          </cell>
          <cell r="Q1814">
            <v>44496.570138888899</v>
          </cell>
          <cell r="S1814" t="str">
            <v>FRANKIE</v>
          </cell>
          <cell r="T1814" t="str">
            <v>12</v>
          </cell>
          <cell r="V1814" t="str">
            <v>41.781340</v>
          </cell>
          <cell r="W1814" t="str">
            <v>-72.989124</v>
          </cell>
        </row>
        <row r="1815">
          <cell r="B1815">
            <v>770043</v>
          </cell>
          <cell r="C1815" t="str">
            <v>N CANAAN ELEM SCH USDA</v>
          </cell>
          <cell r="D1815" t="str">
            <v>USDA</v>
          </cell>
          <cell r="E1815">
            <v>0</v>
          </cell>
          <cell r="F1815" t="str">
            <v>W</v>
          </cell>
          <cell r="G1815" t="str">
            <v>90 PEASE ST</v>
          </cell>
          <cell r="H1815" t="str">
            <v>CANAAN</v>
          </cell>
          <cell r="I1815" t="str">
            <v>CT</v>
          </cell>
          <cell r="J1815" t="str">
            <v>06018</v>
          </cell>
          <cell r="K1815" t="str">
            <v>High Confidence Auto Street Ref Geocoded</v>
          </cell>
          <cell r="M1815" t="str">
            <v>STATE OF CT USDA</v>
          </cell>
          <cell r="N1815" t="str">
            <v>SIERING DISTRICT</v>
          </cell>
          <cell r="P1815">
            <v>43675</v>
          </cell>
          <cell r="Q1815">
            <v>44496.570185185199</v>
          </cell>
          <cell r="R1815">
            <v>44677</v>
          </cell>
          <cell r="S1815" t="str">
            <v>FRANKIE</v>
          </cell>
          <cell r="T1815" t="str">
            <v>12</v>
          </cell>
          <cell r="V1815" t="str">
            <v>42.032340</v>
          </cell>
          <cell r="W1815" t="str">
            <v>-73.332128</v>
          </cell>
        </row>
        <row r="1816">
          <cell r="B1816">
            <v>770044</v>
          </cell>
          <cell r="C1816" t="str">
            <v>CANTERBRY BALD SCH USDA</v>
          </cell>
          <cell r="D1816" t="str">
            <v>USDA</v>
          </cell>
          <cell r="E1816">
            <v>0</v>
          </cell>
          <cell r="F1816" t="str">
            <v>W</v>
          </cell>
          <cell r="G1816" t="str">
            <v>ROUTE 14, 45 WESTMINSTER"</v>
          </cell>
          <cell r="H1816" t="str">
            <v>CANTERBURY</v>
          </cell>
          <cell r="I1816" t="str">
            <v>CT</v>
          </cell>
          <cell r="J1816" t="str">
            <v>06331</v>
          </cell>
          <cell r="K1816" t="str">
            <v>Med Confidence Auto Street Ref Geocoded</v>
          </cell>
          <cell r="M1816" t="str">
            <v>STATE OF CT USDA</v>
          </cell>
          <cell r="N1816" t="str">
            <v>SIERING DISTRICT</v>
          </cell>
          <cell r="P1816">
            <v>43675</v>
          </cell>
          <cell r="Q1816">
            <v>44089.543067129598</v>
          </cell>
          <cell r="R1816">
            <v>44740</v>
          </cell>
          <cell r="S1816" t="str">
            <v>FRANKIE</v>
          </cell>
          <cell r="T1816" t="str">
            <v>12</v>
          </cell>
          <cell r="V1816" t="str">
            <v>41.697895</v>
          </cell>
          <cell r="W1816" t="str">
            <v>-71.975867</v>
          </cell>
        </row>
        <row r="1817">
          <cell r="B1817">
            <v>770045</v>
          </cell>
          <cell r="C1817" t="str">
            <v>CANTERBRY ELEM SCH USDA</v>
          </cell>
          <cell r="D1817" t="str">
            <v>USDA</v>
          </cell>
          <cell r="E1817">
            <v>0</v>
          </cell>
          <cell r="F1817" t="str">
            <v>W</v>
          </cell>
          <cell r="G1817" t="str">
            <v>67 KITT RD</v>
          </cell>
          <cell r="H1817" t="str">
            <v>CANTERBURY</v>
          </cell>
          <cell r="I1817" t="str">
            <v>CT</v>
          </cell>
          <cell r="J1817" t="str">
            <v>06331</v>
          </cell>
          <cell r="K1817" t="str">
            <v>Exact Auto Street Reference Geocoded</v>
          </cell>
          <cell r="M1817" t="str">
            <v>STATE OF CT USDA</v>
          </cell>
          <cell r="N1817" t="str">
            <v>SIERING DISTRICT</v>
          </cell>
          <cell r="O1817" t="str">
            <v>EFFECTIVE 8/10/20 Del in all locations unless cust chooses not to.</v>
          </cell>
          <cell r="P1817">
            <v>43675</v>
          </cell>
          <cell r="Q1817">
            <v>44089.543067129598</v>
          </cell>
          <cell r="R1817">
            <v>44726</v>
          </cell>
          <cell r="S1817" t="str">
            <v>FRANKIE</v>
          </cell>
          <cell r="T1817" t="str">
            <v>12</v>
          </cell>
          <cell r="V1817" t="str">
            <v>41.701741</v>
          </cell>
          <cell r="W1817" t="str">
            <v>-71.988050</v>
          </cell>
        </row>
        <row r="1818">
          <cell r="B1818">
            <v>770046</v>
          </cell>
          <cell r="C1818" t="str">
            <v>ESSEX ELEM  SCH USDA</v>
          </cell>
          <cell r="D1818" t="str">
            <v>USDA</v>
          </cell>
          <cell r="E1818">
            <v>0</v>
          </cell>
          <cell r="F1818" t="str">
            <v>M</v>
          </cell>
          <cell r="G1818" t="str">
            <v>108 NORTH MAIN STREET</v>
          </cell>
          <cell r="H1818" t="str">
            <v>CENTERBROOK</v>
          </cell>
          <cell r="I1818" t="str">
            <v>CT</v>
          </cell>
          <cell r="J1818" t="str">
            <v>06409</v>
          </cell>
          <cell r="K1818" t="str">
            <v>Med Confidence Auto Street Ref Geocoded</v>
          </cell>
          <cell r="M1818" t="str">
            <v>STATE OF CT USDA</v>
          </cell>
          <cell r="N1818" t="str">
            <v>SIERING DISTRICT</v>
          </cell>
          <cell r="P1818">
            <v>43675</v>
          </cell>
          <cell r="Q1818">
            <v>44496.570138888899</v>
          </cell>
          <cell r="R1818">
            <v>44703</v>
          </cell>
          <cell r="S1818" t="str">
            <v>FRANKIE</v>
          </cell>
          <cell r="T1818" t="str">
            <v>12</v>
          </cell>
          <cell r="V1818" t="str">
            <v>41.350951</v>
          </cell>
          <cell r="W1818" t="str">
            <v>-72.419439</v>
          </cell>
        </row>
        <row r="1819">
          <cell r="B1819">
            <v>770047</v>
          </cell>
          <cell r="C1819" t="str">
            <v>PLAINFIELD HI SCH USDA</v>
          </cell>
          <cell r="D1819" t="str">
            <v>USDA</v>
          </cell>
          <cell r="E1819">
            <v>0</v>
          </cell>
          <cell r="F1819" t="str">
            <v>R</v>
          </cell>
          <cell r="G1819" t="str">
            <v>105 PUTNAM RD</v>
          </cell>
          <cell r="H1819" t="str">
            <v>CENTRAL VILLAG</v>
          </cell>
          <cell r="I1819" t="str">
            <v>CT</v>
          </cell>
          <cell r="J1819" t="str">
            <v>06332</v>
          </cell>
          <cell r="K1819" t="str">
            <v>Low Confidence Auto Street Ref Geocoded</v>
          </cell>
          <cell r="M1819" t="str">
            <v>STATE OF CT USDA</v>
          </cell>
          <cell r="N1819" t="str">
            <v>SIERING DISTRICT</v>
          </cell>
          <cell r="P1819">
            <v>43675</v>
          </cell>
          <cell r="Q1819">
            <v>44496.570138888899</v>
          </cell>
          <cell r="R1819">
            <v>44732</v>
          </cell>
          <cell r="S1819" t="str">
            <v>FRANKIE</v>
          </cell>
          <cell r="T1819" t="str">
            <v>12</v>
          </cell>
          <cell r="V1819" t="str">
            <v>41.729243</v>
          </cell>
          <cell r="W1819" t="str">
            <v>-71.904561</v>
          </cell>
        </row>
        <row r="1820">
          <cell r="B1820">
            <v>770048</v>
          </cell>
          <cell r="C1820" t="str">
            <v>CHAPLIN ELEM SCH USDA</v>
          </cell>
          <cell r="D1820" t="str">
            <v>USDA</v>
          </cell>
          <cell r="E1820">
            <v>0</v>
          </cell>
          <cell r="F1820" t="str">
            <v>W</v>
          </cell>
          <cell r="G1820" t="str">
            <v>240 PALMER RD</v>
          </cell>
          <cell r="H1820" t="str">
            <v>CHAPLIN</v>
          </cell>
          <cell r="I1820" t="str">
            <v>CT</v>
          </cell>
          <cell r="J1820" t="str">
            <v>06235</v>
          </cell>
          <cell r="K1820" t="str">
            <v>Exact Auto Street Reference Geocoded</v>
          </cell>
          <cell r="M1820" t="str">
            <v>STATE OF CT USDA</v>
          </cell>
          <cell r="N1820" t="str">
            <v>SIERING DISTRICT</v>
          </cell>
          <cell r="P1820">
            <v>43675</v>
          </cell>
          <cell r="Q1820">
            <v>44649.477094907401</v>
          </cell>
          <cell r="R1820">
            <v>43725</v>
          </cell>
          <cell r="S1820" t="str">
            <v>ADMIN</v>
          </cell>
          <cell r="T1820" t="str">
            <v>12</v>
          </cell>
          <cell r="V1820" t="str">
            <v>41.789498</v>
          </cell>
          <cell r="W1820" t="str">
            <v>-72.146642</v>
          </cell>
        </row>
        <row r="1821">
          <cell r="B1821">
            <v>770049</v>
          </cell>
          <cell r="C1821" t="str">
            <v>PARISH HILL SCH USDA</v>
          </cell>
          <cell r="D1821" t="str">
            <v>USDA</v>
          </cell>
          <cell r="E1821">
            <v>0</v>
          </cell>
          <cell r="F1821" t="str">
            <v>W</v>
          </cell>
          <cell r="G1821" t="str">
            <v>304 PARISH HILL RD</v>
          </cell>
          <cell r="H1821" t="str">
            <v>CHAPLIN</v>
          </cell>
          <cell r="I1821" t="str">
            <v>CT</v>
          </cell>
          <cell r="J1821" t="str">
            <v>06235</v>
          </cell>
          <cell r="K1821" t="str">
            <v>Exact Auto Street Reference Geocoded</v>
          </cell>
          <cell r="M1821" t="str">
            <v>STATE OF CT USDA</v>
          </cell>
          <cell r="N1821" t="str">
            <v>SIERING DISTRICT</v>
          </cell>
          <cell r="P1821">
            <v>43675</v>
          </cell>
          <cell r="Q1821">
            <v>44649.477314814802</v>
          </cell>
          <cell r="R1821">
            <v>44684</v>
          </cell>
          <cell r="S1821" t="str">
            <v>ADMIN</v>
          </cell>
          <cell r="T1821" t="str">
            <v>12</v>
          </cell>
          <cell r="V1821" t="str">
            <v>41.749921</v>
          </cell>
          <cell r="W1821" t="str">
            <v>-72.107589</v>
          </cell>
        </row>
        <row r="1822">
          <cell r="B1822">
            <v>770050</v>
          </cell>
          <cell r="C1822" t="str">
            <v>CHAPMAN SCH USDA</v>
          </cell>
          <cell r="D1822" t="str">
            <v>USDA</v>
          </cell>
          <cell r="E1822">
            <v>0</v>
          </cell>
          <cell r="F1822" t="str">
            <v>W</v>
          </cell>
          <cell r="G1822" t="str">
            <v>38 COUNTRY CLUB RD</v>
          </cell>
          <cell r="H1822" t="str">
            <v>CHESHIRE</v>
          </cell>
          <cell r="I1822" t="str">
            <v>CT</v>
          </cell>
          <cell r="J1822" t="str">
            <v>06410</v>
          </cell>
          <cell r="K1822" t="str">
            <v>Exact Auto Street Reference Geocoded</v>
          </cell>
          <cell r="M1822" t="str">
            <v>STATE OF CT USDA</v>
          </cell>
          <cell r="N1822" t="str">
            <v>SIERING DISTRICT</v>
          </cell>
          <cell r="P1822">
            <v>43675</v>
          </cell>
          <cell r="Q1822">
            <v>44634.560648148101</v>
          </cell>
          <cell r="S1822" t="str">
            <v>FRANKIE</v>
          </cell>
          <cell r="T1822" t="str">
            <v>12</v>
          </cell>
          <cell r="V1822" t="str">
            <v>41.518684</v>
          </cell>
          <cell r="W1822" t="str">
            <v>-72.896762</v>
          </cell>
        </row>
        <row r="1823">
          <cell r="B1823">
            <v>770051</v>
          </cell>
          <cell r="C1823" t="str">
            <v>CHESHIRE HI SCH USDA</v>
          </cell>
          <cell r="D1823" t="str">
            <v>USDA</v>
          </cell>
          <cell r="E1823">
            <v>0</v>
          </cell>
          <cell r="F1823" t="str">
            <v>W</v>
          </cell>
          <cell r="G1823" t="str">
            <v>525 S MAIN ST</v>
          </cell>
          <cell r="H1823" t="str">
            <v>CHESHIRE</v>
          </cell>
          <cell r="I1823" t="str">
            <v>CT</v>
          </cell>
          <cell r="J1823" t="str">
            <v>06410</v>
          </cell>
          <cell r="K1823" t="str">
            <v>Exact Auto Street Reference Geocoded</v>
          </cell>
          <cell r="M1823" t="str">
            <v>STATE OF CT USDA</v>
          </cell>
          <cell r="N1823" t="str">
            <v>SIERING DISTRICT</v>
          </cell>
          <cell r="P1823">
            <v>43675</v>
          </cell>
          <cell r="Q1823">
            <v>44634.560648148101</v>
          </cell>
          <cell r="S1823" t="str">
            <v>FRANKIE</v>
          </cell>
          <cell r="T1823" t="str">
            <v>12</v>
          </cell>
          <cell r="V1823" t="str">
            <v>41.489642</v>
          </cell>
          <cell r="W1823" t="str">
            <v>-72.904827</v>
          </cell>
        </row>
        <row r="1824">
          <cell r="B1824">
            <v>770052</v>
          </cell>
          <cell r="C1824" t="str">
            <v>DODD MIDDLE SCHOOL - USDA</v>
          </cell>
          <cell r="D1824" t="str">
            <v>USDA</v>
          </cell>
          <cell r="E1824">
            <v>0</v>
          </cell>
          <cell r="F1824" t="str">
            <v>W</v>
          </cell>
          <cell r="G1824" t="str">
            <v>100 PARK PLACE</v>
          </cell>
          <cell r="H1824" t="str">
            <v>CHESHIRE</v>
          </cell>
          <cell r="I1824" t="str">
            <v>CT</v>
          </cell>
          <cell r="J1824" t="str">
            <v>06410</v>
          </cell>
          <cell r="K1824" t="str">
            <v>High Confidence Auto Street Ref Geocoded</v>
          </cell>
          <cell r="M1824" t="str">
            <v>STATE OF CT USDA</v>
          </cell>
          <cell r="N1824" t="str">
            <v>SIERING DISTRICT</v>
          </cell>
          <cell r="P1824">
            <v>43675</v>
          </cell>
          <cell r="Q1824">
            <v>44692.535324074102</v>
          </cell>
          <cell r="R1824">
            <v>43718</v>
          </cell>
          <cell r="S1824" t="str">
            <v>FRANKIE</v>
          </cell>
          <cell r="T1824" t="str">
            <v>12</v>
          </cell>
          <cell r="V1824" t="str">
            <v>41.510063</v>
          </cell>
          <cell r="W1824" t="str">
            <v>-72.905279</v>
          </cell>
        </row>
        <row r="1825">
          <cell r="B1825">
            <v>770053</v>
          </cell>
          <cell r="C1825" t="str">
            <v>DOOLITTLE SCH USDA</v>
          </cell>
          <cell r="D1825" t="str">
            <v>USDA</v>
          </cell>
          <cell r="E1825">
            <v>0</v>
          </cell>
          <cell r="F1825" t="str">
            <v>W</v>
          </cell>
          <cell r="G1825" t="str">
            <v>735 CORNWALL AVE</v>
          </cell>
          <cell r="H1825" t="str">
            <v>CHESHIRE</v>
          </cell>
          <cell r="I1825" t="str">
            <v>CT</v>
          </cell>
          <cell r="J1825" t="str">
            <v>06410</v>
          </cell>
          <cell r="K1825" t="str">
            <v>Exact Auto Street Reference Geocoded</v>
          </cell>
          <cell r="M1825" t="str">
            <v>STATE OF CT USDA</v>
          </cell>
          <cell r="N1825" t="str">
            <v>SIERING DISTRICT</v>
          </cell>
          <cell r="P1825">
            <v>43675</v>
          </cell>
          <cell r="Q1825">
            <v>44634.560648148101</v>
          </cell>
          <cell r="R1825">
            <v>43711</v>
          </cell>
          <cell r="S1825" t="str">
            <v>FRANKIE</v>
          </cell>
          <cell r="T1825" t="str">
            <v>12</v>
          </cell>
          <cell r="V1825" t="str">
            <v>41.499816</v>
          </cell>
          <cell r="W1825" t="str">
            <v>-72.922277</v>
          </cell>
        </row>
        <row r="1826">
          <cell r="B1826">
            <v>770054</v>
          </cell>
          <cell r="C1826" t="str">
            <v>HIGHLAND ELEM SCH USDA</v>
          </cell>
          <cell r="D1826" t="str">
            <v>USDA</v>
          </cell>
          <cell r="E1826">
            <v>0</v>
          </cell>
          <cell r="F1826" t="str">
            <v>W</v>
          </cell>
          <cell r="G1826" t="str">
            <v>490 HIGHLAND AVE</v>
          </cell>
          <cell r="H1826" t="str">
            <v>CHESHIRE</v>
          </cell>
          <cell r="I1826" t="str">
            <v>CT</v>
          </cell>
          <cell r="J1826" t="str">
            <v>06410</v>
          </cell>
          <cell r="K1826" t="str">
            <v>Exact Auto Street Reference Geocoded</v>
          </cell>
          <cell r="M1826" t="str">
            <v>STATE OF CT USDA</v>
          </cell>
          <cell r="N1826" t="str">
            <v>SIERING DISTRICT</v>
          </cell>
          <cell r="P1826">
            <v>43675</v>
          </cell>
          <cell r="Q1826">
            <v>44692.535324074102</v>
          </cell>
          <cell r="R1826">
            <v>44543</v>
          </cell>
          <cell r="S1826" t="str">
            <v>FRANKIE</v>
          </cell>
          <cell r="T1826" t="str">
            <v>12</v>
          </cell>
          <cell r="V1826" t="str">
            <v>41.510614</v>
          </cell>
          <cell r="W1826" t="str">
            <v>-72.899270</v>
          </cell>
        </row>
        <row r="1827">
          <cell r="B1827">
            <v>770055</v>
          </cell>
          <cell r="C1827" t="str">
            <v>NORTON ELEM SCH USDA</v>
          </cell>
          <cell r="D1827" t="str">
            <v>USDA</v>
          </cell>
          <cell r="E1827">
            <v>0</v>
          </cell>
          <cell r="F1827" t="str">
            <v>W</v>
          </cell>
          <cell r="G1827" t="str">
            <v>414 N BROOKSVALE RD</v>
          </cell>
          <cell r="H1827" t="str">
            <v>CHESHIRE</v>
          </cell>
          <cell r="I1827" t="str">
            <v>CT</v>
          </cell>
          <cell r="J1827" t="str">
            <v>06410</v>
          </cell>
          <cell r="K1827" t="str">
            <v>Exact Auto Street Reference Geocoded</v>
          </cell>
          <cell r="M1827" t="str">
            <v>STATE OF CT USDA</v>
          </cell>
          <cell r="N1827" t="str">
            <v>SIERING DISTRICT</v>
          </cell>
          <cell r="P1827">
            <v>43675</v>
          </cell>
          <cell r="Q1827">
            <v>44634.560648148101</v>
          </cell>
          <cell r="S1827" t="str">
            <v>FRANKIE</v>
          </cell>
          <cell r="T1827" t="str">
            <v>12</v>
          </cell>
          <cell r="V1827" t="str">
            <v>41.478086</v>
          </cell>
          <cell r="W1827" t="str">
            <v>-72.917672</v>
          </cell>
        </row>
        <row r="1828">
          <cell r="B1828">
            <v>770056</v>
          </cell>
          <cell r="C1828" t="str">
            <v>CHESTER SCH USDA</v>
          </cell>
          <cell r="D1828" t="str">
            <v>USDA</v>
          </cell>
          <cell r="E1828">
            <v>0</v>
          </cell>
          <cell r="F1828" t="str">
            <v>M</v>
          </cell>
          <cell r="G1828" t="str">
            <v>23 RIDGE RD</v>
          </cell>
          <cell r="H1828" t="str">
            <v>CHESTER</v>
          </cell>
          <cell r="I1828" t="str">
            <v>CT</v>
          </cell>
          <cell r="J1828" t="str">
            <v>06412</v>
          </cell>
          <cell r="K1828" t="str">
            <v>Exact Auto Street Reference Geocoded</v>
          </cell>
          <cell r="M1828" t="str">
            <v>STATE OF CT USDA</v>
          </cell>
          <cell r="N1828" t="str">
            <v>SIERING DISTRICT</v>
          </cell>
          <cell r="P1828">
            <v>43675</v>
          </cell>
          <cell r="Q1828">
            <v>44496.570138888899</v>
          </cell>
          <cell r="R1828">
            <v>44703</v>
          </cell>
          <cell r="S1828" t="str">
            <v>FRANKIE</v>
          </cell>
          <cell r="T1828" t="str">
            <v>12</v>
          </cell>
          <cell r="V1828" t="str">
            <v>41.404920</v>
          </cell>
          <cell r="W1828" t="str">
            <v>-72.457956</v>
          </cell>
        </row>
        <row r="1829">
          <cell r="B1829">
            <v>770057</v>
          </cell>
          <cell r="C1829" t="str">
            <v>JARED ELLIOT MID SCH USDA</v>
          </cell>
          <cell r="D1829" t="str">
            <v>USDA</v>
          </cell>
          <cell r="E1829">
            <v>0</v>
          </cell>
          <cell r="F1829" t="str">
            <v>M</v>
          </cell>
          <cell r="G1829" t="str">
            <v>69 FAIRY DELL RD</v>
          </cell>
          <cell r="H1829" t="str">
            <v>CLINTON</v>
          </cell>
          <cell r="I1829" t="str">
            <v>CT</v>
          </cell>
          <cell r="J1829" t="str">
            <v>06413</v>
          </cell>
          <cell r="K1829" t="str">
            <v>Exact Auto Street Reference Geocoded</v>
          </cell>
          <cell r="M1829" t="str">
            <v>STATE OF CT USDA</v>
          </cell>
          <cell r="N1829" t="str">
            <v>SIERING DISTRICT</v>
          </cell>
          <cell r="P1829">
            <v>43675</v>
          </cell>
          <cell r="Q1829">
            <v>44496.570127314801</v>
          </cell>
          <cell r="R1829">
            <v>44703</v>
          </cell>
          <cell r="S1829" t="str">
            <v>FRANKIE</v>
          </cell>
          <cell r="T1829" t="str">
            <v>12</v>
          </cell>
          <cell r="V1829" t="str">
            <v>41.297899</v>
          </cell>
          <cell r="W1829" t="str">
            <v>-72.518963</v>
          </cell>
        </row>
        <row r="1830">
          <cell r="B1830">
            <v>770058</v>
          </cell>
          <cell r="C1830" t="str">
            <v>JOEL SCH USDA</v>
          </cell>
          <cell r="D1830" t="str">
            <v>USDA</v>
          </cell>
          <cell r="E1830">
            <v>0</v>
          </cell>
          <cell r="F1830" t="str">
            <v>M</v>
          </cell>
          <cell r="G1830" t="str">
            <v>137 GLENWOOD RD</v>
          </cell>
          <cell r="H1830" t="str">
            <v>CLINTON</v>
          </cell>
          <cell r="I1830" t="str">
            <v>CT</v>
          </cell>
          <cell r="J1830" t="str">
            <v>06413</v>
          </cell>
          <cell r="K1830" t="str">
            <v>Exact Auto Street Reference Geocoded</v>
          </cell>
          <cell r="M1830" t="str">
            <v>STATE OF CT USDA</v>
          </cell>
          <cell r="N1830" t="str">
            <v>SIERING DISTRICT</v>
          </cell>
          <cell r="P1830">
            <v>43675</v>
          </cell>
          <cell r="Q1830">
            <v>44496.570127314801</v>
          </cell>
          <cell r="R1830">
            <v>44697</v>
          </cell>
          <cell r="S1830" t="str">
            <v>FRANKIE</v>
          </cell>
          <cell r="T1830" t="str">
            <v>12</v>
          </cell>
          <cell r="V1830" t="str">
            <v>41.304338</v>
          </cell>
          <cell r="W1830" t="str">
            <v>-72.524580</v>
          </cell>
        </row>
        <row r="1831">
          <cell r="B1831">
            <v>770059</v>
          </cell>
          <cell r="C1831" t="str">
            <v>MORGAN HI SCH USDA</v>
          </cell>
          <cell r="D1831" t="str">
            <v>USDA</v>
          </cell>
          <cell r="E1831">
            <v>0</v>
          </cell>
          <cell r="F1831" t="str">
            <v>M</v>
          </cell>
          <cell r="G1831" t="str">
            <v>27 KILLINGWORTH TPKE</v>
          </cell>
          <cell r="H1831" t="str">
            <v>CLINTON</v>
          </cell>
          <cell r="I1831" t="str">
            <v>CT</v>
          </cell>
          <cell r="J1831" t="str">
            <v>06413</v>
          </cell>
          <cell r="K1831" t="str">
            <v>Exact Auto Street Reference Geocoded</v>
          </cell>
          <cell r="M1831" t="str">
            <v>STATE OF CT USDA</v>
          </cell>
          <cell r="N1831" t="str">
            <v>SIERING DISTRICT</v>
          </cell>
          <cell r="P1831">
            <v>43675</v>
          </cell>
          <cell r="Q1831">
            <v>44496.570127314801</v>
          </cell>
          <cell r="R1831">
            <v>44697</v>
          </cell>
          <cell r="S1831" t="str">
            <v>FRANKIE</v>
          </cell>
          <cell r="T1831" t="str">
            <v>12</v>
          </cell>
          <cell r="V1831" t="str">
            <v>41.293291</v>
          </cell>
          <cell r="W1831" t="str">
            <v>-72.530934</v>
          </cell>
        </row>
        <row r="1832">
          <cell r="B1832">
            <v>770060</v>
          </cell>
          <cell r="C1832" t="str">
            <v>PIERSON SCH USDA</v>
          </cell>
          <cell r="D1832" t="str">
            <v>USDA</v>
          </cell>
          <cell r="E1832">
            <v>0</v>
          </cell>
          <cell r="F1832" t="str">
            <v>M</v>
          </cell>
          <cell r="G1832" t="str">
            <v>75 E MAIN ST</v>
          </cell>
          <cell r="H1832" t="str">
            <v>CLINTON</v>
          </cell>
          <cell r="I1832" t="str">
            <v>CT</v>
          </cell>
          <cell r="J1832" t="str">
            <v>06413</v>
          </cell>
          <cell r="K1832" t="str">
            <v>Exact Auto Street Reference Geocoded</v>
          </cell>
          <cell r="M1832" t="str">
            <v>STATE OF CT USDA</v>
          </cell>
          <cell r="N1832" t="str">
            <v>SIERING DISTRICT</v>
          </cell>
          <cell r="P1832">
            <v>43675</v>
          </cell>
          <cell r="Q1832">
            <v>44496.570127314801</v>
          </cell>
          <cell r="S1832" t="str">
            <v>FRANKIE</v>
          </cell>
          <cell r="T1832" t="str">
            <v>12</v>
          </cell>
          <cell r="V1832" t="str">
            <v>41.277503</v>
          </cell>
          <cell r="W1832" t="str">
            <v>-72.521089</v>
          </cell>
        </row>
        <row r="1833">
          <cell r="B1833">
            <v>770061</v>
          </cell>
          <cell r="C1833" t="str">
            <v>BACON ACAD HI SCH USDA</v>
          </cell>
          <cell r="D1833" t="str">
            <v>USDA</v>
          </cell>
          <cell r="E1833">
            <v>0</v>
          </cell>
          <cell r="F1833" t="str">
            <v>T</v>
          </cell>
          <cell r="G1833" t="str">
            <v>611 NORWICH AVE</v>
          </cell>
          <cell r="H1833" t="str">
            <v>COLCHESTER</v>
          </cell>
          <cell r="I1833" t="str">
            <v>CT</v>
          </cell>
          <cell r="J1833" t="str">
            <v>06415</v>
          </cell>
          <cell r="K1833" t="str">
            <v>Exact Auto Street Reference Geocoded</v>
          </cell>
          <cell r="M1833" t="str">
            <v>STATE OF CT USDA</v>
          </cell>
          <cell r="N1833" t="str">
            <v>SIERING DISTRICT</v>
          </cell>
          <cell r="P1833">
            <v>43675</v>
          </cell>
          <cell r="Q1833">
            <v>44496.570127314801</v>
          </cell>
          <cell r="R1833">
            <v>44732</v>
          </cell>
          <cell r="S1833" t="str">
            <v>FRANKIE</v>
          </cell>
          <cell r="T1833" t="str">
            <v>12</v>
          </cell>
          <cell r="V1833" t="str">
            <v>41.573926</v>
          </cell>
          <cell r="W1833" t="str">
            <v>-72.305738</v>
          </cell>
        </row>
        <row r="1834">
          <cell r="B1834">
            <v>770062</v>
          </cell>
          <cell r="C1834" t="str">
            <v>COLCHESTER ELEM SCH USDA</v>
          </cell>
          <cell r="D1834" t="str">
            <v>USDA</v>
          </cell>
          <cell r="E1834">
            <v>0</v>
          </cell>
          <cell r="F1834" t="str">
            <v>T</v>
          </cell>
          <cell r="G1834" t="str">
            <v>315 HALLS HILL RD</v>
          </cell>
          <cell r="H1834" t="str">
            <v>COLCHESTER</v>
          </cell>
          <cell r="I1834" t="str">
            <v>CT</v>
          </cell>
          <cell r="J1834" t="str">
            <v>06415</v>
          </cell>
          <cell r="K1834" t="str">
            <v>Exact Auto Street Reference Geocoded</v>
          </cell>
          <cell r="M1834" t="str">
            <v>STATE OF CT USDA</v>
          </cell>
          <cell r="N1834" t="str">
            <v>SIERING DISTRICT</v>
          </cell>
          <cell r="O1834" t="str">
            <v>Cannot take delivery between 8:00am-8:45am.  Parent drop off is near loading dock making it unsafe.</v>
          </cell>
          <cell r="P1834">
            <v>43675</v>
          </cell>
          <cell r="Q1834">
            <v>44496.570127314801</v>
          </cell>
          <cell r="R1834">
            <v>44698</v>
          </cell>
          <cell r="S1834" t="str">
            <v>FRANKIE</v>
          </cell>
          <cell r="T1834" t="str">
            <v>12</v>
          </cell>
          <cell r="V1834" t="str">
            <v>41.571739</v>
          </cell>
          <cell r="W1834" t="str">
            <v>-72.320322</v>
          </cell>
        </row>
        <row r="1835">
          <cell r="B1835">
            <v>770063</v>
          </cell>
          <cell r="C1835" t="str">
            <v>JACKTER INTER SCH USDA</v>
          </cell>
          <cell r="D1835" t="str">
            <v>USDA</v>
          </cell>
          <cell r="E1835">
            <v>0</v>
          </cell>
          <cell r="F1835" t="str">
            <v>T</v>
          </cell>
          <cell r="G1835" t="str">
            <v>215 HALLS HILL RD</v>
          </cell>
          <cell r="H1835" t="str">
            <v>COLCHESTER</v>
          </cell>
          <cell r="I1835" t="str">
            <v>CT</v>
          </cell>
          <cell r="J1835" t="str">
            <v>06415</v>
          </cell>
          <cell r="K1835" t="str">
            <v>High Confidence Auto Street Ref Geocoded</v>
          </cell>
          <cell r="M1835" t="str">
            <v>STATE OF CT USDA</v>
          </cell>
          <cell r="N1835" t="str">
            <v>SIERING DISTRICT</v>
          </cell>
          <cell r="P1835">
            <v>43675</v>
          </cell>
          <cell r="Q1835">
            <v>44692.535324074102</v>
          </cell>
          <cell r="R1835">
            <v>44691</v>
          </cell>
          <cell r="S1835" t="str">
            <v>FRANKIE</v>
          </cell>
          <cell r="T1835" t="str">
            <v>12</v>
          </cell>
          <cell r="V1835" t="str">
            <v>41.571586</v>
          </cell>
          <cell r="W1835" t="str">
            <v>-72.320653</v>
          </cell>
        </row>
        <row r="1836">
          <cell r="B1836">
            <v>770064</v>
          </cell>
          <cell r="C1836" t="str">
            <v>JOHNSON MID SCH USDA</v>
          </cell>
          <cell r="D1836" t="str">
            <v>USDA</v>
          </cell>
          <cell r="E1836">
            <v>0</v>
          </cell>
          <cell r="F1836" t="str">
            <v>T</v>
          </cell>
          <cell r="G1836" t="str">
            <v>360 NORWICH AVE</v>
          </cell>
          <cell r="H1836" t="str">
            <v>COLCHESTER</v>
          </cell>
          <cell r="I1836" t="str">
            <v>CT</v>
          </cell>
          <cell r="J1836" t="str">
            <v>06415</v>
          </cell>
          <cell r="K1836" t="str">
            <v>Exact Auto Street Reference Geocoded</v>
          </cell>
          <cell r="M1836" t="str">
            <v>STATE OF CT USDA</v>
          </cell>
          <cell r="N1836" t="str">
            <v>SIERING DISTRICT</v>
          </cell>
          <cell r="P1836">
            <v>43675</v>
          </cell>
          <cell r="Q1836">
            <v>44496.570127314801</v>
          </cell>
          <cell r="R1836">
            <v>43710</v>
          </cell>
          <cell r="S1836" t="str">
            <v>FRANKIE</v>
          </cell>
          <cell r="T1836" t="str">
            <v>12</v>
          </cell>
          <cell r="V1836" t="str">
            <v>41.575658</v>
          </cell>
          <cell r="W1836" t="str">
            <v>-72.318767</v>
          </cell>
        </row>
        <row r="1837">
          <cell r="B1837">
            <v>770065</v>
          </cell>
          <cell r="C1837" t="str">
            <v>CANTON SCHOOLS USDA</v>
          </cell>
          <cell r="D1837" t="str">
            <v>USDA</v>
          </cell>
          <cell r="E1837">
            <v>0</v>
          </cell>
          <cell r="F1837" t="str">
            <v>W</v>
          </cell>
          <cell r="G1837" t="str">
            <v>76 SIMMONS AVENUE</v>
          </cell>
          <cell r="H1837" t="str">
            <v>COLLINSVILLE</v>
          </cell>
          <cell r="I1837" t="str">
            <v>CT</v>
          </cell>
          <cell r="J1837" t="str">
            <v>06022</v>
          </cell>
          <cell r="K1837" t="str">
            <v>City Center Geocoded</v>
          </cell>
          <cell r="M1837" t="str">
            <v>STATE OF CT USDA</v>
          </cell>
          <cell r="N1837" t="str">
            <v>SIERING DISTRICT</v>
          </cell>
          <cell r="P1837">
            <v>43675</v>
          </cell>
          <cell r="Q1837">
            <v>44496.570127314801</v>
          </cell>
          <cell r="R1837">
            <v>43851</v>
          </cell>
          <cell r="S1837" t="str">
            <v>FRANKIE</v>
          </cell>
          <cell r="T1837" t="str">
            <v>12</v>
          </cell>
          <cell r="V1837" t="str">
            <v>41.812000</v>
          </cell>
          <cell r="W1837" t="str">
            <v>-72.922300</v>
          </cell>
        </row>
        <row r="1838">
          <cell r="B1838">
            <v>770066</v>
          </cell>
          <cell r="C1838" t="str">
            <v>EVC USDA</v>
          </cell>
          <cell r="D1838" t="str">
            <v>USDA</v>
          </cell>
          <cell r="E1838">
            <v>0</v>
          </cell>
          <cell r="F1838" t="str">
            <v>W</v>
          </cell>
          <cell r="G1838" t="str">
            <v>14 ROUTE 66</v>
          </cell>
          <cell r="H1838" t="str">
            <v>COLUMBIA</v>
          </cell>
          <cell r="I1838" t="str">
            <v>CT</v>
          </cell>
          <cell r="J1838" t="str">
            <v>06237</v>
          </cell>
          <cell r="K1838" t="str">
            <v>High Confidence Auto Street Ref Geocoded</v>
          </cell>
          <cell r="M1838" t="str">
            <v>STATE OF CT USDA</v>
          </cell>
          <cell r="N1838" t="str">
            <v>SIERING DISTRICT</v>
          </cell>
          <cell r="P1838">
            <v>43675</v>
          </cell>
          <cell r="Q1838">
            <v>44496.570185185199</v>
          </cell>
          <cell r="R1838">
            <v>44732</v>
          </cell>
          <cell r="S1838" t="str">
            <v>FRANKIE</v>
          </cell>
          <cell r="T1838" t="str">
            <v>12</v>
          </cell>
          <cell r="V1838" t="str">
            <v>41.717818</v>
          </cell>
          <cell r="W1838" t="str">
            <v>-72.281777</v>
          </cell>
        </row>
        <row r="1839">
          <cell r="B1839">
            <v>770067</v>
          </cell>
          <cell r="C1839" t="str">
            <v>HORACE PORTER SCH USDA</v>
          </cell>
          <cell r="D1839" t="str">
            <v>USDA</v>
          </cell>
          <cell r="E1839">
            <v>0</v>
          </cell>
          <cell r="F1839" t="str">
            <v>W</v>
          </cell>
          <cell r="G1839" t="str">
            <v>3 SCHOOLHOUSE RD</v>
          </cell>
          <cell r="H1839" t="str">
            <v>COLUMBIA</v>
          </cell>
          <cell r="I1839" t="str">
            <v>CT</v>
          </cell>
          <cell r="J1839" t="str">
            <v>06237</v>
          </cell>
          <cell r="K1839" t="str">
            <v>High Confidence Auto Street Ref Geocoded</v>
          </cell>
          <cell r="M1839" t="str">
            <v>STATE OF CT USDA</v>
          </cell>
          <cell r="N1839" t="str">
            <v>SIERING DISTRICT</v>
          </cell>
          <cell r="P1839">
            <v>43675</v>
          </cell>
          <cell r="Q1839">
            <v>44496.570185185199</v>
          </cell>
          <cell r="R1839">
            <v>44699</v>
          </cell>
          <cell r="S1839" t="str">
            <v>FRANKIE</v>
          </cell>
          <cell r="T1839" t="str">
            <v>12</v>
          </cell>
          <cell r="V1839" t="str">
            <v>41.703495</v>
          </cell>
          <cell r="W1839" t="str">
            <v>-72.300001</v>
          </cell>
        </row>
        <row r="1840">
          <cell r="B1840">
            <v>770068</v>
          </cell>
          <cell r="C1840" t="str">
            <v>CAPT NATH HALE SCH USDA</v>
          </cell>
          <cell r="D1840" t="str">
            <v>USDA</v>
          </cell>
          <cell r="E1840">
            <v>0</v>
          </cell>
          <cell r="F1840" t="str">
            <v>W</v>
          </cell>
          <cell r="G1840" t="str">
            <v>1776 MAIN ST</v>
          </cell>
          <cell r="H1840" t="str">
            <v>COVENTRY</v>
          </cell>
          <cell r="I1840" t="str">
            <v>CT</v>
          </cell>
          <cell r="J1840" t="str">
            <v>06238</v>
          </cell>
          <cell r="K1840" t="str">
            <v>Exact Auto Street Reference Geocoded</v>
          </cell>
          <cell r="M1840" t="str">
            <v>STATE OF CT USDA</v>
          </cell>
          <cell r="N1840" t="str">
            <v>SIERING DISTRICT</v>
          </cell>
          <cell r="P1840">
            <v>43675</v>
          </cell>
          <cell r="Q1840">
            <v>44496.570115740702</v>
          </cell>
          <cell r="S1840" t="str">
            <v>FRANKIE</v>
          </cell>
          <cell r="T1840" t="str">
            <v>12</v>
          </cell>
          <cell r="V1840" t="str">
            <v>41.781539</v>
          </cell>
          <cell r="W1840" t="str">
            <v>-72.314937</v>
          </cell>
        </row>
        <row r="1841">
          <cell r="B1841">
            <v>770069</v>
          </cell>
          <cell r="C1841" t="str">
            <v>COVENTRY ELEM SCH USDA</v>
          </cell>
          <cell r="D1841" t="str">
            <v>USDA</v>
          </cell>
          <cell r="E1841">
            <v>0</v>
          </cell>
          <cell r="F1841" t="str">
            <v>W</v>
          </cell>
          <cell r="G1841" t="str">
            <v>3453 MAIN ST</v>
          </cell>
          <cell r="H1841" t="str">
            <v>COVENTRY</v>
          </cell>
          <cell r="I1841" t="str">
            <v>CT</v>
          </cell>
          <cell r="J1841" t="str">
            <v>06238</v>
          </cell>
          <cell r="K1841" t="str">
            <v>Exact Auto Street Reference Geocoded</v>
          </cell>
          <cell r="M1841" t="str">
            <v>STATE OF CT USDA</v>
          </cell>
          <cell r="N1841" t="str">
            <v>SIERING DISTRICT</v>
          </cell>
          <cell r="P1841">
            <v>43675</v>
          </cell>
          <cell r="Q1841">
            <v>44496.570115740702</v>
          </cell>
          <cell r="S1841" t="str">
            <v>FRANKIE</v>
          </cell>
          <cell r="T1841" t="str">
            <v>12</v>
          </cell>
          <cell r="V1841" t="str">
            <v>41.795693</v>
          </cell>
          <cell r="W1841" t="str">
            <v>-72.366764</v>
          </cell>
        </row>
        <row r="1842">
          <cell r="B1842">
            <v>770070</v>
          </cell>
          <cell r="C1842" t="str">
            <v>COVENTRY HI SCH USDA</v>
          </cell>
          <cell r="D1842" t="str">
            <v>USDA</v>
          </cell>
          <cell r="E1842">
            <v>0</v>
          </cell>
          <cell r="F1842" t="str">
            <v>W</v>
          </cell>
          <cell r="G1842" t="str">
            <v>78 RIPLEY HILL RD</v>
          </cell>
          <cell r="H1842" t="str">
            <v>COVENTRY</v>
          </cell>
          <cell r="I1842" t="str">
            <v>CT</v>
          </cell>
          <cell r="J1842" t="str">
            <v>06238</v>
          </cell>
          <cell r="K1842" t="str">
            <v>Exact Auto Street Reference Geocoded</v>
          </cell>
          <cell r="M1842" t="str">
            <v>STATE OF CT USDA</v>
          </cell>
          <cell r="N1842" t="str">
            <v>SIERING DISTRICT</v>
          </cell>
          <cell r="P1842">
            <v>43675</v>
          </cell>
          <cell r="Q1842">
            <v>44496.570115740702</v>
          </cell>
          <cell r="R1842">
            <v>43718</v>
          </cell>
          <cell r="S1842" t="str">
            <v>FRANKIE</v>
          </cell>
          <cell r="T1842" t="str">
            <v>12</v>
          </cell>
          <cell r="V1842" t="str">
            <v>41.782917</v>
          </cell>
          <cell r="W1842" t="str">
            <v>-72.313677</v>
          </cell>
        </row>
        <row r="1843">
          <cell r="B1843">
            <v>770071</v>
          </cell>
          <cell r="C1843" t="str">
            <v>ROBERTSON SCH USDA</v>
          </cell>
          <cell r="D1843" t="str">
            <v>USDA</v>
          </cell>
          <cell r="E1843">
            <v>0</v>
          </cell>
          <cell r="F1843" t="str">
            <v>W</v>
          </cell>
          <cell r="G1843" t="str">
            <v>227 CROSS ST</v>
          </cell>
          <cell r="H1843" t="str">
            <v>COVENTRY</v>
          </cell>
          <cell r="I1843" t="str">
            <v>CT</v>
          </cell>
          <cell r="J1843" t="str">
            <v>06238</v>
          </cell>
          <cell r="K1843" t="str">
            <v>Exact Auto Street Reference Geocoded</v>
          </cell>
          <cell r="M1843" t="str">
            <v>STATE OF CT USDA</v>
          </cell>
          <cell r="N1843" t="str">
            <v>SIERING DISTRICT</v>
          </cell>
          <cell r="P1843">
            <v>43675</v>
          </cell>
          <cell r="Q1843">
            <v>44691.606412036999</v>
          </cell>
          <cell r="S1843" t="str">
            <v>FRANKIE</v>
          </cell>
          <cell r="T1843" t="str">
            <v>12</v>
          </cell>
          <cell r="V1843" t="str">
            <v>41.760740</v>
          </cell>
          <cell r="W1843" t="str">
            <v>-72.311329</v>
          </cell>
        </row>
        <row r="1844">
          <cell r="B1844">
            <v>770072</v>
          </cell>
          <cell r="C1844" t="str">
            <v>CHILDREN S HOME USDA</v>
          </cell>
          <cell r="D1844" t="str">
            <v>USDA</v>
          </cell>
          <cell r="E1844">
            <v>0</v>
          </cell>
          <cell r="F1844" t="str">
            <v>W</v>
          </cell>
          <cell r="G1844" t="str">
            <v>60 HICKSVILLE RD</v>
          </cell>
          <cell r="H1844" t="str">
            <v>CROMWELL</v>
          </cell>
          <cell r="I1844" t="str">
            <v>CT</v>
          </cell>
          <cell r="J1844" t="str">
            <v>06416</v>
          </cell>
          <cell r="K1844" t="str">
            <v>Exact Auto Street Reference Geocoded</v>
          </cell>
          <cell r="M1844" t="str">
            <v>STATE OF CT USDA</v>
          </cell>
          <cell r="N1844" t="str">
            <v>SIERING DISTRICT</v>
          </cell>
          <cell r="O1844" t="str">
            <v>EFFECTIVE 8/10/20 Del in all locations unless cust chooses not to.</v>
          </cell>
          <cell r="P1844">
            <v>43675</v>
          </cell>
          <cell r="Q1844">
            <v>44089.543067129598</v>
          </cell>
          <cell r="R1844">
            <v>44726</v>
          </cell>
          <cell r="S1844" t="str">
            <v>FRANKIE</v>
          </cell>
          <cell r="T1844" t="str">
            <v>12</v>
          </cell>
          <cell r="V1844" t="str">
            <v>41.601091</v>
          </cell>
          <cell r="W1844" t="str">
            <v>-72.667605</v>
          </cell>
        </row>
        <row r="1845">
          <cell r="B1845">
            <v>770073</v>
          </cell>
          <cell r="C1845" t="str">
            <v>CROMWELL MID SCH USDA</v>
          </cell>
          <cell r="D1845" t="str">
            <v>USDA</v>
          </cell>
          <cell r="E1845">
            <v>0</v>
          </cell>
          <cell r="F1845" t="str">
            <v>W</v>
          </cell>
          <cell r="G1845" t="str">
            <v>6 MANN MEMORIAL DR</v>
          </cell>
          <cell r="H1845" t="str">
            <v>CROMWELL</v>
          </cell>
          <cell r="I1845" t="str">
            <v>CT</v>
          </cell>
          <cell r="J1845" t="str">
            <v>06416</v>
          </cell>
          <cell r="K1845" t="str">
            <v>Self Geocoded</v>
          </cell>
          <cell r="M1845" t="str">
            <v>STATE OF CT USDA</v>
          </cell>
          <cell r="N1845" t="str">
            <v>SIERING DISTRICT</v>
          </cell>
          <cell r="P1845">
            <v>43675</v>
          </cell>
          <cell r="Q1845">
            <v>44496.570127314801</v>
          </cell>
          <cell r="R1845">
            <v>44698</v>
          </cell>
          <cell r="S1845" t="str">
            <v>FRANKIE</v>
          </cell>
          <cell r="T1845" t="str">
            <v>12</v>
          </cell>
          <cell r="V1845" t="str">
            <v>41.591691</v>
          </cell>
          <cell r="W1845" t="str">
            <v>-72.652434</v>
          </cell>
        </row>
        <row r="1846">
          <cell r="B1846">
            <v>770074</v>
          </cell>
          <cell r="C1846" t="str">
            <v>CROMWELL PUB HI SCH USDA</v>
          </cell>
          <cell r="D1846" t="str">
            <v>USDA</v>
          </cell>
          <cell r="E1846">
            <v>0</v>
          </cell>
          <cell r="F1846" t="str">
            <v>W</v>
          </cell>
          <cell r="G1846" t="str">
            <v>1 DONALD HARRIS DR</v>
          </cell>
          <cell r="H1846" t="str">
            <v>CROMWELL</v>
          </cell>
          <cell r="I1846" t="str">
            <v>CT</v>
          </cell>
          <cell r="J1846" t="str">
            <v>06416</v>
          </cell>
          <cell r="K1846" t="str">
            <v>Exact Auto Street Reference Geocoded</v>
          </cell>
          <cell r="M1846" t="str">
            <v>STATE OF CT USDA</v>
          </cell>
          <cell r="N1846" t="str">
            <v>SIERING DISTRICT</v>
          </cell>
          <cell r="P1846">
            <v>43675</v>
          </cell>
          <cell r="Q1846">
            <v>44496.570127314801</v>
          </cell>
          <cell r="R1846">
            <v>44670</v>
          </cell>
          <cell r="S1846" t="str">
            <v>FRANKIE</v>
          </cell>
          <cell r="T1846" t="str">
            <v>12</v>
          </cell>
          <cell r="V1846" t="str">
            <v>41.613365</v>
          </cell>
          <cell r="W1846" t="str">
            <v>-72.659050</v>
          </cell>
        </row>
        <row r="1847">
          <cell r="B1847">
            <v>770075</v>
          </cell>
          <cell r="C1847" t="str">
            <v>EDNA STEVENS SCH USDA</v>
          </cell>
          <cell r="D1847" t="str">
            <v>USDA</v>
          </cell>
          <cell r="E1847">
            <v>0</v>
          </cell>
          <cell r="F1847" t="str">
            <v>M</v>
          </cell>
          <cell r="G1847" t="str">
            <v>25 COURT ST</v>
          </cell>
          <cell r="H1847" t="str">
            <v>CROMWELL</v>
          </cell>
          <cell r="I1847" t="str">
            <v>CT</v>
          </cell>
          <cell r="J1847" t="str">
            <v>06416</v>
          </cell>
          <cell r="K1847" t="str">
            <v>Exact Auto Street Reference Geocoded</v>
          </cell>
          <cell r="M1847" t="str">
            <v>STATE OF CT USDA</v>
          </cell>
          <cell r="N1847" t="str">
            <v>SIERING DISTRICT</v>
          </cell>
          <cell r="P1847">
            <v>43675</v>
          </cell>
          <cell r="Q1847">
            <v>44496.570127314801</v>
          </cell>
          <cell r="R1847">
            <v>43711</v>
          </cell>
          <cell r="S1847" t="str">
            <v>FRANKIE</v>
          </cell>
          <cell r="T1847" t="str">
            <v>12</v>
          </cell>
          <cell r="V1847" t="str">
            <v>41.620197</v>
          </cell>
          <cell r="W1847" t="str">
            <v>-72.658980</v>
          </cell>
        </row>
        <row r="1848">
          <cell r="B1848">
            <v>770076</v>
          </cell>
          <cell r="C1848" t="str">
            <v>WOODSIDE INTER SCH USDA</v>
          </cell>
          <cell r="D1848" t="str">
            <v>USDA</v>
          </cell>
          <cell r="E1848">
            <v>0</v>
          </cell>
          <cell r="F1848" t="str">
            <v>W</v>
          </cell>
          <cell r="G1848" t="str">
            <v>30 WOODSIDE RD</v>
          </cell>
          <cell r="H1848" t="str">
            <v>CROMWELL</v>
          </cell>
          <cell r="I1848" t="str">
            <v>CT</v>
          </cell>
          <cell r="J1848" t="str">
            <v>06416</v>
          </cell>
          <cell r="K1848" t="str">
            <v>Exact Auto Street Reference Geocoded</v>
          </cell>
          <cell r="M1848" t="str">
            <v>STATE OF CT USDA</v>
          </cell>
          <cell r="N1848" t="str">
            <v>SIERING DISTRICT</v>
          </cell>
          <cell r="P1848">
            <v>43675</v>
          </cell>
          <cell r="Q1848">
            <v>44496.570127314801</v>
          </cell>
          <cell r="S1848" t="str">
            <v>FRANKIE</v>
          </cell>
          <cell r="T1848" t="str">
            <v>12</v>
          </cell>
          <cell r="V1848" t="str">
            <v>41.624619</v>
          </cell>
          <cell r="W1848" t="str">
            <v>-72.660611</v>
          </cell>
        </row>
        <row r="1849">
          <cell r="B1849">
            <v>770077</v>
          </cell>
          <cell r="C1849" t="str">
            <v>BROADVIEW SCH USDA SDX</v>
          </cell>
          <cell r="D1849" t="str">
            <v>USDA</v>
          </cell>
          <cell r="E1849">
            <v>0</v>
          </cell>
          <cell r="F1849" t="str">
            <v>T</v>
          </cell>
          <cell r="G1849" t="str">
            <v>72 HOSPITAL AVE</v>
          </cell>
          <cell r="H1849" t="str">
            <v>DANBURY</v>
          </cell>
          <cell r="I1849" t="str">
            <v>CT</v>
          </cell>
          <cell r="J1849" t="str">
            <v>06810</v>
          </cell>
          <cell r="K1849" t="str">
            <v>Exact Auto Street Reference Geocoded</v>
          </cell>
          <cell r="M1849" t="str">
            <v>STATE OF CT USDA</v>
          </cell>
          <cell r="N1849" t="str">
            <v>SIERING DISTRICT</v>
          </cell>
          <cell r="P1849">
            <v>43675</v>
          </cell>
          <cell r="Q1849">
            <v>44496.570127314801</v>
          </cell>
          <cell r="R1849">
            <v>44734</v>
          </cell>
          <cell r="S1849" t="str">
            <v>FRANKIE</v>
          </cell>
          <cell r="T1849" t="str">
            <v>12</v>
          </cell>
          <cell r="V1849" t="str">
            <v>41.407861</v>
          </cell>
          <cell r="W1849" t="str">
            <v>-73.440807</v>
          </cell>
        </row>
        <row r="1850">
          <cell r="B1850">
            <v>770078</v>
          </cell>
          <cell r="C1850" t="str">
            <v>DANBURY HI SCH USDA SDX</v>
          </cell>
          <cell r="D1850" t="str">
            <v>USDA</v>
          </cell>
          <cell r="E1850">
            <v>0</v>
          </cell>
          <cell r="F1850" t="str">
            <v>T</v>
          </cell>
          <cell r="G1850" t="str">
            <v>43 CLAPBOARD RIDGE RD</v>
          </cell>
          <cell r="H1850" t="str">
            <v>DANBURY</v>
          </cell>
          <cell r="I1850" t="str">
            <v>CT</v>
          </cell>
          <cell r="J1850" t="str">
            <v>06811</v>
          </cell>
          <cell r="K1850" t="str">
            <v>Exact Auto Street Reference Geocoded</v>
          </cell>
          <cell r="M1850" t="str">
            <v>STATE OF CT USDA</v>
          </cell>
          <cell r="N1850" t="str">
            <v>SIERING DISTRICT</v>
          </cell>
          <cell r="O1850" t="str">
            <v>8/24/2020 - Do not deliver in facility until further notice. Contact Trans with questions.</v>
          </cell>
          <cell r="P1850">
            <v>43675</v>
          </cell>
          <cell r="Q1850">
            <v>44496.570127314801</v>
          </cell>
          <cell r="R1850">
            <v>44731</v>
          </cell>
          <cell r="S1850" t="str">
            <v>FRANKIE</v>
          </cell>
          <cell r="T1850" t="str">
            <v>12</v>
          </cell>
          <cell r="V1850" t="str">
            <v>41.416923</v>
          </cell>
          <cell r="W1850" t="str">
            <v>-73.472951</v>
          </cell>
        </row>
        <row r="1851">
          <cell r="B1851">
            <v>770079</v>
          </cell>
          <cell r="C1851" t="str">
            <v>HENRY ABBOTT THS USDA</v>
          </cell>
          <cell r="D1851" t="str">
            <v>USDA</v>
          </cell>
          <cell r="E1851">
            <v>0</v>
          </cell>
          <cell r="F1851" t="str">
            <v>T</v>
          </cell>
          <cell r="G1851" t="str">
            <v>21 HAYESTOWN AVE</v>
          </cell>
          <cell r="H1851" t="str">
            <v>DANBURY</v>
          </cell>
          <cell r="I1851" t="str">
            <v>CT</v>
          </cell>
          <cell r="J1851" t="str">
            <v>06811</v>
          </cell>
          <cell r="K1851" t="str">
            <v>High Confidence Auto Street Ref Geocoded</v>
          </cell>
          <cell r="M1851" t="str">
            <v>STATE OF CT USDA</v>
          </cell>
          <cell r="N1851" t="str">
            <v>SIERING DISTRICT</v>
          </cell>
          <cell r="O1851" t="str">
            <v>8/24/2020 - Do not deliver in facility until further notice. Contact Trans with questions.</v>
          </cell>
          <cell r="P1851">
            <v>43675</v>
          </cell>
          <cell r="Q1851">
            <v>44496.570208333302</v>
          </cell>
          <cell r="S1851" t="str">
            <v>FRANKIE</v>
          </cell>
          <cell r="T1851" t="str">
            <v>12</v>
          </cell>
          <cell r="V1851" t="str">
            <v>41.413070</v>
          </cell>
          <cell r="W1851" t="str">
            <v>-73.453278</v>
          </cell>
        </row>
        <row r="1852">
          <cell r="B1852">
            <v>770080</v>
          </cell>
          <cell r="C1852" t="str">
            <v>ROGERS PARK MID USDA SDX</v>
          </cell>
          <cell r="D1852" t="str">
            <v>USDA</v>
          </cell>
          <cell r="E1852">
            <v>0</v>
          </cell>
          <cell r="F1852" t="str">
            <v>T</v>
          </cell>
          <cell r="G1852" t="str">
            <v>21 MEMORIAL DR</v>
          </cell>
          <cell r="H1852" t="str">
            <v>DANBURY</v>
          </cell>
          <cell r="I1852" t="str">
            <v>CT</v>
          </cell>
          <cell r="J1852" t="str">
            <v>06810</v>
          </cell>
          <cell r="K1852" t="str">
            <v>Exact Auto Street Reference Geocoded</v>
          </cell>
          <cell r="M1852" t="str">
            <v>STATE OF CT USDA</v>
          </cell>
          <cell r="N1852" t="str">
            <v>SIERING DISTRICT</v>
          </cell>
          <cell r="O1852" t="str">
            <v>8/24/2020 - Do not deliver in facility until further notice. Contact Trans with questions.</v>
          </cell>
          <cell r="P1852">
            <v>43675</v>
          </cell>
          <cell r="Q1852">
            <v>44496.570127314801</v>
          </cell>
          <cell r="R1852">
            <v>44734</v>
          </cell>
          <cell r="S1852" t="str">
            <v>FRANKIE</v>
          </cell>
          <cell r="T1852" t="str">
            <v>12</v>
          </cell>
          <cell r="V1852" t="str">
            <v>41.383468</v>
          </cell>
          <cell r="W1852" t="str">
            <v>-73.441393</v>
          </cell>
        </row>
        <row r="1853">
          <cell r="B1853">
            <v>770081</v>
          </cell>
          <cell r="C1853" t="str">
            <v>H H  ELLIS CTECS USDA</v>
          </cell>
          <cell r="D1853" t="str">
            <v>USDA</v>
          </cell>
          <cell r="E1853">
            <v>0</v>
          </cell>
          <cell r="F1853" t="str">
            <v>R</v>
          </cell>
          <cell r="G1853" t="str">
            <v>613 UPPER MAPLE ST</v>
          </cell>
          <cell r="H1853" t="str">
            <v>DANIELSON</v>
          </cell>
          <cell r="I1853" t="str">
            <v>CT</v>
          </cell>
          <cell r="J1853" t="str">
            <v>06239</v>
          </cell>
          <cell r="K1853" t="str">
            <v>Med Confidence Auto Street Ref Geocoded</v>
          </cell>
          <cell r="M1853" t="str">
            <v>STATE OF CT USDA</v>
          </cell>
          <cell r="N1853" t="str">
            <v>SIERING DISTRICT</v>
          </cell>
          <cell r="P1853">
            <v>43675</v>
          </cell>
          <cell r="Q1853">
            <v>44496.570208333302</v>
          </cell>
          <cell r="S1853" t="str">
            <v>FRANKIE</v>
          </cell>
          <cell r="T1853" t="str">
            <v>12</v>
          </cell>
          <cell r="V1853" t="str">
            <v>41.819360</v>
          </cell>
          <cell r="W1853" t="str">
            <v>-71.892852</v>
          </cell>
        </row>
        <row r="1854">
          <cell r="B1854">
            <v>770082</v>
          </cell>
          <cell r="C1854" t="str">
            <v>KILLINGLY MEM USDA WHT</v>
          </cell>
          <cell r="D1854" t="str">
            <v>USDA</v>
          </cell>
          <cell r="E1854">
            <v>0</v>
          </cell>
          <cell r="F1854" t="str">
            <v>R</v>
          </cell>
          <cell r="G1854" t="str">
            <v>339 Main Street</v>
          </cell>
          <cell r="H1854" t="str">
            <v>DANIELSON</v>
          </cell>
          <cell r="I1854" t="str">
            <v>CT</v>
          </cell>
          <cell r="J1854" t="str">
            <v>06239</v>
          </cell>
          <cell r="K1854" t="str">
            <v>Med Confidence Auto Street Ref Geocoded</v>
          </cell>
          <cell r="M1854" t="str">
            <v>STATE OF CT USDA</v>
          </cell>
          <cell r="N1854" t="str">
            <v>SIERING DISTRICT</v>
          </cell>
          <cell r="P1854">
            <v>43675</v>
          </cell>
          <cell r="Q1854">
            <v>44664.500347222202</v>
          </cell>
          <cell r="R1854">
            <v>44732</v>
          </cell>
          <cell r="S1854" t="str">
            <v>FRANKIE</v>
          </cell>
          <cell r="T1854" t="str">
            <v>12</v>
          </cell>
          <cell r="V1854" t="str">
            <v>41.809544</v>
          </cell>
          <cell r="W1854" t="str">
            <v>-71.878820</v>
          </cell>
        </row>
        <row r="1855">
          <cell r="B1855">
            <v>770083</v>
          </cell>
          <cell r="C1855" t="str">
            <v>ST  JAMES SCH USDA</v>
          </cell>
          <cell r="D1855" t="str">
            <v>USDA</v>
          </cell>
          <cell r="E1855">
            <v>0</v>
          </cell>
          <cell r="F1855" t="str">
            <v>R</v>
          </cell>
          <cell r="G1855" t="str">
            <v>120 WATER ST</v>
          </cell>
          <cell r="H1855" t="str">
            <v>DANIELSON</v>
          </cell>
          <cell r="I1855" t="str">
            <v>CT</v>
          </cell>
          <cell r="J1855" t="str">
            <v>06239</v>
          </cell>
          <cell r="K1855" t="str">
            <v>High Confidence Auto Street Ref Geocoded</v>
          </cell>
          <cell r="M1855" t="str">
            <v>STATE OF CT USDA</v>
          </cell>
          <cell r="N1855" t="str">
            <v>SIERING DISTRICT</v>
          </cell>
          <cell r="O1855" t="str">
            <v>EFFECTIVE 8/10/20 Del in all locations unless cust chooses not to.</v>
          </cell>
          <cell r="P1855">
            <v>43675</v>
          </cell>
          <cell r="Q1855">
            <v>44664.594594907401</v>
          </cell>
          <cell r="R1855">
            <v>44741</v>
          </cell>
          <cell r="S1855" t="str">
            <v>FRANKIE</v>
          </cell>
          <cell r="T1855" t="str">
            <v>12</v>
          </cell>
          <cell r="V1855" t="str">
            <v>41.801292</v>
          </cell>
          <cell r="W1855" t="str">
            <v>-71.885520</v>
          </cell>
        </row>
        <row r="1856">
          <cell r="B1856">
            <v>770084</v>
          </cell>
          <cell r="C1856" t="str">
            <v>KILLINGLY CENTER USDA WHT</v>
          </cell>
          <cell r="D1856" t="str">
            <v>USDA</v>
          </cell>
          <cell r="E1856">
            <v>0</v>
          </cell>
          <cell r="F1856" t="str">
            <v>R</v>
          </cell>
          <cell r="G1856" t="str">
            <v>60 SOAP ST</v>
          </cell>
          <cell r="H1856" t="str">
            <v>DAYVILLE</v>
          </cell>
          <cell r="I1856" t="str">
            <v>CT</v>
          </cell>
          <cell r="J1856" t="str">
            <v>06241</v>
          </cell>
          <cell r="K1856" t="str">
            <v>High Confidence Auto Street Ref Geocoded</v>
          </cell>
          <cell r="M1856" t="str">
            <v>STATE OF CT USDA</v>
          </cell>
          <cell r="N1856" t="str">
            <v>SIERING DISTRICT</v>
          </cell>
          <cell r="P1856">
            <v>43675</v>
          </cell>
          <cell r="Q1856">
            <v>44496.570138888899</v>
          </cell>
          <cell r="R1856">
            <v>44692</v>
          </cell>
          <cell r="S1856" t="str">
            <v>FRANKIE</v>
          </cell>
          <cell r="T1856" t="str">
            <v>12</v>
          </cell>
          <cell r="V1856" t="str">
            <v>41.849383</v>
          </cell>
          <cell r="W1856" t="str">
            <v>-71.885891</v>
          </cell>
        </row>
        <row r="1857">
          <cell r="B1857">
            <v>770085</v>
          </cell>
          <cell r="C1857" t="str">
            <v>KILLINGLY HI SCH USDA WHT</v>
          </cell>
          <cell r="D1857" t="str">
            <v>USDA</v>
          </cell>
          <cell r="E1857">
            <v>0</v>
          </cell>
          <cell r="F1857" t="str">
            <v>R</v>
          </cell>
          <cell r="G1857" t="str">
            <v>226 PUTNAM PIKE</v>
          </cell>
          <cell r="H1857" t="str">
            <v>DAYVILLE</v>
          </cell>
          <cell r="I1857" t="str">
            <v>CT</v>
          </cell>
          <cell r="J1857" t="str">
            <v>06241</v>
          </cell>
          <cell r="K1857" t="str">
            <v>High Confidence Auto Street Ref Geocoded</v>
          </cell>
          <cell r="M1857" t="str">
            <v>STATE OF CT USDA</v>
          </cell>
          <cell r="N1857" t="str">
            <v>SIERING DISTRICT</v>
          </cell>
          <cell r="O1857" t="str">
            <v>call before arrival. Tim Mugan (201)491-4370</v>
          </cell>
          <cell r="P1857">
            <v>43675</v>
          </cell>
          <cell r="Q1857">
            <v>44496.570138888899</v>
          </cell>
          <cell r="R1857">
            <v>44664</v>
          </cell>
          <cell r="S1857" t="str">
            <v>FRANKIE</v>
          </cell>
          <cell r="T1857" t="str">
            <v>12</v>
          </cell>
          <cell r="V1857" t="str">
            <v>41.856739</v>
          </cell>
          <cell r="W1857" t="str">
            <v>-71.881007</v>
          </cell>
        </row>
        <row r="1858">
          <cell r="B1858">
            <v>770086</v>
          </cell>
          <cell r="C1858" t="str">
            <v>KILLINGLY INT USDA WHT</v>
          </cell>
          <cell r="D1858" t="str">
            <v>USDA</v>
          </cell>
          <cell r="E1858">
            <v>0</v>
          </cell>
          <cell r="F1858" t="str">
            <v>R</v>
          </cell>
          <cell r="G1858" t="str">
            <v>1599 UPPER MAPLE ST</v>
          </cell>
          <cell r="H1858" t="str">
            <v>DAYVILLE</v>
          </cell>
          <cell r="I1858" t="str">
            <v>CT</v>
          </cell>
          <cell r="J1858" t="str">
            <v>06241</v>
          </cell>
          <cell r="K1858" t="str">
            <v>Med Confidence Auto Street Ref Geocoded</v>
          </cell>
          <cell r="M1858" t="str">
            <v>STATE OF CT USDA</v>
          </cell>
          <cell r="N1858" t="str">
            <v>SIERING DISTRICT</v>
          </cell>
          <cell r="P1858">
            <v>43675</v>
          </cell>
          <cell r="Q1858">
            <v>44496.570138888899</v>
          </cell>
          <cell r="R1858">
            <v>44664</v>
          </cell>
          <cell r="S1858" t="str">
            <v>FRANKIE</v>
          </cell>
          <cell r="T1858" t="str">
            <v>12</v>
          </cell>
          <cell r="V1858" t="str">
            <v>41.850536</v>
          </cell>
          <cell r="W1858" t="str">
            <v>-71.894993</v>
          </cell>
        </row>
        <row r="1859">
          <cell r="B1859">
            <v>770087</v>
          </cell>
          <cell r="C1859" t="str">
            <v>DEEP RIVER ELEM SCH USDA</v>
          </cell>
          <cell r="D1859" t="str">
            <v>USDA</v>
          </cell>
          <cell r="E1859">
            <v>0</v>
          </cell>
          <cell r="F1859" t="str">
            <v>M</v>
          </cell>
          <cell r="G1859" t="str">
            <v>12 RIVER ST</v>
          </cell>
          <cell r="H1859" t="str">
            <v>DEEP RIVER</v>
          </cell>
          <cell r="I1859" t="str">
            <v>CT</v>
          </cell>
          <cell r="J1859" t="str">
            <v>06417</v>
          </cell>
          <cell r="K1859" t="str">
            <v>Exact Auto Street Reference Geocoded</v>
          </cell>
          <cell r="M1859" t="str">
            <v>STATE OF CT USDA</v>
          </cell>
          <cell r="N1859" t="str">
            <v>SIERING DISTRICT</v>
          </cell>
          <cell r="P1859">
            <v>43675</v>
          </cell>
          <cell r="Q1859">
            <v>44496.570138888899</v>
          </cell>
          <cell r="R1859">
            <v>44703</v>
          </cell>
          <cell r="S1859" t="str">
            <v>FRANKIE</v>
          </cell>
          <cell r="T1859" t="str">
            <v>12</v>
          </cell>
          <cell r="V1859" t="str">
            <v>41.386675</v>
          </cell>
          <cell r="W1859" t="str">
            <v>-72.434761</v>
          </cell>
        </row>
        <row r="1860">
          <cell r="B1860">
            <v>770088</v>
          </cell>
          <cell r="C1860" t="str">
            <v>DERBY HIGH SCHOOL - USDA</v>
          </cell>
          <cell r="D1860" t="str">
            <v>USDA</v>
          </cell>
          <cell r="E1860">
            <v>0</v>
          </cell>
          <cell r="F1860" t="str">
            <v>F</v>
          </cell>
          <cell r="G1860" t="str">
            <v>8 NUTMEG AVE</v>
          </cell>
          <cell r="H1860" t="str">
            <v>DERBY</v>
          </cell>
          <cell r="I1860" t="str">
            <v>CT</v>
          </cell>
          <cell r="J1860" t="str">
            <v>06418</v>
          </cell>
          <cell r="K1860" t="str">
            <v>Exact Auto Street Reference Geocoded</v>
          </cell>
          <cell r="L1860" t="str">
            <v>53  DOCK</v>
          </cell>
          <cell r="M1860" t="str">
            <v>STATE OF CT USDA</v>
          </cell>
          <cell r="N1860" t="str">
            <v>SIERING DISTRICT</v>
          </cell>
          <cell r="O1860" t="str">
            <v>EFFECTIVE 8/10/20 Del in all locations unless cust chooses not to.</v>
          </cell>
          <cell r="P1860">
            <v>43675</v>
          </cell>
          <cell r="Q1860">
            <v>44588.595740740697</v>
          </cell>
          <cell r="R1860">
            <v>44740</v>
          </cell>
          <cell r="S1860" t="str">
            <v>FRANKIE</v>
          </cell>
          <cell r="T1860" t="str">
            <v>12</v>
          </cell>
          <cell r="V1860" t="str">
            <v>41.329735</v>
          </cell>
          <cell r="W1860" t="str">
            <v>-73.099977</v>
          </cell>
        </row>
        <row r="1861">
          <cell r="B1861">
            <v>770089</v>
          </cell>
          <cell r="C1861" t="str">
            <v>COGINCHAUG HIGH REG 13 US</v>
          </cell>
          <cell r="D1861" t="str">
            <v>USDA</v>
          </cell>
          <cell r="E1861">
            <v>0</v>
          </cell>
          <cell r="F1861" t="str">
            <v>W</v>
          </cell>
          <cell r="G1861" t="str">
            <v>135 PICKETT LN</v>
          </cell>
          <cell r="H1861" t="str">
            <v>DURHAM</v>
          </cell>
          <cell r="I1861" t="str">
            <v>CT</v>
          </cell>
          <cell r="J1861" t="str">
            <v>06422</v>
          </cell>
          <cell r="K1861" t="str">
            <v>Exact Auto Street Reference Geocoded</v>
          </cell>
          <cell r="M1861" t="str">
            <v>STATE OF CT USDA</v>
          </cell>
          <cell r="N1861" t="str">
            <v>SIERING DISTRICT</v>
          </cell>
          <cell r="O1861" t="str">
            <v>EFFECTIVE 8/10/20 Del in all locations unless cust chooses not to.</v>
          </cell>
          <cell r="P1861">
            <v>43675</v>
          </cell>
          <cell r="Q1861">
            <v>44181.717615740701</v>
          </cell>
          <cell r="R1861">
            <v>44740</v>
          </cell>
          <cell r="S1861" t="str">
            <v>FRANKIE</v>
          </cell>
          <cell r="T1861" t="str">
            <v>12</v>
          </cell>
          <cell r="V1861" t="str">
            <v>41.476281</v>
          </cell>
          <cell r="W1861" t="str">
            <v>-72.671447</v>
          </cell>
        </row>
        <row r="1862">
          <cell r="B1862">
            <v>770090</v>
          </cell>
          <cell r="C1862" t="str">
            <v>F W  STRONG SCH USDA</v>
          </cell>
          <cell r="D1862" t="str">
            <v>USDA</v>
          </cell>
          <cell r="E1862">
            <v>0</v>
          </cell>
          <cell r="F1862" t="str">
            <v>W</v>
          </cell>
          <cell r="G1862" t="str">
            <v>191 MAIN ST</v>
          </cell>
          <cell r="H1862" t="str">
            <v>DURHAM</v>
          </cell>
          <cell r="I1862" t="str">
            <v>CT</v>
          </cell>
          <cell r="J1862" t="str">
            <v>06422</v>
          </cell>
          <cell r="K1862" t="str">
            <v>Exact Auto Street Reference Geocoded</v>
          </cell>
          <cell r="M1862" t="str">
            <v>STATE OF CT USDA</v>
          </cell>
          <cell r="N1862" t="str">
            <v>SIERING DISTRICT</v>
          </cell>
          <cell r="O1862" t="str">
            <v>EFFECTIVE 8/10/20 Del in all locations unless cust chooses not to.</v>
          </cell>
          <cell r="P1862">
            <v>43675</v>
          </cell>
          <cell r="Q1862">
            <v>44098.583541666703</v>
          </cell>
          <cell r="R1862">
            <v>44635</v>
          </cell>
          <cell r="S1862" t="str">
            <v>FRANKIE</v>
          </cell>
          <cell r="T1862" t="str">
            <v>12</v>
          </cell>
          <cell r="V1862" t="str">
            <v>41.475877</v>
          </cell>
          <cell r="W1862" t="str">
            <v>-72.680262</v>
          </cell>
        </row>
        <row r="1863">
          <cell r="B1863">
            <v>770091</v>
          </cell>
          <cell r="C1863" t="str">
            <v>E HAMPTON HI SCH USDA</v>
          </cell>
          <cell r="D1863" t="str">
            <v>USDA</v>
          </cell>
          <cell r="E1863">
            <v>0</v>
          </cell>
          <cell r="F1863" t="str">
            <v>W</v>
          </cell>
          <cell r="G1863" t="str">
            <v>15 N MAPLE ST</v>
          </cell>
          <cell r="H1863" t="str">
            <v>EAST HAMPTON</v>
          </cell>
          <cell r="I1863" t="str">
            <v>CT</v>
          </cell>
          <cell r="J1863" t="str">
            <v>06424</v>
          </cell>
          <cell r="K1863" t="str">
            <v>Exact Auto Street Reference Geocoded</v>
          </cell>
          <cell r="M1863" t="str">
            <v>STATE OF CT USDA</v>
          </cell>
          <cell r="N1863" t="str">
            <v>SIERING DISTRICT</v>
          </cell>
          <cell r="P1863">
            <v>43675</v>
          </cell>
          <cell r="Q1863">
            <v>44496.570115740702</v>
          </cell>
          <cell r="S1863" t="str">
            <v>FRANKIE</v>
          </cell>
          <cell r="T1863" t="str">
            <v>12</v>
          </cell>
          <cell r="V1863" t="str">
            <v>41.583407</v>
          </cell>
          <cell r="W1863" t="str">
            <v>-72.512340</v>
          </cell>
        </row>
        <row r="1864">
          <cell r="B1864">
            <v>770092</v>
          </cell>
          <cell r="C1864" t="str">
            <v>E HAMPTON MID SCH USDA</v>
          </cell>
          <cell r="D1864" t="str">
            <v>USDA</v>
          </cell>
          <cell r="E1864">
            <v>0</v>
          </cell>
          <cell r="F1864" t="str">
            <v>W</v>
          </cell>
          <cell r="G1864" t="str">
            <v>19 CHILDS RD</v>
          </cell>
          <cell r="H1864" t="str">
            <v>EAST HAMPTON</v>
          </cell>
          <cell r="I1864" t="str">
            <v>CT</v>
          </cell>
          <cell r="J1864" t="str">
            <v>06424</v>
          </cell>
          <cell r="K1864" t="str">
            <v>Exact Auto Street Reference Geocoded</v>
          </cell>
          <cell r="M1864" t="str">
            <v>STATE OF CT USDA</v>
          </cell>
          <cell r="N1864" t="str">
            <v>SIERING DISTRICT</v>
          </cell>
          <cell r="P1864">
            <v>43675</v>
          </cell>
          <cell r="Q1864">
            <v>44496.570115740702</v>
          </cell>
          <cell r="S1864" t="str">
            <v>FRANKIE</v>
          </cell>
          <cell r="T1864" t="str">
            <v>12</v>
          </cell>
          <cell r="V1864" t="str">
            <v>41.569621</v>
          </cell>
          <cell r="W1864" t="str">
            <v>-72.524073</v>
          </cell>
        </row>
        <row r="1865">
          <cell r="B1865">
            <v>770093</v>
          </cell>
          <cell r="C1865" t="str">
            <v>E HAMPTON PUB SCH USDA</v>
          </cell>
          <cell r="D1865" t="str">
            <v>USDA</v>
          </cell>
          <cell r="E1865">
            <v>0</v>
          </cell>
          <cell r="F1865" t="str">
            <v>W</v>
          </cell>
          <cell r="G1865" t="str">
            <v>7 SUMMIT STREET</v>
          </cell>
          <cell r="H1865" t="str">
            <v>EAST HAMPTON</v>
          </cell>
          <cell r="I1865" t="str">
            <v>CT</v>
          </cell>
          <cell r="J1865" t="str">
            <v>06424</v>
          </cell>
          <cell r="K1865" t="str">
            <v>Exact Auto Street Reference Geocoded</v>
          </cell>
          <cell r="M1865" t="str">
            <v>STATE OF CT USDA</v>
          </cell>
          <cell r="N1865" t="str">
            <v>SIERING DISTRICT</v>
          </cell>
          <cell r="P1865">
            <v>43675</v>
          </cell>
          <cell r="Q1865">
            <v>44496.570115740702</v>
          </cell>
          <cell r="R1865">
            <v>43718</v>
          </cell>
          <cell r="S1865" t="str">
            <v>FRANKIE</v>
          </cell>
          <cell r="T1865" t="str">
            <v>12</v>
          </cell>
          <cell r="V1865" t="str">
            <v>41.576328</v>
          </cell>
          <cell r="W1865" t="str">
            <v>-72.501727</v>
          </cell>
        </row>
        <row r="1866">
          <cell r="B1866">
            <v>770094</v>
          </cell>
          <cell r="C1866" t="str">
            <v>MEMORIAL ELEM SCH USDA</v>
          </cell>
          <cell r="D1866" t="str">
            <v>USDA</v>
          </cell>
          <cell r="E1866">
            <v>0</v>
          </cell>
          <cell r="F1866" t="str">
            <v>W</v>
          </cell>
          <cell r="G1866" t="str">
            <v>SMITH STREET</v>
          </cell>
          <cell r="H1866" t="str">
            <v>EAST HAMPTON</v>
          </cell>
          <cell r="I1866" t="str">
            <v>CT</v>
          </cell>
          <cell r="J1866" t="str">
            <v>06424</v>
          </cell>
          <cell r="K1866" t="str">
            <v>Med Confidence Auto Street Ref Geocoded</v>
          </cell>
          <cell r="M1866" t="str">
            <v>STATE OF CT USDA</v>
          </cell>
          <cell r="N1866" t="str">
            <v>SIERING DISTRICT</v>
          </cell>
          <cell r="P1866">
            <v>43675</v>
          </cell>
          <cell r="Q1866">
            <v>44089.543078703697</v>
          </cell>
          <cell r="R1866">
            <v>44684</v>
          </cell>
          <cell r="S1866" t="str">
            <v>FRANKIE</v>
          </cell>
          <cell r="T1866" t="str">
            <v>12</v>
          </cell>
          <cell r="V1866" t="str">
            <v>41.573664</v>
          </cell>
          <cell r="W1866" t="str">
            <v>-72.489791</v>
          </cell>
        </row>
        <row r="1867">
          <cell r="B1867">
            <v>770095</v>
          </cell>
          <cell r="C1867" t="str">
            <v>CT RIVER ACADEMY USDA</v>
          </cell>
          <cell r="D1867" t="str">
            <v>USDA</v>
          </cell>
          <cell r="E1867">
            <v>0</v>
          </cell>
          <cell r="F1867" t="str">
            <v>R</v>
          </cell>
          <cell r="G1867" t="str">
            <v>9 RIVERSIDE DR</v>
          </cell>
          <cell r="H1867" t="str">
            <v>EAST HARTFORD</v>
          </cell>
          <cell r="I1867" t="str">
            <v>CT</v>
          </cell>
          <cell r="J1867" t="str">
            <v>06118</v>
          </cell>
          <cell r="K1867" t="str">
            <v>Exact Auto Street Reference Geocoded</v>
          </cell>
          <cell r="M1867" t="str">
            <v>STATE OF CT USDA</v>
          </cell>
          <cell r="N1867" t="str">
            <v>SIERING DISTRICT</v>
          </cell>
          <cell r="P1867">
            <v>43675</v>
          </cell>
          <cell r="Q1867">
            <v>44496.570138888899</v>
          </cell>
          <cell r="R1867">
            <v>44692</v>
          </cell>
          <cell r="S1867" t="str">
            <v>FRANKIE</v>
          </cell>
          <cell r="T1867" t="str">
            <v>12</v>
          </cell>
          <cell r="V1867" t="str">
            <v>41.749640</v>
          </cell>
          <cell r="W1867" t="str">
            <v>-72.642683</v>
          </cell>
        </row>
        <row r="1868">
          <cell r="B1868">
            <v>770096</v>
          </cell>
          <cell r="C1868" t="str">
            <v>E HARTFORD HIGH SCH USDA</v>
          </cell>
          <cell r="D1868" t="str">
            <v>USDA</v>
          </cell>
          <cell r="E1868">
            <v>0</v>
          </cell>
          <cell r="F1868" t="str">
            <v>W</v>
          </cell>
          <cell r="G1868" t="str">
            <v>869 FORBES ST</v>
          </cell>
          <cell r="H1868" t="str">
            <v>EAST HARTFORD</v>
          </cell>
          <cell r="I1868" t="str">
            <v>CT</v>
          </cell>
          <cell r="J1868" t="str">
            <v>06118</v>
          </cell>
          <cell r="K1868" t="str">
            <v>High Confidence Auto Street Ref Geocoded</v>
          </cell>
          <cell r="M1868" t="str">
            <v>STATE OF CT USDA</v>
          </cell>
          <cell r="N1868" t="str">
            <v>SIERING DISTRICT</v>
          </cell>
          <cell r="P1868">
            <v>43675</v>
          </cell>
          <cell r="Q1868">
            <v>44496.570127314801</v>
          </cell>
          <cell r="R1868">
            <v>44726</v>
          </cell>
          <cell r="S1868" t="str">
            <v>FRANKIE</v>
          </cell>
          <cell r="T1868" t="str">
            <v>12</v>
          </cell>
          <cell r="V1868" t="str">
            <v>41.751965</v>
          </cell>
          <cell r="W1868" t="str">
            <v>-72.605726</v>
          </cell>
        </row>
        <row r="1869">
          <cell r="B1869">
            <v>770097</v>
          </cell>
          <cell r="C1869" t="str">
            <v>POLARIS CENTER CREC USDA</v>
          </cell>
          <cell r="D1869" t="str">
            <v>USDA</v>
          </cell>
          <cell r="E1869">
            <v>0</v>
          </cell>
          <cell r="F1869" t="str">
            <v>W</v>
          </cell>
          <cell r="G1869" t="str">
            <v>474 SCHOOL ST</v>
          </cell>
          <cell r="H1869" t="str">
            <v>EAST HARTFORD</v>
          </cell>
          <cell r="I1869" t="str">
            <v>CT</v>
          </cell>
          <cell r="J1869" t="str">
            <v>06108</v>
          </cell>
          <cell r="K1869" t="str">
            <v>Exact Auto Street Reference Geocoded</v>
          </cell>
          <cell r="M1869" t="str">
            <v>STATE OF CT USDA</v>
          </cell>
          <cell r="N1869" t="str">
            <v>SIERING DISTRICT</v>
          </cell>
          <cell r="O1869" t="str">
            <v>EFFECTIVE 8/10/20 Del in all locations unless cust chooses not to.</v>
          </cell>
          <cell r="P1869">
            <v>43675</v>
          </cell>
          <cell r="Q1869">
            <v>44691.606412036999</v>
          </cell>
          <cell r="R1869">
            <v>44726</v>
          </cell>
          <cell r="S1869" t="str">
            <v>FRANKIE</v>
          </cell>
          <cell r="T1869" t="str">
            <v>12</v>
          </cell>
          <cell r="V1869" t="str">
            <v>41.793541</v>
          </cell>
          <cell r="W1869" t="str">
            <v>-72.617929</v>
          </cell>
        </row>
        <row r="1870">
          <cell r="B1870">
            <v>770098</v>
          </cell>
          <cell r="C1870" t="str">
            <v>TWO RIVERS MAG SCH USDA</v>
          </cell>
          <cell r="D1870" t="str">
            <v>USDA</v>
          </cell>
          <cell r="E1870">
            <v>0</v>
          </cell>
          <cell r="F1870" t="str">
            <v>W</v>
          </cell>
          <cell r="G1870" t="str">
            <v>337 E RIVER DR</v>
          </cell>
          <cell r="H1870" t="str">
            <v>EAST HARTFORD</v>
          </cell>
          <cell r="I1870" t="str">
            <v>CT</v>
          </cell>
          <cell r="J1870" t="str">
            <v>06108</v>
          </cell>
          <cell r="K1870" t="str">
            <v>Exact Auto Street Reference Geocoded</v>
          </cell>
          <cell r="M1870" t="str">
            <v>STATE OF CT USDA</v>
          </cell>
          <cell r="N1870" t="str">
            <v>SIERING DISTRICT</v>
          </cell>
          <cell r="O1870" t="str">
            <v>EFFECTIVE 8/10/20 Del in all locations unless cust chooses not to.</v>
          </cell>
          <cell r="P1870">
            <v>43675</v>
          </cell>
          <cell r="Q1870">
            <v>44496.570208333302</v>
          </cell>
          <cell r="R1870">
            <v>44335</v>
          </cell>
          <cell r="S1870" t="str">
            <v>FRANKIE</v>
          </cell>
          <cell r="T1870" t="str">
            <v>12</v>
          </cell>
          <cell r="V1870" t="str">
            <v>41.760176</v>
          </cell>
          <cell r="W1870" t="str">
            <v>-72.659951</v>
          </cell>
        </row>
        <row r="1871">
          <cell r="B1871">
            <v>770099</v>
          </cell>
          <cell r="C1871" t="str">
            <v>E HAVEN HI SCH USDA WHT</v>
          </cell>
          <cell r="D1871" t="str">
            <v>USDA</v>
          </cell>
          <cell r="E1871">
            <v>0</v>
          </cell>
          <cell r="F1871" t="str">
            <v>T</v>
          </cell>
          <cell r="G1871" t="str">
            <v>35 WHEELBARROW LN</v>
          </cell>
          <cell r="H1871" t="str">
            <v>EAST HAVEN</v>
          </cell>
          <cell r="I1871" t="str">
            <v>CT</v>
          </cell>
          <cell r="J1871" t="str">
            <v>06513</v>
          </cell>
          <cell r="K1871" t="str">
            <v>Exact Auto Street Reference Geocoded</v>
          </cell>
          <cell r="M1871" t="str">
            <v>STATE OF CT USDA</v>
          </cell>
          <cell r="N1871" t="str">
            <v>SIERING DISTRICT</v>
          </cell>
          <cell r="P1871">
            <v>43675</v>
          </cell>
          <cell r="Q1871">
            <v>44496.570127314801</v>
          </cell>
          <cell r="R1871">
            <v>44727</v>
          </cell>
          <cell r="S1871" t="str">
            <v>FRANKIE</v>
          </cell>
          <cell r="T1871" t="str">
            <v>12</v>
          </cell>
          <cell r="V1871" t="str">
            <v>41.327701</v>
          </cell>
          <cell r="W1871" t="str">
            <v>-72.829851</v>
          </cell>
        </row>
        <row r="1872">
          <cell r="B1872">
            <v>770100</v>
          </cell>
          <cell r="C1872" t="str">
            <v>E LYME MID SCH USDA</v>
          </cell>
          <cell r="D1872" t="str">
            <v>USDA</v>
          </cell>
          <cell r="E1872">
            <v>0</v>
          </cell>
          <cell r="F1872" t="str">
            <v>M</v>
          </cell>
          <cell r="G1872" t="str">
            <v>31  SOCIETY RD</v>
          </cell>
          <cell r="H1872" t="str">
            <v>Niantic</v>
          </cell>
          <cell r="I1872" t="str">
            <v>CT</v>
          </cell>
          <cell r="J1872" t="str">
            <v>06357</v>
          </cell>
          <cell r="K1872" t="str">
            <v>Exact Auto Street Reference Geocoded</v>
          </cell>
          <cell r="M1872" t="str">
            <v>STATE OF CT USDA</v>
          </cell>
          <cell r="N1872" t="str">
            <v>SIERING DISTRICT</v>
          </cell>
          <cell r="P1872">
            <v>43675</v>
          </cell>
          <cell r="Q1872">
            <v>44496.570127314801</v>
          </cell>
          <cell r="R1872">
            <v>44724</v>
          </cell>
          <cell r="S1872" t="str">
            <v>FRANKIE</v>
          </cell>
          <cell r="T1872" t="str">
            <v>12</v>
          </cell>
          <cell r="V1872" t="str">
            <v>41.347159</v>
          </cell>
          <cell r="W1872" t="str">
            <v>-72.215187</v>
          </cell>
        </row>
        <row r="1873">
          <cell r="B1873">
            <v>770101</v>
          </cell>
          <cell r="C1873" t="str">
            <v>E LYME SCHOOLS USDA</v>
          </cell>
          <cell r="D1873" t="str">
            <v>USDA</v>
          </cell>
          <cell r="E1873">
            <v>0</v>
          </cell>
          <cell r="F1873" t="str">
            <v>M</v>
          </cell>
          <cell r="G1873" t="str">
            <v>30 CHESTERFIELD RD</v>
          </cell>
          <cell r="H1873" t="str">
            <v>EAST LYME</v>
          </cell>
          <cell r="I1873" t="str">
            <v>CT</v>
          </cell>
          <cell r="J1873" t="str">
            <v>06333</v>
          </cell>
          <cell r="K1873" t="str">
            <v>Exact Auto Street Reference Geocoded</v>
          </cell>
          <cell r="M1873" t="str">
            <v>STATE OF CT USDA</v>
          </cell>
          <cell r="N1873" t="str">
            <v>SIERING DISTRICT</v>
          </cell>
          <cell r="P1873">
            <v>43675</v>
          </cell>
          <cell r="Q1873">
            <v>44496.570127314801</v>
          </cell>
          <cell r="R1873">
            <v>43716</v>
          </cell>
          <cell r="S1873" t="str">
            <v>FRANKIE</v>
          </cell>
          <cell r="T1873" t="str">
            <v>12</v>
          </cell>
          <cell r="V1873" t="str">
            <v>41.368524</v>
          </cell>
          <cell r="W1873" t="str">
            <v>-72.210525</v>
          </cell>
        </row>
        <row r="1874">
          <cell r="B1874">
            <v>770102</v>
          </cell>
          <cell r="C1874" t="str">
            <v>FLANDERS ELEM SCH USDA</v>
          </cell>
          <cell r="D1874" t="str">
            <v>USDA</v>
          </cell>
          <cell r="E1874">
            <v>0</v>
          </cell>
          <cell r="F1874" t="str">
            <v>W</v>
          </cell>
          <cell r="G1874" t="str">
            <v>167 BOSTON POST RD</v>
          </cell>
          <cell r="H1874" t="str">
            <v>EAST LYME</v>
          </cell>
          <cell r="I1874" t="str">
            <v>CT</v>
          </cell>
          <cell r="J1874" t="str">
            <v>06333</v>
          </cell>
          <cell r="K1874" t="str">
            <v>Exact Auto Street Reference Geocoded</v>
          </cell>
          <cell r="M1874" t="str">
            <v>STATE OF CT USDA</v>
          </cell>
          <cell r="N1874" t="str">
            <v>SIERING DISTRICT</v>
          </cell>
          <cell r="P1874">
            <v>43675</v>
          </cell>
          <cell r="Q1874">
            <v>44496.570196759298</v>
          </cell>
          <cell r="R1874">
            <v>44243</v>
          </cell>
          <cell r="S1874" t="str">
            <v>FRANKIE</v>
          </cell>
          <cell r="T1874" t="str">
            <v>12</v>
          </cell>
          <cell r="V1874" t="str">
            <v>41.366089</v>
          </cell>
          <cell r="W1874" t="str">
            <v>-72.214921</v>
          </cell>
        </row>
        <row r="1875">
          <cell r="B1875">
            <v>770103</v>
          </cell>
          <cell r="C1875" t="str">
            <v>L B  HAYNES USDA</v>
          </cell>
          <cell r="D1875" t="str">
            <v>USDA</v>
          </cell>
          <cell r="E1875">
            <v>0</v>
          </cell>
          <cell r="F1875" t="str">
            <v>W</v>
          </cell>
          <cell r="G1875" t="str">
            <v>29 W SOCIETY RD</v>
          </cell>
          <cell r="H1875" t="str">
            <v>EAST LYME</v>
          </cell>
          <cell r="I1875" t="str">
            <v>CT</v>
          </cell>
          <cell r="J1875" t="str">
            <v>06333</v>
          </cell>
          <cell r="K1875" t="str">
            <v>Exact Auto Street Reference Geocoded</v>
          </cell>
          <cell r="M1875" t="str">
            <v>STATE OF CT USDA</v>
          </cell>
          <cell r="N1875" t="str">
            <v>SIERING DISTRICT</v>
          </cell>
          <cell r="P1875">
            <v>43675</v>
          </cell>
          <cell r="Q1875">
            <v>44496.570196759298</v>
          </cell>
          <cell r="R1875">
            <v>44243</v>
          </cell>
          <cell r="S1875" t="str">
            <v>FRANKIE</v>
          </cell>
          <cell r="T1875" t="str">
            <v>12</v>
          </cell>
          <cell r="V1875" t="str">
            <v>41.342908</v>
          </cell>
          <cell r="W1875" t="str">
            <v>-72.233526</v>
          </cell>
        </row>
        <row r="1876">
          <cell r="B1876">
            <v>770104</v>
          </cell>
          <cell r="C1876" t="str">
            <v>SOLNIT NORTH DCF USDA</v>
          </cell>
          <cell r="D1876" t="str">
            <v>USDA</v>
          </cell>
          <cell r="E1876">
            <v>0</v>
          </cell>
          <cell r="F1876" t="str">
            <v>W</v>
          </cell>
          <cell r="G1876" t="str">
            <v>36 GARDNER STREET</v>
          </cell>
          <cell r="H1876" t="str">
            <v>EAST WINDSOR</v>
          </cell>
          <cell r="I1876" t="str">
            <v>CT</v>
          </cell>
          <cell r="J1876" t="str">
            <v>06088</v>
          </cell>
          <cell r="K1876" t="str">
            <v>Exact Auto Street Reference Geocoded</v>
          </cell>
          <cell r="M1876" t="str">
            <v>STATE OF CT USDA</v>
          </cell>
          <cell r="N1876" t="str">
            <v>SIERING DISTRICT</v>
          </cell>
          <cell r="P1876">
            <v>43675</v>
          </cell>
          <cell r="Q1876">
            <v>44496.570208333302</v>
          </cell>
          <cell r="S1876" t="str">
            <v>FRANKIE</v>
          </cell>
          <cell r="T1876" t="str">
            <v>12</v>
          </cell>
          <cell r="V1876" t="str">
            <v>41.931481</v>
          </cell>
          <cell r="W1876" t="str">
            <v>-72.615068</v>
          </cell>
        </row>
        <row r="1877">
          <cell r="B1877">
            <v>770105</v>
          </cell>
          <cell r="C1877" t="str">
            <v>KELLER SCHOOL REG 9 USDA</v>
          </cell>
          <cell r="D1877" t="str">
            <v>USDA</v>
          </cell>
          <cell r="E1877">
            <v>0</v>
          </cell>
          <cell r="F1877" t="str">
            <v>T</v>
          </cell>
          <cell r="G1877" t="str">
            <v>360 SPORT HILL RD</v>
          </cell>
          <cell r="H1877" t="str">
            <v>EASTON</v>
          </cell>
          <cell r="I1877" t="str">
            <v>CT</v>
          </cell>
          <cell r="J1877" t="str">
            <v>06612</v>
          </cell>
          <cell r="K1877" t="str">
            <v>Exact Auto Street Reference Geocoded</v>
          </cell>
          <cell r="M1877" t="str">
            <v>STATE OF CT USDA</v>
          </cell>
          <cell r="N1877" t="str">
            <v>SIERING DISTRICT</v>
          </cell>
          <cell r="P1877">
            <v>43675</v>
          </cell>
          <cell r="Q1877">
            <v>44496.570138888899</v>
          </cell>
          <cell r="R1877">
            <v>44676</v>
          </cell>
          <cell r="S1877" t="str">
            <v>FRANKIE</v>
          </cell>
          <cell r="T1877" t="str">
            <v>12</v>
          </cell>
          <cell r="V1877" t="str">
            <v>41.244485</v>
          </cell>
          <cell r="W1877" t="str">
            <v>-73.274355</v>
          </cell>
        </row>
        <row r="1878">
          <cell r="B1878">
            <v>770106</v>
          </cell>
          <cell r="C1878" t="str">
            <v>S STAPLE SCH REG 9 USDA</v>
          </cell>
          <cell r="D1878" t="str">
            <v>USDA</v>
          </cell>
          <cell r="E1878">
            <v>0</v>
          </cell>
          <cell r="F1878" t="str">
            <v>T</v>
          </cell>
          <cell r="G1878" t="str">
            <v>515 MOREHOUSE RD</v>
          </cell>
          <cell r="H1878" t="str">
            <v>EASTON</v>
          </cell>
          <cell r="I1878" t="str">
            <v>CT</v>
          </cell>
          <cell r="J1878" t="str">
            <v>06612</v>
          </cell>
          <cell r="K1878" t="str">
            <v>Exact Auto Street Reference Geocoded</v>
          </cell>
          <cell r="M1878" t="str">
            <v>STATE OF CT USDA</v>
          </cell>
          <cell r="N1878" t="str">
            <v>SIERING DISTRICT</v>
          </cell>
          <cell r="P1878">
            <v>43675</v>
          </cell>
          <cell r="Q1878">
            <v>44496.570138888899</v>
          </cell>
          <cell r="R1878">
            <v>44697</v>
          </cell>
          <cell r="S1878" t="str">
            <v>FRANKIE</v>
          </cell>
          <cell r="T1878" t="str">
            <v>12</v>
          </cell>
          <cell r="V1878" t="str">
            <v>41.237525</v>
          </cell>
          <cell r="W1878" t="str">
            <v>-73.284486</v>
          </cell>
        </row>
        <row r="1879">
          <cell r="B1879">
            <v>770107</v>
          </cell>
          <cell r="C1879" t="str">
            <v>ELLINGTON HIGH - USDA</v>
          </cell>
          <cell r="D1879" t="str">
            <v>USDA</v>
          </cell>
          <cell r="E1879">
            <v>0</v>
          </cell>
          <cell r="F1879" t="str">
            <v>R</v>
          </cell>
          <cell r="G1879" t="str">
            <v>36 MAPLE ST</v>
          </cell>
          <cell r="H1879" t="str">
            <v>ELLINGTON</v>
          </cell>
          <cell r="I1879" t="str">
            <v>CT</v>
          </cell>
          <cell r="J1879" t="str">
            <v>06029</v>
          </cell>
          <cell r="K1879" t="str">
            <v>High Confidence Auto Street Ref Geocoded</v>
          </cell>
          <cell r="M1879" t="str">
            <v>STATE OF CT USDA</v>
          </cell>
          <cell r="N1879" t="str">
            <v>SIERING DISTRICT</v>
          </cell>
          <cell r="P1879">
            <v>43675</v>
          </cell>
          <cell r="Q1879">
            <v>44496.570127314801</v>
          </cell>
          <cell r="R1879">
            <v>44741</v>
          </cell>
          <cell r="S1879" t="str">
            <v>FRANKIE</v>
          </cell>
          <cell r="T1879" t="str">
            <v>12</v>
          </cell>
          <cell r="V1879" t="str">
            <v>41.908752</v>
          </cell>
          <cell r="W1879" t="str">
            <v>-72.458958</v>
          </cell>
        </row>
        <row r="1880">
          <cell r="B1880">
            <v>770108</v>
          </cell>
          <cell r="C1880" t="str">
            <v>ELLINGTON MID SCH USDA</v>
          </cell>
          <cell r="D1880" t="str">
            <v>USDA</v>
          </cell>
          <cell r="E1880">
            <v>0</v>
          </cell>
          <cell r="F1880" t="str">
            <v>R</v>
          </cell>
          <cell r="G1880" t="str">
            <v>46 MIDDLE BUTCHER RD</v>
          </cell>
          <cell r="H1880" t="str">
            <v>ELLINGTON</v>
          </cell>
          <cell r="I1880" t="str">
            <v>CT</v>
          </cell>
          <cell r="J1880" t="str">
            <v>06029</v>
          </cell>
          <cell r="K1880" t="str">
            <v>Exact Auto Street Reference Geocoded</v>
          </cell>
          <cell r="M1880" t="str">
            <v>STATE OF CT USDA</v>
          </cell>
          <cell r="N1880" t="str">
            <v>SIERING DISTRICT</v>
          </cell>
          <cell r="P1880">
            <v>43675</v>
          </cell>
          <cell r="Q1880">
            <v>44496.570127314801</v>
          </cell>
          <cell r="R1880">
            <v>44699</v>
          </cell>
          <cell r="S1880" t="str">
            <v>FRANKIE</v>
          </cell>
          <cell r="T1880" t="str">
            <v>12</v>
          </cell>
          <cell r="V1880" t="str">
            <v>41.878399</v>
          </cell>
          <cell r="W1880" t="str">
            <v>-72.459657</v>
          </cell>
        </row>
        <row r="1881">
          <cell r="B1881">
            <v>770109</v>
          </cell>
          <cell r="C1881" t="str">
            <v>ENFIELD HIGH SCH  USDA</v>
          </cell>
          <cell r="D1881" t="str">
            <v>USDA</v>
          </cell>
          <cell r="E1881">
            <v>0</v>
          </cell>
          <cell r="F1881" t="str">
            <v>T</v>
          </cell>
          <cell r="G1881" t="str">
            <v>1264 ENFIELD ST</v>
          </cell>
          <cell r="H1881" t="str">
            <v>ENFIELD</v>
          </cell>
          <cell r="I1881" t="str">
            <v>CT</v>
          </cell>
          <cell r="J1881" t="str">
            <v>06082</v>
          </cell>
          <cell r="K1881" t="str">
            <v>Exact Auto Street Reference Geocoded</v>
          </cell>
          <cell r="L1881" t="str">
            <v>IS;EJ</v>
          </cell>
          <cell r="M1881" t="str">
            <v>STATE OF CT USDA</v>
          </cell>
          <cell r="N1881" t="str">
            <v>SIERING DISTRICT</v>
          </cell>
          <cell r="P1881">
            <v>43675</v>
          </cell>
          <cell r="Q1881">
            <v>44727.762037036999</v>
          </cell>
          <cell r="R1881">
            <v>44739</v>
          </cell>
          <cell r="S1881" t="str">
            <v>FRANKIE</v>
          </cell>
          <cell r="T1881" t="str">
            <v>12</v>
          </cell>
          <cell r="V1881" t="str">
            <v>41.978963</v>
          </cell>
          <cell r="W1881" t="str">
            <v>-72.592296</v>
          </cell>
        </row>
        <row r="1882">
          <cell r="B1882">
            <v>770110</v>
          </cell>
          <cell r="C1882" t="str">
            <v>JFK MID SCH USDA</v>
          </cell>
          <cell r="D1882" t="str">
            <v>USDA</v>
          </cell>
          <cell r="E1882">
            <v>0</v>
          </cell>
          <cell r="F1882" t="str">
            <v>T</v>
          </cell>
          <cell r="G1882" t="str">
            <v>155 RAFFIA RD</v>
          </cell>
          <cell r="H1882" t="str">
            <v>ENFIELD</v>
          </cell>
          <cell r="I1882" t="str">
            <v>CT</v>
          </cell>
          <cell r="J1882" t="str">
            <v>06082</v>
          </cell>
          <cell r="K1882" t="str">
            <v>Exact Auto Street Reference Geocoded</v>
          </cell>
          <cell r="M1882" t="str">
            <v>STATE OF CT USDA</v>
          </cell>
          <cell r="N1882" t="str">
            <v>SIERING DISTRICT</v>
          </cell>
          <cell r="P1882">
            <v>43675</v>
          </cell>
          <cell r="Q1882">
            <v>44496.570127314801</v>
          </cell>
          <cell r="R1882">
            <v>44669</v>
          </cell>
          <cell r="S1882" t="str">
            <v>FRANKIE</v>
          </cell>
          <cell r="T1882" t="str">
            <v>12</v>
          </cell>
          <cell r="V1882" t="str">
            <v>41.957261</v>
          </cell>
          <cell r="W1882" t="str">
            <v>-72.565263</v>
          </cell>
        </row>
        <row r="1883">
          <cell r="B1883">
            <v>770111</v>
          </cell>
          <cell r="C1883" t="str">
            <v>CIVIC LEADERSHIP HS CREC</v>
          </cell>
          <cell r="D1883" t="str">
            <v>USDA</v>
          </cell>
          <cell r="E1883">
            <v>0</v>
          </cell>
          <cell r="F1883" t="str">
            <v>F</v>
          </cell>
          <cell r="G1883" t="str">
            <v>1617 KING ST</v>
          </cell>
          <cell r="H1883" t="str">
            <v>ENFIELD</v>
          </cell>
          <cell r="I1883" t="str">
            <v>CT</v>
          </cell>
          <cell r="J1883" t="str">
            <v>06082</v>
          </cell>
          <cell r="K1883" t="str">
            <v>Exact Auto Street Reference Geocoded</v>
          </cell>
          <cell r="M1883" t="str">
            <v>STATE OF CT USDA</v>
          </cell>
          <cell r="N1883" t="str">
            <v>SIERING DISTRICT</v>
          </cell>
          <cell r="P1883">
            <v>43675</v>
          </cell>
          <cell r="Q1883">
            <v>44496.570127314801</v>
          </cell>
          <cell r="R1883">
            <v>44728</v>
          </cell>
          <cell r="S1883" t="str">
            <v>FRANKIE</v>
          </cell>
          <cell r="T1883" t="str">
            <v>12</v>
          </cell>
          <cell r="V1883" t="str">
            <v>41.948739</v>
          </cell>
          <cell r="W1883" t="str">
            <v>-72.602016</v>
          </cell>
        </row>
        <row r="1884">
          <cell r="B1884">
            <v>770112</v>
          </cell>
          <cell r="C1884" t="str">
            <v>WARDE HI STORE USDA</v>
          </cell>
          <cell r="D1884" t="str">
            <v>USDA</v>
          </cell>
          <cell r="E1884">
            <v>0</v>
          </cell>
          <cell r="F1884" t="str">
            <v>W</v>
          </cell>
          <cell r="G1884" t="str">
            <v>755 MELVILLE AVE</v>
          </cell>
          <cell r="H1884" t="str">
            <v>FAIRFIELD</v>
          </cell>
          <cell r="I1884" t="str">
            <v>CT</v>
          </cell>
          <cell r="J1884" t="str">
            <v>06430</v>
          </cell>
          <cell r="K1884" t="str">
            <v>Self Geocoded</v>
          </cell>
          <cell r="L1884" t="str">
            <v>IS;DP or LG;EJ</v>
          </cell>
          <cell r="M1884" t="str">
            <v>STATE OF CT USDA</v>
          </cell>
          <cell r="N1884" t="str">
            <v>SIERING DISTRICT</v>
          </cell>
          <cell r="O1884" t="str">
            <v>Dock for general dry &amp; ref &amp; paper goods. Bring Dock Plate in case you are not level with dock.  Frozen storage is at Roll up Garage "Door 49" a little below dock area. USDA Frozen &amp; Dry products at door 49.</v>
          </cell>
          <cell r="P1884">
            <v>43675</v>
          </cell>
          <cell r="Q1884">
            <v>44691.606412036999</v>
          </cell>
          <cell r="R1884">
            <v>44726</v>
          </cell>
          <cell r="S1884" t="str">
            <v>FRANKIE</v>
          </cell>
          <cell r="T1884" t="str">
            <v>12</v>
          </cell>
          <cell r="V1884" t="str">
            <v>41.186235</v>
          </cell>
          <cell r="W1884" t="str">
            <v>-73.233994</v>
          </cell>
        </row>
        <row r="1885">
          <cell r="B1885">
            <v>770113</v>
          </cell>
          <cell r="C1885" t="str">
            <v>HOUSATONIC HIGH REG 1 USD</v>
          </cell>
          <cell r="D1885" t="str">
            <v>USDA</v>
          </cell>
          <cell r="E1885">
            <v>0</v>
          </cell>
          <cell r="F1885" t="str">
            <v>W</v>
          </cell>
          <cell r="G1885" t="str">
            <v>246 WARREN TURNPIKE RD</v>
          </cell>
          <cell r="H1885" t="str">
            <v>FALLS VILLAGE</v>
          </cell>
          <cell r="I1885" t="str">
            <v>CT</v>
          </cell>
          <cell r="J1885" t="str">
            <v>06031</v>
          </cell>
          <cell r="K1885" t="str">
            <v>High Confidence Auto Street Ref Geocoded</v>
          </cell>
          <cell r="M1885" t="str">
            <v>STATE OF CT USDA</v>
          </cell>
          <cell r="N1885" t="str">
            <v>SIERING DISTRICT</v>
          </cell>
          <cell r="P1885">
            <v>43675</v>
          </cell>
          <cell r="Q1885">
            <v>44496.570185185199</v>
          </cell>
          <cell r="R1885">
            <v>44754</v>
          </cell>
          <cell r="S1885" t="str">
            <v>FRANKIE</v>
          </cell>
          <cell r="T1885" t="str">
            <v>12</v>
          </cell>
          <cell r="V1885" t="str">
            <v>41.938736</v>
          </cell>
          <cell r="W1885" t="str">
            <v>-73.361670</v>
          </cell>
        </row>
        <row r="1886">
          <cell r="B1886">
            <v>770114</v>
          </cell>
          <cell r="C1886" t="str">
            <v>ROBBINS MID SCH USDA CPS</v>
          </cell>
          <cell r="D1886" t="str">
            <v>USDA</v>
          </cell>
          <cell r="E1886">
            <v>0</v>
          </cell>
          <cell r="F1886" t="str">
            <v>W</v>
          </cell>
          <cell r="G1886" t="str">
            <v>20 WOLF PIT RD</v>
          </cell>
          <cell r="H1886" t="str">
            <v>FARMINGTON</v>
          </cell>
          <cell r="I1886" t="str">
            <v>CT</v>
          </cell>
          <cell r="J1886" t="str">
            <v>06032</v>
          </cell>
          <cell r="K1886" t="str">
            <v>Exact Auto Street Reference Geocoded</v>
          </cell>
          <cell r="M1886" t="str">
            <v>STATE OF CT USDA</v>
          </cell>
          <cell r="N1886" t="str">
            <v>SIERING DISTRICT</v>
          </cell>
          <cell r="P1886">
            <v>43675</v>
          </cell>
          <cell r="Q1886">
            <v>44089.543078703697</v>
          </cell>
          <cell r="R1886">
            <v>44726</v>
          </cell>
          <cell r="S1886" t="str">
            <v>FRANKIE</v>
          </cell>
          <cell r="T1886" t="str">
            <v>12</v>
          </cell>
          <cell r="V1886" t="str">
            <v>41.720556</v>
          </cell>
          <cell r="W1886" t="str">
            <v>-72.800813</v>
          </cell>
        </row>
        <row r="1887">
          <cell r="B1887">
            <v>770115</v>
          </cell>
          <cell r="C1887" t="str">
            <v>WEST WOODS ELEM USDA CPS</v>
          </cell>
          <cell r="D1887" t="str">
            <v>USDA</v>
          </cell>
          <cell r="E1887">
            <v>0</v>
          </cell>
          <cell r="F1887" t="str">
            <v>F</v>
          </cell>
          <cell r="G1887" t="str">
            <v>50 JUDSON LN</v>
          </cell>
          <cell r="H1887" t="str">
            <v>FARMINGTON</v>
          </cell>
          <cell r="I1887" t="str">
            <v>CT</v>
          </cell>
          <cell r="J1887" t="str">
            <v>06032</v>
          </cell>
          <cell r="K1887" t="str">
            <v>Exact Auto Street Reference Geocoded</v>
          </cell>
          <cell r="M1887" t="str">
            <v>STATE OF CT USDA</v>
          </cell>
          <cell r="N1887" t="str">
            <v>SIERING DISTRICT</v>
          </cell>
          <cell r="P1887">
            <v>43675</v>
          </cell>
          <cell r="Q1887">
            <v>44496.570127314801</v>
          </cell>
          <cell r="R1887">
            <v>43727</v>
          </cell>
          <cell r="S1887" t="str">
            <v>FRANKIE</v>
          </cell>
          <cell r="T1887" t="str">
            <v>12</v>
          </cell>
          <cell r="V1887" t="str">
            <v>41.714264</v>
          </cell>
          <cell r="W1887" t="str">
            <v>-72.875087</v>
          </cell>
        </row>
        <row r="1888">
          <cell r="B1888">
            <v>770116</v>
          </cell>
          <cell r="C1888" t="str">
            <v>GIDEON WELLS HIGH SCHOOL - USDA</v>
          </cell>
          <cell r="D1888" t="str">
            <v>USDA</v>
          </cell>
          <cell r="E1888">
            <v>0</v>
          </cell>
          <cell r="F1888" t="str">
            <v>W</v>
          </cell>
          <cell r="G1888" t="str">
            <v>1029 NEIPSIC ROAD</v>
          </cell>
          <cell r="H1888" t="str">
            <v>GLASTONBURY</v>
          </cell>
          <cell r="I1888" t="str">
            <v>CT</v>
          </cell>
          <cell r="J1888" t="str">
            <v>06033</v>
          </cell>
          <cell r="K1888" t="str">
            <v>Exact Auto Street Reference Geocoded</v>
          </cell>
          <cell r="M1888" t="str">
            <v>STATE OF CT USDA</v>
          </cell>
          <cell r="N1888" t="str">
            <v>SIERING DISTRICT</v>
          </cell>
          <cell r="P1888">
            <v>43675</v>
          </cell>
          <cell r="Q1888">
            <v>44496.570127314801</v>
          </cell>
          <cell r="R1888">
            <v>44677</v>
          </cell>
          <cell r="S1888" t="str">
            <v>FRANKIE</v>
          </cell>
          <cell r="T1888" t="str">
            <v>12</v>
          </cell>
          <cell r="V1888" t="str">
            <v>41.700658</v>
          </cell>
          <cell r="W1888" t="str">
            <v>-72.549156</v>
          </cell>
        </row>
        <row r="1889">
          <cell r="B1889">
            <v>770117</v>
          </cell>
          <cell r="C1889" t="str">
            <v>GLASTONBURY HI SCH USDA</v>
          </cell>
          <cell r="D1889" t="str">
            <v>USDA</v>
          </cell>
          <cell r="E1889">
            <v>0</v>
          </cell>
          <cell r="F1889" t="str">
            <v>W</v>
          </cell>
          <cell r="G1889" t="str">
            <v>330 HUBBARD ST</v>
          </cell>
          <cell r="H1889" t="str">
            <v>GLASTONBURY</v>
          </cell>
          <cell r="I1889" t="str">
            <v>CT</v>
          </cell>
          <cell r="J1889" t="str">
            <v>06033</v>
          </cell>
          <cell r="K1889" t="str">
            <v>Exact Auto Street Reference Geocoded</v>
          </cell>
          <cell r="M1889" t="str">
            <v>STATE OF CT USDA</v>
          </cell>
          <cell r="N1889" t="str">
            <v>SIERING DISTRICT</v>
          </cell>
          <cell r="P1889">
            <v>43675</v>
          </cell>
          <cell r="Q1889">
            <v>44496.570127314801</v>
          </cell>
          <cell r="R1889">
            <v>44699</v>
          </cell>
          <cell r="S1889" t="str">
            <v>FRANKIE</v>
          </cell>
          <cell r="T1889" t="str">
            <v>12</v>
          </cell>
          <cell r="V1889" t="str">
            <v>41.702601</v>
          </cell>
          <cell r="W1889" t="str">
            <v>-72.592391</v>
          </cell>
        </row>
        <row r="1890">
          <cell r="B1890">
            <v>770118</v>
          </cell>
          <cell r="C1890" t="str">
            <v>GLASTONBURY PS USDA</v>
          </cell>
          <cell r="D1890" t="str">
            <v>USDA</v>
          </cell>
          <cell r="E1890">
            <v>0</v>
          </cell>
          <cell r="F1890" t="str">
            <v>W</v>
          </cell>
          <cell r="G1890" t="str">
            <v>216 ADDISON RD</v>
          </cell>
          <cell r="H1890" t="str">
            <v>GLASTONBURY</v>
          </cell>
          <cell r="I1890" t="str">
            <v>CT</v>
          </cell>
          <cell r="J1890" t="str">
            <v>06033</v>
          </cell>
          <cell r="K1890" t="str">
            <v>High Confidence Auto Street Ref Geocoded</v>
          </cell>
          <cell r="M1890" t="str">
            <v>STATE OF CT USDA</v>
          </cell>
          <cell r="N1890" t="str">
            <v>SIERING DISTRICT</v>
          </cell>
          <cell r="P1890">
            <v>43675</v>
          </cell>
          <cell r="Q1890">
            <v>44691.606412036999</v>
          </cell>
          <cell r="R1890">
            <v>44670</v>
          </cell>
          <cell r="S1890" t="str">
            <v>FRANKIE</v>
          </cell>
          <cell r="T1890" t="str">
            <v>12</v>
          </cell>
          <cell r="V1890" t="str">
            <v>41.723190</v>
          </cell>
          <cell r="W1890" t="str">
            <v>-72.580338</v>
          </cell>
        </row>
        <row r="1891">
          <cell r="B1891">
            <v>770119</v>
          </cell>
          <cell r="C1891" t="str">
            <v>GRANBY ELEMENTARY USDA</v>
          </cell>
          <cell r="D1891" t="str">
            <v>USDA</v>
          </cell>
          <cell r="E1891">
            <v>0</v>
          </cell>
          <cell r="F1891" t="str">
            <v>T</v>
          </cell>
          <cell r="G1891" t="str">
            <v>134 WELLS RD</v>
          </cell>
          <cell r="H1891" t="str">
            <v>GRANBY</v>
          </cell>
          <cell r="I1891" t="str">
            <v>CT</v>
          </cell>
          <cell r="J1891" t="str">
            <v>06035</v>
          </cell>
          <cell r="K1891" t="str">
            <v>Exact Auto Street Reference Geocoded</v>
          </cell>
          <cell r="M1891" t="str">
            <v>STATE OF CT USDA</v>
          </cell>
          <cell r="N1891" t="str">
            <v>SIERING DISTRICT</v>
          </cell>
          <cell r="P1891">
            <v>43675</v>
          </cell>
          <cell r="Q1891">
            <v>44496.570127314801</v>
          </cell>
          <cell r="R1891">
            <v>43731</v>
          </cell>
          <cell r="S1891" t="str">
            <v>FRANKIE</v>
          </cell>
          <cell r="T1891" t="str">
            <v>12</v>
          </cell>
          <cell r="V1891" t="str">
            <v>41.991533</v>
          </cell>
          <cell r="W1891" t="str">
            <v>-72.808998</v>
          </cell>
        </row>
        <row r="1892">
          <cell r="B1892">
            <v>770120</v>
          </cell>
          <cell r="C1892" t="str">
            <v>GRANBY MEM MID SCH USDA</v>
          </cell>
          <cell r="D1892" t="str">
            <v>USDA</v>
          </cell>
          <cell r="E1892">
            <v>0</v>
          </cell>
          <cell r="F1892" t="str">
            <v>T</v>
          </cell>
          <cell r="G1892" t="str">
            <v>321 SALMON BROOK ST</v>
          </cell>
          <cell r="H1892" t="str">
            <v>GRANBY</v>
          </cell>
          <cell r="I1892" t="str">
            <v>CT</v>
          </cell>
          <cell r="J1892" t="str">
            <v>06035</v>
          </cell>
          <cell r="K1892" t="str">
            <v>Exact Auto Street Reference Geocoded</v>
          </cell>
          <cell r="M1892" t="str">
            <v>STATE OF CT USDA</v>
          </cell>
          <cell r="N1892" t="str">
            <v>SIERING DISTRICT</v>
          </cell>
          <cell r="P1892">
            <v>43675</v>
          </cell>
          <cell r="Q1892">
            <v>44496.570127314801</v>
          </cell>
          <cell r="R1892">
            <v>44669</v>
          </cell>
          <cell r="S1892" t="str">
            <v>FRANKIE</v>
          </cell>
          <cell r="T1892" t="str">
            <v>12</v>
          </cell>
          <cell r="V1892" t="str">
            <v>41.960847</v>
          </cell>
          <cell r="W1892" t="str">
            <v>-72.790597</v>
          </cell>
        </row>
        <row r="1893">
          <cell r="B1893">
            <v>770121</v>
          </cell>
          <cell r="C1893" t="str">
            <v>KELLY LANE ELEM SCH USDA</v>
          </cell>
          <cell r="D1893" t="str">
            <v>USDA</v>
          </cell>
          <cell r="E1893">
            <v>0</v>
          </cell>
          <cell r="F1893" t="str">
            <v>T</v>
          </cell>
          <cell r="G1893" t="str">
            <v>60 KELLY LN</v>
          </cell>
          <cell r="H1893" t="str">
            <v>GRANBY</v>
          </cell>
          <cell r="I1893" t="str">
            <v>CT</v>
          </cell>
          <cell r="J1893" t="str">
            <v>06035</v>
          </cell>
          <cell r="K1893" t="str">
            <v>Exact Auto Street Reference Geocoded</v>
          </cell>
          <cell r="M1893" t="str">
            <v>STATE OF CT USDA</v>
          </cell>
          <cell r="N1893" t="str">
            <v>SIERING DISTRICT</v>
          </cell>
          <cell r="P1893">
            <v>43675</v>
          </cell>
          <cell r="Q1893">
            <v>44496.570127314801</v>
          </cell>
          <cell r="R1893">
            <v>44669</v>
          </cell>
          <cell r="S1893" t="str">
            <v>FRANKIE</v>
          </cell>
          <cell r="T1893" t="str">
            <v>12</v>
          </cell>
          <cell r="V1893" t="str">
            <v>41.967832</v>
          </cell>
          <cell r="W1893" t="str">
            <v>-72.811419</v>
          </cell>
        </row>
        <row r="1894">
          <cell r="B1894">
            <v>770122</v>
          </cell>
          <cell r="C1894" t="str">
            <v>KOLNASKI SCH USDA</v>
          </cell>
          <cell r="D1894" t="str">
            <v>USDA</v>
          </cell>
          <cell r="E1894">
            <v>0</v>
          </cell>
          <cell r="F1894" t="str">
            <v>T</v>
          </cell>
          <cell r="G1894" t="str">
            <v>500 POQUONNOCK RD</v>
          </cell>
          <cell r="H1894" t="str">
            <v>GROTON</v>
          </cell>
          <cell r="I1894" t="str">
            <v>CT</v>
          </cell>
          <cell r="J1894" t="str">
            <v>06340</v>
          </cell>
          <cell r="K1894" t="str">
            <v>Exact Auto Street Reference Geocoded</v>
          </cell>
          <cell r="M1894" t="str">
            <v>STATE OF CT USDA</v>
          </cell>
          <cell r="N1894" t="str">
            <v>SIERING DISTRICT</v>
          </cell>
          <cell r="P1894">
            <v>43675</v>
          </cell>
          <cell r="Q1894">
            <v>44496.570138888899</v>
          </cell>
          <cell r="S1894" t="str">
            <v>FRANKIE</v>
          </cell>
          <cell r="T1894" t="str">
            <v>12</v>
          </cell>
          <cell r="V1894" t="str">
            <v>41.343235</v>
          </cell>
          <cell r="W1894" t="str">
            <v>-72.062423</v>
          </cell>
        </row>
        <row r="1895">
          <cell r="B1895">
            <v>770123</v>
          </cell>
          <cell r="C1895" t="str">
            <v>CNTRL OFFICE STRAGE USDA</v>
          </cell>
          <cell r="D1895" t="str">
            <v>USDA</v>
          </cell>
          <cell r="E1895">
            <v>0</v>
          </cell>
          <cell r="F1895" t="str">
            <v>T</v>
          </cell>
          <cell r="G1895" t="str">
            <v>1300 FLANDERS ROAD</v>
          </cell>
          <cell r="H1895" t="str">
            <v>GROTON</v>
          </cell>
          <cell r="I1895" t="str">
            <v>CT</v>
          </cell>
          <cell r="J1895" t="str">
            <v>06355</v>
          </cell>
          <cell r="K1895" t="str">
            <v>High Confidence Auto Street Ref Geocoded</v>
          </cell>
          <cell r="M1895" t="str">
            <v>STATE OF CT USDA</v>
          </cell>
          <cell r="N1895" t="str">
            <v>SIERING DISTRICT</v>
          </cell>
          <cell r="P1895">
            <v>43675</v>
          </cell>
          <cell r="Q1895">
            <v>44089.543078703697</v>
          </cell>
          <cell r="R1895">
            <v>43885</v>
          </cell>
          <cell r="S1895" t="str">
            <v>FRANKIE</v>
          </cell>
          <cell r="T1895" t="str">
            <v>12</v>
          </cell>
          <cell r="V1895" t="str">
            <v>41.386591</v>
          </cell>
          <cell r="W1895" t="str">
            <v>-72.006238</v>
          </cell>
        </row>
        <row r="1896">
          <cell r="B1896">
            <v>770124</v>
          </cell>
          <cell r="C1896" t="str">
            <v>CHESTER ELEMENTARY SCHOOL - USDA</v>
          </cell>
          <cell r="D1896" t="str">
            <v>USDA</v>
          </cell>
          <cell r="E1896">
            <v>0</v>
          </cell>
          <cell r="F1896" t="str">
            <v>T</v>
          </cell>
          <cell r="G1896" t="str">
            <v>1 HARRY DAY ROAD</v>
          </cell>
          <cell r="H1896" t="str">
            <v>GROTON</v>
          </cell>
          <cell r="I1896" t="str">
            <v>CT</v>
          </cell>
          <cell r="J1896" t="str">
            <v>06340</v>
          </cell>
          <cell r="K1896" t="str">
            <v>High Confidence Auto Street Ref Geocoded</v>
          </cell>
          <cell r="M1896" t="str">
            <v>STATE OF CT USDA</v>
          </cell>
          <cell r="N1896" t="str">
            <v>SIERING DISTRICT</v>
          </cell>
          <cell r="P1896">
            <v>43675</v>
          </cell>
          <cell r="Q1896">
            <v>44496.570127314801</v>
          </cell>
          <cell r="R1896">
            <v>43717</v>
          </cell>
          <cell r="S1896" t="str">
            <v>FRANKIE</v>
          </cell>
          <cell r="T1896" t="str">
            <v>12</v>
          </cell>
          <cell r="V1896" t="str">
            <v>41.347178</v>
          </cell>
          <cell r="W1896" t="str">
            <v>-72.026731</v>
          </cell>
        </row>
        <row r="1897">
          <cell r="B1897">
            <v>770125</v>
          </cell>
          <cell r="C1897" t="str">
            <v>CUTLER MIDDLE SCH USDA</v>
          </cell>
          <cell r="D1897" t="str">
            <v>USDA</v>
          </cell>
          <cell r="E1897">
            <v>0</v>
          </cell>
          <cell r="F1897" t="str">
            <v>T</v>
          </cell>
          <cell r="G1897" t="str">
            <v>160 FISHTOWN ROAD</v>
          </cell>
          <cell r="H1897" t="str">
            <v>GROTON</v>
          </cell>
          <cell r="I1897" t="str">
            <v>CT</v>
          </cell>
          <cell r="J1897" t="str">
            <v>06355</v>
          </cell>
          <cell r="K1897" t="str">
            <v>Med Confidence Auto Street Ref Geocoded</v>
          </cell>
          <cell r="M1897" t="str">
            <v>STATE OF CT USDA</v>
          </cell>
          <cell r="N1897" t="str">
            <v>SIERING DISTRICT</v>
          </cell>
          <cell r="P1897">
            <v>43675</v>
          </cell>
          <cell r="Q1897">
            <v>44496.570115740702</v>
          </cell>
          <cell r="S1897" t="str">
            <v>FRANKIE</v>
          </cell>
          <cell r="T1897" t="str">
            <v>12</v>
          </cell>
          <cell r="V1897" t="str">
            <v>41.347460</v>
          </cell>
          <cell r="W1897" t="str">
            <v>-71.999060</v>
          </cell>
        </row>
        <row r="1898">
          <cell r="B1898">
            <v>770126</v>
          </cell>
          <cell r="C1898" t="str">
            <v>ELLA GRASSO CTECS USDA</v>
          </cell>
          <cell r="D1898" t="str">
            <v>USDA</v>
          </cell>
          <cell r="E1898">
            <v>0</v>
          </cell>
          <cell r="F1898" t="str">
            <v>T</v>
          </cell>
          <cell r="G1898" t="str">
            <v>189 FORT HILL RD</v>
          </cell>
          <cell r="H1898" t="str">
            <v>GROTON</v>
          </cell>
          <cell r="I1898" t="str">
            <v>CT</v>
          </cell>
          <cell r="J1898" t="str">
            <v>06340</v>
          </cell>
          <cell r="K1898" t="str">
            <v>Exact Auto Street Reference Geocoded</v>
          </cell>
          <cell r="M1898" t="str">
            <v>STATE OF CT USDA</v>
          </cell>
          <cell r="N1898" t="str">
            <v>SIERING DISTRICT</v>
          </cell>
          <cell r="P1898">
            <v>43675</v>
          </cell>
          <cell r="Q1898">
            <v>44496.570208333302</v>
          </cell>
          <cell r="S1898" t="str">
            <v>FRANKIE</v>
          </cell>
          <cell r="T1898" t="str">
            <v>12</v>
          </cell>
          <cell r="V1898" t="str">
            <v>41.347031</v>
          </cell>
          <cell r="W1898" t="str">
            <v>-72.022088</v>
          </cell>
        </row>
        <row r="1899">
          <cell r="B1899">
            <v>770127</v>
          </cell>
          <cell r="C1899" t="str">
            <v>FITCH HIGH SCHOOL - USDA</v>
          </cell>
          <cell r="D1899" t="str">
            <v>USDA</v>
          </cell>
          <cell r="E1899">
            <v>0</v>
          </cell>
          <cell r="F1899" t="str">
            <v>T</v>
          </cell>
          <cell r="G1899" t="str">
            <v>101 GROTON LONG POINT RD</v>
          </cell>
          <cell r="H1899" t="str">
            <v>GROTON</v>
          </cell>
          <cell r="I1899" t="str">
            <v>CT</v>
          </cell>
          <cell r="J1899" t="str">
            <v>06340</v>
          </cell>
          <cell r="K1899" t="str">
            <v>Exact Auto Street Reference Geocoded</v>
          </cell>
          <cell r="M1899" t="str">
            <v>STATE OF CT USDA</v>
          </cell>
          <cell r="N1899" t="str">
            <v>SIERING DISTRICT</v>
          </cell>
          <cell r="P1899">
            <v>43675</v>
          </cell>
          <cell r="Q1899">
            <v>44496.570138888899</v>
          </cell>
          <cell r="R1899">
            <v>44669</v>
          </cell>
          <cell r="S1899" t="str">
            <v>FRANKIE</v>
          </cell>
          <cell r="T1899" t="str">
            <v>12</v>
          </cell>
          <cell r="V1899" t="str">
            <v>41.342577</v>
          </cell>
          <cell r="W1899" t="str">
            <v>-72.010465</v>
          </cell>
        </row>
        <row r="1900">
          <cell r="B1900">
            <v>770128</v>
          </cell>
          <cell r="C1900" t="str">
            <v>BUTLER ELEM SCH USDA</v>
          </cell>
          <cell r="D1900" t="str">
            <v>USDA</v>
          </cell>
          <cell r="E1900">
            <v>0</v>
          </cell>
          <cell r="F1900" t="str">
            <v>T</v>
          </cell>
          <cell r="G1900" t="str">
            <v>155 OCEAN VIEW AVE</v>
          </cell>
          <cell r="H1900" t="str">
            <v>GROTON</v>
          </cell>
          <cell r="I1900" t="str">
            <v>CT</v>
          </cell>
          <cell r="J1900" t="str">
            <v>06355</v>
          </cell>
          <cell r="K1900" t="str">
            <v>High Confidence Auto Street Ref Geocoded</v>
          </cell>
          <cell r="M1900" t="str">
            <v>STATE OF CT USDA</v>
          </cell>
          <cell r="N1900" t="str">
            <v>SIERING DISTRICT</v>
          </cell>
          <cell r="P1900">
            <v>43675</v>
          </cell>
          <cell r="Q1900">
            <v>44496.570138888899</v>
          </cell>
          <cell r="S1900" t="str">
            <v>FRANKIE</v>
          </cell>
          <cell r="T1900" t="str">
            <v>12</v>
          </cell>
          <cell r="V1900" t="str">
            <v>41.349131</v>
          </cell>
          <cell r="W1900" t="str">
            <v>-71.982483</v>
          </cell>
        </row>
        <row r="1901">
          <cell r="B1901">
            <v>770129</v>
          </cell>
          <cell r="C1901" t="str">
            <v>WESTSIDE MID SCH USDA</v>
          </cell>
          <cell r="D1901" t="str">
            <v>USDA</v>
          </cell>
          <cell r="E1901">
            <v>0</v>
          </cell>
          <cell r="F1901" t="str">
            <v>T</v>
          </cell>
          <cell r="G1901" t="str">
            <v>250 BRANDEGEE AVE</v>
          </cell>
          <cell r="H1901" t="str">
            <v>GROTON</v>
          </cell>
          <cell r="I1901" t="str">
            <v>CT</v>
          </cell>
          <cell r="J1901" t="str">
            <v>06340</v>
          </cell>
          <cell r="K1901" t="str">
            <v>Exact Auto Street Reference Geocoded</v>
          </cell>
          <cell r="M1901" t="str">
            <v>STATE OF CT USDA</v>
          </cell>
          <cell r="N1901" t="str">
            <v>SIERING DISTRICT</v>
          </cell>
          <cell r="P1901">
            <v>43675</v>
          </cell>
          <cell r="Q1901">
            <v>44496.570138888899</v>
          </cell>
          <cell r="S1901" t="str">
            <v>FRANKIE</v>
          </cell>
          <cell r="T1901" t="str">
            <v>12</v>
          </cell>
          <cell r="V1901" t="str">
            <v>41.338638</v>
          </cell>
          <cell r="W1901" t="str">
            <v>-72.067724</v>
          </cell>
        </row>
        <row r="1902">
          <cell r="B1902">
            <v>770130</v>
          </cell>
          <cell r="C1902" t="str">
            <v>A  W  COX SCHOOL- USDA</v>
          </cell>
          <cell r="D1902" t="str">
            <v>USDA</v>
          </cell>
          <cell r="E1902">
            <v>0</v>
          </cell>
          <cell r="F1902" t="str">
            <v>W</v>
          </cell>
          <cell r="G1902" t="str">
            <v>143 THREE MILE CRSE</v>
          </cell>
          <cell r="H1902" t="str">
            <v>GUILFORD</v>
          </cell>
          <cell r="I1902" t="str">
            <v>CT</v>
          </cell>
          <cell r="J1902" t="str">
            <v>06437</v>
          </cell>
          <cell r="K1902" t="str">
            <v>Exact Auto Street Reference Geocoded</v>
          </cell>
          <cell r="M1902" t="str">
            <v>STATE OF CT USDA</v>
          </cell>
          <cell r="N1902" t="str">
            <v>SIERING DISTRICT</v>
          </cell>
          <cell r="P1902">
            <v>43675</v>
          </cell>
          <cell r="Q1902">
            <v>44496.570115740702</v>
          </cell>
          <cell r="S1902" t="str">
            <v>FRANKIE</v>
          </cell>
          <cell r="T1902" t="str">
            <v>12</v>
          </cell>
          <cell r="V1902" t="str">
            <v>41.285364</v>
          </cell>
          <cell r="W1902" t="str">
            <v>-72.695494</v>
          </cell>
        </row>
        <row r="1903">
          <cell r="B1903">
            <v>770131</v>
          </cell>
          <cell r="C1903" t="str">
            <v>ABRAH BALDWIN MID SCH USD</v>
          </cell>
          <cell r="D1903" t="str">
            <v>USDA</v>
          </cell>
          <cell r="E1903">
            <v>0</v>
          </cell>
          <cell r="F1903" t="str">
            <v>W</v>
          </cell>
          <cell r="G1903" t="str">
            <v>LONG HILL &amp; BULLARD DRIVE</v>
          </cell>
          <cell r="H1903" t="str">
            <v>GUILFORD</v>
          </cell>
          <cell r="I1903" t="str">
            <v>CT</v>
          </cell>
          <cell r="J1903" t="str">
            <v>06437</v>
          </cell>
          <cell r="K1903" t="str">
            <v>High Confidence Auto Street Ref Geocoded</v>
          </cell>
          <cell r="M1903" t="str">
            <v>STATE OF CT USDA</v>
          </cell>
          <cell r="N1903" t="str">
            <v>SIERING DISTRICT</v>
          </cell>
          <cell r="P1903">
            <v>43675</v>
          </cell>
          <cell r="Q1903">
            <v>44496.570115740702</v>
          </cell>
          <cell r="S1903" t="str">
            <v>FRANKIE</v>
          </cell>
          <cell r="T1903" t="str">
            <v>12</v>
          </cell>
          <cell r="V1903" t="str">
            <v>41.336960</v>
          </cell>
          <cell r="W1903" t="str">
            <v>-72.723950</v>
          </cell>
        </row>
        <row r="1904">
          <cell r="B1904">
            <v>770132</v>
          </cell>
          <cell r="C1904" t="str">
            <v>ADAMS MIDDLE SCH USDA</v>
          </cell>
          <cell r="D1904" t="str">
            <v>USDA</v>
          </cell>
          <cell r="E1904">
            <v>0</v>
          </cell>
          <cell r="F1904" t="str">
            <v>W</v>
          </cell>
          <cell r="G1904" t="str">
            <v>233 CHURCH ST</v>
          </cell>
          <cell r="H1904" t="str">
            <v>GUILFORD</v>
          </cell>
          <cell r="I1904" t="str">
            <v>CT</v>
          </cell>
          <cell r="J1904" t="str">
            <v>06437</v>
          </cell>
          <cell r="K1904" t="str">
            <v>Exact Auto Street Reference Geocoded</v>
          </cell>
          <cell r="M1904" t="str">
            <v>STATE OF CT USDA</v>
          </cell>
          <cell r="N1904" t="str">
            <v>SIERING DISTRICT</v>
          </cell>
          <cell r="P1904">
            <v>43675</v>
          </cell>
          <cell r="Q1904">
            <v>44691.606412036999</v>
          </cell>
          <cell r="S1904" t="str">
            <v>FRANKIE</v>
          </cell>
          <cell r="T1904" t="str">
            <v>12</v>
          </cell>
          <cell r="V1904" t="str">
            <v>41.291958</v>
          </cell>
          <cell r="W1904" t="str">
            <v>-72.685620</v>
          </cell>
        </row>
        <row r="1905">
          <cell r="B1905">
            <v>770133</v>
          </cell>
          <cell r="C1905" t="str">
            <v>CALVIN LEETE SCH USDA</v>
          </cell>
          <cell r="D1905" t="str">
            <v>USDA</v>
          </cell>
          <cell r="E1905">
            <v>0</v>
          </cell>
          <cell r="F1905" t="str">
            <v>W</v>
          </cell>
          <cell r="G1905" t="str">
            <v>280 S UNION ST</v>
          </cell>
          <cell r="H1905" t="str">
            <v>GUILFORD</v>
          </cell>
          <cell r="I1905" t="str">
            <v>CT</v>
          </cell>
          <cell r="J1905" t="str">
            <v>06437</v>
          </cell>
          <cell r="K1905" t="str">
            <v>Exact Auto Street Reference Geocoded</v>
          </cell>
          <cell r="M1905" t="str">
            <v>STATE OF CT USDA</v>
          </cell>
          <cell r="N1905" t="str">
            <v>SIERING DISTRICT</v>
          </cell>
          <cell r="P1905">
            <v>43675</v>
          </cell>
          <cell r="Q1905">
            <v>44496.570115740702</v>
          </cell>
          <cell r="S1905" t="str">
            <v>FRANKIE</v>
          </cell>
          <cell r="T1905" t="str">
            <v>12</v>
          </cell>
          <cell r="V1905" t="str">
            <v>41.282004</v>
          </cell>
          <cell r="W1905" t="str">
            <v>-72.668591</v>
          </cell>
        </row>
        <row r="1906">
          <cell r="B1906">
            <v>770134</v>
          </cell>
          <cell r="C1906" t="str">
            <v>GUILFORD HIGH SCH USDA</v>
          </cell>
          <cell r="D1906" t="str">
            <v>USDA</v>
          </cell>
          <cell r="E1906">
            <v>0</v>
          </cell>
          <cell r="F1906" t="str">
            <v>W</v>
          </cell>
          <cell r="G1906" t="str">
            <v>701 NEW ENGLAND RD</v>
          </cell>
          <cell r="H1906" t="str">
            <v>GUILFORD</v>
          </cell>
          <cell r="I1906" t="str">
            <v>CT</v>
          </cell>
          <cell r="J1906" t="str">
            <v>06437</v>
          </cell>
          <cell r="K1906" t="str">
            <v>High Confidence Auto Street Ref Geocoded</v>
          </cell>
          <cell r="M1906" t="str">
            <v>STATE OF CT USDA</v>
          </cell>
          <cell r="N1906" t="str">
            <v>SIERING DISTRICT</v>
          </cell>
          <cell r="O1906" t="str">
            <v>EFFECTIVE 8/10/20 Del in all locations unless cust chooses not to.</v>
          </cell>
          <cell r="P1906">
            <v>43675</v>
          </cell>
          <cell r="Q1906">
            <v>44496.570115740702</v>
          </cell>
          <cell r="R1906">
            <v>44278</v>
          </cell>
          <cell r="S1906" t="str">
            <v>FRANKIE</v>
          </cell>
          <cell r="T1906" t="str">
            <v>12</v>
          </cell>
          <cell r="V1906" t="str">
            <v>41.317979</v>
          </cell>
          <cell r="W1906" t="str">
            <v>-72.723678</v>
          </cell>
        </row>
        <row r="1907">
          <cell r="B1907">
            <v>770135</v>
          </cell>
          <cell r="C1907" t="str">
            <v>GUILFORD LAKES SCH USDA</v>
          </cell>
          <cell r="D1907" t="str">
            <v>USDA</v>
          </cell>
          <cell r="E1907">
            <v>0</v>
          </cell>
          <cell r="F1907" t="str">
            <v>W</v>
          </cell>
          <cell r="G1907" t="str">
            <v>40 MAUPAS RD</v>
          </cell>
          <cell r="H1907" t="str">
            <v>GUILFORD</v>
          </cell>
          <cell r="I1907" t="str">
            <v>CT</v>
          </cell>
          <cell r="J1907" t="str">
            <v>06437</v>
          </cell>
          <cell r="K1907" t="str">
            <v>High Confidence Auto Street Ref Geocoded</v>
          </cell>
          <cell r="M1907" t="str">
            <v>STATE OF CT USDA</v>
          </cell>
          <cell r="N1907" t="str">
            <v>SIERING DISTRICT</v>
          </cell>
          <cell r="P1907">
            <v>43675</v>
          </cell>
          <cell r="Q1907">
            <v>44496.570115740702</v>
          </cell>
          <cell r="S1907" t="str">
            <v>FRANKIE</v>
          </cell>
          <cell r="T1907" t="str">
            <v>12</v>
          </cell>
          <cell r="V1907" t="str">
            <v>41.328732</v>
          </cell>
          <cell r="W1907" t="str">
            <v>-72.688139</v>
          </cell>
        </row>
        <row r="1908">
          <cell r="B1908">
            <v>770136</v>
          </cell>
          <cell r="C1908" t="str">
            <v>MELISSA JONES SCH USDA</v>
          </cell>
          <cell r="D1908" t="str">
            <v>USDA</v>
          </cell>
          <cell r="E1908">
            <v>0</v>
          </cell>
          <cell r="F1908" t="str">
            <v>W</v>
          </cell>
          <cell r="G1908" t="str">
            <v>181 LEDGE HILL RD</v>
          </cell>
          <cell r="H1908" t="str">
            <v>GUILFORD</v>
          </cell>
          <cell r="I1908" t="str">
            <v>CT</v>
          </cell>
          <cell r="J1908" t="str">
            <v>06437</v>
          </cell>
          <cell r="K1908" t="str">
            <v>Exact Auto Street Reference Geocoded</v>
          </cell>
          <cell r="M1908" t="str">
            <v>STATE OF CT USDA</v>
          </cell>
          <cell r="N1908" t="str">
            <v>SIERING DISTRICT</v>
          </cell>
          <cell r="P1908">
            <v>43675</v>
          </cell>
          <cell r="Q1908">
            <v>44496.570115740702</v>
          </cell>
          <cell r="S1908" t="str">
            <v>FRANKIE</v>
          </cell>
          <cell r="T1908" t="str">
            <v>12</v>
          </cell>
          <cell r="V1908" t="str">
            <v>41.368877</v>
          </cell>
          <cell r="W1908" t="str">
            <v>-72.727313</v>
          </cell>
        </row>
        <row r="1909">
          <cell r="B1909">
            <v>770137</v>
          </cell>
          <cell r="C1909" t="str">
            <v>CHURCH ST SCH USDA WHT</v>
          </cell>
          <cell r="D1909" t="str">
            <v>USDA</v>
          </cell>
          <cell r="E1909">
            <v>0</v>
          </cell>
          <cell r="F1909" t="str">
            <v>F</v>
          </cell>
          <cell r="G1909" t="str">
            <v>95 CHURCH ST</v>
          </cell>
          <cell r="H1909" t="str">
            <v>HAMDEN</v>
          </cell>
          <cell r="I1909" t="str">
            <v>CT</v>
          </cell>
          <cell r="J1909" t="str">
            <v>06514</v>
          </cell>
          <cell r="K1909" t="str">
            <v>High Confidence Auto Street Ref Geocoded</v>
          </cell>
          <cell r="M1909" t="str">
            <v>STATE OF CT USDA</v>
          </cell>
          <cell r="N1909" t="str">
            <v>SIERING DISTRICT</v>
          </cell>
          <cell r="P1909">
            <v>43675</v>
          </cell>
          <cell r="Q1909">
            <v>44496.570185185199</v>
          </cell>
          <cell r="R1909">
            <v>44728</v>
          </cell>
          <cell r="S1909" t="str">
            <v>FRANKIE</v>
          </cell>
          <cell r="T1909" t="str">
            <v>12</v>
          </cell>
          <cell r="V1909" t="str">
            <v>41.353936</v>
          </cell>
          <cell r="W1909" t="str">
            <v>-72.933890</v>
          </cell>
        </row>
        <row r="1910">
          <cell r="B1910">
            <v>770138</v>
          </cell>
          <cell r="C1910" t="str">
            <v>DUNBAR HILL SCH-USDA WHITSON</v>
          </cell>
          <cell r="D1910" t="str">
            <v>USDA</v>
          </cell>
          <cell r="E1910">
            <v>0</v>
          </cell>
          <cell r="F1910" t="str">
            <v>F</v>
          </cell>
          <cell r="G1910" t="str">
            <v>315 LANE ST</v>
          </cell>
          <cell r="H1910" t="str">
            <v>HAMDEN</v>
          </cell>
          <cell r="I1910" t="str">
            <v>CT</v>
          </cell>
          <cell r="J1910" t="str">
            <v>06514</v>
          </cell>
          <cell r="K1910" t="str">
            <v>Exact Auto Street Reference Geocoded</v>
          </cell>
          <cell r="M1910" t="str">
            <v>STATE OF CT USDA</v>
          </cell>
          <cell r="N1910" t="str">
            <v>SIERING DISTRICT</v>
          </cell>
          <cell r="P1910">
            <v>43675</v>
          </cell>
          <cell r="Q1910">
            <v>44496.570185185199</v>
          </cell>
          <cell r="R1910">
            <v>44728</v>
          </cell>
          <cell r="S1910" t="str">
            <v>FRANKIE</v>
          </cell>
          <cell r="T1910" t="str">
            <v>12</v>
          </cell>
          <cell r="V1910" t="str">
            <v>41.365917</v>
          </cell>
          <cell r="W1910" t="str">
            <v>-72.941048</v>
          </cell>
        </row>
        <row r="1911">
          <cell r="B1911">
            <v>770139</v>
          </cell>
          <cell r="C1911" t="str">
            <v>ELI WHITNEY TECHNICAL HIGH SCHOOL - USDA</v>
          </cell>
          <cell r="D1911" t="str">
            <v>USDA</v>
          </cell>
          <cell r="E1911">
            <v>0</v>
          </cell>
          <cell r="F1911" t="str">
            <v>F</v>
          </cell>
          <cell r="G1911" t="str">
            <v>100 FAIRVIEW AVENUE</v>
          </cell>
          <cell r="H1911" t="str">
            <v>HAMDEN</v>
          </cell>
          <cell r="I1911" t="str">
            <v>CT</v>
          </cell>
          <cell r="J1911" t="str">
            <v>06514</v>
          </cell>
          <cell r="K1911" t="str">
            <v>Exact Auto Street Reference Geocoded</v>
          </cell>
          <cell r="M1911" t="str">
            <v>STATE OF CT USDA</v>
          </cell>
          <cell r="N1911" t="str">
            <v>SIERING DISTRICT</v>
          </cell>
          <cell r="P1911">
            <v>43675</v>
          </cell>
          <cell r="Q1911">
            <v>44496.570208333302</v>
          </cell>
          <cell r="S1911" t="str">
            <v>FRANKIE</v>
          </cell>
          <cell r="T1911" t="str">
            <v>12</v>
          </cell>
          <cell r="V1911" t="str">
            <v>41.341211</v>
          </cell>
          <cell r="W1911" t="str">
            <v>-72.941498</v>
          </cell>
        </row>
        <row r="1912">
          <cell r="B1912">
            <v>770140</v>
          </cell>
          <cell r="C1912" t="str">
            <v>BEAR PATH ELEMENTARY SCHOOL - USDA</v>
          </cell>
          <cell r="D1912" t="str">
            <v>USDA</v>
          </cell>
          <cell r="E1912">
            <v>0</v>
          </cell>
          <cell r="F1912" t="str">
            <v>F</v>
          </cell>
          <cell r="G1912" t="str">
            <v>10 KIRK ROAD</v>
          </cell>
          <cell r="H1912" t="str">
            <v>HAMDEN</v>
          </cell>
          <cell r="I1912" t="str">
            <v>CT</v>
          </cell>
          <cell r="J1912" t="str">
            <v>06514</v>
          </cell>
          <cell r="K1912" t="str">
            <v>Exact Auto Street Reference Geocoded</v>
          </cell>
          <cell r="M1912" t="str">
            <v>STATE OF CT USDA</v>
          </cell>
          <cell r="N1912" t="str">
            <v>SIERING DISTRICT</v>
          </cell>
          <cell r="P1912">
            <v>43675</v>
          </cell>
          <cell r="Q1912">
            <v>44496.570185185199</v>
          </cell>
          <cell r="R1912">
            <v>44703</v>
          </cell>
          <cell r="S1912" t="str">
            <v>FRANKIE</v>
          </cell>
          <cell r="T1912" t="str">
            <v>12</v>
          </cell>
          <cell r="V1912" t="str">
            <v>41.390315</v>
          </cell>
          <cell r="W1912" t="str">
            <v>-72.926649</v>
          </cell>
        </row>
        <row r="1913">
          <cell r="B1913">
            <v>770141</v>
          </cell>
          <cell r="C1913" t="str">
            <v>HAMDEN MID SCH USDA WHT</v>
          </cell>
          <cell r="D1913" t="str">
            <v>USDA</v>
          </cell>
          <cell r="E1913">
            <v>0</v>
          </cell>
          <cell r="F1913" t="str">
            <v>F</v>
          </cell>
          <cell r="G1913" t="str">
            <v>2623 DIXWELL AVE</v>
          </cell>
          <cell r="H1913" t="str">
            <v>HAMDEN</v>
          </cell>
          <cell r="I1913" t="str">
            <v>CT</v>
          </cell>
          <cell r="J1913" t="str">
            <v>06518</v>
          </cell>
          <cell r="K1913" t="str">
            <v>High Confidence Auto Street Ref Geocoded</v>
          </cell>
          <cell r="M1913" t="str">
            <v>STATE OF CT USDA</v>
          </cell>
          <cell r="N1913" t="str">
            <v>SIERING DISTRICT</v>
          </cell>
          <cell r="P1913">
            <v>43675</v>
          </cell>
          <cell r="Q1913">
            <v>44496.570185185199</v>
          </cell>
          <cell r="R1913">
            <v>44728</v>
          </cell>
          <cell r="S1913" t="str">
            <v>FRANKIE</v>
          </cell>
          <cell r="T1913" t="str">
            <v>12</v>
          </cell>
          <cell r="V1913" t="str">
            <v>41.381075</v>
          </cell>
          <cell r="W1913" t="str">
            <v>-72.912382</v>
          </cell>
        </row>
        <row r="1914">
          <cell r="B1914">
            <v>770142</v>
          </cell>
          <cell r="C1914" t="str">
            <v>HAMDEN PUB SCH USDA WHT</v>
          </cell>
          <cell r="D1914" t="str">
            <v>USDA</v>
          </cell>
          <cell r="E1914">
            <v>0</v>
          </cell>
          <cell r="F1914" t="str">
            <v>F</v>
          </cell>
          <cell r="G1914" t="str">
            <v>2040 DIXWELL AVE</v>
          </cell>
          <cell r="H1914" t="str">
            <v>HAMDEN</v>
          </cell>
          <cell r="I1914" t="str">
            <v>CT</v>
          </cell>
          <cell r="J1914" t="str">
            <v>06514</v>
          </cell>
          <cell r="K1914" t="str">
            <v>Exact Auto Street Reference Geocoded</v>
          </cell>
          <cell r="M1914" t="str">
            <v>STATE OF CT USDA</v>
          </cell>
          <cell r="N1914" t="str">
            <v>SIERING DISTRICT</v>
          </cell>
          <cell r="P1914">
            <v>43675</v>
          </cell>
          <cell r="Q1914">
            <v>44496.570185185199</v>
          </cell>
          <cell r="R1914">
            <v>44728</v>
          </cell>
          <cell r="S1914" t="str">
            <v>FRANKIE</v>
          </cell>
          <cell r="T1914" t="str">
            <v>12</v>
          </cell>
          <cell r="V1914" t="str">
            <v>41.366896</v>
          </cell>
          <cell r="W1914" t="str">
            <v>-72.921039</v>
          </cell>
        </row>
        <row r="1915">
          <cell r="B1915">
            <v>770143</v>
          </cell>
          <cell r="C1915" t="str">
            <v>HELEN ST SCH USDA WHT</v>
          </cell>
          <cell r="D1915" t="str">
            <v>USDA</v>
          </cell>
          <cell r="E1915">
            <v>0</v>
          </cell>
          <cell r="F1915" t="str">
            <v>F</v>
          </cell>
          <cell r="G1915" t="str">
            <v>285 HELEN ST</v>
          </cell>
          <cell r="H1915" t="str">
            <v>HAMDEN</v>
          </cell>
          <cell r="I1915" t="str">
            <v>CT</v>
          </cell>
          <cell r="J1915" t="str">
            <v>06514</v>
          </cell>
          <cell r="K1915" t="str">
            <v>Exact Auto Street Reference Geocoded</v>
          </cell>
          <cell r="M1915" t="str">
            <v>STATE OF CT USDA</v>
          </cell>
          <cell r="N1915" t="str">
            <v>SIERING DISTRICT</v>
          </cell>
          <cell r="P1915">
            <v>43675</v>
          </cell>
          <cell r="Q1915">
            <v>44496.570196759298</v>
          </cell>
          <cell r="R1915">
            <v>44728</v>
          </cell>
          <cell r="S1915" t="str">
            <v>FRANKIE</v>
          </cell>
          <cell r="T1915" t="str">
            <v>12</v>
          </cell>
          <cell r="V1915" t="str">
            <v>41.349661</v>
          </cell>
          <cell r="W1915" t="str">
            <v>-72.943708</v>
          </cell>
        </row>
        <row r="1916">
          <cell r="B1916">
            <v>770144</v>
          </cell>
          <cell r="C1916" t="str">
            <v>RIDGE HILL SCH USDA WHT</v>
          </cell>
          <cell r="D1916" t="str">
            <v>USDA</v>
          </cell>
          <cell r="E1916">
            <v>0</v>
          </cell>
          <cell r="F1916" t="str">
            <v>F</v>
          </cell>
          <cell r="G1916" t="str">
            <v>120 CAREW RD</v>
          </cell>
          <cell r="H1916" t="str">
            <v>HAMDEN</v>
          </cell>
          <cell r="I1916" t="str">
            <v>CT</v>
          </cell>
          <cell r="J1916" t="str">
            <v>06517</v>
          </cell>
          <cell r="K1916" t="str">
            <v>Exact Auto Street Reference Geocoded</v>
          </cell>
          <cell r="M1916" t="str">
            <v>STATE OF CT USDA</v>
          </cell>
          <cell r="N1916" t="str">
            <v>SIERING DISTRICT</v>
          </cell>
          <cell r="P1916">
            <v>43675</v>
          </cell>
          <cell r="Q1916">
            <v>44496.570196759298</v>
          </cell>
          <cell r="R1916">
            <v>44703</v>
          </cell>
          <cell r="S1916" t="str">
            <v>FRANKIE</v>
          </cell>
          <cell r="T1916" t="str">
            <v>12</v>
          </cell>
          <cell r="V1916" t="str">
            <v>41.346614</v>
          </cell>
          <cell r="W1916" t="str">
            <v>-72.898302</v>
          </cell>
        </row>
        <row r="1917">
          <cell r="B1917">
            <v>770145</v>
          </cell>
          <cell r="C1917" t="str">
            <v>SPRING GLEN ELEM USDA WHT</v>
          </cell>
          <cell r="D1917" t="str">
            <v>USDA</v>
          </cell>
          <cell r="E1917">
            <v>0</v>
          </cell>
          <cell r="F1917" t="str">
            <v>F</v>
          </cell>
          <cell r="G1917" t="str">
            <v>1908 WHITNEY AVE</v>
          </cell>
          <cell r="H1917" t="str">
            <v>HAMDEN</v>
          </cell>
          <cell r="I1917" t="str">
            <v>CT</v>
          </cell>
          <cell r="J1917" t="str">
            <v>06517</v>
          </cell>
          <cell r="K1917" t="str">
            <v>High Confidence Auto Street Ref Geocoded</v>
          </cell>
          <cell r="M1917" t="str">
            <v>STATE OF CT USDA</v>
          </cell>
          <cell r="N1917" t="str">
            <v>SIERING DISTRICT</v>
          </cell>
          <cell r="P1917">
            <v>43675</v>
          </cell>
          <cell r="Q1917">
            <v>44496.570196759298</v>
          </cell>
          <cell r="R1917">
            <v>44728</v>
          </cell>
          <cell r="S1917" t="str">
            <v>FRANKIE</v>
          </cell>
          <cell r="T1917" t="str">
            <v>12</v>
          </cell>
          <cell r="V1917" t="str">
            <v>41.368065</v>
          </cell>
          <cell r="W1917" t="str">
            <v>-72.907430</v>
          </cell>
        </row>
        <row r="1918">
          <cell r="B1918">
            <v>770146</v>
          </cell>
          <cell r="C1918" t="str">
            <v>WEST WOODS SCH-USDA WHT</v>
          </cell>
          <cell r="D1918" t="str">
            <v>USDA</v>
          </cell>
          <cell r="E1918">
            <v>0</v>
          </cell>
          <cell r="F1918" t="str">
            <v>F</v>
          </cell>
          <cell r="G1918" t="str">
            <v>350 W TODD ST</v>
          </cell>
          <cell r="H1918" t="str">
            <v>HAMDEN</v>
          </cell>
          <cell r="I1918" t="str">
            <v>CT</v>
          </cell>
          <cell r="J1918" t="str">
            <v>06518</v>
          </cell>
          <cell r="K1918" t="str">
            <v>Exact Auto Street Reference Geocoded</v>
          </cell>
          <cell r="M1918" t="str">
            <v>STATE OF CT USDA</v>
          </cell>
          <cell r="N1918" t="str">
            <v>SIERING DISTRICT</v>
          </cell>
          <cell r="P1918">
            <v>43675</v>
          </cell>
          <cell r="Q1918">
            <v>44496.570196759298</v>
          </cell>
          <cell r="R1918">
            <v>44728</v>
          </cell>
          <cell r="S1918" t="str">
            <v>FRANKIE</v>
          </cell>
          <cell r="T1918" t="str">
            <v>12</v>
          </cell>
          <cell r="V1918" t="str">
            <v>41.432873</v>
          </cell>
          <cell r="W1918" t="str">
            <v>-72.927568</v>
          </cell>
        </row>
        <row r="1919">
          <cell r="B1919">
            <v>770147</v>
          </cell>
          <cell r="C1919" t="str">
            <v>WHITNEY EAST HI  SCH USDA</v>
          </cell>
          <cell r="D1919" t="str">
            <v>USDA</v>
          </cell>
          <cell r="E1919">
            <v>0</v>
          </cell>
          <cell r="F1919" t="str">
            <v>F</v>
          </cell>
          <cell r="G1919" t="str">
            <v>261 SKIFF ST</v>
          </cell>
          <cell r="H1919" t="str">
            <v>HAMDEN</v>
          </cell>
          <cell r="I1919" t="str">
            <v>CT</v>
          </cell>
          <cell r="J1919" t="str">
            <v>06517</v>
          </cell>
          <cell r="K1919" t="str">
            <v>Exact Auto Street Reference Geocoded</v>
          </cell>
          <cell r="M1919" t="str">
            <v>STATE OF CT USDA</v>
          </cell>
          <cell r="N1919" t="str">
            <v>SIERING DISTRICT</v>
          </cell>
          <cell r="P1919">
            <v>43675</v>
          </cell>
          <cell r="Q1919">
            <v>44496.570127314801</v>
          </cell>
          <cell r="S1919" t="str">
            <v>FRANKIE</v>
          </cell>
          <cell r="T1919" t="str">
            <v>12</v>
          </cell>
          <cell r="V1919" t="str">
            <v>41.371079</v>
          </cell>
          <cell r="W1919" t="str">
            <v>-72.906423</v>
          </cell>
        </row>
        <row r="1920">
          <cell r="B1920">
            <v>770148</v>
          </cell>
          <cell r="C1920" t="str">
            <v>Leeder Hill HI SCH USDA ACES</v>
          </cell>
          <cell r="D1920" t="str">
            <v>USDA</v>
          </cell>
          <cell r="E1920">
            <v>0</v>
          </cell>
          <cell r="F1920" t="str">
            <v>F</v>
          </cell>
          <cell r="G1920" t="str">
            <v>130 Leeder Hill Dr</v>
          </cell>
          <cell r="H1920" t="str">
            <v>HAMDEN</v>
          </cell>
          <cell r="I1920" t="str">
            <v>CT</v>
          </cell>
          <cell r="J1920" t="str">
            <v>06517</v>
          </cell>
          <cell r="K1920" t="str">
            <v>Exact Auto Street Reference Geocoded</v>
          </cell>
          <cell r="M1920" t="str">
            <v>STATE OF CT USDA</v>
          </cell>
          <cell r="N1920" t="str">
            <v>SIERING DISTRICT</v>
          </cell>
          <cell r="P1920">
            <v>43675</v>
          </cell>
          <cell r="Q1920">
            <v>44089.543078703697</v>
          </cell>
          <cell r="R1920">
            <v>44217</v>
          </cell>
          <cell r="S1920" t="str">
            <v>FRANKIE</v>
          </cell>
          <cell r="T1920" t="str">
            <v>12</v>
          </cell>
          <cell r="V1920" t="str">
            <v>41.343758</v>
          </cell>
          <cell r="W1920" t="str">
            <v>-72.926482</v>
          </cell>
        </row>
        <row r="1921">
          <cell r="B1921">
            <v>770149</v>
          </cell>
          <cell r="C1921" t="str">
            <v>WINTERGREEN MAG SCH USDA</v>
          </cell>
          <cell r="D1921" t="str">
            <v>USDA</v>
          </cell>
          <cell r="E1921">
            <v>0</v>
          </cell>
          <cell r="F1921" t="str">
            <v>W</v>
          </cell>
          <cell r="G1921" t="str">
            <v>88 Bassett Rd</v>
          </cell>
          <cell r="H1921" t="str">
            <v>North Haven</v>
          </cell>
          <cell r="I1921" t="str">
            <v>CT</v>
          </cell>
          <cell r="J1921" t="str">
            <v>026473</v>
          </cell>
          <cell r="K1921" t="str">
            <v>Low Confidence Auto Street Ref Geocoded</v>
          </cell>
          <cell r="M1921" t="str">
            <v>STATE OF CT USDA</v>
          </cell>
          <cell r="N1921" t="str">
            <v>SIERING DISTRICT</v>
          </cell>
          <cell r="P1921">
            <v>43675</v>
          </cell>
          <cell r="Q1921">
            <v>44102.639618055597</v>
          </cell>
          <cell r="R1921">
            <v>44635</v>
          </cell>
          <cell r="S1921" t="str">
            <v>FRANKIE</v>
          </cell>
          <cell r="T1921" t="str">
            <v>12</v>
          </cell>
          <cell r="V1921" t="str">
            <v>41.397447</v>
          </cell>
          <cell r="W1921" t="str">
            <v>-72.838179</v>
          </cell>
        </row>
        <row r="1922">
          <cell r="B1922">
            <v>770150</v>
          </cell>
          <cell r="C1922" t="str">
            <v>HAMPTON ELEM SCH USDA</v>
          </cell>
          <cell r="D1922" t="str">
            <v>USDA</v>
          </cell>
          <cell r="E1922">
            <v>0</v>
          </cell>
          <cell r="F1922" t="str">
            <v>W</v>
          </cell>
          <cell r="G1922" t="str">
            <v>380 MAIN ST</v>
          </cell>
          <cell r="H1922" t="str">
            <v>HAMPTON</v>
          </cell>
          <cell r="I1922" t="str">
            <v>CT</v>
          </cell>
          <cell r="J1922" t="str">
            <v>06247</v>
          </cell>
          <cell r="K1922" t="str">
            <v>High Confidence Auto Street Ref Geocoded</v>
          </cell>
          <cell r="M1922" t="str">
            <v>STATE OF CT USDA</v>
          </cell>
          <cell r="N1922" t="str">
            <v>SIERING DISTRICT</v>
          </cell>
          <cell r="P1922">
            <v>43675</v>
          </cell>
          <cell r="Q1922">
            <v>44089.543078703697</v>
          </cell>
          <cell r="R1922">
            <v>44614</v>
          </cell>
          <cell r="S1922" t="str">
            <v>FRANKIE</v>
          </cell>
          <cell r="T1922" t="str">
            <v>12</v>
          </cell>
          <cell r="V1922" t="str">
            <v>41.793633</v>
          </cell>
          <cell r="W1922" t="str">
            <v>-72.061555</v>
          </cell>
        </row>
        <row r="1923">
          <cell r="B1923">
            <v>770151</v>
          </cell>
          <cell r="C1923" t="str">
            <v>AI PRINCE TECH HIGH SCHOOL - USDA</v>
          </cell>
          <cell r="D1923" t="str">
            <v>USDA</v>
          </cell>
          <cell r="E1923">
            <v>0</v>
          </cell>
          <cell r="F1923" t="str">
            <v>F</v>
          </cell>
          <cell r="G1923" t="str">
            <v>401 FLATBUSH AVENUE</v>
          </cell>
          <cell r="H1923" t="str">
            <v>HARTFORD</v>
          </cell>
          <cell r="I1923" t="str">
            <v>CT</v>
          </cell>
          <cell r="J1923" t="str">
            <v>06106</v>
          </cell>
          <cell r="K1923" t="str">
            <v>Exact Auto Street Reference Geocoded</v>
          </cell>
          <cell r="M1923" t="str">
            <v>STATE OF CT USDA</v>
          </cell>
          <cell r="N1923" t="str">
            <v>SIERING DISTRICT</v>
          </cell>
          <cell r="P1923">
            <v>43675</v>
          </cell>
          <cell r="Q1923">
            <v>44496.570208333302</v>
          </cell>
          <cell r="S1923" t="str">
            <v>FRANKIE</v>
          </cell>
          <cell r="T1923" t="str">
            <v>12</v>
          </cell>
          <cell r="V1923" t="str">
            <v>41.743105</v>
          </cell>
          <cell r="W1923" t="str">
            <v>-72.707543</v>
          </cell>
        </row>
        <row r="1924">
          <cell r="B1924">
            <v>770152</v>
          </cell>
          <cell r="C1924" t="str">
            <v>BELLIZZI MIDDLE SCH USDA</v>
          </cell>
          <cell r="D1924" t="str">
            <v>USDA</v>
          </cell>
          <cell r="E1924">
            <v>0</v>
          </cell>
          <cell r="F1924" t="str">
            <v>R</v>
          </cell>
          <cell r="G1924" t="str">
            <v>215 SOUTH STREET</v>
          </cell>
          <cell r="H1924" t="str">
            <v>HARTFORD</v>
          </cell>
          <cell r="I1924" t="str">
            <v>CT</v>
          </cell>
          <cell r="J1924" t="str">
            <v>06114</v>
          </cell>
          <cell r="K1924" t="str">
            <v>Exact Auto Street Reference Geocoded</v>
          </cell>
          <cell r="M1924" t="str">
            <v>STATE OF CT USDA</v>
          </cell>
          <cell r="N1924" t="str">
            <v>SIERING DISTRICT</v>
          </cell>
          <cell r="P1924">
            <v>43675</v>
          </cell>
          <cell r="Q1924">
            <v>44496.570115740702</v>
          </cell>
          <cell r="R1924">
            <v>44129</v>
          </cell>
          <cell r="S1924" t="str">
            <v>FRANKIE</v>
          </cell>
          <cell r="T1924" t="str">
            <v>12</v>
          </cell>
          <cell r="V1924" t="str">
            <v>41.734447</v>
          </cell>
          <cell r="W1924" t="str">
            <v>-72.681170</v>
          </cell>
        </row>
        <row r="1925">
          <cell r="B1925">
            <v>770153</v>
          </cell>
          <cell r="C1925" t="str">
            <v>BUCKELEY HIGH SCH USDA</v>
          </cell>
          <cell r="D1925" t="str">
            <v>USDA</v>
          </cell>
          <cell r="E1925">
            <v>0</v>
          </cell>
          <cell r="F1925" t="str">
            <v>W</v>
          </cell>
          <cell r="G1925" t="str">
            <v>300 WETHERSFIELD AVE</v>
          </cell>
          <cell r="H1925" t="str">
            <v>HARTFORD</v>
          </cell>
          <cell r="I1925" t="str">
            <v>CT</v>
          </cell>
          <cell r="J1925" t="str">
            <v>06114</v>
          </cell>
          <cell r="K1925" t="str">
            <v>High Confidence Auto Street Ref Geocoded</v>
          </cell>
          <cell r="M1925" t="str">
            <v>STATE OF CT USDA</v>
          </cell>
          <cell r="N1925" t="str">
            <v>SIERING DISTRICT</v>
          </cell>
          <cell r="P1925">
            <v>43675</v>
          </cell>
          <cell r="Q1925">
            <v>44089.543078703697</v>
          </cell>
          <cell r="S1925" t="str">
            <v>FRANKIE</v>
          </cell>
          <cell r="T1925" t="str">
            <v>12</v>
          </cell>
          <cell r="V1925" t="str">
            <v>41.747882</v>
          </cell>
          <cell r="W1925" t="str">
            <v>-72.673512</v>
          </cell>
        </row>
        <row r="1926">
          <cell r="B1926">
            <v>770154</v>
          </cell>
          <cell r="C1926" t="str">
            <v>BURR SCHOOL USDA</v>
          </cell>
          <cell r="D1926" t="str">
            <v>USDA</v>
          </cell>
          <cell r="E1926">
            <v>0</v>
          </cell>
          <cell r="F1926" t="str">
            <v>M</v>
          </cell>
          <cell r="G1926" t="str">
            <v>400 WETHERSFIELD AVE</v>
          </cell>
          <cell r="H1926" t="str">
            <v>HARTFORD</v>
          </cell>
          <cell r="I1926" t="str">
            <v>CT</v>
          </cell>
          <cell r="J1926" t="str">
            <v>06114</v>
          </cell>
          <cell r="K1926" t="str">
            <v>Exact Auto Street Reference Geocoded</v>
          </cell>
          <cell r="M1926" t="str">
            <v>STATE OF CT USDA</v>
          </cell>
          <cell r="N1926" t="str">
            <v>SIERING DISTRICT</v>
          </cell>
          <cell r="P1926">
            <v>43675</v>
          </cell>
          <cell r="Q1926">
            <v>44496.570115740702</v>
          </cell>
          <cell r="R1926">
            <v>44129</v>
          </cell>
          <cell r="S1926" t="str">
            <v>FRANKIE</v>
          </cell>
          <cell r="T1926" t="str">
            <v>12</v>
          </cell>
          <cell r="V1926" t="str">
            <v>41.744787</v>
          </cell>
          <cell r="W1926" t="str">
            <v>-72.673043</v>
          </cell>
        </row>
        <row r="1927">
          <cell r="B1927">
            <v>770155</v>
          </cell>
          <cell r="C1927" t="str">
            <v>CAP REG ED CREC USDA</v>
          </cell>
          <cell r="D1927" t="str">
            <v>USDA</v>
          </cell>
          <cell r="E1927">
            <v>0</v>
          </cell>
          <cell r="F1927" t="str">
            <v>M</v>
          </cell>
          <cell r="G1927" t="str">
            <v>111 CHARTER OAK AVE</v>
          </cell>
          <cell r="H1927" t="str">
            <v>HARTFORD</v>
          </cell>
          <cell r="I1927" t="str">
            <v>CT</v>
          </cell>
          <cell r="J1927" t="str">
            <v>06106</v>
          </cell>
          <cell r="K1927" t="str">
            <v>Exact Auto Street Reference Geocoded</v>
          </cell>
          <cell r="M1927" t="str">
            <v>STATE OF CT USDA</v>
          </cell>
          <cell r="N1927" t="str">
            <v>SIERING DISTRICT</v>
          </cell>
          <cell r="P1927">
            <v>43675</v>
          </cell>
          <cell r="Q1927">
            <v>44089.543078703697</v>
          </cell>
          <cell r="S1927" t="str">
            <v>FRANKIE</v>
          </cell>
          <cell r="T1927" t="str">
            <v>12</v>
          </cell>
          <cell r="V1927" t="str">
            <v>41.758435</v>
          </cell>
          <cell r="W1927" t="str">
            <v>-72.667984</v>
          </cell>
        </row>
        <row r="1928">
          <cell r="B1928">
            <v>770156</v>
          </cell>
          <cell r="C1928" t="str">
            <v>GRT HTFD ART CREC USDA WH</v>
          </cell>
          <cell r="D1928" t="str">
            <v>USDA</v>
          </cell>
          <cell r="E1928">
            <v>0</v>
          </cell>
          <cell r="F1928" t="str">
            <v>F</v>
          </cell>
          <cell r="G1928" t="str">
            <v>170 HUYSHOPE AVE</v>
          </cell>
          <cell r="H1928" t="str">
            <v>HARTFORD</v>
          </cell>
          <cell r="I1928" t="str">
            <v>CT</v>
          </cell>
          <cell r="J1928" t="str">
            <v>06106</v>
          </cell>
          <cell r="K1928" t="str">
            <v>Exact Auto Street Reference Geocoded</v>
          </cell>
          <cell r="M1928" t="str">
            <v>STATE OF CT USDA</v>
          </cell>
          <cell r="N1928" t="str">
            <v>SIERING DISTRICT</v>
          </cell>
          <cell r="P1928">
            <v>43675</v>
          </cell>
          <cell r="Q1928">
            <v>44496.570127314801</v>
          </cell>
          <cell r="R1928">
            <v>44728</v>
          </cell>
          <cell r="S1928" t="str">
            <v>FRANKIE</v>
          </cell>
          <cell r="T1928" t="str">
            <v>12</v>
          </cell>
          <cell r="V1928" t="str">
            <v>41.755207</v>
          </cell>
          <cell r="W1928" t="str">
            <v>-72.663671</v>
          </cell>
        </row>
        <row r="1929">
          <cell r="B1929">
            <v>770157</v>
          </cell>
          <cell r="C1929" t="str">
            <v>HARTFORD CENT WRHSE USDA</v>
          </cell>
          <cell r="D1929" t="str">
            <v>USDA</v>
          </cell>
          <cell r="E1929">
            <v>0</v>
          </cell>
          <cell r="F1929" t="str">
            <v>W</v>
          </cell>
          <cell r="G1929" t="str">
            <v>270 MURPHY RD</v>
          </cell>
          <cell r="H1929" t="str">
            <v>HARTFORD</v>
          </cell>
          <cell r="I1929" t="str">
            <v>CT</v>
          </cell>
          <cell r="J1929" t="str">
            <v>06114</v>
          </cell>
          <cell r="K1929" t="str">
            <v>Exact Auto Street Reference Geocoded</v>
          </cell>
          <cell r="M1929" t="str">
            <v>STATE OF CT USDA</v>
          </cell>
          <cell r="N1929" t="str">
            <v>SIERING DISTRICT</v>
          </cell>
          <cell r="P1929">
            <v>43675</v>
          </cell>
          <cell r="Q1929">
            <v>44496.570115740702</v>
          </cell>
          <cell r="R1929">
            <v>44129</v>
          </cell>
          <cell r="S1929" t="str">
            <v>FRANKIE</v>
          </cell>
          <cell r="T1929" t="str">
            <v>12</v>
          </cell>
          <cell r="V1929" t="str">
            <v>41.741797</v>
          </cell>
          <cell r="W1929" t="str">
            <v>-72.653178</v>
          </cell>
        </row>
        <row r="1930">
          <cell r="B1930">
            <v>770158</v>
          </cell>
          <cell r="C1930" t="str">
            <v>HARTFORD HOSP FOOD USDA</v>
          </cell>
          <cell r="D1930" t="str">
            <v>USDA</v>
          </cell>
          <cell r="E1930">
            <v>0</v>
          </cell>
          <cell r="F1930" t="str">
            <v>M</v>
          </cell>
          <cell r="G1930" t="str">
            <v>75 JEFFERSON ST</v>
          </cell>
          <cell r="H1930" t="str">
            <v>HARTFORD</v>
          </cell>
          <cell r="I1930" t="str">
            <v>CT</v>
          </cell>
          <cell r="J1930" t="str">
            <v>06106</v>
          </cell>
          <cell r="K1930" t="str">
            <v>Exact Auto Street Reference Geocoded</v>
          </cell>
          <cell r="M1930" t="str">
            <v>STATE OF CT USDA</v>
          </cell>
          <cell r="N1930" t="str">
            <v>SIERING DISTRICT</v>
          </cell>
          <cell r="P1930">
            <v>43675</v>
          </cell>
          <cell r="Q1930">
            <v>44089.543078703697</v>
          </cell>
          <cell r="R1930">
            <v>44178</v>
          </cell>
          <cell r="S1930" t="str">
            <v>FRANKIE</v>
          </cell>
          <cell r="T1930" t="str">
            <v>12</v>
          </cell>
          <cell r="V1930" t="str">
            <v>41.755356</v>
          </cell>
          <cell r="W1930" t="str">
            <v>-72.680015</v>
          </cell>
        </row>
        <row r="1931">
          <cell r="B1931">
            <v>770159</v>
          </cell>
          <cell r="C1931" t="str">
            <v>HARTFORD PUB HI SCH USDA</v>
          </cell>
          <cell r="D1931" t="str">
            <v>USDA</v>
          </cell>
          <cell r="E1931">
            <v>0</v>
          </cell>
          <cell r="F1931" t="str">
            <v>W</v>
          </cell>
          <cell r="G1931" t="str">
            <v>55 FOREST ST</v>
          </cell>
          <cell r="H1931" t="str">
            <v>HARTFORD</v>
          </cell>
          <cell r="I1931" t="str">
            <v>CT</v>
          </cell>
          <cell r="J1931" t="str">
            <v>06105</v>
          </cell>
          <cell r="K1931" t="str">
            <v>Exact Auto Street Reference Geocoded</v>
          </cell>
          <cell r="M1931" t="str">
            <v>STATE OF CT USDA</v>
          </cell>
          <cell r="N1931" t="str">
            <v>SIERING DISTRICT</v>
          </cell>
          <cell r="P1931">
            <v>43675</v>
          </cell>
          <cell r="Q1931">
            <v>44496.570115740702</v>
          </cell>
          <cell r="R1931">
            <v>44126</v>
          </cell>
          <cell r="S1931" t="str">
            <v>FRANKIE</v>
          </cell>
          <cell r="T1931" t="str">
            <v>12</v>
          </cell>
          <cell r="V1931" t="str">
            <v>41.763640</v>
          </cell>
          <cell r="W1931" t="str">
            <v>-72.700659</v>
          </cell>
        </row>
        <row r="1932">
          <cell r="B1932">
            <v>770160</v>
          </cell>
          <cell r="C1932" t="str">
            <v>KENNELLY SCHUSDA</v>
          </cell>
          <cell r="D1932" t="str">
            <v>USDA</v>
          </cell>
          <cell r="E1932">
            <v>0</v>
          </cell>
          <cell r="F1932" t="str">
            <v>R</v>
          </cell>
          <cell r="G1932" t="str">
            <v>180 WHITE ST</v>
          </cell>
          <cell r="H1932" t="str">
            <v>HARTFORD</v>
          </cell>
          <cell r="I1932" t="str">
            <v>CT</v>
          </cell>
          <cell r="J1932" t="str">
            <v>06114</v>
          </cell>
          <cell r="K1932" t="str">
            <v>Exact Auto Street Reference Geocoded</v>
          </cell>
          <cell r="M1932" t="str">
            <v>STATE OF CT USDA</v>
          </cell>
          <cell r="N1932" t="str">
            <v>SIERING DISTRICT</v>
          </cell>
          <cell r="P1932">
            <v>43675</v>
          </cell>
          <cell r="Q1932">
            <v>44496.570115740702</v>
          </cell>
          <cell r="R1932">
            <v>44129</v>
          </cell>
          <cell r="S1932" t="str">
            <v>FRANKIE</v>
          </cell>
          <cell r="T1932" t="str">
            <v>12</v>
          </cell>
          <cell r="V1932" t="str">
            <v>41.734870</v>
          </cell>
          <cell r="W1932" t="str">
            <v>-72.694823</v>
          </cell>
        </row>
        <row r="1933">
          <cell r="B1933">
            <v>770161</v>
          </cell>
          <cell r="C1933" t="str">
            <v>M. D. FOX SCH USDA</v>
          </cell>
          <cell r="D1933" t="str">
            <v>USDA</v>
          </cell>
          <cell r="E1933">
            <v>0</v>
          </cell>
          <cell r="F1933" t="str">
            <v>R</v>
          </cell>
          <cell r="G1933" t="str">
            <v>470 MAPLE AVENUE</v>
          </cell>
          <cell r="H1933" t="str">
            <v>HARTFORD</v>
          </cell>
          <cell r="I1933" t="str">
            <v>CT</v>
          </cell>
          <cell r="J1933" t="str">
            <v>06114</v>
          </cell>
          <cell r="K1933" t="str">
            <v>Exact Auto Street Reference Geocoded</v>
          </cell>
          <cell r="M1933" t="str">
            <v>STATE OF CT USDA</v>
          </cell>
          <cell r="N1933" t="str">
            <v>SIERING DISTRICT</v>
          </cell>
          <cell r="P1933">
            <v>43675</v>
          </cell>
          <cell r="Q1933">
            <v>44496.570115740702</v>
          </cell>
          <cell r="R1933">
            <v>44129</v>
          </cell>
          <cell r="S1933" t="str">
            <v>FRANKIE</v>
          </cell>
          <cell r="T1933" t="str">
            <v>12</v>
          </cell>
          <cell r="V1933" t="str">
            <v>41.746608</v>
          </cell>
          <cell r="W1933" t="str">
            <v>-72.680814</v>
          </cell>
        </row>
        <row r="1934">
          <cell r="B1934">
            <v>770162</v>
          </cell>
          <cell r="C1934" t="str">
            <v>NAYLOR SCH USDA</v>
          </cell>
          <cell r="D1934" t="str">
            <v>USDA</v>
          </cell>
          <cell r="E1934">
            <v>0</v>
          </cell>
          <cell r="F1934" t="str">
            <v>R</v>
          </cell>
          <cell r="G1934" t="str">
            <v>639 FRANKLIN AVE</v>
          </cell>
          <cell r="H1934" t="str">
            <v>HARTFORD</v>
          </cell>
          <cell r="I1934" t="str">
            <v>CT</v>
          </cell>
          <cell r="J1934" t="str">
            <v>06114</v>
          </cell>
          <cell r="K1934" t="str">
            <v>High Confidence Auto Street Ref Geocoded</v>
          </cell>
          <cell r="M1934" t="str">
            <v>STATE OF CT USDA</v>
          </cell>
          <cell r="N1934" t="str">
            <v>SIERING DISTRICT</v>
          </cell>
          <cell r="P1934">
            <v>43675</v>
          </cell>
          <cell r="Q1934">
            <v>44496.570115740702</v>
          </cell>
          <cell r="R1934">
            <v>44129</v>
          </cell>
          <cell r="S1934" t="str">
            <v>FRANKIE</v>
          </cell>
          <cell r="T1934" t="str">
            <v>12</v>
          </cell>
          <cell r="V1934" t="str">
            <v>41.730703</v>
          </cell>
          <cell r="W1934" t="str">
            <v>-72.674157</v>
          </cell>
        </row>
        <row r="1935">
          <cell r="B1935">
            <v>770163</v>
          </cell>
          <cell r="C1935" t="str">
            <v>RAWSON SCH USDA</v>
          </cell>
          <cell r="D1935" t="str">
            <v>USDA</v>
          </cell>
          <cell r="E1935">
            <v>0</v>
          </cell>
          <cell r="F1935" t="str">
            <v>M</v>
          </cell>
          <cell r="G1935" t="str">
            <v>260 HOLCOMB ST.</v>
          </cell>
          <cell r="H1935" t="str">
            <v>HARTFORD</v>
          </cell>
          <cell r="I1935" t="str">
            <v>CT</v>
          </cell>
          <cell r="J1935" t="str">
            <v>06112</v>
          </cell>
          <cell r="K1935" t="str">
            <v>Exact Auto Street Reference Geocoded</v>
          </cell>
          <cell r="M1935" t="str">
            <v>STATE OF CT USDA</v>
          </cell>
          <cell r="N1935" t="str">
            <v>SIERING DISTRICT</v>
          </cell>
          <cell r="P1935">
            <v>43675</v>
          </cell>
          <cell r="Q1935">
            <v>44496.570115740702</v>
          </cell>
          <cell r="R1935">
            <v>44126</v>
          </cell>
          <cell r="S1935" t="str">
            <v>FRANKIE</v>
          </cell>
          <cell r="T1935" t="str">
            <v>12</v>
          </cell>
          <cell r="V1935" t="str">
            <v>41.795800</v>
          </cell>
          <cell r="W1935" t="str">
            <v>-72.699698</v>
          </cell>
        </row>
        <row r="1936">
          <cell r="B1936">
            <v>770164</v>
          </cell>
          <cell r="C1936" t="str">
            <v>HARWINTON SCHOOL - USDA</v>
          </cell>
          <cell r="D1936" t="str">
            <v>USDA</v>
          </cell>
          <cell r="E1936">
            <v>0</v>
          </cell>
          <cell r="F1936" t="str">
            <v>F</v>
          </cell>
          <cell r="G1936" t="str">
            <v>115 LITCHFIELD RD</v>
          </cell>
          <cell r="H1936" t="str">
            <v>HARWINTON</v>
          </cell>
          <cell r="I1936" t="str">
            <v>CT</v>
          </cell>
          <cell r="J1936" t="str">
            <v>06791</v>
          </cell>
          <cell r="K1936" t="str">
            <v>Exact Auto Street Reference Geocoded</v>
          </cell>
          <cell r="M1936" t="str">
            <v>STATE OF CT USDA</v>
          </cell>
          <cell r="N1936" t="str">
            <v>SIERING DISTRICT</v>
          </cell>
          <cell r="P1936">
            <v>43675</v>
          </cell>
          <cell r="Q1936">
            <v>44496.570208333302</v>
          </cell>
          <cell r="R1936">
            <v>43853</v>
          </cell>
          <cell r="S1936" t="str">
            <v>FRANKIE</v>
          </cell>
          <cell r="T1936" t="str">
            <v>12</v>
          </cell>
          <cell r="V1936" t="str">
            <v>41.769468</v>
          </cell>
          <cell r="W1936" t="str">
            <v>-73.071113</v>
          </cell>
        </row>
        <row r="1937">
          <cell r="B1937">
            <v>770165</v>
          </cell>
          <cell r="C1937" t="str">
            <v>GILEAD HILL SCH USDA</v>
          </cell>
          <cell r="D1937" t="str">
            <v>USDA</v>
          </cell>
          <cell r="E1937">
            <v>0</v>
          </cell>
          <cell r="F1937" t="str">
            <v>W</v>
          </cell>
          <cell r="G1937" t="str">
            <v>580 GILEAD ST</v>
          </cell>
          <cell r="H1937" t="str">
            <v>HEBRON</v>
          </cell>
          <cell r="I1937" t="str">
            <v>CT</v>
          </cell>
          <cell r="J1937" t="str">
            <v>06248</v>
          </cell>
          <cell r="K1937" t="str">
            <v>Exact Auto Street Reference Geocoded</v>
          </cell>
          <cell r="M1937" t="str">
            <v>STATE OF CT USDA</v>
          </cell>
          <cell r="N1937" t="str">
            <v>SIERING DISTRICT</v>
          </cell>
          <cell r="P1937">
            <v>43675</v>
          </cell>
          <cell r="Q1937">
            <v>44496.570138888899</v>
          </cell>
          <cell r="R1937">
            <v>44739</v>
          </cell>
          <cell r="S1937" t="str">
            <v>FRANKIE</v>
          </cell>
          <cell r="T1937" t="str">
            <v>12</v>
          </cell>
          <cell r="V1937" t="str">
            <v>41.674876</v>
          </cell>
          <cell r="W1937" t="str">
            <v>-72.408765</v>
          </cell>
        </row>
        <row r="1938">
          <cell r="B1938">
            <v>770166</v>
          </cell>
          <cell r="C1938" t="str">
            <v>RHAM MS &amp; HS REG 8  USDA</v>
          </cell>
          <cell r="D1938" t="str">
            <v>USDA</v>
          </cell>
          <cell r="E1938">
            <v>0</v>
          </cell>
          <cell r="F1938" t="str">
            <v>W</v>
          </cell>
          <cell r="G1938" t="str">
            <v>85 WALL ST</v>
          </cell>
          <cell r="H1938" t="str">
            <v>HEBRON</v>
          </cell>
          <cell r="I1938" t="str">
            <v>CT</v>
          </cell>
          <cell r="J1938" t="str">
            <v>06248</v>
          </cell>
          <cell r="K1938" t="str">
            <v>Exact Auto Street Reference Geocoded</v>
          </cell>
          <cell r="L1938" t="str">
            <v>BEFORE 10AM</v>
          </cell>
          <cell r="M1938" t="str">
            <v>STATE OF CT USDA</v>
          </cell>
          <cell r="N1938" t="str">
            <v>SIERING DISTRICT</v>
          </cell>
          <cell r="O1938" t="str">
            <v>6/15/20 working on driveway for 2 weeks.  Routing will change back when complete.</v>
          </cell>
          <cell r="P1938">
            <v>43675</v>
          </cell>
          <cell r="Q1938">
            <v>44496.570138888899</v>
          </cell>
          <cell r="R1938">
            <v>44738</v>
          </cell>
          <cell r="S1938" t="str">
            <v>FRANKIE</v>
          </cell>
          <cell r="T1938" t="str">
            <v>12</v>
          </cell>
          <cell r="V1938" t="str">
            <v>41.665020</v>
          </cell>
          <cell r="W1938" t="str">
            <v>-72.363325</v>
          </cell>
        </row>
        <row r="1939">
          <cell r="B1939">
            <v>770167</v>
          </cell>
          <cell r="C1939" t="str">
            <v>BURR ELEM  REG 17 USDA</v>
          </cell>
          <cell r="D1939" t="str">
            <v>USDA</v>
          </cell>
          <cell r="E1939">
            <v>0</v>
          </cell>
          <cell r="F1939" t="str">
            <v>M</v>
          </cell>
          <cell r="G1939" t="str">
            <v>792 KILLINGWORTH RD</v>
          </cell>
          <cell r="H1939" t="str">
            <v>HIGGANUM</v>
          </cell>
          <cell r="I1939" t="str">
            <v>CT</v>
          </cell>
          <cell r="J1939" t="str">
            <v>06441</v>
          </cell>
          <cell r="K1939" t="str">
            <v>Exact Auto Street Reference Geocoded</v>
          </cell>
          <cell r="M1939" t="str">
            <v>STATE OF CT USDA</v>
          </cell>
          <cell r="N1939" t="str">
            <v>SIERING DISTRICT</v>
          </cell>
          <cell r="P1939">
            <v>43675</v>
          </cell>
          <cell r="Q1939">
            <v>44496.570138888899</v>
          </cell>
          <cell r="S1939" t="str">
            <v>FRANKIE</v>
          </cell>
          <cell r="T1939" t="str">
            <v>12</v>
          </cell>
          <cell r="V1939" t="str">
            <v>41.443764</v>
          </cell>
          <cell r="W1939" t="str">
            <v>-72.555628</v>
          </cell>
        </row>
        <row r="1940">
          <cell r="B1940">
            <v>770168</v>
          </cell>
          <cell r="C1940" t="str">
            <v>HADDAM ELEM SCH USDA</v>
          </cell>
          <cell r="D1940" t="str">
            <v>USDA</v>
          </cell>
          <cell r="E1940">
            <v>0</v>
          </cell>
          <cell r="F1940" t="str">
            <v>M</v>
          </cell>
          <cell r="G1940" t="str">
            <v>272 SAYBROOK RD</v>
          </cell>
          <cell r="H1940" t="str">
            <v>HIGGANUM</v>
          </cell>
          <cell r="I1940" t="str">
            <v>CT</v>
          </cell>
          <cell r="J1940" t="str">
            <v>06441</v>
          </cell>
          <cell r="K1940" t="str">
            <v>Exact Auto Street Reference Geocoded</v>
          </cell>
          <cell r="M1940" t="str">
            <v>STATE OF CT USDA</v>
          </cell>
          <cell r="N1940" t="str">
            <v>SIERING DISTRICT</v>
          </cell>
          <cell r="P1940">
            <v>43675</v>
          </cell>
          <cell r="Q1940">
            <v>44496.570138888899</v>
          </cell>
          <cell r="S1940" t="str">
            <v>FRANKIE</v>
          </cell>
          <cell r="T1940" t="str">
            <v>12</v>
          </cell>
          <cell r="V1940" t="str">
            <v>41.497652</v>
          </cell>
          <cell r="W1940" t="str">
            <v>-72.561801</v>
          </cell>
        </row>
        <row r="1941">
          <cell r="B1941">
            <v>770169</v>
          </cell>
          <cell r="C1941" t="str">
            <v>HADD KILLINGWORTH USDA</v>
          </cell>
          <cell r="D1941" t="str">
            <v>USDA</v>
          </cell>
          <cell r="E1941">
            <v>0</v>
          </cell>
          <cell r="F1941" t="str">
            <v>M</v>
          </cell>
          <cell r="G1941" t="str">
            <v>91 LITTLE CITY RD</v>
          </cell>
          <cell r="H1941" t="str">
            <v>HIGGANUM</v>
          </cell>
          <cell r="I1941" t="str">
            <v>CT</v>
          </cell>
          <cell r="J1941" t="str">
            <v>06441</v>
          </cell>
          <cell r="K1941" t="str">
            <v>High Confidence Auto Street Ref Geocoded</v>
          </cell>
          <cell r="M1941" t="str">
            <v>STATE OF CT USDA</v>
          </cell>
          <cell r="N1941" t="str">
            <v>SIERING DISTRICT</v>
          </cell>
          <cell r="P1941">
            <v>43675</v>
          </cell>
          <cell r="Q1941">
            <v>44496.570138888899</v>
          </cell>
          <cell r="R1941">
            <v>44697</v>
          </cell>
          <cell r="S1941" t="str">
            <v>FRANKIE</v>
          </cell>
          <cell r="T1941" t="str">
            <v>12</v>
          </cell>
          <cell r="V1941" t="str">
            <v>41.463507</v>
          </cell>
          <cell r="W1941" t="str">
            <v>-72.567029</v>
          </cell>
        </row>
        <row r="1942">
          <cell r="B1942">
            <v>770170</v>
          </cell>
          <cell r="C1942" t="str">
            <v>GRISWOLD ELEM SCH USDA</v>
          </cell>
          <cell r="D1942" t="str">
            <v>USDA</v>
          </cell>
          <cell r="E1942">
            <v>0</v>
          </cell>
          <cell r="F1942" t="str">
            <v>T</v>
          </cell>
          <cell r="G1942" t="str">
            <v>303 SLATER AVE</v>
          </cell>
          <cell r="H1942" t="str">
            <v>JEWETT CITY</v>
          </cell>
          <cell r="I1942" t="str">
            <v>CT</v>
          </cell>
          <cell r="J1942" t="str">
            <v>06351</v>
          </cell>
          <cell r="K1942" t="str">
            <v>Med Confidence Auto Street Ref Geocoded</v>
          </cell>
          <cell r="M1942" t="str">
            <v>STATE OF CT USDA</v>
          </cell>
          <cell r="N1942" t="str">
            <v>SIERING DISTRICT</v>
          </cell>
          <cell r="P1942">
            <v>43675</v>
          </cell>
          <cell r="Q1942">
            <v>44676.5328703704</v>
          </cell>
          <cell r="R1942">
            <v>44732</v>
          </cell>
          <cell r="S1942" t="str">
            <v>FRANKIE</v>
          </cell>
          <cell r="T1942" t="str">
            <v>12</v>
          </cell>
          <cell r="V1942" t="str">
            <v>41.599600</v>
          </cell>
          <cell r="W1942" t="str">
            <v>-71.980310</v>
          </cell>
        </row>
        <row r="1943">
          <cell r="B1943">
            <v>770171</v>
          </cell>
          <cell r="C1943" t="str">
            <v>GRISWOLD HI SCH USDA</v>
          </cell>
          <cell r="D1943" t="str">
            <v>USDA</v>
          </cell>
          <cell r="E1943">
            <v>0</v>
          </cell>
          <cell r="F1943" t="str">
            <v>T</v>
          </cell>
          <cell r="G1943" t="str">
            <v>267 SLATER AVE</v>
          </cell>
          <cell r="H1943" t="str">
            <v>JEWETT CITY</v>
          </cell>
          <cell r="I1943" t="str">
            <v>CT</v>
          </cell>
          <cell r="J1943" t="str">
            <v>06351</v>
          </cell>
          <cell r="K1943" t="str">
            <v>Med Confidence Auto Street Ref Geocoded</v>
          </cell>
          <cell r="M1943" t="str">
            <v>STATE OF CT USDA</v>
          </cell>
          <cell r="N1943" t="str">
            <v>SIERING DISTRICT</v>
          </cell>
          <cell r="P1943">
            <v>43675</v>
          </cell>
          <cell r="Q1943">
            <v>44496.570127314801</v>
          </cell>
          <cell r="R1943">
            <v>44698</v>
          </cell>
          <cell r="S1943" t="str">
            <v>FRANKIE</v>
          </cell>
          <cell r="T1943" t="str">
            <v>12</v>
          </cell>
          <cell r="V1943" t="str">
            <v>41.599600</v>
          </cell>
          <cell r="W1943" t="str">
            <v>-71.980310</v>
          </cell>
        </row>
        <row r="1944">
          <cell r="B1944">
            <v>770172</v>
          </cell>
          <cell r="C1944" t="str">
            <v>GRISWOLD INTER SCH USDA</v>
          </cell>
          <cell r="D1944" t="str">
            <v>USDA</v>
          </cell>
          <cell r="E1944">
            <v>0</v>
          </cell>
          <cell r="F1944" t="str">
            <v>T</v>
          </cell>
          <cell r="G1944" t="str">
            <v>211 SLATER AVE</v>
          </cell>
          <cell r="H1944" t="str">
            <v>JEWETT CITY</v>
          </cell>
          <cell r="I1944" t="str">
            <v>CT</v>
          </cell>
          <cell r="J1944" t="str">
            <v>06351</v>
          </cell>
          <cell r="K1944" t="str">
            <v>High Confidence Auto Street Ref Geocoded</v>
          </cell>
          <cell r="M1944" t="str">
            <v>STATE OF CT USDA</v>
          </cell>
          <cell r="N1944" t="str">
            <v>SIERING DISTRICT</v>
          </cell>
          <cell r="P1944">
            <v>43675</v>
          </cell>
          <cell r="Q1944">
            <v>44496.570127314801</v>
          </cell>
          <cell r="R1944">
            <v>44676</v>
          </cell>
          <cell r="S1944" t="str">
            <v>FRANKIE</v>
          </cell>
          <cell r="T1944" t="str">
            <v>12</v>
          </cell>
          <cell r="V1944" t="str">
            <v>41.599600</v>
          </cell>
          <cell r="W1944" t="str">
            <v>-71.980310</v>
          </cell>
        </row>
        <row r="1945">
          <cell r="B1945">
            <v>770173</v>
          </cell>
          <cell r="C1945" t="str">
            <v>LISBON CENTRAL SCH USDA</v>
          </cell>
          <cell r="D1945" t="str">
            <v>USDA</v>
          </cell>
          <cell r="E1945">
            <v>0</v>
          </cell>
          <cell r="F1945" t="str">
            <v>W</v>
          </cell>
          <cell r="G1945" t="str">
            <v>15 NEWENT RD</v>
          </cell>
          <cell r="H1945" t="str">
            <v>JEWETT CITY</v>
          </cell>
          <cell r="I1945" t="str">
            <v>CT</v>
          </cell>
          <cell r="J1945" t="str">
            <v>06351</v>
          </cell>
          <cell r="K1945" t="str">
            <v>High Confidence Auto Street Ref Geocoded</v>
          </cell>
          <cell r="M1945" t="str">
            <v>STATE OF CT USDA</v>
          </cell>
          <cell r="N1945" t="str">
            <v>SIERING DISTRICT</v>
          </cell>
          <cell r="O1945" t="str">
            <v>Call 30 min before arriving - 860.222.1165</v>
          </cell>
          <cell r="P1945">
            <v>43675</v>
          </cell>
          <cell r="Q1945">
            <v>44102.822280092601</v>
          </cell>
          <cell r="R1945">
            <v>44726</v>
          </cell>
          <cell r="S1945" t="str">
            <v>FRANKIE</v>
          </cell>
          <cell r="T1945" t="str">
            <v>12</v>
          </cell>
          <cell r="V1945" t="str">
            <v>41.605901</v>
          </cell>
          <cell r="W1945" t="str">
            <v>-72.014824</v>
          </cell>
        </row>
        <row r="1946">
          <cell r="B1946">
            <v>770174</v>
          </cell>
          <cell r="C1946" t="str">
            <v>HADD KILINGWRTH MID USDA</v>
          </cell>
          <cell r="D1946" t="str">
            <v>USDA</v>
          </cell>
          <cell r="E1946">
            <v>0</v>
          </cell>
          <cell r="F1946" t="str">
            <v>M</v>
          </cell>
          <cell r="G1946" t="str">
            <v>451 HIGGANUM RD</v>
          </cell>
          <cell r="H1946" t="str">
            <v>KILLINGWORTH</v>
          </cell>
          <cell r="I1946" t="str">
            <v>CT</v>
          </cell>
          <cell r="J1946" t="str">
            <v>06419</v>
          </cell>
          <cell r="K1946" t="str">
            <v>Exact Auto Street Reference Geocoded</v>
          </cell>
          <cell r="M1946" t="str">
            <v>STATE OF CT USDA</v>
          </cell>
          <cell r="N1946" t="str">
            <v>SIERING DISTRICT</v>
          </cell>
          <cell r="P1946">
            <v>43675</v>
          </cell>
          <cell r="Q1946">
            <v>44496.570138888899</v>
          </cell>
          <cell r="R1946">
            <v>44703</v>
          </cell>
          <cell r="S1946" t="str">
            <v>FRANKIE</v>
          </cell>
          <cell r="T1946" t="str">
            <v>12</v>
          </cell>
          <cell r="V1946" t="str">
            <v>41.385607</v>
          </cell>
          <cell r="W1946" t="str">
            <v>-72.564470</v>
          </cell>
        </row>
        <row r="1947">
          <cell r="B1947">
            <v>770175</v>
          </cell>
          <cell r="C1947" t="str">
            <v>KILINGWRTH ELEM REG 17 US</v>
          </cell>
          <cell r="D1947" t="str">
            <v>USDA</v>
          </cell>
          <cell r="E1947">
            <v>0</v>
          </cell>
          <cell r="F1947" t="str">
            <v>M</v>
          </cell>
          <cell r="G1947" t="str">
            <v>340 ROUTE 81</v>
          </cell>
          <cell r="H1947" t="str">
            <v>KILLINGWORTH</v>
          </cell>
          <cell r="I1947" t="str">
            <v>CT</v>
          </cell>
          <cell r="J1947" t="str">
            <v>06419</v>
          </cell>
          <cell r="K1947" t="str">
            <v>High Confidence Auto Street Ref Geocoded</v>
          </cell>
          <cell r="M1947" t="str">
            <v>STATE OF CT USDA</v>
          </cell>
          <cell r="N1947" t="str">
            <v>SIERING DISTRICT</v>
          </cell>
          <cell r="P1947">
            <v>43675</v>
          </cell>
          <cell r="Q1947">
            <v>44496.570138888899</v>
          </cell>
          <cell r="R1947">
            <v>44697</v>
          </cell>
          <cell r="S1947" t="str">
            <v>FRANKIE</v>
          </cell>
          <cell r="T1947" t="str">
            <v>12</v>
          </cell>
          <cell r="V1947" t="str">
            <v>41.371204</v>
          </cell>
          <cell r="W1947" t="str">
            <v>-72.564840</v>
          </cell>
        </row>
        <row r="1948">
          <cell r="B1948">
            <v>770176</v>
          </cell>
          <cell r="C1948" t="str">
            <v>SALISBURY CENTRAL USDA</v>
          </cell>
          <cell r="D1948" t="str">
            <v>USDA</v>
          </cell>
          <cell r="E1948">
            <v>0</v>
          </cell>
          <cell r="F1948" t="str">
            <v>W</v>
          </cell>
          <cell r="G1948" t="str">
            <v>45 LINCOLN CITY RD</v>
          </cell>
          <cell r="H1948" t="str">
            <v>LAKEVILLE</v>
          </cell>
          <cell r="I1948" t="str">
            <v>CT</v>
          </cell>
          <cell r="J1948" t="str">
            <v>06039</v>
          </cell>
          <cell r="K1948" t="str">
            <v>Low Confidence Auto Street Ref Geocoded</v>
          </cell>
          <cell r="M1948" t="str">
            <v>STATE OF CT USDA</v>
          </cell>
          <cell r="N1948" t="str">
            <v>SIERING DISTRICT</v>
          </cell>
          <cell r="P1948">
            <v>43675</v>
          </cell>
          <cell r="Q1948">
            <v>44496.570185185199</v>
          </cell>
          <cell r="R1948">
            <v>44684</v>
          </cell>
          <cell r="S1948" t="str">
            <v>FRANKIE</v>
          </cell>
          <cell r="T1948" t="str">
            <v>12</v>
          </cell>
          <cell r="V1948" t="str">
            <v>41.970846</v>
          </cell>
          <cell r="W1948" t="str">
            <v>-73.439241</v>
          </cell>
        </row>
        <row r="1949">
          <cell r="B1949">
            <v>770177</v>
          </cell>
          <cell r="C1949" t="str">
            <v>LEBANON ELEM SCH USDA</v>
          </cell>
          <cell r="D1949" t="str">
            <v>USDA</v>
          </cell>
          <cell r="E1949">
            <v>0</v>
          </cell>
          <cell r="F1949" t="str">
            <v>T</v>
          </cell>
          <cell r="G1949" t="str">
            <v>479 EXETER RD</v>
          </cell>
          <cell r="H1949" t="str">
            <v>LEBANON</v>
          </cell>
          <cell r="I1949" t="str">
            <v>CT</v>
          </cell>
          <cell r="J1949" t="str">
            <v>06249</v>
          </cell>
          <cell r="K1949" t="str">
            <v>Exact Auto Street Reference Geocoded</v>
          </cell>
          <cell r="M1949" t="str">
            <v>STATE OF CT USDA</v>
          </cell>
          <cell r="N1949" t="str">
            <v>SIERING DISTRICT</v>
          </cell>
          <cell r="P1949">
            <v>43675</v>
          </cell>
          <cell r="Q1949">
            <v>44496.570138888899</v>
          </cell>
          <cell r="R1949">
            <v>44698</v>
          </cell>
          <cell r="S1949" t="str">
            <v>FRANKIE</v>
          </cell>
          <cell r="T1949" t="str">
            <v>12</v>
          </cell>
          <cell r="V1949" t="str">
            <v>41.642342</v>
          </cell>
          <cell r="W1949" t="str">
            <v>-72.204647</v>
          </cell>
        </row>
        <row r="1950">
          <cell r="B1950">
            <v>770178</v>
          </cell>
          <cell r="C1950" t="str">
            <v>LEBANON MIDDLE SCH USDA</v>
          </cell>
          <cell r="D1950" t="str">
            <v>USDA</v>
          </cell>
          <cell r="E1950">
            <v>0</v>
          </cell>
          <cell r="F1950" t="str">
            <v>T</v>
          </cell>
          <cell r="G1950" t="str">
            <v>891 EXETER RD</v>
          </cell>
          <cell r="H1950" t="str">
            <v>LEBANON</v>
          </cell>
          <cell r="I1950" t="str">
            <v>CT</v>
          </cell>
          <cell r="J1950" t="str">
            <v>06249</v>
          </cell>
          <cell r="K1950" t="str">
            <v>Exact Auto Street Reference Geocoded</v>
          </cell>
          <cell r="M1950" t="str">
            <v>STATE OF CT USDA</v>
          </cell>
          <cell r="N1950" t="str">
            <v>SIERING DISTRICT</v>
          </cell>
          <cell r="P1950">
            <v>43675</v>
          </cell>
          <cell r="Q1950">
            <v>44496.570138888899</v>
          </cell>
          <cell r="R1950">
            <v>44696</v>
          </cell>
          <cell r="S1950" t="str">
            <v>FRANKIE</v>
          </cell>
          <cell r="T1950" t="str">
            <v>12</v>
          </cell>
          <cell r="V1950" t="str">
            <v>41.626505</v>
          </cell>
          <cell r="W1950" t="str">
            <v>-72.238262</v>
          </cell>
        </row>
        <row r="1951">
          <cell r="B1951">
            <v>770179</v>
          </cell>
          <cell r="C1951" t="str">
            <v>LEBANON SCH LUNCH USDA</v>
          </cell>
          <cell r="D1951" t="str">
            <v>USDA</v>
          </cell>
          <cell r="E1951">
            <v>0</v>
          </cell>
          <cell r="F1951" t="str">
            <v>T</v>
          </cell>
          <cell r="G1951" t="str">
            <v>917 EXETER RD</v>
          </cell>
          <cell r="H1951" t="str">
            <v>LEBANON</v>
          </cell>
          <cell r="I1951" t="str">
            <v>CT</v>
          </cell>
          <cell r="J1951" t="str">
            <v>06249</v>
          </cell>
          <cell r="K1951" t="str">
            <v>Exact Auto Street Reference Geocoded</v>
          </cell>
          <cell r="M1951" t="str">
            <v>STATE OF CT USDA</v>
          </cell>
          <cell r="N1951" t="str">
            <v>SIERING DISTRICT</v>
          </cell>
          <cell r="O1951" t="str">
            <v>EFFECTIVE 8/10/20 Del in all locations unless cust chooses not to.</v>
          </cell>
          <cell r="P1951">
            <v>43675</v>
          </cell>
          <cell r="Q1951">
            <v>44089.543078703697</v>
          </cell>
          <cell r="R1951">
            <v>44200</v>
          </cell>
          <cell r="S1951" t="str">
            <v>FRANKIE</v>
          </cell>
          <cell r="T1951" t="str">
            <v>12</v>
          </cell>
          <cell r="V1951" t="str">
            <v>41.625700</v>
          </cell>
          <cell r="W1951" t="str">
            <v>-72.240629</v>
          </cell>
        </row>
        <row r="1952">
          <cell r="B1952">
            <v>770180</v>
          </cell>
          <cell r="C1952" t="str">
            <v>LEBANON SCH LYMAN USDA</v>
          </cell>
          <cell r="D1952" t="str">
            <v>USDA</v>
          </cell>
          <cell r="E1952">
            <v>0</v>
          </cell>
          <cell r="F1952" t="str">
            <v>T</v>
          </cell>
          <cell r="G1952" t="str">
            <v>917 EXETER RD</v>
          </cell>
          <cell r="H1952" t="str">
            <v>LEBANON</v>
          </cell>
          <cell r="I1952" t="str">
            <v>CT</v>
          </cell>
          <cell r="J1952" t="str">
            <v>06249</v>
          </cell>
          <cell r="K1952" t="str">
            <v>Exact Auto Street Reference Geocoded</v>
          </cell>
          <cell r="M1952" t="str">
            <v>STATE OF CT USDA</v>
          </cell>
          <cell r="N1952" t="str">
            <v>SIERING DISTRICT</v>
          </cell>
          <cell r="P1952">
            <v>43675</v>
          </cell>
          <cell r="Q1952">
            <v>44496.570138888899</v>
          </cell>
          <cell r="R1952">
            <v>44732</v>
          </cell>
          <cell r="S1952" t="str">
            <v>FRANKIE</v>
          </cell>
          <cell r="T1952" t="str">
            <v>12</v>
          </cell>
          <cell r="V1952" t="str">
            <v>41.625700</v>
          </cell>
          <cell r="W1952" t="str">
            <v>-72.240629</v>
          </cell>
        </row>
        <row r="1953">
          <cell r="B1953">
            <v>770181</v>
          </cell>
          <cell r="C1953" t="str">
            <v>LEDYARD HI SCH USDA CPS</v>
          </cell>
          <cell r="D1953" t="str">
            <v>USDA</v>
          </cell>
          <cell r="E1953">
            <v>0</v>
          </cell>
          <cell r="F1953" t="str">
            <v>T</v>
          </cell>
          <cell r="G1953" t="str">
            <v>24 GALLUP HILL RD</v>
          </cell>
          <cell r="H1953" t="str">
            <v>LEDYARD</v>
          </cell>
          <cell r="I1953" t="str">
            <v>CT</v>
          </cell>
          <cell r="J1953" t="str">
            <v>06339</v>
          </cell>
          <cell r="K1953" t="str">
            <v>Exact Auto Street Reference Geocoded</v>
          </cell>
          <cell r="M1953" t="str">
            <v>STATE OF CT USDA</v>
          </cell>
          <cell r="N1953" t="str">
            <v>SIERING DISTRICT</v>
          </cell>
          <cell r="P1953">
            <v>43675</v>
          </cell>
          <cell r="Q1953">
            <v>44496.570138888899</v>
          </cell>
          <cell r="R1953">
            <v>44726</v>
          </cell>
          <cell r="S1953" t="str">
            <v>FRANKIE</v>
          </cell>
          <cell r="T1953" t="str">
            <v>12</v>
          </cell>
          <cell r="V1953" t="str">
            <v>41.438114</v>
          </cell>
          <cell r="W1953" t="str">
            <v>-71.992711</v>
          </cell>
        </row>
        <row r="1954">
          <cell r="B1954">
            <v>770182</v>
          </cell>
          <cell r="C1954" t="str">
            <v>LITCHFIELD HI SCH USDA</v>
          </cell>
          <cell r="D1954" t="str">
            <v>USDA</v>
          </cell>
          <cell r="E1954">
            <v>0</v>
          </cell>
          <cell r="F1954" t="str">
            <v>M</v>
          </cell>
          <cell r="G1954" t="str">
            <v>15 PLUMB HILL RD</v>
          </cell>
          <cell r="H1954" t="str">
            <v>LITCHFIELD</v>
          </cell>
          <cell r="I1954" t="str">
            <v>CT</v>
          </cell>
          <cell r="J1954" t="str">
            <v>06759</v>
          </cell>
          <cell r="K1954" t="str">
            <v>Exact Auto Street Reference Geocoded</v>
          </cell>
          <cell r="M1954" t="str">
            <v>STATE OF CT USDA</v>
          </cell>
          <cell r="N1954" t="str">
            <v>SIERING DISTRICT</v>
          </cell>
          <cell r="P1954">
            <v>43675</v>
          </cell>
          <cell r="Q1954">
            <v>44496.570138888899</v>
          </cell>
          <cell r="S1954" t="str">
            <v>FRANKIE</v>
          </cell>
          <cell r="T1954" t="str">
            <v>12</v>
          </cell>
          <cell r="V1954" t="str">
            <v>41.741562</v>
          </cell>
          <cell r="W1954" t="str">
            <v>-73.205394</v>
          </cell>
        </row>
        <row r="1955">
          <cell r="B1955">
            <v>770183</v>
          </cell>
          <cell r="C1955" t="str">
            <v>WAMOGO HI SCH USDA</v>
          </cell>
          <cell r="D1955" t="str">
            <v>USDA</v>
          </cell>
          <cell r="E1955">
            <v>0</v>
          </cell>
          <cell r="F1955" t="str">
            <v>M</v>
          </cell>
          <cell r="G1955" t="str">
            <v>98 WAMOGO RD # 6</v>
          </cell>
          <cell r="H1955" t="str">
            <v>LITCHFIELD</v>
          </cell>
          <cell r="I1955" t="str">
            <v>CT</v>
          </cell>
          <cell r="J1955" t="str">
            <v>06759</v>
          </cell>
          <cell r="K1955" t="str">
            <v>Exact Auto Street Reference Geocoded</v>
          </cell>
          <cell r="M1955" t="str">
            <v>STATE OF CT USDA</v>
          </cell>
          <cell r="N1955" t="str">
            <v>SIERING DISTRICT</v>
          </cell>
          <cell r="P1955">
            <v>43675</v>
          </cell>
          <cell r="Q1955">
            <v>44496.570138888899</v>
          </cell>
          <cell r="R1955">
            <v>44697</v>
          </cell>
          <cell r="S1955" t="str">
            <v>FRANKIE</v>
          </cell>
          <cell r="T1955" t="str">
            <v>12</v>
          </cell>
          <cell r="V1955" t="str">
            <v>41.727110</v>
          </cell>
          <cell r="W1955" t="str">
            <v>-73.224663</v>
          </cell>
        </row>
        <row r="1956">
          <cell r="B1956">
            <v>770184</v>
          </cell>
          <cell r="C1956" t="str">
            <v>BENNET MIDDLE SCH USDA</v>
          </cell>
          <cell r="D1956" t="str">
            <v>USDA</v>
          </cell>
          <cell r="E1956">
            <v>0</v>
          </cell>
          <cell r="F1956" t="str">
            <v>W</v>
          </cell>
          <cell r="G1956" t="str">
            <v>1151 MAIN STREET</v>
          </cell>
          <cell r="H1956" t="str">
            <v>MANCHESTER</v>
          </cell>
          <cell r="I1956" t="str">
            <v>CT</v>
          </cell>
          <cell r="J1956" t="str">
            <v>06040</v>
          </cell>
          <cell r="K1956" t="str">
            <v>Exact Auto Street Reference Geocoded</v>
          </cell>
          <cell r="M1956" t="str">
            <v>STATE OF CT USDA</v>
          </cell>
          <cell r="N1956" t="str">
            <v>SIERING DISTRICT</v>
          </cell>
          <cell r="P1956">
            <v>43675</v>
          </cell>
          <cell r="Q1956">
            <v>44496.570138888899</v>
          </cell>
          <cell r="R1956">
            <v>44677</v>
          </cell>
          <cell r="S1956" t="str">
            <v>FRANKIE</v>
          </cell>
          <cell r="T1956" t="str">
            <v>12</v>
          </cell>
          <cell r="V1956" t="str">
            <v>41.765912</v>
          </cell>
          <cell r="W1956" t="str">
            <v>-72.520412</v>
          </cell>
        </row>
        <row r="1957">
          <cell r="B1957">
            <v>770185</v>
          </cell>
          <cell r="C1957" t="str">
            <v>BUCKLEY SCH USDA</v>
          </cell>
          <cell r="D1957" t="str">
            <v>USDA</v>
          </cell>
          <cell r="E1957">
            <v>0</v>
          </cell>
          <cell r="F1957" t="str">
            <v>W</v>
          </cell>
          <cell r="G1957" t="str">
            <v>65 North School Street</v>
          </cell>
          <cell r="H1957" t="str">
            <v>MANCHESTER</v>
          </cell>
          <cell r="I1957" t="str">
            <v>CT</v>
          </cell>
          <cell r="J1957" t="str">
            <v>06042</v>
          </cell>
          <cell r="K1957" t="str">
            <v>Exact Auto Street Reference Geocoded</v>
          </cell>
          <cell r="M1957" t="str">
            <v>STATE OF CT USDA</v>
          </cell>
          <cell r="N1957" t="str">
            <v>SIERING DISTRICT</v>
          </cell>
          <cell r="P1957">
            <v>43675</v>
          </cell>
          <cell r="Q1957">
            <v>44496.570138888899</v>
          </cell>
          <cell r="R1957">
            <v>44720</v>
          </cell>
          <cell r="S1957" t="str">
            <v>FRANKIE</v>
          </cell>
          <cell r="T1957" t="str">
            <v>12</v>
          </cell>
          <cell r="V1957" t="str">
            <v>41.797173</v>
          </cell>
          <cell r="W1957" t="str">
            <v>-72.525406</v>
          </cell>
        </row>
        <row r="1958">
          <cell r="B1958">
            <v>770186</v>
          </cell>
          <cell r="C1958" t="str">
            <v>HOWELL CHENEY TECH HIGH - USDA</v>
          </cell>
          <cell r="D1958" t="str">
            <v>USDA</v>
          </cell>
          <cell r="E1958">
            <v>0</v>
          </cell>
          <cell r="F1958" t="str">
            <v>W</v>
          </cell>
          <cell r="G1958" t="str">
            <v>791 MIDDLE TPKE W</v>
          </cell>
          <cell r="H1958" t="str">
            <v>MANCHESTER</v>
          </cell>
          <cell r="I1958" t="str">
            <v>CT</v>
          </cell>
          <cell r="J1958" t="str">
            <v>06040</v>
          </cell>
          <cell r="K1958" t="str">
            <v>Exact Auto Street Reference Geocoded</v>
          </cell>
          <cell r="M1958" t="str">
            <v>STATE OF CT USDA</v>
          </cell>
          <cell r="N1958" t="str">
            <v>SIERING DISTRICT</v>
          </cell>
          <cell r="P1958">
            <v>43675</v>
          </cell>
          <cell r="Q1958">
            <v>44691.606412036999</v>
          </cell>
          <cell r="S1958" t="str">
            <v>FRANKIE</v>
          </cell>
          <cell r="T1958" t="str">
            <v>12</v>
          </cell>
          <cell r="V1958" t="str">
            <v>41.781101</v>
          </cell>
          <cell r="W1958" t="str">
            <v>-72.560551</v>
          </cell>
        </row>
        <row r="1959">
          <cell r="B1959">
            <v>770187</v>
          </cell>
          <cell r="C1959" t="str">
            <v>ILLING MID SCH USDA</v>
          </cell>
          <cell r="D1959" t="str">
            <v>USDA</v>
          </cell>
          <cell r="E1959">
            <v>0</v>
          </cell>
          <cell r="F1959" t="str">
            <v>F</v>
          </cell>
          <cell r="G1959" t="str">
            <v>227 MIDDLE TPKE E</v>
          </cell>
          <cell r="H1959" t="str">
            <v>MANCHESTER</v>
          </cell>
          <cell r="I1959" t="str">
            <v>CT</v>
          </cell>
          <cell r="J1959" t="str">
            <v>06040</v>
          </cell>
          <cell r="K1959" t="str">
            <v>Exact Auto Street Reference Geocoded</v>
          </cell>
          <cell r="M1959" t="str">
            <v>STATE OF CT USDA</v>
          </cell>
          <cell r="N1959" t="str">
            <v>SIERING DISTRICT</v>
          </cell>
          <cell r="P1959">
            <v>43675</v>
          </cell>
          <cell r="Q1959">
            <v>44496.570138888899</v>
          </cell>
          <cell r="R1959">
            <v>44684</v>
          </cell>
          <cell r="S1959" t="str">
            <v>FRANKIE</v>
          </cell>
          <cell r="T1959" t="str">
            <v>12</v>
          </cell>
          <cell r="V1959" t="str">
            <v>41.783749</v>
          </cell>
          <cell r="W1959" t="str">
            <v>-72.512685</v>
          </cell>
        </row>
        <row r="1960">
          <cell r="B1960">
            <v>770188</v>
          </cell>
          <cell r="C1960" t="str">
            <v>MANCH CENT STOR USDA</v>
          </cell>
          <cell r="D1960" t="str">
            <v>USDA</v>
          </cell>
          <cell r="E1960">
            <v>0</v>
          </cell>
          <cell r="F1960" t="str">
            <v>W</v>
          </cell>
          <cell r="G1960" t="str">
            <v>163 BROAD ST</v>
          </cell>
          <cell r="H1960" t="str">
            <v>MANCHESTER</v>
          </cell>
          <cell r="I1960" t="str">
            <v>CT</v>
          </cell>
          <cell r="J1960" t="str">
            <v>06042</v>
          </cell>
          <cell r="K1960" t="str">
            <v>Exact Auto Street Reference Geocoded</v>
          </cell>
          <cell r="M1960" t="str">
            <v>STATE OF CT USDA</v>
          </cell>
          <cell r="N1960" t="str">
            <v>SIERING DISTRICT</v>
          </cell>
          <cell r="P1960">
            <v>43675</v>
          </cell>
          <cell r="Q1960">
            <v>44496.570138888899</v>
          </cell>
          <cell r="R1960">
            <v>44734</v>
          </cell>
          <cell r="S1960" t="str">
            <v>FRANKIE</v>
          </cell>
          <cell r="T1960" t="str">
            <v>12</v>
          </cell>
          <cell r="V1960" t="str">
            <v>41.783773</v>
          </cell>
          <cell r="W1960" t="str">
            <v>-72.535307</v>
          </cell>
        </row>
        <row r="1961">
          <cell r="B1961">
            <v>770189</v>
          </cell>
          <cell r="C1961" t="str">
            <v>MANCHESTER HI SCH USDA</v>
          </cell>
          <cell r="D1961" t="str">
            <v>USDA</v>
          </cell>
          <cell r="E1961">
            <v>0</v>
          </cell>
          <cell r="F1961" t="str">
            <v>F</v>
          </cell>
          <cell r="G1961" t="str">
            <v>134 MIDDLE TPKE E</v>
          </cell>
          <cell r="H1961" t="str">
            <v>MANCHESTER</v>
          </cell>
          <cell r="I1961" t="str">
            <v>CT</v>
          </cell>
          <cell r="J1961" t="str">
            <v>06040</v>
          </cell>
          <cell r="K1961" t="str">
            <v>Exact Auto Street Reference Geocoded</v>
          </cell>
          <cell r="M1961" t="str">
            <v>STATE OF CT USDA</v>
          </cell>
          <cell r="N1961" t="str">
            <v>SIERING DISTRICT</v>
          </cell>
          <cell r="P1961">
            <v>43675</v>
          </cell>
          <cell r="Q1961">
            <v>44496.570138888899</v>
          </cell>
          <cell r="R1961">
            <v>44720</v>
          </cell>
          <cell r="S1961" t="str">
            <v>FRANKIE</v>
          </cell>
          <cell r="T1961" t="str">
            <v>12</v>
          </cell>
          <cell r="V1961" t="str">
            <v>41.783855</v>
          </cell>
          <cell r="W1961" t="str">
            <v>-72.517147</v>
          </cell>
        </row>
        <row r="1962">
          <cell r="B1962">
            <v>770190</v>
          </cell>
          <cell r="C1962" t="str">
            <v>VERPLANCK SCHOOL - USDA</v>
          </cell>
          <cell r="D1962" t="str">
            <v>USDA</v>
          </cell>
          <cell r="E1962">
            <v>0</v>
          </cell>
          <cell r="F1962" t="str">
            <v>F</v>
          </cell>
          <cell r="G1962" t="str">
            <v>126 OLCOTT STREET</v>
          </cell>
          <cell r="H1962" t="str">
            <v>MANCHESTER</v>
          </cell>
          <cell r="I1962" t="str">
            <v>CT</v>
          </cell>
          <cell r="J1962" t="str">
            <v>06040</v>
          </cell>
          <cell r="K1962" t="str">
            <v>Exact Auto Street Reference Geocoded</v>
          </cell>
          <cell r="M1962" t="str">
            <v>STATE OF CT USDA</v>
          </cell>
          <cell r="N1962" t="str">
            <v>SIERING DISTRICT</v>
          </cell>
          <cell r="P1962">
            <v>43675</v>
          </cell>
          <cell r="Q1962">
            <v>44496.570138888899</v>
          </cell>
          <cell r="S1962" t="str">
            <v>FRANKIE</v>
          </cell>
          <cell r="T1962" t="str">
            <v>12</v>
          </cell>
          <cell r="V1962" t="str">
            <v>41.773528</v>
          </cell>
          <cell r="W1962" t="str">
            <v>-72.554445</v>
          </cell>
        </row>
        <row r="1963">
          <cell r="B1963">
            <v>770191</v>
          </cell>
          <cell r="C1963" t="str">
            <v>ANN VINTON ELEM SCH USDA</v>
          </cell>
          <cell r="D1963" t="str">
            <v>USDA</v>
          </cell>
          <cell r="E1963">
            <v>0</v>
          </cell>
          <cell r="F1963" t="str">
            <v>F</v>
          </cell>
          <cell r="G1963" t="str">
            <v>306 STAFFORD RD</v>
          </cell>
          <cell r="H1963" t="str">
            <v>MANSFIELD CENT</v>
          </cell>
          <cell r="I1963" t="str">
            <v>CT</v>
          </cell>
          <cell r="J1963" t="str">
            <v>06250</v>
          </cell>
          <cell r="K1963" t="str">
            <v>High Confidence Auto Street Ref Geocoded</v>
          </cell>
          <cell r="M1963" t="str">
            <v>STATE OF CT USDA</v>
          </cell>
          <cell r="N1963" t="str">
            <v>SIERING DISTRICT</v>
          </cell>
          <cell r="P1963">
            <v>43675</v>
          </cell>
          <cell r="Q1963">
            <v>44496.570138888899</v>
          </cell>
          <cell r="S1963" t="str">
            <v>FRANKIE</v>
          </cell>
          <cell r="T1963" t="str">
            <v>12</v>
          </cell>
          <cell r="V1963" t="str">
            <v>41.748218</v>
          </cell>
          <cell r="W1963" t="str">
            <v>-72.260184</v>
          </cell>
        </row>
        <row r="1964">
          <cell r="B1964">
            <v>770192</v>
          </cell>
          <cell r="C1964" t="str">
            <v>S EAST ELEM SCH USDA</v>
          </cell>
          <cell r="D1964" t="str">
            <v>USDA</v>
          </cell>
          <cell r="E1964">
            <v>0</v>
          </cell>
          <cell r="F1964" t="str">
            <v>F</v>
          </cell>
          <cell r="G1964" t="str">
            <v>134 WARRENVILLE RD</v>
          </cell>
          <cell r="H1964" t="str">
            <v>MANSFIELD CENT</v>
          </cell>
          <cell r="I1964" t="str">
            <v>CT</v>
          </cell>
          <cell r="J1964" t="str">
            <v>06250</v>
          </cell>
          <cell r="K1964" t="str">
            <v>High Confidence Auto Street Ref Geocoded</v>
          </cell>
          <cell r="M1964" t="str">
            <v>STATE OF CT USDA</v>
          </cell>
          <cell r="N1964" t="str">
            <v>SIERING DISTRICT</v>
          </cell>
          <cell r="P1964">
            <v>43675</v>
          </cell>
          <cell r="Q1964">
            <v>44496.570138888899</v>
          </cell>
          <cell r="R1964">
            <v>44672</v>
          </cell>
          <cell r="S1964" t="str">
            <v>FRANKIE</v>
          </cell>
          <cell r="T1964" t="str">
            <v>12</v>
          </cell>
          <cell r="V1964" t="str">
            <v>41.773334</v>
          </cell>
          <cell r="W1964" t="str">
            <v>-72.193187</v>
          </cell>
        </row>
        <row r="1965">
          <cell r="B1965">
            <v>770193</v>
          </cell>
          <cell r="C1965" t="str">
            <v>NATCHAUG HOSPITAL USDA</v>
          </cell>
          <cell r="D1965" t="str">
            <v>USDA</v>
          </cell>
          <cell r="E1965">
            <v>0</v>
          </cell>
          <cell r="F1965" t="str">
            <v>F</v>
          </cell>
          <cell r="G1965" t="str">
            <v>189 STORRS RD</v>
          </cell>
          <cell r="H1965" t="str">
            <v>MANSFIELD CENT</v>
          </cell>
          <cell r="I1965" t="str">
            <v>CT</v>
          </cell>
          <cell r="J1965" t="str">
            <v>06250</v>
          </cell>
          <cell r="K1965" t="str">
            <v>High Confidence Auto Street Ref Geocoded</v>
          </cell>
          <cell r="M1965" t="str">
            <v>STATE OF CT USDA</v>
          </cell>
          <cell r="N1965" t="str">
            <v>SIERING DISTRICT</v>
          </cell>
          <cell r="O1965" t="str">
            <v>EFFECTIVE 8/10/20 Del in all locations unless cust chooses not to.</v>
          </cell>
          <cell r="P1965">
            <v>43675</v>
          </cell>
          <cell r="Q1965">
            <v>44089.543078703697</v>
          </cell>
          <cell r="R1965">
            <v>44217</v>
          </cell>
          <cell r="S1965" t="str">
            <v>FRANKIE</v>
          </cell>
          <cell r="T1965" t="str">
            <v>12</v>
          </cell>
          <cell r="V1965" t="str">
            <v>41.742082</v>
          </cell>
          <cell r="W1965" t="str">
            <v>-72.196991</v>
          </cell>
        </row>
        <row r="1966">
          <cell r="B1966">
            <v>770194</v>
          </cell>
          <cell r="C1966" t="str">
            <v>MARLBOROUGH SCH USDA</v>
          </cell>
          <cell r="D1966" t="str">
            <v>USDA</v>
          </cell>
          <cell r="E1966">
            <v>0</v>
          </cell>
          <cell r="F1966" t="str">
            <v>W</v>
          </cell>
          <cell r="G1966" t="str">
            <v>25 SCHOOL DR</v>
          </cell>
          <cell r="H1966" t="str">
            <v>MARLBOROUGH</v>
          </cell>
          <cell r="I1966" t="str">
            <v>CT</v>
          </cell>
          <cell r="J1966" t="str">
            <v>06447</v>
          </cell>
          <cell r="K1966" t="str">
            <v>Exact Auto Street Reference Geocoded</v>
          </cell>
          <cell r="M1966" t="str">
            <v>STATE OF CT USDA</v>
          </cell>
          <cell r="N1966" t="str">
            <v>SIERING DISTRICT</v>
          </cell>
          <cell r="P1966">
            <v>43675</v>
          </cell>
          <cell r="Q1966">
            <v>44496.570138888899</v>
          </cell>
          <cell r="R1966">
            <v>44740</v>
          </cell>
          <cell r="S1966" t="str">
            <v>FRANKIE</v>
          </cell>
          <cell r="T1966" t="str">
            <v>12</v>
          </cell>
          <cell r="V1966" t="str">
            <v>41.627054</v>
          </cell>
          <cell r="W1966" t="str">
            <v>-72.461908</v>
          </cell>
        </row>
        <row r="1967">
          <cell r="B1967">
            <v>770195</v>
          </cell>
          <cell r="C1967" t="str">
            <v>H C WILCOX CTECSUSDA</v>
          </cell>
          <cell r="D1967" t="str">
            <v>USDA</v>
          </cell>
          <cell r="E1967">
            <v>0</v>
          </cell>
          <cell r="F1967" t="str">
            <v>W</v>
          </cell>
          <cell r="G1967" t="str">
            <v>298 OREGON RD</v>
          </cell>
          <cell r="H1967" t="str">
            <v>MERIDEN</v>
          </cell>
          <cell r="I1967" t="str">
            <v>CT</v>
          </cell>
          <cell r="J1967" t="str">
            <v>06451</v>
          </cell>
          <cell r="K1967" t="str">
            <v>High Confidence Auto Street Ref Geocoded</v>
          </cell>
          <cell r="M1967" t="str">
            <v>STATE OF CT USDA</v>
          </cell>
          <cell r="N1967" t="str">
            <v>SIERING DISTRICT</v>
          </cell>
          <cell r="P1967">
            <v>43675</v>
          </cell>
          <cell r="Q1967">
            <v>44496.570208333302</v>
          </cell>
          <cell r="S1967" t="str">
            <v>FRANKIE</v>
          </cell>
          <cell r="T1967" t="str">
            <v>12</v>
          </cell>
          <cell r="V1967" t="str">
            <v>41.528128</v>
          </cell>
          <cell r="W1967" t="str">
            <v>-72.832304</v>
          </cell>
        </row>
        <row r="1968">
          <cell r="B1968">
            <v>770196</v>
          </cell>
          <cell r="C1968" t="str">
            <v>MERIDEN MNT SCH STRGE USD</v>
          </cell>
          <cell r="D1968" t="str">
            <v>USDA</v>
          </cell>
          <cell r="E1968">
            <v>0</v>
          </cell>
          <cell r="F1968" t="str">
            <v>W</v>
          </cell>
          <cell r="G1968" t="str">
            <v>998 N COLONY RD</v>
          </cell>
          <cell r="H1968" t="str">
            <v>MERIDEN</v>
          </cell>
          <cell r="I1968" t="str">
            <v>CT</v>
          </cell>
          <cell r="J1968" t="str">
            <v>06450</v>
          </cell>
          <cell r="K1968" t="str">
            <v>Exact Auto Street Reference Geocoded</v>
          </cell>
          <cell r="M1968" t="str">
            <v>STATE OF CT USDA</v>
          </cell>
          <cell r="N1968" t="str">
            <v>SIERING DISTRICT</v>
          </cell>
          <cell r="P1968">
            <v>43675</v>
          </cell>
          <cell r="Q1968">
            <v>44496.570115740702</v>
          </cell>
          <cell r="S1968" t="str">
            <v>FRANKIE</v>
          </cell>
          <cell r="T1968" t="str">
            <v>12</v>
          </cell>
          <cell r="V1968" t="str">
            <v>41.561635</v>
          </cell>
          <cell r="W1968" t="str">
            <v>-72.784668</v>
          </cell>
        </row>
        <row r="1969">
          <cell r="B1969">
            <v>770197</v>
          </cell>
          <cell r="C1969" t="str">
            <v>LONG MEADOW EL SCH USDA</v>
          </cell>
          <cell r="D1969" t="str">
            <v>USDA</v>
          </cell>
          <cell r="E1969">
            <v>0</v>
          </cell>
          <cell r="F1969" t="str">
            <v>M</v>
          </cell>
          <cell r="G1969" t="str">
            <v>65 N BENSON RD</v>
          </cell>
          <cell r="H1969" t="str">
            <v>MIDDLEBURY</v>
          </cell>
          <cell r="I1969" t="str">
            <v>CT</v>
          </cell>
          <cell r="J1969" t="str">
            <v>06762</v>
          </cell>
          <cell r="K1969" t="str">
            <v>Exact Auto Street Reference Geocoded</v>
          </cell>
          <cell r="M1969" t="str">
            <v>STATE OF CT USDA</v>
          </cell>
          <cell r="N1969" t="str">
            <v>SIERING DISTRICT</v>
          </cell>
          <cell r="P1969">
            <v>43675</v>
          </cell>
          <cell r="Q1969">
            <v>44496.5701736111</v>
          </cell>
          <cell r="R1969">
            <v>44704</v>
          </cell>
          <cell r="S1969" t="str">
            <v>FRANKIE</v>
          </cell>
          <cell r="T1969" t="str">
            <v>12</v>
          </cell>
          <cell r="V1969" t="str">
            <v>41.504253</v>
          </cell>
          <cell r="W1969" t="str">
            <v>-73.152883</v>
          </cell>
        </row>
        <row r="1970">
          <cell r="B1970">
            <v>770198</v>
          </cell>
          <cell r="C1970" t="str">
            <v>MEMORIAL MIDDLE SCH USDA</v>
          </cell>
          <cell r="D1970" t="str">
            <v>USDA</v>
          </cell>
          <cell r="E1970">
            <v>0</v>
          </cell>
          <cell r="F1970" t="str">
            <v>M</v>
          </cell>
          <cell r="G1970" t="str">
            <v>395 KELLY RD</v>
          </cell>
          <cell r="H1970" t="str">
            <v>MIDDLEBURY</v>
          </cell>
          <cell r="I1970" t="str">
            <v>CT</v>
          </cell>
          <cell r="J1970" t="str">
            <v>06762</v>
          </cell>
          <cell r="K1970" t="str">
            <v>High Confidence Auto Street Ref Geocoded</v>
          </cell>
          <cell r="M1970" t="str">
            <v>STATE OF CT USDA</v>
          </cell>
          <cell r="N1970" t="str">
            <v>SIERING DISTRICT</v>
          </cell>
          <cell r="P1970">
            <v>43675</v>
          </cell>
          <cell r="Q1970">
            <v>44496.570185185199</v>
          </cell>
          <cell r="R1970">
            <v>44696</v>
          </cell>
          <cell r="S1970" t="str">
            <v>FRANKIE</v>
          </cell>
          <cell r="T1970" t="str">
            <v>12</v>
          </cell>
          <cell r="V1970" t="str">
            <v>41.542948</v>
          </cell>
          <cell r="W1970" t="str">
            <v>-73.102623</v>
          </cell>
        </row>
        <row r="1971">
          <cell r="B1971">
            <v>770199</v>
          </cell>
          <cell r="C1971" t="str">
            <v>MIDDLEBURY ELEM SCH USDA</v>
          </cell>
          <cell r="D1971" t="str">
            <v>USDA</v>
          </cell>
          <cell r="E1971">
            <v>0</v>
          </cell>
          <cell r="F1971" t="str">
            <v>M</v>
          </cell>
          <cell r="G1971" t="str">
            <v>188 WHITTEMORE RD</v>
          </cell>
          <cell r="H1971" t="str">
            <v>MIDDLEBURY</v>
          </cell>
          <cell r="I1971" t="str">
            <v>CT</v>
          </cell>
          <cell r="J1971" t="str">
            <v>06762</v>
          </cell>
          <cell r="K1971" t="str">
            <v>Exact Auto Street Reference Geocoded</v>
          </cell>
          <cell r="M1971" t="str">
            <v>STATE OF CT USDA</v>
          </cell>
          <cell r="N1971" t="str">
            <v>SIERING DISTRICT</v>
          </cell>
          <cell r="P1971">
            <v>43675</v>
          </cell>
          <cell r="Q1971">
            <v>44496.5701736111</v>
          </cell>
          <cell r="R1971">
            <v>44696</v>
          </cell>
          <cell r="S1971" t="str">
            <v>FRANKIE</v>
          </cell>
          <cell r="T1971" t="str">
            <v>12</v>
          </cell>
          <cell r="V1971" t="str">
            <v>41.525713</v>
          </cell>
          <cell r="W1971" t="str">
            <v>-73.088488</v>
          </cell>
        </row>
        <row r="1972">
          <cell r="B1972">
            <v>770200</v>
          </cell>
          <cell r="C1972" t="str">
            <v>MIDDLEFLD MEM USDA</v>
          </cell>
          <cell r="D1972" t="str">
            <v>USDA</v>
          </cell>
          <cell r="E1972">
            <v>0</v>
          </cell>
          <cell r="F1972" t="str">
            <v>T</v>
          </cell>
          <cell r="G1972" t="str">
            <v>124 HUBBARD ST</v>
          </cell>
          <cell r="H1972" t="str">
            <v>MIDDLEFIELD</v>
          </cell>
          <cell r="I1972" t="str">
            <v>CT</v>
          </cell>
          <cell r="J1972" t="str">
            <v>06455</v>
          </cell>
          <cell r="K1972" t="str">
            <v>Exact Auto Street Reference Geocoded</v>
          </cell>
          <cell r="M1972" t="str">
            <v>STATE OF CT USDA</v>
          </cell>
          <cell r="N1972" t="str">
            <v>SIERING DISTRICT</v>
          </cell>
          <cell r="P1972">
            <v>43675</v>
          </cell>
          <cell r="Q1972">
            <v>44089.543078703697</v>
          </cell>
          <cell r="R1972">
            <v>44641</v>
          </cell>
          <cell r="S1972" t="str">
            <v>FRANKIE</v>
          </cell>
          <cell r="T1972" t="str">
            <v>12</v>
          </cell>
          <cell r="V1972" t="str">
            <v>41.521759</v>
          </cell>
          <cell r="W1972" t="str">
            <v>-72.692549</v>
          </cell>
        </row>
        <row r="1973">
          <cell r="B1973">
            <v>770201</v>
          </cell>
          <cell r="C1973" t="str">
            <v>BIELEFIELD ELEM USDA</v>
          </cell>
          <cell r="D1973" t="str">
            <v>USDA</v>
          </cell>
          <cell r="E1973">
            <v>0</v>
          </cell>
          <cell r="F1973" t="str">
            <v>T</v>
          </cell>
          <cell r="G1973" t="str">
            <v>70 MAYNARD ST</v>
          </cell>
          <cell r="H1973" t="str">
            <v>MIDDLETOWN</v>
          </cell>
          <cell r="I1973" t="str">
            <v>CT</v>
          </cell>
          <cell r="J1973" t="str">
            <v>06457</v>
          </cell>
          <cell r="K1973" t="str">
            <v>Exact Auto Street Reference Geocoded</v>
          </cell>
          <cell r="M1973" t="str">
            <v>STATE OF CT USDA</v>
          </cell>
          <cell r="N1973" t="str">
            <v>SIERING DISTRICT</v>
          </cell>
          <cell r="P1973">
            <v>43675</v>
          </cell>
          <cell r="Q1973">
            <v>44496.570115740702</v>
          </cell>
          <cell r="R1973">
            <v>43717</v>
          </cell>
          <cell r="S1973" t="str">
            <v>FRANKIE</v>
          </cell>
          <cell r="T1973" t="str">
            <v>12</v>
          </cell>
          <cell r="V1973" t="str">
            <v>41.542841</v>
          </cell>
          <cell r="W1973" t="str">
            <v>-72.632823</v>
          </cell>
        </row>
        <row r="1974">
          <cell r="B1974">
            <v>770202</v>
          </cell>
          <cell r="C1974" t="str">
            <v>FARM H ELEM USDA</v>
          </cell>
          <cell r="D1974" t="str">
            <v>USDA</v>
          </cell>
          <cell r="E1974">
            <v>0</v>
          </cell>
          <cell r="F1974" t="str">
            <v>T</v>
          </cell>
          <cell r="G1974" t="str">
            <v>390 RIDGE RD</v>
          </cell>
          <cell r="H1974" t="str">
            <v>MIDDLETOWN</v>
          </cell>
          <cell r="I1974" t="str">
            <v>CT</v>
          </cell>
          <cell r="J1974" t="str">
            <v>06457</v>
          </cell>
          <cell r="K1974" t="str">
            <v>Exact Auto Street Reference Geocoded</v>
          </cell>
          <cell r="M1974" t="str">
            <v>STATE OF CT USDA</v>
          </cell>
          <cell r="N1974" t="str">
            <v>SIERING DISTRICT</v>
          </cell>
          <cell r="P1974">
            <v>43675</v>
          </cell>
          <cell r="Q1974">
            <v>44089.543078703697</v>
          </cell>
          <cell r="R1974">
            <v>44622</v>
          </cell>
          <cell r="S1974" t="str">
            <v>FRANKIE</v>
          </cell>
          <cell r="T1974" t="str">
            <v>12</v>
          </cell>
          <cell r="V1974" t="str">
            <v>41.538695</v>
          </cell>
          <cell r="W1974" t="str">
            <v>-72.642155</v>
          </cell>
        </row>
        <row r="1975">
          <cell r="B1975">
            <v>770203</v>
          </cell>
          <cell r="C1975" t="str">
            <v>MACDONOUGH EL SCH USDA</v>
          </cell>
          <cell r="D1975" t="str">
            <v>USDA</v>
          </cell>
          <cell r="E1975">
            <v>0</v>
          </cell>
          <cell r="F1975" t="str">
            <v>T</v>
          </cell>
          <cell r="G1975" t="str">
            <v>66 SPRING ST</v>
          </cell>
          <cell r="H1975" t="str">
            <v>MIDDLETOWN</v>
          </cell>
          <cell r="I1975" t="str">
            <v>CT</v>
          </cell>
          <cell r="J1975" t="str">
            <v>06457</v>
          </cell>
          <cell r="K1975" t="str">
            <v>Exact Auto Street Reference Geocoded</v>
          </cell>
          <cell r="M1975" t="str">
            <v>STATE OF CT USDA</v>
          </cell>
          <cell r="N1975" t="str">
            <v>SIERING DISTRICT</v>
          </cell>
          <cell r="P1975">
            <v>43675</v>
          </cell>
          <cell r="Q1975">
            <v>44496.570115740702</v>
          </cell>
          <cell r="S1975" t="str">
            <v>FRANKIE</v>
          </cell>
          <cell r="T1975" t="str">
            <v>12</v>
          </cell>
          <cell r="V1975" t="str">
            <v>41.566354</v>
          </cell>
          <cell r="W1975" t="str">
            <v>-72.656424</v>
          </cell>
        </row>
        <row r="1976">
          <cell r="B1976">
            <v>770204</v>
          </cell>
          <cell r="C1976" t="str">
            <v>MIDDLETWN HI SCH USDA</v>
          </cell>
          <cell r="D1976" t="str">
            <v>USDA</v>
          </cell>
          <cell r="E1976">
            <v>0</v>
          </cell>
          <cell r="F1976" t="str">
            <v>T</v>
          </cell>
          <cell r="G1976" t="str">
            <v>200 LA ROSA LN</v>
          </cell>
          <cell r="H1976" t="str">
            <v>MIDDLETOWN</v>
          </cell>
          <cell r="I1976" t="str">
            <v>CT</v>
          </cell>
          <cell r="J1976" t="str">
            <v>06457</v>
          </cell>
          <cell r="K1976" t="str">
            <v>Exact Auto Street Reference Geocoded</v>
          </cell>
          <cell r="M1976" t="str">
            <v>STATE OF CT USDA</v>
          </cell>
          <cell r="N1976" t="str">
            <v>SIERING DISTRICT</v>
          </cell>
          <cell r="P1976">
            <v>43675</v>
          </cell>
          <cell r="Q1976">
            <v>44692.535324074102</v>
          </cell>
          <cell r="S1976" t="str">
            <v>FRANKIE</v>
          </cell>
          <cell r="T1976" t="str">
            <v>12</v>
          </cell>
          <cell r="V1976" t="str">
            <v>41.576704</v>
          </cell>
          <cell r="W1976" t="str">
            <v>-72.678901</v>
          </cell>
        </row>
        <row r="1977">
          <cell r="B1977">
            <v>770205</v>
          </cell>
          <cell r="C1977" t="str">
            <v>MIDDLETWN PUB SCH USDA</v>
          </cell>
          <cell r="D1977" t="str">
            <v>USDA</v>
          </cell>
          <cell r="E1977">
            <v>0</v>
          </cell>
          <cell r="F1977" t="str">
            <v>T</v>
          </cell>
          <cell r="G1977" t="str">
            <v>311 HUNTING HILL AVE</v>
          </cell>
          <cell r="H1977" t="str">
            <v>MIDDLETOWN</v>
          </cell>
          <cell r="I1977" t="str">
            <v>CT</v>
          </cell>
          <cell r="J1977" t="str">
            <v>06457</v>
          </cell>
          <cell r="K1977" t="str">
            <v>Exact Auto Street Reference Geocoded</v>
          </cell>
          <cell r="M1977" t="str">
            <v>STATE OF CT USDA</v>
          </cell>
          <cell r="N1977" t="str">
            <v>SIERING DISTRICT</v>
          </cell>
          <cell r="P1977">
            <v>43675</v>
          </cell>
          <cell r="Q1977">
            <v>44089.543078703697</v>
          </cell>
          <cell r="S1977" t="str">
            <v>FRANKIE</v>
          </cell>
          <cell r="T1977" t="str">
            <v>12</v>
          </cell>
          <cell r="V1977" t="str">
            <v>41.541729</v>
          </cell>
          <cell r="W1977" t="str">
            <v>-72.647433</v>
          </cell>
        </row>
        <row r="1978">
          <cell r="B1978">
            <v>770206</v>
          </cell>
          <cell r="C1978" t="str">
            <v>MIDDLETOWN KEIG USDA</v>
          </cell>
          <cell r="D1978" t="str">
            <v>USDA</v>
          </cell>
          <cell r="E1978">
            <v>0</v>
          </cell>
          <cell r="F1978" t="str">
            <v>T</v>
          </cell>
          <cell r="G1978" t="str">
            <v>99 SPRUCE ST</v>
          </cell>
          <cell r="H1978" t="str">
            <v>MIDDLETOWN</v>
          </cell>
          <cell r="I1978" t="str">
            <v>CT</v>
          </cell>
          <cell r="J1978" t="str">
            <v>06457</v>
          </cell>
          <cell r="K1978" t="str">
            <v>Exact Auto Street Reference Geocoded</v>
          </cell>
          <cell r="M1978" t="str">
            <v>STATE OF CT USDA</v>
          </cell>
          <cell r="N1978" t="str">
            <v>SIERING DISTRICT</v>
          </cell>
          <cell r="P1978">
            <v>43675</v>
          </cell>
          <cell r="Q1978">
            <v>44742.518020833297</v>
          </cell>
          <cell r="R1978">
            <v>43717</v>
          </cell>
          <cell r="S1978" t="str">
            <v>FRANKIE</v>
          </cell>
          <cell r="T1978" t="str">
            <v>12</v>
          </cell>
          <cell r="V1978" t="str">
            <v>41.577783</v>
          </cell>
          <cell r="W1978" t="str">
            <v>-72.677176</v>
          </cell>
        </row>
        <row r="1979">
          <cell r="B1979">
            <v>770207</v>
          </cell>
          <cell r="C1979" t="str">
            <v>LAWRENCE ELEM - USDA</v>
          </cell>
          <cell r="D1979" t="str">
            <v>USDA</v>
          </cell>
          <cell r="E1979">
            <v>0</v>
          </cell>
          <cell r="F1979" t="str">
            <v>T</v>
          </cell>
          <cell r="G1979" t="str">
            <v>1 KAPLAN WAY</v>
          </cell>
          <cell r="H1979" t="str">
            <v>MIDDLETOWN</v>
          </cell>
          <cell r="I1979" t="str">
            <v>CT</v>
          </cell>
          <cell r="J1979" t="str">
            <v>06457</v>
          </cell>
          <cell r="K1979" t="str">
            <v>Self Geocoded</v>
          </cell>
          <cell r="M1979" t="str">
            <v>STATE OF CT USDA</v>
          </cell>
          <cell r="N1979" t="str">
            <v>SIERING DISTRICT</v>
          </cell>
          <cell r="P1979">
            <v>43675</v>
          </cell>
          <cell r="Q1979">
            <v>44496.570115740702</v>
          </cell>
          <cell r="R1979">
            <v>43816</v>
          </cell>
          <cell r="S1979" t="str">
            <v>FRANKIE</v>
          </cell>
          <cell r="T1979" t="str">
            <v>12</v>
          </cell>
          <cell r="V1979" t="str">
            <v>41.587450</v>
          </cell>
          <cell r="W1979" t="str">
            <v>-72.682799</v>
          </cell>
        </row>
        <row r="1980">
          <cell r="B1980">
            <v>770208</v>
          </cell>
          <cell r="C1980" t="str">
            <v>Beman Middle School - USDA</v>
          </cell>
          <cell r="D1980" t="str">
            <v>USDA</v>
          </cell>
          <cell r="E1980">
            <v>0</v>
          </cell>
          <cell r="F1980" t="str">
            <v>T</v>
          </cell>
          <cell r="G1980" t="str">
            <v>370 HUNTING HILL AVE</v>
          </cell>
          <cell r="H1980" t="str">
            <v>MIDDLETOWN</v>
          </cell>
          <cell r="I1980" t="str">
            <v>CT</v>
          </cell>
          <cell r="J1980" t="str">
            <v>06457</v>
          </cell>
          <cell r="K1980" t="str">
            <v>High Confidence Auto Street Ref Geocoded</v>
          </cell>
          <cell r="M1980" t="str">
            <v>STATE OF CT USDA</v>
          </cell>
          <cell r="N1980" t="str">
            <v>SIERING DISTRICT</v>
          </cell>
          <cell r="P1980">
            <v>43675</v>
          </cell>
          <cell r="Q1980">
            <v>44692.535324074102</v>
          </cell>
          <cell r="R1980">
            <v>43711</v>
          </cell>
          <cell r="S1980" t="str">
            <v>FRANKIE</v>
          </cell>
          <cell r="T1980" t="str">
            <v>12</v>
          </cell>
          <cell r="V1980" t="str">
            <v>41.540632</v>
          </cell>
          <cell r="W1980" t="str">
            <v>-72.647133</v>
          </cell>
        </row>
        <row r="1981">
          <cell r="B1981">
            <v>770209</v>
          </cell>
          <cell r="C1981" t="str">
            <v>SOLNIT SOUTH DCF USDA</v>
          </cell>
          <cell r="D1981" t="str">
            <v>USDA</v>
          </cell>
          <cell r="E1981">
            <v>0</v>
          </cell>
          <cell r="F1981" t="str">
            <v>T</v>
          </cell>
          <cell r="G1981" t="str">
            <v>915 RIVER RD</v>
          </cell>
          <cell r="H1981" t="str">
            <v>MIDDLETOWN</v>
          </cell>
          <cell r="I1981" t="str">
            <v>CT</v>
          </cell>
          <cell r="J1981" t="str">
            <v>06457</v>
          </cell>
          <cell r="K1981" t="str">
            <v>Exact Auto Street Reference Geocoded</v>
          </cell>
          <cell r="L1981" t="str">
            <v>DOCK</v>
          </cell>
          <cell r="M1981" t="str">
            <v>STATE OF CT USDA</v>
          </cell>
          <cell r="N1981" t="str">
            <v>SIERING DISTRICT</v>
          </cell>
          <cell r="P1981">
            <v>43675</v>
          </cell>
          <cell r="Q1981">
            <v>44476.592662037001</v>
          </cell>
          <cell r="R1981">
            <v>44634</v>
          </cell>
          <cell r="S1981" t="str">
            <v>FRANKIE</v>
          </cell>
          <cell r="T1981" t="str">
            <v>12</v>
          </cell>
          <cell r="V1981" t="str">
            <v>41.558401</v>
          </cell>
          <cell r="W1981" t="str">
            <v>-72.622608</v>
          </cell>
        </row>
        <row r="1982">
          <cell r="B1982">
            <v>770210</v>
          </cell>
          <cell r="C1982" t="str">
            <v>SPENCER ELEM USDA</v>
          </cell>
          <cell r="D1982" t="str">
            <v>USDA</v>
          </cell>
          <cell r="E1982">
            <v>0</v>
          </cell>
          <cell r="F1982" t="str">
            <v>T</v>
          </cell>
          <cell r="G1982" t="str">
            <v>207 WESTFIELD ST</v>
          </cell>
          <cell r="H1982" t="str">
            <v>MIDDLETOWN</v>
          </cell>
          <cell r="I1982" t="str">
            <v>CT</v>
          </cell>
          <cell r="J1982" t="str">
            <v>06457</v>
          </cell>
          <cell r="K1982" t="str">
            <v>Exact Auto Street Reference Geocoded</v>
          </cell>
          <cell r="M1982" t="str">
            <v>STATE OF CT USDA</v>
          </cell>
          <cell r="N1982" t="str">
            <v>SIERING DISTRICT</v>
          </cell>
          <cell r="P1982">
            <v>43675</v>
          </cell>
          <cell r="Q1982">
            <v>44692.535324074102</v>
          </cell>
          <cell r="S1982" t="str">
            <v>FRANKIE</v>
          </cell>
          <cell r="T1982" t="str">
            <v>12</v>
          </cell>
          <cell r="V1982" t="str">
            <v>41.563720</v>
          </cell>
          <cell r="W1982" t="str">
            <v>-72.676195</v>
          </cell>
        </row>
        <row r="1983">
          <cell r="B1983">
            <v>770211</v>
          </cell>
          <cell r="C1983" t="str">
            <v>V BUREN MOOD SCH USDA</v>
          </cell>
          <cell r="D1983" t="str">
            <v>USDA</v>
          </cell>
          <cell r="E1983">
            <v>0</v>
          </cell>
          <cell r="F1983" t="str">
            <v>T</v>
          </cell>
          <cell r="G1983" t="str">
            <v>300 COUNTRY CLUB RD</v>
          </cell>
          <cell r="H1983" t="str">
            <v>MIDDLETOWN</v>
          </cell>
          <cell r="I1983" t="str">
            <v>CT</v>
          </cell>
          <cell r="J1983" t="str">
            <v>06457</v>
          </cell>
          <cell r="K1983" t="str">
            <v>Exact Auto Street Reference Geocoded</v>
          </cell>
          <cell r="M1983" t="str">
            <v>STATE OF CT USDA</v>
          </cell>
          <cell r="N1983" t="str">
            <v>SIERING DISTRICT</v>
          </cell>
          <cell r="P1983">
            <v>43675</v>
          </cell>
          <cell r="Q1983">
            <v>44692.535324074102</v>
          </cell>
          <cell r="R1983">
            <v>43717</v>
          </cell>
          <cell r="S1983" t="str">
            <v>FRANKIE</v>
          </cell>
          <cell r="T1983" t="str">
            <v>12</v>
          </cell>
          <cell r="V1983" t="str">
            <v>41.562441</v>
          </cell>
          <cell r="W1983" t="str">
            <v>-72.711900</v>
          </cell>
        </row>
        <row r="1984">
          <cell r="B1984">
            <v>770212</v>
          </cell>
          <cell r="C1984" t="str">
            <v>VINAL TECHNCAL HS - USDA</v>
          </cell>
          <cell r="D1984" t="str">
            <v>USDA</v>
          </cell>
          <cell r="E1984">
            <v>0</v>
          </cell>
          <cell r="F1984" t="str">
            <v>T</v>
          </cell>
          <cell r="G1984" t="str">
            <v>60 DANIELS ST</v>
          </cell>
          <cell r="H1984" t="str">
            <v>MIDDLETOWN</v>
          </cell>
          <cell r="I1984" t="str">
            <v>CT</v>
          </cell>
          <cell r="J1984" t="str">
            <v>06457</v>
          </cell>
          <cell r="K1984" t="str">
            <v>Exact Auto Street Reference Geocoded</v>
          </cell>
          <cell r="M1984" t="str">
            <v>STATE OF CT USDA</v>
          </cell>
          <cell r="N1984" t="str">
            <v>SIERING DISTRICT</v>
          </cell>
          <cell r="P1984">
            <v>43675</v>
          </cell>
          <cell r="Q1984">
            <v>44496.570208333302</v>
          </cell>
          <cell r="S1984" t="str">
            <v>FRANKIE</v>
          </cell>
          <cell r="T1984" t="str">
            <v>12</v>
          </cell>
          <cell r="V1984" t="str">
            <v>41.527809</v>
          </cell>
          <cell r="W1984" t="str">
            <v>-72.673151</v>
          </cell>
        </row>
        <row r="1985">
          <cell r="B1985">
            <v>770213</v>
          </cell>
          <cell r="C1985" t="str">
            <v>WESLEY ELEMENTARY SCHOOL - USDA</v>
          </cell>
          <cell r="D1985" t="str">
            <v>USDA</v>
          </cell>
          <cell r="E1985">
            <v>0</v>
          </cell>
          <cell r="F1985" t="str">
            <v>T</v>
          </cell>
          <cell r="G1985" t="str">
            <v>10 WESLEYAN HILLS RD</v>
          </cell>
          <cell r="H1985" t="str">
            <v>MIDDLETOWN</v>
          </cell>
          <cell r="I1985" t="str">
            <v>CT</v>
          </cell>
          <cell r="J1985" t="str">
            <v>06457</v>
          </cell>
          <cell r="K1985" t="str">
            <v>High Confidence Auto Street Ref Geocoded</v>
          </cell>
          <cell r="M1985" t="str">
            <v>STATE OF CT USDA</v>
          </cell>
          <cell r="N1985" t="str">
            <v>SIERING DISTRICT</v>
          </cell>
          <cell r="P1985">
            <v>43675</v>
          </cell>
          <cell r="Q1985">
            <v>44692.535324074102</v>
          </cell>
          <cell r="S1985" t="str">
            <v>FRANKIE</v>
          </cell>
          <cell r="T1985" t="str">
            <v>12</v>
          </cell>
          <cell r="V1985" t="str">
            <v>41.524176</v>
          </cell>
          <cell r="W1985" t="str">
            <v>-72.672431</v>
          </cell>
        </row>
        <row r="1986">
          <cell r="B1986">
            <v>770214</v>
          </cell>
          <cell r="C1986" t="str">
            <v>WILBERT SNOW ELEM - USDA</v>
          </cell>
          <cell r="D1986" t="str">
            <v>USDA</v>
          </cell>
          <cell r="E1986">
            <v>0</v>
          </cell>
          <cell r="F1986" t="str">
            <v>T</v>
          </cell>
          <cell r="G1986" t="str">
            <v>299 WADSWORTH ST</v>
          </cell>
          <cell r="H1986" t="str">
            <v>MIDDLETOWN</v>
          </cell>
          <cell r="I1986" t="str">
            <v>CT</v>
          </cell>
          <cell r="J1986" t="str">
            <v>06457</v>
          </cell>
          <cell r="K1986" t="str">
            <v>Exact Auto Street Reference Geocoded</v>
          </cell>
          <cell r="M1986" t="str">
            <v>STATE OF CT USDA</v>
          </cell>
          <cell r="N1986" t="str">
            <v>SIERING DISTRICT</v>
          </cell>
          <cell r="P1986">
            <v>43675</v>
          </cell>
          <cell r="Q1986">
            <v>44692.535324074102</v>
          </cell>
          <cell r="R1986">
            <v>43816</v>
          </cell>
          <cell r="S1986" t="str">
            <v>FRANKIE</v>
          </cell>
          <cell r="T1986" t="str">
            <v>12</v>
          </cell>
          <cell r="V1986" t="str">
            <v>41.542376</v>
          </cell>
          <cell r="W1986" t="str">
            <v>-72.671984</v>
          </cell>
        </row>
        <row r="1987">
          <cell r="B1987">
            <v>770215</v>
          </cell>
          <cell r="C1987" t="str">
            <v>J LAW HIGH SCHOOL - USDA</v>
          </cell>
          <cell r="D1987" t="str">
            <v>USDA</v>
          </cell>
          <cell r="E1987">
            <v>0</v>
          </cell>
          <cell r="F1987" t="str">
            <v>T</v>
          </cell>
          <cell r="G1987" t="str">
            <v>20 LANSDALE AVENUE</v>
          </cell>
          <cell r="H1987" t="str">
            <v>MILFORD</v>
          </cell>
          <cell r="I1987" t="str">
            <v>CT</v>
          </cell>
          <cell r="J1987" t="str">
            <v>06460</v>
          </cell>
          <cell r="K1987" t="str">
            <v>Exact Auto Street Reference Geocoded</v>
          </cell>
          <cell r="L1987" t="str">
            <v>IS DOCK</v>
          </cell>
          <cell r="M1987" t="str">
            <v>STATE OF CT USDA</v>
          </cell>
          <cell r="N1987" t="str">
            <v>SIERING DISTRICT</v>
          </cell>
          <cell r="P1987">
            <v>43675</v>
          </cell>
          <cell r="Q1987">
            <v>44496.570138888899</v>
          </cell>
          <cell r="R1987">
            <v>44726</v>
          </cell>
          <cell r="S1987" t="str">
            <v>FRANKIE</v>
          </cell>
          <cell r="T1987" t="str">
            <v>12</v>
          </cell>
          <cell r="V1987" t="str">
            <v>41.203771</v>
          </cell>
          <cell r="W1987" t="str">
            <v>-73.087741</v>
          </cell>
        </row>
        <row r="1988">
          <cell r="B1988">
            <v>770216</v>
          </cell>
          <cell r="C1988" t="str">
            <v>Platt THS - USDA</v>
          </cell>
          <cell r="D1988" t="str">
            <v>USDA</v>
          </cell>
          <cell r="E1988">
            <v>0</v>
          </cell>
          <cell r="F1988" t="str">
            <v>M</v>
          </cell>
          <cell r="G1988" t="str">
            <v>600 ORANGE AVE</v>
          </cell>
          <cell r="H1988" t="str">
            <v>MILFORD</v>
          </cell>
          <cell r="I1988" t="str">
            <v>CT</v>
          </cell>
          <cell r="J1988" t="str">
            <v>06461</v>
          </cell>
          <cell r="K1988" t="str">
            <v>Exact Auto Street Reference Geocoded</v>
          </cell>
          <cell r="M1988" t="str">
            <v>STATE OF CT USDA</v>
          </cell>
          <cell r="N1988" t="str">
            <v>SIERING DISTRICT</v>
          </cell>
          <cell r="P1988">
            <v>43675</v>
          </cell>
          <cell r="Q1988">
            <v>44496.570208333302</v>
          </cell>
          <cell r="S1988" t="str">
            <v>FRANKIE</v>
          </cell>
          <cell r="T1988" t="str">
            <v>12</v>
          </cell>
          <cell r="V1988" t="str">
            <v>41.250707</v>
          </cell>
          <cell r="W1988" t="str">
            <v>-73.044284</v>
          </cell>
        </row>
        <row r="1989">
          <cell r="B1989">
            <v>770217</v>
          </cell>
          <cell r="C1989" t="str">
            <v>FAWN HOL ELEM USDA</v>
          </cell>
          <cell r="D1989" t="str">
            <v>USDA</v>
          </cell>
          <cell r="E1989">
            <v>0</v>
          </cell>
          <cell r="F1989" t="str">
            <v>W</v>
          </cell>
          <cell r="G1989" t="str">
            <v>345 FAN HILL RD</v>
          </cell>
          <cell r="H1989" t="str">
            <v>MONROE</v>
          </cell>
          <cell r="I1989" t="str">
            <v>CT</v>
          </cell>
          <cell r="J1989" t="str">
            <v>06468</v>
          </cell>
          <cell r="K1989" t="str">
            <v>Exact Auto Street Reference Geocoded</v>
          </cell>
          <cell r="M1989" t="str">
            <v>STATE OF CT USDA</v>
          </cell>
          <cell r="N1989" t="str">
            <v>SIERING DISTRICT</v>
          </cell>
          <cell r="O1989" t="str">
            <v>EFFECTIVE 8/10/20 Del in all locations unless cust chooses not to.</v>
          </cell>
          <cell r="P1989">
            <v>43675</v>
          </cell>
          <cell r="Q1989">
            <v>44089.543078703697</v>
          </cell>
          <cell r="R1989">
            <v>44726</v>
          </cell>
          <cell r="S1989" t="str">
            <v>FRANKIE</v>
          </cell>
          <cell r="T1989" t="str">
            <v>12</v>
          </cell>
          <cell r="V1989" t="str">
            <v>41.346027</v>
          </cell>
          <cell r="W1989" t="str">
            <v>-73.230125</v>
          </cell>
        </row>
        <row r="1990">
          <cell r="B1990">
            <v>770218</v>
          </cell>
          <cell r="C1990" t="str">
            <v>JOCKEY HOL MID SCH USDA</v>
          </cell>
          <cell r="D1990" t="str">
            <v>USDA</v>
          </cell>
          <cell r="E1990">
            <v>0</v>
          </cell>
          <cell r="F1990" t="str">
            <v>W</v>
          </cell>
          <cell r="G1990" t="str">
            <v>356 FAN HILL RD</v>
          </cell>
          <cell r="H1990" t="str">
            <v>MONROE</v>
          </cell>
          <cell r="I1990" t="str">
            <v>CT</v>
          </cell>
          <cell r="J1990" t="str">
            <v>06468</v>
          </cell>
          <cell r="K1990" t="str">
            <v>Exact Auto Street Reference Geocoded</v>
          </cell>
          <cell r="M1990" t="str">
            <v>STATE OF CT USDA</v>
          </cell>
          <cell r="N1990" t="str">
            <v>SIERING DISTRICT</v>
          </cell>
          <cell r="P1990">
            <v>43675</v>
          </cell>
          <cell r="Q1990">
            <v>44691.606412036999</v>
          </cell>
          <cell r="R1990">
            <v>44691</v>
          </cell>
          <cell r="S1990" t="str">
            <v>FRANKIE</v>
          </cell>
          <cell r="T1990" t="str">
            <v>12</v>
          </cell>
          <cell r="V1990" t="str">
            <v>41.345741</v>
          </cell>
          <cell r="W1990" t="str">
            <v>-73.229277</v>
          </cell>
        </row>
        <row r="1991">
          <cell r="B1991">
            <v>770219</v>
          </cell>
          <cell r="C1991" t="str">
            <v>MONROE ELEM SCH USDA</v>
          </cell>
          <cell r="D1991" t="str">
            <v>USDA</v>
          </cell>
          <cell r="E1991">
            <v>0</v>
          </cell>
          <cell r="F1991" t="str">
            <v>W</v>
          </cell>
          <cell r="G1991" t="str">
            <v>375 MONROE TPKE</v>
          </cell>
          <cell r="H1991" t="str">
            <v>MONROE</v>
          </cell>
          <cell r="I1991" t="str">
            <v>CT</v>
          </cell>
          <cell r="J1991" t="str">
            <v>06468</v>
          </cell>
          <cell r="K1991" t="str">
            <v>Exact Auto Street Reference Geocoded</v>
          </cell>
          <cell r="M1991" t="str">
            <v>STATE OF CT USDA</v>
          </cell>
          <cell r="N1991" t="str">
            <v>SIERING DISTRICT</v>
          </cell>
          <cell r="O1991" t="str">
            <v>EFFECTIVE 8/10/20 Del in all locations unless cust chooses not to.</v>
          </cell>
          <cell r="P1991">
            <v>43675</v>
          </cell>
          <cell r="Q1991">
            <v>44089.543078703697</v>
          </cell>
          <cell r="R1991">
            <v>44698</v>
          </cell>
          <cell r="S1991" t="str">
            <v>FRANKIE</v>
          </cell>
          <cell r="T1991" t="str">
            <v>12</v>
          </cell>
          <cell r="V1991" t="str">
            <v>41.309912</v>
          </cell>
          <cell r="W1991" t="str">
            <v>-73.221646</v>
          </cell>
        </row>
        <row r="1992">
          <cell r="B1992">
            <v>770220</v>
          </cell>
          <cell r="C1992" t="str">
            <v>STEPNEY ELEM SCH USDA</v>
          </cell>
          <cell r="D1992" t="str">
            <v>USDA</v>
          </cell>
          <cell r="E1992">
            <v>0</v>
          </cell>
          <cell r="F1992" t="str">
            <v>W</v>
          </cell>
          <cell r="G1992" t="str">
            <v>180 OLD NEWTOWN RD</v>
          </cell>
          <cell r="H1992" t="str">
            <v>MONROE</v>
          </cell>
          <cell r="I1992" t="str">
            <v>CT</v>
          </cell>
          <cell r="J1992" t="str">
            <v>06468</v>
          </cell>
          <cell r="K1992" t="str">
            <v>Exact Auto Street Reference Geocoded</v>
          </cell>
          <cell r="M1992" t="str">
            <v>STATE OF CT USDA</v>
          </cell>
          <cell r="N1992" t="str">
            <v>SIERING DISTRICT</v>
          </cell>
          <cell r="P1992">
            <v>43675</v>
          </cell>
          <cell r="Q1992">
            <v>44691.606412036999</v>
          </cell>
          <cell r="R1992">
            <v>44684</v>
          </cell>
          <cell r="S1992" t="str">
            <v>FRANKIE</v>
          </cell>
          <cell r="T1992" t="str">
            <v>12</v>
          </cell>
          <cell r="V1992" t="str">
            <v>41.316031</v>
          </cell>
          <cell r="W1992" t="str">
            <v>-73.254700</v>
          </cell>
        </row>
        <row r="1993">
          <cell r="B1993">
            <v>770221</v>
          </cell>
          <cell r="C1993" t="str">
            <v>EAST HADD PUB SCH USDA</v>
          </cell>
          <cell r="D1993" t="str">
            <v>USDA</v>
          </cell>
          <cell r="E1993">
            <v>0</v>
          </cell>
          <cell r="F1993" t="str">
            <v>W</v>
          </cell>
          <cell r="G1993" t="str">
            <v>45 JOE WILLIAMS RD</v>
          </cell>
          <cell r="H1993" t="str">
            <v>MOODUS</v>
          </cell>
          <cell r="I1993" t="str">
            <v>CT</v>
          </cell>
          <cell r="J1993" t="str">
            <v>06469</v>
          </cell>
          <cell r="K1993" t="str">
            <v>High Confidence Auto Street Ref Geocoded</v>
          </cell>
          <cell r="M1993" t="str">
            <v>STATE OF CT USDA</v>
          </cell>
          <cell r="N1993" t="str">
            <v>SIERING DISTRICT</v>
          </cell>
          <cell r="P1993">
            <v>43675</v>
          </cell>
          <cell r="Q1993">
            <v>44496.570115740702</v>
          </cell>
          <cell r="S1993" t="str">
            <v>FRANKIE</v>
          </cell>
          <cell r="T1993" t="str">
            <v>12</v>
          </cell>
          <cell r="V1993" t="str">
            <v>41.498392</v>
          </cell>
          <cell r="W1993" t="str">
            <v>-72.440778</v>
          </cell>
        </row>
        <row r="1994">
          <cell r="B1994">
            <v>770222</v>
          </cell>
          <cell r="C1994" t="str">
            <v>NATH HALE-RAY HI SCH USDA</v>
          </cell>
          <cell r="D1994" t="str">
            <v>USDA</v>
          </cell>
          <cell r="E1994">
            <v>0</v>
          </cell>
          <cell r="F1994" t="str">
            <v>W</v>
          </cell>
          <cell r="G1994" t="str">
            <v>15 SCHOOL RD</v>
          </cell>
          <cell r="H1994" t="str">
            <v>MOODUS</v>
          </cell>
          <cell r="I1994" t="str">
            <v>CT</v>
          </cell>
          <cell r="J1994" t="str">
            <v>06469</v>
          </cell>
          <cell r="K1994" t="str">
            <v>Med Confidence Auto Street Ref Geocoded</v>
          </cell>
          <cell r="M1994" t="str">
            <v>STATE OF CT USDA</v>
          </cell>
          <cell r="N1994" t="str">
            <v>SIERING DISTRICT</v>
          </cell>
          <cell r="P1994">
            <v>43675</v>
          </cell>
          <cell r="Q1994">
            <v>44496.570115740702</v>
          </cell>
          <cell r="R1994">
            <v>43788</v>
          </cell>
          <cell r="S1994" t="str">
            <v>FRANKIE</v>
          </cell>
          <cell r="T1994" t="str">
            <v>12</v>
          </cell>
          <cell r="V1994" t="str">
            <v>41.492375</v>
          </cell>
          <cell r="W1994" t="str">
            <v>-72.445521</v>
          </cell>
        </row>
        <row r="1995">
          <cell r="B1995">
            <v>770223</v>
          </cell>
          <cell r="C1995" t="str">
            <v>NATH HALE-RAY MID USDA</v>
          </cell>
          <cell r="D1995" t="str">
            <v>USDA</v>
          </cell>
          <cell r="E1995">
            <v>0</v>
          </cell>
          <cell r="F1995" t="str">
            <v>W</v>
          </cell>
          <cell r="G1995" t="str">
            <v>73 CLARK GATES RD</v>
          </cell>
          <cell r="H1995" t="str">
            <v>MOODUS</v>
          </cell>
          <cell r="I1995" t="str">
            <v>CT</v>
          </cell>
          <cell r="J1995" t="str">
            <v>06469</v>
          </cell>
          <cell r="K1995" t="str">
            <v>High Confidence Auto Street Ref Geocoded</v>
          </cell>
          <cell r="M1995" t="str">
            <v>STATE OF CT USDA</v>
          </cell>
          <cell r="N1995" t="str">
            <v>SIERING DISTRICT</v>
          </cell>
          <cell r="P1995">
            <v>43675</v>
          </cell>
          <cell r="Q1995">
            <v>44496.570115740702</v>
          </cell>
          <cell r="R1995">
            <v>43718</v>
          </cell>
          <cell r="S1995" t="str">
            <v>FRANKIE</v>
          </cell>
          <cell r="T1995" t="str">
            <v>12</v>
          </cell>
          <cell r="V1995" t="str">
            <v>41.513404</v>
          </cell>
          <cell r="W1995" t="str">
            <v>-72.440545</v>
          </cell>
        </row>
        <row r="1996">
          <cell r="B1996">
            <v>770224</v>
          </cell>
          <cell r="C1996" t="str">
            <v>MYSTIC MID SCHUSDA</v>
          </cell>
          <cell r="D1996" t="str">
            <v>USDA</v>
          </cell>
          <cell r="E1996">
            <v>0</v>
          </cell>
          <cell r="F1996" t="str">
            <v>T</v>
          </cell>
          <cell r="G1996" t="str">
            <v>204 MISTUXET AVE</v>
          </cell>
          <cell r="H1996" t="str">
            <v>MYSTIC</v>
          </cell>
          <cell r="I1996" t="str">
            <v>CT</v>
          </cell>
          <cell r="J1996" t="str">
            <v>06355</v>
          </cell>
          <cell r="K1996" t="str">
            <v>High Confidence Auto Street Ref Geocoded</v>
          </cell>
          <cell r="M1996" t="str">
            <v>STATE OF CT USDA</v>
          </cell>
          <cell r="N1996" t="str">
            <v>SIERING DISTRICT</v>
          </cell>
          <cell r="P1996">
            <v>43675</v>
          </cell>
          <cell r="Q1996">
            <v>44496.570115740702</v>
          </cell>
          <cell r="S1996" t="str">
            <v>FRANKIE</v>
          </cell>
          <cell r="T1996" t="str">
            <v>12</v>
          </cell>
          <cell r="V1996" t="str">
            <v>41.358833</v>
          </cell>
          <cell r="W1996" t="str">
            <v>-71.945599</v>
          </cell>
        </row>
        <row r="1997">
          <cell r="B1997">
            <v>770225</v>
          </cell>
          <cell r="C1997" t="str">
            <v>NTHWT ACAD ELEM USDA</v>
          </cell>
          <cell r="D1997" t="str">
            <v>USDA</v>
          </cell>
          <cell r="E1997">
            <v>0</v>
          </cell>
          <cell r="F1997" t="str">
            <v>T</v>
          </cell>
          <cell r="G1997" t="str">
            <v>115 OSLO ST</v>
          </cell>
          <cell r="H1997" t="str">
            <v>MYSTIC</v>
          </cell>
          <cell r="I1997" t="str">
            <v>CT</v>
          </cell>
          <cell r="J1997" t="str">
            <v>06355</v>
          </cell>
          <cell r="K1997" t="str">
            <v>Exact Auto Street Reference Geocoded</v>
          </cell>
          <cell r="M1997" t="str">
            <v>STATE OF CT USDA</v>
          </cell>
          <cell r="N1997" t="str">
            <v>SIERING DISTRICT</v>
          </cell>
          <cell r="P1997">
            <v>43675</v>
          </cell>
          <cell r="Q1997">
            <v>44496.570115740702</v>
          </cell>
          <cell r="S1997" t="str">
            <v>FRANKIE</v>
          </cell>
          <cell r="T1997" t="str">
            <v>12</v>
          </cell>
          <cell r="V1997" t="str">
            <v>41.381399</v>
          </cell>
          <cell r="W1997" t="str">
            <v>-71.983416</v>
          </cell>
        </row>
        <row r="1998">
          <cell r="B1998">
            <v>770226</v>
          </cell>
          <cell r="C1998" t="str">
            <v>CITY HILL MID SCH USDA</v>
          </cell>
          <cell r="D1998" t="str">
            <v>USDA</v>
          </cell>
          <cell r="E1998">
            <v>0</v>
          </cell>
          <cell r="F1998" t="str">
            <v>M</v>
          </cell>
          <cell r="G1998" t="str">
            <v>441 CITY HILL ST</v>
          </cell>
          <cell r="H1998" t="str">
            <v>NAUGATUCK</v>
          </cell>
          <cell r="I1998" t="str">
            <v>CT</v>
          </cell>
          <cell r="J1998" t="str">
            <v>06770</v>
          </cell>
          <cell r="K1998" t="str">
            <v>Exact Auto Street Reference Geocoded</v>
          </cell>
          <cell r="M1998" t="str">
            <v>STATE OF CT USDA</v>
          </cell>
          <cell r="N1998" t="str">
            <v>SIERING DISTRICT</v>
          </cell>
          <cell r="P1998">
            <v>43675</v>
          </cell>
          <cell r="Q1998">
            <v>44740.622442129599</v>
          </cell>
          <cell r="R1998">
            <v>44740</v>
          </cell>
          <cell r="S1998" t="str">
            <v>FRANKIE</v>
          </cell>
          <cell r="T1998" t="str">
            <v>12</v>
          </cell>
          <cell r="V1998" t="str">
            <v>41.493437</v>
          </cell>
          <cell r="W1998" t="str">
            <v>-73.033636</v>
          </cell>
        </row>
        <row r="1999">
          <cell r="B1999">
            <v>770227</v>
          </cell>
          <cell r="C1999" t="str">
            <v>MAPLE HILL SCH USDA</v>
          </cell>
          <cell r="D1999" t="str">
            <v>USDA</v>
          </cell>
          <cell r="E1999">
            <v>0</v>
          </cell>
          <cell r="F1999" t="str">
            <v>M</v>
          </cell>
          <cell r="G1999" t="str">
            <v>641 MAPLE HILL RD</v>
          </cell>
          <cell r="H1999" t="str">
            <v>NAUGATUCK</v>
          </cell>
          <cell r="I1999" t="str">
            <v>CT</v>
          </cell>
          <cell r="J1999" t="str">
            <v>06770</v>
          </cell>
          <cell r="K1999" t="str">
            <v>Exact Auto Street Reference Geocoded</v>
          </cell>
          <cell r="M1999" t="str">
            <v>STATE OF CT USDA</v>
          </cell>
          <cell r="N1999" t="str">
            <v>SIERING DISTRICT</v>
          </cell>
          <cell r="P1999">
            <v>43675</v>
          </cell>
          <cell r="Q1999">
            <v>44496.570138888899</v>
          </cell>
          <cell r="R1999">
            <v>43723</v>
          </cell>
          <cell r="S1999" t="str">
            <v>FRANKIE</v>
          </cell>
          <cell r="T1999" t="str">
            <v>12</v>
          </cell>
          <cell r="V1999" t="str">
            <v>41.489232</v>
          </cell>
          <cell r="W1999" t="str">
            <v>-73.015216</v>
          </cell>
        </row>
        <row r="2000">
          <cell r="B2000">
            <v>770228</v>
          </cell>
          <cell r="C2000" t="str">
            <v>NAUGATUC HIGH SCH USDA</v>
          </cell>
          <cell r="D2000" t="str">
            <v>USDA</v>
          </cell>
          <cell r="E2000">
            <v>0</v>
          </cell>
          <cell r="F2000" t="str">
            <v>M</v>
          </cell>
          <cell r="G2000" t="str">
            <v>543 RUBBER AVE</v>
          </cell>
          <cell r="H2000" t="str">
            <v>NAUGATUCK</v>
          </cell>
          <cell r="I2000" t="str">
            <v>CT</v>
          </cell>
          <cell r="J2000" t="str">
            <v>06770</v>
          </cell>
          <cell r="K2000" t="str">
            <v>Exact Auto Street Reference Geocoded</v>
          </cell>
          <cell r="M2000" t="str">
            <v>STATE OF CT USDA</v>
          </cell>
          <cell r="N2000" t="str">
            <v>SIERING DISTRICT</v>
          </cell>
          <cell r="P2000">
            <v>43675</v>
          </cell>
          <cell r="Q2000">
            <v>44496.570138888899</v>
          </cell>
          <cell r="R2000">
            <v>44724</v>
          </cell>
          <cell r="S2000" t="str">
            <v>FRANKIE</v>
          </cell>
          <cell r="T2000" t="str">
            <v>12</v>
          </cell>
          <cell r="V2000" t="str">
            <v>41.490763</v>
          </cell>
          <cell r="W2000" t="str">
            <v>-73.074000</v>
          </cell>
        </row>
        <row r="2001">
          <cell r="B2001">
            <v>770229</v>
          </cell>
          <cell r="C2001" t="str">
            <v>EC Goodwin Tech - USDA</v>
          </cell>
          <cell r="D2001" t="str">
            <v>USDA</v>
          </cell>
          <cell r="E2001">
            <v>0</v>
          </cell>
          <cell r="F2001" t="str">
            <v>W</v>
          </cell>
          <cell r="G2001" t="str">
            <v>735 SLATER RD</v>
          </cell>
          <cell r="H2001" t="str">
            <v>NEW BRITAIN</v>
          </cell>
          <cell r="I2001" t="str">
            <v>CT</v>
          </cell>
          <cell r="J2001" t="str">
            <v>06053</v>
          </cell>
          <cell r="K2001" t="str">
            <v>Exact Auto Street Reference Geocoded</v>
          </cell>
          <cell r="M2001" t="str">
            <v>STATE OF CT USDA</v>
          </cell>
          <cell r="N2001" t="str">
            <v>SIERING DISTRICT</v>
          </cell>
          <cell r="P2001">
            <v>43675</v>
          </cell>
          <cell r="Q2001">
            <v>44754.889374999999</v>
          </cell>
          <cell r="R2001">
            <v>44494</v>
          </cell>
          <cell r="S2001" t="str">
            <v>FRANKIE</v>
          </cell>
          <cell r="T2001" t="str">
            <v>12</v>
          </cell>
          <cell r="V2001" t="str">
            <v>41.685669</v>
          </cell>
          <cell r="W2001" t="str">
            <v>-72.807960</v>
          </cell>
        </row>
        <row r="2002">
          <cell r="B2002">
            <v>770230</v>
          </cell>
          <cell r="C2002" t="str">
            <v>KLINGBERG CENT USDA</v>
          </cell>
          <cell r="D2002" t="str">
            <v>USDA</v>
          </cell>
          <cell r="E2002">
            <v>0</v>
          </cell>
          <cell r="F2002" t="str">
            <v>W</v>
          </cell>
          <cell r="G2002" t="str">
            <v>370 LINWOOD ST</v>
          </cell>
          <cell r="H2002" t="str">
            <v>NEW BRITAIN</v>
          </cell>
          <cell r="I2002" t="str">
            <v>CT</v>
          </cell>
          <cell r="J2002" t="str">
            <v>06052</v>
          </cell>
          <cell r="K2002" t="str">
            <v>Exact Auto Street Reference Geocoded</v>
          </cell>
          <cell r="M2002" t="str">
            <v>STATE OF CT USDA</v>
          </cell>
          <cell r="N2002" t="str">
            <v>SIERING DISTRICT</v>
          </cell>
          <cell r="P2002">
            <v>43675</v>
          </cell>
          <cell r="Q2002">
            <v>44496.570104166698</v>
          </cell>
          <cell r="R2002">
            <v>44278</v>
          </cell>
          <cell r="S2002" t="str">
            <v>FRANKIE</v>
          </cell>
          <cell r="T2002" t="str">
            <v>12</v>
          </cell>
          <cell r="V2002" t="str">
            <v>41.651179</v>
          </cell>
          <cell r="W2002" t="str">
            <v>-72.787820</v>
          </cell>
        </row>
        <row r="2003">
          <cell r="B2003">
            <v>770231</v>
          </cell>
          <cell r="C2003" t="str">
            <v>NEW BRIT HI SCH USDA WHT</v>
          </cell>
          <cell r="D2003" t="str">
            <v>USDA</v>
          </cell>
          <cell r="E2003">
            <v>0</v>
          </cell>
          <cell r="F2003" t="str">
            <v>W</v>
          </cell>
          <cell r="G2003" t="str">
            <v>110 Mill Street</v>
          </cell>
          <cell r="H2003" t="str">
            <v>NEW BRITAIN</v>
          </cell>
          <cell r="I2003" t="str">
            <v>CT</v>
          </cell>
          <cell r="J2003" t="str">
            <v>06051</v>
          </cell>
          <cell r="K2003" t="str">
            <v>Exact Auto Street Reference Geocoded</v>
          </cell>
          <cell r="M2003" t="str">
            <v>STATE OF CT USDA</v>
          </cell>
          <cell r="N2003" t="str">
            <v>SIERING DISTRICT</v>
          </cell>
          <cell r="O2003" t="str">
            <v>11/16/2020.  Deliveries to NBHS will be made to Pulaski middle school until further notice.  Call dispatch if you have questions</v>
          </cell>
          <cell r="P2003">
            <v>43675</v>
          </cell>
          <cell r="Q2003">
            <v>44496.570138888899</v>
          </cell>
          <cell r="R2003">
            <v>44670</v>
          </cell>
          <cell r="S2003" t="str">
            <v>FRANKIE</v>
          </cell>
          <cell r="T2003" t="str">
            <v>12</v>
          </cell>
          <cell r="V2003" t="str">
            <v>41.651070</v>
          </cell>
          <cell r="W2003" t="str">
            <v>-72.778260</v>
          </cell>
        </row>
        <row r="2004">
          <cell r="B2004">
            <v>770232</v>
          </cell>
          <cell r="C2004" t="str">
            <v>NEW FAIRF PUB SCH USDA</v>
          </cell>
          <cell r="D2004" t="str">
            <v>USDA</v>
          </cell>
          <cell r="E2004">
            <v>0</v>
          </cell>
          <cell r="F2004" t="str">
            <v>W</v>
          </cell>
          <cell r="G2004" t="str">
            <v>54 GILLOTTI RD</v>
          </cell>
          <cell r="H2004" t="str">
            <v>NEW FAIRFIELD</v>
          </cell>
          <cell r="I2004" t="str">
            <v>CT</v>
          </cell>
          <cell r="J2004" t="str">
            <v>06812</v>
          </cell>
          <cell r="K2004" t="str">
            <v>High Confidence Auto Street Ref Geocoded</v>
          </cell>
          <cell r="L2004" t="str">
            <v>LG FOR USDA</v>
          </cell>
          <cell r="M2004" t="str">
            <v>STATE OF CT USDA</v>
          </cell>
          <cell r="N2004" t="str">
            <v>SIERING DISTRICT</v>
          </cell>
          <cell r="P2004">
            <v>43675</v>
          </cell>
          <cell r="Q2004">
            <v>44523.728703703702</v>
          </cell>
          <cell r="R2004">
            <v>44726</v>
          </cell>
          <cell r="S2004" t="str">
            <v>FRANKIE</v>
          </cell>
          <cell r="T2004" t="str">
            <v>12</v>
          </cell>
          <cell r="V2004" t="str">
            <v>41.458593</v>
          </cell>
          <cell r="W2004" t="str">
            <v>-73.505529</v>
          </cell>
        </row>
        <row r="2005">
          <cell r="B2005">
            <v>770233</v>
          </cell>
          <cell r="C2005" t="str">
            <v>ANN ANTOLINI SCH USDA</v>
          </cell>
          <cell r="D2005" t="str">
            <v>USDA</v>
          </cell>
          <cell r="E2005">
            <v>0</v>
          </cell>
          <cell r="F2005" t="str">
            <v>M</v>
          </cell>
          <cell r="G2005" t="str">
            <v>30 ANTOLINI RD</v>
          </cell>
          <cell r="H2005" t="str">
            <v>NEW HARTFORD</v>
          </cell>
          <cell r="I2005" t="str">
            <v>CT</v>
          </cell>
          <cell r="J2005" t="str">
            <v>06057</v>
          </cell>
          <cell r="K2005" t="str">
            <v>Exact Auto Street Reference Geocoded</v>
          </cell>
          <cell r="M2005" t="str">
            <v>STATE OF CT USDA</v>
          </cell>
          <cell r="N2005" t="str">
            <v>SIERING DISTRICT</v>
          </cell>
          <cell r="P2005">
            <v>43675</v>
          </cell>
          <cell r="Q2005">
            <v>44552.563101851898</v>
          </cell>
          <cell r="R2005">
            <v>44675</v>
          </cell>
          <cell r="S2005" t="str">
            <v>ADMIN</v>
          </cell>
          <cell r="T2005" t="str">
            <v>12</v>
          </cell>
          <cell r="V2005" t="str">
            <v>41.828053</v>
          </cell>
          <cell r="W2005" t="str">
            <v>-73.013407</v>
          </cell>
        </row>
        <row r="2006">
          <cell r="B2006">
            <v>770234</v>
          </cell>
          <cell r="C2006" t="str">
            <v>AMISTAD ACAD USDA WHT</v>
          </cell>
          <cell r="D2006" t="str">
            <v>USDA</v>
          </cell>
          <cell r="E2006">
            <v>0</v>
          </cell>
          <cell r="F2006" t="str">
            <v>R</v>
          </cell>
          <cell r="G2006" t="str">
            <v>130 EDGEWOOD AVE</v>
          </cell>
          <cell r="H2006" t="str">
            <v>NEW HAVEN</v>
          </cell>
          <cell r="I2006" t="str">
            <v>CT</v>
          </cell>
          <cell r="J2006" t="str">
            <v>06513</v>
          </cell>
          <cell r="K2006" t="str">
            <v>High Confidence Auto Street Ref Geocoded</v>
          </cell>
          <cell r="M2006" t="str">
            <v>STATE OF CT USDA</v>
          </cell>
          <cell r="N2006" t="str">
            <v>SIERING DISTRICT</v>
          </cell>
          <cell r="P2006">
            <v>43675</v>
          </cell>
          <cell r="Q2006">
            <v>44496.570162037002</v>
          </cell>
          <cell r="R2006">
            <v>44741</v>
          </cell>
          <cell r="S2006" t="str">
            <v>FRANKIE</v>
          </cell>
          <cell r="T2006" t="str">
            <v>12</v>
          </cell>
          <cell r="V2006" t="str">
            <v>41.311552</v>
          </cell>
          <cell r="W2006" t="str">
            <v>-72.937668</v>
          </cell>
        </row>
        <row r="2007">
          <cell r="B2007">
            <v>770235</v>
          </cell>
          <cell r="C2007" t="str">
            <v>HIGHVILLE CHAR SCH USDA</v>
          </cell>
          <cell r="D2007" t="str">
            <v>USDA</v>
          </cell>
          <cell r="E2007">
            <v>0</v>
          </cell>
          <cell r="F2007" t="str">
            <v>R</v>
          </cell>
          <cell r="G2007" t="str">
            <v>300 Mansfield Street</v>
          </cell>
          <cell r="H2007" t="str">
            <v>NEW HAVEN</v>
          </cell>
          <cell r="I2007" t="str">
            <v>CT</v>
          </cell>
          <cell r="J2007" t="str">
            <v>06511</v>
          </cell>
          <cell r="K2007" t="str">
            <v>Exact Auto Street Reference Geocoded</v>
          </cell>
          <cell r="M2007" t="str">
            <v>STATE OF CT USDA</v>
          </cell>
          <cell r="N2007" t="str">
            <v>SIERING DISTRICT</v>
          </cell>
          <cell r="P2007">
            <v>43675</v>
          </cell>
          <cell r="Q2007">
            <v>44496.5701736111</v>
          </cell>
          <cell r="R2007">
            <v>44741</v>
          </cell>
          <cell r="S2007" t="str">
            <v>FRANKIE</v>
          </cell>
          <cell r="T2007" t="str">
            <v>12</v>
          </cell>
          <cell r="V2007" t="str">
            <v>41.324110</v>
          </cell>
          <cell r="W2007" t="str">
            <v>-72.925189</v>
          </cell>
        </row>
        <row r="2008">
          <cell r="B2008">
            <v>770236</v>
          </cell>
          <cell r="C2008" t="str">
            <v>New Haven Central Kitch - USDA</v>
          </cell>
          <cell r="D2008" t="str">
            <v>USDA</v>
          </cell>
          <cell r="E2008">
            <v>0</v>
          </cell>
          <cell r="F2008" t="str">
            <v>R</v>
          </cell>
          <cell r="G2008" t="str">
            <v>75 BARNES AVE</v>
          </cell>
          <cell r="H2008" t="str">
            <v>NEW HAVEN</v>
          </cell>
          <cell r="I2008" t="str">
            <v>CT</v>
          </cell>
          <cell r="J2008" t="str">
            <v>06513</v>
          </cell>
          <cell r="K2008" t="str">
            <v>Exact Auto Street Reference Geocoded</v>
          </cell>
          <cell r="L2008" t="str">
            <v>PAL PURE</v>
          </cell>
          <cell r="M2008" t="str">
            <v>STATE OF CT USDA</v>
          </cell>
          <cell r="N2008" t="str">
            <v>SIERING DISTRICT</v>
          </cell>
          <cell r="P2008">
            <v>43675</v>
          </cell>
          <cell r="Q2008">
            <v>44664.5379861111</v>
          </cell>
          <cell r="R2008">
            <v>44741</v>
          </cell>
          <cell r="S2008" t="str">
            <v>FRANKIE</v>
          </cell>
          <cell r="T2008" t="str">
            <v>12</v>
          </cell>
          <cell r="V2008" t="str">
            <v>41.325097</v>
          </cell>
          <cell r="W2008" t="str">
            <v>-72.878661</v>
          </cell>
        </row>
        <row r="2009">
          <cell r="B2009">
            <v>770237</v>
          </cell>
          <cell r="C2009" t="str">
            <v>WHT  FD SERV USDA ELM CTY</v>
          </cell>
          <cell r="D2009" t="str">
            <v>USDA</v>
          </cell>
          <cell r="E2009">
            <v>0</v>
          </cell>
          <cell r="F2009" t="str">
            <v>R</v>
          </cell>
          <cell r="G2009" t="str">
            <v>580 DIXWELL AVE</v>
          </cell>
          <cell r="H2009" t="str">
            <v>NEW HAVEN</v>
          </cell>
          <cell r="I2009" t="str">
            <v>CT</v>
          </cell>
          <cell r="J2009" t="str">
            <v>06511</v>
          </cell>
          <cell r="K2009" t="str">
            <v>Exact Auto Street Reference Geocoded</v>
          </cell>
          <cell r="M2009" t="str">
            <v>STATE OF CT USDA</v>
          </cell>
          <cell r="N2009" t="str">
            <v>SIERING DISTRICT</v>
          </cell>
          <cell r="P2009">
            <v>43675</v>
          </cell>
          <cell r="Q2009">
            <v>44496.570208333302</v>
          </cell>
          <cell r="R2009">
            <v>44732</v>
          </cell>
          <cell r="S2009" t="str">
            <v>FRANKIE</v>
          </cell>
          <cell r="T2009" t="str">
            <v>12</v>
          </cell>
          <cell r="V2009" t="str">
            <v>41.328925</v>
          </cell>
          <cell r="W2009" t="str">
            <v>-72.935247</v>
          </cell>
        </row>
        <row r="2010">
          <cell r="B2010">
            <v>770238</v>
          </cell>
          <cell r="C2010" t="str">
            <v>BDJ MIDDLE SCH USDA</v>
          </cell>
          <cell r="D2010" t="str">
            <v>USDA</v>
          </cell>
          <cell r="E2010">
            <v>0</v>
          </cell>
          <cell r="F2010" t="str">
            <v>T</v>
          </cell>
          <cell r="G2010" t="str">
            <v>36 WALLER CT</v>
          </cell>
          <cell r="H2010" t="str">
            <v>NEW LONDON</v>
          </cell>
          <cell r="I2010" t="str">
            <v>CT</v>
          </cell>
          <cell r="J2010" t="str">
            <v>06320</v>
          </cell>
          <cell r="K2010" t="str">
            <v>Exact Auto Street Reference Geocoded</v>
          </cell>
          <cell r="L2010" t="str">
            <v>28</v>
          </cell>
          <cell r="M2010" t="str">
            <v>STATE OF CT USDA</v>
          </cell>
          <cell r="N2010" t="str">
            <v>SIERING DISTRICT</v>
          </cell>
          <cell r="O2010" t="str">
            <v>EFFECTIVE 8/10/20 Del in all locations unless cust chooses not to.</v>
          </cell>
          <cell r="P2010">
            <v>43675</v>
          </cell>
          <cell r="Q2010">
            <v>44622.724618055603</v>
          </cell>
          <cell r="R2010">
            <v>44727</v>
          </cell>
          <cell r="S2010" t="str">
            <v>FRANKIE</v>
          </cell>
          <cell r="T2010" t="str">
            <v>12</v>
          </cell>
          <cell r="V2010" t="str">
            <v>41.358686</v>
          </cell>
          <cell r="W2010" t="str">
            <v>-72.107997</v>
          </cell>
        </row>
        <row r="2011">
          <cell r="B2011">
            <v>770239</v>
          </cell>
          <cell r="C2011" t="str">
            <v>JENNINGS SCH USDA</v>
          </cell>
          <cell r="D2011" t="str">
            <v>USDA</v>
          </cell>
          <cell r="E2011">
            <v>0</v>
          </cell>
          <cell r="F2011" t="str">
            <v>W</v>
          </cell>
          <cell r="G2011" t="str">
            <v>50 MERCER ST</v>
          </cell>
          <cell r="H2011" t="str">
            <v>NEW LONDON</v>
          </cell>
          <cell r="I2011" t="str">
            <v>CT</v>
          </cell>
          <cell r="J2011" t="str">
            <v>06320</v>
          </cell>
          <cell r="K2011" t="str">
            <v>Exact Auto Street Reference Geocoded</v>
          </cell>
          <cell r="M2011" t="str">
            <v>STATE OF CT USDA</v>
          </cell>
          <cell r="N2011" t="str">
            <v>SIERING DISTRICT</v>
          </cell>
          <cell r="P2011">
            <v>43675</v>
          </cell>
          <cell r="Q2011">
            <v>44496.570127314801</v>
          </cell>
          <cell r="R2011">
            <v>43732</v>
          </cell>
          <cell r="S2011" t="str">
            <v>FRANKIE</v>
          </cell>
          <cell r="T2011" t="str">
            <v>12</v>
          </cell>
          <cell r="V2011" t="str">
            <v>41.357504</v>
          </cell>
          <cell r="W2011" t="str">
            <v>-72.105637</v>
          </cell>
        </row>
        <row r="2012">
          <cell r="B2012">
            <v>770240</v>
          </cell>
          <cell r="C2012" t="str">
            <v>NATH HALE SCH USDA</v>
          </cell>
          <cell r="D2012" t="str">
            <v>USDA</v>
          </cell>
          <cell r="E2012">
            <v>0</v>
          </cell>
          <cell r="F2012" t="str">
            <v>F</v>
          </cell>
          <cell r="G2012" t="str">
            <v>37 BEECH DR</v>
          </cell>
          <cell r="H2012" t="str">
            <v>NEW LONDON</v>
          </cell>
          <cell r="I2012" t="str">
            <v>CT</v>
          </cell>
          <cell r="J2012" t="str">
            <v>06320</v>
          </cell>
          <cell r="K2012" t="str">
            <v>Exact Auto Street Reference Geocoded</v>
          </cell>
          <cell r="M2012" t="str">
            <v>STATE OF CT USDA</v>
          </cell>
          <cell r="N2012" t="str">
            <v>SIERING DISTRICT</v>
          </cell>
          <cell r="O2012" t="str">
            <v>EFFECTIVE 8/10/20 Del in all locations unless cust chooses not to.</v>
          </cell>
          <cell r="P2012">
            <v>43675</v>
          </cell>
          <cell r="Q2012">
            <v>44496.570127314801</v>
          </cell>
          <cell r="R2012">
            <v>44152</v>
          </cell>
          <cell r="S2012" t="str">
            <v>FRANKIE</v>
          </cell>
          <cell r="T2012" t="str">
            <v>12</v>
          </cell>
          <cell r="V2012" t="str">
            <v>41.322093</v>
          </cell>
          <cell r="W2012" t="str">
            <v>-72.099018</v>
          </cell>
        </row>
        <row r="2013">
          <cell r="B2013">
            <v>770241</v>
          </cell>
          <cell r="C2013" t="str">
            <v>REG MUTI MAG SCH RMS USDA</v>
          </cell>
          <cell r="D2013" t="str">
            <v>USDA</v>
          </cell>
          <cell r="E2013">
            <v>0</v>
          </cell>
          <cell r="F2013" t="str">
            <v>T</v>
          </cell>
          <cell r="G2013" t="str">
            <v>1 BULKELEY PLACE</v>
          </cell>
          <cell r="H2013" t="str">
            <v>NEW LONDON</v>
          </cell>
          <cell r="I2013" t="str">
            <v>CT</v>
          </cell>
          <cell r="J2013" t="str">
            <v>06320</v>
          </cell>
          <cell r="K2013" t="str">
            <v>Exact Auto Street Reference Geocoded</v>
          </cell>
          <cell r="M2013" t="str">
            <v>STATE OF CT USDA</v>
          </cell>
          <cell r="N2013" t="str">
            <v>SIERING DISTRICT</v>
          </cell>
          <cell r="P2013">
            <v>43675</v>
          </cell>
          <cell r="Q2013">
            <v>44496.570138888899</v>
          </cell>
          <cell r="R2013">
            <v>44698</v>
          </cell>
          <cell r="S2013" t="str">
            <v>FRANKIE</v>
          </cell>
          <cell r="T2013" t="str">
            <v>12</v>
          </cell>
          <cell r="V2013" t="str">
            <v>41.358381</v>
          </cell>
          <cell r="W2013" t="str">
            <v>-72.099620</v>
          </cell>
        </row>
        <row r="2014">
          <cell r="B2014">
            <v>770242</v>
          </cell>
          <cell r="C2014" t="str">
            <v>SR HI SCH USDA</v>
          </cell>
          <cell r="D2014" t="str">
            <v>USDA</v>
          </cell>
          <cell r="E2014">
            <v>0</v>
          </cell>
          <cell r="F2014" t="str">
            <v>W</v>
          </cell>
          <cell r="G2014" t="str">
            <v>490 JEFFERSON AVE</v>
          </cell>
          <cell r="H2014" t="str">
            <v>NEW LONDON</v>
          </cell>
          <cell r="I2014" t="str">
            <v>CT</v>
          </cell>
          <cell r="J2014" t="str">
            <v>06320</v>
          </cell>
          <cell r="K2014" t="str">
            <v>Exact Auto Street Reference Geocoded</v>
          </cell>
          <cell r="M2014" t="str">
            <v>STATE OF CT USDA</v>
          </cell>
          <cell r="N2014" t="str">
            <v>SIERING DISTRICT</v>
          </cell>
          <cell r="O2014" t="str">
            <v>ENTRANCE TO HS WILL BE ON CHESTER ST. ONLY.  Del. Drivers must enter through Chester St entrance, and proceed through parking lot toward and around to the loading dock. JEFFERSON AVE ENTRANCE IS NOW AN EXIT ONLY.</v>
          </cell>
          <cell r="P2014">
            <v>43675</v>
          </cell>
          <cell r="Q2014">
            <v>44649.479479166701</v>
          </cell>
          <cell r="S2014" t="str">
            <v>ADMIN</v>
          </cell>
          <cell r="T2014" t="str">
            <v>12</v>
          </cell>
          <cell r="V2014" t="str">
            <v>41.360348</v>
          </cell>
          <cell r="W2014" t="str">
            <v>-72.121965</v>
          </cell>
        </row>
        <row r="2015">
          <cell r="B2015">
            <v>770243</v>
          </cell>
          <cell r="C2015" t="str">
            <v>WINTHROP SCH USDA</v>
          </cell>
          <cell r="D2015" t="str">
            <v>USDA</v>
          </cell>
          <cell r="E2015">
            <v>0</v>
          </cell>
          <cell r="F2015" t="str">
            <v>W</v>
          </cell>
          <cell r="G2015" t="str">
            <v>74 GROVE ST</v>
          </cell>
          <cell r="H2015" t="str">
            <v>NEW LONDON</v>
          </cell>
          <cell r="I2015" t="str">
            <v>CT</v>
          </cell>
          <cell r="J2015" t="str">
            <v>06320</v>
          </cell>
          <cell r="K2015" t="str">
            <v>Exact Auto Street Reference Geocoded</v>
          </cell>
          <cell r="M2015" t="str">
            <v>STATE OF CT USDA</v>
          </cell>
          <cell r="N2015" t="str">
            <v>SIERING DISTRICT</v>
          </cell>
          <cell r="O2015" t="str">
            <v>Enter off Riverside Heights Road.</v>
          </cell>
          <cell r="P2015">
            <v>43675</v>
          </cell>
          <cell r="Q2015">
            <v>44691.606412036999</v>
          </cell>
          <cell r="R2015">
            <v>44739</v>
          </cell>
          <cell r="S2015" t="str">
            <v>FRANKIE</v>
          </cell>
          <cell r="T2015" t="str">
            <v>12</v>
          </cell>
          <cell r="V2015" t="str">
            <v>41.367731</v>
          </cell>
          <cell r="W2015" t="str">
            <v>-72.099793</v>
          </cell>
        </row>
        <row r="2016">
          <cell r="B2016">
            <v>770244</v>
          </cell>
          <cell r="C2016" t="str">
            <v>HILL &amp; PLAIN SCH USDA</v>
          </cell>
          <cell r="D2016" t="str">
            <v>USDA</v>
          </cell>
          <cell r="E2016">
            <v>0</v>
          </cell>
          <cell r="F2016" t="str">
            <v>M</v>
          </cell>
          <cell r="G2016" t="str">
            <v>60 OLD TOWN PARK RD</v>
          </cell>
          <cell r="H2016" t="str">
            <v>NEW MILFORD</v>
          </cell>
          <cell r="I2016" t="str">
            <v>CT</v>
          </cell>
          <cell r="J2016" t="str">
            <v>06776</v>
          </cell>
          <cell r="K2016" t="str">
            <v>Exact Auto Street Reference Geocoded</v>
          </cell>
          <cell r="M2016" t="str">
            <v>STATE OF CT USDA</v>
          </cell>
          <cell r="N2016" t="str">
            <v>SIERING DISTRICT</v>
          </cell>
          <cell r="P2016">
            <v>43675</v>
          </cell>
          <cell r="Q2016">
            <v>44496.570104166698</v>
          </cell>
          <cell r="S2016" t="str">
            <v>FRANKIE</v>
          </cell>
          <cell r="T2016" t="str">
            <v>12</v>
          </cell>
          <cell r="V2016" t="str">
            <v>41.534088</v>
          </cell>
          <cell r="W2016" t="str">
            <v>-73.431229</v>
          </cell>
        </row>
        <row r="2017">
          <cell r="B2017">
            <v>770245</v>
          </cell>
          <cell r="C2017" t="str">
            <v>NEW MILFORD HI SCH USDA</v>
          </cell>
          <cell r="D2017" t="str">
            <v>USDA</v>
          </cell>
          <cell r="E2017">
            <v>0</v>
          </cell>
          <cell r="F2017" t="str">
            <v>M</v>
          </cell>
          <cell r="G2017" t="str">
            <v>388 DANBURY RD</v>
          </cell>
          <cell r="H2017" t="str">
            <v>NEW MILFORD</v>
          </cell>
          <cell r="I2017" t="str">
            <v>CT</v>
          </cell>
          <cell r="J2017" t="str">
            <v>06776</v>
          </cell>
          <cell r="K2017" t="str">
            <v>Exact Auto Street Reference Geocoded</v>
          </cell>
          <cell r="M2017" t="str">
            <v>STATE OF CT USDA</v>
          </cell>
          <cell r="N2017" t="str">
            <v>SIERING DISTRICT</v>
          </cell>
          <cell r="P2017">
            <v>43675</v>
          </cell>
          <cell r="Q2017">
            <v>44496.570104166698</v>
          </cell>
          <cell r="S2017" t="str">
            <v>FRANKIE</v>
          </cell>
          <cell r="T2017" t="str">
            <v>12</v>
          </cell>
          <cell r="V2017" t="str">
            <v>41.527215</v>
          </cell>
          <cell r="W2017" t="str">
            <v>-73.423514</v>
          </cell>
        </row>
        <row r="2018">
          <cell r="B2018">
            <v>770246</v>
          </cell>
          <cell r="C2018" t="str">
            <v>NORTHVILLE SCH USDA</v>
          </cell>
          <cell r="D2018" t="str">
            <v>USDA</v>
          </cell>
          <cell r="E2018">
            <v>0</v>
          </cell>
          <cell r="F2018" t="str">
            <v>M</v>
          </cell>
          <cell r="G2018" t="str">
            <v>22 HIPP RD</v>
          </cell>
          <cell r="H2018" t="str">
            <v>NEW MILFORD</v>
          </cell>
          <cell r="I2018" t="str">
            <v>CT</v>
          </cell>
          <cell r="J2018" t="str">
            <v>06776</v>
          </cell>
          <cell r="K2018" t="str">
            <v>Exact Auto Street Reference Geocoded</v>
          </cell>
          <cell r="M2018" t="str">
            <v>STATE OF CT USDA</v>
          </cell>
          <cell r="N2018" t="str">
            <v>SIERING DISTRICT</v>
          </cell>
          <cell r="P2018">
            <v>43675</v>
          </cell>
          <cell r="Q2018">
            <v>44496.570104166698</v>
          </cell>
          <cell r="R2018">
            <v>43718</v>
          </cell>
          <cell r="S2018" t="str">
            <v>FRANKIE</v>
          </cell>
          <cell r="T2018" t="str">
            <v>12</v>
          </cell>
          <cell r="V2018" t="str">
            <v>41.619459</v>
          </cell>
          <cell r="W2018" t="str">
            <v>-73.391298</v>
          </cell>
        </row>
        <row r="2019">
          <cell r="B2019">
            <v>770247</v>
          </cell>
          <cell r="C2019" t="str">
            <v>SARAH NOBLE INTERM USDA</v>
          </cell>
          <cell r="D2019" t="str">
            <v>USDA</v>
          </cell>
          <cell r="E2019">
            <v>0</v>
          </cell>
          <cell r="F2019" t="str">
            <v>M</v>
          </cell>
          <cell r="G2019" t="str">
            <v>25 SUNNY VALLEY RD</v>
          </cell>
          <cell r="H2019" t="str">
            <v>NEW MILFORD</v>
          </cell>
          <cell r="I2019" t="str">
            <v>CT</v>
          </cell>
          <cell r="J2019" t="str">
            <v>06776</v>
          </cell>
          <cell r="K2019" t="str">
            <v>Exact Auto Street Reference Geocoded</v>
          </cell>
          <cell r="M2019" t="str">
            <v>STATE OF CT USDA</v>
          </cell>
          <cell r="N2019" t="str">
            <v>SIERING DISTRICT</v>
          </cell>
          <cell r="O2019" t="str">
            <v>EFFECTIVE 8/10/20 Del in all locations unless cust chooses not to.</v>
          </cell>
          <cell r="P2019">
            <v>43675</v>
          </cell>
          <cell r="Q2019">
            <v>44496.570104166698</v>
          </cell>
          <cell r="R2019">
            <v>43978</v>
          </cell>
          <cell r="S2019" t="str">
            <v>FRANKIE</v>
          </cell>
          <cell r="T2019" t="str">
            <v>12</v>
          </cell>
          <cell r="V2019" t="str">
            <v>41.568029</v>
          </cell>
          <cell r="W2019" t="str">
            <v>-73.417203</v>
          </cell>
        </row>
        <row r="2020">
          <cell r="B2020">
            <v>770248</v>
          </cell>
          <cell r="C2020" t="str">
            <v>SCHAGHTICOKE MIDDLE SCH - USDA</v>
          </cell>
          <cell r="D2020" t="str">
            <v>USDA</v>
          </cell>
          <cell r="E2020">
            <v>0</v>
          </cell>
          <cell r="F2020" t="str">
            <v>M</v>
          </cell>
          <cell r="G2020" t="str">
            <v>23 HIPP ROAD</v>
          </cell>
          <cell r="H2020" t="str">
            <v>NEW MILFORD</v>
          </cell>
          <cell r="I2020" t="str">
            <v>CT</v>
          </cell>
          <cell r="J2020" t="str">
            <v>06776</v>
          </cell>
          <cell r="K2020" t="str">
            <v>Exact Auto Street Reference Geocoded</v>
          </cell>
          <cell r="M2020" t="str">
            <v>STATE OF CT USDA</v>
          </cell>
          <cell r="N2020" t="str">
            <v>SIERING DISTRICT</v>
          </cell>
          <cell r="P2020">
            <v>43675</v>
          </cell>
          <cell r="Q2020">
            <v>44496.570104166698</v>
          </cell>
          <cell r="S2020" t="str">
            <v>FRANKIE</v>
          </cell>
          <cell r="T2020" t="str">
            <v>12</v>
          </cell>
          <cell r="V2020" t="str">
            <v>41.619765</v>
          </cell>
          <cell r="W2020" t="str">
            <v>-73.390032</v>
          </cell>
        </row>
        <row r="2021">
          <cell r="B2021">
            <v>770249</v>
          </cell>
          <cell r="C2021" t="str">
            <v>J WALLACE MID SCH USDA</v>
          </cell>
          <cell r="D2021" t="str">
            <v>USDA</v>
          </cell>
          <cell r="E2021">
            <v>0</v>
          </cell>
          <cell r="F2021" t="str">
            <v>T</v>
          </cell>
          <cell r="G2021" t="str">
            <v>71 HALLERAN DR</v>
          </cell>
          <cell r="H2021" t="str">
            <v>NEWINGTON</v>
          </cell>
          <cell r="I2021" t="str">
            <v>CT</v>
          </cell>
          <cell r="J2021" t="str">
            <v>06111</v>
          </cell>
          <cell r="K2021" t="str">
            <v>Exact Auto Street Reference Geocoded</v>
          </cell>
          <cell r="M2021" t="str">
            <v>STATE OF CT USDA</v>
          </cell>
          <cell r="N2021" t="str">
            <v>SIERING DISTRICT</v>
          </cell>
          <cell r="P2021">
            <v>43675</v>
          </cell>
          <cell r="Q2021">
            <v>44496.570092592599</v>
          </cell>
          <cell r="S2021" t="str">
            <v>FRANKIE</v>
          </cell>
          <cell r="T2021" t="str">
            <v>12</v>
          </cell>
          <cell r="V2021" t="str">
            <v>41.670538</v>
          </cell>
          <cell r="W2021" t="str">
            <v>-72.735283</v>
          </cell>
        </row>
        <row r="2022">
          <cell r="B2022">
            <v>770250</v>
          </cell>
          <cell r="C2022" t="str">
            <v>NEWINGTON HI SCH USDA</v>
          </cell>
          <cell r="D2022" t="str">
            <v>USDA</v>
          </cell>
          <cell r="E2022">
            <v>0</v>
          </cell>
          <cell r="F2022" t="str">
            <v>T</v>
          </cell>
          <cell r="G2022" t="str">
            <v>605 WILLARD AVE</v>
          </cell>
          <cell r="H2022" t="str">
            <v>NEWINGTON</v>
          </cell>
          <cell r="I2022" t="str">
            <v>CT</v>
          </cell>
          <cell r="J2022" t="str">
            <v>06111</v>
          </cell>
          <cell r="K2022" t="str">
            <v>Exact Auto Street Reference Geocoded</v>
          </cell>
          <cell r="M2022" t="str">
            <v>STATE OF CT USDA</v>
          </cell>
          <cell r="N2022" t="str">
            <v>SIERING DISTRICT</v>
          </cell>
          <cell r="P2022">
            <v>43675</v>
          </cell>
          <cell r="Q2022">
            <v>44496.570092592599</v>
          </cell>
          <cell r="S2022" t="str">
            <v>FRANKIE</v>
          </cell>
          <cell r="T2022" t="str">
            <v>12</v>
          </cell>
          <cell r="V2022" t="str">
            <v>41.701514</v>
          </cell>
          <cell r="W2022" t="str">
            <v>-72.734697</v>
          </cell>
        </row>
        <row r="2023">
          <cell r="B2023">
            <v>770251</v>
          </cell>
          <cell r="C2023" t="str">
            <v>WCG USDA REED INTERM</v>
          </cell>
          <cell r="D2023" t="str">
            <v>USDA</v>
          </cell>
          <cell r="E2023">
            <v>0</v>
          </cell>
          <cell r="F2023" t="str">
            <v>F</v>
          </cell>
          <cell r="G2023" t="str">
            <v>3 TRADES LN</v>
          </cell>
          <cell r="H2023" t="str">
            <v>NEWTOWN</v>
          </cell>
          <cell r="I2023" t="str">
            <v>CT</v>
          </cell>
          <cell r="J2023" t="str">
            <v>06470</v>
          </cell>
          <cell r="K2023" t="str">
            <v>Exact Auto Street Reference Geocoded</v>
          </cell>
          <cell r="M2023" t="str">
            <v>STATE OF CT USDA</v>
          </cell>
          <cell r="N2023" t="str">
            <v>SIERING DISTRICT</v>
          </cell>
          <cell r="O2023" t="str">
            <v>8/24/2020 - Do not deliver in facility until further notice. Contact Trans with questions.</v>
          </cell>
          <cell r="P2023">
            <v>43675</v>
          </cell>
          <cell r="Q2023">
            <v>44496.570138888899</v>
          </cell>
          <cell r="R2023">
            <v>44672</v>
          </cell>
          <cell r="S2023" t="str">
            <v>FRANKIE</v>
          </cell>
          <cell r="T2023" t="str">
            <v>12</v>
          </cell>
          <cell r="V2023" t="str">
            <v>41.405037</v>
          </cell>
          <cell r="W2023" t="str">
            <v>-73.288015</v>
          </cell>
        </row>
        <row r="2024">
          <cell r="B2024">
            <v>770252</v>
          </cell>
          <cell r="C2024" t="str">
            <v>NIANTIC CENT SCH USDA</v>
          </cell>
          <cell r="D2024" t="str">
            <v>USDA</v>
          </cell>
          <cell r="E2024">
            <v>0</v>
          </cell>
          <cell r="F2024" t="str">
            <v>W</v>
          </cell>
          <cell r="G2024" t="str">
            <v>7 W MAIN ST</v>
          </cell>
          <cell r="H2024" t="str">
            <v>NIANTIC</v>
          </cell>
          <cell r="I2024" t="str">
            <v>CT</v>
          </cell>
          <cell r="J2024" t="str">
            <v>06357</v>
          </cell>
          <cell r="K2024" t="str">
            <v>Exact Auto Street Reference Geocoded</v>
          </cell>
          <cell r="M2024" t="str">
            <v>STATE OF CT USDA</v>
          </cell>
          <cell r="N2024" t="str">
            <v>SIERING DISTRICT</v>
          </cell>
          <cell r="P2024">
            <v>43675</v>
          </cell>
          <cell r="Q2024">
            <v>44496.570196759298</v>
          </cell>
          <cell r="R2024">
            <v>43732</v>
          </cell>
          <cell r="S2024" t="str">
            <v>FRANKIE</v>
          </cell>
          <cell r="T2024" t="str">
            <v>12</v>
          </cell>
          <cell r="V2024" t="str">
            <v>41.322197</v>
          </cell>
          <cell r="W2024" t="str">
            <v>-72.202790</v>
          </cell>
        </row>
        <row r="2025">
          <cell r="B2025">
            <v>770253</v>
          </cell>
          <cell r="C2025" t="str">
            <v>York - YORK Facility - USDA</v>
          </cell>
          <cell r="D2025" t="str">
            <v>USDA</v>
          </cell>
          <cell r="E2025">
            <v>0</v>
          </cell>
          <cell r="F2025" t="str">
            <v>TR</v>
          </cell>
          <cell r="G2025" t="str">
            <v>201 West Main Street</v>
          </cell>
          <cell r="H2025" t="str">
            <v>NIANTIC</v>
          </cell>
          <cell r="I2025" t="str">
            <v>CT</v>
          </cell>
          <cell r="J2025" t="str">
            <v>06357</v>
          </cell>
          <cell r="K2025" t="str">
            <v>High Confidence Auto Street Ref Geocoded</v>
          </cell>
          <cell r="M2025" t="str">
            <v>STATE OF CT USDA</v>
          </cell>
          <cell r="N2025" t="str">
            <v>SIERING DISTRICT</v>
          </cell>
          <cell r="P2025">
            <v>43675</v>
          </cell>
          <cell r="Q2025">
            <v>44537.599166666703</v>
          </cell>
          <cell r="R2025">
            <v>43934</v>
          </cell>
          <cell r="S2025" t="str">
            <v>FRANKIE</v>
          </cell>
          <cell r="T2025" t="str">
            <v>12</v>
          </cell>
          <cell r="V2025" t="str">
            <v>41.319195</v>
          </cell>
          <cell r="W2025" t="str">
            <v>-72.232495</v>
          </cell>
        </row>
        <row r="2026">
          <cell r="B2026">
            <v>770254</v>
          </cell>
          <cell r="C2026" t="str">
            <v>BOTELLE ELEM SCH USDA</v>
          </cell>
          <cell r="D2026" t="str">
            <v>USDA</v>
          </cell>
          <cell r="E2026">
            <v>0</v>
          </cell>
          <cell r="F2026" t="str">
            <v>M</v>
          </cell>
          <cell r="G2026" t="str">
            <v>128 GREENWOODS RD E</v>
          </cell>
          <cell r="H2026" t="str">
            <v>NORFOLK</v>
          </cell>
          <cell r="I2026" t="str">
            <v>CT</v>
          </cell>
          <cell r="J2026" t="str">
            <v>06058</v>
          </cell>
          <cell r="K2026" t="str">
            <v>Exact Auto Street Reference Geocoded</v>
          </cell>
          <cell r="M2026" t="str">
            <v>STATE OF CT USDA</v>
          </cell>
          <cell r="N2026" t="str">
            <v>SIERING DISTRICT</v>
          </cell>
          <cell r="P2026">
            <v>43675</v>
          </cell>
          <cell r="Q2026">
            <v>44496.570127314801</v>
          </cell>
          <cell r="R2026">
            <v>44703</v>
          </cell>
          <cell r="S2026" t="str">
            <v>FRANKIE</v>
          </cell>
          <cell r="T2026" t="str">
            <v>12</v>
          </cell>
          <cell r="V2026" t="str">
            <v>41.988271</v>
          </cell>
          <cell r="W2026" t="str">
            <v>-73.188123</v>
          </cell>
        </row>
        <row r="2027">
          <cell r="B2027">
            <v>770255</v>
          </cell>
          <cell r="C2027" t="str">
            <v>JEROME HARRIS MIDDLE SCHOOL - USDA</v>
          </cell>
          <cell r="D2027" t="str">
            <v>USDA</v>
          </cell>
          <cell r="E2027">
            <v>0</v>
          </cell>
          <cell r="F2027" t="str">
            <v>W</v>
          </cell>
          <cell r="G2027" t="str">
            <v>335 FOXON RD</v>
          </cell>
          <cell r="H2027" t="str">
            <v>NORTH BRANFORD</v>
          </cell>
          <cell r="I2027" t="str">
            <v>CT</v>
          </cell>
          <cell r="J2027" t="str">
            <v>06471</v>
          </cell>
          <cell r="K2027" t="str">
            <v>Exact Auto Street Reference Geocoded</v>
          </cell>
          <cell r="M2027" t="str">
            <v>STATE OF CT USDA</v>
          </cell>
          <cell r="N2027" t="str">
            <v>SIERING DISTRICT</v>
          </cell>
          <cell r="P2027">
            <v>43675</v>
          </cell>
          <cell r="Q2027">
            <v>44691.606412036999</v>
          </cell>
          <cell r="R2027">
            <v>44740</v>
          </cell>
          <cell r="S2027" t="str">
            <v>FRANKIE</v>
          </cell>
          <cell r="T2027" t="str">
            <v>12</v>
          </cell>
          <cell r="V2027" t="str">
            <v>41.329418</v>
          </cell>
          <cell r="W2027" t="str">
            <v>-72.810184</v>
          </cell>
        </row>
        <row r="2028">
          <cell r="B2028">
            <v>770256</v>
          </cell>
          <cell r="C2028" t="str">
            <v>NTH BRANFO HI SCHUSDA</v>
          </cell>
          <cell r="D2028" t="str">
            <v>USDA</v>
          </cell>
          <cell r="E2028">
            <v>0</v>
          </cell>
          <cell r="F2028" t="str">
            <v>W</v>
          </cell>
          <cell r="G2028" t="str">
            <v>49 CAPUTO RD</v>
          </cell>
          <cell r="H2028" t="str">
            <v>NORTH BRANFORD</v>
          </cell>
          <cell r="I2028" t="str">
            <v>CT</v>
          </cell>
          <cell r="J2028" t="str">
            <v>06471</v>
          </cell>
          <cell r="K2028" t="str">
            <v>High Confidence Auto Street Ref Geocoded</v>
          </cell>
          <cell r="M2028" t="str">
            <v>STATE OF CT USDA</v>
          </cell>
          <cell r="N2028" t="str">
            <v>SIERING DISTRICT</v>
          </cell>
          <cell r="O2028" t="str">
            <v>EFFECTIVE 8/10/20 Del in all locations unless cust chooses not to.</v>
          </cell>
          <cell r="P2028">
            <v>43675</v>
          </cell>
          <cell r="Q2028">
            <v>44496.570196759298</v>
          </cell>
          <cell r="R2028">
            <v>44728</v>
          </cell>
          <cell r="S2028" t="str">
            <v>FRANKIE</v>
          </cell>
          <cell r="T2028" t="str">
            <v>12</v>
          </cell>
          <cell r="V2028" t="str">
            <v>41.335800</v>
          </cell>
          <cell r="W2028" t="str">
            <v>-72.802820</v>
          </cell>
        </row>
        <row r="2029">
          <cell r="B2029">
            <v>770257</v>
          </cell>
          <cell r="C2029" t="str">
            <v>NTH BRANFO INTERMUSDA</v>
          </cell>
          <cell r="D2029" t="str">
            <v>USDA</v>
          </cell>
          <cell r="E2029">
            <v>0</v>
          </cell>
          <cell r="F2029" t="str">
            <v>W</v>
          </cell>
          <cell r="G2029" t="str">
            <v>654 FOXON RD</v>
          </cell>
          <cell r="H2029" t="str">
            <v>NORTH BRANFORD</v>
          </cell>
          <cell r="I2029" t="str">
            <v>CT</v>
          </cell>
          <cell r="J2029" t="str">
            <v>06471</v>
          </cell>
          <cell r="K2029" t="str">
            <v>Exact Auto Street Reference Geocoded</v>
          </cell>
          <cell r="M2029" t="str">
            <v>STATE OF CT USDA</v>
          </cell>
          <cell r="N2029" t="str">
            <v>SIERING DISTRICT</v>
          </cell>
          <cell r="O2029" t="str">
            <v>EFFECTIVE 8/10/20 Del in all locations unless cust chooses not to.</v>
          </cell>
          <cell r="P2029">
            <v>43675</v>
          </cell>
          <cell r="Q2029">
            <v>44691.606412036999</v>
          </cell>
          <cell r="R2029">
            <v>44728</v>
          </cell>
          <cell r="S2029" t="str">
            <v>FRANKIE</v>
          </cell>
          <cell r="T2029" t="str">
            <v>12</v>
          </cell>
          <cell r="V2029" t="str">
            <v>41.332610</v>
          </cell>
          <cell r="W2029" t="str">
            <v>-72.799015</v>
          </cell>
        </row>
        <row r="2030">
          <cell r="B2030">
            <v>770258</v>
          </cell>
          <cell r="C2030" t="str">
            <v>FRANKLIN ELEM SCH USDA</v>
          </cell>
          <cell r="D2030" t="str">
            <v>USDA</v>
          </cell>
          <cell r="E2030">
            <v>0</v>
          </cell>
          <cell r="F2030" t="str">
            <v>W</v>
          </cell>
          <cell r="G2030" t="str">
            <v>206 POND RD</v>
          </cell>
          <cell r="H2030" t="str">
            <v>NORTH FRANKLIN</v>
          </cell>
          <cell r="I2030" t="str">
            <v>CT</v>
          </cell>
          <cell r="J2030" t="str">
            <v>06254</v>
          </cell>
          <cell r="K2030" t="str">
            <v>Med Confidence Auto Street Ref Geocoded</v>
          </cell>
          <cell r="M2030" t="str">
            <v>STATE OF CT USDA</v>
          </cell>
          <cell r="N2030" t="str">
            <v>SIERING DISTRICT</v>
          </cell>
          <cell r="P2030">
            <v>43675</v>
          </cell>
          <cell r="Q2030">
            <v>44089.543078703697</v>
          </cell>
          <cell r="R2030">
            <v>44740</v>
          </cell>
          <cell r="S2030" t="str">
            <v>FRANKIE</v>
          </cell>
          <cell r="T2030" t="str">
            <v>12</v>
          </cell>
          <cell r="V2030" t="str">
            <v>41.629480</v>
          </cell>
          <cell r="W2030" t="str">
            <v>-72.126072</v>
          </cell>
        </row>
        <row r="2031">
          <cell r="B2031">
            <v>770259</v>
          </cell>
          <cell r="C2031" t="str">
            <v>THOMP MIDDLE SCH USDA</v>
          </cell>
          <cell r="D2031" t="str">
            <v>USDA</v>
          </cell>
          <cell r="E2031">
            <v>0</v>
          </cell>
          <cell r="F2031" t="str">
            <v>R</v>
          </cell>
          <cell r="G2031" t="str">
            <v>785 RIVERSIDE DR</v>
          </cell>
          <cell r="H2031" t="str">
            <v>NORTH GROSVENORDALE</v>
          </cell>
          <cell r="I2031" t="str">
            <v>CT</v>
          </cell>
          <cell r="J2031" t="str">
            <v>06255</v>
          </cell>
          <cell r="K2031" t="str">
            <v>Exact Auto Street Reference Geocoded</v>
          </cell>
          <cell r="M2031" t="str">
            <v>STATE OF CT USDA</v>
          </cell>
          <cell r="N2031" t="str">
            <v>SIERING DISTRICT</v>
          </cell>
          <cell r="P2031">
            <v>43675</v>
          </cell>
          <cell r="Q2031">
            <v>44635.849953703699</v>
          </cell>
          <cell r="R2031">
            <v>44755</v>
          </cell>
          <cell r="S2031" t="str">
            <v>FRANKIE</v>
          </cell>
          <cell r="T2031" t="str">
            <v>12</v>
          </cell>
          <cell r="V2031" t="str">
            <v>41.976925</v>
          </cell>
          <cell r="W2031" t="str">
            <v>-71.900594</v>
          </cell>
        </row>
        <row r="2032">
          <cell r="B2032">
            <v>770260</v>
          </cell>
          <cell r="C2032" t="str">
            <v>MILL SCH USDA</v>
          </cell>
          <cell r="D2032" t="str">
            <v>USDA</v>
          </cell>
          <cell r="E2032">
            <v>0</v>
          </cell>
          <cell r="F2032" t="str">
            <v>F</v>
          </cell>
          <cell r="G2032" t="str">
            <v>295 MILL RD</v>
          </cell>
          <cell r="H2032" t="str">
            <v>NORTH HAVEN</v>
          </cell>
          <cell r="I2032" t="str">
            <v>CT</v>
          </cell>
          <cell r="J2032" t="str">
            <v>06473</v>
          </cell>
          <cell r="K2032" t="str">
            <v>Exact Auto Street Reference Geocoded</v>
          </cell>
          <cell r="M2032" t="str">
            <v>STATE OF CT USDA</v>
          </cell>
          <cell r="N2032" t="str">
            <v>SIERING DISTRICT</v>
          </cell>
          <cell r="P2032">
            <v>43675</v>
          </cell>
          <cell r="Q2032">
            <v>44496.570127314801</v>
          </cell>
          <cell r="R2032">
            <v>44732</v>
          </cell>
          <cell r="S2032" t="str">
            <v>FRANKIE</v>
          </cell>
          <cell r="T2032" t="str">
            <v>12</v>
          </cell>
          <cell r="V2032" t="str">
            <v>41.385752</v>
          </cell>
          <cell r="W2032" t="str">
            <v>-72.838363</v>
          </cell>
        </row>
        <row r="2033">
          <cell r="B2033">
            <v>770261</v>
          </cell>
          <cell r="C2033" t="str">
            <v>NTH HAVEN HI SCH USDA</v>
          </cell>
          <cell r="D2033" t="str">
            <v>USDA</v>
          </cell>
          <cell r="E2033">
            <v>0</v>
          </cell>
          <cell r="F2033" t="str">
            <v>F</v>
          </cell>
          <cell r="G2033" t="str">
            <v>221 ELM ST</v>
          </cell>
          <cell r="H2033" t="str">
            <v>NORTH HAVEN</v>
          </cell>
          <cell r="I2033" t="str">
            <v>CT</v>
          </cell>
          <cell r="J2033" t="str">
            <v>06473</v>
          </cell>
          <cell r="K2033" t="str">
            <v>Exact Auto Street Reference Geocoded</v>
          </cell>
          <cell r="M2033" t="str">
            <v>STATE OF CT USDA</v>
          </cell>
          <cell r="N2033" t="str">
            <v>SIERING DISTRICT</v>
          </cell>
          <cell r="P2033">
            <v>43675</v>
          </cell>
          <cell r="Q2033">
            <v>44089.543078703697</v>
          </cell>
          <cell r="R2033">
            <v>44696</v>
          </cell>
          <cell r="S2033" t="str">
            <v>FRANKIE</v>
          </cell>
          <cell r="T2033" t="str">
            <v>12</v>
          </cell>
          <cell r="V2033" t="str">
            <v>41.373275</v>
          </cell>
          <cell r="W2033" t="str">
            <v>-72.864195</v>
          </cell>
        </row>
        <row r="2034">
          <cell r="B2034">
            <v>770262</v>
          </cell>
          <cell r="C2034" t="str">
            <v>VILLAGE SCH USDA</v>
          </cell>
          <cell r="D2034" t="str">
            <v>USDA</v>
          </cell>
          <cell r="E2034">
            <v>0</v>
          </cell>
          <cell r="F2034" t="str">
            <v>F</v>
          </cell>
          <cell r="G2034" t="str">
            <v>31 TEMPLE ST</v>
          </cell>
          <cell r="H2034" t="str">
            <v>NORTH HAVEN</v>
          </cell>
          <cell r="I2034" t="str">
            <v>CT</v>
          </cell>
          <cell r="J2034" t="str">
            <v>06473</v>
          </cell>
          <cell r="K2034" t="str">
            <v>Exact Auto Street Reference Geocoded</v>
          </cell>
          <cell r="M2034" t="str">
            <v>STATE OF CT USDA</v>
          </cell>
          <cell r="N2034" t="str">
            <v>SIERING DISTRICT</v>
          </cell>
          <cell r="P2034">
            <v>43675</v>
          </cell>
          <cell r="Q2034">
            <v>44754.891875000001</v>
          </cell>
          <cell r="R2034">
            <v>44609</v>
          </cell>
          <cell r="S2034" t="str">
            <v>FRANKIE</v>
          </cell>
          <cell r="T2034" t="str">
            <v>12</v>
          </cell>
          <cell r="V2034" t="str">
            <v>41.406709</v>
          </cell>
          <cell r="W2034" t="str">
            <v>-72.841589</v>
          </cell>
        </row>
        <row r="2035">
          <cell r="B2035">
            <v>770263</v>
          </cell>
          <cell r="C2035" t="str">
            <v>NTH STONINGT SCH USDA</v>
          </cell>
          <cell r="D2035" t="str">
            <v>USDA</v>
          </cell>
          <cell r="E2035">
            <v>0</v>
          </cell>
          <cell r="F2035" t="str">
            <v>M</v>
          </cell>
          <cell r="G2035" t="str">
            <v>297 NORWICH WESTERLY RD</v>
          </cell>
          <cell r="H2035" t="str">
            <v>NORTH STONINGTON</v>
          </cell>
          <cell r="I2035" t="str">
            <v>CT</v>
          </cell>
          <cell r="J2035" t="str">
            <v>06359</v>
          </cell>
          <cell r="K2035" t="str">
            <v>Exact Auto Street Reference Geocoded</v>
          </cell>
          <cell r="M2035" t="str">
            <v>STATE OF CT USDA</v>
          </cell>
          <cell r="N2035" t="str">
            <v>SIERING DISTRICT</v>
          </cell>
          <cell r="O2035" t="str">
            <v>EFFECTIVE 8/10/20 Del in all locations unless cust chooses not to.</v>
          </cell>
          <cell r="P2035">
            <v>43675</v>
          </cell>
          <cell r="Q2035">
            <v>44635.849456018499</v>
          </cell>
          <cell r="R2035">
            <v>44703</v>
          </cell>
          <cell r="S2035" t="str">
            <v>FRANKIE</v>
          </cell>
          <cell r="T2035" t="str">
            <v>12</v>
          </cell>
          <cell r="V2035" t="str">
            <v>41.438658</v>
          </cell>
          <cell r="W2035" t="str">
            <v>-71.884292</v>
          </cell>
        </row>
        <row r="2036">
          <cell r="B2036">
            <v>770264</v>
          </cell>
          <cell r="C2036" t="str">
            <v>WHEELER HI SCH USDA</v>
          </cell>
          <cell r="D2036" t="str">
            <v>USDA</v>
          </cell>
          <cell r="E2036">
            <v>0</v>
          </cell>
          <cell r="F2036" t="str">
            <v>M</v>
          </cell>
          <cell r="G2036" t="str">
            <v>298 NORWICH WESTERLY RD</v>
          </cell>
          <cell r="H2036" t="str">
            <v>NORTH STONINGTON</v>
          </cell>
          <cell r="I2036" t="str">
            <v>CT</v>
          </cell>
          <cell r="J2036" t="str">
            <v>06359</v>
          </cell>
          <cell r="K2036" t="str">
            <v>Exact Auto Street Reference Geocoded</v>
          </cell>
          <cell r="M2036" t="str">
            <v>STATE OF CT USDA</v>
          </cell>
          <cell r="N2036" t="str">
            <v>SIERING DISTRICT</v>
          </cell>
          <cell r="P2036">
            <v>43675</v>
          </cell>
          <cell r="Q2036">
            <v>44635.849363425899</v>
          </cell>
          <cell r="R2036">
            <v>44549</v>
          </cell>
          <cell r="S2036" t="str">
            <v>FRANKIE</v>
          </cell>
          <cell r="T2036" t="str">
            <v>12</v>
          </cell>
          <cell r="V2036" t="str">
            <v>41.439884</v>
          </cell>
          <cell r="W2036" t="str">
            <v>-71.887895</v>
          </cell>
        </row>
        <row r="2037">
          <cell r="B2037">
            <v>770265</v>
          </cell>
          <cell r="C2037" t="str">
            <v>N WINDHAM SCH USDA</v>
          </cell>
          <cell r="D2037" t="str">
            <v>USDA</v>
          </cell>
          <cell r="E2037">
            <v>0</v>
          </cell>
          <cell r="F2037" t="str">
            <v>T</v>
          </cell>
          <cell r="G2037" t="str">
            <v>112 JORDAN LN</v>
          </cell>
          <cell r="H2037" t="str">
            <v>NORTH WINDHAM</v>
          </cell>
          <cell r="I2037" t="str">
            <v>CT</v>
          </cell>
          <cell r="J2037" t="str">
            <v>06256</v>
          </cell>
          <cell r="K2037" t="str">
            <v>Exact Auto Street Reference Geocoded</v>
          </cell>
          <cell r="M2037" t="str">
            <v>STATE OF CT USDA</v>
          </cell>
          <cell r="N2037" t="str">
            <v>SIERING DISTRICT</v>
          </cell>
          <cell r="P2037">
            <v>43675</v>
          </cell>
          <cell r="Q2037">
            <v>44496.570150462998</v>
          </cell>
          <cell r="R2037">
            <v>44676</v>
          </cell>
          <cell r="S2037" t="str">
            <v>FRANKIE</v>
          </cell>
          <cell r="T2037" t="str">
            <v>12</v>
          </cell>
          <cell r="V2037" t="str">
            <v>41.741391</v>
          </cell>
          <cell r="W2037" t="str">
            <v>-72.157651</v>
          </cell>
        </row>
        <row r="2038">
          <cell r="B2038">
            <v>770266</v>
          </cell>
          <cell r="C2038" t="str">
            <v>TOTEKET SCH USDA</v>
          </cell>
          <cell r="D2038" t="str">
            <v>USDA</v>
          </cell>
          <cell r="E2038">
            <v>0</v>
          </cell>
          <cell r="F2038" t="str">
            <v>F</v>
          </cell>
          <cell r="G2038" t="str">
            <v>1388 MIDDLETOWN AVE</v>
          </cell>
          <cell r="H2038" t="str">
            <v>NORTHFORD</v>
          </cell>
          <cell r="I2038" t="str">
            <v>CT</v>
          </cell>
          <cell r="J2038" t="str">
            <v>06472</v>
          </cell>
          <cell r="K2038" t="str">
            <v>High Confidence Auto Street Ref Geocoded</v>
          </cell>
          <cell r="M2038" t="str">
            <v>STATE OF CT USDA</v>
          </cell>
          <cell r="N2038" t="str">
            <v>SIERING DISTRICT</v>
          </cell>
          <cell r="O2038" t="str">
            <v>EFFECTIVE 8/10/20 Del in all locations unless cust chooses not to.</v>
          </cell>
          <cell r="P2038">
            <v>43675</v>
          </cell>
          <cell r="Q2038">
            <v>44733.5022453704</v>
          </cell>
          <cell r="R2038">
            <v>44740</v>
          </cell>
          <cell r="S2038" t="str">
            <v>FRANKIE</v>
          </cell>
          <cell r="T2038" t="str">
            <v>12</v>
          </cell>
          <cell r="V2038" t="str">
            <v>41.392209</v>
          </cell>
          <cell r="W2038" t="str">
            <v>-72.792289</v>
          </cell>
        </row>
        <row r="2039">
          <cell r="B2039">
            <v>770268</v>
          </cell>
          <cell r="C2039" t="str">
            <v>NORWALK PUB SCH USDA</v>
          </cell>
          <cell r="D2039" t="str">
            <v>USDA</v>
          </cell>
          <cell r="E2039">
            <v>0</v>
          </cell>
          <cell r="F2039" t="str">
            <v>T</v>
          </cell>
          <cell r="G2039" t="str">
            <v>352 MAIN AVENUE</v>
          </cell>
          <cell r="H2039" t="str">
            <v>NORWALK</v>
          </cell>
          <cell r="I2039" t="str">
            <v>CT</v>
          </cell>
          <cell r="J2039" t="str">
            <v>06852</v>
          </cell>
          <cell r="K2039" t="str">
            <v>High Confidence Auto Street Ref Geocoded</v>
          </cell>
          <cell r="M2039" t="str">
            <v>STATE OF CT USDA</v>
          </cell>
          <cell r="N2039" t="str">
            <v>SIERING DISTRICT</v>
          </cell>
          <cell r="P2039">
            <v>43675</v>
          </cell>
          <cell r="Q2039">
            <v>44089.543090277803</v>
          </cell>
          <cell r="R2039">
            <v>43885</v>
          </cell>
          <cell r="S2039" t="str">
            <v>FRANKIE</v>
          </cell>
          <cell r="T2039" t="str">
            <v>12</v>
          </cell>
          <cell r="V2039" t="str">
            <v>41.138806</v>
          </cell>
          <cell r="W2039" t="str">
            <v>-73.426198</v>
          </cell>
        </row>
        <row r="2040">
          <cell r="B2040">
            <v>770269</v>
          </cell>
          <cell r="C2040" t="str">
            <v>BISHOP SCHUSDA USDA</v>
          </cell>
          <cell r="D2040" t="str">
            <v>USDA</v>
          </cell>
          <cell r="E2040">
            <v>0</v>
          </cell>
          <cell r="F2040" t="str">
            <v>T</v>
          </cell>
          <cell r="G2040" t="str">
            <v>526 E MAIN ST</v>
          </cell>
          <cell r="H2040" t="str">
            <v>NORWICH</v>
          </cell>
          <cell r="I2040" t="str">
            <v>CT</v>
          </cell>
          <cell r="J2040" t="str">
            <v>06360</v>
          </cell>
          <cell r="K2040" t="str">
            <v>Exact Auto Street Reference Geocoded</v>
          </cell>
          <cell r="M2040" t="str">
            <v>STATE OF CT USDA</v>
          </cell>
          <cell r="N2040" t="str">
            <v>SIERING DISTRICT</v>
          </cell>
          <cell r="P2040">
            <v>43675</v>
          </cell>
          <cell r="Q2040">
            <v>44496.570115740702</v>
          </cell>
          <cell r="S2040" t="str">
            <v>FRANKIE</v>
          </cell>
          <cell r="T2040" t="str">
            <v>12</v>
          </cell>
          <cell r="V2040" t="str">
            <v>41.522731</v>
          </cell>
          <cell r="W2040" t="str">
            <v>-72.062944</v>
          </cell>
        </row>
        <row r="2041">
          <cell r="B2041">
            <v>770270</v>
          </cell>
          <cell r="C2041" t="str">
            <v>CASE ST EARLY LEARN USDA</v>
          </cell>
          <cell r="D2041" t="str">
            <v>USDA</v>
          </cell>
          <cell r="E2041">
            <v>0</v>
          </cell>
          <cell r="F2041" t="str">
            <v>T</v>
          </cell>
          <cell r="G2041" t="str">
            <v>300 CASE ST</v>
          </cell>
          <cell r="H2041" t="str">
            <v>NORWICH</v>
          </cell>
          <cell r="I2041" t="str">
            <v>CT</v>
          </cell>
          <cell r="J2041" t="str">
            <v>06360</v>
          </cell>
          <cell r="K2041" t="str">
            <v>High Confidence Auto Street Ref Geocoded</v>
          </cell>
          <cell r="M2041" t="str">
            <v>STATE OF CT USDA</v>
          </cell>
          <cell r="N2041" t="str">
            <v>SIERING DISTRICT</v>
          </cell>
          <cell r="P2041">
            <v>43675</v>
          </cell>
          <cell r="Q2041">
            <v>44496.570115740702</v>
          </cell>
          <cell r="S2041" t="str">
            <v>FRANKIE</v>
          </cell>
          <cell r="T2041" t="str">
            <v>12</v>
          </cell>
          <cell r="V2041" t="str">
            <v>41.570340</v>
          </cell>
          <cell r="W2041" t="str">
            <v>-72.087940</v>
          </cell>
        </row>
        <row r="2042">
          <cell r="B2042">
            <v>770271</v>
          </cell>
          <cell r="C2042" t="str">
            <v>HUNTINGTON SCH USDA</v>
          </cell>
          <cell r="D2042" t="str">
            <v>USDA</v>
          </cell>
          <cell r="E2042">
            <v>0</v>
          </cell>
          <cell r="F2042" t="str">
            <v>T</v>
          </cell>
          <cell r="G2042" t="str">
            <v>80 W TOWN ST</v>
          </cell>
          <cell r="H2042" t="str">
            <v>NORWICH</v>
          </cell>
          <cell r="I2042" t="str">
            <v>CT</v>
          </cell>
          <cell r="J2042" t="str">
            <v>06360</v>
          </cell>
          <cell r="K2042" t="str">
            <v>Exact Auto Street Reference Geocoded</v>
          </cell>
          <cell r="M2042" t="str">
            <v>STATE OF CT USDA</v>
          </cell>
          <cell r="N2042" t="str">
            <v>SIERING DISTRICT</v>
          </cell>
          <cell r="P2042">
            <v>43675</v>
          </cell>
          <cell r="Q2042">
            <v>44496.570115740702</v>
          </cell>
          <cell r="S2042" t="str">
            <v>FRANKIE</v>
          </cell>
          <cell r="T2042" t="str">
            <v>12</v>
          </cell>
          <cell r="V2042" t="str">
            <v>41.550920</v>
          </cell>
          <cell r="W2042" t="str">
            <v>-72.101769</v>
          </cell>
        </row>
        <row r="2043">
          <cell r="B2043">
            <v>770272</v>
          </cell>
          <cell r="C2043" t="str">
            <v>KELLEY MID SCH USDA</v>
          </cell>
          <cell r="D2043" t="str">
            <v>USDA</v>
          </cell>
          <cell r="E2043">
            <v>0</v>
          </cell>
          <cell r="F2043" t="str">
            <v>T</v>
          </cell>
          <cell r="G2043" t="str">
            <v>25 MAHAN DR</v>
          </cell>
          <cell r="H2043" t="str">
            <v>NORWICH</v>
          </cell>
          <cell r="I2043" t="str">
            <v>CT</v>
          </cell>
          <cell r="J2043" t="str">
            <v>06360</v>
          </cell>
          <cell r="K2043" t="str">
            <v>High Confidence Auto Street Ref Geocoded</v>
          </cell>
          <cell r="M2043" t="str">
            <v>STATE OF CT USDA</v>
          </cell>
          <cell r="N2043" t="str">
            <v>SIERING DISTRICT</v>
          </cell>
          <cell r="P2043">
            <v>43675</v>
          </cell>
          <cell r="Q2043">
            <v>44496.570115740702</v>
          </cell>
          <cell r="S2043" t="str">
            <v>FRANKIE</v>
          </cell>
          <cell r="T2043" t="str">
            <v>12</v>
          </cell>
          <cell r="V2043" t="str">
            <v>41.545680</v>
          </cell>
          <cell r="W2043" t="str">
            <v>-72.078121</v>
          </cell>
        </row>
        <row r="2044">
          <cell r="B2044">
            <v>770273</v>
          </cell>
          <cell r="C2044" t="str">
            <v>MAHAN SCH USDA</v>
          </cell>
          <cell r="D2044" t="str">
            <v>USDA</v>
          </cell>
          <cell r="E2044">
            <v>0</v>
          </cell>
          <cell r="F2044" t="str">
            <v>T</v>
          </cell>
          <cell r="G2044" t="str">
            <v>94 SALEM TPKE</v>
          </cell>
          <cell r="H2044" t="str">
            <v>NORWICH</v>
          </cell>
          <cell r="I2044" t="str">
            <v>CT</v>
          </cell>
          <cell r="J2044" t="str">
            <v>06360</v>
          </cell>
          <cell r="K2044" t="str">
            <v>Exact Auto Street Reference Geocoded</v>
          </cell>
          <cell r="M2044" t="str">
            <v>STATE OF CT USDA</v>
          </cell>
          <cell r="N2044" t="str">
            <v>SIERING DISTRICT</v>
          </cell>
          <cell r="P2044">
            <v>43675</v>
          </cell>
          <cell r="Q2044">
            <v>44496.570115740702</v>
          </cell>
          <cell r="S2044" t="str">
            <v>FRANKIE</v>
          </cell>
          <cell r="T2044" t="str">
            <v>12</v>
          </cell>
          <cell r="V2044" t="str">
            <v>41.511542</v>
          </cell>
          <cell r="W2044" t="str">
            <v>-72.112485</v>
          </cell>
        </row>
        <row r="2045">
          <cell r="B2045">
            <v>770274</v>
          </cell>
          <cell r="C2045" t="str">
            <v>MORIARITY SCH USDA</v>
          </cell>
          <cell r="D2045" t="str">
            <v>USDA</v>
          </cell>
          <cell r="E2045">
            <v>0</v>
          </cell>
          <cell r="F2045" t="str">
            <v>T</v>
          </cell>
          <cell r="G2045" t="str">
            <v>20 LAWLER LN</v>
          </cell>
          <cell r="H2045" t="str">
            <v>NORWICH</v>
          </cell>
          <cell r="I2045" t="str">
            <v>CT</v>
          </cell>
          <cell r="J2045" t="str">
            <v>06360</v>
          </cell>
          <cell r="K2045" t="str">
            <v>Exact Auto Street Reference Geocoded</v>
          </cell>
          <cell r="M2045" t="str">
            <v>STATE OF CT USDA</v>
          </cell>
          <cell r="N2045" t="str">
            <v>SIERING DISTRICT</v>
          </cell>
          <cell r="P2045">
            <v>43675</v>
          </cell>
          <cell r="Q2045">
            <v>44496.570115740702</v>
          </cell>
          <cell r="S2045" t="str">
            <v>FRANKIE</v>
          </cell>
          <cell r="T2045" t="str">
            <v>12</v>
          </cell>
          <cell r="V2045" t="str">
            <v>41.573039</v>
          </cell>
          <cell r="W2045" t="str">
            <v>-72.065312</v>
          </cell>
        </row>
        <row r="2046">
          <cell r="B2046">
            <v>770275</v>
          </cell>
          <cell r="C2046" t="str">
            <v>NORWICH FR ACAD USDA CMP</v>
          </cell>
          <cell r="D2046" t="str">
            <v>USDA</v>
          </cell>
          <cell r="E2046">
            <v>0</v>
          </cell>
          <cell r="F2046" t="str">
            <v>T</v>
          </cell>
          <cell r="G2046" t="str">
            <v>108 CRESCENT ST</v>
          </cell>
          <cell r="H2046" t="str">
            <v>NORWICH</v>
          </cell>
          <cell r="I2046" t="str">
            <v>CT</v>
          </cell>
          <cell r="J2046" t="str">
            <v>06360</v>
          </cell>
          <cell r="K2046" t="str">
            <v>Exact Auto Street Reference Geocoded</v>
          </cell>
          <cell r="L2046" t="str">
            <v>UBOAT</v>
          </cell>
          <cell r="M2046" t="str">
            <v>STATE OF CT USDA</v>
          </cell>
          <cell r="N2046" t="str">
            <v>SIERING DISTRICT</v>
          </cell>
          <cell r="P2046">
            <v>43675</v>
          </cell>
          <cell r="Q2046">
            <v>44726.804618055598</v>
          </cell>
          <cell r="R2046">
            <v>44725</v>
          </cell>
          <cell r="S2046" t="str">
            <v>FRANKIE</v>
          </cell>
          <cell r="T2046" t="str">
            <v>12</v>
          </cell>
          <cell r="V2046" t="str">
            <v>41.535386</v>
          </cell>
          <cell r="W2046" t="str">
            <v>-72.080773</v>
          </cell>
        </row>
        <row r="2047">
          <cell r="B2047">
            <v>770276</v>
          </cell>
          <cell r="C2047" t="str">
            <v>NORWICH CTECS USDA</v>
          </cell>
          <cell r="D2047" t="str">
            <v>USDA</v>
          </cell>
          <cell r="E2047">
            <v>0</v>
          </cell>
          <cell r="F2047" t="str">
            <v>T</v>
          </cell>
          <cell r="G2047" t="str">
            <v>7 MAHAN DR</v>
          </cell>
          <cell r="H2047" t="str">
            <v>NORWICH</v>
          </cell>
          <cell r="I2047" t="str">
            <v>CT</v>
          </cell>
          <cell r="J2047" t="str">
            <v>06360</v>
          </cell>
          <cell r="K2047" t="str">
            <v>Exact Auto Street Reference Geocoded</v>
          </cell>
          <cell r="M2047" t="str">
            <v>STATE OF CT USDA</v>
          </cell>
          <cell r="N2047" t="str">
            <v>SIERING DISTRICT</v>
          </cell>
          <cell r="P2047">
            <v>43675</v>
          </cell>
          <cell r="Q2047">
            <v>44496.570208333302</v>
          </cell>
          <cell r="S2047" t="str">
            <v>FRANKIE</v>
          </cell>
          <cell r="T2047" t="str">
            <v>12</v>
          </cell>
          <cell r="V2047" t="str">
            <v>41.545427</v>
          </cell>
          <cell r="W2047" t="str">
            <v>-72.078264</v>
          </cell>
        </row>
        <row r="2048">
          <cell r="B2048">
            <v>770277</v>
          </cell>
          <cell r="C2048" t="str">
            <v>STANTON SCH USDA</v>
          </cell>
          <cell r="D2048" t="str">
            <v>USDA</v>
          </cell>
          <cell r="E2048">
            <v>0</v>
          </cell>
          <cell r="F2048" t="str">
            <v>T</v>
          </cell>
          <cell r="G2048" t="str">
            <v>386 NEW LONDON TPKE</v>
          </cell>
          <cell r="H2048" t="str">
            <v>NORWICH</v>
          </cell>
          <cell r="I2048" t="str">
            <v>CT</v>
          </cell>
          <cell r="J2048" t="str">
            <v>06360</v>
          </cell>
          <cell r="K2048" t="str">
            <v>Exact Auto Street Reference Geocoded</v>
          </cell>
          <cell r="M2048" t="str">
            <v>STATE OF CT USDA</v>
          </cell>
          <cell r="N2048" t="str">
            <v>SIERING DISTRICT</v>
          </cell>
          <cell r="P2048">
            <v>43675</v>
          </cell>
          <cell r="Q2048">
            <v>44496.570115740702</v>
          </cell>
          <cell r="S2048" t="str">
            <v>FRANKIE</v>
          </cell>
          <cell r="T2048" t="str">
            <v>12</v>
          </cell>
          <cell r="V2048" t="str">
            <v>41.522397</v>
          </cell>
          <cell r="W2048" t="str">
            <v>-72.103106</v>
          </cell>
        </row>
        <row r="2049">
          <cell r="B2049">
            <v>770278</v>
          </cell>
          <cell r="C2049" t="str">
            <v>TEACHERS MID SCH USDA</v>
          </cell>
          <cell r="D2049" t="str">
            <v>USDA</v>
          </cell>
          <cell r="E2049">
            <v>0</v>
          </cell>
          <cell r="F2049" t="str">
            <v>T</v>
          </cell>
          <cell r="G2049" t="str">
            <v>15 TEACHERS DR</v>
          </cell>
          <cell r="H2049" t="str">
            <v>NORWICH</v>
          </cell>
          <cell r="I2049" t="str">
            <v>CT</v>
          </cell>
          <cell r="J2049" t="str">
            <v>06360</v>
          </cell>
          <cell r="K2049" t="str">
            <v>Exact Auto Street Reference Geocoded</v>
          </cell>
          <cell r="M2049" t="str">
            <v>STATE OF CT USDA</v>
          </cell>
          <cell r="N2049" t="str">
            <v>SIERING DISTRICT</v>
          </cell>
          <cell r="P2049">
            <v>43675</v>
          </cell>
          <cell r="Q2049">
            <v>44496.570115740702</v>
          </cell>
          <cell r="S2049" t="str">
            <v>FRANKIE</v>
          </cell>
          <cell r="T2049" t="str">
            <v>12</v>
          </cell>
          <cell r="V2049" t="str">
            <v>41.529056</v>
          </cell>
          <cell r="W2049" t="str">
            <v>-72.098014</v>
          </cell>
        </row>
        <row r="2050">
          <cell r="B2050">
            <v>770279</v>
          </cell>
          <cell r="C2050" t="str">
            <v>UNCAS SCH USDA</v>
          </cell>
          <cell r="D2050" t="str">
            <v>USDA</v>
          </cell>
          <cell r="E2050">
            <v>0</v>
          </cell>
          <cell r="F2050" t="str">
            <v>T</v>
          </cell>
          <cell r="G2050" t="str">
            <v>280 ELIZABETH STREET EXT</v>
          </cell>
          <cell r="H2050" t="str">
            <v>NORWICH</v>
          </cell>
          <cell r="I2050" t="str">
            <v>CT</v>
          </cell>
          <cell r="J2050" t="str">
            <v>06360</v>
          </cell>
          <cell r="K2050" t="str">
            <v>Exact Auto Street Reference Geocoded</v>
          </cell>
          <cell r="L2050" t="str">
            <v>LG NEEDED</v>
          </cell>
          <cell r="M2050" t="str">
            <v>STATE OF CT USDA</v>
          </cell>
          <cell r="N2050" t="str">
            <v>SIERING DISTRICT</v>
          </cell>
          <cell r="P2050">
            <v>43675</v>
          </cell>
          <cell r="Q2050">
            <v>44496.570115740702</v>
          </cell>
          <cell r="S2050" t="str">
            <v>FRANKIE</v>
          </cell>
          <cell r="T2050" t="str">
            <v>12</v>
          </cell>
          <cell r="V2050" t="str">
            <v>41.511891</v>
          </cell>
          <cell r="W2050" t="str">
            <v>-72.094684</v>
          </cell>
        </row>
        <row r="2051">
          <cell r="B2051">
            <v>770280</v>
          </cell>
          <cell r="C2051" t="str">
            <v>VETERANS SCH USDA</v>
          </cell>
          <cell r="D2051" t="str">
            <v>USDA</v>
          </cell>
          <cell r="E2051">
            <v>0</v>
          </cell>
          <cell r="F2051" t="str">
            <v>T</v>
          </cell>
          <cell r="G2051" t="str">
            <v>80 CROUCH AVE</v>
          </cell>
          <cell r="H2051" t="str">
            <v>NORWICH</v>
          </cell>
          <cell r="I2051" t="str">
            <v>CT</v>
          </cell>
          <cell r="J2051" t="str">
            <v>06360</v>
          </cell>
          <cell r="K2051" t="str">
            <v>Exact Auto Street Reference Geocoded</v>
          </cell>
          <cell r="M2051" t="str">
            <v>STATE OF CT USDA</v>
          </cell>
          <cell r="N2051" t="str">
            <v>SIERING DISTRICT</v>
          </cell>
          <cell r="P2051">
            <v>43675</v>
          </cell>
          <cell r="Q2051">
            <v>44496.570115740702</v>
          </cell>
          <cell r="R2051">
            <v>43711</v>
          </cell>
          <cell r="S2051" t="str">
            <v>FRANKIE</v>
          </cell>
          <cell r="T2051" t="str">
            <v>12</v>
          </cell>
          <cell r="V2051" t="str">
            <v>41.504320</v>
          </cell>
          <cell r="W2051" t="str">
            <v>-72.071949</v>
          </cell>
        </row>
        <row r="2052">
          <cell r="B2052">
            <v>770281</v>
          </cell>
          <cell r="C2052" t="str">
            <v>WEQUONNOC SCH USDA</v>
          </cell>
          <cell r="D2052" t="str">
            <v>USDA</v>
          </cell>
          <cell r="E2052">
            <v>0</v>
          </cell>
          <cell r="F2052" t="str">
            <v>T</v>
          </cell>
          <cell r="G2052" t="str">
            <v>155 PROVIDENCE ST</v>
          </cell>
          <cell r="H2052" t="str">
            <v>NORWICH</v>
          </cell>
          <cell r="I2052" t="str">
            <v>CT</v>
          </cell>
          <cell r="J2052" t="str">
            <v>06360</v>
          </cell>
          <cell r="K2052" t="str">
            <v>Low Confidence Auto Street Ref Geocoded</v>
          </cell>
          <cell r="M2052" t="str">
            <v>STATE OF CT USDA</v>
          </cell>
          <cell r="N2052" t="str">
            <v>SIERING DISTRICT</v>
          </cell>
          <cell r="P2052">
            <v>43675</v>
          </cell>
          <cell r="Q2052">
            <v>44496.570115740702</v>
          </cell>
          <cell r="S2052" t="str">
            <v>FRANKIE</v>
          </cell>
          <cell r="T2052" t="str">
            <v>12</v>
          </cell>
          <cell r="V2052" t="str">
            <v>41.568724</v>
          </cell>
          <cell r="W2052" t="str">
            <v>-72.055528</v>
          </cell>
        </row>
        <row r="2053">
          <cell r="B2053">
            <v>770282</v>
          </cell>
          <cell r="C2053" t="str">
            <v>C E  MURPHY SCH USDA</v>
          </cell>
          <cell r="D2053" t="str">
            <v>USDA</v>
          </cell>
          <cell r="E2053">
            <v>0</v>
          </cell>
          <cell r="F2053" t="str">
            <v>W</v>
          </cell>
          <cell r="G2053" t="str">
            <v>500 CHESTERFIELD RD</v>
          </cell>
          <cell r="H2053" t="str">
            <v>OAKDALE</v>
          </cell>
          <cell r="I2053" t="str">
            <v>CT</v>
          </cell>
          <cell r="J2053" t="str">
            <v>06370</v>
          </cell>
          <cell r="K2053" t="str">
            <v>Exact Auto Street Reference Geocoded</v>
          </cell>
          <cell r="M2053" t="str">
            <v>STATE OF CT USDA</v>
          </cell>
          <cell r="N2053" t="str">
            <v>SIERING DISTRICT</v>
          </cell>
          <cell r="P2053">
            <v>43675</v>
          </cell>
          <cell r="Q2053">
            <v>44496.570127314801</v>
          </cell>
          <cell r="S2053" t="str">
            <v>FRANKIE</v>
          </cell>
          <cell r="T2053" t="str">
            <v>12</v>
          </cell>
          <cell r="V2053" t="str">
            <v>41.448211</v>
          </cell>
          <cell r="W2053" t="str">
            <v>-72.197385</v>
          </cell>
        </row>
        <row r="2054">
          <cell r="B2054">
            <v>770283</v>
          </cell>
          <cell r="C2054" t="str">
            <v>MONTVILLE HI SCH USDA</v>
          </cell>
          <cell r="D2054" t="str">
            <v>USDA</v>
          </cell>
          <cell r="E2054">
            <v>0</v>
          </cell>
          <cell r="F2054" t="str">
            <v>W</v>
          </cell>
          <cell r="G2054" t="str">
            <v>800 OLD COLCHESTER RD</v>
          </cell>
          <cell r="H2054" t="str">
            <v>OAKDALE</v>
          </cell>
          <cell r="I2054" t="str">
            <v>CT</v>
          </cell>
          <cell r="J2054" t="str">
            <v>06370</v>
          </cell>
          <cell r="K2054" t="str">
            <v>Exact Auto Street Reference Geocoded</v>
          </cell>
          <cell r="M2054" t="str">
            <v>STATE OF CT USDA</v>
          </cell>
          <cell r="N2054" t="str">
            <v>SIERING DISTRICT</v>
          </cell>
          <cell r="P2054">
            <v>43675</v>
          </cell>
          <cell r="Q2054">
            <v>44496.570115740702</v>
          </cell>
          <cell r="S2054" t="str">
            <v>FRANKIE</v>
          </cell>
          <cell r="T2054" t="str">
            <v>12</v>
          </cell>
          <cell r="V2054" t="str">
            <v>41.457852</v>
          </cell>
          <cell r="W2054" t="str">
            <v>-72.163045</v>
          </cell>
        </row>
        <row r="2055">
          <cell r="B2055">
            <v>770284</v>
          </cell>
          <cell r="C2055" t="str">
            <v>MOHEGAN ELEMENTARY SCH USDA</v>
          </cell>
          <cell r="D2055" t="str">
            <v>USDA</v>
          </cell>
          <cell r="E2055">
            <v>0</v>
          </cell>
          <cell r="F2055" t="str">
            <v>W</v>
          </cell>
          <cell r="G2055" t="str">
            <v>49 GOLDEN ROAD</v>
          </cell>
          <cell r="H2055" t="str">
            <v>UNCASVILLE</v>
          </cell>
          <cell r="I2055" t="str">
            <v>CT</v>
          </cell>
          <cell r="J2055" t="str">
            <v>06382</v>
          </cell>
          <cell r="K2055" t="str">
            <v>Exact Auto Street Reference Geocoded</v>
          </cell>
          <cell r="M2055" t="str">
            <v>STATE OF CT USDA</v>
          </cell>
          <cell r="N2055" t="str">
            <v>SIERING DISTRICT</v>
          </cell>
          <cell r="P2055">
            <v>43675</v>
          </cell>
          <cell r="Q2055">
            <v>44496.570127314801</v>
          </cell>
          <cell r="R2055">
            <v>44271</v>
          </cell>
          <cell r="S2055" t="str">
            <v>FRANKIE</v>
          </cell>
          <cell r="T2055" t="str">
            <v>12</v>
          </cell>
          <cell r="V2055" t="str">
            <v>41.477117</v>
          </cell>
          <cell r="W2055" t="str">
            <v>-72.094840</v>
          </cell>
        </row>
        <row r="2056">
          <cell r="B2056">
            <v>770285</v>
          </cell>
          <cell r="C2056" t="str">
            <v>OAKDALE SCHOOL - USDA</v>
          </cell>
          <cell r="D2056" t="str">
            <v>USDA</v>
          </cell>
          <cell r="E2056">
            <v>0</v>
          </cell>
          <cell r="F2056" t="str">
            <v>W</v>
          </cell>
          <cell r="G2056" t="str">
            <v>30 INDIANA CIRCLE</v>
          </cell>
          <cell r="H2056" t="str">
            <v>OAKDALE</v>
          </cell>
          <cell r="I2056" t="str">
            <v>CT</v>
          </cell>
          <cell r="J2056" t="str">
            <v>06370</v>
          </cell>
          <cell r="K2056" t="str">
            <v>High Confidence Auto Street Ref Geocoded</v>
          </cell>
          <cell r="M2056" t="str">
            <v>STATE OF CT USDA</v>
          </cell>
          <cell r="N2056" t="str">
            <v>SIERING DISTRICT</v>
          </cell>
          <cell r="P2056">
            <v>43675</v>
          </cell>
          <cell r="Q2056">
            <v>44496.570127314801</v>
          </cell>
          <cell r="R2056">
            <v>43712</v>
          </cell>
          <cell r="S2056" t="str">
            <v>FRANKIE</v>
          </cell>
          <cell r="T2056" t="str">
            <v>12</v>
          </cell>
          <cell r="V2056" t="str">
            <v>41.470254</v>
          </cell>
          <cell r="W2056" t="str">
            <v>-72.193982</v>
          </cell>
        </row>
        <row r="2057">
          <cell r="B2057">
            <v>770286</v>
          </cell>
          <cell r="C2057" t="str">
            <v>TYL MIDDLE SCH USDA</v>
          </cell>
          <cell r="D2057" t="str">
            <v>USDA</v>
          </cell>
          <cell r="E2057">
            <v>0</v>
          </cell>
          <cell r="F2057" t="str">
            <v>W</v>
          </cell>
          <cell r="G2057" t="str">
            <v>166 CHESTERFIELD RD</v>
          </cell>
          <cell r="H2057" t="str">
            <v>OAKDALE</v>
          </cell>
          <cell r="I2057" t="str">
            <v>CT</v>
          </cell>
          <cell r="J2057" t="str">
            <v>06370</v>
          </cell>
          <cell r="K2057" t="str">
            <v>Exact Auto Street Reference Geocoded</v>
          </cell>
          <cell r="M2057" t="str">
            <v>STATE OF CT USDA</v>
          </cell>
          <cell r="N2057" t="str">
            <v>SIERING DISTRICT</v>
          </cell>
          <cell r="P2057">
            <v>43675</v>
          </cell>
          <cell r="Q2057">
            <v>44496.570127314801</v>
          </cell>
          <cell r="S2057" t="str">
            <v>FRANKIE</v>
          </cell>
          <cell r="T2057" t="str">
            <v>12</v>
          </cell>
          <cell r="V2057" t="str">
            <v>41.458468</v>
          </cell>
          <cell r="W2057" t="str">
            <v>-72.167577</v>
          </cell>
        </row>
        <row r="2058">
          <cell r="B2058">
            <v>770287</v>
          </cell>
          <cell r="C2058" t="str">
            <v>SWIFT MIDDLE SCH - OAKVILLE - USDA</v>
          </cell>
          <cell r="D2058" t="str">
            <v>USDA</v>
          </cell>
          <cell r="E2058">
            <v>0</v>
          </cell>
          <cell r="F2058" t="str">
            <v>T</v>
          </cell>
          <cell r="G2058" t="str">
            <v>250 COLONIAL ST</v>
          </cell>
          <cell r="H2058" t="str">
            <v>WATERTOWN</v>
          </cell>
          <cell r="I2058" t="str">
            <v>CT</v>
          </cell>
          <cell r="J2058" t="str">
            <v>06779</v>
          </cell>
          <cell r="K2058" t="str">
            <v>Exact Auto Street Reference Geocoded</v>
          </cell>
          <cell r="M2058" t="str">
            <v>STATE OF CT USDA</v>
          </cell>
          <cell r="N2058" t="str">
            <v>SIERING DISTRICT</v>
          </cell>
          <cell r="P2058">
            <v>43675</v>
          </cell>
          <cell r="Q2058">
            <v>44496.570104166698</v>
          </cell>
          <cell r="R2058">
            <v>43730</v>
          </cell>
          <cell r="S2058" t="str">
            <v>FRANKIE</v>
          </cell>
          <cell r="T2058" t="str">
            <v>12</v>
          </cell>
          <cell r="V2058" t="str">
            <v>41.584650</v>
          </cell>
          <cell r="W2058" t="str">
            <v>-73.091971</v>
          </cell>
        </row>
        <row r="2059">
          <cell r="B2059">
            <v>770288</v>
          </cell>
          <cell r="C2059" t="str">
            <v>OLD LYME HI SCH USDA</v>
          </cell>
          <cell r="D2059" t="str">
            <v>USDA</v>
          </cell>
          <cell r="E2059">
            <v>0</v>
          </cell>
          <cell r="F2059" t="str">
            <v>W</v>
          </cell>
          <cell r="G2059" t="str">
            <v>69 LYME ST # 18</v>
          </cell>
          <cell r="H2059" t="str">
            <v>OLD LYME</v>
          </cell>
          <cell r="I2059" t="str">
            <v>CT</v>
          </cell>
          <cell r="J2059" t="str">
            <v>06371</v>
          </cell>
          <cell r="K2059" t="str">
            <v>Exact Auto Street Reference Geocoded</v>
          </cell>
          <cell r="M2059" t="str">
            <v>STATE OF CT USDA</v>
          </cell>
          <cell r="N2059" t="str">
            <v>SIERING DISTRICT</v>
          </cell>
          <cell r="P2059">
            <v>43675</v>
          </cell>
          <cell r="Q2059">
            <v>44691.606412036999</v>
          </cell>
          <cell r="R2059">
            <v>44740</v>
          </cell>
          <cell r="S2059" t="str">
            <v>FRANKIE</v>
          </cell>
          <cell r="T2059" t="str">
            <v>12</v>
          </cell>
          <cell r="V2059" t="str">
            <v>41.320180</v>
          </cell>
          <cell r="W2059" t="str">
            <v>-72.329041</v>
          </cell>
        </row>
        <row r="2060">
          <cell r="B2060">
            <v>770289</v>
          </cell>
          <cell r="C2060" t="str">
            <v>PAWCATUCK MID SCH USDA</v>
          </cell>
          <cell r="D2060" t="str">
            <v>USDA</v>
          </cell>
          <cell r="E2060">
            <v>0</v>
          </cell>
          <cell r="F2060" t="str">
            <v>T</v>
          </cell>
          <cell r="G2060" t="str">
            <v>40 FIELD STREET</v>
          </cell>
          <cell r="H2060" t="str">
            <v>OLD MYSTIC</v>
          </cell>
          <cell r="I2060" t="str">
            <v>CT</v>
          </cell>
          <cell r="J2060" t="str">
            <v>06372</v>
          </cell>
          <cell r="K2060" t="str">
            <v>Low Confidence Auto Street Ref Geocoded</v>
          </cell>
          <cell r="M2060" t="str">
            <v>STATE OF CT USDA</v>
          </cell>
          <cell r="N2060" t="str">
            <v>SIERING DISTRICT</v>
          </cell>
          <cell r="O2060" t="str">
            <v>EFFECTIVE 8/10/20 Del in all locations unless cust chooses not to.</v>
          </cell>
          <cell r="P2060">
            <v>43675</v>
          </cell>
          <cell r="Q2060">
            <v>44496.570115740702</v>
          </cell>
          <cell r="R2060">
            <v>44312</v>
          </cell>
          <cell r="S2060" t="str">
            <v>FRANKIE</v>
          </cell>
          <cell r="T2060" t="str">
            <v>12</v>
          </cell>
          <cell r="V2060" t="str">
            <v>41.370802</v>
          </cell>
          <cell r="W2060" t="str">
            <v>-71.843949</v>
          </cell>
        </row>
        <row r="2061">
          <cell r="B2061">
            <v>770290</v>
          </cell>
          <cell r="C2061" t="str">
            <v>K E E GOODW SCH USDA</v>
          </cell>
          <cell r="D2061" t="str">
            <v>USDA</v>
          </cell>
          <cell r="E2061">
            <v>0</v>
          </cell>
          <cell r="F2061" t="str">
            <v>M</v>
          </cell>
          <cell r="G2061" t="str">
            <v>80 OLD BOSTON POST RD</v>
          </cell>
          <cell r="H2061" t="str">
            <v>OLD SAYBROOK</v>
          </cell>
          <cell r="I2061" t="str">
            <v>CT</v>
          </cell>
          <cell r="J2061" t="str">
            <v>06475</v>
          </cell>
          <cell r="K2061" t="str">
            <v>Exact Auto Street Reference Geocoded</v>
          </cell>
          <cell r="M2061" t="str">
            <v>STATE OF CT USDA</v>
          </cell>
          <cell r="N2061" t="str">
            <v>SIERING DISTRICT</v>
          </cell>
          <cell r="P2061">
            <v>43675</v>
          </cell>
          <cell r="Q2061">
            <v>44496.570138888899</v>
          </cell>
          <cell r="R2061">
            <v>44703</v>
          </cell>
          <cell r="S2061" t="str">
            <v>FRANKIE</v>
          </cell>
          <cell r="T2061" t="str">
            <v>12</v>
          </cell>
          <cell r="V2061" t="str">
            <v>41.287701</v>
          </cell>
          <cell r="W2061" t="str">
            <v>-72.381694</v>
          </cell>
        </row>
        <row r="2062">
          <cell r="B2062">
            <v>770291</v>
          </cell>
          <cell r="C2062" t="str">
            <v>OLD SAYBROOK MID USDA</v>
          </cell>
          <cell r="D2062" t="str">
            <v>USDA</v>
          </cell>
          <cell r="E2062">
            <v>0</v>
          </cell>
          <cell r="F2062" t="str">
            <v>M</v>
          </cell>
          <cell r="G2062" t="str">
            <v>60 SHEFFIELD ST</v>
          </cell>
          <cell r="H2062" t="str">
            <v>OLD SAYBROOK</v>
          </cell>
          <cell r="I2062" t="str">
            <v>CT</v>
          </cell>
          <cell r="J2062" t="str">
            <v>06475</v>
          </cell>
          <cell r="K2062" t="str">
            <v>Exact Auto Street Reference Geocoded</v>
          </cell>
          <cell r="M2062" t="str">
            <v>STATE OF CT USDA</v>
          </cell>
          <cell r="N2062" t="str">
            <v>SIERING DISTRICT</v>
          </cell>
          <cell r="P2062">
            <v>43675</v>
          </cell>
          <cell r="Q2062">
            <v>44496.570138888899</v>
          </cell>
          <cell r="R2062">
            <v>44725</v>
          </cell>
          <cell r="S2062" t="str">
            <v>FRANKIE</v>
          </cell>
          <cell r="T2062" t="str">
            <v>12</v>
          </cell>
          <cell r="V2062" t="str">
            <v>41.290031</v>
          </cell>
          <cell r="W2062" t="str">
            <v>-72.370779</v>
          </cell>
        </row>
        <row r="2063">
          <cell r="B2063">
            <v>770292</v>
          </cell>
          <cell r="C2063" t="str">
            <v>OLD SAYBROK SEN HI USDA</v>
          </cell>
          <cell r="D2063" t="str">
            <v>USDA</v>
          </cell>
          <cell r="E2063">
            <v>0</v>
          </cell>
          <cell r="F2063" t="str">
            <v>M</v>
          </cell>
          <cell r="G2063" t="str">
            <v>1111 BOSTON POST RD</v>
          </cell>
          <cell r="H2063" t="str">
            <v>OLD SAYBROOK</v>
          </cell>
          <cell r="I2063" t="str">
            <v>CT</v>
          </cell>
          <cell r="J2063" t="str">
            <v>06475</v>
          </cell>
          <cell r="K2063" t="str">
            <v>Exact Auto Street Reference Geocoded</v>
          </cell>
          <cell r="M2063" t="str">
            <v>STATE OF CT USDA</v>
          </cell>
          <cell r="N2063" t="str">
            <v>SIERING DISTRICT</v>
          </cell>
          <cell r="P2063">
            <v>43675</v>
          </cell>
          <cell r="Q2063">
            <v>44496.570138888899</v>
          </cell>
          <cell r="R2063">
            <v>44726</v>
          </cell>
          <cell r="S2063" t="str">
            <v>FRANKIE</v>
          </cell>
          <cell r="T2063" t="str">
            <v>12</v>
          </cell>
          <cell r="V2063" t="str">
            <v>41.287517</v>
          </cell>
          <cell r="W2063" t="str">
            <v>-72.398121</v>
          </cell>
        </row>
        <row r="2064">
          <cell r="B2064">
            <v>770293</v>
          </cell>
          <cell r="C2064" t="str">
            <v>MARY L TRACY SCH USDA</v>
          </cell>
          <cell r="D2064" t="str">
            <v>USDA</v>
          </cell>
          <cell r="E2064">
            <v>0</v>
          </cell>
          <cell r="F2064" t="str">
            <v>W</v>
          </cell>
          <cell r="G2064" t="str">
            <v>650 SCHOOLHOUSE LN</v>
          </cell>
          <cell r="H2064" t="str">
            <v>ORANGE</v>
          </cell>
          <cell r="I2064" t="str">
            <v>CT</v>
          </cell>
          <cell r="J2064" t="str">
            <v>06477</v>
          </cell>
          <cell r="K2064" t="str">
            <v>Exact Auto Street Reference Geocoded</v>
          </cell>
          <cell r="M2064" t="str">
            <v>STATE OF CT USDA</v>
          </cell>
          <cell r="N2064" t="str">
            <v>SIERING DISTRICT</v>
          </cell>
          <cell r="P2064">
            <v>43675</v>
          </cell>
          <cell r="Q2064">
            <v>44496.570138888899</v>
          </cell>
          <cell r="R2064">
            <v>44670</v>
          </cell>
          <cell r="S2064" t="str">
            <v>FRANKIE</v>
          </cell>
          <cell r="T2064" t="str">
            <v>12</v>
          </cell>
          <cell r="V2064" t="str">
            <v>41.280888</v>
          </cell>
          <cell r="W2064" t="str">
            <v>-73.025059</v>
          </cell>
        </row>
        <row r="2065">
          <cell r="B2065">
            <v>770294</v>
          </cell>
          <cell r="C2065" t="str">
            <v>ORANGE JR USDA</v>
          </cell>
          <cell r="D2065" t="str">
            <v>USDA</v>
          </cell>
          <cell r="E2065">
            <v>0</v>
          </cell>
          <cell r="F2065" t="str">
            <v>W</v>
          </cell>
          <cell r="G2065" t="str">
            <v>130 OHMAN AVE</v>
          </cell>
          <cell r="H2065" t="str">
            <v>ORANGE</v>
          </cell>
          <cell r="I2065" t="str">
            <v>CT</v>
          </cell>
          <cell r="J2065" t="str">
            <v>06477</v>
          </cell>
          <cell r="K2065" t="str">
            <v>Exact Auto Street Reference Geocoded</v>
          </cell>
          <cell r="M2065" t="str">
            <v>STATE OF CT USDA</v>
          </cell>
          <cell r="N2065" t="str">
            <v>SIERING DISTRICT</v>
          </cell>
          <cell r="P2065">
            <v>43675</v>
          </cell>
          <cell r="Q2065">
            <v>44496.570127314801</v>
          </cell>
          <cell r="S2065" t="str">
            <v>FRANKIE</v>
          </cell>
          <cell r="T2065" t="str">
            <v>12</v>
          </cell>
          <cell r="V2065" t="str">
            <v>41.301243</v>
          </cell>
          <cell r="W2065" t="str">
            <v>-73.004539</v>
          </cell>
        </row>
        <row r="2066">
          <cell r="B2066">
            <v>770295</v>
          </cell>
          <cell r="C2066" t="str">
            <v>PECK PLACE SCH USDA</v>
          </cell>
          <cell r="D2066" t="str">
            <v>USDA</v>
          </cell>
          <cell r="E2066">
            <v>0</v>
          </cell>
          <cell r="F2066" t="str">
            <v>W</v>
          </cell>
          <cell r="G2066" t="str">
            <v>500 PECK LN</v>
          </cell>
          <cell r="H2066" t="str">
            <v>ORANGE</v>
          </cell>
          <cell r="I2066" t="str">
            <v>CT</v>
          </cell>
          <cell r="J2066" t="str">
            <v>06477</v>
          </cell>
          <cell r="K2066" t="str">
            <v>Exact Auto Street Reference Geocoded</v>
          </cell>
          <cell r="M2066" t="str">
            <v>STATE OF CT USDA</v>
          </cell>
          <cell r="N2066" t="str">
            <v>SIERING DISTRICT</v>
          </cell>
          <cell r="P2066">
            <v>43675</v>
          </cell>
          <cell r="Q2066">
            <v>44496.570185185199</v>
          </cell>
          <cell r="R2066">
            <v>44684</v>
          </cell>
          <cell r="S2066" t="str">
            <v>FRANKIE</v>
          </cell>
          <cell r="T2066" t="str">
            <v>12</v>
          </cell>
          <cell r="V2066" t="str">
            <v>41.265396</v>
          </cell>
          <cell r="W2066" t="str">
            <v>-73.028786</v>
          </cell>
        </row>
        <row r="2067">
          <cell r="B2067">
            <v>770296</v>
          </cell>
          <cell r="C2067" t="str">
            <v>RACE BROOK ELEMENTARY SCHOOL - USDA</v>
          </cell>
          <cell r="D2067" t="str">
            <v>USDA</v>
          </cell>
          <cell r="E2067">
            <v>0</v>
          </cell>
          <cell r="F2067" t="str">
            <v>W</v>
          </cell>
          <cell r="G2067" t="str">
            <v>107 GRANNIS ROAD</v>
          </cell>
          <cell r="H2067" t="str">
            <v>ORANGE</v>
          </cell>
          <cell r="I2067" t="str">
            <v>CT</v>
          </cell>
          <cell r="J2067" t="str">
            <v>06477</v>
          </cell>
          <cell r="K2067" t="str">
            <v>High Confidence Auto Street Ref Geocoded</v>
          </cell>
          <cell r="M2067" t="str">
            <v>STATE OF CT USDA</v>
          </cell>
          <cell r="N2067" t="str">
            <v>SIERING DISTRICT</v>
          </cell>
          <cell r="P2067">
            <v>43675</v>
          </cell>
          <cell r="Q2067">
            <v>44496.570185185199</v>
          </cell>
          <cell r="R2067">
            <v>44684</v>
          </cell>
          <cell r="S2067" t="str">
            <v>FRANKIE</v>
          </cell>
          <cell r="T2067" t="str">
            <v>12</v>
          </cell>
          <cell r="V2067" t="str">
            <v>41.291297</v>
          </cell>
          <cell r="W2067" t="str">
            <v>-73.005140</v>
          </cell>
        </row>
        <row r="2068">
          <cell r="B2068">
            <v>770297</v>
          </cell>
          <cell r="C2068" t="str">
            <v>TURKEY HILL SCH USDA</v>
          </cell>
          <cell r="D2068" t="str">
            <v>USDA</v>
          </cell>
          <cell r="E2068">
            <v>0</v>
          </cell>
          <cell r="F2068" t="str">
            <v>W</v>
          </cell>
          <cell r="G2068" t="str">
            <v>441 TURKEY HILL RD</v>
          </cell>
          <cell r="H2068" t="str">
            <v>ORANGE</v>
          </cell>
          <cell r="I2068" t="str">
            <v>CT</v>
          </cell>
          <cell r="J2068" t="str">
            <v>06477</v>
          </cell>
          <cell r="K2068" t="str">
            <v>High Confidence Auto Street Ref Geocoded</v>
          </cell>
          <cell r="M2068" t="str">
            <v>STATE OF CT USDA</v>
          </cell>
          <cell r="N2068" t="str">
            <v>SIERING DISTRICT</v>
          </cell>
          <cell r="P2068">
            <v>43675</v>
          </cell>
          <cell r="Q2068">
            <v>44496.570185185199</v>
          </cell>
          <cell r="R2068">
            <v>44684</v>
          </cell>
          <cell r="S2068" t="str">
            <v>FRANKIE</v>
          </cell>
          <cell r="T2068" t="str">
            <v>12</v>
          </cell>
          <cell r="V2068" t="str">
            <v>41.287836</v>
          </cell>
          <cell r="W2068" t="str">
            <v>-73.044944</v>
          </cell>
        </row>
        <row r="2069">
          <cell r="B2069">
            <v>770298</v>
          </cell>
          <cell r="C2069" t="str">
            <v>CENTER SCH USDA WHT</v>
          </cell>
          <cell r="D2069" t="str">
            <v>USDA</v>
          </cell>
          <cell r="E2069">
            <v>0</v>
          </cell>
          <cell r="F2069" t="str">
            <v>R</v>
          </cell>
          <cell r="G2069" t="str">
            <v>50 GREAT OAK ROAD</v>
          </cell>
          <cell r="H2069" t="str">
            <v>OXFORD</v>
          </cell>
          <cell r="I2069" t="str">
            <v>CT</v>
          </cell>
          <cell r="J2069" t="str">
            <v>06478</v>
          </cell>
          <cell r="K2069" t="str">
            <v>Exact Auto Street Reference Geocoded</v>
          </cell>
          <cell r="M2069" t="str">
            <v>STATE OF CT USDA</v>
          </cell>
          <cell r="N2069" t="str">
            <v>SIERING DISTRICT</v>
          </cell>
          <cell r="P2069">
            <v>43675</v>
          </cell>
          <cell r="Q2069">
            <v>44588.579861111102</v>
          </cell>
          <cell r="R2069">
            <v>44731</v>
          </cell>
          <cell r="S2069" t="str">
            <v>FRANKIE</v>
          </cell>
          <cell r="T2069" t="str">
            <v>12</v>
          </cell>
          <cell r="V2069" t="str">
            <v>41.418930</v>
          </cell>
          <cell r="W2069" t="str">
            <v>-73.138666</v>
          </cell>
        </row>
        <row r="2070">
          <cell r="B2070">
            <v>770299</v>
          </cell>
          <cell r="C2070" t="str">
            <v>Oxford Middle - USDA</v>
          </cell>
          <cell r="D2070" t="str">
            <v>USDA</v>
          </cell>
          <cell r="E2070">
            <v>0</v>
          </cell>
          <cell r="F2070" t="str">
            <v>T</v>
          </cell>
          <cell r="G2070" t="str">
            <v>40 GREAT OAK RD</v>
          </cell>
          <cell r="H2070" t="str">
            <v>OXFORD</v>
          </cell>
          <cell r="I2070" t="str">
            <v>CT</v>
          </cell>
          <cell r="J2070" t="str">
            <v>06478</v>
          </cell>
          <cell r="K2070" t="str">
            <v>Exact Auto Street Reference Geocoded</v>
          </cell>
          <cell r="M2070" t="str">
            <v>STATE OF CT USDA</v>
          </cell>
          <cell r="N2070" t="str">
            <v>SIERING DISTRICT</v>
          </cell>
          <cell r="P2070">
            <v>43675</v>
          </cell>
          <cell r="Q2070">
            <v>44496.570162037002</v>
          </cell>
          <cell r="S2070" t="str">
            <v>FRANKIE</v>
          </cell>
          <cell r="T2070" t="str">
            <v>12</v>
          </cell>
          <cell r="V2070" t="str">
            <v>41.421137</v>
          </cell>
          <cell r="W2070" t="str">
            <v>-73.139790</v>
          </cell>
        </row>
        <row r="2071">
          <cell r="B2071">
            <v>770300</v>
          </cell>
          <cell r="C2071" t="str">
            <v>OXFORD HIGH SCHOOL - USDA</v>
          </cell>
          <cell r="D2071" t="str">
            <v>USDA</v>
          </cell>
          <cell r="E2071">
            <v>0</v>
          </cell>
          <cell r="F2071" t="str">
            <v>T</v>
          </cell>
          <cell r="G2071" t="str">
            <v>61 QUAKER FARMS RD</v>
          </cell>
          <cell r="H2071" t="str">
            <v>OXFORD</v>
          </cell>
          <cell r="I2071" t="str">
            <v>CT</v>
          </cell>
          <cell r="J2071" t="str">
            <v>06478</v>
          </cell>
          <cell r="K2071" t="str">
            <v>Exact Auto Street Reference Geocoded</v>
          </cell>
          <cell r="M2071" t="str">
            <v>STATE OF CT USDA</v>
          </cell>
          <cell r="N2071" t="str">
            <v>SIERING DISTRICT</v>
          </cell>
          <cell r="P2071">
            <v>43675</v>
          </cell>
          <cell r="Q2071">
            <v>44496.570162037002</v>
          </cell>
          <cell r="R2071">
            <v>44704</v>
          </cell>
          <cell r="S2071" t="str">
            <v>FRANKIE</v>
          </cell>
          <cell r="T2071" t="str">
            <v>12</v>
          </cell>
          <cell r="V2071" t="str">
            <v>41.386089</v>
          </cell>
          <cell r="W2071" t="str">
            <v>-73.134293</v>
          </cell>
        </row>
        <row r="2072">
          <cell r="B2072">
            <v>770301</v>
          </cell>
          <cell r="C2072" t="str">
            <v>OXFORD HIGH SCHOOL - USDA WHT</v>
          </cell>
          <cell r="D2072" t="str">
            <v>USDA</v>
          </cell>
          <cell r="E2072">
            <v>0</v>
          </cell>
          <cell r="F2072" t="str">
            <v>T</v>
          </cell>
          <cell r="G2072" t="str">
            <v>61 QUAKER FARMS RD</v>
          </cell>
          <cell r="H2072" t="str">
            <v>OXFORD</v>
          </cell>
          <cell r="I2072" t="str">
            <v>CT</v>
          </cell>
          <cell r="J2072" t="str">
            <v>06478</v>
          </cell>
          <cell r="K2072" t="str">
            <v>Exact Auto Street Reference Geocoded</v>
          </cell>
          <cell r="M2072" t="str">
            <v>STATE OF CT USDA</v>
          </cell>
          <cell r="N2072" t="str">
            <v>SIERING DISTRICT</v>
          </cell>
          <cell r="P2072">
            <v>43675</v>
          </cell>
          <cell r="Q2072">
            <v>44089.543090277803</v>
          </cell>
          <cell r="S2072" t="str">
            <v>FRANKIE</v>
          </cell>
          <cell r="T2072" t="str">
            <v>12</v>
          </cell>
          <cell r="V2072" t="str">
            <v>41.386089</v>
          </cell>
          <cell r="W2072" t="str">
            <v>-73.134293</v>
          </cell>
        </row>
        <row r="2073">
          <cell r="B2073">
            <v>770302</v>
          </cell>
          <cell r="C2073" t="str">
            <v>QUAKER FARMS SCHOOL - USDA WHT</v>
          </cell>
          <cell r="D2073" t="str">
            <v>USDA</v>
          </cell>
          <cell r="E2073">
            <v>0</v>
          </cell>
          <cell r="F2073" t="str">
            <v>T</v>
          </cell>
          <cell r="G2073" t="str">
            <v>30 GREAT OAK RD</v>
          </cell>
          <cell r="H2073" t="str">
            <v>OXFORD</v>
          </cell>
          <cell r="I2073" t="str">
            <v>CT</v>
          </cell>
          <cell r="J2073" t="str">
            <v>06478</v>
          </cell>
          <cell r="K2073" t="str">
            <v>Exact Auto Street Reference Geocoded</v>
          </cell>
          <cell r="M2073" t="str">
            <v>STATE OF CT USDA</v>
          </cell>
          <cell r="N2073" t="str">
            <v>SIERING DISTRICT</v>
          </cell>
          <cell r="P2073">
            <v>43675</v>
          </cell>
          <cell r="Q2073">
            <v>44496.570162037002</v>
          </cell>
          <cell r="R2073">
            <v>44696</v>
          </cell>
          <cell r="S2073" t="str">
            <v>FRANKIE</v>
          </cell>
          <cell r="T2073" t="str">
            <v>12</v>
          </cell>
          <cell r="V2073" t="str">
            <v>41.423473</v>
          </cell>
          <cell r="W2073" t="str">
            <v>-73.140311</v>
          </cell>
        </row>
        <row r="2074">
          <cell r="B2074">
            <v>770303</v>
          </cell>
          <cell r="C2074" t="str">
            <v>STONINGTON HI SCHU SDA</v>
          </cell>
          <cell r="D2074" t="str">
            <v>USDA</v>
          </cell>
          <cell r="E2074">
            <v>0</v>
          </cell>
          <cell r="F2074" t="str">
            <v>T</v>
          </cell>
          <cell r="G2074" t="str">
            <v>176 S BROAD ST</v>
          </cell>
          <cell r="H2074" t="str">
            <v>PAWCATUCK</v>
          </cell>
          <cell r="I2074" t="str">
            <v>CT</v>
          </cell>
          <cell r="J2074" t="str">
            <v>06379</v>
          </cell>
          <cell r="K2074" t="str">
            <v>High Confidence Auto Street Ref Geocoded</v>
          </cell>
          <cell r="M2074" t="str">
            <v>STATE OF CT USDA</v>
          </cell>
          <cell r="N2074" t="str">
            <v>SIERING DISTRICT</v>
          </cell>
          <cell r="P2074">
            <v>43675</v>
          </cell>
          <cell r="Q2074">
            <v>44515.614386574103</v>
          </cell>
          <cell r="R2074">
            <v>44515</v>
          </cell>
          <cell r="S2074" t="str">
            <v>FRANKIE</v>
          </cell>
          <cell r="T2074" t="str">
            <v>12</v>
          </cell>
          <cell r="V2074" t="str">
            <v>41.368188</v>
          </cell>
          <cell r="W2074" t="str">
            <v>-71.861903</v>
          </cell>
        </row>
        <row r="2075">
          <cell r="B2075">
            <v>770304</v>
          </cell>
          <cell r="C2075" t="str">
            <v>WEST BROAD SCH USDA</v>
          </cell>
          <cell r="D2075" t="str">
            <v>USDA</v>
          </cell>
          <cell r="E2075">
            <v>0</v>
          </cell>
          <cell r="F2075" t="str">
            <v>T</v>
          </cell>
          <cell r="G2075" t="str">
            <v>131 W BROAD ST</v>
          </cell>
          <cell r="H2075" t="str">
            <v>PAWCATUCK</v>
          </cell>
          <cell r="I2075" t="str">
            <v>CT</v>
          </cell>
          <cell r="J2075" t="str">
            <v>06379</v>
          </cell>
          <cell r="K2075" t="str">
            <v>Exact Auto Street Reference Geocoded</v>
          </cell>
          <cell r="M2075" t="str">
            <v>STATE OF CT USDA</v>
          </cell>
          <cell r="N2075" t="str">
            <v>SIERING DISTRICT</v>
          </cell>
          <cell r="P2075">
            <v>43675</v>
          </cell>
          <cell r="Q2075">
            <v>44089.543090277803</v>
          </cell>
          <cell r="S2075" t="str">
            <v>FRANKIE</v>
          </cell>
          <cell r="T2075" t="str">
            <v>12</v>
          </cell>
          <cell r="V2075" t="str">
            <v>41.376147</v>
          </cell>
          <cell r="W2075" t="str">
            <v>-71.837618</v>
          </cell>
        </row>
        <row r="2076">
          <cell r="B2076">
            <v>770305</v>
          </cell>
          <cell r="C2076" t="str">
            <v>WEST VINE SCH USDA</v>
          </cell>
          <cell r="D2076" t="str">
            <v>USDA</v>
          </cell>
          <cell r="E2076">
            <v>0</v>
          </cell>
          <cell r="F2076" t="str">
            <v>T</v>
          </cell>
          <cell r="G2076" t="str">
            <v>129 WEST VINE ST</v>
          </cell>
          <cell r="H2076" t="str">
            <v>PAWCATUCK</v>
          </cell>
          <cell r="I2076" t="str">
            <v>CT</v>
          </cell>
          <cell r="J2076" t="str">
            <v>06379</v>
          </cell>
          <cell r="K2076" t="str">
            <v>High Confidence Auto Street Ref Geocoded</v>
          </cell>
          <cell r="M2076" t="str">
            <v>STATE OF CT USDA</v>
          </cell>
          <cell r="N2076" t="str">
            <v>SIERING DISTRICT</v>
          </cell>
          <cell r="P2076">
            <v>43675</v>
          </cell>
          <cell r="Q2076">
            <v>44496.570115740702</v>
          </cell>
          <cell r="R2076">
            <v>44696</v>
          </cell>
          <cell r="S2076" t="str">
            <v>FRANKIE</v>
          </cell>
          <cell r="T2076" t="str">
            <v>12</v>
          </cell>
          <cell r="V2076" t="str">
            <v>41.385879</v>
          </cell>
          <cell r="W2076" t="str">
            <v>-71.836260</v>
          </cell>
        </row>
        <row r="2077">
          <cell r="B2077">
            <v>770306</v>
          </cell>
          <cell r="C2077" t="str">
            <v>CENTRAL SCH USDA COMP</v>
          </cell>
          <cell r="D2077" t="str">
            <v>USDA</v>
          </cell>
          <cell r="E2077">
            <v>0</v>
          </cell>
          <cell r="F2077" t="str">
            <v>R</v>
          </cell>
          <cell r="G2077" t="str">
            <v>75 CANTERBURY RD</v>
          </cell>
          <cell r="H2077" t="str">
            <v>PLAINFIELD</v>
          </cell>
          <cell r="I2077" t="str">
            <v>CT</v>
          </cell>
          <cell r="J2077" t="str">
            <v>06374</v>
          </cell>
          <cell r="K2077" t="str">
            <v>Exact Auto Street Reference Geocoded</v>
          </cell>
          <cell r="M2077" t="str">
            <v>STATE OF CT USDA</v>
          </cell>
          <cell r="N2077" t="str">
            <v>SIERING DISTRICT</v>
          </cell>
          <cell r="P2077">
            <v>43675</v>
          </cell>
          <cell r="Q2077">
            <v>44496.570138888899</v>
          </cell>
          <cell r="R2077">
            <v>44732</v>
          </cell>
          <cell r="S2077" t="str">
            <v>FRANKIE</v>
          </cell>
          <cell r="T2077" t="str">
            <v>12</v>
          </cell>
          <cell r="V2077" t="str">
            <v>41.682896</v>
          </cell>
          <cell r="W2077" t="str">
            <v>-71.929002</v>
          </cell>
        </row>
        <row r="2078">
          <cell r="B2078">
            <v>770307</v>
          </cell>
          <cell r="C2078" t="str">
            <v>SHEPARD SCH USDA</v>
          </cell>
          <cell r="D2078" t="str">
            <v>USDA</v>
          </cell>
          <cell r="E2078">
            <v>0</v>
          </cell>
          <cell r="F2078" t="str">
            <v>R</v>
          </cell>
          <cell r="G2078" t="str">
            <v>234 SHEPARD HILL RD</v>
          </cell>
          <cell r="H2078" t="str">
            <v>PLAINFIELD</v>
          </cell>
          <cell r="I2078" t="str">
            <v>CT</v>
          </cell>
          <cell r="J2078" t="str">
            <v>06374</v>
          </cell>
          <cell r="K2078" t="str">
            <v>Exact Auto Street Reference Geocoded</v>
          </cell>
          <cell r="M2078" t="str">
            <v>STATE OF CT USDA</v>
          </cell>
          <cell r="N2078" t="str">
            <v>SIERING DISTRICT</v>
          </cell>
          <cell r="P2078">
            <v>43675</v>
          </cell>
          <cell r="Q2078">
            <v>44496.570138888899</v>
          </cell>
          <cell r="R2078">
            <v>43726</v>
          </cell>
          <cell r="S2078" t="str">
            <v>FRANKIE</v>
          </cell>
          <cell r="T2078" t="str">
            <v>12</v>
          </cell>
          <cell r="V2078" t="str">
            <v>41.735835</v>
          </cell>
          <cell r="W2078" t="str">
            <v>-71.907132</v>
          </cell>
        </row>
        <row r="2079">
          <cell r="B2079">
            <v>770308</v>
          </cell>
          <cell r="C2079" t="str">
            <v>PLAINVILLE HI SCH USDA</v>
          </cell>
          <cell r="D2079" t="str">
            <v>USDA</v>
          </cell>
          <cell r="E2079">
            <v>0</v>
          </cell>
          <cell r="F2079" t="str">
            <v>R</v>
          </cell>
          <cell r="G2079" t="str">
            <v>47 ROBERT HOLCOMB WAY</v>
          </cell>
          <cell r="H2079" t="str">
            <v>PLAINVILLE</v>
          </cell>
          <cell r="I2079" t="str">
            <v>CT</v>
          </cell>
          <cell r="J2079" t="str">
            <v>06062</v>
          </cell>
          <cell r="K2079" t="str">
            <v>Exact Auto Street Reference Geocoded</v>
          </cell>
          <cell r="M2079" t="str">
            <v>STATE OF CT USDA</v>
          </cell>
          <cell r="N2079" t="str">
            <v>SIERING DISTRICT</v>
          </cell>
          <cell r="O2079" t="str">
            <v>EFFECTIVE 8/10/20 Del in all locations unless cust chooses not to.</v>
          </cell>
          <cell r="P2079">
            <v>43675</v>
          </cell>
          <cell r="Q2079">
            <v>44496.570208333302</v>
          </cell>
          <cell r="R2079">
            <v>44706</v>
          </cell>
          <cell r="S2079" t="str">
            <v>FRANKIE</v>
          </cell>
          <cell r="T2079" t="str">
            <v>12</v>
          </cell>
          <cell r="V2079" t="str">
            <v>41.666223</v>
          </cell>
          <cell r="W2079" t="str">
            <v>-72.858028</v>
          </cell>
        </row>
        <row r="2080">
          <cell r="B2080">
            <v>770309</v>
          </cell>
          <cell r="C2080" t="str">
            <v>PLANTSVILLE ELEM USDA</v>
          </cell>
          <cell r="D2080" t="str">
            <v>USDA</v>
          </cell>
          <cell r="E2080">
            <v>0</v>
          </cell>
          <cell r="F2080" t="str">
            <v>F</v>
          </cell>
          <cell r="G2080" t="str">
            <v>70 CHUCH STREET</v>
          </cell>
          <cell r="H2080" t="str">
            <v>PLANTSVILLE</v>
          </cell>
          <cell r="I2080" t="str">
            <v>CT</v>
          </cell>
          <cell r="J2080" t="str">
            <v>06489</v>
          </cell>
          <cell r="K2080" t="str">
            <v>Med Confidence Auto Street Ref Geocoded</v>
          </cell>
          <cell r="M2080" t="str">
            <v>STATE OF CT USDA</v>
          </cell>
          <cell r="N2080" t="str">
            <v>SIERING DISTRICT</v>
          </cell>
          <cell r="P2080">
            <v>43675</v>
          </cell>
          <cell r="Q2080">
            <v>44089.543090277803</v>
          </cell>
          <cell r="S2080" t="str">
            <v>FRANKIE</v>
          </cell>
          <cell r="T2080" t="str">
            <v>12</v>
          </cell>
          <cell r="V2080" t="str">
            <v>41.589318</v>
          </cell>
          <cell r="W2080" t="str">
            <v>-72.894463</v>
          </cell>
        </row>
        <row r="2081">
          <cell r="B2081">
            <v>770310</v>
          </cell>
          <cell r="C2081" t="str">
            <v>BARKHAMSTED ELEM SCH USDA</v>
          </cell>
          <cell r="D2081" t="str">
            <v>USDA</v>
          </cell>
          <cell r="E2081">
            <v>0</v>
          </cell>
          <cell r="F2081" t="str">
            <v>M</v>
          </cell>
          <cell r="G2081" t="str">
            <v>65 RIPLEY HILL RD</v>
          </cell>
          <cell r="H2081" t="str">
            <v>PLEASANT VALLE</v>
          </cell>
          <cell r="I2081" t="str">
            <v>CT</v>
          </cell>
          <cell r="J2081" t="str">
            <v>06063</v>
          </cell>
          <cell r="K2081" t="str">
            <v>High Confidence Auto Street Ref Geocoded</v>
          </cell>
          <cell r="M2081" t="str">
            <v>STATE OF CT USDA</v>
          </cell>
          <cell r="N2081" t="str">
            <v>SIERING DISTRICT</v>
          </cell>
          <cell r="O2081" t="str">
            <v>EFFECTIVE 8/10/20 Del in all locations unless cust chooses not to.</v>
          </cell>
          <cell r="P2081">
            <v>43675</v>
          </cell>
          <cell r="Q2081">
            <v>44496.570127314801</v>
          </cell>
          <cell r="R2081">
            <v>44703</v>
          </cell>
          <cell r="S2081" t="str">
            <v>FRANKIE</v>
          </cell>
          <cell r="T2081" t="str">
            <v>12</v>
          </cell>
          <cell r="V2081" t="str">
            <v>41.910712</v>
          </cell>
          <cell r="W2081" t="str">
            <v>-72.992050</v>
          </cell>
        </row>
        <row r="2082">
          <cell r="B2082">
            <v>770311</v>
          </cell>
          <cell r="C2082" t="str">
            <v>POMFRET COMM SCH USDA</v>
          </cell>
          <cell r="D2082" t="str">
            <v>USDA</v>
          </cell>
          <cell r="E2082">
            <v>0</v>
          </cell>
          <cell r="F2082" t="str">
            <v>R</v>
          </cell>
          <cell r="G2082" t="str">
            <v>20 POMFRET ST</v>
          </cell>
          <cell r="H2082" t="str">
            <v>POMFRET CENTER</v>
          </cell>
          <cell r="I2082" t="str">
            <v>CT</v>
          </cell>
          <cell r="J2082" t="str">
            <v>06259</v>
          </cell>
          <cell r="K2082" t="str">
            <v>Exact Auto Street Reference Geocoded</v>
          </cell>
          <cell r="M2082" t="str">
            <v>STATE OF CT USDA</v>
          </cell>
          <cell r="N2082" t="str">
            <v>SIERING DISTRICT</v>
          </cell>
          <cell r="P2082">
            <v>43675</v>
          </cell>
          <cell r="Q2082">
            <v>44496.570138888899</v>
          </cell>
          <cell r="R2082">
            <v>44732</v>
          </cell>
          <cell r="S2082" t="str">
            <v>FRANKIE</v>
          </cell>
          <cell r="T2082" t="str">
            <v>12</v>
          </cell>
          <cell r="V2082" t="str">
            <v>41.859743</v>
          </cell>
          <cell r="W2082" t="str">
            <v>-71.959229</v>
          </cell>
        </row>
        <row r="2083">
          <cell r="B2083">
            <v>770312</v>
          </cell>
          <cell r="C2083" t="str">
            <v>PORTLAND HI SCH USDA</v>
          </cell>
          <cell r="D2083" t="str">
            <v>USDA</v>
          </cell>
          <cell r="E2083">
            <v>0</v>
          </cell>
          <cell r="F2083" t="str">
            <v>F</v>
          </cell>
          <cell r="G2083" t="str">
            <v>95 HIGH ST</v>
          </cell>
          <cell r="H2083" t="str">
            <v>PORTLAND</v>
          </cell>
          <cell r="I2083" t="str">
            <v>CT</v>
          </cell>
          <cell r="J2083" t="str">
            <v>06480</v>
          </cell>
          <cell r="K2083" t="str">
            <v>Exact Auto Street Reference Geocoded</v>
          </cell>
          <cell r="M2083" t="str">
            <v>STATE OF CT USDA</v>
          </cell>
          <cell r="N2083" t="str">
            <v>SIERING DISTRICT</v>
          </cell>
          <cell r="O2083" t="str">
            <v>EFFECTIVE 8/10/20 Del in all locations unless cust chooses not to.</v>
          </cell>
          <cell r="P2083">
            <v>43675</v>
          </cell>
          <cell r="Q2083">
            <v>44496.570138888899</v>
          </cell>
          <cell r="R2083">
            <v>44308</v>
          </cell>
          <cell r="S2083" t="str">
            <v>FRANKIE</v>
          </cell>
          <cell r="T2083" t="str">
            <v>12</v>
          </cell>
          <cell r="V2083" t="str">
            <v>41.580717</v>
          </cell>
          <cell r="W2083" t="str">
            <v>-72.625171</v>
          </cell>
        </row>
        <row r="2084">
          <cell r="B2084">
            <v>770313</v>
          </cell>
          <cell r="C2084" t="str">
            <v>PRESTON PLS MID USDA</v>
          </cell>
          <cell r="D2084" t="str">
            <v>USDA</v>
          </cell>
          <cell r="E2084">
            <v>0</v>
          </cell>
          <cell r="F2084" t="str">
            <v>T</v>
          </cell>
          <cell r="G2084" t="str">
            <v>1 ROUTE 164</v>
          </cell>
          <cell r="H2084" t="str">
            <v>PRESTON</v>
          </cell>
          <cell r="I2084" t="str">
            <v>CT</v>
          </cell>
          <cell r="J2084" t="str">
            <v>06365</v>
          </cell>
          <cell r="K2084" t="str">
            <v>High Confidence Auto Street Ref Geocoded</v>
          </cell>
          <cell r="M2084" t="str">
            <v>STATE OF CT USDA</v>
          </cell>
          <cell r="N2084" t="str">
            <v>SIERING DISTRICT</v>
          </cell>
          <cell r="O2084" t="str">
            <v>EFFECTIVE 8/10/20 Del in all locations unless cust chooses not to.</v>
          </cell>
          <cell r="P2084">
            <v>43675</v>
          </cell>
          <cell r="Q2084">
            <v>44089.543090277803</v>
          </cell>
          <cell r="R2084">
            <v>44727</v>
          </cell>
          <cell r="S2084" t="str">
            <v>FRANKIE</v>
          </cell>
          <cell r="T2084" t="str">
            <v>12</v>
          </cell>
          <cell r="V2084" t="str">
            <v>41.489316</v>
          </cell>
          <cell r="W2084" t="str">
            <v>-71.984036</v>
          </cell>
        </row>
        <row r="2085">
          <cell r="B2085">
            <v>770314</v>
          </cell>
          <cell r="C2085" t="str">
            <v>VETERANS MEM SCH USDA</v>
          </cell>
          <cell r="D2085" t="str">
            <v>USDA</v>
          </cell>
          <cell r="E2085">
            <v>0</v>
          </cell>
          <cell r="F2085" t="str">
            <v>T</v>
          </cell>
          <cell r="G2085" t="str">
            <v>325 SHETUCKET TPKE</v>
          </cell>
          <cell r="H2085" t="str">
            <v>PRESTON</v>
          </cell>
          <cell r="I2085" t="str">
            <v>CT</v>
          </cell>
          <cell r="J2085" t="str">
            <v>06365</v>
          </cell>
          <cell r="K2085" t="str">
            <v>Exact Auto Street Reference Geocoded</v>
          </cell>
          <cell r="M2085" t="str">
            <v>STATE OF CT USDA</v>
          </cell>
          <cell r="N2085" t="str">
            <v>SIERING DISTRICT</v>
          </cell>
          <cell r="P2085">
            <v>43675</v>
          </cell>
          <cell r="Q2085">
            <v>44496.570138888899</v>
          </cell>
          <cell r="R2085">
            <v>44698</v>
          </cell>
          <cell r="S2085" t="str">
            <v>FRANKIE</v>
          </cell>
          <cell r="T2085" t="str">
            <v>12</v>
          </cell>
          <cell r="V2085" t="str">
            <v>41.528888</v>
          </cell>
          <cell r="W2085" t="str">
            <v>-71.985121</v>
          </cell>
        </row>
        <row r="2086">
          <cell r="B2086">
            <v>770315</v>
          </cell>
          <cell r="C2086" t="str">
            <v>LONG RIVER MID USDA</v>
          </cell>
          <cell r="D2086" t="str">
            <v>USDA</v>
          </cell>
          <cell r="E2086">
            <v>0</v>
          </cell>
          <cell r="F2086" t="str">
            <v>M</v>
          </cell>
          <cell r="G2086" t="str">
            <v>38 COLUMBIA AVE</v>
          </cell>
          <cell r="H2086" t="str">
            <v>PROSPECT</v>
          </cell>
          <cell r="I2086" t="str">
            <v>CT</v>
          </cell>
          <cell r="J2086" t="str">
            <v>06712</v>
          </cell>
          <cell r="K2086" t="str">
            <v>Exact Auto Street Reference Geocoded</v>
          </cell>
          <cell r="M2086" t="str">
            <v>STATE OF CT USDA</v>
          </cell>
          <cell r="N2086" t="str">
            <v>SIERING DISTRICT</v>
          </cell>
          <cell r="P2086">
            <v>43675</v>
          </cell>
          <cell r="Q2086">
            <v>44496.570138888899</v>
          </cell>
          <cell r="S2086" t="str">
            <v>FRANKIE</v>
          </cell>
          <cell r="T2086" t="str">
            <v>12</v>
          </cell>
          <cell r="V2086" t="str">
            <v>41.502902</v>
          </cell>
          <cell r="W2086" t="str">
            <v>-72.978106</v>
          </cell>
        </row>
        <row r="2087">
          <cell r="B2087">
            <v>770316</v>
          </cell>
          <cell r="C2087" t="str">
            <v>PROSPCT ELEM SCH USDA</v>
          </cell>
          <cell r="D2087" t="str">
            <v>USDA</v>
          </cell>
          <cell r="E2087">
            <v>0</v>
          </cell>
          <cell r="F2087" t="str">
            <v>M</v>
          </cell>
          <cell r="G2087" t="str">
            <v>75 NEW HAVEN RD</v>
          </cell>
          <cell r="H2087" t="str">
            <v>PROSPECT</v>
          </cell>
          <cell r="I2087" t="str">
            <v>CT</v>
          </cell>
          <cell r="J2087" t="str">
            <v>06712</v>
          </cell>
          <cell r="K2087" t="str">
            <v>Exact Auto Street Reference Geocoded</v>
          </cell>
          <cell r="M2087" t="str">
            <v>STATE OF CT USDA</v>
          </cell>
          <cell r="N2087" t="str">
            <v>SIERING DISTRICT</v>
          </cell>
          <cell r="P2087">
            <v>43675</v>
          </cell>
          <cell r="Q2087">
            <v>44496.570138888899</v>
          </cell>
          <cell r="R2087">
            <v>44726</v>
          </cell>
          <cell r="S2087" t="str">
            <v>FRANKIE</v>
          </cell>
          <cell r="T2087" t="str">
            <v>12</v>
          </cell>
          <cell r="V2087" t="str">
            <v>41.494356</v>
          </cell>
          <cell r="W2087" t="str">
            <v>-72.975542</v>
          </cell>
        </row>
        <row r="2088">
          <cell r="B2088">
            <v>770317</v>
          </cell>
          <cell r="C2088" t="str">
            <v>PUTNAM ELEM MID USDA</v>
          </cell>
          <cell r="D2088" t="str">
            <v>USDA</v>
          </cell>
          <cell r="E2088">
            <v>0</v>
          </cell>
          <cell r="F2088" t="str">
            <v>R</v>
          </cell>
          <cell r="G2088" t="str">
            <v>33 WICKER ST</v>
          </cell>
          <cell r="H2088" t="str">
            <v>PUTNAM</v>
          </cell>
          <cell r="I2088" t="str">
            <v>CT</v>
          </cell>
          <cell r="J2088" t="str">
            <v>06260</v>
          </cell>
          <cell r="K2088" t="str">
            <v>High Confidence Auto Street Ref Geocoded</v>
          </cell>
          <cell r="M2088" t="str">
            <v>STATE OF CT USDA</v>
          </cell>
          <cell r="N2088" t="str">
            <v>SIERING DISTRICT</v>
          </cell>
          <cell r="P2088">
            <v>43675</v>
          </cell>
          <cell r="Q2088">
            <v>44496.570138888899</v>
          </cell>
          <cell r="R2088">
            <v>44741</v>
          </cell>
          <cell r="S2088" t="str">
            <v>FRANKIE</v>
          </cell>
          <cell r="T2088" t="str">
            <v>12</v>
          </cell>
          <cell r="V2088" t="str">
            <v>41.921673</v>
          </cell>
          <cell r="W2088" t="str">
            <v>-71.919569</v>
          </cell>
        </row>
        <row r="2089">
          <cell r="B2089">
            <v>770318</v>
          </cell>
          <cell r="C2089" t="str">
            <v>Quaker Hill Elementary School</v>
          </cell>
          <cell r="D2089" t="str">
            <v>USDA</v>
          </cell>
          <cell r="E2089">
            <v>0</v>
          </cell>
          <cell r="F2089" t="str">
            <v>W</v>
          </cell>
          <cell r="G2089" t="str">
            <v>285 Bloomingdale Rd</v>
          </cell>
          <cell r="H2089" t="str">
            <v>QUAKER HILL</v>
          </cell>
          <cell r="I2089" t="str">
            <v>CT</v>
          </cell>
          <cell r="J2089" t="str">
            <v>06375</v>
          </cell>
          <cell r="K2089" t="str">
            <v>Exact Auto Street Reference Geocoded</v>
          </cell>
          <cell r="M2089" t="str">
            <v>STATE OF CT USDA</v>
          </cell>
          <cell r="N2089" t="str">
            <v>SIERING DISTRICT</v>
          </cell>
          <cell r="P2089">
            <v>43675</v>
          </cell>
          <cell r="Q2089">
            <v>44530.862442129597</v>
          </cell>
          <cell r="S2089" t="str">
            <v>FRANKIE</v>
          </cell>
          <cell r="T2089" t="str">
            <v>12</v>
          </cell>
          <cell r="V2089" t="str">
            <v>41.402312</v>
          </cell>
          <cell r="W2089" t="str">
            <v>-72.115780</v>
          </cell>
        </row>
        <row r="2090">
          <cell r="B2090">
            <v>770319</v>
          </cell>
          <cell r="C2090" t="str">
            <v>BARLOW MNT SCH USDA</v>
          </cell>
          <cell r="D2090" t="str">
            <v>USDA</v>
          </cell>
          <cell r="E2090">
            <v>0</v>
          </cell>
          <cell r="F2090" t="str">
            <v>T</v>
          </cell>
          <cell r="G2090" t="str">
            <v>115 BARLOW MOUNTAIN RD</v>
          </cell>
          <cell r="H2090" t="str">
            <v>RIDGEFIELD</v>
          </cell>
          <cell r="I2090" t="str">
            <v>CT</v>
          </cell>
          <cell r="J2090" t="str">
            <v>06877</v>
          </cell>
          <cell r="K2090" t="str">
            <v>Exact Auto Street Reference Geocoded</v>
          </cell>
          <cell r="M2090" t="str">
            <v>STATE OF CT USDA</v>
          </cell>
          <cell r="N2090" t="str">
            <v>SIERING DISTRICT</v>
          </cell>
          <cell r="O2090" t="str">
            <v>8/24/2020 - Do not deliver in facility until further notice. Contact Trans with questions.</v>
          </cell>
          <cell r="P2090">
            <v>43675</v>
          </cell>
          <cell r="Q2090">
            <v>44496.570138888899</v>
          </cell>
          <cell r="R2090">
            <v>44696</v>
          </cell>
          <cell r="S2090" t="str">
            <v>FRANKIE</v>
          </cell>
          <cell r="T2090" t="str">
            <v>12</v>
          </cell>
          <cell r="V2090" t="str">
            <v>41.323799</v>
          </cell>
          <cell r="W2090" t="str">
            <v>-73.510465</v>
          </cell>
        </row>
        <row r="2091">
          <cell r="B2091">
            <v>770320</v>
          </cell>
          <cell r="C2091" t="str">
            <v>BRANCHVIL ELEM SCH USDA</v>
          </cell>
          <cell r="D2091" t="str">
            <v>USDA</v>
          </cell>
          <cell r="E2091">
            <v>0</v>
          </cell>
          <cell r="F2091" t="str">
            <v>T</v>
          </cell>
          <cell r="G2091" t="str">
            <v>40 FLORIDA RD</v>
          </cell>
          <cell r="H2091" t="str">
            <v>RIDGEFIELD</v>
          </cell>
          <cell r="I2091" t="str">
            <v>CT</v>
          </cell>
          <cell r="J2091" t="str">
            <v>06877</v>
          </cell>
          <cell r="K2091" t="str">
            <v>High Confidence Auto Street Ref Geocoded</v>
          </cell>
          <cell r="M2091" t="str">
            <v>STATE OF CT USDA</v>
          </cell>
          <cell r="N2091" t="str">
            <v>SIERING DISTRICT</v>
          </cell>
          <cell r="O2091" t="str">
            <v>8/24/2020 - Do not deliver in facility until further notice. Contact Trans with questions.</v>
          </cell>
          <cell r="P2091">
            <v>43675</v>
          </cell>
          <cell r="Q2091">
            <v>44496.570138888899</v>
          </cell>
          <cell r="R2091">
            <v>44727</v>
          </cell>
          <cell r="S2091" t="str">
            <v>FRANKIE</v>
          </cell>
          <cell r="T2091" t="str">
            <v>12</v>
          </cell>
          <cell r="V2091" t="str">
            <v>41.269994</v>
          </cell>
          <cell r="W2091" t="str">
            <v>-73.445701</v>
          </cell>
        </row>
        <row r="2092">
          <cell r="B2092">
            <v>770321</v>
          </cell>
          <cell r="C2092" t="str">
            <v>EST RIDGE MID SCH USDA</v>
          </cell>
          <cell r="D2092" t="str">
            <v>USDA</v>
          </cell>
          <cell r="E2092">
            <v>0</v>
          </cell>
          <cell r="F2092" t="str">
            <v>T</v>
          </cell>
          <cell r="G2092" t="str">
            <v>10 E RIDGE RD</v>
          </cell>
          <cell r="H2092" t="str">
            <v>RIDGEFIELD</v>
          </cell>
          <cell r="I2092" t="str">
            <v>CT</v>
          </cell>
          <cell r="J2092" t="str">
            <v>06877</v>
          </cell>
          <cell r="K2092" t="str">
            <v>High Confidence Auto Street Ref Geocoded</v>
          </cell>
          <cell r="M2092" t="str">
            <v>STATE OF CT USDA</v>
          </cell>
          <cell r="N2092" t="str">
            <v>SIERING DISTRICT</v>
          </cell>
          <cell r="O2092" t="str">
            <v>8/24/2020 - Do not deliver in facility until further notice. Contact Trans with questions.</v>
          </cell>
          <cell r="P2092">
            <v>43675</v>
          </cell>
          <cell r="Q2092">
            <v>44496.570138888899</v>
          </cell>
          <cell r="R2092">
            <v>44641</v>
          </cell>
          <cell r="S2092" t="str">
            <v>FRANKIE</v>
          </cell>
          <cell r="T2092" t="str">
            <v>12</v>
          </cell>
          <cell r="V2092" t="str">
            <v>41.276595</v>
          </cell>
          <cell r="W2092" t="str">
            <v>-73.492613</v>
          </cell>
        </row>
        <row r="2093">
          <cell r="B2093">
            <v>770322</v>
          </cell>
          <cell r="C2093" t="str">
            <v>FARMVILLE MID USDA</v>
          </cell>
          <cell r="D2093" t="str">
            <v>USDA</v>
          </cell>
          <cell r="E2093">
            <v>0</v>
          </cell>
          <cell r="F2093" t="str">
            <v>T</v>
          </cell>
          <cell r="G2093" t="str">
            <v>324 FARMINGVILLE RD</v>
          </cell>
          <cell r="H2093" t="str">
            <v>RIDGEFIELD</v>
          </cell>
          <cell r="I2093" t="str">
            <v>CT</v>
          </cell>
          <cell r="J2093" t="str">
            <v>06877</v>
          </cell>
          <cell r="K2093" t="str">
            <v>Exact Auto Street Reference Geocoded</v>
          </cell>
          <cell r="M2093" t="str">
            <v>STATE OF CT USDA</v>
          </cell>
          <cell r="N2093" t="str">
            <v>SIERING DISTRICT</v>
          </cell>
          <cell r="P2093">
            <v>43675</v>
          </cell>
          <cell r="Q2093">
            <v>44496.570138888899</v>
          </cell>
          <cell r="R2093">
            <v>44732</v>
          </cell>
          <cell r="S2093" t="str">
            <v>FRANKIE</v>
          </cell>
          <cell r="T2093" t="str">
            <v>12</v>
          </cell>
          <cell r="V2093" t="str">
            <v>41.294747</v>
          </cell>
          <cell r="W2093" t="str">
            <v>-73.465742</v>
          </cell>
        </row>
        <row r="2094">
          <cell r="B2094">
            <v>770323</v>
          </cell>
          <cell r="C2094" t="str">
            <v>RIDGEBRY ELEM SCH USDA</v>
          </cell>
          <cell r="D2094" t="str">
            <v>USDA</v>
          </cell>
          <cell r="E2094">
            <v>0</v>
          </cell>
          <cell r="F2094" t="str">
            <v>T</v>
          </cell>
          <cell r="G2094" t="str">
            <v>112 BENNETTS FARM RD</v>
          </cell>
          <cell r="H2094" t="str">
            <v>RIDGEFIELD</v>
          </cell>
          <cell r="I2094" t="str">
            <v>CT</v>
          </cell>
          <cell r="J2094" t="str">
            <v>06877</v>
          </cell>
          <cell r="K2094" t="str">
            <v>Exact Auto Street Reference Geocoded</v>
          </cell>
          <cell r="M2094" t="str">
            <v>STATE OF CT USDA</v>
          </cell>
          <cell r="N2094" t="str">
            <v>SIERING DISTRICT</v>
          </cell>
          <cell r="P2094">
            <v>43675</v>
          </cell>
          <cell r="Q2094">
            <v>44496.570138888899</v>
          </cell>
          <cell r="R2094">
            <v>44727</v>
          </cell>
          <cell r="S2094" t="str">
            <v>FRANKIE</v>
          </cell>
          <cell r="T2094" t="str">
            <v>12</v>
          </cell>
          <cell r="V2094" t="str">
            <v>41.339538</v>
          </cell>
          <cell r="W2094" t="str">
            <v>-73.511421</v>
          </cell>
        </row>
        <row r="2095">
          <cell r="B2095">
            <v>770324</v>
          </cell>
          <cell r="C2095" t="str">
            <v>SCOTLND ELEM SCH USDA</v>
          </cell>
          <cell r="D2095" t="str">
            <v>USDA</v>
          </cell>
          <cell r="E2095">
            <v>0</v>
          </cell>
          <cell r="F2095" t="str">
            <v>T</v>
          </cell>
          <cell r="G2095" t="str">
            <v>111 BARLOW MOUNTAIN RD</v>
          </cell>
          <cell r="H2095" t="str">
            <v>RIDGEFIELD</v>
          </cell>
          <cell r="I2095" t="str">
            <v>CT</v>
          </cell>
          <cell r="J2095" t="str">
            <v>06877</v>
          </cell>
          <cell r="K2095" t="str">
            <v>Exact Auto Street Reference Geocoded</v>
          </cell>
          <cell r="M2095" t="str">
            <v>STATE OF CT USDA</v>
          </cell>
          <cell r="N2095" t="str">
            <v>SIERING DISTRICT</v>
          </cell>
          <cell r="P2095">
            <v>43675</v>
          </cell>
          <cell r="Q2095">
            <v>44089.543090277803</v>
          </cell>
          <cell r="R2095">
            <v>44676</v>
          </cell>
          <cell r="S2095" t="str">
            <v>FRANKIE</v>
          </cell>
          <cell r="T2095" t="str">
            <v>12</v>
          </cell>
          <cell r="V2095" t="str">
            <v>41.323718</v>
          </cell>
          <cell r="W2095" t="str">
            <v>-73.510474</v>
          </cell>
        </row>
        <row r="2096">
          <cell r="B2096">
            <v>770325</v>
          </cell>
          <cell r="C2096" t="str">
            <v>SCOTTS RIDGE MID USDA</v>
          </cell>
          <cell r="D2096" t="str">
            <v>USDA</v>
          </cell>
          <cell r="E2096">
            <v>0</v>
          </cell>
          <cell r="F2096" t="str">
            <v>T</v>
          </cell>
          <cell r="G2096" t="str">
            <v>750 N SALEM RD</v>
          </cell>
          <cell r="H2096" t="str">
            <v>RIDGEFIELD</v>
          </cell>
          <cell r="I2096" t="str">
            <v>CT</v>
          </cell>
          <cell r="J2096" t="str">
            <v>06877</v>
          </cell>
          <cell r="K2096" t="str">
            <v>Exact Auto Street Reference Geocoded</v>
          </cell>
          <cell r="M2096" t="str">
            <v>STATE OF CT USDA</v>
          </cell>
          <cell r="N2096" t="str">
            <v>SIERING DISTRICT</v>
          </cell>
          <cell r="P2096">
            <v>43675</v>
          </cell>
          <cell r="Q2096">
            <v>44496.570138888899</v>
          </cell>
          <cell r="R2096">
            <v>44683</v>
          </cell>
          <cell r="S2096" t="str">
            <v>FRANKIE</v>
          </cell>
          <cell r="T2096" t="str">
            <v>12</v>
          </cell>
          <cell r="V2096" t="str">
            <v>41.325447</v>
          </cell>
          <cell r="W2096" t="str">
            <v>-73.530287</v>
          </cell>
        </row>
        <row r="2097">
          <cell r="B2097">
            <v>770326</v>
          </cell>
          <cell r="C2097" t="str">
            <v>VTR PARK SCH USDA CMP</v>
          </cell>
          <cell r="D2097" t="str">
            <v>USDA</v>
          </cell>
          <cell r="E2097">
            <v>0</v>
          </cell>
          <cell r="F2097" t="str">
            <v>T</v>
          </cell>
          <cell r="G2097" t="str">
            <v>8 GOVERNOR ST</v>
          </cell>
          <cell r="H2097" t="str">
            <v>RIDGEFIELD</v>
          </cell>
          <cell r="I2097" t="str">
            <v>CT</v>
          </cell>
          <cell r="J2097" t="str">
            <v>06877</v>
          </cell>
          <cell r="K2097" t="str">
            <v>Exact Auto Street Reference Geocoded</v>
          </cell>
          <cell r="M2097" t="str">
            <v>STATE OF CT USDA</v>
          </cell>
          <cell r="N2097" t="str">
            <v>SIERING DISTRICT</v>
          </cell>
          <cell r="P2097">
            <v>43675</v>
          </cell>
          <cell r="Q2097">
            <v>44089.543090277803</v>
          </cell>
          <cell r="R2097">
            <v>44727</v>
          </cell>
          <cell r="S2097" t="str">
            <v>FRANKIE</v>
          </cell>
          <cell r="T2097" t="str">
            <v>12</v>
          </cell>
          <cell r="V2097" t="str">
            <v>41.280351</v>
          </cell>
          <cell r="W2097" t="str">
            <v>-73.497701</v>
          </cell>
        </row>
        <row r="2098">
          <cell r="B2098">
            <v>770327</v>
          </cell>
          <cell r="C2098" t="str">
            <v>GRISWOLD MID SCH USDA</v>
          </cell>
          <cell r="D2098" t="str">
            <v>USDA</v>
          </cell>
          <cell r="E2098">
            <v>0</v>
          </cell>
          <cell r="F2098" t="str">
            <v>T</v>
          </cell>
          <cell r="G2098" t="str">
            <v>144 BAILEY RD</v>
          </cell>
          <cell r="H2098" t="str">
            <v>ROCKY HILL</v>
          </cell>
          <cell r="I2098" t="str">
            <v>CT</v>
          </cell>
          <cell r="J2098" t="str">
            <v>06067</v>
          </cell>
          <cell r="K2098" t="str">
            <v>High Confidence Auto Street Ref Geocoded</v>
          </cell>
          <cell r="M2098" t="str">
            <v>STATE OF CT USDA</v>
          </cell>
          <cell r="N2098" t="str">
            <v>SIERING DISTRICT</v>
          </cell>
          <cell r="P2098">
            <v>43675</v>
          </cell>
          <cell r="Q2098">
            <v>44089.543090277803</v>
          </cell>
          <cell r="R2098">
            <v>43885</v>
          </cell>
          <cell r="S2098" t="str">
            <v>FRANKIE</v>
          </cell>
          <cell r="T2098" t="str">
            <v>12</v>
          </cell>
          <cell r="V2098" t="str">
            <v>41.666881</v>
          </cell>
          <cell r="W2098" t="str">
            <v>-72.651389</v>
          </cell>
        </row>
        <row r="2099">
          <cell r="B2099">
            <v>770328</v>
          </cell>
          <cell r="C2099" t="str">
            <v>ROCKY HL PUB SCH USDA</v>
          </cell>
          <cell r="D2099" t="str">
            <v>USDA</v>
          </cell>
          <cell r="E2099">
            <v>0</v>
          </cell>
          <cell r="F2099" t="str">
            <v>T</v>
          </cell>
          <cell r="G2099" t="str">
            <v>144 BAILEY RD</v>
          </cell>
          <cell r="H2099" t="str">
            <v>ROCKY HILL</v>
          </cell>
          <cell r="I2099" t="str">
            <v>CT</v>
          </cell>
          <cell r="J2099" t="str">
            <v>06067</v>
          </cell>
          <cell r="K2099" t="str">
            <v>High Confidence Auto Street Ref Geocoded</v>
          </cell>
          <cell r="M2099" t="str">
            <v>STATE OF CT USDA</v>
          </cell>
          <cell r="N2099" t="str">
            <v>SIERING DISTRICT</v>
          </cell>
          <cell r="P2099">
            <v>43675</v>
          </cell>
          <cell r="Q2099">
            <v>44496.5701736111</v>
          </cell>
          <cell r="S2099" t="str">
            <v>FRANKIE</v>
          </cell>
          <cell r="T2099" t="str">
            <v>12</v>
          </cell>
          <cell r="V2099" t="str">
            <v>41.666881</v>
          </cell>
          <cell r="W2099" t="str">
            <v>-72.651389</v>
          </cell>
        </row>
        <row r="2100">
          <cell r="B2100">
            <v>770329</v>
          </cell>
          <cell r="C2100" t="str">
            <v>ROCKY HILL SCH USDA</v>
          </cell>
          <cell r="D2100" t="str">
            <v>USDA</v>
          </cell>
          <cell r="E2100">
            <v>0</v>
          </cell>
          <cell r="F2100" t="str">
            <v>T</v>
          </cell>
          <cell r="G2100" t="str">
            <v>50 CHAPIN AVE</v>
          </cell>
          <cell r="H2100" t="str">
            <v>ROCKY HILL</v>
          </cell>
          <cell r="I2100" t="str">
            <v>CT</v>
          </cell>
          <cell r="J2100" t="str">
            <v>06067</v>
          </cell>
          <cell r="K2100" t="str">
            <v>Exact Auto Street Reference Geocoded</v>
          </cell>
          <cell r="M2100" t="str">
            <v>STATE OF CT USDA</v>
          </cell>
          <cell r="N2100" t="str">
            <v>SIERING DISTRICT</v>
          </cell>
          <cell r="P2100">
            <v>43675</v>
          </cell>
          <cell r="Q2100">
            <v>44672.509895833296</v>
          </cell>
          <cell r="R2100">
            <v>44697</v>
          </cell>
          <cell r="S2100" t="str">
            <v>ADMIN</v>
          </cell>
          <cell r="T2100" t="str">
            <v>12</v>
          </cell>
          <cell r="V2100" t="str">
            <v>41.669225</v>
          </cell>
          <cell r="W2100" t="str">
            <v>-72.644960</v>
          </cell>
        </row>
        <row r="2101">
          <cell r="B2101">
            <v>770330</v>
          </cell>
          <cell r="C2101" t="str">
            <v>SALEM SCH USDA</v>
          </cell>
          <cell r="D2101" t="str">
            <v>USDA</v>
          </cell>
          <cell r="E2101">
            <v>0</v>
          </cell>
          <cell r="F2101" t="str">
            <v>W</v>
          </cell>
          <cell r="G2101" t="str">
            <v>200 HARTFORD RD</v>
          </cell>
          <cell r="H2101" t="str">
            <v>SALEM</v>
          </cell>
          <cell r="I2101" t="str">
            <v>CT</v>
          </cell>
          <cell r="J2101" t="str">
            <v>06420</v>
          </cell>
          <cell r="K2101" t="str">
            <v>Exact Auto Street Reference Geocoded</v>
          </cell>
          <cell r="M2101" t="str">
            <v>STATE OF CT USDA</v>
          </cell>
          <cell r="N2101" t="str">
            <v>SIERING DISTRICT</v>
          </cell>
          <cell r="P2101">
            <v>43675</v>
          </cell>
          <cell r="Q2101">
            <v>44496.570162037002</v>
          </cell>
          <cell r="R2101">
            <v>44726</v>
          </cell>
          <cell r="S2101" t="str">
            <v>FRANKIE</v>
          </cell>
          <cell r="T2101" t="str">
            <v>12</v>
          </cell>
          <cell r="V2101" t="str">
            <v>41.487271</v>
          </cell>
          <cell r="W2101" t="str">
            <v>-72.274326</v>
          </cell>
        </row>
        <row r="2102">
          <cell r="B2102">
            <v>770331</v>
          </cell>
          <cell r="C2102" t="str">
            <v>WCG USDA NWTN PUB SCH</v>
          </cell>
          <cell r="D2102" t="str">
            <v>USDA</v>
          </cell>
          <cell r="E2102">
            <v>0</v>
          </cell>
          <cell r="F2102" t="str">
            <v>F</v>
          </cell>
          <cell r="G2102" t="str">
            <v>12 BERKSHIRE RD</v>
          </cell>
          <cell r="H2102" t="str">
            <v>SANDY HOOK</v>
          </cell>
          <cell r="I2102" t="str">
            <v>CT</v>
          </cell>
          <cell r="J2102" t="str">
            <v>06482</v>
          </cell>
          <cell r="K2102" t="str">
            <v>Exact Auto Street Reference Geocoded</v>
          </cell>
          <cell r="M2102" t="str">
            <v>STATE OF CT USDA</v>
          </cell>
          <cell r="N2102" t="str">
            <v>SIERING DISTRICT</v>
          </cell>
          <cell r="P2102">
            <v>43675</v>
          </cell>
          <cell r="Q2102">
            <v>44496.570138888899</v>
          </cell>
          <cell r="R2102">
            <v>44672</v>
          </cell>
          <cell r="S2102" t="str">
            <v>FRANKIE</v>
          </cell>
          <cell r="T2102" t="str">
            <v>12</v>
          </cell>
          <cell r="V2102" t="str">
            <v>41.411466</v>
          </cell>
          <cell r="W2102" t="str">
            <v>-73.270380</v>
          </cell>
        </row>
        <row r="2103">
          <cell r="B2103">
            <v>770332</v>
          </cell>
          <cell r="C2103" t="str">
            <v>SCOTLND ELEM SCH USDA</v>
          </cell>
          <cell r="D2103" t="str">
            <v>USDA</v>
          </cell>
          <cell r="E2103">
            <v>0</v>
          </cell>
          <cell r="F2103" t="str">
            <v>W</v>
          </cell>
          <cell r="G2103" t="str">
            <v>68 BROOK RD</v>
          </cell>
          <cell r="H2103" t="str">
            <v>SCOTLAND</v>
          </cell>
          <cell r="I2103" t="str">
            <v>CT</v>
          </cell>
          <cell r="J2103" t="str">
            <v>06264</v>
          </cell>
          <cell r="K2103" t="str">
            <v>Low Confidence Auto Street Ref Geocoded</v>
          </cell>
          <cell r="M2103" t="str">
            <v>STATE OF CT USDA</v>
          </cell>
          <cell r="N2103" t="str">
            <v>SIERING DISTRICT</v>
          </cell>
          <cell r="P2103">
            <v>43675</v>
          </cell>
          <cell r="Q2103">
            <v>44089.543090277803</v>
          </cell>
          <cell r="R2103">
            <v>44614</v>
          </cell>
          <cell r="S2103" t="str">
            <v>FRANKIE</v>
          </cell>
          <cell r="T2103" t="str">
            <v>12</v>
          </cell>
          <cell r="V2103" t="str">
            <v>41.702545</v>
          </cell>
          <cell r="W2103" t="str">
            <v>-72.081943</v>
          </cell>
        </row>
        <row r="2104">
          <cell r="B2104">
            <v>770333</v>
          </cell>
          <cell r="C2104" t="str">
            <v>BUNGAY SCH USDA</v>
          </cell>
          <cell r="D2104" t="str">
            <v>USDA</v>
          </cell>
          <cell r="E2104">
            <v>0</v>
          </cell>
          <cell r="F2104" t="str">
            <v>M</v>
          </cell>
          <cell r="G2104" t="str">
            <v>35 BUNGAY RD</v>
          </cell>
          <cell r="H2104" t="str">
            <v>SEYMOUR</v>
          </cell>
          <cell r="I2104" t="str">
            <v>CT</v>
          </cell>
          <cell r="J2104" t="str">
            <v>06483</v>
          </cell>
          <cell r="K2104" t="str">
            <v>High Confidence Auto Street Ref Geocoded</v>
          </cell>
          <cell r="M2104" t="str">
            <v>STATE OF CT USDA</v>
          </cell>
          <cell r="N2104" t="str">
            <v>SIERING DISTRICT</v>
          </cell>
          <cell r="P2104">
            <v>43675</v>
          </cell>
          <cell r="Q2104">
            <v>44496.5701736111</v>
          </cell>
          <cell r="R2104">
            <v>43730</v>
          </cell>
          <cell r="S2104" t="str">
            <v>FRANKIE</v>
          </cell>
          <cell r="T2104" t="str">
            <v>12</v>
          </cell>
          <cell r="V2104" t="str">
            <v>41.388862</v>
          </cell>
          <cell r="W2104" t="str">
            <v>-73.091551</v>
          </cell>
        </row>
        <row r="2105">
          <cell r="B2105">
            <v>770334</v>
          </cell>
          <cell r="C2105" t="str">
            <v>P CHATFIELD SCH USDA</v>
          </cell>
          <cell r="D2105" t="str">
            <v>USDA</v>
          </cell>
          <cell r="E2105">
            <v>0</v>
          </cell>
          <cell r="F2105" t="str">
            <v>M</v>
          </cell>
          <cell r="G2105" t="str">
            <v>51 SKOKORAT ST</v>
          </cell>
          <cell r="H2105" t="str">
            <v>SEYMOUR</v>
          </cell>
          <cell r="I2105" t="str">
            <v>CT</v>
          </cell>
          <cell r="J2105" t="str">
            <v>06483</v>
          </cell>
          <cell r="K2105" t="str">
            <v>Exact Auto Street Reference Geocoded</v>
          </cell>
          <cell r="M2105" t="str">
            <v>STATE OF CT USDA</v>
          </cell>
          <cell r="N2105" t="str">
            <v>SIERING DISTRICT</v>
          </cell>
          <cell r="P2105">
            <v>43675</v>
          </cell>
          <cell r="Q2105">
            <v>44496.5701736111</v>
          </cell>
          <cell r="S2105" t="str">
            <v>FRANKIE</v>
          </cell>
          <cell r="T2105" t="str">
            <v>12</v>
          </cell>
          <cell r="V2105" t="str">
            <v>41.402518</v>
          </cell>
          <cell r="W2105" t="str">
            <v>-73.055484</v>
          </cell>
        </row>
        <row r="2106">
          <cell r="B2106">
            <v>770335</v>
          </cell>
          <cell r="C2106" t="str">
            <v>SEYMOUR MID SCH USDA</v>
          </cell>
          <cell r="D2106" t="str">
            <v>USDA</v>
          </cell>
          <cell r="E2106">
            <v>0</v>
          </cell>
          <cell r="F2106" t="str">
            <v>M</v>
          </cell>
          <cell r="G2106" t="str">
            <v>211 MOUNTAIN RD</v>
          </cell>
          <cell r="H2106" t="str">
            <v>SEYMOUR</v>
          </cell>
          <cell r="I2106" t="str">
            <v>CT</v>
          </cell>
          <cell r="J2106" t="str">
            <v>06483</v>
          </cell>
          <cell r="K2106" t="str">
            <v>High Confidence Auto Street Ref Geocoded</v>
          </cell>
          <cell r="M2106" t="str">
            <v>STATE OF CT USDA</v>
          </cell>
          <cell r="N2106" t="str">
            <v>SIERING DISTRICT</v>
          </cell>
          <cell r="P2106">
            <v>43675</v>
          </cell>
          <cell r="Q2106">
            <v>44496.5701736111</v>
          </cell>
          <cell r="S2106" t="str">
            <v>FRANKIE</v>
          </cell>
          <cell r="T2106" t="str">
            <v>12</v>
          </cell>
          <cell r="V2106" t="str">
            <v>41.375741</v>
          </cell>
          <cell r="W2106" t="str">
            <v>-73.110821</v>
          </cell>
        </row>
        <row r="2107">
          <cell r="B2107">
            <v>770336</v>
          </cell>
          <cell r="C2107" t="str">
            <v>SEYMOUR HIGH SCH USDA</v>
          </cell>
          <cell r="D2107" t="str">
            <v>USDA</v>
          </cell>
          <cell r="E2107">
            <v>0</v>
          </cell>
          <cell r="F2107" t="str">
            <v>M</v>
          </cell>
          <cell r="G2107" t="str">
            <v>2 BOTSFORD RD # T</v>
          </cell>
          <cell r="H2107" t="str">
            <v>SEYMOUR</v>
          </cell>
          <cell r="I2107" t="str">
            <v>CT</v>
          </cell>
          <cell r="J2107" t="str">
            <v>06483</v>
          </cell>
          <cell r="K2107" t="str">
            <v>High Confidence Auto Street Ref Geocoded</v>
          </cell>
          <cell r="M2107" t="str">
            <v>STATE OF CT USDA</v>
          </cell>
          <cell r="N2107" t="str">
            <v>SIERING DISTRICT</v>
          </cell>
          <cell r="P2107">
            <v>43675</v>
          </cell>
          <cell r="Q2107">
            <v>44496.5701736111</v>
          </cell>
          <cell r="S2107" t="str">
            <v>FRANKIE</v>
          </cell>
          <cell r="T2107" t="str">
            <v>12</v>
          </cell>
          <cell r="V2107" t="str">
            <v>41.382280</v>
          </cell>
          <cell r="W2107" t="str">
            <v>-73.095050</v>
          </cell>
        </row>
        <row r="2108">
          <cell r="B2108">
            <v>770337</v>
          </cell>
          <cell r="C2108" t="str">
            <v>SHARON CTR SCH USDA</v>
          </cell>
          <cell r="D2108" t="str">
            <v>USDA</v>
          </cell>
          <cell r="E2108">
            <v>0</v>
          </cell>
          <cell r="F2108" t="str">
            <v>W</v>
          </cell>
          <cell r="G2108" t="str">
            <v>80 HILLTOP RD</v>
          </cell>
          <cell r="H2108" t="str">
            <v>SHARON</v>
          </cell>
          <cell r="I2108" t="str">
            <v>CT</v>
          </cell>
          <cell r="J2108" t="str">
            <v>06069</v>
          </cell>
          <cell r="K2108" t="str">
            <v>Exact Auto Street Reference Geocoded</v>
          </cell>
          <cell r="M2108" t="str">
            <v>STATE OF CT USDA</v>
          </cell>
          <cell r="N2108" t="str">
            <v>SIERING DISTRICT</v>
          </cell>
          <cell r="P2108">
            <v>43675</v>
          </cell>
          <cell r="Q2108">
            <v>44496.570185185199</v>
          </cell>
          <cell r="R2108">
            <v>44740</v>
          </cell>
          <cell r="S2108" t="str">
            <v>FRANKIE</v>
          </cell>
          <cell r="T2108" t="str">
            <v>12</v>
          </cell>
          <cell r="V2108" t="str">
            <v>41.882630</v>
          </cell>
          <cell r="W2108" t="str">
            <v>-73.473438</v>
          </cell>
        </row>
        <row r="2109">
          <cell r="B2109">
            <v>770338</v>
          </cell>
          <cell r="C2109" t="str">
            <v>SHELTON HIGH SCH USDA</v>
          </cell>
          <cell r="D2109" t="str">
            <v>USDA</v>
          </cell>
          <cell r="E2109">
            <v>0</v>
          </cell>
          <cell r="F2109" t="str">
            <v>M</v>
          </cell>
          <cell r="G2109" t="str">
            <v>120 MEADOW LANE</v>
          </cell>
          <cell r="H2109" t="str">
            <v>SHELTON</v>
          </cell>
          <cell r="I2109" t="str">
            <v>CT</v>
          </cell>
          <cell r="J2109" t="str">
            <v>06484</v>
          </cell>
          <cell r="K2109" t="str">
            <v>Med Confidence Auto Street Ref Geocoded</v>
          </cell>
          <cell r="M2109" t="str">
            <v>STATE OF CT USDA</v>
          </cell>
          <cell r="N2109" t="str">
            <v>SIERING DISTRICT</v>
          </cell>
          <cell r="P2109">
            <v>43675</v>
          </cell>
          <cell r="Q2109">
            <v>44496.570138888899</v>
          </cell>
          <cell r="R2109">
            <v>44731</v>
          </cell>
          <cell r="S2109" t="str">
            <v>FRANKIE</v>
          </cell>
          <cell r="T2109" t="str">
            <v>12</v>
          </cell>
          <cell r="V2109" t="str">
            <v>41.321004</v>
          </cell>
          <cell r="W2109" t="str">
            <v>-73.116796</v>
          </cell>
        </row>
        <row r="2110">
          <cell r="B2110">
            <v>770339</v>
          </cell>
          <cell r="C2110" t="str">
            <v>SHELT INTERM SCH USDA</v>
          </cell>
          <cell r="D2110" t="str">
            <v>USDA</v>
          </cell>
          <cell r="E2110">
            <v>0</v>
          </cell>
          <cell r="F2110" t="str">
            <v>M</v>
          </cell>
          <cell r="G2110" t="str">
            <v>675 CONSTITUTION BLVD NOR</v>
          </cell>
          <cell r="H2110" t="str">
            <v>SHELTON</v>
          </cell>
          <cell r="I2110" t="str">
            <v>CT</v>
          </cell>
          <cell r="J2110" t="str">
            <v>06484</v>
          </cell>
          <cell r="K2110" t="str">
            <v>High Confidence Auto Street Ref Geocoded</v>
          </cell>
          <cell r="M2110" t="str">
            <v>STATE OF CT USDA</v>
          </cell>
          <cell r="N2110" t="str">
            <v>SIERING DISTRICT</v>
          </cell>
          <cell r="P2110">
            <v>43675</v>
          </cell>
          <cell r="Q2110">
            <v>44496.570138888899</v>
          </cell>
          <cell r="R2110">
            <v>44696</v>
          </cell>
          <cell r="S2110" t="str">
            <v>FRANKIE</v>
          </cell>
          <cell r="T2110" t="str">
            <v>12</v>
          </cell>
          <cell r="V2110" t="str">
            <v>41.316476</v>
          </cell>
          <cell r="W2110" t="str">
            <v>-73.120721</v>
          </cell>
        </row>
        <row r="2111">
          <cell r="B2111">
            <v>770340</v>
          </cell>
          <cell r="C2111" t="str">
            <v>SHELT PERRY HL SCH USDA</v>
          </cell>
          <cell r="D2111" t="str">
            <v>USDA</v>
          </cell>
          <cell r="E2111">
            <v>0</v>
          </cell>
          <cell r="F2111" t="str">
            <v>M</v>
          </cell>
          <cell r="G2111" t="str">
            <v>60 PERRY HILL RD</v>
          </cell>
          <cell r="H2111" t="str">
            <v>SHELTON</v>
          </cell>
          <cell r="I2111" t="str">
            <v>CT</v>
          </cell>
          <cell r="J2111" t="str">
            <v>06484</v>
          </cell>
          <cell r="K2111" t="str">
            <v>Exact Auto Street Reference Geocoded</v>
          </cell>
          <cell r="M2111" t="str">
            <v>STATE OF CT USDA</v>
          </cell>
          <cell r="N2111" t="str">
            <v>SIERING DISTRICT</v>
          </cell>
          <cell r="P2111">
            <v>43675</v>
          </cell>
          <cell r="Q2111">
            <v>44496.570138888899</v>
          </cell>
          <cell r="R2111">
            <v>44696</v>
          </cell>
          <cell r="S2111" t="str">
            <v>FRANKIE</v>
          </cell>
          <cell r="T2111" t="str">
            <v>12</v>
          </cell>
          <cell r="V2111" t="str">
            <v>41.313022</v>
          </cell>
          <cell r="W2111" t="str">
            <v>-73.100097</v>
          </cell>
        </row>
        <row r="2112">
          <cell r="B2112">
            <v>770341</v>
          </cell>
          <cell r="C2112" t="str">
            <v>HENRY J MEM HI USDA</v>
          </cell>
          <cell r="D2112" t="str">
            <v>USDA</v>
          </cell>
          <cell r="E2112">
            <v>0</v>
          </cell>
          <cell r="F2112" t="str">
            <v>W</v>
          </cell>
          <cell r="G2112" t="str">
            <v>155 FIRETOWN RD</v>
          </cell>
          <cell r="H2112" t="str">
            <v>SIMSBURY</v>
          </cell>
          <cell r="I2112" t="str">
            <v>CT</v>
          </cell>
          <cell r="J2112" t="str">
            <v>06070</v>
          </cell>
          <cell r="K2112" t="str">
            <v>Exact Auto Street Reference Geocoded</v>
          </cell>
          <cell r="M2112" t="str">
            <v>STATE OF CT USDA</v>
          </cell>
          <cell r="N2112" t="str">
            <v>SIERING DISTRICT</v>
          </cell>
          <cell r="P2112">
            <v>43675</v>
          </cell>
          <cell r="Q2112">
            <v>44496.570138888899</v>
          </cell>
          <cell r="R2112">
            <v>43718</v>
          </cell>
          <cell r="S2112" t="str">
            <v>FRANKIE</v>
          </cell>
          <cell r="T2112" t="str">
            <v>12</v>
          </cell>
          <cell r="V2112" t="str">
            <v>41.883421</v>
          </cell>
          <cell r="W2112" t="str">
            <v>-72.813436</v>
          </cell>
        </row>
        <row r="2113">
          <cell r="B2113">
            <v>770342</v>
          </cell>
          <cell r="C2113" t="str">
            <v>SIMSBURY HI SCH USDA</v>
          </cell>
          <cell r="D2113" t="str">
            <v>USDA</v>
          </cell>
          <cell r="E2113">
            <v>0</v>
          </cell>
          <cell r="F2113" t="str">
            <v>W</v>
          </cell>
          <cell r="G2113" t="str">
            <v>34 FARMS VILLAGE RD</v>
          </cell>
          <cell r="H2113" t="str">
            <v>SIMSBURY</v>
          </cell>
          <cell r="I2113" t="str">
            <v>CT</v>
          </cell>
          <cell r="J2113" t="str">
            <v>06070</v>
          </cell>
          <cell r="K2113" t="str">
            <v>Exact Auto Street Reference Geocoded</v>
          </cell>
          <cell r="M2113" t="str">
            <v>STATE OF CT USDA</v>
          </cell>
          <cell r="N2113" t="str">
            <v>SIERING DISTRICT</v>
          </cell>
          <cell r="P2113">
            <v>43675</v>
          </cell>
          <cell r="Q2113">
            <v>44496.570138888899</v>
          </cell>
          <cell r="R2113">
            <v>44670</v>
          </cell>
          <cell r="S2113" t="str">
            <v>FRANKIE</v>
          </cell>
          <cell r="T2113" t="str">
            <v>12</v>
          </cell>
          <cell r="V2113" t="str">
            <v>41.870060</v>
          </cell>
          <cell r="W2113" t="str">
            <v>-72.822367</v>
          </cell>
        </row>
        <row r="2114">
          <cell r="B2114">
            <v>770343</v>
          </cell>
          <cell r="C2114" t="str">
            <v>SQUADRON LNE SCH USDA</v>
          </cell>
          <cell r="D2114" t="str">
            <v>USDA</v>
          </cell>
          <cell r="E2114">
            <v>0</v>
          </cell>
          <cell r="F2114" t="str">
            <v>W</v>
          </cell>
          <cell r="G2114" t="str">
            <v>44 SQUADRON LINE RD</v>
          </cell>
          <cell r="H2114" t="str">
            <v>SIMSBURY</v>
          </cell>
          <cell r="I2114" t="str">
            <v>CT</v>
          </cell>
          <cell r="J2114" t="str">
            <v>06070</v>
          </cell>
          <cell r="K2114" t="str">
            <v>Exact Auto Street Reference Geocoded</v>
          </cell>
          <cell r="M2114" t="str">
            <v>STATE OF CT USDA</v>
          </cell>
          <cell r="N2114" t="str">
            <v>SIERING DISTRICT</v>
          </cell>
          <cell r="P2114">
            <v>43675</v>
          </cell>
          <cell r="Q2114">
            <v>44496.570138888899</v>
          </cell>
          <cell r="R2114">
            <v>44670</v>
          </cell>
          <cell r="S2114" t="str">
            <v>FRANKIE</v>
          </cell>
          <cell r="T2114" t="str">
            <v>12</v>
          </cell>
          <cell r="V2114" t="str">
            <v>41.901127</v>
          </cell>
          <cell r="W2114" t="str">
            <v>-72.806737</v>
          </cell>
        </row>
        <row r="2115">
          <cell r="B2115">
            <v>770344</v>
          </cell>
          <cell r="C2115" t="str">
            <v>NAY VAG ELEM SCH USDA</v>
          </cell>
          <cell r="D2115" t="str">
            <v>USDA</v>
          </cell>
          <cell r="E2115">
            <v>0</v>
          </cell>
          <cell r="F2115" t="str">
            <v>M</v>
          </cell>
          <cell r="G2115" t="str">
            <v>222 OLD MAIDS LN</v>
          </cell>
          <cell r="H2115" t="str">
            <v>SOUTH GLASTONB</v>
          </cell>
          <cell r="I2115" t="str">
            <v>CT</v>
          </cell>
          <cell r="J2115" t="str">
            <v>06073</v>
          </cell>
          <cell r="K2115" t="str">
            <v>High Confidence Auto Street Ref Geocoded</v>
          </cell>
          <cell r="M2115" t="str">
            <v>STATE OF CT USDA</v>
          </cell>
          <cell r="N2115" t="str">
            <v>SIERING DISTRICT</v>
          </cell>
          <cell r="P2115">
            <v>43675</v>
          </cell>
          <cell r="Q2115">
            <v>44089.543090277803</v>
          </cell>
          <cell r="S2115" t="str">
            <v>FRANKIE</v>
          </cell>
          <cell r="T2115" t="str">
            <v>12</v>
          </cell>
          <cell r="V2115" t="str">
            <v>41.636933</v>
          </cell>
          <cell r="W2115" t="str">
            <v>-72.626884</v>
          </cell>
        </row>
        <row r="2116">
          <cell r="B2116">
            <v>770345</v>
          </cell>
          <cell r="C2116" t="str">
            <v>S WINDSOR HIGH - USDA CMP</v>
          </cell>
          <cell r="D2116" t="str">
            <v>USDA</v>
          </cell>
          <cell r="E2116">
            <v>0</v>
          </cell>
          <cell r="F2116" t="str">
            <v>M</v>
          </cell>
          <cell r="G2116" t="str">
            <v>161 NEVERS RD</v>
          </cell>
          <cell r="H2116" t="str">
            <v>SOUTH WINDSOR</v>
          </cell>
          <cell r="I2116" t="str">
            <v>CT</v>
          </cell>
          <cell r="J2116" t="str">
            <v>06074</v>
          </cell>
          <cell r="K2116" t="str">
            <v>Exact Auto Street Reference Geocoded</v>
          </cell>
          <cell r="M2116" t="str">
            <v>STATE OF CT USDA</v>
          </cell>
          <cell r="N2116" t="str">
            <v>SIERING DISTRICT</v>
          </cell>
          <cell r="P2116">
            <v>43675</v>
          </cell>
          <cell r="Q2116">
            <v>44634.506307870397</v>
          </cell>
          <cell r="R2116">
            <v>44703</v>
          </cell>
          <cell r="S2116" t="str">
            <v>FRANKIE</v>
          </cell>
          <cell r="T2116" t="str">
            <v>12</v>
          </cell>
          <cell r="V2116" t="str">
            <v>41.842186</v>
          </cell>
          <cell r="W2116" t="str">
            <v>-72.551868</v>
          </cell>
        </row>
        <row r="2117">
          <cell r="B2117">
            <v>770346</v>
          </cell>
          <cell r="C2117" t="str">
            <v>S WINDSOR HIGH - USDA C</v>
          </cell>
          <cell r="D2117" t="str">
            <v>USDA</v>
          </cell>
          <cell r="E2117">
            <v>0</v>
          </cell>
          <cell r="F2117" t="str">
            <v>M</v>
          </cell>
          <cell r="G2117" t="str">
            <v>161 NEVERS RD</v>
          </cell>
          <cell r="H2117" t="str">
            <v>SOUTH WINDSOR</v>
          </cell>
          <cell r="I2117" t="str">
            <v>CT</v>
          </cell>
          <cell r="J2117" t="str">
            <v>06074</v>
          </cell>
          <cell r="K2117" t="str">
            <v>Exact Auto Street Reference Geocoded</v>
          </cell>
          <cell r="M2117" t="str">
            <v>STATE OF CT USDA</v>
          </cell>
          <cell r="N2117" t="str">
            <v>SIERING DISTRICT</v>
          </cell>
          <cell r="P2117">
            <v>43675</v>
          </cell>
          <cell r="Q2117">
            <v>44634.506307870397</v>
          </cell>
          <cell r="S2117" t="str">
            <v>FRANKIE</v>
          </cell>
          <cell r="T2117" t="str">
            <v>12</v>
          </cell>
          <cell r="V2117" t="str">
            <v>41.842186</v>
          </cell>
          <cell r="W2117" t="str">
            <v>-72.551868</v>
          </cell>
        </row>
        <row r="2118">
          <cell r="B2118">
            <v>770347</v>
          </cell>
          <cell r="C2118" t="str">
            <v>INTERN MAG SCH USDA CREC</v>
          </cell>
          <cell r="D2118" t="str">
            <v>USDA</v>
          </cell>
          <cell r="E2118">
            <v>0</v>
          </cell>
          <cell r="F2118" t="str">
            <v>M</v>
          </cell>
          <cell r="G2118" t="str">
            <v>625 CHAPEL RD</v>
          </cell>
          <cell r="H2118" t="str">
            <v>SOUTH WINDSOR</v>
          </cell>
          <cell r="I2118" t="str">
            <v>CT</v>
          </cell>
          <cell r="J2118" t="str">
            <v>06074</v>
          </cell>
          <cell r="K2118" t="str">
            <v>High Confidence Auto Street Ref Geocoded</v>
          </cell>
          <cell r="M2118" t="str">
            <v>STATE OF CT USDA</v>
          </cell>
          <cell r="N2118" t="str">
            <v>SIERING DISTRICT</v>
          </cell>
          <cell r="O2118" t="str">
            <v>EFFECTIVE 8/10/20 Del in all locations unless cust chooses not to.</v>
          </cell>
          <cell r="P2118">
            <v>43675</v>
          </cell>
          <cell r="Q2118">
            <v>44634.506307870397</v>
          </cell>
          <cell r="R2118">
            <v>44725</v>
          </cell>
          <cell r="S2118" t="str">
            <v>FRANKIE</v>
          </cell>
          <cell r="T2118" t="str">
            <v>12</v>
          </cell>
          <cell r="V2118" t="str">
            <v>41.806695</v>
          </cell>
          <cell r="W2118" t="str">
            <v>-72.595690</v>
          </cell>
        </row>
        <row r="2119">
          <cell r="B2119">
            <v>770348</v>
          </cell>
          <cell r="C2119" t="str">
            <v>Gainfield Middle SCH USDA</v>
          </cell>
          <cell r="D2119" t="str">
            <v>USDA</v>
          </cell>
          <cell r="E2119">
            <v>0</v>
          </cell>
          <cell r="F2119" t="str">
            <v>M</v>
          </cell>
          <cell r="G2119" t="str">
            <v>307 OLD FIELD RD</v>
          </cell>
          <cell r="H2119" t="str">
            <v>SOUTHBURY</v>
          </cell>
          <cell r="I2119" t="str">
            <v>CT</v>
          </cell>
          <cell r="J2119" t="str">
            <v>06488</v>
          </cell>
          <cell r="K2119" t="str">
            <v>Exact Auto Street Reference Geocoded</v>
          </cell>
          <cell r="M2119" t="str">
            <v>STATE OF CT USDA</v>
          </cell>
          <cell r="N2119" t="str">
            <v>SIERING DISTRICT</v>
          </cell>
          <cell r="P2119">
            <v>43675</v>
          </cell>
          <cell r="Q2119">
            <v>44704.4698726852</v>
          </cell>
          <cell r="R2119">
            <v>44704</v>
          </cell>
          <cell r="S2119" t="str">
            <v>FRANKIE</v>
          </cell>
          <cell r="T2119" t="str">
            <v>12</v>
          </cell>
          <cell r="V2119" t="str">
            <v>41.479762</v>
          </cell>
          <cell r="W2119" t="str">
            <v>-73.221626</v>
          </cell>
        </row>
        <row r="2120">
          <cell r="B2120">
            <v>770349</v>
          </cell>
          <cell r="C2120" t="str">
            <v>POMPER ELEM SCH USDA</v>
          </cell>
          <cell r="D2120" t="str">
            <v>USDA</v>
          </cell>
          <cell r="E2120">
            <v>0</v>
          </cell>
          <cell r="F2120" t="str">
            <v>M</v>
          </cell>
          <cell r="G2120" t="str">
            <v>607 MAIN ST S</v>
          </cell>
          <cell r="H2120" t="str">
            <v>SOUTHBURY</v>
          </cell>
          <cell r="I2120" t="str">
            <v>CT</v>
          </cell>
          <cell r="J2120" t="str">
            <v>06488</v>
          </cell>
          <cell r="K2120" t="str">
            <v>Exact Auto Street Reference Geocoded</v>
          </cell>
          <cell r="M2120" t="str">
            <v>STATE OF CT USDA</v>
          </cell>
          <cell r="N2120" t="str">
            <v>SIERING DISTRICT</v>
          </cell>
          <cell r="P2120">
            <v>43675</v>
          </cell>
          <cell r="Q2120">
            <v>44496.5701736111</v>
          </cell>
          <cell r="R2120">
            <v>44696</v>
          </cell>
          <cell r="S2120" t="str">
            <v>FRANKIE</v>
          </cell>
          <cell r="T2120" t="str">
            <v>12</v>
          </cell>
          <cell r="V2120" t="str">
            <v>41.467127</v>
          </cell>
          <cell r="W2120" t="str">
            <v>-73.228497</v>
          </cell>
        </row>
        <row r="2121">
          <cell r="B2121">
            <v>770350</v>
          </cell>
          <cell r="C2121" t="str">
            <v>POMPERAUGH HI SCH USDA</v>
          </cell>
          <cell r="D2121" t="str">
            <v>USDA</v>
          </cell>
          <cell r="E2121">
            <v>0</v>
          </cell>
          <cell r="F2121" t="str">
            <v>M</v>
          </cell>
          <cell r="G2121" t="str">
            <v>234 JUDD RD</v>
          </cell>
          <cell r="H2121" t="str">
            <v>SOUTHBURY</v>
          </cell>
          <cell r="I2121" t="str">
            <v>CT</v>
          </cell>
          <cell r="J2121" t="str">
            <v>06488</v>
          </cell>
          <cell r="K2121" t="str">
            <v>Exact Auto Street Reference Geocoded</v>
          </cell>
          <cell r="M2121" t="str">
            <v>STATE OF CT USDA</v>
          </cell>
          <cell r="N2121" t="str">
            <v>SIERING DISTRICT</v>
          </cell>
          <cell r="P2121">
            <v>43675</v>
          </cell>
          <cell r="Q2121">
            <v>44496.570185185199</v>
          </cell>
          <cell r="R2121">
            <v>44668</v>
          </cell>
          <cell r="S2121" t="str">
            <v>FRANKIE</v>
          </cell>
          <cell r="T2121" t="str">
            <v>12</v>
          </cell>
          <cell r="V2121" t="str">
            <v>41.501736</v>
          </cell>
          <cell r="W2121" t="str">
            <v>-73.163209</v>
          </cell>
        </row>
        <row r="2122">
          <cell r="B2122">
            <v>770351</v>
          </cell>
          <cell r="C2122" t="str">
            <v>ROCHAMBEAU MIDDLE SCHOOL - USDA</v>
          </cell>
          <cell r="D2122" t="str">
            <v>USDA</v>
          </cell>
          <cell r="E2122">
            <v>0</v>
          </cell>
          <cell r="F2122" t="str">
            <v>M</v>
          </cell>
          <cell r="G2122" t="str">
            <v>100 PETER ROAD</v>
          </cell>
          <cell r="H2122" t="str">
            <v>SOUTHBURY</v>
          </cell>
          <cell r="I2122" t="str">
            <v>CT</v>
          </cell>
          <cell r="J2122" t="str">
            <v>06488</v>
          </cell>
          <cell r="K2122" t="str">
            <v>Exact Auto Street Reference Geocoded</v>
          </cell>
          <cell r="M2122" t="str">
            <v>STATE OF CT USDA</v>
          </cell>
          <cell r="N2122" t="str">
            <v>SIERING DISTRICT</v>
          </cell>
          <cell r="P2122">
            <v>43675</v>
          </cell>
          <cell r="Q2122">
            <v>44496.570185185199</v>
          </cell>
          <cell r="R2122">
            <v>44718</v>
          </cell>
          <cell r="S2122" t="str">
            <v>FRANKIE</v>
          </cell>
          <cell r="T2122" t="str">
            <v>12</v>
          </cell>
          <cell r="V2122" t="str">
            <v>41.470886</v>
          </cell>
          <cell r="W2122" t="str">
            <v>-73.223671</v>
          </cell>
        </row>
        <row r="2123">
          <cell r="B2123">
            <v>770352</v>
          </cell>
          <cell r="C2123" t="str">
            <v>DERYNOSKI ELEM SCH USDA</v>
          </cell>
          <cell r="D2123" t="str">
            <v>USDA</v>
          </cell>
          <cell r="E2123">
            <v>0</v>
          </cell>
          <cell r="F2123" t="str">
            <v>F</v>
          </cell>
          <cell r="G2123" t="str">
            <v>240 MAIN ST</v>
          </cell>
          <cell r="H2123" t="str">
            <v>SOUTHINGTON</v>
          </cell>
          <cell r="I2123" t="str">
            <v>CT</v>
          </cell>
          <cell r="J2123" t="str">
            <v>06489</v>
          </cell>
          <cell r="K2123" t="str">
            <v>Exact Auto Street Reference Geocoded</v>
          </cell>
          <cell r="M2123" t="str">
            <v>STATE OF CT USDA</v>
          </cell>
          <cell r="N2123" t="str">
            <v>SIERING DISTRICT</v>
          </cell>
          <cell r="P2123">
            <v>43675</v>
          </cell>
          <cell r="Q2123">
            <v>44089.543090277803</v>
          </cell>
          <cell r="S2123" t="str">
            <v>FRANKIE</v>
          </cell>
          <cell r="T2123" t="str">
            <v>12</v>
          </cell>
          <cell r="V2123" t="str">
            <v>41.596625</v>
          </cell>
          <cell r="W2123" t="str">
            <v>-72.877781</v>
          </cell>
        </row>
        <row r="2124">
          <cell r="B2124">
            <v>770353</v>
          </cell>
          <cell r="C2124" t="str">
            <v>FLANDERS ELEM SCHUSDA</v>
          </cell>
          <cell r="D2124" t="str">
            <v>USDA</v>
          </cell>
          <cell r="E2124">
            <v>0</v>
          </cell>
          <cell r="F2124" t="str">
            <v>F</v>
          </cell>
          <cell r="G2124" t="str">
            <v>100 VICTORIA DRIVE</v>
          </cell>
          <cell r="H2124" t="str">
            <v>SOUTHINGTON</v>
          </cell>
          <cell r="I2124" t="str">
            <v>CT</v>
          </cell>
          <cell r="J2124" t="str">
            <v>06489</v>
          </cell>
          <cell r="K2124" t="str">
            <v>Exact Auto Street Reference Geocoded</v>
          </cell>
          <cell r="M2124" t="str">
            <v>STATE OF CT USDA</v>
          </cell>
          <cell r="N2124" t="str">
            <v>SIERING DISTRICT</v>
          </cell>
          <cell r="P2124">
            <v>43675</v>
          </cell>
          <cell r="Q2124">
            <v>44089.543090277803</v>
          </cell>
          <cell r="S2124" t="str">
            <v>FRANKIE</v>
          </cell>
          <cell r="T2124" t="str">
            <v>12</v>
          </cell>
          <cell r="V2124" t="str">
            <v>41.616835</v>
          </cell>
          <cell r="W2124" t="str">
            <v>-72.849004</v>
          </cell>
        </row>
        <row r="2125">
          <cell r="B2125">
            <v>770354</v>
          </cell>
          <cell r="C2125" t="str">
            <v>J. DEPAOLA MID SCH USDA</v>
          </cell>
          <cell r="D2125" t="str">
            <v>USDA</v>
          </cell>
          <cell r="E2125">
            <v>0</v>
          </cell>
          <cell r="F2125" t="str">
            <v>F</v>
          </cell>
          <cell r="G2125" t="str">
            <v>385 PLEASANT STREET</v>
          </cell>
          <cell r="H2125" t="str">
            <v>SOUTHINGTON</v>
          </cell>
          <cell r="I2125" t="str">
            <v>CT</v>
          </cell>
          <cell r="J2125" t="str">
            <v>06489</v>
          </cell>
          <cell r="K2125" t="str">
            <v>Exact Auto Street Reference Geocoded</v>
          </cell>
          <cell r="M2125" t="str">
            <v>STATE OF CT USDA</v>
          </cell>
          <cell r="N2125" t="str">
            <v>SIERING DISTRICT</v>
          </cell>
          <cell r="P2125">
            <v>43675</v>
          </cell>
          <cell r="Q2125">
            <v>44089.543090277803</v>
          </cell>
          <cell r="S2125" t="str">
            <v>FRANKIE</v>
          </cell>
          <cell r="T2125" t="str">
            <v>12</v>
          </cell>
          <cell r="V2125" t="str">
            <v>41.607850</v>
          </cell>
          <cell r="W2125" t="str">
            <v>-72.857896</v>
          </cell>
        </row>
        <row r="2126">
          <cell r="B2126">
            <v>770355</v>
          </cell>
          <cell r="C2126" t="str">
            <v>J. KENNEDY MID SCH USDA</v>
          </cell>
          <cell r="D2126" t="str">
            <v>USDA</v>
          </cell>
          <cell r="E2126">
            <v>0</v>
          </cell>
          <cell r="F2126" t="str">
            <v>F</v>
          </cell>
          <cell r="G2126" t="str">
            <v>1071 SOUTH MAIN STREET</v>
          </cell>
          <cell r="H2126" t="str">
            <v>SOUTHINGTON</v>
          </cell>
          <cell r="I2126" t="str">
            <v>CT</v>
          </cell>
          <cell r="J2126" t="str">
            <v>06489</v>
          </cell>
          <cell r="K2126" t="str">
            <v>Ambiguous Auto Street Ref Geocode</v>
          </cell>
          <cell r="M2126" t="str">
            <v>STATE OF CT USDA</v>
          </cell>
          <cell r="N2126" t="str">
            <v>SIERING DISTRICT</v>
          </cell>
          <cell r="P2126">
            <v>43675</v>
          </cell>
          <cell r="Q2126">
            <v>44089.543090277803</v>
          </cell>
          <cell r="S2126" t="str">
            <v>FRANKIE</v>
          </cell>
          <cell r="T2126" t="str">
            <v>12</v>
          </cell>
          <cell r="V2126" t="str">
            <v>41.616349</v>
          </cell>
          <cell r="W2126" t="str">
            <v>-72.873414</v>
          </cell>
        </row>
        <row r="2127">
          <cell r="B2127">
            <v>770356</v>
          </cell>
          <cell r="C2127" t="str">
            <v>J. KELLEY ELEM SCH USDA</v>
          </cell>
          <cell r="D2127" t="str">
            <v>USDA</v>
          </cell>
          <cell r="E2127">
            <v>0</v>
          </cell>
          <cell r="F2127" t="str">
            <v>F</v>
          </cell>
          <cell r="G2127" t="str">
            <v>501 RIDGEWOOD ROAD</v>
          </cell>
          <cell r="H2127" t="str">
            <v>SOUTHINGTON</v>
          </cell>
          <cell r="I2127" t="str">
            <v>CT</v>
          </cell>
          <cell r="J2127" t="str">
            <v>06489</v>
          </cell>
          <cell r="K2127" t="str">
            <v>Exact Auto Street Reference Geocoded</v>
          </cell>
          <cell r="M2127" t="str">
            <v>STATE OF CT USDA</v>
          </cell>
          <cell r="N2127" t="str">
            <v>SIERING DISTRICT</v>
          </cell>
          <cell r="P2127">
            <v>43675</v>
          </cell>
          <cell r="Q2127">
            <v>44089.543090277803</v>
          </cell>
          <cell r="S2127" t="str">
            <v>FRANKIE</v>
          </cell>
          <cell r="T2127" t="str">
            <v>12</v>
          </cell>
          <cell r="V2127" t="str">
            <v>41.611130</v>
          </cell>
          <cell r="W2127" t="str">
            <v>-72.894782</v>
          </cell>
        </row>
        <row r="2128">
          <cell r="B2128">
            <v>770357</v>
          </cell>
          <cell r="C2128" t="str">
            <v>SOUTH END EL SCH USDA</v>
          </cell>
          <cell r="D2128" t="str">
            <v>USDA</v>
          </cell>
          <cell r="E2128">
            <v>0</v>
          </cell>
          <cell r="F2128" t="str">
            <v>F</v>
          </cell>
          <cell r="G2128" t="str">
            <v>MAXWELL NOBLE DRIVE</v>
          </cell>
          <cell r="H2128" t="str">
            <v>SOUTHINGTON</v>
          </cell>
          <cell r="I2128" t="str">
            <v>CT</v>
          </cell>
          <cell r="J2128" t="str">
            <v>06489</v>
          </cell>
          <cell r="K2128" t="str">
            <v>Low Confidence Auto Street Ref Geocoded</v>
          </cell>
          <cell r="M2128" t="str">
            <v>STATE OF CT USDA</v>
          </cell>
          <cell r="N2128" t="str">
            <v>SIERING DISTRICT</v>
          </cell>
          <cell r="P2128">
            <v>43675</v>
          </cell>
          <cell r="Q2128">
            <v>44089.543090277803</v>
          </cell>
          <cell r="S2128" t="str">
            <v>FRANKIE</v>
          </cell>
          <cell r="T2128" t="str">
            <v>12</v>
          </cell>
          <cell r="V2128" t="str">
            <v>41.568709</v>
          </cell>
          <cell r="W2128" t="str">
            <v>-72.877390</v>
          </cell>
        </row>
        <row r="2129">
          <cell r="B2129">
            <v>770358</v>
          </cell>
          <cell r="C2129" t="str">
            <v>SOUTHINGTON HI SCH USDA</v>
          </cell>
          <cell r="D2129" t="str">
            <v>USDA</v>
          </cell>
          <cell r="E2129">
            <v>0</v>
          </cell>
          <cell r="F2129" t="str">
            <v>F</v>
          </cell>
          <cell r="G2129" t="str">
            <v>720 PLEASANT ST</v>
          </cell>
          <cell r="H2129" t="str">
            <v>SOUTHINGTON</v>
          </cell>
          <cell r="I2129" t="str">
            <v>CT</v>
          </cell>
          <cell r="J2129" t="str">
            <v>06489</v>
          </cell>
          <cell r="K2129" t="str">
            <v>Exact Auto Street Reference Geocoded</v>
          </cell>
          <cell r="M2129" t="str">
            <v>STATE OF CT USDA</v>
          </cell>
          <cell r="N2129" t="str">
            <v>SIERING DISTRICT</v>
          </cell>
          <cell r="P2129">
            <v>43675</v>
          </cell>
          <cell r="Q2129">
            <v>44496.5701736111</v>
          </cell>
          <cell r="R2129">
            <v>44098</v>
          </cell>
          <cell r="S2129" t="str">
            <v>FRANKIE</v>
          </cell>
          <cell r="T2129" t="str">
            <v>12</v>
          </cell>
          <cell r="V2129" t="str">
            <v>41.615965</v>
          </cell>
          <cell r="W2129" t="str">
            <v>-72.859452</v>
          </cell>
        </row>
        <row r="2130">
          <cell r="B2130">
            <v>770359</v>
          </cell>
          <cell r="C2130" t="str">
            <v>THALBERG ELEM SCHUSDA</v>
          </cell>
          <cell r="D2130" t="str">
            <v>USDA</v>
          </cell>
          <cell r="E2130">
            <v>0</v>
          </cell>
          <cell r="F2130" t="str">
            <v>F</v>
          </cell>
          <cell r="G2130" t="str">
            <v>145 DUNHAM ST</v>
          </cell>
          <cell r="H2130" t="str">
            <v>SOUTHINGTON</v>
          </cell>
          <cell r="I2130" t="str">
            <v>CT</v>
          </cell>
          <cell r="J2130" t="str">
            <v>06489</v>
          </cell>
          <cell r="K2130" t="str">
            <v>Exact Auto Street Reference Geocoded</v>
          </cell>
          <cell r="M2130" t="str">
            <v>STATE OF CT USDA</v>
          </cell>
          <cell r="N2130" t="str">
            <v>SIERING DISTRICT</v>
          </cell>
          <cell r="P2130">
            <v>43675</v>
          </cell>
          <cell r="Q2130">
            <v>44089.543090277803</v>
          </cell>
          <cell r="S2130" t="str">
            <v>FRANKIE</v>
          </cell>
          <cell r="T2130" t="str">
            <v>12</v>
          </cell>
          <cell r="V2130" t="str">
            <v>41.645452</v>
          </cell>
          <cell r="W2130" t="str">
            <v>-72.866742</v>
          </cell>
        </row>
        <row r="2131">
          <cell r="B2131">
            <v>770360</v>
          </cell>
          <cell r="C2131" t="str">
            <v>WM HATTON SCH USDA</v>
          </cell>
          <cell r="D2131" t="str">
            <v>USDA</v>
          </cell>
          <cell r="E2131">
            <v>0</v>
          </cell>
          <cell r="F2131" t="str">
            <v>F</v>
          </cell>
          <cell r="G2131" t="str">
            <v>50 SPRING LAKE ROAD</v>
          </cell>
          <cell r="H2131" t="str">
            <v>SOUTHINGTON</v>
          </cell>
          <cell r="I2131" t="str">
            <v>CT</v>
          </cell>
          <cell r="J2131" t="str">
            <v>06489</v>
          </cell>
          <cell r="K2131" t="str">
            <v>Exact Auto Street Reference Geocoded</v>
          </cell>
          <cell r="M2131" t="str">
            <v>STATE OF CT USDA</v>
          </cell>
          <cell r="N2131" t="str">
            <v>SIERING DISTRICT</v>
          </cell>
          <cell r="P2131">
            <v>43675</v>
          </cell>
          <cell r="Q2131">
            <v>44089.543090277803</v>
          </cell>
          <cell r="S2131" t="str">
            <v>FRANKIE</v>
          </cell>
          <cell r="T2131" t="str">
            <v>12</v>
          </cell>
          <cell r="V2131" t="str">
            <v>41.601305</v>
          </cell>
          <cell r="W2131" t="str">
            <v>-72.855724</v>
          </cell>
        </row>
        <row r="2132">
          <cell r="B2132">
            <v>770361</v>
          </cell>
          <cell r="C2132" t="str">
            <v>WM STRONG EL SCH USDA</v>
          </cell>
          <cell r="D2132" t="str">
            <v>USDA</v>
          </cell>
          <cell r="E2132">
            <v>0</v>
          </cell>
          <cell r="F2132" t="str">
            <v>F</v>
          </cell>
          <cell r="G2132" t="str">
            <v>820 MARION AVENUE</v>
          </cell>
          <cell r="H2132" t="str">
            <v>SOUTHINGTON</v>
          </cell>
          <cell r="I2132" t="str">
            <v>CT</v>
          </cell>
          <cell r="J2132" t="str">
            <v>06489</v>
          </cell>
          <cell r="K2132" t="str">
            <v>Low Confidence Auto Street Ref Geocoded</v>
          </cell>
          <cell r="M2132" t="str">
            <v>STATE OF CT USDA</v>
          </cell>
          <cell r="N2132" t="str">
            <v>SIERING DISTRICT</v>
          </cell>
          <cell r="P2132">
            <v>43675</v>
          </cell>
          <cell r="Q2132">
            <v>44089.543090277803</v>
          </cell>
          <cell r="S2132" t="str">
            <v>FRANKIE</v>
          </cell>
          <cell r="T2132" t="str">
            <v>12</v>
          </cell>
          <cell r="V2132" t="str">
            <v>41.573673</v>
          </cell>
          <cell r="W2132" t="str">
            <v>-72.919037</v>
          </cell>
        </row>
        <row r="2133">
          <cell r="B2133">
            <v>770362</v>
          </cell>
          <cell r="C2133" t="str">
            <v>STAFFORD ELEM SCH USDA</v>
          </cell>
          <cell r="D2133" t="str">
            <v>USDA</v>
          </cell>
          <cell r="E2133">
            <v>0</v>
          </cell>
          <cell r="F2133" t="str">
            <v>F</v>
          </cell>
          <cell r="G2133" t="str">
            <v>11 LEVINTHAL RUN</v>
          </cell>
          <cell r="H2133" t="str">
            <v>STAFFORD SPRIN</v>
          </cell>
          <cell r="I2133" t="str">
            <v>CT</v>
          </cell>
          <cell r="J2133" t="str">
            <v>06076</v>
          </cell>
          <cell r="K2133" t="str">
            <v>High Confidence Auto Street Ref Geocoded</v>
          </cell>
          <cell r="M2133" t="str">
            <v>STATE OF CT USDA</v>
          </cell>
          <cell r="N2133" t="str">
            <v>SIERING DISTRICT</v>
          </cell>
          <cell r="O2133" t="str">
            <v>EFFECTIVE 8/10/20 Del in all locations unless cust chooses not to.</v>
          </cell>
          <cell r="P2133">
            <v>43675</v>
          </cell>
          <cell r="Q2133">
            <v>44496.570208333302</v>
          </cell>
          <cell r="R2133">
            <v>44741</v>
          </cell>
          <cell r="S2133" t="str">
            <v>FRANKIE</v>
          </cell>
          <cell r="T2133" t="str">
            <v>12</v>
          </cell>
          <cell r="V2133" t="str">
            <v>41.972866</v>
          </cell>
          <cell r="W2133" t="str">
            <v>-72.304076</v>
          </cell>
        </row>
        <row r="2134">
          <cell r="B2134">
            <v>770363</v>
          </cell>
          <cell r="C2134" t="str">
            <v>STAFFORD HIGH SCH USDA</v>
          </cell>
          <cell r="D2134" t="str">
            <v>USDA</v>
          </cell>
          <cell r="E2134">
            <v>0</v>
          </cell>
          <cell r="F2134" t="str">
            <v>F</v>
          </cell>
          <cell r="G2134" t="str">
            <v>145 ORCUTTVILLE RD</v>
          </cell>
          <cell r="H2134" t="str">
            <v>STAFFORD SPRIN</v>
          </cell>
          <cell r="I2134" t="str">
            <v>CT</v>
          </cell>
          <cell r="J2134" t="str">
            <v>06076</v>
          </cell>
          <cell r="K2134" t="str">
            <v>High Confidence Auto Street Ref Geocoded</v>
          </cell>
          <cell r="M2134" t="str">
            <v>STATE OF CT USDA</v>
          </cell>
          <cell r="N2134" t="str">
            <v>SIERING DISTRICT</v>
          </cell>
          <cell r="P2134">
            <v>43675</v>
          </cell>
          <cell r="Q2134">
            <v>44496.570185185199</v>
          </cell>
          <cell r="R2134">
            <v>44741</v>
          </cell>
          <cell r="S2134" t="str">
            <v>FRANKIE</v>
          </cell>
          <cell r="T2134" t="str">
            <v>12</v>
          </cell>
          <cell r="V2134" t="str">
            <v>41.974151</v>
          </cell>
          <cell r="W2134" t="str">
            <v>-72.308954</v>
          </cell>
        </row>
        <row r="2135">
          <cell r="B2135">
            <v>770364</v>
          </cell>
          <cell r="C2135" t="str">
            <v>STAFFORD MID SCH USDA</v>
          </cell>
          <cell r="D2135" t="str">
            <v>USDA</v>
          </cell>
          <cell r="E2135">
            <v>0</v>
          </cell>
          <cell r="F2135" t="str">
            <v>F</v>
          </cell>
          <cell r="G2135" t="str">
            <v>145 ORCUTTVILLE RD</v>
          </cell>
          <cell r="H2135" t="str">
            <v>STAFFORD SPRIN</v>
          </cell>
          <cell r="I2135" t="str">
            <v>CT</v>
          </cell>
          <cell r="J2135" t="str">
            <v>06076</v>
          </cell>
          <cell r="K2135" t="str">
            <v>High Confidence Auto Street Ref Geocoded</v>
          </cell>
          <cell r="M2135" t="str">
            <v>STATE OF CT USDA</v>
          </cell>
          <cell r="N2135" t="str">
            <v>SIERING DISTRICT</v>
          </cell>
          <cell r="P2135">
            <v>43675</v>
          </cell>
          <cell r="Q2135">
            <v>44496.570208333302</v>
          </cell>
          <cell r="R2135">
            <v>44741</v>
          </cell>
          <cell r="S2135" t="str">
            <v>FRANKIE</v>
          </cell>
          <cell r="T2135" t="str">
            <v>12</v>
          </cell>
          <cell r="V2135" t="str">
            <v>41.974151</v>
          </cell>
          <cell r="W2135" t="str">
            <v>-72.308954</v>
          </cell>
        </row>
        <row r="2136">
          <cell r="B2136">
            <v>770365</v>
          </cell>
          <cell r="C2136" t="str">
            <v>STAFFORDVIL SCH USDA</v>
          </cell>
          <cell r="D2136" t="str">
            <v>USDA</v>
          </cell>
          <cell r="E2136">
            <v>0</v>
          </cell>
          <cell r="F2136" t="str">
            <v>F</v>
          </cell>
          <cell r="G2136" t="str">
            <v>21 LYONS RD</v>
          </cell>
          <cell r="H2136" t="str">
            <v>STAFFORD SPRIN</v>
          </cell>
          <cell r="I2136" t="str">
            <v>CT</v>
          </cell>
          <cell r="J2136" t="str">
            <v>06076</v>
          </cell>
          <cell r="K2136" t="str">
            <v>High Confidence Auto Street Ref Geocoded</v>
          </cell>
          <cell r="M2136" t="str">
            <v>STATE OF CT USDA</v>
          </cell>
          <cell r="N2136" t="str">
            <v>SIERING DISTRICT</v>
          </cell>
          <cell r="P2136">
            <v>43675</v>
          </cell>
          <cell r="Q2136">
            <v>44089.543090277803</v>
          </cell>
          <cell r="R2136">
            <v>44742</v>
          </cell>
          <cell r="S2136" t="str">
            <v>FRANKIE</v>
          </cell>
          <cell r="T2136" t="str">
            <v>12</v>
          </cell>
          <cell r="V2136" t="str">
            <v>41.994964</v>
          </cell>
          <cell r="W2136" t="str">
            <v>-72.258632</v>
          </cell>
        </row>
        <row r="2137">
          <cell r="B2137">
            <v>770366</v>
          </cell>
          <cell r="C2137" t="str">
            <v>WT STAFFORD SCH USDA</v>
          </cell>
          <cell r="D2137" t="str">
            <v>USDA</v>
          </cell>
          <cell r="E2137">
            <v>0</v>
          </cell>
          <cell r="F2137" t="str">
            <v>F</v>
          </cell>
          <cell r="G2137" t="str">
            <v>153 W STAFFORD RD</v>
          </cell>
          <cell r="H2137" t="str">
            <v>STAFFORD SPRIN</v>
          </cell>
          <cell r="I2137" t="str">
            <v>CT</v>
          </cell>
          <cell r="J2137" t="str">
            <v>06076</v>
          </cell>
          <cell r="K2137" t="str">
            <v>High Confidence Auto Street Ref Geocoded</v>
          </cell>
          <cell r="M2137" t="str">
            <v>STATE OF CT USDA</v>
          </cell>
          <cell r="N2137" t="str">
            <v>SIERING DISTRICT</v>
          </cell>
          <cell r="P2137">
            <v>43675</v>
          </cell>
          <cell r="Q2137">
            <v>44089.543090277803</v>
          </cell>
          <cell r="R2137">
            <v>44651</v>
          </cell>
          <cell r="S2137" t="str">
            <v>FRANKIE</v>
          </cell>
          <cell r="T2137" t="str">
            <v>12</v>
          </cell>
          <cell r="V2137" t="str">
            <v>41.968948</v>
          </cell>
          <cell r="W2137" t="str">
            <v>-72.345649</v>
          </cell>
        </row>
        <row r="2138">
          <cell r="B2138">
            <v>770367</v>
          </cell>
          <cell r="C2138" t="str">
            <v>J.M. Wright THS -USDA</v>
          </cell>
          <cell r="D2138" t="str">
            <v>USDA</v>
          </cell>
          <cell r="E2138">
            <v>0</v>
          </cell>
          <cell r="F2138" t="str">
            <v>T</v>
          </cell>
          <cell r="G2138" t="str">
            <v>120 BRIDGE STREET</v>
          </cell>
          <cell r="H2138" t="str">
            <v>STAMFORD</v>
          </cell>
          <cell r="I2138" t="str">
            <v>CT</v>
          </cell>
          <cell r="J2138" t="str">
            <v>06905</v>
          </cell>
          <cell r="K2138" t="str">
            <v>Exact Auto Street Reference Geocoded</v>
          </cell>
          <cell r="M2138" t="str">
            <v>STATE OF CT USDA</v>
          </cell>
          <cell r="N2138" t="str">
            <v>SIERING DISTRICT</v>
          </cell>
          <cell r="P2138">
            <v>43675</v>
          </cell>
          <cell r="Q2138">
            <v>44496.570208333302</v>
          </cell>
          <cell r="S2138" t="str">
            <v>FRANKIE</v>
          </cell>
          <cell r="T2138" t="str">
            <v>12</v>
          </cell>
          <cell r="V2138" t="str">
            <v>41.065506</v>
          </cell>
          <cell r="W2138" t="str">
            <v>-73.550568</v>
          </cell>
        </row>
        <row r="2139">
          <cell r="B2139">
            <v>770368</v>
          </cell>
          <cell r="C2139" t="str">
            <v>NORTHEAST SCH USDA</v>
          </cell>
          <cell r="D2139" t="str">
            <v>USDA</v>
          </cell>
          <cell r="E2139">
            <v>0</v>
          </cell>
          <cell r="F2139" t="str">
            <v>T</v>
          </cell>
          <cell r="G2139" t="str">
            <v>82 SCOFIELDTOWN RD</v>
          </cell>
          <cell r="H2139" t="str">
            <v>STAMFORD</v>
          </cell>
          <cell r="I2139" t="str">
            <v>CT</v>
          </cell>
          <cell r="J2139" t="str">
            <v>06903</v>
          </cell>
          <cell r="K2139" t="str">
            <v>Exact Auto Street Reference Geocoded</v>
          </cell>
          <cell r="L2139" t="str">
            <v>LG; 53</v>
          </cell>
          <cell r="M2139" t="str">
            <v>STATE OF CT USDA</v>
          </cell>
          <cell r="N2139" t="str">
            <v>SIERING DISTRICT</v>
          </cell>
          <cell r="O2139" t="str">
            <v>EFFECTIVE 8/10/20 Del in all locations unless cust chooses not to.</v>
          </cell>
          <cell r="P2139">
            <v>43675</v>
          </cell>
          <cell r="Q2139">
            <v>44600.6104976852</v>
          </cell>
          <cell r="R2139">
            <v>44726</v>
          </cell>
          <cell r="S2139" t="str">
            <v>ADMIN</v>
          </cell>
          <cell r="T2139" t="str">
            <v>12</v>
          </cell>
          <cell r="V2139" t="str">
            <v>41.123909</v>
          </cell>
          <cell r="W2139" t="str">
            <v>-73.547684</v>
          </cell>
        </row>
        <row r="2140">
          <cell r="B2140">
            <v>770369</v>
          </cell>
          <cell r="C2140" t="str">
            <v>TRAILBLAZERS ACAD USDA</v>
          </cell>
          <cell r="D2140" t="str">
            <v>USDA</v>
          </cell>
          <cell r="E2140">
            <v>0</v>
          </cell>
          <cell r="F2140" t="str">
            <v>T</v>
          </cell>
          <cell r="G2140" t="str">
            <v>83 LOCKWOOD AVE</v>
          </cell>
          <cell r="H2140" t="str">
            <v>STAMFORD</v>
          </cell>
          <cell r="I2140" t="str">
            <v>CT</v>
          </cell>
          <cell r="J2140" t="str">
            <v>06901</v>
          </cell>
          <cell r="K2140" t="str">
            <v>High Confidence Auto Street Ref Geocoded</v>
          </cell>
          <cell r="M2140" t="str">
            <v>STATE OF CT USDA</v>
          </cell>
          <cell r="N2140" t="str">
            <v>SIERING DISTRICT</v>
          </cell>
          <cell r="P2140">
            <v>43675</v>
          </cell>
          <cell r="Q2140">
            <v>44089.543090277803</v>
          </cell>
          <cell r="S2140" t="str">
            <v>FRANKIE</v>
          </cell>
          <cell r="T2140" t="str">
            <v>12</v>
          </cell>
          <cell r="V2140" t="str">
            <v>41.053613</v>
          </cell>
          <cell r="W2140" t="str">
            <v>-73.521487</v>
          </cell>
        </row>
        <row r="2141">
          <cell r="B2141">
            <v>770370</v>
          </cell>
          <cell r="C2141" t="str">
            <v>STERLING COMM SCH USDA</v>
          </cell>
          <cell r="D2141" t="str">
            <v>USDA</v>
          </cell>
          <cell r="E2141">
            <v>0</v>
          </cell>
          <cell r="F2141" t="str">
            <v>R</v>
          </cell>
          <cell r="G2141" t="str">
            <v>251 STERLING RD</v>
          </cell>
          <cell r="H2141" t="str">
            <v>STERLING</v>
          </cell>
          <cell r="I2141" t="str">
            <v>CT</v>
          </cell>
          <cell r="J2141" t="str">
            <v>06377</v>
          </cell>
          <cell r="K2141" t="str">
            <v>Exact Auto Street Reference Geocoded</v>
          </cell>
          <cell r="M2141" t="str">
            <v>STATE OF CT USDA</v>
          </cell>
          <cell r="N2141" t="str">
            <v>SIERING DISTRICT</v>
          </cell>
          <cell r="P2141">
            <v>43675</v>
          </cell>
          <cell r="Q2141">
            <v>44496.570138888899</v>
          </cell>
          <cell r="R2141">
            <v>44732</v>
          </cell>
          <cell r="S2141" t="str">
            <v>FRANKIE</v>
          </cell>
          <cell r="T2141" t="str">
            <v>12</v>
          </cell>
          <cell r="V2141" t="str">
            <v>41.707544</v>
          </cell>
          <cell r="W2141" t="str">
            <v>-71.838313</v>
          </cell>
        </row>
        <row r="2142">
          <cell r="B2142">
            <v>770371</v>
          </cell>
          <cell r="C2142" t="str">
            <v>DEANS MILL SCH USDA</v>
          </cell>
          <cell r="D2142" t="str">
            <v>USDA</v>
          </cell>
          <cell r="E2142">
            <v>0</v>
          </cell>
          <cell r="F2142" t="str">
            <v>T</v>
          </cell>
          <cell r="G2142" t="str">
            <v>35 DEANS MILL RD</v>
          </cell>
          <cell r="H2142" t="str">
            <v>STONINGTON</v>
          </cell>
          <cell r="I2142" t="str">
            <v>CT</v>
          </cell>
          <cell r="J2142" t="str">
            <v>06378</v>
          </cell>
          <cell r="K2142" t="str">
            <v>Exact Auto Street Reference Geocoded</v>
          </cell>
          <cell r="M2142" t="str">
            <v>STATE OF CT USDA</v>
          </cell>
          <cell r="N2142" t="str">
            <v>SIERING DISTRICT</v>
          </cell>
          <cell r="P2142">
            <v>43675</v>
          </cell>
          <cell r="Q2142">
            <v>44496.570115740702</v>
          </cell>
          <cell r="S2142" t="str">
            <v>FRANKIE</v>
          </cell>
          <cell r="T2142" t="str">
            <v>12</v>
          </cell>
          <cell r="V2142" t="str">
            <v>41.361269</v>
          </cell>
          <cell r="W2142" t="str">
            <v>-71.921763</v>
          </cell>
        </row>
        <row r="2143">
          <cell r="B2143">
            <v>770372</v>
          </cell>
          <cell r="C2143" t="str">
            <v>D C GOODWN SCH USDA</v>
          </cell>
          <cell r="D2143" t="str">
            <v>USDA</v>
          </cell>
          <cell r="E2143">
            <v>0</v>
          </cell>
          <cell r="F2143" t="str">
            <v>F</v>
          </cell>
          <cell r="G2143" t="str">
            <v>321 HUNTING LODGE RD</v>
          </cell>
          <cell r="H2143" t="str">
            <v>STORRS</v>
          </cell>
          <cell r="I2143" t="str">
            <v>CT</v>
          </cell>
          <cell r="J2143" t="str">
            <v>06268</v>
          </cell>
          <cell r="K2143" t="str">
            <v>High Confidence Auto Street Ref Geocoded</v>
          </cell>
          <cell r="M2143" t="str">
            <v>STATE OF CT USDA</v>
          </cell>
          <cell r="N2143" t="str">
            <v>SIERING DISTRICT</v>
          </cell>
          <cell r="O2143" t="str">
            <v>EFFECTIVE 8/10/20 Del in all locations unless cust chooses not to.</v>
          </cell>
          <cell r="P2143">
            <v>43675</v>
          </cell>
          <cell r="Q2143">
            <v>44089.543090277803</v>
          </cell>
          <cell r="R2143">
            <v>44742</v>
          </cell>
          <cell r="S2143" t="str">
            <v>FRANKIE</v>
          </cell>
          <cell r="T2143" t="str">
            <v>12</v>
          </cell>
          <cell r="V2143" t="str">
            <v>41.818274</v>
          </cell>
          <cell r="W2143" t="str">
            <v>-72.282656</v>
          </cell>
        </row>
        <row r="2144">
          <cell r="B2144">
            <v>770373</v>
          </cell>
          <cell r="C2144" t="str">
            <v>E O SMITH HI SCH USDA</v>
          </cell>
          <cell r="D2144" t="str">
            <v>USDA</v>
          </cell>
          <cell r="E2144">
            <v>0</v>
          </cell>
          <cell r="F2144" t="str">
            <v>F</v>
          </cell>
          <cell r="G2144" t="str">
            <v>1235 STORRS RD</v>
          </cell>
          <cell r="H2144" t="str">
            <v>STORRS</v>
          </cell>
          <cell r="I2144" t="str">
            <v>CT</v>
          </cell>
          <cell r="J2144" t="str">
            <v>06268</v>
          </cell>
          <cell r="K2144" t="str">
            <v>High Confidence Auto Street Ref Geocoded</v>
          </cell>
          <cell r="M2144" t="str">
            <v>STATE OF CT USDA</v>
          </cell>
          <cell r="N2144" t="str">
            <v>SIERING DISTRICT</v>
          </cell>
          <cell r="P2144">
            <v>43675</v>
          </cell>
          <cell r="Q2144">
            <v>44496.570138888899</v>
          </cell>
          <cell r="R2144">
            <v>44742</v>
          </cell>
          <cell r="S2144" t="str">
            <v>FRANKIE</v>
          </cell>
          <cell r="T2144" t="str">
            <v>12</v>
          </cell>
          <cell r="V2144" t="str">
            <v>41.802836</v>
          </cell>
          <cell r="W2144" t="str">
            <v>-72.242541</v>
          </cell>
        </row>
        <row r="2145">
          <cell r="B2145">
            <v>770374</v>
          </cell>
          <cell r="C2145" t="str">
            <v>MANSFIELD MID SCH USDA</v>
          </cell>
          <cell r="D2145" t="str">
            <v>USDA</v>
          </cell>
          <cell r="E2145">
            <v>0</v>
          </cell>
          <cell r="F2145" t="str">
            <v>F</v>
          </cell>
          <cell r="G2145" t="str">
            <v>205 SPRING HILL RD</v>
          </cell>
          <cell r="H2145" t="str">
            <v>STORRS</v>
          </cell>
          <cell r="I2145" t="str">
            <v>CT</v>
          </cell>
          <cell r="J2145" t="str">
            <v>06268</v>
          </cell>
          <cell r="K2145" t="str">
            <v>High Confidence Auto Street Ref Geocoded</v>
          </cell>
          <cell r="M2145" t="str">
            <v>STATE OF CT USDA</v>
          </cell>
          <cell r="N2145" t="str">
            <v>SIERING DISTRICT</v>
          </cell>
          <cell r="P2145">
            <v>43675</v>
          </cell>
          <cell r="Q2145">
            <v>44496.570138888899</v>
          </cell>
          <cell r="R2145">
            <v>44742</v>
          </cell>
          <cell r="S2145" t="str">
            <v>FRANKIE</v>
          </cell>
          <cell r="T2145" t="str">
            <v>12</v>
          </cell>
          <cell r="V2145" t="str">
            <v>41.777076</v>
          </cell>
          <cell r="W2145" t="str">
            <v>-72.231880</v>
          </cell>
        </row>
        <row r="2146">
          <cell r="B2146">
            <v>770375</v>
          </cell>
          <cell r="C2146" t="str">
            <v>STRATFORD USDA LIFTGATE</v>
          </cell>
          <cell r="D2146" t="str">
            <v>USDA</v>
          </cell>
          <cell r="E2146">
            <v>0</v>
          </cell>
          <cell r="F2146" t="str">
            <v>R</v>
          </cell>
          <cell r="G2146" t="str">
            <v>150 LINCOLN ST</v>
          </cell>
          <cell r="H2146" t="str">
            <v>STRATFORD</v>
          </cell>
          <cell r="I2146" t="str">
            <v>CT</v>
          </cell>
          <cell r="J2146" t="str">
            <v>06614</v>
          </cell>
          <cell r="K2146" t="str">
            <v>Exact Auto Street Reference Geocoded</v>
          </cell>
          <cell r="L2146" t="str">
            <v>LG; EJ</v>
          </cell>
          <cell r="M2146" t="str">
            <v>STATE OF CT USDA</v>
          </cell>
          <cell r="N2146" t="str">
            <v>SIERING DISTRICT</v>
          </cell>
          <cell r="O2146" t="str">
            <v>EFFECTIVE 8/10/20 Del in all locations unless cust chooses not to.</v>
          </cell>
          <cell r="P2146">
            <v>43675</v>
          </cell>
          <cell r="Q2146">
            <v>44692.535324074102</v>
          </cell>
          <cell r="R2146">
            <v>44734</v>
          </cell>
          <cell r="S2146" t="str">
            <v>FRANKIE</v>
          </cell>
          <cell r="T2146" t="str">
            <v>12</v>
          </cell>
          <cell r="V2146" t="str">
            <v>41.210864</v>
          </cell>
          <cell r="W2146" t="str">
            <v>-73.141471</v>
          </cell>
        </row>
        <row r="2147">
          <cell r="B2147">
            <v>770376</v>
          </cell>
          <cell r="C2147" t="str">
            <v>MCALISTER INT SCH USDA</v>
          </cell>
          <cell r="D2147" t="str">
            <v>USDA</v>
          </cell>
          <cell r="E2147">
            <v>0</v>
          </cell>
          <cell r="F2147" t="str">
            <v>F</v>
          </cell>
          <cell r="G2147" t="str">
            <v>260 MOUNTAIN RD</v>
          </cell>
          <cell r="H2147" t="str">
            <v>SUFFIELD</v>
          </cell>
          <cell r="I2147" t="str">
            <v>CT</v>
          </cell>
          <cell r="J2147" t="str">
            <v>06078</v>
          </cell>
          <cell r="K2147" t="str">
            <v>High Confidence Auto Street Ref Geocoded</v>
          </cell>
          <cell r="M2147" t="str">
            <v>STATE OF CT USDA</v>
          </cell>
          <cell r="N2147" t="str">
            <v>SIERING DISTRICT</v>
          </cell>
          <cell r="P2147">
            <v>43675</v>
          </cell>
          <cell r="Q2147">
            <v>44496.570150462998</v>
          </cell>
          <cell r="R2147">
            <v>44672</v>
          </cell>
          <cell r="S2147" t="str">
            <v>FRANKIE</v>
          </cell>
          <cell r="T2147" t="str">
            <v>12</v>
          </cell>
          <cell r="V2147" t="str">
            <v>41.983694</v>
          </cell>
          <cell r="W2147" t="str">
            <v>-72.660586</v>
          </cell>
        </row>
        <row r="2148">
          <cell r="B2148">
            <v>770377</v>
          </cell>
          <cell r="C2148" t="str">
            <v>SUFFIELD MID SCH USDA</v>
          </cell>
          <cell r="D2148" t="str">
            <v>USDA</v>
          </cell>
          <cell r="E2148">
            <v>0</v>
          </cell>
          <cell r="F2148" t="str">
            <v>F</v>
          </cell>
          <cell r="G2148" t="str">
            <v>350 MOUNTAIN RD</v>
          </cell>
          <cell r="H2148" t="str">
            <v>SUFFIELD</v>
          </cell>
          <cell r="I2148" t="str">
            <v>CT</v>
          </cell>
          <cell r="J2148" t="str">
            <v>06078</v>
          </cell>
          <cell r="K2148" t="str">
            <v>Exact Auto Street Reference Geocoded</v>
          </cell>
          <cell r="M2148" t="str">
            <v>STATE OF CT USDA</v>
          </cell>
          <cell r="N2148" t="str">
            <v>SIERING DISTRICT</v>
          </cell>
          <cell r="P2148">
            <v>43675</v>
          </cell>
          <cell r="Q2148">
            <v>44496.570150462998</v>
          </cell>
          <cell r="R2148">
            <v>44703</v>
          </cell>
          <cell r="S2148" t="str">
            <v>FRANKIE</v>
          </cell>
          <cell r="T2148" t="str">
            <v>12</v>
          </cell>
          <cell r="V2148" t="str">
            <v>41.983525</v>
          </cell>
          <cell r="W2148" t="str">
            <v>-72.664054</v>
          </cell>
        </row>
        <row r="2149">
          <cell r="B2149">
            <v>770378</v>
          </cell>
          <cell r="C2149" t="str">
            <v>ELI TERRY MID SCH USDA</v>
          </cell>
          <cell r="D2149" t="str">
            <v>USDA</v>
          </cell>
          <cell r="E2149">
            <v>0</v>
          </cell>
          <cell r="F2149" t="str">
            <v>F</v>
          </cell>
          <cell r="G2149" t="str">
            <v>21 N MAIN STREET</v>
          </cell>
          <cell r="H2149" t="str">
            <v>TERRYVILLE</v>
          </cell>
          <cell r="I2149" t="str">
            <v>CT</v>
          </cell>
          <cell r="J2149" t="str">
            <v>06786</v>
          </cell>
          <cell r="K2149" t="str">
            <v>Exact Auto Street Reference Geocoded</v>
          </cell>
          <cell r="M2149" t="str">
            <v>STATE OF CT USDA</v>
          </cell>
          <cell r="N2149" t="str">
            <v>SIERING DISTRICT</v>
          </cell>
          <cell r="O2149" t="str">
            <v>EFFECTIVE 8/10/20 Del in all locations unless cust chooses not to.</v>
          </cell>
          <cell r="P2149">
            <v>43675</v>
          </cell>
          <cell r="Q2149">
            <v>44530.8673263889</v>
          </cell>
          <cell r="R2149">
            <v>44490</v>
          </cell>
          <cell r="S2149" t="str">
            <v>FRANKIE</v>
          </cell>
          <cell r="T2149" t="str">
            <v>12</v>
          </cell>
          <cell r="V2149" t="str">
            <v>41.679598</v>
          </cell>
          <cell r="W2149" t="str">
            <v>-73.008971</v>
          </cell>
        </row>
        <row r="2150">
          <cell r="B2150">
            <v>770379</v>
          </cell>
          <cell r="C2150" t="str">
            <v>HARRY FISCHER SCH USDA</v>
          </cell>
          <cell r="D2150" t="str">
            <v>USDA</v>
          </cell>
          <cell r="E2150">
            <v>0</v>
          </cell>
          <cell r="F2150" t="str">
            <v>F</v>
          </cell>
          <cell r="G2150" t="str">
            <v>79 N MAIN ST</v>
          </cell>
          <cell r="H2150" t="str">
            <v>TERRYVILLE</v>
          </cell>
          <cell r="I2150" t="str">
            <v>CT</v>
          </cell>
          <cell r="J2150" t="str">
            <v>06786</v>
          </cell>
          <cell r="K2150" t="str">
            <v>Exact Auto Street Reference Geocoded</v>
          </cell>
          <cell r="M2150" t="str">
            <v>STATE OF CT USDA</v>
          </cell>
          <cell r="N2150" t="str">
            <v>SIERING DISTRICT</v>
          </cell>
          <cell r="P2150">
            <v>43675</v>
          </cell>
          <cell r="Q2150">
            <v>44089.543090277803</v>
          </cell>
          <cell r="R2150">
            <v>44700</v>
          </cell>
          <cell r="S2150" t="str">
            <v>FRANKIE</v>
          </cell>
          <cell r="T2150" t="str">
            <v>12</v>
          </cell>
          <cell r="V2150" t="str">
            <v>41.682546</v>
          </cell>
          <cell r="W2150" t="str">
            <v>-73.005935</v>
          </cell>
        </row>
        <row r="2151">
          <cell r="B2151">
            <v>770380</v>
          </cell>
          <cell r="C2151" t="str">
            <v>PLYMOUTH CTR SCH USDA</v>
          </cell>
          <cell r="D2151" t="str">
            <v>USDA</v>
          </cell>
          <cell r="E2151">
            <v>0</v>
          </cell>
          <cell r="F2151" t="str">
            <v>F</v>
          </cell>
          <cell r="G2151" t="str">
            <v>107 NORTH ST</v>
          </cell>
          <cell r="H2151" t="str">
            <v>Plymouth</v>
          </cell>
          <cell r="I2151" t="str">
            <v>CT</v>
          </cell>
          <cell r="J2151" t="str">
            <v>06786</v>
          </cell>
          <cell r="K2151" t="str">
            <v>High Confidence Auto Street Ref Geocoded</v>
          </cell>
          <cell r="M2151" t="str">
            <v>STATE OF CT USDA</v>
          </cell>
          <cell r="N2151" t="str">
            <v>SIERING DISTRICT</v>
          </cell>
          <cell r="P2151">
            <v>43675</v>
          </cell>
          <cell r="Q2151">
            <v>44267.428692129601</v>
          </cell>
          <cell r="R2151">
            <v>44603</v>
          </cell>
          <cell r="S2151" t="str">
            <v>ADMIN</v>
          </cell>
          <cell r="T2151" t="str">
            <v>12</v>
          </cell>
          <cell r="V2151" t="str">
            <v>41.679478</v>
          </cell>
          <cell r="W2151" t="str">
            <v>-73.052831</v>
          </cell>
        </row>
        <row r="2152">
          <cell r="B2152">
            <v>770381</v>
          </cell>
          <cell r="C2152" t="str">
            <v>TERRYVILLE HI SCH USDA</v>
          </cell>
          <cell r="D2152" t="str">
            <v>USDA</v>
          </cell>
          <cell r="E2152">
            <v>0</v>
          </cell>
          <cell r="F2152" t="str">
            <v>F</v>
          </cell>
          <cell r="G2152" t="str">
            <v>33 N HARWINTON AVE</v>
          </cell>
          <cell r="H2152" t="str">
            <v>TERRYVILLE</v>
          </cell>
          <cell r="I2152" t="str">
            <v>CT</v>
          </cell>
          <cell r="J2152" t="str">
            <v>06786</v>
          </cell>
          <cell r="K2152" t="str">
            <v>High Confidence Auto Street Ref Geocoded</v>
          </cell>
          <cell r="M2152" t="str">
            <v>STATE OF CT USDA</v>
          </cell>
          <cell r="N2152" t="str">
            <v>SIERING DISTRICT</v>
          </cell>
          <cell r="P2152">
            <v>43675</v>
          </cell>
          <cell r="Q2152">
            <v>44496.570138888899</v>
          </cell>
          <cell r="R2152">
            <v>44728</v>
          </cell>
          <cell r="S2152" t="str">
            <v>FRANKIE</v>
          </cell>
          <cell r="T2152" t="str">
            <v>12</v>
          </cell>
          <cell r="V2152" t="str">
            <v>41.682134</v>
          </cell>
          <cell r="W2152" t="str">
            <v>-73.023106</v>
          </cell>
        </row>
        <row r="2153">
          <cell r="B2153">
            <v>770382</v>
          </cell>
          <cell r="C2153" t="str">
            <v>BLACK ROCK EL SCH USDA</v>
          </cell>
          <cell r="D2153" t="str">
            <v>USDA</v>
          </cell>
          <cell r="E2153">
            <v>0</v>
          </cell>
          <cell r="F2153" t="str">
            <v>M</v>
          </cell>
          <cell r="G2153" t="str">
            <v>57 BRANCH RD</v>
          </cell>
          <cell r="H2153" t="str">
            <v>THOMASTON</v>
          </cell>
          <cell r="I2153" t="str">
            <v>CT</v>
          </cell>
          <cell r="J2153" t="str">
            <v>06787</v>
          </cell>
          <cell r="K2153" t="str">
            <v>High Confidence Auto Street Ref Geocoded</v>
          </cell>
          <cell r="M2153" t="str">
            <v>STATE OF CT USDA</v>
          </cell>
          <cell r="N2153" t="str">
            <v>SIERING DISTRICT</v>
          </cell>
          <cell r="P2153">
            <v>43675</v>
          </cell>
          <cell r="Q2153">
            <v>44496.570115740702</v>
          </cell>
          <cell r="S2153" t="str">
            <v>FRANKIE</v>
          </cell>
          <cell r="T2153" t="str">
            <v>12</v>
          </cell>
          <cell r="V2153" t="str">
            <v>41.657295</v>
          </cell>
          <cell r="W2153" t="str">
            <v>-73.091075</v>
          </cell>
        </row>
        <row r="2154">
          <cell r="B2154">
            <v>770383</v>
          </cell>
          <cell r="C2154" t="str">
            <v>THOMASTON CENTER SCHOOL - USDA</v>
          </cell>
          <cell r="D2154" t="str">
            <v>USDA</v>
          </cell>
          <cell r="E2154">
            <v>0</v>
          </cell>
          <cell r="F2154" t="str">
            <v>M</v>
          </cell>
          <cell r="G2154" t="str">
            <v>1 THOMAS AVENUE</v>
          </cell>
          <cell r="H2154" t="str">
            <v>THOMASTON</v>
          </cell>
          <cell r="I2154" t="str">
            <v>CT</v>
          </cell>
          <cell r="J2154" t="str">
            <v>06787</v>
          </cell>
          <cell r="K2154" t="str">
            <v>Exact Auto Street Reference Geocoded</v>
          </cell>
          <cell r="M2154" t="str">
            <v>STATE OF CT USDA</v>
          </cell>
          <cell r="N2154" t="str">
            <v>SIERING DISTRICT</v>
          </cell>
          <cell r="P2154">
            <v>43675</v>
          </cell>
          <cell r="Q2154">
            <v>44496.570115740702</v>
          </cell>
          <cell r="S2154" t="str">
            <v>FRANKIE</v>
          </cell>
          <cell r="T2154" t="str">
            <v>12</v>
          </cell>
          <cell r="V2154" t="str">
            <v>41.673804</v>
          </cell>
          <cell r="W2154" t="str">
            <v>-73.074383</v>
          </cell>
        </row>
        <row r="2155">
          <cell r="B2155">
            <v>770384</v>
          </cell>
          <cell r="C2155" t="str">
            <v>THOMASTON HI SCH USDA</v>
          </cell>
          <cell r="D2155" t="str">
            <v>USDA</v>
          </cell>
          <cell r="E2155">
            <v>0</v>
          </cell>
          <cell r="F2155" t="str">
            <v>M</v>
          </cell>
          <cell r="G2155" t="str">
            <v>185 BRANCH RD</v>
          </cell>
          <cell r="H2155" t="str">
            <v>THOMASTON</v>
          </cell>
          <cell r="I2155" t="str">
            <v>CT</v>
          </cell>
          <cell r="J2155" t="str">
            <v>06787</v>
          </cell>
          <cell r="K2155" t="str">
            <v>Exact Auto Street Reference Geocoded</v>
          </cell>
          <cell r="M2155" t="str">
            <v>STATE OF CT USDA</v>
          </cell>
          <cell r="N2155" t="str">
            <v>SIERING DISTRICT</v>
          </cell>
          <cell r="P2155">
            <v>43675</v>
          </cell>
          <cell r="Q2155">
            <v>44496.570115740702</v>
          </cell>
          <cell r="S2155" t="str">
            <v>FRANKIE</v>
          </cell>
          <cell r="T2155" t="str">
            <v>12</v>
          </cell>
          <cell r="V2155" t="str">
            <v>41.657434</v>
          </cell>
          <cell r="W2155" t="str">
            <v>-73.091822</v>
          </cell>
        </row>
        <row r="2156">
          <cell r="B2156">
            <v>770385</v>
          </cell>
          <cell r="C2156" t="str">
            <v>BIRCH GROVE EL SCH USDA</v>
          </cell>
          <cell r="D2156" t="str">
            <v>USDA</v>
          </cell>
          <cell r="E2156">
            <v>0</v>
          </cell>
          <cell r="F2156" t="str">
            <v>R</v>
          </cell>
          <cell r="G2156" t="str">
            <v>247 RHODES RD</v>
          </cell>
          <cell r="H2156" t="str">
            <v>TOLLAND</v>
          </cell>
          <cell r="I2156" t="str">
            <v>CT</v>
          </cell>
          <cell r="J2156" t="str">
            <v>06084</v>
          </cell>
          <cell r="K2156" t="str">
            <v>Exact Auto Street Reference Geocoded</v>
          </cell>
          <cell r="M2156" t="str">
            <v>STATE OF CT USDA</v>
          </cell>
          <cell r="N2156" t="str">
            <v>SIERING DISTRICT</v>
          </cell>
          <cell r="P2156">
            <v>43675</v>
          </cell>
          <cell r="Q2156">
            <v>44089.543090277803</v>
          </cell>
          <cell r="R2156">
            <v>44643</v>
          </cell>
          <cell r="S2156" t="str">
            <v>FRANKIE</v>
          </cell>
          <cell r="T2156" t="str">
            <v>12</v>
          </cell>
          <cell r="V2156" t="str">
            <v>41.859434</v>
          </cell>
          <cell r="W2156" t="str">
            <v>-72.332897</v>
          </cell>
        </row>
        <row r="2157">
          <cell r="B2157">
            <v>770386</v>
          </cell>
          <cell r="C2157" t="str">
            <v>Tolland High School</v>
          </cell>
          <cell r="D2157" t="str">
            <v>USDA</v>
          </cell>
          <cell r="E2157">
            <v>0</v>
          </cell>
          <cell r="F2157" t="str">
            <v>R</v>
          </cell>
          <cell r="G2157" t="str">
            <v>1 EAGLE HILL DR</v>
          </cell>
          <cell r="H2157" t="str">
            <v>TOLLAND</v>
          </cell>
          <cell r="I2157" t="str">
            <v>CT</v>
          </cell>
          <cell r="J2157" t="str">
            <v>06084</v>
          </cell>
          <cell r="K2157" t="str">
            <v>High Confidence Auto Street Ref Geocoded</v>
          </cell>
          <cell r="M2157" t="str">
            <v>STATE OF CT USDA</v>
          </cell>
          <cell r="N2157" t="str">
            <v>SIERING DISTRICT</v>
          </cell>
          <cell r="P2157">
            <v>43675</v>
          </cell>
          <cell r="Q2157">
            <v>44496.570150462998</v>
          </cell>
          <cell r="R2157">
            <v>44678</v>
          </cell>
          <cell r="S2157" t="str">
            <v>FRANKIE</v>
          </cell>
          <cell r="T2157" t="str">
            <v>12</v>
          </cell>
          <cell r="V2157" t="str">
            <v>41.872090</v>
          </cell>
          <cell r="W2157" t="str">
            <v>-72.341021</v>
          </cell>
        </row>
        <row r="2158">
          <cell r="B2158">
            <v>770387</v>
          </cell>
          <cell r="C2158" t="str">
            <v>TOLLD INTERM SCH USDA</v>
          </cell>
          <cell r="D2158" t="str">
            <v>USDA</v>
          </cell>
          <cell r="E2158">
            <v>0</v>
          </cell>
          <cell r="F2158" t="str">
            <v>R</v>
          </cell>
          <cell r="G2158" t="str">
            <v>96 OLD POST RD</v>
          </cell>
          <cell r="H2158" t="str">
            <v>TOLLAND</v>
          </cell>
          <cell r="I2158" t="str">
            <v>CT</v>
          </cell>
          <cell r="J2158" t="str">
            <v>06084</v>
          </cell>
          <cell r="K2158" t="str">
            <v>Exact Auto Street Reference Geocoded</v>
          </cell>
          <cell r="M2158" t="str">
            <v>STATE OF CT USDA</v>
          </cell>
          <cell r="N2158" t="str">
            <v>SIERING DISTRICT</v>
          </cell>
          <cell r="P2158">
            <v>43675</v>
          </cell>
          <cell r="Q2158">
            <v>44496.570150462998</v>
          </cell>
          <cell r="S2158" t="str">
            <v>FRANKIE</v>
          </cell>
          <cell r="T2158" t="str">
            <v>12</v>
          </cell>
          <cell r="V2158" t="str">
            <v>41.869477</v>
          </cell>
          <cell r="W2158" t="str">
            <v>-72.369175</v>
          </cell>
        </row>
        <row r="2159">
          <cell r="B2159">
            <v>770388</v>
          </cell>
          <cell r="C2159" t="str">
            <v>TOLLAND MID SCHOOL - USDA</v>
          </cell>
          <cell r="D2159" t="str">
            <v>USDA</v>
          </cell>
          <cell r="E2159">
            <v>0</v>
          </cell>
          <cell r="F2159" t="str">
            <v>R</v>
          </cell>
          <cell r="G2159" t="str">
            <v>1 FALCON WAY</v>
          </cell>
          <cell r="H2159" t="str">
            <v>TOLLAND</v>
          </cell>
          <cell r="I2159" t="str">
            <v>CT</v>
          </cell>
          <cell r="J2159" t="str">
            <v>06084</v>
          </cell>
          <cell r="K2159" t="str">
            <v>Exact Auto Street Reference Geocoded</v>
          </cell>
          <cell r="M2159" t="str">
            <v>STATE OF CT USDA</v>
          </cell>
          <cell r="N2159" t="str">
            <v>SIERING DISTRICT</v>
          </cell>
          <cell r="P2159">
            <v>43675</v>
          </cell>
          <cell r="Q2159">
            <v>44496.570150462998</v>
          </cell>
          <cell r="S2159" t="str">
            <v>FRANKIE</v>
          </cell>
          <cell r="T2159" t="str">
            <v>12</v>
          </cell>
          <cell r="V2159" t="str">
            <v>41.872447</v>
          </cell>
          <cell r="W2159" t="str">
            <v>-72.350319</v>
          </cell>
        </row>
        <row r="2160">
          <cell r="B2160">
            <v>770389</v>
          </cell>
          <cell r="C2160" t="str">
            <v>EAST SCHOOL  USDA</v>
          </cell>
          <cell r="D2160" t="str">
            <v>USDA</v>
          </cell>
          <cell r="E2160">
            <v>0</v>
          </cell>
          <cell r="F2160" t="str">
            <v>M</v>
          </cell>
          <cell r="G2160" t="str">
            <v>215 HOGAN DR</v>
          </cell>
          <cell r="H2160" t="str">
            <v>TORRINGTON</v>
          </cell>
          <cell r="I2160" t="str">
            <v>CT</v>
          </cell>
          <cell r="J2160" t="str">
            <v>06790</v>
          </cell>
          <cell r="K2160" t="str">
            <v>Exact Auto Street Reference Geocoded</v>
          </cell>
          <cell r="M2160" t="str">
            <v>STATE OF CT USDA</v>
          </cell>
          <cell r="N2160" t="str">
            <v>SIERING DISTRICT</v>
          </cell>
          <cell r="P2160">
            <v>43675</v>
          </cell>
          <cell r="Q2160">
            <v>44089.543090277803</v>
          </cell>
          <cell r="S2160" t="str">
            <v>FRANKIE</v>
          </cell>
          <cell r="T2160" t="str">
            <v>12</v>
          </cell>
          <cell r="V2160" t="str">
            <v>41.808647</v>
          </cell>
          <cell r="W2160" t="str">
            <v>-73.091752</v>
          </cell>
        </row>
        <row r="2161">
          <cell r="B2161">
            <v>770390</v>
          </cell>
          <cell r="C2161" t="str">
            <v>FORBES SCHOOL USDA</v>
          </cell>
          <cell r="D2161" t="str">
            <v>USDA</v>
          </cell>
          <cell r="E2161">
            <v>0</v>
          </cell>
          <cell r="F2161" t="str">
            <v>M</v>
          </cell>
          <cell r="G2161" t="str">
            <v>500 MIGEON AVE</v>
          </cell>
          <cell r="H2161" t="str">
            <v>TORRINGTON</v>
          </cell>
          <cell r="I2161" t="str">
            <v>CT</v>
          </cell>
          <cell r="J2161" t="str">
            <v>06790</v>
          </cell>
          <cell r="K2161" t="str">
            <v>Exact Auto Street Reference Geocoded</v>
          </cell>
          <cell r="M2161" t="str">
            <v>STATE OF CT USDA</v>
          </cell>
          <cell r="N2161" t="str">
            <v>SIERING DISTRICT</v>
          </cell>
          <cell r="P2161">
            <v>43675</v>
          </cell>
          <cell r="Q2161">
            <v>44496.570150462998</v>
          </cell>
          <cell r="R2161">
            <v>44697</v>
          </cell>
          <cell r="S2161" t="str">
            <v>FRANKIE</v>
          </cell>
          <cell r="T2161" t="str">
            <v>12</v>
          </cell>
          <cell r="V2161" t="str">
            <v>41.813627</v>
          </cell>
          <cell r="W2161" t="str">
            <v>-73.133669</v>
          </cell>
        </row>
        <row r="2162">
          <cell r="B2162">
            <v>770391</v>
          </cell>
          <cell r="C2162" t="str">
            <v>O WOLCOTT THS USDA CTECS</v>
          </cell>
          <cell r="D2162" t="str">
            <v>USDA</v>
          </cell>
          <cell r="E2162">
            <v>0</v>
          </cell>
          <cell r="F2162" t="str">
            <v>M</v>
          </cell>
          <cell r="G2162" t="str">
            <v>75 OLIVER ST</v>
          </cell>
          <cell r="H2162" t="str">
            <v>TORRINGTON</v>
          </cell>
          <cell r="I2162" t="str">
            <v>CT</v>
          </cell>
          <cell r="J2162" t="str">
            <v>06790</v>
          </cell>
          <cell r="K2162" t="str">
            <v>Exact Auto Street Reference Geocoded</v>
          </cell>
          <cell r="M2162" t="str">
            <v>STATE OF CT USDA</v>
          </cell>
          <cell r="N2162" t="str">
            <v>SIERING DISTRICT</v>
          </cell>
          <cell r="P2162">
            <v>43675</v>
          </cell>
          <cell r="Q2162">
            <v>44496.570208333302</v>
          </cell>
          <cell r="S2162" t="str">
            <v>FRANKIE</v>
          </cell>
          <cell r="T2162" t="str">
            <v>12</v>
          </cell>
          <cell r="V2162" t="str">
            <v>41.810185</v>
          </cell>
          <cell r="W2162" t="str">
            <v>-73.111543</v>
          </cell>
        </row>
        <row r="2163">
          <cell r="B2163">
            <v>770392</v>
          </cell>
          <cell r="C2163" t="str">
            <v>SOUTHWST SCH USDA</v>
          </cell>
          <cell r="D2163" t="str">
            <v>USDA</v>
          </cell>
          <cell r="E2163">
            <v>0</v>
          </cell>
          <cell r="F2163" t="str">
            <v>M</v>
          </cell>
          <cell r="G2163" t="str">
            <v>340 LITCHFIELD ST</v>
          </cell>
          <cell r="H2163" t="str">
            <v>TORRINGTON</v>
          </cell>
          <cell r="I2163" t="str">
            <v>CT</v>
          </cell>
          <cell r="J2163" t="str">
            <v>06790</v>
          </cell>
          <cell r="K2163" t="str">
            <v>Exact Auto Street Reference Geocoded</v>
          </cell>
          <cell r="M2163" t="str">
            <v>STATE OF CT USDA</v>
          </cell>
          <cell r="N2163" t="str">
            <v>SIERING DISTRICT</v>
          </cell>
          <cell r="P2163">
            <v>43675</v>
          </cell>
          <cell r="Q2163">
            <v>44496.570150462998</v>
          </cell>
          <cell r="R2163">
            <v>44727</v>
          </cell>
          <cell r="S2163" t="str">
            <v>FRANKIE</v>
          </cell>
          <cell r="T2163" t="str">
            <v>12</v>
          </cell>
          <cell r="V2163" t="str">
            <v>41.794893</v>
          </cell>
          <cell r="W2163" t="str">
            <v>-73.126753</v>
          </cell>
        </row>
        <row r="2164">
          <cell r="B2164">
            <v>770393</v>
          </cell>
          <cell r="C2164" t="str">
            <v>TORRINGFORD SCH USDA</v>
          </cell>
          <cell r="D2164" t="str">
            <v>USDA</v>
          </cell>
          <cell r="E2164">
            <v>0</v>
          </cell>
          <cell r="F2164" t="str">
            <v>M</v>
          </cell>
          <cell r="G2164" t="str">
            <v>800 CHARLES STREET</v>
          </cell>
          <cell r="H2164" t="str">
            <v>TORRINGTON</v>
          </cell>
          <cell r="I2164" t="str">
            <v>CT</v>
          </cell>
          <cell r="J2164" t="str">
            <v>06790</v>
          </cell>
          <cell r="K2164" t="str">
            <v>Exact Auto Street Reference Geocoded</v>
          </cell>
          <cell r="M2164" t="str">
            <v>STATE OF CT USDA</v>
          </cell>
          <cell r="N2164" t="str">
            <v>SIERING DISTRICT</v>
          </cell>
          <cell r="P2164">
            <v>43675</v>
          </cell>
          <cell r="Q2164">
            <v>44496.570150462998</v>
          </cell>
          <cell r="R2164">
            <v>44703</v>
          </cell>
          <cell r="S2164" t="str">
            <v>FRANKIE</v>
          </cell>
          <cell r="T2164" t="str">
            <v>12</v>
          </cell>
          <cell r="V2164" t="str">
            <v>41.820279</v>
          </cell>
          <cell r="W2164" t="str">
            <v>-73.092049</v>
          </cell>
        </row>
        <row r="2165">
          <cell r="B2165">
            <v>770394</v>
          </cell>
          <cell r="C2165" t="str">
            <v>TORRINGTON HI SCH USDA</v>
          </cell>
          <cell r="D2165" t="str">
            <v>USDA</v>
          </cell>
          <cell r="E2165">
            <v>0</v>
          </cell>
          <cell r="F2165" t="str">
            <v>M</v>
          </cell>
          <cell r="G2165" t="str">
            <v>50 MAJOR BESSE DR</v>
          </cell>
          <cell r="H2165" t="str">
            <v>TORRINGTON</v>
          </cell>
          <cell r="I2165" t="str">
            <v>CT</v>
          </cell>
          <cell r="J2165" t="str">
            <v>06790</v>
          </cell>
          <cell r="K2165" t="str">
            <v>Exact Auto Street Reference Geocoded</v>
          </cell>
          <cell r="M2165" t="str">
            <v>STATE OF CT USDA</v>
          </cell>
          <cell r="N2165" t="str">
            <v>SIERING DISTRICT</v>
          </cell>
          <cell r="P2165">
            <v>43675</v>
          </cell>
          <cell r="Q2165">
            <v>44496.570150462998</v>
          </cell>
          <cell r="R2165">
            <v>44697</v>
          </cell>
          <cell r="S2165" t="str">
            <v>FRANKIE</v>
          </cell>
          <cell r="T2165" t="str">
            <v>12</v>
          </cell>
          <cell r="V2165" t="str">
            <v>41.816256</v>
          </cell>
          <cell r="W2165" t="str">
            <v>-73.109365</v>
          </cell>
        </row>
        <row r="2166">
          <cell r="B2166">
            <v>770395</v>
          </cell>
          <cell r="C2166" t="str">
            <v>TORRINGTON MID SCH USDA</v>
          </cell>
          <cell r="D2166" t="str">
            <v>USDA</v>
          </cell>
          <cell r="E2166">
            <v>0</v>
          </cell>
          <cell r="F2166" t="str">
            <v>M</v>
          </cell>
          <cell r="G2166" t="str">
            <v>200 MIDDLE SCHOOL DR</v>
          </cell>
          <cell r="H2166" t="str">
            <v>TORRINGTON</v>
          </cell>
          <cell r="I2166" t="str">
            <v>CT</v>
          </cell>
          <cell r="J2166" t="str">
            <v>06790</v>
          </cell>
          <cell r="K2166" t="str">
            <v>Exact Auto Street Reference Geocoded</v>
          </cell>
          <cell r="M2166" t="str">
            <v>STATE OF CT USDA</v>
          </cell>
          <cell r="N2166" t="str">
            <v>SIERING DISTRICT</v>
          </cell>
          <cell r="P2166">
            <v>43675</v>
          </cell>
          <cell r="Q2166">
            <v>44496.570150462998</v>
          </cell>
          <cell r="R2166">
            <v>44724</v>
          </cell>
          <cell r="S2166" t="str">
            <v>FRANKIE</v>
          </cell>
          <cell r="T2166" t="str">
            <v>12</v>
          </cell>
          <cell r="V2166" t="str">
            <v>41.834546</v>
          </cell>
          <cell r="W2166" t="str">
            <v>-73.074325</v>
          </cell>
        </row>
        <row r="2167">
          <cell r="B2167">
            <v>770396</v>
          </cell>
          <cell r="C2167" t="str">
            <v>VOGEL W  SCHOOL USDA</v>
          </cell>
          <cell r="D2167" t="str">
            <v>USDA</v>
          </cell>
          <cell r="E2167">
            <v>0</v>
          </cell>
          <cell r="F2167" t="str">
            <v>M</v>
          </cell>
          <cell r="G2167" t="str">
            <v>68 CHURCH ST</v>
          </cell>
          <cell r="H2167" t="str">
            <v>TORRINGTON</v>
          </cell>
          <cell r="I2167" t="str">
            <v>CT</v>
          </cell>
          <cell r="J2167" t="str">
            <v>06790</v>
          </cell>
          <cell r="K2167" t="str">
            <v>High Confidence Auto Street Ref Geocoded</v>
          </cell>
          <cell r="M2167" t="str">
            <v>STATE OF CT USDA</v>
          </cell>
          <cell r="N2167" t="str">
            <v>SIERING DISTRICT</v>
          </cell>
          <cell r="P2167">
            <v>43675</v>
          </cell>
          <cell r="Q2167">
            <v>44496.570150462998</v>
          </cell>
          <cell r="R2167">
            <v>44727</v>
          </cell>
          <cell r="S2167" t="str">
            <v>FRANKIE</v>
          </cell>
          <cell r="T2167" t="str">
            <v>12</v>
          </cell>
          <cell r="V2167" t="str">
            <v>41.803851</v>
          </cell>
          <cell r="W2167" t="str">
            <v>-73.122423</v>
          </cell>
        </row>
        <row r="2168">
          <cell r="B2168">
            <v>770397</v>
          </cell>
          <cell r="C2168" t="str">
            <v>BOOTH HILL SCHOOL USDA</v>
          </cell>
          <cell r="D2168" t="str">
            <v>USDA</v>
          </cell>
          <cell r="E2168">
            <v>0</v>
          </cell>
          <cell r="F2168" t="str">
            <v>W</v>
          </cell>
          <cell r="G2168" t="str">
            <v>545 BOOTH HILL RD</v>
          </cell>
          <cell r="H2168" t="str">
            <v>TRUMBULL</v>
          </cell>
          <cell r="I2168" t="str">
            <v>CT</v>
          </cell>
          <cell r="J2168" t="str">
            <v>06611</v>
          </cell>
          <cell r="K2168" t="str">
            <v>High Confidence Auto Street Ref Geocoded</v>
          </cell>
          <cell r="M2168" t="str">
            <v>STATE OF CT USDA</v>
          </cell>
          <cell r="N2168" t="str">
            <v>SIERING DISTRICT</v>
          </cell>
          <cell r="P2168">
            <v>43675</v>
          </cell>
          <cell r="Q2168">
            <v>44691.606412036999</v>
          </cell>
          <cell r="R2168">
            <v>44728</v>
          </cell>
          <cell r="S2168" t="str">
            <v>FRANKIE</v>
          </cell>
          <cell r="T2168" t="str">
            <v>12</v>
          </cell>
          <cell r="V2168" t="str">
            <v>41.260715</v>
          </cell>
          <cell r="W2168" t="str">
            <v>-73.170525</v>
          </cell>
        </row>
        <row r="2169">
          <cell r="B2169">
            <v>770398</v>
          </cell>
          <cell r="C2169" t="str">
            <v>DANIEL FARM SCHOOL USDA</v>
          </cell>
          <cell r="D2169" t="str">
            <v>USDA</v>
          </cell>
          <cell r="E2169">
            <v>0</v>
          </cell>
          <cell r="F2169" t="str">
            <v>W</v>
          </cell>
          <cell r="G2169" t="str">
            <v>710 DANIELS FARM RD</v>
          </cell>
          <cell r="H2169" t="str">
            <v>TRUMBULL</v>
          </cell>
          <cell r="I2169" t="str">
            <v>CT</v>
          </cell>
          <cell r="J2169" t="str">
            <v>06611</v>
          </cell>
          <cell r="K2169" t="str">
            <v>Exact Auto Street Reference Geocoded</v>
          </cell>
          <cell r="M2169" t="str">
            <v>STATE OF CT USDA</v>
          </cell>
          <cell r="N2169" t="str">
            <v>SIERING DISTRICT</v>
          </cell>
          <cell r="P2169">
            <v>43675</v>
          </cell>
          <cell r="Q2169">
            <v>44496.570150462998</v>
          </cell>
          <cell r="R2169">
            <v>44698</v>
          </cell>
          <cell r="S2169" t="str">
            <v>FRANKIE</v>
          </cell>
          <cell r="T2169" t="str">
            <v>12</v>
          </cell>
          <cell r="V2169" t="str">
            <v>41.268212</v>
          </cell>
          <cell r="W2169" t="str">
            <v>-73.199900</v>
          </cell>
        </row>
        <row r="2170">
          <cell r="B2170">
            <v>770399</v>
          </cell>
          <cell r="C2170" t="str">
            <v>FRENCHTOWN EL SCH USDA</v>
          </cell>
          <cell r="D2170" t="str">
            <v>USDA</v>
          </cell>
          <cell r="E2170">
            <v>0</v>
          </cell>
          <cell r="F2170" t="str">
            <v>W</v>
          </cell>
          <cell r="G2170" t="str">
            <v>30 FRENCHTOWN RD</v>
          </cell>
          <cell r="H2170" t="str">
            <v>TRUMBULL</v>
          </cell>
          <cell r="I2170" t="str">
            <v>CT</v>
          </cell>
          <cell r="J2170" t="str">
            <v>06611</v>
          </cell>
          <cell r="K2170" t="str">
            <v>Exact Auto Street Reference Geocoded</v>
          </cell>
          <cell r="M2170" t="str">
            <v>STATE OF CT USDA</v>
          </cell>
          <cell r="N2170" t="str">
            <v>SIERING DISTRICT</v>
          </cell>
          <cell r="P2170">
            <v>43675</v>
          </cell>
          <cell r="Q2170">
            <v>44691.606412036999</v>
          </cell>
          <cell r="R2170">
            <v>44691</v>
          </cell>
          <cell r="S2170" t="str">
            <v>FRANKIE</v>
          </cell>
          <cell r="T2170" t="str">
            <v>12</v>
          </cell>
          <cell r="V2170" t="str">
            <v>41.232676</v>
          </cell>
          <cell r="W2170" t="str">
            <v>-73.212128</v>
          </cell>
        </row>
        <row r="2171">
          <cell r="B2171">
            <v>770400</v>
          </cell>
          <cell r="C2171" t="str">
            <v>HILLCREST JR HI SCH USDA</v>
          </cell>
          <cell r="D2171" t="str">
            <v>USDA</v>
          </cell>
          <cell r="E2171">
            <v>0</v>
          </cell>
          <cell r="F2171" t="str">
            <v>W</v>
          </cell>
          <cell r="G2171" t="str">
            <v>530 DANIELS FARM RD</v>
          </cell>
          <cell r="H2171" t="str">
            <v>TRUMBULL</v>
          </cell>
          <cell r="I2171" t="str">
            <v>CT</v>
          </cell>
          <cell r="J2171" t="str">
            <v>06611</v>
          </cell>
          <cell r="K2171" t="str">
            <v>High Confidence Auto Street Ref Geocoded</v>
          </cell>
          <cell r="M2171" t="str">
            <v>STATE OF CT USDA</v>
          </cell>
          <cell r="N2171" t="str">
            <v>SIERING DISTRICT</v>
          </cell>
          <cell r="P2171">
            <v>43675</v>
          </cell>
          <cell r="Q2171">
            <v>44496.570150462998</v>
          </cell>
          <cell r="R2171">
            <v>44656</v>
          </cell>
          <cell r="S2171" t="str">
            <v>FRANKIE</v>
          </cell>
          <cell r="T2171" t="str">
            <v>12</v>
          </cell>
          <cell r="V2171" t="str">
            <v>41.263012</v>
          </cell>
          <cell r="W2171" t="str">
            <v>-73.198786</v>
          </cell>
        </row>
        <row r="2172">
          <cell r="B2172">
            <v>770401</v>
          </cell>
          <cell r="C2172" t="str">
            <v>JANE RYAN SCH USDA</v>
          </cell>
          <cell r="D2172" t="str">
            <v>USDA</v>
          </cell>
          <cell r="E2172">
            <v>0</v>
          </cell>
          <cell r="F2172" t="str">
            <v>W</v>
          </cell>
          <cell r="G2172" t="str">
            <v>190 PARK LN</v>
          </cell>
          <cell r="H2172" t="str">
            <v>TRUMBULL</v>
          </cell>
          <cell r="I2172" t="str">
            <v>CT</v>
          </cell>
          <cell r="J2172" t="str">
            <v>06611</v>
          </cell>
          <cell r="K2172" t="str">
            <v>High Confidence Auto Street Ref Geocoded</v>
          </cell>
          <cell r="M2172" t="str">
            <v>STATE OF CT USDA</v>
          </cell>
          <cell r="N2172" t="str">
            <v>SIERING DISTRICT</v>
          </cell>
          <cell r="P2172">
            <v>43675</v>
          </cell>
          <cell r="Q2172">
            <v>44691.606412036999</v>
          </cell>
          <cell r="R2172">
            <v>44728</v>
          </cell>
          <cell r="S2172" t="str">
            <v>FRANKIE</v>
          </cell>
          <cell r="T2172" t="str">
            <v>12</v>
          </cell>
          <cell r="V2172" t="str">
            <v>41.252956</v>
          </cell>
          <cell r="W2172" t="str">
            <v>-73.227981</v>
          </cell>
        </row>
        <row r="2173">
          <cell r="B2173">
            <v>770402</v>
          </cell>
          <cell r="C2173" t="str">
            <v>MADISON JR HI SCH USDA</v>
          </cell>
          <cell r="D2173" t="str">
            <v>USDA</v>
          </cell>
          <cell r="E2173">
            <v>0</v>
          </cell>
          <cell r="F2173" t="str">
            <v>W</v>
          </cell>
          <cell r="G2173" t="str">
            <v>4630 MADISON AVE</v>
          </cell>
          <cell r="H2173" t="str">
            <v>TRUMBULL</v>
          </cell>
          <cell r="I2173" t="str">
            <v>CT</v>
          </cell>
          <cell r="J2173" t="str">
            <v>06611</v>
          </cell>
          <cell r="K2173" t="str">
            <v>Exact Auto Street Reference Geocoded</v>
          </cell>
          <cell r="M2173" t="str">
            <v>STATE OF CT USDA</v>
          </cell>
          <cell r="N2173" t="str">
            <v>SIERING DISTRICT</v>
          </cell>
          <cell r="P2173">
            <v>43675</v>
          </cell>
          <cell r="Q2173">
            <v>44496.570150462998</v>
          </cell>
          <cell r="R2173">
            <v>44698</v>
          </cell>
          <cell r="S2173" t="str">
            <v>FRANKIE</v>
          </cell>
          <cell r="T2173" t="str">
            <v>12</v>
          </cell>
          <cell r="V2173" t="str">
            <v>41.255066</v>
          </cell>
          <cell r="W2173" t="str">
            <v>-73.245658</v>
          </cell>
        </row>
        <row r="2174">
          <cell r="B2174">
            <v>770403</v>
          </cell>
          <cell r="C2174" t="str">
            <v>MID BROOK SCHOOL USDA</v>
          </cell>
          <cell r="D2174" t="str">
            <v>USDA</v>
          </cell>
          <cell r="E2174">
            <v>0</v>
          </cell>
          <cell r="F2174" t="str">
            <v>W</v>
          </cell>
          <cell r="G2174" t="str">
            <v>220 MIDDLEBROOKS AVE</v>
          </cell>
          <cell r="H2174" t="str">
            <v>TRUMBULL</v>
          </cell>
          <cell r="I2174" t="str">
            <v>CT</v>
          </cell>
          <cell r="J2174" t="str">
            <v>06611</v>
          </cell>
          <cell r="K2174" t="str">
            <v>Exact Auto Street Reference Geocoded</v>
          </cell>
          <cell r="M2174" t="str">
            <v>STATE OF CT USDA</v>
          </cell>
          <cell r="N2174" t="str">
            <v>SIERING DISTRICT</v>
          </cell>
          <cell r="P2174">
            <v>43675</v>
          </cell>
          <cell r="Q2174">
            <v>44691.606412036999</v>
          </cell>
          <cell r="R2174">
            <v>44691</v>
          </cell>
          <cell r="S2174" t="str">
            <v>FRANKIE</v>
          </cell>
          <cell r="T2174" t="str">
            <v>12</v>
          </cell>
          <cell r="V2174" t="str">
            <v>41.250244</v>
          </cell>
          <cell r="W2174" t="str">
            <v>-73.211697</v>
          </cell>
        </row>
        <row r="2175">
          <cell r="B2175">
            <v>770404</v>
          </cell>
          <cell r="C2175" t="str">
            <v>TASHUA SCHOOL USDA</v>
          </cell>
          <cell r="D2175" t="str">
            <v>USDA</v>
          </cell>
          <cell r="E2175">
            <v>0</v>
          </cell>
          <cell r="F2175" t="str">
            <v>W</v>
          </cell>
          <cell r="G2175" t="str">
            <v>401 STONEHOUSE RD</v>
          </cell>
          <cell r="H2175" t="str">
            <v>TRUMBULL</v>
          </cell>
          <cell r="I2175" t="str">
            <v>CT</v>
          </cell>
          <cell r="J2175" t="str">
            <v>06611</v>
          </cell>
          <cell r="K2175" t="str">
            <v>Exact Auto Street Reference Geocoded</v>
          </cell>
          <cell r="M2175" t="str">
            <v>STATE OF CT USDA</v>
          </cell>
          <cell r="N2175" t="str">
            <v>SIERING DISTRICT</v>
          </cell>
          <cell r="P2175">
            <v>43675</v>
          </cell>
          <cell r="Q2175">
            <v>44496.570150462998</v>
          </cell>
          <cell r="R2175">
            <v>44656</v>
          </cell>
          <cell r="S2175" t="str">
            <v>FRANKIE</v>
          </cell>
          <cell r="T2175" t="str">
            <v>12</v>
          </cell>
          <cell r="V2175" t="str">
            <v>41.275529</v>
          </cell>
          <cell r="W2175" t="str">
            <v>-73.243408</v>
          </cell>
        </row>
        <row r="2176">
          <cell r="B2176">
            <v>770405</v>
          </cell>
          <cell r="C2176" t="str">
            <v>TRUMBULL HI SCH USDA</v>
          </cell>
          <cell r="D2176" t="str">
            <v>USDA</v>
          </cell>
          <cell r="E2176">
            <v>0</v>
          </cell>
          <cell r="F2176" t="str">
            <v>W</v>
          </cell>
          <cell r="G2176" t="str">
            <v>72 STROBEL RD</v>
          </cell>
          <cell r="H2176" t="str">
            <v>TRUMBULL</v>
          </cell>
          <cell r="I2176" t="str">
            <v>CT</v>
          </cell>
          <cell r="J2176" t="str">
            <v>06611</v>
          </cell>
          <cell r="K2176" t="str">
            <v>Exact Auto Street Reference Geocoded</v>
          </cell>
          <cell r="L2176" t="str">
            <v>EJ if &gt;150</v>
          </cell>
          <cell r="M2176" t="str">
            <v>STATE OF CT USDA</v>
          </cell>
          <cell r="N2176" t="str">
            <v>SIERING DISTRICT</v>
          </cell>
          <cell r="P2176">
            <v>43675</v>
          </cell>
          <cell r="Q2176">
            <v>44691.606412036999</v>
          </cell>
          <cell r="R2176">
            <v>44726</v>
          </cell>
          <cell r="S2176" t="str">
            <v>FRANKIE</v>
          </cell>
          <cell r="T2176" t="str">
            <v>12</v>
          </cell>
          <cell r="V2176" t="str">
            <v>41.265235</v>
          </cell>
          <cell r="W2176" t="str">
            <v>-73.192959</v>
          </cell>
        </row>
        <row r="2177">
          <cell r="B2177">
            <v>770406</v>
          </cell>
          <cell r="C2177" t="str">
            <v>MOHEGAN SCHOOL USDA</v>
          </cell>
          <cell r="D2177" t="str">
            <v>USDA</v>
          </cell>
          <cell r="E2177">
            <v>0</v>
          </cell>
          <cell r="F2177" t="str">
            <v>W</v>
          </cell>
          <cell r="G2177" t="str">
            <v>49 GOLDEN RD</v>
          </cell>
          <cell r="H2177" t="str">
            <v>UNCASVILLE</v>
          </cell>
          <cell r="I2177" t="str">
            <v>CT</v>
          </cell>
          <cell r="J2177" t="str">
            <v>06382</v>
          </cell>
          <cell r="K2177" t="str">
            <v>Exact Auto Street Reference Geocoded</v>
          </cell>
          <cell r="M2177" t="str">
            <v>STATE OF CT USDA</v>
          </cell>
          <cell r="N2177" t="str">
            <v>SIERING DISTRICT</v>
          </cell>
          <cell r="P2177">
            <v>43675</v>
          </cell>
          <cell r="Q2177">
            <v>44089.543090277803</v>
          </cell>
          <cell r="S2177" t="str">
            <v>FRANKIE</v>
          </cell>
          <cell r="T2177" t="str">
            <v>12</v>
          </cell>
          <cell r="V2177" t="str">
            <v>41.477117</v>
          </cell>
          <cell r="W2177" t="str">
            <v>-72.094840</v>
          </cell>
        </row>
        <row r="2178">
          <cell r="B2178">
            <v>770407</v>
          </cell>
          <cell r="C2178" t="str">
            <v>CENTER RD SCH USDA</v>
          </cell>
          <cell r="D2178" t="str">
            <v>USDA</v>
          </cell>
          <cell r="E2178">
            <v>0</v>
          </cell>
          <cell r="F2178" t="str">
            <v>M</v>
          </cell>
          <cell r="G2178" t="str">
            <v>20 CENTER RD</v>
          </cell>
          <cell r="H2178" t="str">
            <v>VERNON</v>
          </cell>
          <cell r="I2178" t="str">
            <v>CT</v>
          </cell>
          <cell r="J2178" t="str">
            <v>06066</v>
          </cell>
          <cell r="K2178" t="str">
            <v>Exact Auto Street Reference Geocoded</v>
          </cell>
          <cell r="M2178" t="str">
            <v>STATE OF CT USDA</v>
          </cell>
          <cell r="N2178" t="str">
            <v>SIERING DISTRICT</v>
          </cell>
          <cell r="P2178">
            <v>43675</v>
          </cell>
          <cell r="Q2178">
            <v>44668.654155092598</v>
          </cell>
          <cell r="R2178">
            <v>44726</v>
          </cell>
          <cell r="S2178" t="str">
            <v>FRANKIE</v>
          </cell>
          <cell r="T2178" t="str">
            <v>12</v>
          </cell>
          <cell r="V2178" t="str">
            <v>41.839053</v>
          </cell>
          <cell r="W2178" t="str">
            <v>-72.466846</v>
          </cell>
        </row>
        <row r="2179">
          <cell r="B2179">
            <v>770408</v>
          </cell>
          <cell r="C2179" t="str">
            <v>LAKE ST SCH USDA</v>
          </cell>
          <cell r="D2179" t="str">
            <v>USDA</v>
          </cell>
          <cell r="E2179">
            <v>0</v>
          </cell>
          <cell r="F2179" t="str">
            <v>M</v>
          </cell>
          <cell r="G2179" t="str">
            <v>201 LAKE ST</v>
          </cell>
          <cell r="H2179" t="str">
            <v>VERNON</v>
          </cell>
          <cell r="I2179" t="str">
            <v>CT</v>
          </cell>
          <cell r="J2179" t="str">
            <v>06066</v>
          </cell>
          <cell r="K2179" t="str">
            <v>High Confidence Auto Street Ref Geocoded</v>
          </cell>
          <cell r="M2179" t="str">
            <v>STATE OF CT USDA</v>
          </cell>
          <cell r="N2179" t="str">
            <v>SIERING DISTRICT</v>
          </cell>
          <cell r="P2179">
            <v>43675</v>
          </cell>
          <cell r="Q2179">
            <v>44668.654155092598</v>
          </cell>
          <cell r="R2179">
            <v>44668</v>
          </cell>
          <cell r="S2179" t="str">
            <v>FRANKIE</v>
          </cell>
          <cell r="T2179" t="str">
            <v>12</v>
          </cell>
          <cell r="V2179" t="str">
            <v>41.810940</v>
          </cell>
          <cell r="W2179" t="str">
            <v>-72.469230</v>
          </cell>
        </row>
        <row r="2180">
          <cell r="B2180">
            <v>770409</v>
          </cell>
          <cell r="C2180" t="str">
            <v>MAPLE ST SCH USDA</v>
          </cell>
          <cell r="D2180" t="str">
            <v>USDA</v>
          </cell>
          <cell r="E2180">
            <v>0</v>
          </cell>
          <cell r="F2180" t="str">
            <v>M</v>
          </cell>
          <cell r="G2180" t="str">
            <v>20 MAPLE ST</v>
          </cell>
          <cell r="H2180" t="str">
            <v>VERNON</v>
          </cell>
          <cell r="I2180" t="str">
            <v>CT</v>
          </cell>
          <cell r="J2180" t="str">
            <v>06066</v>
          </cell>
          <cell r="K2180" t="str">
            <v>High Confidence Auto Street Ref Geocoded</v>
          </cell>
          <cell r="M2180" t="str">
            <v>STATE OF CT USDA</v>
          </cell>
          <cell r="N2180" t="str">
            <v>SIERING DISTRICT</v>
          </cell>
          <cell r="P2180">
            <v>43675</v>
          </cell>
          <cell r="Q2180">
            <v>44668.654155092598</v>
          </cell>
          <cell r="R2180">
            <v>44668</v>
          </cell>
          <cell r="S2180" t="str">
            <v>FRANKIE</v>
          </cell>
          <cell r="T2180" t="str">
            <v>12</v>
          </cell>
          <cell r="V2180" t="str">
            <v>41.868258</v>
          </cell>
          <cell r="W2180" t="str">
            <v>-72.462634</v>
          </cell>
        </row>
        <row r="2181">
          <cell r="B2181">
            <v>770410</v>
          </cell>
          <cell r="C2181" t="str">
            <v>NORTHEAST SCH USDA</v>
          </cell>
          <cell r="D2181" t="str">
            <v>USDA</v>
          </cell>
          <cell r="E2181">
            <v>0</v>
          </cell>
          <cell r="F2181" t="str">
            <v>M</v>
          </cell>
          <cell r="G2181" t="str">
            <v>69 EAST ST</v>
          </cell>
          <cell r="H2181" t="str">
            <v>VERNON</v>
          </cell>
          <cell r="I2181" t="str">
            <v>CT</v>
          </cell>
          <cell r="J2181" t="str">
            <v>06066</v>
          </cell>
          <cell r="K2181" t="str">
            <v>Exact Auto Street Reference Geocoded</v>
          </cell>
          <cell r="M2181" t="str">
            <v>STATE OF CT USDA</v>
          </cell>
          <cell r="N2181" t="str">
            <v>SIERING DISTRICT</v>
          </cell>
          <cell r="P2181">
            <v>43675</v>
          </cell>
          <cell r="Q2181">
            <v>44668.654155092598</v>
          </cell>
          <cell r="R2181">
            <v>44668</v>
          </cell>
          <cell r="S2181" t="str">
            <v>FRANKIE</v>
          </cell>
          <cell r="T2181" t="str">
            <v>12</v>
          </cell>
          <cell r="V2181" t="str">
            <v>41.861595</v>
          </cell>
          <cell r="W2181" t="str">
            <v>-72.431668</v>
          </cell>
        </row>
        <row r="2182">
          <cell r="B2182">
            <v>770411</v>
          </cell>
          <cell r="C2182" t="str">
            <v>ROCKVILLE HI SCH USDA</v>
          </cell>
          <cell r="D2182" t="str">
            <v>USDA</v>
          </cell>
          <cell r="E2182">
            <v>0</v>
          </cell>
          <cell r="F2182" t="str">
            <v>M</v>
          </cell>
          <cell r="G2182" t="str">
            <v>70 LOVELAND HILL RD</v>
          </cell>
          <cell r="H2182" t="str">
            <v>VERNON</v>
          </cell>
          <cell r="I2182" t="str">
            <v>CT</v>
          </cell>
          <cell r="J2182" t="str">
            <v>06066</v>
          </cell>
          <cell r="K2182" t="str">
            <v>Exact Auto Street Reference Geocoded</v>
          </cell>
          <cell r="M2182" t="str">
            <v>STATE OF CT USDA</v>
          </cell>
          <cell r="N2182" t="str">
            <v>SIERING DISTRICT</v>
          </cell>
          <cell r="P2182">
            <v>43675</v>
          </cell>
          <cell r="Q2182">
            <v>44668.654155092598</v>
          </cell>
          <cell r="R2182">
            <v>44726</v>
          </cell>
          <cell r="S2182" t="str">
            <v>FRANKIE</v>
          </cell>
          <cell r="T2182" t="str">
            <v>12</v>
          </cell>
          <cell r="V2182" t="str">
            <v>41.856939</v>
          </cell>
          <cell r="W2182" t="str">
            <v>-72.482452</v>
          </cell>
        </row>
        <row r="2183">
          <cell r="B2183">
            <v>770412</v>
          </cell>
          <cell r="C2183" t="str">
            <v>SKINNER RD SCH USDA</v>
          </cell>
          <cell r="D2183" t="str">
            <v>USDA</v>
          </cell>
          <cell r="E2183">
            <v>0</v>
          </cell>
          <cell r="F2183" t="str">
            <v>M</v>
          </cell>
          <cell r="G2183" t="str">
            <v>90 SKINNER RD</v>
          </cell>
          <cell r="H2183" t="str">
            <v>VERNON</v>
          </cell>
          <cell r="I2183" t="str">
            <v>CT</v>
          </cell>
          <cell r="J2183" t="str">
            <v>06066</v>
          </cell>
          <cell r="K2183" t="str">
            <v>Exact Auto Street Reference Geocoded</v>
          </cell>
          <cell r="M2183" t="str">
            <v>STATE OF CT USDA</v>
          </cell>
          <cell r="N2183" t="str">
            <v>SIERING DISTRICT</v>
          </cell>
          <cell r="P2183">
            <v>43675</v>
          </cell>
          <cell r="Q2183">
            <v>44668.654155092598</v>
          </cell>
          <cell r="R2183">
            <v>44668</v>
          </cell>
          <cell r="S2183" t="str">
            <v>FRANKIE</v>
          </cell>
          <cell r="T2183" t="str">
            <v>12</v>
          </cell>
          <cell r="V2183" t="str">
            <v>41.855791</v>
          </cell>
          <cell r="W2183" t="str">
            <v>-72.492662</v>
          </cell>
        </row>
        <row r="2184">
          <cell r="B2184">
            <v>770413</v>
          </cell>
          <cell r="C2184" t="str">
            <v>VERNON MID SCH USDA</v>
          </cell>
          <cell r="D2184" t="str">
            <v>USDA</v>
          </cell>
          <cell r="E2184">
            <v>0</v>
          </cell>
          <cell r="F2184" t="str">
            <v>M</v>
          </cell>
          <cell r="G2184" t="str">
            <v>777 HARTFORD TPKE</v>
          </cell>
          <cell r="H2184" t="str">
            <v>VERNON</v>
          </cell>
          <cell r="I2184" t="str">
            <v>CT</v>
          </cell>
          <cell r="J2184" t="str">
            <v>06066</v>
          </cell>
          <cell r="K2184" t="str">
            <v>Exact Auto Street Reference Geocoded</v>
          </cell>
          <cell r="M2184" t="str">
            <v>STATE OF CT USDA</v>
          </cell>
          <cell r="N2184" t="str">
            <v>SIERING DISTRICT</v>
          </cell>
          <cell r="P2184">
            <v>43675</v>
          </cell>
          <cell r="Q2184">
            <v>44668.654155092598</v>
          </cell>
          <cell r="R2184">
            <v>44752</v>
          </cell>
          <cell r="S2184" t="str">
            <v>FRANKIE</v>
          </cell>
          <cell r="T2184" t="str">
            <v>12</v>
          </cell>
          <cell r="V2184" t="str">
            <v>41.841232</v>
          </cell>
          <cell r="W2184" t="str">
            <v>-72.462033</v>
          </cell>
        </row>
        <row r="2185">
          <cell r="B2185">
            <v>770414</v>
          </cell>
          <cell r="C2185" t="str">
            <v>VOLUNTOWN SCH USDA</v>
          </cell>
          <cell r="D2185" t="str">
            <v>USDA</v>
          </cell>
          <cell r="E2185">
            <v>0</v>
          </cell>
          <cell r="F2185" t="str">
            <v>T</v>
          </cell>
          <cell r="G2185" t="str">
            <v>195 MAIN ST</v>
          </cell>
          <cell r="H2185" t="str">
            <v>VOLUNTOWN</v>
          </cell>
          <cell r="I2185" t="str">
            <v>CT</v>
          </cell>
          <cell r="J2185" t="str">
            <v>06384</v>
          </cell>
          <cell r="K2185" t="str">
            <v>Exact Auto Street Reference Geocoded</v>
          </cell>
          <cell r="M2185" t="str">
            <v>STATE OF CT USDA</v>
          </cell>
          <cell r="N2185" t="str">
            <v>SIERING DISTRICT</v>
          </cell>
          <cell r="O2185" t="str">
            <v>on rt 138 - not the location on rt 201.</v>
          </cell>
          <cell r="P2185">
            <v>43675</v>
          </cell>
          <cell r="Q2185">
            <v>44530.856689814798</v>
          </cell>
          <cell r="R2185">
            <v>44727</v>
          </cell>
          <cell r="S2185" t="str">
            <v>FRANKIE</v>
          </cell>
          <cell r="T2185" t="str">
            <v>12</v>
          </cell>
          <cell r="V2185" t="str">
            <v>41.573776</v>
          </cell>
          <cell r="W2185" t="str">
            <v>-71.865364</v>
          </cell>
        </row>
        <row r="2186">
          <cell r="B2186">
            <v>770415</v>
          </cell>
          <cell r="C2186" t="str">
            <v>DAG HAMMARSKJOLD SCHOOL WHSE - USDA</v>
          </cell>
          <cell r="D2186" t="str">
            <v>USDA</v>
          </cell>
          <cell r="E2186">
            <v>0</v>
          </cell>
          <cell r="F2186" t="str">
            <v>F</v>
          </cell>
          <cell r="G2186" t="str">
            <v>106 POND HILL ROAD</v>
          </cell>
          <cell r="H2186" t="str">
            <v>WALLINGFORD</v>
          </cell>
          <cell r="I2186" t="str">
            <v>CT</v>
          </cell>
          <cell r="J2186" t="str">
            <v>06492</v>
          </cell>
          <cell r="K2186" t="str">
            <v>Exact Auto Street Reference Geocoded</v>
          </cell>
          <cell r="M2186" t="str">
            <v>STATE OF CT USDA</v>
          </cell>
          <cell r="N2186" t="str">
            <v>SIERING DISTRICT</v>
          </cell>
          <cell r="P2186">
            <v>43675</v>
          </cell>
          <cell r="Q2186">
            <v>44496.5701736111</v>
          </cell>
          <cell r="S2186" t="str">
            <v>FRANKIE</v>
          </cell>
          <cell r="T2186" t="str">
            <v>12</v>
          </cell>
          <cell r="V2186" t="str">
            <v>41.434104</v>
          </cell>
          <cell r="W2186" t="str">
            <v>-72.819692</v>
          </cell>
        </row>
        <row r="2187">
          <cell r="B2187">
            <v>770416</v>
          </cell>
          <cell r="C2187" t="str">
            <v>SHEPAUG VALL SCH USDA</v>
          </cell>
          <cell r="D2187" t="str">
            <v>USDA</v>
          </cell>
          <cell r="E2187">
            <v>0</v>
          </cell>
          <cell r="F2187" t="str">
            <v>M</v>
          </cell>
          <cell r="G2187" t="str">
            <v>159 SOUTH ST</v>
          </cell>
          <cell r="H2187" t="str">
            <v>WASHINGTON</v>
          </cell>
          <cell r="I2187" t="str">
            <v>CT</v>
          </cell>
          <cell r="J2187" t="str">
            <v>06793</v>
          </cell>
          <cell r="K2187" t="str">
            <v>Exact Auto Street Reference Geocoded</v>
          </cell>
          <cell r="M2187" t="str">
            <v>STATE OF CT USDA</v>
          </cell>
          <cell r="N2187" t="str">
            <v>SIERING DISTRICT</v>
          </cell>
          <cell r="P2187">
            <v>43675</v>
          </cell>
          <cell r="Q2187">
            <v>44496.570208333302</v>
          </cell>
          <cell r="R2187">
            <v>44704</v>
          </cell>
          <cell r="S2187" t="str">
            <v>FRANKIE</v>
          </cell>
          <cell r="T2187" t="str">
            <v>12</v>
          </cell>
          <cell r="V2187" t="str">
            <v>41.599993</v>
          </cell>
          <cell r="W2187" t="str">
            <v>-73.303451</v>
          </cell>
        </row>
        <row r="2188">
          <cell r="B2188">
            <v>770417</v>
          </cell>
          <cell r="C2188" t="str">
            <v>BRASS CITY CHARTER SCH - WTBY - USDA</v>
          </cell>
          <cell r="D2188" t="str">
            <v>USDA</v>
          </cell>
          <cell r="E2188">
            <v>0</v>
          </cell>
          <cell r="F2188" t="str">
            <v>W</v>
          </cell>
          <cell r="G2188" t="str">
            <v>212 CHESTNUT AVE</v>
          </cell>
          <cell r="H2188" t="str">
            <v>WATERBURY</v>
          </cell>
          <cell r="I2188" t="str">
            <v>CT</v>
          </cell>
          <cell r="J2188" t="str">
            <v>06710</v>
          </cell>
          <cell r="K2188" t="str">
            <v>Exact Auto Street Reference Geocoded</v>
          </cell>
          <cell r="M2188" t="str">
            <v>STATE OF CT USDA</v>
          </cell>
          <cell r="N2188" t="str">
            <v>SIERING DISTRICT</v>
          </cell>
          <cell r="O2188" t="str">
            <v>Side metal door to the cafeteria (previously a church) faces Ludlow St. which is a one way. accessible only from Willow St. The driver should park on LudlowSt. Not in school</v>
          </cell>
          <cell r="P2188">
            <v>43675</v>
          </cell>
          <cell r="Q2188">
            <v>44691.606412036999</v>
          </cell>
          <cell r="R2188">
            <v>44740</v>
          </cell>
          <cell r="S2188" t="str">
            <v>FRANKIE</v>
          </cell>
          <cell r="T2188" t="str">
            <v>12</v>
          </cell>
          <cell r="V2188" t="str">
            <v>41.565198</v>
          </cell>
          <cell r="W2188" t="str">
            <v>-73.049687</v>
          </cell>
        </row>
        <row r="2189">
          <cell r="B2189">
            <v>770418</v>
          </cell>
          <cell r="C2189" t="str">
            <v>BUNKER HILL SCH USDA</v>
          </cell>
          <cell r="D2189" t="str">
            <v>USDA</v>
          </cell>
          <cell r="E2189">
            <v>0</v>
          </cell>
          <cell r="F2189" t="str">
            <v>W</v>
          </cell>
          <cell r="G2189" t="str">
            <v>170 BUNKER HILL AVE</v>
          </cell>
          <cell r="H2189" t="str">
            <v>WATERBURY</v>
          </cell>
          <cell r="I2189" t="str">
            <v>CT</v>
          </cell>
          <cell r="J2189" t="str">
            <v>06708</v>
          </cell>
          <cell r="K2189" t="str">
            <v>Exact Auto Street Reference Geocoded</v>
          </cell>
          <cell r="M2189" t="str">
            <v>STATE OF CT USDA</v>
          </cell>
          <cell r="N2189" t="str">
            <v>SIERING DISTRICT</v>
          </cell>
          <cell r="P2189">
            <v>43675</v>
          </cell>
          <cell r="Q2189">
            <v>44496.570104166698</v>
          </cell>
          <cell r="S2189" t="str">
            <v>FRANKIE</v>
          </cell>
          <cell r="T2189" t="str">
            <v>12</v>
          </cell>
          <cell r="V2189" t="str">
            <v>41.567531</v>
          </cell>
          <cell r="W2189" t="str">
            <v>-73.063075</v>
          </cell>
        </row>
        <row r="2190">
          <cell r="B2190">
            <v>770419</v>
          </cell>
          <cell r="C2190" t="str">
            <v>CARRINGTON SCH USDA</v>
          </cell>
          <cell r="D2190" t="str">
            <v>USDA</v>
          </cell>
          <cell r="E2190">
            <v>0</v>
          </cell>
          <cell r="F2190" t="str">
            <v>W</v>
          </cell>
          <cell r="G2190" t="str">
            <v>24 KENMORE AVE</v>
          </cell>
          <cell r="H2190" t="str">
            <v>WATERBURY</v>
          </cell>
          <cell r="I2190" t="str">
            <v>CT</v>
          </cell>
          <cell r="J2190" t="str">
            <v>06708</v>
          </cell>
          <cell r="K2190" t="str">
            <v>Exact Auto Street Reference Geocoded</v>
          </cell>
          <cell r="M2190" t="str">
            <v>STATE OF CT USDA</v>
          </cell>
          <cell r="N2190" t="str">
            <v>SIERING DISTRICT</v>
          </cell>
          <cell r="P2190">
            <v>43675</v>
          </cell>
          <cell r="Q2190">
            <v>44496.570104166698</v>
          </cell>
          <cell r="S2190" t="str">
            <v>FRANKIE</v>
          </cell>
          <cell r="T2190" t="str">
            <v>12</v>
          </cell>
          <cell r="V2190" t="str">
            <v>41.571442</v>
          </cell>
          <cell r="W2190" t="str">
            <v>-73.083295</v>
          </cell>
        </row>
        <row r="2191">
          <cell r="B2191">
            <v>770420</v>
          </cell>
          <cell r="C2191" t="str">
            <v>CHILDREN S COMM SCH USDA</v>
          </cell>
          <cell r="D2191" t="str">
            <v>USDA</v>
          </cell>
          <cell r="E2191">
            <v>0</v>
          </cell>
          <cell r="F2191" t="str">
            <v>W</v>
          </cell>
          <cell r="G2191" t="str">
            <v>31 WOLCOTT ST</v>
          </cell>
          <cell r="H2191" t="str">
            <v>WATERBURY</v>
          </cell>
          <cell r="I2191" t="str">
            <v>CT</v>
          </cell>
          <cell r="J2191" t="str">
            <v>06702</v>
          </cell>
          <cell r="K2191" t="str">
            <v>High Confidence Auto Street Ref Geocoded</v>
          </cell>
          <cell r="M2191" t="str">
            <v>STATE OF CT USDA</v>
          </cell>
          <cell r="N2191" t="str">
            <v>SIERING DISTRICT</v>
          </cell>
          <cell r="P2191">
            <v>43675</v>
          </cell>
          <cell r="Q2191">
            <v>44691.606412036999</v>
          </cell>
          <cell r="R2191">
            <v>44691</v>
          </cell>
          <cell r="S2191" t="str">
            <v>FRANKIE</v>
          </cell>
          <cell r="T2191" t="str">
            <v>12</v>
          </cell>
          <cell r="V2191" t="str">
            <v>41.553100</v>
          </cell>
          <cell r="W2191" t="str">
            <v>-73.026077</v>
          </cell>
        </row>
        <row r="2192">
          <cell r="B2192">
            <v>770421</v>
          </cell>
          <cell r="C2192" t="str">
            <v>CROSBY H S USDA</v>
          </cell>
          <cell r="D2192" t="str">
            <v>USDA</v>
          </cell>
          <cell r="E2192">
            <v>0</v>
          </cell>
          <cell r="F2192" t="str">
            <v>W</v>
          </cell>
          <cell r="G2192" t="str">
            <v>300 PIERPONT RD</v>
          </cell>
          <cell r="H2192" t="str">
            <v>WATERBURY</v>
          </cell>
          <cell r="I2192" t="str">
            <v>CT</v>
          </cell>
          <cell r="J2192" t="str">
            <v>06705</v>
          </cell>
          <cell r="K2192" t="str">
            <v>Exact Auto Street Reference Geocoded</v>
          </cell>
          <cell r="M2192" t="str">
            <v>STATE OF CT USDA</v>
          </cell>
          <cell r="N2192" t="str">
            <v>SIERING DISTRICT</v>
          </cell>
          <cell r="P2192">
            <v>43675</v>
          </cell>
          <cell r="Q2192">
            <v>44496.570104166698</v>
          </cell>
          <cell r="S2192" t="str">
            <v>FRANKIE</v>
          </cell>
          <cell r="T2192" t="str">
            <v>12</v>
          </cell>
          <cell r="V2192" t="str">
            <v>41.547308</v>
          </cell>
          <cell r="W2192" t="str">
            <v>-72.975007</v>
          </cell>
        </row>
        <row r="2193">
          <cell r="B2193">
            <v>770422</v>
          </cell>
          <cell r="C2193" t="str">
            <v>DUGGAN SCH USDA</v>
          </cell>
          <cell r="D2193" t="str">
            <v>USDA</v>
          </cell>
          <cell r="E2193">
            <v>0</v>
          </cell>
          <cell r="F2193" t="str">
            <v>W</v>
          </cell>
          <cell r="G2193" t="str">
            <v>38 W PORTER ST</v>
          </cell>
          <cell r="H2193" t="str">
            <v>WATERBURY</v>
          </cell>
          <cell r="I2193" t="str">
            <v>CT</v>
          </cell>
          <cell r="J2193" t="str">
            <v>06708</v>
          </cell>
          <cell r="K2193" t="str">
            <v>Exact Auto Street Reference Geocoded</v>
          </cell>
          <cell r="M2193" t="str">
            <v>STATE OF CT USDA</v>
          </cell>
          <cell r="N2193" t="str">
            <v>SIERING DISTRICT</v>
          </cell>
          <cell r="P2193">
            <v>43675</v>
          </cell>
          <cell r="Q2193">
            <v>44496.570104166698</v>
          </cell>
          <cell r="S2193" t="str">
            <v>FRANKIE</v>
          </cell>
          <cell r="T2193" t="str">
            <v>12</v>
          </cell>
          <cell r="V2193" t="str">
            <v>41.543707</v>
          </cell>
          <cell r="W2193" t="str">
            <v>-73.048449</v>
          </cell>
        </row>
        <row r="2194">
          <cell r="B2194">
            <v>770423</v>
          </cell>
          <cell r="C2194" t="str">
            <v>GENERALI SCHOOL - WATERBURY - USDA</v>
          </cell>
          <cell r="D2194" t="str">
            <v>USDA</v>
          </cell>
          <cell r="E2194">
            <v>0</v>
          </cell>
          <cell r="F2194" t="str">
            <v>W</v>
          </cell>
          <cell r="G2194" t="str">
            <v>3196 E MAIN ST</v>
          </cell>
          <cell r="H2194" t="str">
            <v>WATERBURY</v>
          </cell>
          <cell r="I2194" t="str">
            <v>CT</v>
          </cell>
          <cell r="J2194" t="str">
            <v>06705</v>
          </cell>
          <cell r="K2194" t="str">
            <v>Exact Auto Street Reference Geocoded</v>
          </cell>
          <cell r="M2194" t="str">
            <v>STATE OF CT USDA</v>
          </cell>
          <cell r="N2194" t="str">
            <v>SIERING DISTRICT</v>
          </cell>
          <cell r="P2194">
            <v>43675</v>
          </cell>
          <cell r="Q2194">
            <v>44496.570104166698</v>
          </cell>
          <cell r="R2194">
            <v>43807</v>
          </cell>
          <cell r="S2194" t="str">
            <v>FRANKIE</v>
          </cell>
          <cell r="T2194" t="str">
            <v>12</v>
          </cell>
          <cell r="V2194" t="str">
            <v>41.546165</v>
          </cell>
          <cell r="W2194" t="str">
            <v>-72.981848</v>
          </cell>
        </row>
        <row r="2195">
          <cell r="B2195">
            <v>770424</v>
          </cell>
          <cell r="C2195" t="str">
            <v>JONATHAN REED SCH USDA</v>
          </cell>
          <cell r="D2195" t="str">
            <v>USDA</v>
          </cell>
          <cell r="E2195">
            <v>0</v>
          </cell>
          <cell r="F2195" t="str">
            <v>W</v>
          </cell>
          <cell r="G2195" t="str">
            <v>33 GRIGGS ST</v>
          </cell>
          <cell r="H2195" t="str">
            <v>WATERBURY</v>
          </cell>
          <cell r="I2195" t="str">
            <v>CT</v>
          </cell>
          <cell r="J2195" t="str">
            <v>06704</v>
          </cell>
          <cell r="K2195" t="str">
            <v>Exact Auto Street Reference Geocoded</v>
          </cell>
          <cell r="M2195" t="str">
            <v>STATE OF CT USDA</v>
          </cell>
          <cell r="N2195" t="str">
            <v>SIERING DISTRICT</v>
          </cell>
          <cell r="P2195">
            <v>43675</v>
          </cell>
          <cell r="Q2195">
            <v>44496.570115740702</v>
          </cell>
          <cell r="S2195" t="str">
            <v>FRANKIE</v>
          </cell>
          <cell r="T2195" t="str">
            <v>12</v>
          </cell>
          <cell r="V2195" t="str">
            <v>41.565206</v>
          </cell>
          <cell r="W2195" t="str">
            <v>-73.027687</v>
          </cell>
        </row>
        <row r="2196">
          <cell r="B2196">
            <v>770425</v>
          </cell>
          <cell r="C2196" t="str">
            <v>KENNEDY H S USDA</v>
          </cell>
          <cell r="D2196" t="str">
            <v>USDA</v>
          </cell>
          <cell r="E2196">
            <v>0</v>
          </cell>
          <cell r="F2196" t="str">
            <v>W</v>
          </cell>
          <cell r="G2196" t="str">
            <v>422 HIGHLAND AVE</v>
          </cell>
          <cell r="H2196" t="str">
            <v>WATERBURY</v>
          </cell>
          <cell r="I2196" t="str">
            <v>CT</v>
          </cell>
          <cell r="J2196" t="str">
            <v>06708</v>
          </cell>
          <cell r="K2196" t="str">
            <v>Exact Auto Street Reference Geocoded</v>
          </cell>
          <cell r="M2196" t="str">
            <v>STATE OF CT USDA</v>
          </cell>
          <cell r="N2196" t="str">
            <v>SIERING DISTRICT</v>
          </cell>
          <cell r="P2196">
            <v>43675</v>
          </cell>
          <cell r="Q2196">
            <v>44496.570104166698</v>
          </cell>
          <cell r="S2196" t="str">
            <v>FRANKIE</v>
          </cell>
          <cell r="T2196" t="str">
            <v>12</v>
          </cell>
          <cell r="V2196" t="str">
            <v>41.546350</v>
          </cell>
          <cell r="W2196" t="str">
            <v>-73.056291</v>
          </cell>
        </row>
        <row r="2197">
          <cell r="B2197">
            <v>770426</v>
          </cell>
          <cell r="C2197" t="str">
            <v>MALONEY ET USDA</v>
          </cell>
          <cell r="D2197" t="str">
            <v>USDA</v>
          </cell>
          <cell r="E2197">
            <v>0</v>
          </cell>
          <cell r="F2197" t="str">
            <v>W</v>
          </cell>
          <cell r="G2197" t="str">
            <v>233 S ELM ST</v>
          </cell>
          <cell r="H2197" t="str">
            <v>WATERBURY</v>
          </cell>
          <cell r="I2197" t="str">
            <v>CT</v>
          </cell>
          <cell r="J2197" t="str">
            <v>06706</v>
          </cell>
          <cell r="K2197" t="str">
            <v>Exact Auto Street Reference Geocoded</v>
          </cell>
          <cell r="M2197" t="str">
            <v>STATE OF CT USDA</v>
          </cell>
          <cell r="N2197" t="str">
            <v>SIERING DISTRICT</v>
          </cell>
          <cell r="P2197">
            <v>43675</v>
          </cell>
          <cell r="Q2197">
            <v>44496.570104166698</v>
          </cell>
          <cell r="S2197" t="str">
            <v>FRANKIE</v>
          </cell>
          <cell r="T2197" t="str">
            <v>12</v>
          </cell>
          <cell r="V2197" t="str">
            <v>41.550286</v>
          </cell>
          <cell r="W2197" t="str">
            <v>-73.038097</v>
          </cell>
        </row>
        <row r="2198">
          <cell r="B2198">
            <v>770427</v>
          </cell>
          <cell r="C2198" t="str">
            <v>ROTELLA MAG SCH USDA</v>
          </cell>
          <cell r="D2198" t="str">
            <v>USDA</v>
          </cell>
          <cell r="E2198">
            <v>0</v>
          </cell>
          <cell r="F2198" t="str">
            <v>W</v>
          </cell>
          <cell r="G2198" t="str">
            <v>380 PIERPONT RD</v>
          </cell>
          <cell r="H2198" t="str">
            <v>WATERBURY</v>
          </cell>
          <cell r="I2198" t="str">
            <v>CT</v>
          </cell>
          <cell r="J2198" t="str">
            <v>06705</v>
          </cell>
          <cell r="K2198" t="str">
            <v>High Confidence Auto Street Ref Geocoded</v>
          </cell>
          <cell r="M2198" t="str">
            <v>STATE OF CT USDA</v>
          </cell>
          <cell r="N2198" t="str">
            <v>SIERING DISTRICT</v>
          </cell>
          <cell r="P2198">
            <v>43675</v>
          </cell>
          <cell r="Q2198">
            <v>44496.570104166698</v>
          </cell>
          <cell r="S2198" t="str">
            <v>FRANKIE</v>
          </cell>
          <cell r="T2198" t="str">
            <v>12</v>
          </cell>
          <cell r="V2198" t="str">
            <v>41.548990</v>
          </cell>
          <cell r="W2198" t="str">
            <v>-72.972000</v>
          </cell>
        </row>
        <row r="2199">
          <cell r="B2199">
            <v>770428</v>
          </cell>
          <cell r="C2199" t="str">
            <v>W.F. KAYNOR CTECS USDA</v>
          </cell>
          <cell r="D2199" t="str">
            <v>USDA</v>
          </cell>
          <cell r="E2199">
            <v>0</v>
          </cell>
          <cell r="F2199" t="str">
            <v>M</v>
          </cell>
          <cell r="G2199" t="str">
            <v>43 TOMPKINS ST</v>
          </cell>
          <cell r="H2199" t="str">
            <v>WATERBURY</v>
          </cell>
          <cell r="I2199" t="str">
            <v>CT</v>
          </cell>
          <cell r="J2199" t="str">
            <v>06708</v>
          </cell>
          <cell r="K2199" t="str">
            <v>Exact Auto Street Reference Geocoded</v>
          </cell>
          <cell r="M2199" t="str">
            <v>STATE OF CT USDA</v>
          </cell>
          <cell r="N2199" t="str">
            <v>SIERING DISTRICT</v>
          </cell>
          <cell r="P2199">
            <v>43675</v>
          </cell>
          <cell r="Q2199">
            <v>44530.829328703701</v>
          </cell>
          <cell r="S2199" t="str">
            <v>FRANKIE</v>
          </cell>
          <cell r="T2199" t="str">
            <v>12</v>
          </cell>
          <cell r="V2199" t="str">
            <v>41.574708</v>
          </cell>
          <cell r="W2199" t="str">
            <v>-73.065543</v>
          </cell>
        </row>
        <row r="2200">
          <cell r="B2200">
            <v>770429</v>
          </cell>
          <cell r="C2200" t="str">
            <v>WATBUR ARTS MAG SCH USDA</v>
          </cell>
          <cell r="D2200" t="str">
            <v>USDA</v>
          </cell>
          <cell r="E2200">
            <v>0</v>
          </cell>
          <cell r="F2200" t="str">
            <v>W</v>
          </cell>
          <cell r="G2200" t="str">
            <v>16 S ELM ST</v>
          </cell>
          <cell r="H2200" t="str">
            <v>WATERBURY</v>
          </cell>
          <cell r="I2200" t="str">
            <v>CT</v>
          </cell>
          <cell r="J2200" t="str">
            <v>06706</v>
          </cell>
          <cell r="K2200" t="str">
            <v>High Confidence Auto Street Ref Geocoded</v>
          </cell>
          <cell r="M2200" t="str">
            <v>STATE OF CT USDA</v>
          </cell>
          <cell r="N2200" t="str">
            <v>SIERING DISTRICT</v>
          </cell>
          <cell r="P2200">
            <v>43675</v>
          </cell>
          <cell r="Q2200">
            <v>44427.5448032407</v>
          </cell>
          <cell r="R2200">
            <v>43912</v>
          </cell>
          <cell r="S2200" t="str">
            <v>FRANKIE</v>
          </cell>
          <cell r="T2200" t="str">
            <v>12</v>
          </cell>
          <cell r="V2200" t="str">
            <v>41.554179</v>
          </cell>
          <cell r="W2200" t="str">
            <v>-73.037103</v>
          </cell>
        </row>
        <row r="2201">
          <cell r="B2201">
            <v>770430</v>
          </cell>
          <cell r="C2201" t="str">
            <v>WATBUR CARE ACAD USDA</v>
          </cell>
          <cell r="D2201" t="str">
            <v>USDA</v>
          </cell>
          <cell r="E2201">
            <v>0</v>
          </cell>
          <cell r="F2201" t="str">
            <v>W</v>
          </cell>
          <cell r="G2201" t="str">
            <v>175 BIRCH ST</v>
          </cell>
          <cell r="H2201" t="str">
            <v>WATERBURY</v>
          </cell>
          <cell r="I2201" t="str">
            <v>CT</v>
          </cell>
          <cell r="J2201" t="str">
            <v>06704</v>
          </cell>
          <cell r="K2201" t="str">
            <v>Exact Auto Street Reference Geocoded</v>
          </cell>
          <cell r="M2201" t="str">
            <v>STATE OF CT USDA</v>
          </cell>
          <cell r="N2201" t="str">
            <v>SIERING DISTRICT</v>
          </cell>
          <cell r="P2201">
            <v>43675</v>
          </cell>
          <cell r="Q2201">
            <v>44427.5448032407</v>
          </cell>
          <cell r="S2201" t="str">
            <v>FRANKIE</v>
          </cell>
          <cell r="T2201" t="str">
            <v>12</v>
          </cell>
          <cell r="V2201" t="str">
            <v>41.557685</v>
          </cell>
          <cell r="W2201" t="str">
            <v>-73.020995</v>
          </cell>
        </row>
        <row r="2202">
          <cell r="B2202">
            <v>770431</v>
          </cell>
          <cell r="C2202" t="str">
            <v>WATBURY PUB SCHUSDA</v>
          </cell>
          <cell r="D2202" t="str">
            <v>USDA</v>
          </cell>
          <cell r="E2202">
            <v>0</v>
          </cell>
          <cell r="F2202" t="str">
            <v>M</v>
          </cell>
          <cell r="G2202" t="str">
            <v>562 Captain Neville Drive</v>
          </cell>
          <cell r="H2202" t="str">
            <v>WATERBURY</v>
          </cell>
          <cell r="I2202" t="str">
            <v>CT</v>
          </cell>
          <cell r="J2202" t="str">
            <v>06705</v>
          </cell>
          <cell r="K2202" t="str">
            <v>Exact Auto Street Reference Geocoded</v>
          </cell>
          <cell r="M2202" t="str">
            <v>STATE OF CT USDA</v>
          </cell>
          <cell r="N2202" t="str">
            <v>SIERING DISTRICT</v>
          </cell>
          <cell r="P2202">
            <v>43675</v>
          </cell>
          <cell r="Q2202">
            <v>44496.570150462998</v>
          </cell>
          <cell r="R2202">
            <v>44752</v>
          </cell>
          <cell r="S2202" t="str">
            <v>FRANKIE</v>
          </cell>
          <cell r="T2202" t="str">
            <v>12</v>
          </cell>
          <cell r="V2202" t="str">
            <v>41.537415</v>
          </cell>
          <cell r="W2202" t="str">
            <v>-72.969223</v>
          </cell>
        </row>
        <row r="2203">
          <cell r="B2203">
            <v>770432</v>
          </cell>
          <cell r="C2203" t="str">
            <v>WEST SIDE SCHOOL USDA</v>
          </cell>
          <cell r="D2203" t="str">
            <v>USDA</v>
          </cell>
          <cell r="E2203">
            <v>0</v>
          </cell>
          <cell r="F2203" t="str">
            <v>W</v>
          </cell>
          <cell r="G2203" t="str">
            <v>483 CHASE PKWY</v>
          </cell>
          <cell r="H2203" t="str">
            <v>WATERBURY</v>
          </cell>
          <cell r="I2203" t="str">
            <v>CT</v>
          </cell>
          <cell r="J2203" t="str">
            <v>06708</v>
          </cell>
          <cell r="K2203" t="str">
            <v>High Confidence Auto Street Ref Geocoded</v>
          </cell>
          <cell r="M2203" t="str">
            <v>STATE OF CT USDA</v>
          </cell>
          <cell r="N2203" t="str">
            <v>SIERING DISTRICT</v>
          </cell>
          <cell r="P2203">
            <v>43675</v>
          </cell>
          <cell r="Q2203">
            <v>44496.570150462998</v>
          </cell>
          <cell r="R2203">
            <v>43802</v>
          </cell>
          <cell r="S2203" t="str">
            <v>FRANKIE</v>
          </cell>
          <cell r="T2203" t="str">
            <v>12</v>
          </cell>
          <cell r="V2203" t="str">
            <v>41.547330</v>
          </cell>
          <cell r="W2203" t="str">
            <v>-73.064310</v>
          </cell>
        </row>
        <row r="2204">
          <cell r="B2204">
            <v>770433</v>
          </cell>
          <cell r="C2204" t="str">
            <v>WILBY HI SCH CAF USDA</v>
          </cell>
          <cell r="D2204" t="str">
            <v>USDA</v>
          </cell>
          <cell r="E2204">
            <v>0</v>
          </cell>
          <cell r="F2204" t="str">
            <v>W</v>
          </cell>
          <cell r="G2204" t="str">
            <v>568 BUCKS HILL RD</v>
          </cell>
          <cell r="H2204" t="str">
            <v>WATERBURY</v>
          </cell>
          <cell r="I2204" t="str">
            <v>CT</v>
          </cell>
          <cell r="J2204" t="str">
            <v>06704</v>
          </cell>
          <cell r="K2204" t="str">
            <v>Exact Auto Street Reference Geocoded</v>
          </cell>
          <cell r="M2204" t="str">
            <v>STATE OF CT USDA</v>
          </cell>
          <cell r="N2204" t="str">
            <v>SIERING DISTRICT</v>
          </cell>
          <cell r="P2204">
            <v>43675</v>
          </cell>
          <cell r="Q2204">
            <v>44496.570104166698</v>
          </cell>
          <cell r="S2204" t="str">
            <v>FRANKIE</v>
          </cell>
          <cell r="T2204" t="str">
            <v>12</v>
          </cell>
          <cell r="V2204" t="str">
            <v>41.606186</v>
          </cell>
          <cell r="W2204" t="str">
            <v>-73.029895</v>
          </cell>
        </row>
        <row r="2205">
          <cell r="B2205">
            <v>770434</v>
          </cell>
          <cell r="C2205" t="str">
            <v>GREAT NECK SCH USDA</v>
          </cell>
          <cell r="D2205" t="str">
            <v>USDA</v>
          </cell>
          <cell r="E2205">
            <v>0</v>
          </cell>
          <cell r="F2205" t="str">
            <v>W</v>
          </cell>
          <cell r="G2205" t="str">
            <v>165 GREAT NECK RD</v>
          </cell>
          <cell r="H2205" t="str">
            <v>WATERFORD</v>
          </cell>
          <cell r="I2205" t="str">
            <v>CT</v>
          </cell>
          <cell r="J2205" t="str">
            <v>06385</v>
          </cell>
          <cell r="K2205" t="str">
            <v>Exact Auto Street Reference Geocoded</v>
          </cell>
          <cell r="M2205" t="str">
            <v>STATE OF CT USDA</v>
          </cell>
          <cell r="N2205" t="str">
            <v>SIERING DISTRICT</v>
          </cell>
          <cell r="P2205">
            <v>43675</v>
          </cell>
          <cell r="Q2205">
            <v>44496.570150462998</v>
          </cell>
          <cell r="R2205">
            <v>44740</v>
          </cell>
          <cell r="S2205" t="str">
            <v>FRANKIE</v>
          </cell>
          <cell r="T2205" t="str">
            <v>12</v>
          </cell>
          <cell r="V2205" t="str">
            <v>41.314210</v>
          </cell>
          <cell r="W2205" t="str">
            <v>-72.132777</v>
          </cell>
        </row>
        <row r="2206">
          <cell r="B2206">
            <v>770435</v>
          </cell>
          <cell r="C2206" t="str">
            <v>OSWEGATCHI USDA</v>
          </cell>
          <cell r="D2206" t="str">
            <v>USDA</v>
          </cell>
          <cell r="E2206">
            <v>0</v>
          </cell>
          <cell r="F2206" t="str">
            <v>W</v>
          </cell>
          <cell r="G2206" t="str">
            <v>470 BOSTON POST RD</v>
          </cell>
          <cell r="H2206" t="str">
            <v>WATERFORD</v>
          </cell>
          <cell r="I2206" t="str">
            <v>CT</v>
          </cell>
          <cell r="J2206" t="str">
            <v>06385</v>
          </cell>
          <cell r="K2206" t="str">
            <v>Exact Auto Street Reference Geocoded</v>
          </cell>
          <cell r="M2206" t="str">
            <v>STATE OF CT USDA</v>
          </cell>
          <cell r="N2206" t="str">
            <v>SIERING DISTRICT</v>
          </cell>
          <cell r="P2206">
            <v>43675</v>
          </cell>
          <cell r="Q2206">
            <v>44496.570127314801</v>
          </cell>
          <cell r="S2206" t="str">
            <v>FRANKIE</v>
          </cell>
          <cell r="T2206" t="str">
            <v>12</v>
          </cell>
          <cell r="V2206" t="str">
            <v>41.360682</v>
          </cell>
          <cell r="W2206" t="str">
            <v>-72.177196</v>
          </cell>
        </row>
        <row r="2207">
          <cell r="B2207">
            <v>770436</v>
          </cell>
          <cell r="C2207" t="str">
            <v>FRIENDSHIP SCH FRD USDA</v>
          </cell>
          <cell r="D2207" t="str">
            <v>USDA</v>
          </cell>
          <cell r="E2207">
            <v>0</v>
          </cell>
          <cell r="F2207" t="str">
            <v>T</v>
          </cell>
          <cell r="G2207" t="str">
            <v>24 ROPE FERRY RD</v>
          </cell>
          <cell r="H2207" t="str">
            <v>WATERFORD</v>
          </cell>
          <cell r="I2207" t="str">
            <v>CT</v>
          </cell>
          <cell r="J2207" t="str">
            <v>06385</v>
          </cell>
          <cell r="K2207" t="str">
            <v>Exact Auto Street Reference Geocoded</v>
          </cell>
          <cell r="M2207" t="str">
            <v>STATE OF CT USDA</v>
          </cell>
          <cell r="N2207" t="str">
            <v>SIERING DISTRICT</v>
          </cell>
          <cell r="P2207">
            <v>43675</v>
          </cell>
          <cell r="Q2207">
            <v>44496.570138888899</v>
          </cell>
          <cell r="R2207">
            <v>44696</v>
          </cell>
          <cell r="S2207" t="str">
            <v>FRANKIE</v>
          </cell>
          <cell r="T2207" t="str">
            <v>12</v>
          </cell>
          <cell r="V2207" t="str">
            <v>41.341298</v>
          </cell>
          <cell r="W2207" t="str">
            <v>-72.136150</v>
          </cell>
        </row>
        <row r="2208">
          <cell r="B2208">
            <v>770437</v>
          </cell>
          <cell r="C2208" t="str">
            <v>CLARK LANE MIDDLE SCHOOL - USDA</v>
          </cell>
          <cell r="D2208" t="str">
            <v>USDA</v>
          </cell>
          <cell r="E2208">
            <v>0</v>
          </cell>
          <cell r="F2208" t="str">
            <v>W</v>
          </cell>
          <cell r="G2208" t="str">
            <v>105 CLARK LANE</v>
          </cell>
          <cell r="H2208" t="str">
            <v>WATERFORD</v>
          </cell>
          <cell r="I2208" t="str">
            <v>CT</v>
          </cell>
          <cell r="J2208" t="str">
            <v>06385</v>
          </cell>
          <cell r="K2208" t="str">
            <v>Exact Auto Street Reference Geocoded</v>
          </cell>
          <cell r="M2208" t="str">
            <v>STATE OF CT USDA</v>
          </cell>
          <cell r="N2208" t="str">
            <v>SIERING DISTRICT</v>
          </cell>
          <cell r="P2208">
            <v>43675</v>
          </cell>
          <cell r="Q2208">
            <v>44496.570150462998</v>
          </cell>
          <cell r="R2208">
            <v>44726</v>
          </cell>
          <cell r="S2208" t="str">
            <v>FRANKIE</v>
          </cell>
          <cell r="T2208" t="str">
            <v>12</v>
          </cell>
          <cell r="V2208" t="str">
            <v>41.349270</v>
          </cell>
          <cell r="W2208" t="str">
            <v>-72.127605</v>
          </cell>
        </row>
        <row r="2209">
          <cell r="B2209">
            <v>770438</v>
          </cell>
          <cell r="C2209" t="str">
            <v>WATERFRD LUNCH HI USDA</v>
          </cell>
          <cell r="D2209" t="str">
            <v>USDA</v>
          </cell>
          <cell r="E2209">
            <v>0</v>
          </cell>
          <cell r="F2209" t="str">
            <v>W</v>
          </cell>
          <cell r="G2209" t="str">
            <v>20 ROPE FERRY RD</v>
          </cell>
          <cell r="H2209" t="str">
            <v>WATERFORD</v>
          </cell>
          <cell r="I2209" t="str">
            <v>CT</v>
          </cell>
          <cell r="J2209" t="str">
            <v>06385</v>
          </cell>
          <cell r="K2209" t="str">
            <v>Exact Auto Street Reference Geocoded</v>
          </cell>
          <cell r="M2209" t="str">
            <v>STATE OF CT USDA</v>
          </cell>
          <cell r="N2209" t="str">
            <v>SIERING DISTRICT</v>
          </cell>
          <cell r="P2209">
            <v>43675</v>
          </cell>
          <cell r="Q2209">
            <v>44496.570150462998</v>
          </cell>
          <cell r="R2209">
            <v>44677</v>
          </cell>
          <cell r="S2209" t="str">
            <v>FRANKIE</v>
          </cell>
          <cell r="T2209" t="str">
            <v>12</v>
          </cell>
          <cell r="V2209" t="str">
            <v>41.342576</v>
          </cell>
          <cell r="W2209" t="str">
            <v>-72.130325</v>
          </cell>
        </row>
        <row r="2210">
          <cell r="B2210">
            <v>770439</v>
          </cell>
          <cell r="C2210" t="str">
            <v>JOHN TRUMBULL PRIM USDA</v>
          </cell>
          <cell r="D2210" t="str">
            <v>USDA</v>
          </cell>
          <cell r="E2210">
            <v>0</v>
          </cell>
          <cell r="F2210" t="str">
            <v>T</v>
          </cell>
          <cell r="G2210" t="str">
            <v>779 BUCKINGHAM ST</v>
          </cell>
          <cell r="H2210" t="str">
            <v>WATERTOWN</v>
          </cell>
          <cell r="I2210" t="str">
            <v>CT</v>
          </cell>
          <cell r="J2210" t="str">
            <v>06779</v>
          </cell>
          <cell r="K2210" t="str">
            <v>Exact Auto Street Reference Geocoded</v>
          </cell>
          <cell r="M2210" t="str">
            <v>STATE OF CT USDA</v>
          </cell>
          <cell r="N2210" t="str">
            <v>SIERING DISTRICT</v>
          </cell>
          <cell r="P2210">
            <v>43675</v>
          </cell>
          <cell r="Q2210">
            <v>44496.570104166698</v>
          </cell>
          <cell r="R2210">
            <v>44276</v>
          </cell>
          <cell r="S2210" t="str">
            <v>FRANKIE</v>
          </cell>
          <cell r="T2210" t="str">
            <v>12</v>
          </cell>
          <cell r="V2210" t="str">
            <v>41.606481</v>
          </cell>
          <cell r="W2210" t="str">
            <v>-73.090370</v>
          </cell>
        </row>
        <row r="2211">
          <cell r="B2211">
            <v>770440</v>
          </cell>
          <cell r="C2211" t="str">
            <v>JUDSON SCHOOL USDA</v>
          </cell>
          <cell r="D2211" t="str">
            <v>USDA</v>
          </cell>
          <cell r="E2211">
            <v>0</v>
          </cell>
          <cell r="F2211" t="str">
            <v>T</v>
          </cell>
          <cell r="G2211" t="str">
            <v>124 HAMILTON LN</v>
          </cell>
          <cell r="H2211" t="str">
            <v>WATERTOWN</v>
          </cell>
          <cell r="I2211" t="str">
            <v>CT</v>
          </cell>
          <cell r="J2211" t="str">
            <v>06795</v>
          </cell>
          <cell r="K2211" t="str">
            <v>Exact Auto Street Reference Geocoded</v>
          </cell>
          <cell r="M2211" t="str">
            <v>STATE OF CT USDA</v>
          </cell>
          <cell r="N2211" t="str">
            <v>SIERING DISTRICT</v>
          </cell>
          <cell r="P2211">
            <v>43675</v>
          </cell>
          <cell r="Q2211">
            <v>44496.570104166698</v>
          </cell>
          <cell r="R2211">
            <v>43723</v>
          </cell>
          <cell r="S2211" t="str">
            <v>FRANKIE</v>
          </cell>
          <cell r="T2211" t="str">
            <v>12</v>
          </cell>
          <cell r="V2211" t="str">
            <v>41.599507</v>
          </cell>
          <cell r="W2211" t="str">
            <v>-73.129767</v>
          </cell>
        </row>
        <row r="2212">
          <cell r="B2212">
            <v>770441</v>
          </cell>
          <cell r="C2212" t="str">
            <v>POLK SCHOOL USDA</v>
          </cell>
          <cell r="D2212" t="str">
            <v>USDA</v>
          </cell>
          <cell r="E2212">
            <v>0</v>
          </cell>
          <cell r="F2212" t="str">
            <v>T</v>
          </cell>
          <cell r="G2212" t="str">
            <v>435 BUCKINGHAM ST</v>
          </cell>
          <cell r="H2212" t="str">
            <v>WATERTOWN</v>
          </cell>
          <cell r="I2212" t="str">
            <v>CT</v>
          </cell>
          <cell r="J2212" t="str">
            <v>06779</v>
          </cell>
          <cell r="K2212" t="str">
            <v>Exact Auto Street Reference Geocoded</v>
          </cell>
          <cell r="M2212" t="str">
            <v>STATE OF CT USDA</v>
          </cell>
          <cell r="N2212" t="str">
            <v>SIERING DISTRICT</v>
          </cell>
          <cell r="P2212">
            <v>43675</v>
          </cell>
          <cell r="Q2212">
            <v>44692.535324074102</v>
          </cell>
          <cell r="R2212">
            <v>44543</v>
          </cell>
          <cell r="S2212" t="str">
            <v>FRANKIE</v>
          </cell>
          <cell r="T2212" t="str">
            <v>12</v>
          </cell>
          <cell r="V2212" t="str">
            <v>41.598383</v>
          </cell>
          <cell r="W2212" t="str">
            <v>-73.085588</v>
          </cell>
        </row>
        <row r="2213">
          <cell r="B2213">
            <v>770442</v>
          </cell>
          <cell r="C2213" t="str">
            <v>WATRTOWN HIGH SCH USDA</v>
          </cell>
          <cell r="D2213" t="str">
            <v>USDA</v>
          </cell>
          <cell r="E2213">
            <v>0</v>
          </cell>
          <cell r="F2213" t="str">
            <v>T</v>
          </cell>
          <cell r="G2213" t="str">
            <v>324 FRENCH ST</v>
          </cell>
          <cell r="H2213" t="str">
            <v>WATERTOWN</v>
          </cell>
          <cell r="I2213" t="str">
            <v>CT</v>
          </cell>
          <cell r="J2213" t="str">
            <v>06795</v>
          </cell>
          <cell r="K2213" t="str">
            <v>High Confidence Auto Street Ref Geocoded</v>
          </cell>
          <cell r="M2213" t="str">
            <v>STATE OF CT USDA</v>
          </cell>
          <cell r="N2213" t="str">
            <v>SIERING DISTRICT</v>
          </cell>
          <cell r="P2213">
            <v>43675</v>
          </cell>
          <cell r="Q2213">
            <v>44501.5319212963</v>
          </cell>
          <cell r="S2213" t="str">
            <v>FRANKIE</v>
          </cell>
          <cell r="T2213" t="str">
            <v>12</v>
          </cell>
          <cell r="V2213" t="str">
            <v>41.597156</v>
          </cell>
          <cell r="W2213" t="str">
            <v>-73.101868</v>
          </cell>
        </row>
        <row r="2214">
          <cell r="B2214">
            <v>770443</v>
          </cell>
          <cell r="C2214" t="str">
            <v>BRISTOW MID SCH USDA</v>
          </cell>
          <cell r="D2214" t="str">
            <v>USDA</v>
          </cell>
          <cell r="E2214">
            <v>0</v>
          </cell>
          <cell r="F2214" t="str">
            <v>M</v>
          </cell>
          <cell r="G2214" t="str">
            <v>34 HIGHLAND ST</v>
          </cell>
          <cell r="H2214" t="str">
            <v>WEST HARTFORD</v>
          </cell>
          <cell r="I2214" t="str">
            <v>CT</v>
          </cell>
          <cell r="J2214" t="str">
            <v>06119</v>
          </cell>
          <cell r="K2214" t="str">
            <v>Exact Auto Street Reference Geocoded</v>
          </cell>
          <cell r="M2214" t="str">
            <v>STATE OF CT USDA</v>
          </cell>
          <cell r="N2214" t="str">
            <v>SIERING DISTRICT</v>
          </cell>
          <cell r="P2214">
            <v>43675</v>
          </cell>
          <cell r="Q2214">
            <v>44501.543703703697</v>
          </cell>
          <cell r="S2214" t="str">
            <v>FRANKIE</v>
          </cell>
          <cell r="T2214" t="str">
            <v>12</v>
          </cell>
          <cell r="V2214" t="str">
            <v>41.767199</v>
          </cell>
          <cell r="W2214" t="str">
            <v>-72.717907</v>
          </cell>
        </row>
        <row r="2215">
          <cell r="B2215">
            <v>770444</v>
          </cell>
          <cell r="C2215" t="str">
            <v>Conard High School</v>
          </cell>
          <cell r="D2215" t="str">
            <v>USDA</v>
          </cell>
          <cell r="E2215">
            <v>0</v>
          </cell>
          <cell r="F2215" t="str">
            <v>M</v>
          </cell>
          <cell r="G2215" t="str">
            <v>110 Beechwood Rd</v>
          </cell>
          <cell r="H2215" t="str">
            <v>WEST HARTFORD</v>
          </cell>
          <cell r="I2215" t="str">
            <v>CT</v>
          </cell>
          <cell r="J2215" t="str">
            <v>06107</v>
          </cell>
          <cell r="K2215" t="str">
            <v>Exact Auto Street Reference Geocoded</v>
          </cell>
          <cell r="M2215" t="str">
            <v>STATE OF CT USDA</v>
          </cell>
          <cell r="N2215" t="str">
            <v>SIERING DISTRICT</v>
          </cell>
          <cell r="P2215">
            <v>43675</v>
          </cell>
          <cell r="Q2215">
            <v>44496.570185185199</v>
          </cell>
          <cell r="R2215">
            <v>43716</v>
          </cell>
          <cell r="S2215" t="str">
            <v>FRANKIE</v>
          </cell>
          <cell r="T2215" t="str">
            <v>12</v>
          </cell>
          <cell r="V2215" t="str">
            <v>41.735049</v>
          </cell>
          <cell r="W2215" t="str">
            <v>-72.749064</v>
          </cell>
        </row>
        <row r="2216">
          <cell r="B2216">
            <v>770445</v>
          </cell>
          <cell r="C2216" t="str">
            <v>UNIV HARTFORD MAGNET USDA</v>
          </cell>
          <cell r="D2216" t="str">
            <v>USDA</v>
          </cell>
          <cell r="E2216">
            <v>0</v>
          </cell>
          <cell r="F2216" t="str">
            <v>W</v>
          </cell>
          <cell r="G2216" t="str">
            <v>196 BLOOMFIELD AVENUE</v>
          </cell>
          <cell r="H2216" t="str">
            <v>WEST HARTFORD</v>
          </cell>
          <cell r="I2216" t="str">
            <v>CT</v>
          </cell>
          <cell r="J2216" t="str">
            <v>06117</v>
          </cell>
          <cell r="K2216" t="str">
            <v>High Confidence Auto Street Ref Geocoded</v>
          </cell>
          <cell r="M2216" t="str">
            <v>STATE OF CT USDA</v>
          </cell>
          <cell r="N2216" t="str">
            <v>SIERING DISTRICT</v>
          </cell>
          <cell r="O2216" t="str">
            <v>EFFECTIVE 8/10/20 Del in all locations unless cust chooses not to.</v>
          </cell>
          <cell r="P2216">
            <v>43675</v>
          </cell>
          <cell r="Q2216">
            <v>44691.606412036999</v>
          </cell>
          <cell r="R2216">
            <v>44726</v>
          </cell>
          <cell r="S2216" t="str">
            <v>FRANKIE</v>
          </cell>
          <cell r="T2216" t="str">
            <v>12</v>
          </cell>
          <cell r="V2216" t="str">
            <v>41.793500</v>
          </cell>
          <cell r="W2216" t="str">
            <v>-72.716400</v>
          </cell>
        </row>
        <row r="2217">
          <cell r="B2217">
            <v>770446</v>
          </cell>
          <cell r="C2217" t="str">
            <v>HALL HIGH SCH USDA</v>
          </cell>
          <cell r="D2217" t="str">
            <v>USDA</v>
          </cell>
          <cell r="E2217">
            <v>0</v>
          </cell>
          <cell r="F2217" t="str">
            <v>M</v>
          </cell>
          <cell r="G2217" t="str">
            <v>975 N MAIN ST</v>
          </cell>
          <cell r="H2217" t="str">
            <v>WEST HARTFORD</v>
          </cell>
          <cell r="I2217" t="str">
            <v>CT</v>
          </cell>
          <cell r="J2217" t="str">
            <v>06117</v>
          </cell>
          <cell r="K2217" t="str">
            <v>Exact Auto Street Reference Geocoded</v>
          </cell>
          <cell r="M2217" t="str">
            <v>STATE OF CT USDA</v>
          </cell>
          <cell r="N2217" t="str">
            <v>SIERING DISTRICT</v>
          </cell>
          <cell r="P2217">
            <v>43675</v>
          </cell>
          <cell r="Q2217">
            <v>44496.570185185199</v>
          </cell>
          <cell r="R2217">
            <v>43716</v>
          </cell>
          <cell r="S2217" t="str">
            <v>FRANKIE</v>
          </cell>
          <cell r="T2217" t="str">
            <v>12</v>
          </cell>
          <cell r="V2217" t="str">
            <v>41.794724</v>
          </cell>
          <cell r="W2217" t="str">
            <v>-72.747146</v>
          </cell>
        </row>
        <row r="2218">
          <cell r="B2218">
            <v>770447</v>
          </cell>
          <cell r="C2218" t="str">
            <v>KING PHILIP MIDDLE SCHOOL - USDA</v>
          </cell>
          <cell r="D2218" t="str">
            <v>USDA</v>
          </cell>
          <cell r="E2218">
            <v>0</v>
          </cell>
          <cell r="F2218" t="str">
            <v>M</v>
          </cell>
          <cell r="G2218" t="str">
            <v>100 KING PHILIP DRIVE</v>
          </cell>
          <cell r="H2218" t="str">
            <v>WEST HARTFORD</v>
          </cell>
          <cell r="I2218" t="str">
            <v>CT</v>
          </cell>
          <cell r="J2218" t="str">
            <v>06117</v>
          </cell>
          <cell r="K2218" t="str">
            <v>Exact Auto Street Reference Geocoded</v>
          </cell>
          <cell r="M2218" t="str">
            <v>STATE OF CT USDA</v>
          </cell>
          <cell r="N2218" t="str">
            <v>SIERING DISTRICT</v>
          </cell>
          <cell r="P2218">
            <v>43675</v>
          </cell>
          <cell r="Q2218">
            <v>44501.548715277801</v>
          </cell>
          <cell r="S2218" t="str">
            <v>FRANKIE</v>
          </cell>
          <cell r="T2218" t="str">
            <v>12</v>
          </cell>
          <cell r="V2218" t="str">
            <v>41.792196</v>
          </cell>
          <cell r="W2218" t="str">
            <v>-72.742834</v>
          </cell>
        </row>
        <row r="2219">
          <cell r="B2219">
            <v>770448</v>
          </cell>
          <cell r="C2219" t="str">
            <v>Norfeldt Elem. School - USDA</v>
          </cell>
          <cell r="D2219" t="str">
            <v>USDA</v>
          </cell>
          <cell r="E2219">
            <v>0</v>
          </cell>
          <cell r="F2219" t="str">
            <v>M</v>
          </cell>
          <cell r="G2219" t="str">
            <v>35 BARKSDALE RD</v>
          </cell>
          <cell r="H2219" t="str">
            <v>WEST HARTFORD</v>
          </cell>
          <cell r="I2219" t="str">
            <v>CT</v>
          </cell>
          <cell r="J2219" t="str">
            <v>06117</v>
          </cell>
          <cell r="K2219" t="str">
            <v>Exact Auto Street Reference Geocoded</v>
          </cell>
          <cell r="M2219" t="str">
            <v>STATE OF CT USDA</v>
          </cell>
          <cell r="N2219" t="str">
            <v>SIERING DISTRICT</v>
          </cell>
          <cell r="P2219">
            <v>43675</v>
          </cell>
          <cell r="Q2219">
            <v>44501.550023148098</v>
          </cell>
          <cell r="S2219" t="str">
            <v>FRANKIE</v>
          </cell>
          <cell r="T2219" t="str">
            <v>12</v>
          </cell>
          <cell r="V2219" t="str">
            <v>41.794189</v>
          </cell>
          <cell r="W2219" t="str">
            <v>-72.761309</v>
          </cell>
        </row>
        <row r="2220">
          <cell r="B2220">
            <v>770449</v>
          </cell>
          <cell r="C2220" t="str">
            <v>SEDGWICK MID SCH USDA</v>
          </cell>
          <cell r="D2220" t="str">
            <v>USDA</v>
          </cell>
          <cell r="E2220">
            <v>0</v>
          </cell>
          <cell r="F2220" t="str">
            <v>M</v>
          </cell>
          <cell r="G2220" t="str">
            <v>128 SEDGWICK RD</v>
          </cell>
          <cell r="H2220" t="str">
            <v>WEST HARTFORD</v>
          </cell>
          <cell r="I2220" t="str">
            <v>CT</v>
          </cell>
          <cell r="J2220" t="str">
            <v>06107</v>
          </cell>
          <cell r="K2220" t="str">
            <v>Exact Auto Street Reference Geocoded</v>
          </cell>
          <cell r="M2220" t="str">
            <v>STATE OF CT USDA</v>
          </cell>
          <cell r="N2220" t="str">
            <v>SIERING DISTRICT</v>
          </cell>
          <cell r="P2220">
            <v>43675</v>
          </cell>
          <cell r="Q2220">
            <v>44496.570185185199</v>
          </cell>
          <cell r="R2220">
            <v>44668</v>
          </cell>
          <cell r="S2220" t="str">
            <v>FRANKIE</v>
          </cell>
          <cell r="T2220" t="str">
            <v>12</v>
          </cell>
          <cell r="V2220" t="str">
            <v>41.750975</v>
          </cell>
          <cell r="W2220" t="str">
            <v>-72.754909</v>
          </cell>
        </row>
        <row r="2221">
          <cell r="B2221">
            <v>770450</v>
          </cell>
          <cell r="C2221" t="str">
            <v>W HTFD SCH ST BRIDG USDA</v>
          </cell>
          <cell r="D2221" t="str">
            <v>USDA</v>
          </cell>
          <cell r="E2221">
            <v>0</v>
          </cell>
          <cell r="F2221" t="str">
            <v>M</v>
          </cell>
          <cell r="G2221" t="str">
            <v>100 MAYFLOWER ST</v>
          </cell>
          <cell r="H2221" t="str">
            <v>WEST HARTFORD</v>
          </cell>
          <cell r="I2221" t="str">
            <v>CT</v>
          </cell>
          <cell r="J2221" t="str">
            <v>06110</v>
          </cell>
          <cell r="K2221" t="str">
            <v>Exact Auto Street Reference Geocoded</v>
          </cell>
          <cell r="M2221" t="str">
            <v>STATE OF CT USDA</v>
          </cell>
          <cell r="N2221" t="str">
            <v>SIERING DISTRICT</v>
          </cell>
          <cell r="P2221">
            <v>43675</v>
          </cell>
          <cell r="Q2221">
            <v>44496.539907407401</v>
          </cell>
          <cell r="R2221">
            <v>43863</v>
          </cell>
          <cell r="S2221" t="str">
            <v>FRANKIE</v>
          </cell>
          <cell r="T2221" t="str">
            <v>12</v>
          </cell>
          <cell r="V2221" t="str">
            <v>41.735425</v>
          </cell>
          <cell r="W2221" t="str">
            <v>-72.737113</v>
          </cell>
        </row>
        <row r="2222">
          <cell r="B2222">
            <v>770451</v>
          </cell>
          <cell r="C2222" t="str">
            <v>WEST HAVEN HIGH SCHOOL - USDA</v>
          </cell>
          <cell r="D2222" t="str">
            <v>USDA</v>
          </cell>
          <cell r="E2222">
            <v>0</v>
          </cell>
          <cell r="F2222" t="str">
            <v>R</v>
          </cell>
          <cell r="G2222" t="str">
            <v>1 MCDONOUGH PLZ</v>
          </cell>
          <cell r="H2222" t="str">
            <v>WEST HAVEN</v>
          </cell>
          <cell r="I2222" t="str">
            <v>CT</v>
          </cell>
          <cell r="J2222" t="str">
            <v>06516</v>
          </cell>
          <cell r="K2222" t="str">
            <v>Exact Auto Street Reference Geocoded</v>
          </cell>
          <cell r="L2222" t="str">
            <v>IS; LG</v>
          </cell>
          <cell r="M2222" t="str">
            <v>STATE OF CT USDA</v>
          </cell>
          <cell r="N2222" t="str">
            <v>SIERING DISTRICT</v>
          </cell>
          <cell r="P2222">
            <v>43675</v>
          </cell>
          <cell r="Q2222">
            <v>44616.7019560185</v>
          </cell>
          <cell r="R2222">
            <v>44740</v>
          </cell>
          <cell r="S2222" t="str">
            <v>FRANKIE</v>
          </cell>
          <cell r="T2222" t="str">
            <v>12</v>
          </cell>
          <cell r="V2222" t="str">
            <v>41.258569</v>
          </cell>
          <cell r="W2222" t="str">
            <v>-72.959470</v>
          </cell>
        </row>
        <row r="2223">
          <cell r="B2223">
            <v>770452</v>
          </cell>
          <cell r="C2223" t="str">
            <v>JOEL BARLOW HIGH SCHOOL - USDA</v>
          </cell>
          <cell r="D2223" t="str">
            <v>USDA</v>
          </cell>
          <cell r="E2223">
            <v>0</v>
          </cell>
          <cell r="F2223" t="str">
            <v>T</v>
          </cell>
          <cell r="G2223" t="str">
            <v>100 BLACK ROCK TURNPIKE</v>
          </cell>
          <cell r="H2223" t="str">
            <v>REDDING</v>
          </cell>
          <cell r="I2223" t="str">
            <v>CT</v>
          </cell>
          <cell r="J2223" t="str">
            <v>06896</v>
          </cell>
          <cell r="K2223" t="str">
            <v>Exact Auto Street Reference Geocoded</v>
          </cell>
          <cell r="M2223" t="str">
            <v>STATE OF CT USDA</v>
          </cell>
          <cell r="N2223" t="str">
            <v>SIERING DISTRICT</v>
          </cell>
          <cell r="P2223">
            <v>43675</v>
          </cell>
          <cell r="Q2223">
            <v>44496.570138888899</v>
          </cell>
          <cell r="R2223">
            <v>44676</v>
          </cell>
          <cell r="S2223" t="str">
            <v>FRANKIE</v>
          </cell>
          <cell r="T2223" t="str">
            <v>12</v>
          </cell>
          <cell r="V2223" t="str">
            <v>41.298343</v>
          </cell>
          <cell r="W2223" t="str">
            <v>-73.344491</v>
          </cell>
        </row>
        <row r="2224">
          <cell r="B2224">
            <v>770453</v>
          </cell>
          <cell r="C2224" t="str">
            <v>READ MIDDLE SCH USDA</v>
          </cell>
          <cell r="D2224" t="str">
            <v>USDA</v>
          </cell>
          <cell r="E2224">
            <v>0</v>
          </cell>
          <cell r="F2224" t="str">
            <v>T</v>
          </cell>
          <cell r="G2224" t="str">
            <v>486 REDDING RD</v>
          </cell>
          <cell r="H2224" t="str">
            <v>WEST REDDING</v>
          </cell>
          <cell r="I2224" t="str">
            <v>CT</v>
          </cell>
          <cell r="J2224" t="str">
            <v>06896</v>
          </cell>
          <cell r="K2224" t="str">
            <v>High Confidence Auto Street Ref Geocoded</v>
          </cell>
          <cell r="M2224" t="str">
            <v>STATE OF CT USDA</v>
          </cell>
          <cell r="N2224" t="str">
            <v>SIERING DISTRICT</v>
          </cell>
          <cell r="P2224">
            <v>43675</v>
          </cell>
          <cell r="Q2224">
            <v>44496.570138888899</v>
          </cell>
          <cell r="R2224">
            <v>44697</v>
          </cell>
          <cell r="S2224" t="str">
            <v>FRANKIE</v>
          </cell>
          <cell r="T2224" t="str">
            <v>12</v>
          </cell>
          <cell r="V2224" t="str">
            <v>41.305256</v>
          </cell>
          <cell r="W2224" t="str">
            <v>-73.403007</v>
          </cell>
        </row>
        <row r="2225">
          <cell r="B2225">
            <v>770454</v>
          </cell>
          <cell r="C2225" t="str">
            <v>REDDING ELEM SCH USDA</v>
          </cell>
          <cell r="D2225" t="str">
            <v>USDA</v>
          </cell>
          <cell r="E2225">
            <v>0</v>
          </cell>
          <cell r="F2225" t="str">
            <v>T</v>
          </cell>
          <cell r="G2225" t="str">
            <v>33 LONETOWN RD</v>
          </cell>
          <cell r="H2225" t="str">
            <v>WEST REDDING</v>
          </cell>
          <cell r="I2225" t="str">
            <v>CT</v>
          </cell>
          <cell r="J2225" t="str">
            <v>06896</v>
          </cell>
          <cell r="K2225" t="str">
            <v>High Confidence Auto Street Ref Geocoded</v>
          </cell>
          <cell r="M2225" t="str">
            <v>STATE OF CT USDA</v>
          </cell>
          <cell r="N2225" t="str">
            <v>SIERING DISTRICT</v>
          </cell>
          <cell r="P2225">
            <v>43675</v>
          </cell>
          <cell r="Q2225">
            <v>44496.570138888899</v>
          </cell>
          <cell r="R2225">
            <v>44669</v>
          </cell>
          <cell r="S2225" t="str">
            <v>FRANKIE</v>
          </cell>
          <cell r="T2225" t="str">
            <v>12</v>
          </cell>
          <cell r="V2225" t="str">
            <v>41.310273</v>
          </cell>
          <cell r="W2225" t="str">
            <v>-73.384412</v>
          </cell>
        </row>
        <row r="2226">
          <cell r="B2226">
            <v>770455</v>
          </cell>
          <cell r="C2226" t="str">
            <v>SPAULDING SCH USDA</v>
          </cell>
          <cell r="D2226" t="str">
            <v>USDA</v>
          </cell>
          <cell r="E2226">
            <v>0</v>
          </cell>
          <cell r="F2226" t="str">
            <v>F</v>
          </cell>
          <cell r="G2226" t="str">
            <v>945 MOUNTAIN RD</v>
          </cell>
          <cell r="H2226" t="str">
            <v>WEST SUFFIELD</v>
          </cell>
          <cell r="I2226" t="str">
            <v>CT</v>
          </cell>
          <cell r="J2226" t="str">
            <v>06093</v>
          </cell>
          <cell r="K2226" t="str">
            <v>Exact Auto Street Reference Geocoded</v>
          </cell>
          <cell r="M2226" t="str">
            <v>STATE OF CT USDA</v>
          </cell>
          <cell r="N2226" t="str">
            <v>SIERING DISTRICT</v>
          </cell>
          <cell r="P2226">
            <v>43675</v>
          </cell>
          <cell r="Q2226">
            <v>44496.570138888899</v>
          </cell>
          <cell r="R2226">
            <v>44672</v>
          </cell>
          <cell r="S2226" t="str">
            <v>FRANKIE</v>
          </cell>
          <cell r="T2226" t="str">
            <v>12</v>
          </cell>
          <cell r="V2226" t="str">
            <v>41.985286</v>
          </cell>
          <cell r="W2226" t="str">
            <v>-72.685807</v>
          </cell>
        </row>
        <row r="2227">
          <cell r="B2227">
            <v>770456</v>
          </cell>
          <cell r="C2227" t="str">
            <v>SUFFIELD HIGH SCHOOL - USDA</v>
          </cell>
          <cell r="D2227" t="str">
            <v>USDA</v>
          </cell>
          <cell r="E2227">
            <v>0</v>
          </cell>
          <cell r="F2227" t="str">
            <v>F</v>
          </cell>
          <cell r="G2227" t="str">
            <v>1060 SHELDON STREET</v>
          </cell>
          <cell r="H2227" t="str">
            <v>WEST SUFFIELD</v>
          </cell>
          <cell r="I2227" t="str">
            <v>CT</v>
          </cell>
          <cell r="J2227" t="str">
            <v>06093</v>
          </cell>
          <cell r="K2227" t="str">
            <v>Exact Auto Street Reference Geocoded</v>
          </cell>
          <cell r="M2227" t="str">
            <v>STATE OF CT USDA</v>
          </cell>
          <cell r="N2227" t="str">
            <v>SIERING DISTRICT</v>
          </cell>
          <cell r="P2227">
            <v>43675</v>
          </cell>
          <cell r="Q2227">
            <v>44496.570150462998</v>
          </cell>
          <cell r="R2227">
            <v>44754</v>
          </cell>
          <cell r="S2227" t="str">
            <v>FRANKIE</v>
          </cell>
          <cell r="T2227" t="str">
            <v>12</v>
          </cell>
          <cell r="V2227" t="str">
            <v>41.979292</v>
          </cell>
          <cell r="W2227" t="str">
            <v>-72.691752</v>
          </cell>
        </row>
        <row r="2228">
          <cell r="B2228">
            <v>770457</v>
          </cell>
          <cell r="C2228" t="str">
            <v>DAISY INGRAHAM ELEMENTARY - USDA</v>
          </cell>
          <cell r="D2228" t="str">
            <v>USDA</v>
          </cell>
          <cell r="E2228">
            <v>0</v>
          </cell>
          <cell r="F2228" t="str">
            <v>M</v>
          </cell>
          <cell r="G2228" t="str">
            <v>105 GOODSPEED DRIVE</v>
          </cell>
          <cell r="H2228" t="str">
            <v>WESTBROOK</v>
          </cell>
          <cell r="I2228" t="str">
            <v>CT</v>
          </cell>
          <cell r="J2228" t="str">
            <v>06498</v>
          </cell>
          <cell r="K2228" t="str">
            <v>Exact Auto Street Reference Geocoded</v>
          </cell>
          <cell r="M2228" t="str">
            <v>STATE OF CT USDA</v>
          </cell>
          <cell r="N2228" t="str">
            <v>SIERING DISTRICT</v>
          </cell>
          <cell r="P2228">
            <v>43675</v>
          </cell>
          <cell r="Q2228">
            <v>44496.570150462998</v>
          </cell>
          <cell r="R2228">
            <v>44703</v>
          </cell>
          <cell r="S2228" t="str">
            <v>FRANKIE</v>
          </cell>
          <cell r="T2228" t="str">
            <v>12</v>
          </cell>
          <cell r="V2228" t="str">
            <v>41.284893</v>
          </cell>
          <cell r="W2228" t="str">
            <v>-72.441817</v>
          </cell>
        </row>
        <row r="2229">
          <cell r="B2229">
            <v>770458</v>
          </cell>
          <cell r="C2229" t="str">
            <v>WESTBROK PUB SCH USDA</v>
          </cell>
          <cell r="D2229" t="str">
            <v>USDA</v>
          </cell>
          <cell r="E2229">
            <v>0</v>
          </cell>
          <cell r="F2229" t="str">
            <v>M</v>
          </cell>
          <cell r="G2229" t="str">
            <v>156 MCVEAGH RD</v>
          </cell>
          <cell r="H2229" t="str">
            <v>WESTBROOK</v>
          </cell>
          <cell r="I2229" t="str">
            <v>CT</v>
          </cell>
          <cell r="J2229" t="str">
            <v>06498</v>
          </cell>
          <cell r="K2229" t="str">
            <v>Exact Auto Street Reference Geocoded</v>
          </cell>
          <cell r="M2229" t="str">
            <v>STATE OF CT USDA</v>
          </cell>
          <cell r="N2229" t="str">
            <v>SIERING DISTRICT</v>
          </cell>
          <cell r="P2229">
            <v>43675</v>
          </cell>
          <cell r="Q2229">
            <v>44496.570150462998</v>
          </cell>
          <cell r="R2229">
            <v>44697</v>
          </cell>
          <cell r="S2229" t="str">
            <v>FRANKIE</v>
          </cell>
          <cell r="T2229" t="str">
            <v>12</v>
          </cell>
          <cell r="V2229" t="str">
            <v>41.297615</v>
          </cell>
          <cell r="W2229" t="str">
            <v>-72.454150</v>
          </cell>
        </row>
        <row r="2230">
          <cell r="B2230">
            <v>770459</v>
          </cell>
          <cell r="C2230" t="str">
            <v>WETHEFIELD HI SCH USDA</v>
          </cell>
          <cell r="D2230" t="str">
            <v>USDA</v>
          </cell>
          <cell r="E2230">
            <v>0</v>
          </cell>
          <cell r="F2230" t="str">
            <v>T</v>
          </cell>
          <cell r="G2230" t="str">
            <v>411 WOLCOTT HILL RD</v>
          </cell>
          <cell r="H2230" t="str">
            <v>WETHERSFIELD</v>
          </cell>
          <cell r="I2230" t="str">
            <v>CT</v>
          </cell>
          <cell r="J2230" t="str">
            <v>06109</v>
          </cell>
          <cell r="K2230" t="str">
            <v>Exact Auto Street Reference Geocoded</v>
          </cell>
          <cell r="L2230" t="str">
            <v>LG</v>
          </cell>
          <cell r="M2230" t="str">
            <v>STATE OF CT USDA</v>
          </cell>
          <cell r="N2230" t="str">
            <v>SIERING DISTRICT</v>
          </cell>
          <cell r="P2230">
            <v>43675</v>
          </cell>
          <cell r="Q2230">
            <v>44677.470706018503</v>
          </cell>
          <cell r="R2230">
            <v>44739</v>
          </cell>
          <cell r="S2230" t="str">
            <v>ADMIN</v>
          </cell>
          <cell r="T2230" t="str">
            <v>12</v>
          </cell>
          <cell r="V2230" t="str">
            <v>41.708086</v>
          </cell>
          <cell r="W2230" t="str">
            <v>-72.668772</v>
          </cell>
        </row>
        <row r="2231">
          <cell r="B2231">
            <v>770460</v>
          </cell>
          <cell r="C2231" t="str">
            <v>NATCHAUG SCH USDA</v>
          </cell>
          <cell r="D2231" t="str">
            <v>USDA</v>
          </cell>
          <cell r="E2231">
            <v>0</v>
          </cell>
          <cell r="F2231" t="str">
            <v>T</v>
          </cell>
          <cell r="G2231" t="str">
            <v>123 JACKSON ST</v>
          </cell>
          <cell r="H2231" t="str">
            <v>WILLIMANTIC</v>
          </cell>
          <cell r="I2231" t="str">
            <v>CT</v>
          </cell>
          <cell r="J2231" t="str">
            <v>06226</v>
          </cell>
          <cell r="K2231" t="str">
            <v>Exact Auto Street Reference Geocoded</v>
          </cell>
          <cell r="M2231" t="str">
            <v>STATE OF CT USDA</v>
          </cell>
          <cell r="N2231" t="str">
            <v>SIERING DISTRICT</v>
          </cell>
          <cell r="P2231">
            <v>43675</v>
          </cell>
          <cell r="Q2231">
            <v>44496.570150462998</v>
          </cell>
          <cell r="R2231">
            <v>44676</v>
          </cell>
          <cell r="S2231" t="str">
            <v>FRANKIE</v>
          </cell>
          <cell r="T2231" t="str">
            <v>12</v>
          </cell>
          <cell r="V2231" t="str">
            <v>41.714122</v>
          </cell>
          <cell r="W2231" t="str">
            <v>-72.206581</v>
          </cell>
        </row>
        <row r="2232">
          <cell r="B2232">
            <v>770461</v>
          </cell>
          <cell r="C2232" t="str">
            <v>SWEENEY SCH USDA</v>
          </cell>
          <cell r="D2232" t="str">
            <v>USDA</v>
          </cell>
          <cell r="E2232">
            <v>0</v>
          </cell>
          <cell r="F2232" t="str">
            <v>T</v>
          </cell>
          <cell r="G2232" t="str">
            <v>60 OAK HILL DR</v>
          </cell>
          <cell r="H2232" t="str">
            <v>WILLIMANTIC</v>
          </cell>
          <cell r="I2232" t="str">
            <v>CT</v>
          </cell>
          <cell r="J2232" t="str">
            <v>06226</v>
          </cell>
          <cell r="K2232" t="str">
            <v>High Confidence Auto Street Ref Geocoded</v>
          </cell>
          <cell r="M2232" t="str">
            <v>STATE OF CT USDA</v>
          </cell>
          <cell r="N2232" t="str">
            <v>SIERING DISTRICT</v>
          </cell>
          <cell r="P2232">
            <v>43675</v>
          </cell>
          <cell r="Q2232">
            <v>44496.570150462998</v>
          </cell>
          <cell r="S2232" t="str">
            <v>FRANKIE</v>
          </cell>
          <cell r="T2232" t="str">
            <v>12</v>
          </cell>
          <cell r="V2232" t="str">
            <v>41.725589</v>
          </cell>
          <cell r="W2232" t="str">
            <v>-72.229059</v>
          </cell>
        </row>
        <row r="2233">
          <cell r="B2233">
            <v>770462</v>
          </cell>
          <cell r="C2233" t="str">
            <v>WINDHAM CENTER USDA</v>
          </cell>
          <cell r="D2233" t="str">
            <v>USDA</v>
          </cell>
          <cell r="E2233">
            <v>0</v>
          </cell>
          <cell r="F2233" t="str">
            <v>T</v>
          </cell>
          <cell r="G2233" t="str">
            <v>59 NORTH ROAD</v>
          </cell>
          <cell r="H2233" t="str">
            <v>WILLIMANTIC</v>
          </cell>
          <cell r="I2233" t="str">
            <v>CT</v>
          </cell>
          <cell r="J2233" t="str">
            <v>06226</v>
          </cell>
          <cell r="K2233" t="str">
            <v>Med Confidence Auto Street Ref Geocoded</v>
          </cell>
          <cell r="M2233" t="str">
            <v>STATE OF CT USDA</v>
          </cell>
          <cell r="N2233" t="str">
            <v>SIERING DISTRICT</v>
          </cell>
          <cell r="P2233">
            <v>43675</v>
          </cell>
          <cell r="Q2233">
            <v>44496.570150462998</v>
          </cell>
          <cell r="S2233" t="str">
            <v>FRANKIE</v>
          </cell>
          <cell r="T2233" t="str">
            <v>12</v>
          </cell>
          <cell r="V2233" t="str">
            <v>41.713038</v>
          </cell>
          <cell r="W2233" t="str">
            <v>-72.212361</v>
          </cell>
        </row>
        <row r="2234">
          <cell r="B2234">
            <v>770463</v>
          </cell>
          <cell r="C2234" t="str">
            <v>WINDHAM HIGH SCHOOL - USDA</v>
          </cell>
          <cell r="D2234" t="str">
            <v>USDA</v>
          </cell>
          <cell r="E2234">
            <v>0</v>
          </cell>
          <cell r="F2234" t="str">
            <v>M</v>
          </cell>
          <cell r="G2234" t="str">
            <v>355 HIGH ST</v>
          </cell>
          <cell r="H2234" t="str">
            <v>WILLIMANTIC</v>
          </cell>
          <cell r="I2234" t="str">
            <v>CT</v>
          </cell>
          <cell r="J2234" t="str">
            <v>06226</v>
          </cell>
          <cell r="K2234" t="str">
            <v>Exact Auto Street Reference Geocoded</v>
          </cell>
          <cell r="M2234" t="str">
            <v>STATE OF CT USDA</v>
          </cell>
          <cell r="N2234" t="str">
            <v>SIERING DISTRICT</v>
          </cell>
          <cell r="P2234">
            <v>43675</v>
          </cell>
          <cell r="Q2234">
            <v>44496.570150462998</v>
          </cell>
          <cell r="R2234">
            <v>43710</v>
          </cell>
          <cell r="S2234" t="str">
            <v>FRANKIE</v>
          </cell>
          <cell r="T2234" t="str">
            <v>12</v>
          </cell>
          <cell r="V2234" t="str">
            <v>41.722962</v>
          </cell>
          <cell r="W2234" t="str">
            <v>-72.215911</v>
          </cell>
        </row>
        <row r="2235">
          <cell r="B2235">
            <v>770464</v>
          </cell>
          <cell r="C2235" t="str">
            <v>WINDHAM MID SCH USDA</v>
          </cell>
          <cell r="D2235" t="str">
            <v>USDA</v>
          </cell>
          <cell r="E2235">
            <v>0</v>
          </cell>
          <cell r="F2235" t="str">
            <v>T</v>
          </cell>
          <cell r="G2235" t="str">
            <v>123 QUARRY ST</v>
          </cell>
          <cell r="H2235" t="str">
            <v>WILLIMANTIC</v>
          </cell>
          <cell r="I2235" t="str">
            <v>CT</v>
          </cell>
          <cell r="J2235" t="str">
            <v>06226</v>
          </cell>
          <cell r="K2235" t="str">
            <v>Exact Auto Street Reference Geocoded</v>
          </cell>
          <cell r="M2235" t="str">
            <v>STATE OF CT USDA</v>
          </cell>
          <cell r="N2235" t="str">
            <v>SIERING DISTRICT</v>
          </cell>
          <cell r="P2235">
            <v>43675</v>
          </cell>
          <cell r="Q2235">
            <v>44496.570150462998</v>
          </cell>
          <cell r="R2235">
            <v>44676</v>
          </cell>
          <cell r="S2235" t="str">
            <v>FRANKIE</v>
          </cell>
          <cell r="T2235" t="str">
            <v>12</v>
          </cell>
          <cell r="V2235" t="str">
            <v>41.722517</v>
          </cell>
          <cell r="W2235" t="str">
            <v>-72.228880</v>
          </cell>
        </row>
        <row r="2236">
          <cell r="B2236">
            <v>770465</v>
          </cell>
          <cell r="C2236" t="str">
            <v>WINDHAM TECHNICAL HS - USDA</v>
          </cell>
          <cell r="D2236" t="str">
            <v>USDA</v>
          </cell>
          <cell r="E2236">
            <v>0</v>
          </cell>
          <cell r="F2236" t="str">
            <v>T</v>
          </cell>
          <cell r="G2236" t="str">
            <v>210 BIRCH ST</v>
          </cell>
          <cell r="H2236" t="str">
            <v>WILLIMANTIC</v>
          </cell>
          <cell r="I2236" t="str">
            <v>CT</v>
          </cell>
          <cell r="J2236" t="str">
            <v>06226</v>
          </cell>
          <cell r="K2236" t="str">
            <v>High Confidence Auto Street Ref Geocoded</v>
          </cell>
          <cell r="M2236" t="str">
            <v>STATE OF CT USDA</v>
          </cell>
          <cell r="N2236" t="str">
            <v>SIERING DISTRICT</v>
          </cell>
          <cell r="P2236">
            <v>43675</v>
          </cell>
          <cell r="Q2236">
            <v>44496.570208333302</v>
          </cell>
          <cell r="S2236" t="str">
            <v>FRANKIE</v>
          </cell>
          <cell r="T2236" t="str">
            <v>12</v>
          </cell>
          <cell r="V2236" t="str">
            <v>41.718243</v>
          </cell>
          <cell r="W2236" t="str">
            <v>-72.220819</v>
          </cell>
        </row>
        <row r="2237">
          <cell r="B2237">
            <v>770466</v>
          </cell>
          <cell r="C2237" t="str">
            <v>WILLINGTON SCH LUN USDA</v>
          </cell>
          <cell r="D2237" t="str">
            <v>USDA</v>
          </cell>
          <cell r="E2237">
            <v>0</v>
          </cell>
          <cell r="F2237" t="str">
            <v>R</v>
          </cell>
          <cell r="G2237" t="str">
            <v>111 RIVER RD</v>
          </cell>
          <cell r="H2237" t="str">
            <v>WILLINGTON</v>
          </cell>
          <cell r="I2237" t="str">
            <v>CT</v>
          </cell>
          <cell r="J2237" t="str">
            <v>06279</v>
          </cell>
          <cell r="K2237" t="str">
            <v>Exact Auto Street Reference Geocoded</v>
          </cell>
          <cell r="M2237" t="str">
            <v>STATE OF CT USDA</v>
          </cell>
          <cell r="N2237" t="str">
            <v>SIERING DISTRICT</v>
          </cell>
          <cell r="P2237">
            <v>43675</v>
          </cell>
          <cell r="Q2237">
            <v>44496.570150462998</v>
          </cell>
          <cell r="R2237">
            <v>44741</v>
          </cell>
          <cell r="S2237" t="str">
            <v>FRANKIE</v>
          </cell>
          <cell r="T2237" t="str">
            <v>12</v>
          </cell>
          <cell r="V2237" t="str">
            <v>41.850808</v>
          </cell>
          <cell r="W2237" t="str">
            <v>-72.302126</v>
          </cell>
        </row>
        <row r="2238">
          <cell r="B2238">
            <v>770467</v>
          </cell>
          <cell r="C2238" t="str">
            <v>CIDER MILL SCH USDA</v>
          </cell>
          <cell r="D2238" t="str">
            <v>USDA</v>
          </cell>
          <cell r="E2238">
            <v>0</v>
          </cell>
          <cell r="F2238" t="str">
            <v>T</v>
          </cell>
          <cell r="G2238" t="str">
            <v>240 SCHOOL RD</v>
          </cell>
          <cell r="H2238" t="str">
            <v>WILTON</v>
          </cell>
          <cell r="I2238" t="str">
            <v>CT</v>
          </cell>
          <cell r="J2238" t="str">
            <v>06897</v>
          </cell>
          <cell r="K2238" t="str">
            <v>Exact Auto Street Reference Geocoded</v>
          </cell>
          <cell r="M2238" t="str">
            <v>STATE OF CT USDA</v>
          </cell>
          <cell r="N2238" t="str">
            <v>SIERING DISTRICT</v>
          </cell>
          <cell r="P2238">
            <v>43675</v>
          </cell>
          <cell r="Q2238">
            <v>44089.543101851901</v>
          </cell>
          <cell r="S2238" t="str">
            <v>FRANKIE</v>
          </cell>
          <cell r="T2238" t="str">
            <v>12</v>
          </cell>
          <cell r="V2238" t="str">
            <v>41.206043</v>
          </cell>
          <cell r="W2238" t="str">
            <v>-73.430921</v>
          </cell>
        </row>
        <row r="2239">
          <cell r="B2239">
            <v>770468</v>
          </cell>
          <cell r="C2239" t="str">
            <v>INA DRISCOLL SCH USDA</v>
          </cell>
          <cell r="D2239" t="str">
            <v>USDA</v>
          </cell>
          <cell r="E2239">
            <v>0</v>
          </cell>
          <cell r="F2239" t="str">
            <v>T</v>
          </cell>
          <cell r="G2239" t="str">
            <v>336 BELDEN HILL RD</v>
          </cell>
          <cell r="H2239" t="str">
            <v>WILTON</v>
          </cell>
          <cell r="I2239" t="str">
            <v>CT</v>
          </cell>
          <cell r="J2239" t="str">
            <v>06897</v>
          </cell>
          <cell r="K2239" t="str">
            <v>Exact Auto Street Reference Geocoded</v>
          </cell>
          <cell r="M2239" t="str">
            <v>STATE OF CT USDA</v>
          </cell>
          <cell r="N2239" t="str">
            <v>SIERING DISTRICT</v>
          </cell>
          <cell r="P2239">
            <v>43675</v>
          </cell>
          <cell r="Q2239">
            <v>44089.543101851901</v>
          </cell>
          <cell r="S2239" t="str">
            <v>FRANKIE</v>
          </cell>
          <cell r="T2239" t="str">
            <v>12</v>
          </cell>
          <cell r="V2239" t="str">
            <v>41.174351</v>
          </cell>
          <cell r="W2239" t="str">
            <v>-73.439085</v>
          </cell>
        </row>
        <row r="2240">
          <cell r="B2240">
            <v>770469</v>
          </cell>
          <cell r="C2240" t="str">
            <v>MIDDLEBROK SCH USDA</v>
          </cell>
          <cell r="D2240" t="str">
            <v>USDA</v>
          </cell>
          <cell r="E2240">
            <v>0</v>
          </cell>
          <cell r="F2240" t="str">
            <v>T</v>
          </cell>
          <cell r="G2240" t="str">
            <v>131 SCHOOL RD</v>
          </cell>
          <cell r="H2240" t="str">
            <v>WILTON</v>
          </cell>
          <cell r="I2240" t="str">
            <v>CT</v>
          </cell>
          <cell r="J2240" t="str">
            <v>06897</v>
          </cell>
          <cell r="K2240" t="str">
            <v>High Confidence Auto Street Ref Geocoded</v>
          </cell>
          <cell r="M2240" t="str">
            <v>STATE OF CT USDA</v>
          </cell>
          <cell r="N2240" t="str">
            <v>SIERING DISTRICT</v>
          </cell>
          <cell r="P2240">
            <v>43675</v>
          </cell>
          <cell r="Q2240">
            <v>44496.570185185199</v>
          </cell>
          <cell r="S2240" t="str">
            <v>FRANKIE</v>
          </cell>
          <cell r="T2240" t="str">
            <v>12</v>
          </cell>
          <cell r="V2240" t="str">
            <v>41.203909</v>
          </cell>
          <cell r="W2240" t="str">
            <v>-73.438386</v>
          </cell>
        </row>
        <row r="2241">
          <cell r="B2241">
            <v>770470</v>
          </cell>
          <cell r="C2241" t="str">
            <v>BARROWS STEM ACAD USDA</v>
          </cell>
          <cell r="D2241" t="str">
            <v>USDA</v>
          </cell>
          <cell r="E2241">
            <v>0</v>
          </cell>
          <cell r="F2241" t="str">
            <v>T</v>
          </cell>
          <cell r="G2241" t="str">
            <v>141 TUCKIE RD</v>
          </cell>
          <cell r="H2241" t="str">
            <v>WINDHAM</v>
          </cell>
          <cell r="I2241" t="str">
            <v>CT</v>
          </cell>
          <cell r="J2241" t="str">
            <v>06280</v>
          </cell>
          <cell r="K2241" t="str">
            <v>Med Confidence Auto Street Ref Geocoded</v>
          </cell>
          <cell r="M2241" t="str">
            <v>STATE OF CT USDA</v>
          </cell>
          <cell r="N2241" t="str">
            <v>SIERING DISTRICT</v>
          </cell>
          <cell r="P2241">
            <v>43675</v>
          </cell>
          <cell r="Q2241">
            <v>44496.5701736111</v>
          </cell>
          <cell r="R2241">
            <v>44676</v>
          </cell>
          <cell r="S2241" t="str">
            <v>FRANKIE</v>
          </cell>
          <cell r="T2241" t="str">
            <v>12</v>
          </cell>
          <cell r="V2241" t="str">
            <v>41.718907</v>
          </cell>
          <cell r="W2241" t="str">
            <v>-72.172961</v>
          </cell>
        </row>
        <row r="2242">
          <cell r="B2242">
            <v>770471</v>
          </cell>
          <cell r="C2242" t="str">
            <v>WIND LOCKS PUB SCH USDA</v>
          </cell>
          <cell r="D2242" t="str">
            <v>USDA</v>
          </cell>
          <cell r="E2242">
            <v>0</v>
          </cell>
          <cell r="F2242" t="str">
            <v>F</v>
          </cell>
          <cell r="G2242" t="str">
            <v>58 SOUTH ELM STREET</v>
          </cell>
          <cell r="H2242" t="str">
            <v>WINDSOR LOCKS</v>
          </cell>
          <cell r="I2242" t="str">
            <v>CT</v>
          </cell>
          <cell r="J2242" t="str">
            <v>06096</v>
          </cell>
          <cell r="K2242" t="str">
            <v>Exact Auto Street Reference Geocoded</v>
          </cell>
          <cell r="M2242" t="str">
            <v>STATE OF CT USDA</v>
          </cell>
          <cell r="N2242" t="str">
            <v>SIERING DISTRICT</v>
          </cell>
          <cell r="O2242" t="str">
            <v>EFFECTIVE 8/10/20 Del in all locations unless cust chooses not to.</v>
          </cell>
          <cell r="P2242">
            <v>43675</v>
          </cell>
          <cell r="Q2242">
            <v>44496.570162037002</v>
          </cell>
          <cell r="R2242">
            <v>44255</v>
          </cell>
          <cell r="S2242" t="str">
            <v>FRANKIE</v>
          </cell>
          <cell r="T2242" t="str">
            <v>12</v>
          </cell>
          <cell r="V2242" t="str">
            <v>41.922504</v>
          </cell>
          <cell r="W2242" t="str">
            <v>-72.647763</v>
          </cell>
        </row>
        <row r="2243">
          <cell r="B2243">
            <v>770472</v>
          </cell>
          <cell r="C2243" t="str">
            <v>NORTH STREET SCH USDA</v>
          </cell>
          <cell r="D2243" t="str">
            <v>USDA</v>
          </cell>
          <cell r="E2243">
            <v>0</v>
          </cell>
          <cell r="F2243" t="str">
            <v>W</v>
          </cell>
          <cell r="G2243" t="str">
            <v>325 NORTH ST</v>
          </cell>
          <cell r="H2243" t="str">
            <v>WINDSOR LOCKS</v>
          </cell>
          <cell r="I2243" t="str">
            <v>CT</v>
          </cell>
          <cell r="J2243" t="str">
            <v>06096</v>
          </cell>
          <cell r="K2243" t="str">
            <v>Exact Auto Street Reference Geocoded</v>
          </cell>
          <cell r="M2243" t="str">
            <v>STATE OF CT USDA</v>
          </cell>
          <cell r="N2243" t="str">
            <v>SIERING DISTRICT</v>
          </cell>
          <cell r="P2243">
            <v>43675</v>
          </cell>
          <cell r="Q2243">
            <v>44496.570162037002</v>
          </cell>
          <cell r="R2243">
            <v>44735</v>
          </cell>
          <cell r="S2243" t="str">
            <v>FRANKIE</v>
          </cell>
          <cell r="T2243" t="str">
            <v>12</v>
          </cell>
          <cell r="V2243" t="str">
            <v>41.938054</v>
          </cell>
          <cell r="W2243" t="str">
            <v>-72.649772</v>
          </cell>
        </row>
        <row r="2244">
          <cell r="B2244">
            <v>770473</v>
          </cell>
          <cell r="C2244" t="str">
            <v>WIND LOCKS HI SCH USDA</v>
          </cell>
          <cell r="D2244" t="str">
            <v>USDA</v>
          </cell>
          <cell r="E2244">
            <v>0</v>
          </cell>
          <cell r="F2244" t="str">
            <v>W</v>
          </cell>
          <cell r="G2244" t="str">
            <v>58 S ELM ST</v>
          </cell>
          <cell r="H2244" t="str">
            <v>WINDSOR LOCKS</v>
          </cell>
          <cell r="I2244" t="str">
            <v>CT</v>
          </cell>
          <cell r="J2244" t="str">
            <v>06096</v>
          </cell>
          <cell r="K2244" t="str">
            <v>Exact Auto Street Reference Geocoded</v>
          </cell>
          <cell r="M2244" t="str">
            <v>STATE OF CT USDA</v>
          </cell>
          <cell r="N2244" t="str">
            <v>SIERING DISTRICT</v>
          </cell>
          <cell r="P2244">
            <v>43675</v>
          </cell>
          <cell r="Q2244">
            <v>44496.570162037002</v>
          </cell>
          <cell r="R2244">
            <v>44741</v>
          </cell>
          <cell r="S2244" t="str">
            <v>FRANKIE</v>
          </cell>
          <cell r="T2244" t="str">
            <v>12</v>
          </cell>
          <cell r="V2244" t="str">
            <v>41.922504</v>
          </cell>
          <cell r="W2244" t="str">
            <v>-72.647763</v>
          </cell>
        </row>
        <row r="2245">
          <cell r="B2245">
            <v>770474</v>
          </cell>
          <cell r="C2245" t="str">
            <v>WIND LOCKS MID SCH USDA</v>
          </cell>
          <cell r="D2245" t="str">
            <v>USDA</v>
          </cell>
          <cell r="E2245">
            <v>0</v>
          </cell>
          <cell r="F2245" t="str">
            <v>W</v>
          </cell>
          <cell r="G2245" t="str">
            <v>7 CENTER ST</v>
          </cell>
          <cell r="H2245" t="str">
            <v>WINDSOR LOCKS</v>
          </cell>
          <cell r="I2245" t="str">
            <v>CT</v>
          </cell>
          <cell r="J2245" t="str">
            <v>06096</v>
          </cell>
          <cell r="K2245" t="str">
            <v>Exact Auto Street Reference Geocoded</v>
          </cell>
          <cell r="M2245" t="str">
            <v>STATE OF CT USDA</v>
          </cell>
          <cell r="N2245" t="str">
            <v>SIERING DISTRICT</v>
          </cell>
          <cell r="P2245">
            <v>43675</v>
          </cell>
          <cell r="Q2245">
            <v>44691.606412036999</v>
          </cell>
          <cell r="R2245">
            <v>44691</v>
          </cell>
          <cell r="S2245" t="str">
            <v>FRANKIE</v>
          </cell>
          <cell r="T2245" t="str">
            <v>12</v>
          </cell>
          <cell r="V2245" t="str">
            <v>41.926508</v>
          </cell>
          <cell r="W2245" t="str">
            <v>-72.633125</v>
          </cell>
        </row>
        <row r="2246">
          <cell r="B2246">
            <v>770475</v>
          </cell>
          <cell r="C2246" t="str">
            <v>WIND LOCKS SO SCH USDA</v>
          </cell>
          <cell r="D2246" t="str">
            <v>USDA</v>
          </cell>
          <cell r="E2246">
            <v>0</v>
          </cell>
          <cell r="F2246" t="str">
            <v>W</v>
          </cell>
          <cell r="G2246" t="str">
            <v>87 SOUTH ST</v>
          </cell>
          <cell r="H2246" t="str">
            <v>WINDSOR LOCKS</v>
          </cell>
          <cell r="I2246" t="str">
            <v>CT</v>
          </cell>
          <cell r="J2246" t="str">
            <v>06096</v>
          </cell>
          <cell r="K2246" t="str">
            <v>Exact Auto Street Reference Geocoded</v>
          </cell>
          <cell r="M2246" t="str">
            <v>STATE OF CT USDA</v>
          </cell>
          <cell r="N2246" t="str">
            <v>SIERING DISTRICT</v>
          </cell>
          <cell r="P2246">
            <v>43675</v>
          </cell>
          <cell r="Q2246">
            <v>44496.570162037002</v>
          </cell>
          <cell r="R2246">
            <v>44735</v>
          </cell>
          <cell r="S2246" t="str">
            <v>FRANKIE</v>
          </cell>
          <cell r="T2246" t="str">
            <v>12</v>
          </cell>
          <cell r="V2246" t="str">
            <v>41.918619</v>
          </cell>
          <cell r="W2246" t="str">
            <v>-72.638461</v>
          </cell>
        </row>
        <row r="2247">
          <cell r="B2247">
            <v>770476</v>
          </cell>
          <cell r="C2247" t="str">
            <v>BATCHELTER SCH USDA</v>
          </cell>
          <cell r="D2247" t="str">
            <v>USDA</v>
          </cell>
          <cell r="E2247">
            <v>0</v>
          </cell>
          <cell r="F2247" t="str">
            <v>M</v>
          </cell>
          <cell r="G2247" t="str">
            <v>201 PRATT ST</v>
          </cell>
          <cell r="H2247" t="str">
            <v>WINSTED</v>
          </cell>
          <cell r="I2247" t="str">
            <v>CT</v>
          </cell>
          <cell r="J2247" t="str">
            <v>06098</v>
          </cell>
          <cell r="K2247" t="str">
            <v>Med Confidence Auto Street Ref Geocoded</v>
          </cell>
          <cell r="M2247" t="str">
            <v>STATE OF CT USDA</v>
          </cell>
          <cell r="N2247" t="str">
            <v>SIERING DISTRICT</v>
          </cell>
          <cell r="P2247">
            <v>43675</v>
          </cell>
          <cell r="Q2247">
            <v>44496.570150462998</v>
          </cell>
          <cell r="R2247">
            <v>44675</v>
          </cell>
          <cell r="S2247" t="str">
            <v>FRANKIE</v>
          </cell>
          <cell r="T2247" t="str">
            <v>12</v>
          </cell>
          <cell r="V2247" t="str">
            <v>41.910042</v>
          </cell>
          <cell r="W2247" t="str">
            <v>-73.075205</v>
          </cell>
        </row>
        <row r="2248">
          <cell r="B2248">
            <v>770477</v>
          </cell>
          <cell r="C2248" t="str">
            <v>NORTWEST REGIONAL HIGH - USDA</v>
          </cell>
          <cell r="D2248" t="str">
            <v>USDA</v>
          </cell>
          <cell r="E2248">
            <v>0</v>
          </cell>
          <cell r="F2248" t="str">
            <v>M</v>
          </cell>
          <cell r="G2248" t="str">
            <v>100 BATTISTONI DRIVE</v>
          </cell>
          <cell r="H2248" t="str">
            <v>WINSTED</v>
          </cell>
          <cell r="I2248" t="str">
            <v>CT</v>
          </cell>
          <cell r="J2248" t="str">
            <v>06098</v>
          </cell>
          <cell r="K2248" t="str">
            <v>Med Confidence Auto Street Ref Geocoded</v>
          </cell>
          <cell r="M2248" t="str">
            <v>STATE OF CT USDA</v>
          </cell>
          <cell r="N2248" t="str">
            <v>SIERING DISTRICT</v>
          </cell>
          <cell r="P2248">
            <v>43675</v>
          </cell>
          <cell r="Q2248">
            <v>44496.570138888899</v>
          </cell>
          <cell r="R2248">
            <v>44697</v>
          </cell>
          <cell r="S2248" t="str">
            <v>FRANKIE</v>
          </cell>
          <cell r="T2248" t="str">
            <v>12</v>
          </cell>
          <cell r="V2248" t="str">
            <v>41.914270</v>
          </cell>
          <cell r="W2248" t="str">
            <v>-73.046700</v>
          </cell>
        </row>
        <row r="2249">
          <cell r="B2249">
            <v>770478</v>
          </cell>
          <cell r="C2249" t="str">
            <v>PEARSON SCH USDA</v>
          </cell>
          <cell r="D2249" t="str">
            <v>USDA</v>
          </cell>
          <cell r="E2249">
            <v>0</v>
          </cell>
          <cell r="F2249" t="str">
            <v>M</v>
          </cell>
          <cell r="G2249" t="str">
            <v>2 WETMORE AVE</v>
          </cell>
          <cell r="H2249" t="str">
            <v>WINSTED</v>
          </cell>
          <cell r="I2249" t="str">
            <v>CT</v>
          </cell>
          <cell r="J2249" t="str">
            <v>06098</v>
          </cell>
          <cell r="K2249" t="str">
            <v>High Confidence Auto Street Ref Geocoded</v>
          </cell>
          <cell r="M2249" t="str">
            <v>STATE OF CT USDA</v>
          </cell>
          <cell r="N2249" t="str">
            <v>SIERING DISTRICT</v>
          </cell>
          <cell r="P2249">
            <v>43675</v>
          </cell>
          <cell r="Q2249">
            <v>44496.570150462998</v>
          </cell>
          <cell r="R2249">
            <v>44697</v>
          </cell>
          <cell r="S2249" t="str">
            <v>FRANKIE</v>
          </cell>
          <cell r="T2249" t="str">
            <v>12</v>
          </cell>
          <cell r="V2249" t="str">
            <v>41.926507</v>
          </cell>
          <cell r="W2249" t="str">
            <v>-73.067289</v>
          </cell>
        </row>
        <row r="2250">
          <cell r="B2250">
            <v>770479</v>
          </cell>
          <cell r="C2250" t="str">
            <v>ALCOTT HIGH SCH USDA</v>
          </cell>
          <cell r="D2250" t="str">
            <v>USDA</v>
          </cell>
          <cell r="E2250">
            <v>0</v>
          </cell>
          <cell r="F2250" t="str">
            <v>M</v>
          </cell>
          <cell r="G2250" t="str">
            <v>1490 WOODTICK RD</v>
          </cell>
          <cell r="H2250" t="str">
            <v>WOLCOTT</v>
          </cell>
          <cell r="I2250" t="str">
            <v>CT</v>
          </cell>
          <cell r="J2250" t="str">
            <v>06716</v>
          </cell>
          <cell r="K2250" t="str">
            <v>Exact Auto Street Reference Geocoded</v>
          </cell>
          <cell r="M2250" t="str">
            <v>STATE OF CT USDA</v>
          </cell>
          <cell r="N2250" t="str">
            <v>SIERING DISTRICT</v>
          </cell>
          <cell r="P2250">
            <v>43675</v>
          </cell>
          <cell r="Q2250">
            <v>44496.570104166698</v>
          </cell>
          <cell r="S2250" t="str">
            <v>FRANKIE</v>
          </cell>
          <cell r="T2250" t="str">
            <v>12</v>
          </cell>
          <cell r="V2250" t="str">
            <v>41.624057</v>
          </cell>
          <cell r="W2250" t="str">
            <v>-72.960263</v>
          </cell>
        </row>
        <row r="2251">
          <cell r="B2251">
            <v>770480</v>
          </cell>
          <cell r="C2251" t="str">
            <v>FRISBIE SCHOOL USDA</v>
          </cell>
          <cell r="D2251" t="str">
            <v>USDA</v>
          </cell>
          <cell r="E2251">
            <v>0</v>
          </cell>
          <cell r="F2251" t="str">
            <v>M</v>
          </cell>
          <cell r="G2251" t="str">
            <v>24 TODD RD</v>
          </cell>
          <cell r="H2251" t="str">
            <v>WOLCOTT</v>
          </cell>
          <cell r="I2251" t="str">
            <v>CT</v>
          </cell>
          <cell r="J2251" t="str">
            <v>06716</v>
          </cell>
          <cell r="K2251" t="str">
            <v>High Confidence Auto Street Ref Geocoded</v>
          </cell>
          <cell r="M2251" t="str">
            <v>STATE OF CT USDA</v>
          </cell>
          <cell r="N2251" t="str">
            <v>SIERING DISTRICT</v>
          </cell>
          <cell r="P2251">
            <v>43675</v>
          </cell>
          <cell r="Q2251">
            <v>44496.570104166698</v>
          </cell>
          <cell r="S2251" t="str">
            <v>FRANKIE</v>
          </cell>
          <cell r="T2251" t="str">
            <v>12</v>
          </cell>
          <cell r="V2251" t="str">
            <v>41.577599</v>
          </cell>
          <cell r="W2251" t="str">
            <v>-72.978357</v>
          </cell>
        </row>
        <row r="2252">
          <cell r="B2252">
            <v>770481</v>
          </cell>
          <cell r="C2252" t="str">
            <v>Tyrell Middle school - USDA</v>
          </cell>
          <cell r="D2252" t="str">
            <v>USDA</v>
          </cell>
          <cell r="E2252">
            <v>0</v>
          </cell>
          <cell r="F2252" t="str">
            <v>M</v>
          </cell>
          <cell r="G2252" t="str">
            <v>500 TODD RD</v>
          </cell>
          <cell r="H2252" t="str">
            <v>WOLCOTT</v>
          </cell>
          <cell r="I2252" t="str">
            <v>CT</v>
          </cell>
          <cell r="J2252" t="str">
            <v>06716</v>
          </cell>
          <cell r="K2252" t="str">
            <v>Exact Auto Street Reference Geocoded</v>
          </cell>
          <cell r="M2252" t="str">
            <v>STATE OF CT USDA</v>
          </cell>
          <cell r="N2252" t="str">
            <v>SIERING DISTRICT</v>
          </cell>
          <cell r="P2252">
            <v>43675</v>
          </cell>
          <cell r="Q2252">
            <v>44496.570104166698</v>
          </cell>
          <cell r="S2252" t="str">
            <v>FRANKIE</v>
          </cell>
          <cell r="T2252" t="str">
            <v>12</v>
          </cell>
          <cell r="V2252" t="str">
            <v>41.557389</v>
          </cell>
          <cell r="W2252" t="str">
            <v>-72.968086</v>
          </cell>
        </row>
        <row r="2253">
          <cell r="B2253">
            <v>770482</v>
          </cell>
          <cell r="C2253" t="str">
            <v>WAKELEE SCHOOL USDA</v>
          </cell>
          <cell r="D2253" t="str">
            <v>USDA</v>
          </cell>
          <cell r="E2253">
            <v>0</v>
          </cell>
          <cell r="F2253" t="str">
            <v>M</v>
          </cell>
          <cell r="G2253" t="str">
            <v>12 HEMPLE DR</v>
          </cell>
          <cell r="H2253" t="str">
            <v>WOLCOTT</v>
          </cell>
          <cell r="I2253" t="str">
            <v>CT</v>
          </cell>
          <cell r="J2253" t="str">
            <v>06716</v>
          </cell>
          <cell r="K2253" t="str">
            <v>High Confidence Auto Street Ref Geocoded</v>
          </cell>
          <cell r="M2253" t="str">
            <v>STATE OF CT USDA</v>
          </cell>
          <cell r="N2253" t="str">
            <v>SIERING DISTRICT</v>
          </cell>
          <cell r="P2253">
            <v>43675</v>
          </cell>
          <cell r="Q2253">
            <v>44496.570104166698</v>
          </cell>
          <cell r="S2253" t="str">
            <v>FRANKIE</v>
          </cell>
          <cell r="T2253" t="str">
            <v>12</v>
          </cell>
          <cell r="V2253" t="str">
            <v>41.608686</v>
          </cell>
          <cell r="W2253" t="str">
            <v>-73.009716</v>
          </cell>
        </row>
        <row r="2254">
          <cell r="B2254">
            <v>770483</v>
          </cell>
          <cell r="C2254" t="str">
            <v>WOLCOTT HI SCH USDA</v>
          </cell>
          <cell r="D2254" t="str">
            <v>USDA</v>
          </cell>
          <cell r="E2254">
            <v>0</v>
          </cell>
          <cell r="F2254" t="str">
            <v>M</v>
          </cell>
          <cell r="G2254" t="str">
            <v>457 BOUND LINE RD</v>
          </cell>
          <cell r="H2254" t="str">
            <v>WOLCOTT</v>
          </cell>
          <cell r="I2254" t="str">
            <v>CT</v>
          </cell>
          <cell r="J2254" t="str">
            <v>06716</v>
          </cell>
          <cell r="K2254" t="str">
            <v>High Confidence Auto Street Ref Geocoded</v>
          </cell>
          <cell r="M2254" t="str">
            <v>STATE OF CT USDA</v>
          </cell>
          <cell r="N2254" t="str">
            <v>SIERING DISTRICT</v>
          </cell>
          <cell r="P2254">
            <v>43675</v>
          </cell>
          <cell r="Q2254">
            <v>44496.570104166698</v>
          </cell>
          <cell r="S2254" t="str">
            <v>FRANKIE</v>
          </cell>
          <cell r="T2254" t="str">
            <v>12</v>
          </cell>
          <cell r="V2254" t="str">
            <v>41.606580</v>
          </cell>
          <cell r="W2254" t="str">
            <v>-72.976240</v>
          </cell>
        </row>
        <row r="2255">
          <cell r="B2255">
            <v>770484</v>
          </cell>
          <cell r="C2255" t="str">
            <v>AMITY REG 5 SCH USDA</v>
          </cell>
          <cell r="D2255" t="str">
            <v>USDA</v>
          </cell>
          <cell r="E2255">
            <v>0</v>
          </cell>
          <cell r="F2255" t="str">
            <v>W</v>
          </cell>
          <cell r="G2255" t="str">
            <v>25 NEWTON RD</v>
          </cell>
          <cell r="H2255" t="str">
            <v>WOODBRIDGE</v>
          </cell>
          <cell r="I2255" t="str">
            <v>CT</v>
          </cell>
          <cell r="J2255" t="str">
            <v>06525</v>
          </cell>
          <cell r="K2255" t="str">
            <v>Exact Auto Street Reference Geocoded</v>
          </cell>
          <cell r="M2255" t="str">
            <v>STATE OF CT USDA</v>
          </cell>
          <cell r="N2255" t="str">
            <v>SIERING DISTRICT</v>
          </cell>
          <cell r="P2255">
            <v>43675</v>
          </cell>
          <cell r="Q2255">
            <v>44496.570127314801</v>
          </cell>
          <cell r="R2255">
            <v>44728</v>
          </cell>
          <cell r="S2255" t="str">
            <v>FRANKIE</v>
          </cell>
          <cell r="T2255" t="str">
            <v>12</v>
          </cell>
          <cell r="V2255" t="str">
            <v>41.355908</v>
          </cell>
          <cell r="W2255" t="str">
            <v>-73.010826</v>
          </cell>
        </row>
        <row r="2256">
          <cell r="B2256">
            <v>770485</v>
          </cell>
          <cell r="C2256" t="str">
            <v>BEECHER ROAD SCH USDA</v>
          </cell>
          <cell r="D2256" t="str">
            <v>USDA</v>
          </cell>
          <cell r="E2256">
            <v>0</v>
          </cell>
          <cell r="F2256" t="str">
            <v>W</v>
          </cell>
          <cell r="G2256" t="str">
            <v>40 BEECHER RD</v>
          </cell>
          <cell r="H2256" t="str">
            <v>WOODBRIDGE</v>
          </cell>
          <cell r="I2256" t="str">
            <v>CT</v>
          </cell>
          <cell r="J2256" t="str">
            <v>06525</v>
          </cell>
          <cell r="K2256" t="str">
            <v>Exact Auto Street Reference Geocoded</v>
          </cell>
          <cell r="M2256" t="str">
            <v>STATE OF CT USDA</v>
          </cell>
          <cell r="N2256" t="str">
            <v>SIERING DISTRICT</v>
          </cell>
          <cell r="P2256">
            <v>43675</v>
          </cell>
          <cell r="Q2256">
            <v>44496.570162037002</v>
          </cell>
          <cell r="R2256">
            <v>44698</v>
          </cell>
          <cell r="S2256" t="str">
            <v>FRANKIE</v>
          </cell>
          <cell r="T2256" t="str">
            <v>12</v>
          </cell>
          <cell r="V2256" t="str">
            <v>41.333893</v>
          </cell>
          <cell r="W2256" t="str">
            <v>-73.007401</v>
          </cell>
        </row>
        <row r="2257">
          <cell r="B2257">
            <v>770486</v>
          </cell>
          <cell r="C2257" t="str">
            <v>MITCHELL ELEM REG 14 USDA</v>
          </cell>
          <cell r="D2257" t="str">
            <v>USDA</v>
          </cell>
          <cell r="E2257">
            <v>0</v>
          </cell>
          <cell r="F2257" t="str">
            <v>W</v>
          </cell>
          <cell r="G2257" t="str">
            <v>14 SCHOOL ST</v>
          </cell>
          <cell r="H2257" t="str">
            <v>WOODBURY</v>
          </cell>
          <cell r="I2257" t="str">
            <v>CT</v>
          </cell>
          <cell r="J2257" t="str">
            <v>06798</v>
          </cell>
          <cell r="K2257" t="str">
            <v>Exact Auto Street Reference Geocoded</v>
          </cell>
          <cell r="M2257" t="str">
            <v>STATE OF CT USDA</v>
          </cell>
          <cell r="N2257" t="str">
            <v>SIERING DISTRICT</v>
          </cell>
          <cell r="P2257">
            <v>43675</v>
          </cell>
          <cell r="Q2257">
            <v>44691.606412036999</v>
          </cell>
          <cell r="R2257">
            <v>44691</v>
          </cell>
          <cell r="S2257" t="str">
            <v>FRANKIE</v>
          </cell>
          <cell r="T2257" t="str">
            <v>12</v>
          </cell>
          <cell r="V2257" t="str">
            <v>41.547573</v>
          </cell>
          <cell r="W2257" t="str">
            <v>-73.209537</v>
          </cell>
        </row>
        <row r="2258">
          <cell r="B2258">
            <v>770487</v>
          </cell>
          <cell r="C2258" t="str">
            <v>NONNWAUG HI REG 14 USDA</v>
          </cell>
          <cell r="D2258" t="str">
            <v>USDA</v>
          </cell>
          <cell r="E2258">
            <v>0</v>
          </cell>
          <cell r="F2258" t="str">
            <v>W</v>
          </cell>
          <cell r="G2258" t="str">
            <v>5 MINORTOWN RD</v>
          </cell>
          <cell r="H2258" t="str">
            <v>WOODBURY</v>
          </cell>
          <cell r="I2258" t="str">
            <v>CT</v>
          </cell>
          <cell r="J2258" t="str">
            <v>06798</v>
          </cell>
          <cell r="K2258" t="str">
            <v>Exact Auto Street Reference Geocoded</v>
          </cell>
          <cell r="M2258" t="str">
            <v>STATE OF CT USDA</v>
          </cell>
          <cell r="N2258" t="str">
            <v>SIERING DISTRICT</v>
          </cell>
          <cell r="P2258">
            <v>43675</v>
          </cell>
          <cell r="Q2258">
            <v>44496.5701736111</v>
          </cell>
          <cell r="R2258">
            <v>44740</v>
          </cell>
          <cell r="S2258" t="str">
            <v>FRANKIE</v>
          </cell>
          <cell r="T2258" t="str">
            <v>12</v>
          </cell>
          <cell r="V2258" t="str">
            <v>41.556801</v>
          </cell>
          <cell r="W2258" t="str">
            <v>-73.188427</v>
          </cell>
        </row>
        <row r="2259">
          <cell r="B2259">
            <v>770488</v>
          </cell>
          <cell r="C2259" t="str">
            <v>WOODBURY MID REG 14 USDA</v>
          </cell>
          <cell r="D2259" t="str">
            <v>USDA</v>
          </cell>
          <cell r="E2259">
            <v>0</v>
          </cell>
          <cell r="F2259" t="str">
            <v>W</v>
          </cell>
          <cell r="G2259" t="str">
            <v>67 WASHINGTON AVE</v>
          </cell>
          <cell r="H2259" t="str">
            <v>WOODBURY</v>
          </cell>
          <cell r="I2259" t="str">
            <v>CT</v>
          </cell>
          <cell r="J2259" t="str">
            <v>06798</v>
          </cell>
          <cell r="K2259" t="str">
            <v>Exact Auto Street Reference Geocoded</v>
          </cell>
          <cell r="M2259" t="str">
            <v>STATE OF CT USDA</v>
          </cell>
          <cell r="N2259" t="str">
            <v>SIERING DISTRICT</v>
          </cell>
          <cell r="P2259">
            <v>43675</v>
          </cell>
          <cell r="Q2259">
            <v>44496.5701736111</v>
          </cell>
          <cell r="R2259">
            <v>43718</v>
          </cell>
          <cell r="S2259" t="str">
            <v>FRANKIE</v>
          </cell>
          <cell r="T2259" t="str">
            <v>12</v>
          </cell>
          <cell r="V2259" t="str">
            <v>41.549790</v>
          </cell>
          <cell r="W2259" t="str">
            <v>-73.210181</v>
          </cell>
        </row>
        <row r="2260">
          <cell r="B2260">
            <v>770489</v>
          </cell>
          <cell r="C2260" t="str">
            <v>WOODSTOCK EL SCH USDA</v>
          </cell>
          <cell r="D2260" t="str">
            <v>USDA</v>
          </cell>
          <cell r="E2260">
            <v>0</v>
          </cell>
          <cell r="F2260" t="str">
            <v>R</v>
          </cell>
          <cell r="G2260" t="str">
            <v>24 FROG POND RD</v>
          </cell>
          <cell r="H2260" t="str">
            <v>WOODSTOCK</v>
          </cell>
          <cell r="I2260" t="str">
            <v>CT</v>
          </cell>
          <cell r="J2260" t="str">
            <v>06281</v>
          </cell>
          <cell r="K2260" t="str">
            <v>Exact Auto Street Reference Geocoded</v>
          </cell>
          <cell r="M2260" t="str">
            <v>STATE OF CT USDA</v>
          </cell>
          <cell r="N2260" t="str">
            <v>SIERING DISTRICT</v>
          </cell>
          <cell r="P2260">
            <v>43675</v>
          </cell>
          <cell r="Q2260">
            <v>44089.543101851901</v>
          </cell>
          <cell r="R2260">
            <v>44622</v>
          </cell>
          <cell r="S2260" t="str">
            <v>FRANKIE</v>
          </cell>
          <cell r="T2260" t="str">
            <v>12</v>
          </cell>
          <cell r="V2260" t="str">
            <v>41.943462</v>
          </cell>
          <cell r="W2260" t="str">
            <v>-71.962457</v>
          </cell>
        </row>
        <row r="2261">
          <cell r="B2261">
            <v>770490</v>
          </cell>
          <cell r="C2261" t="str">
            <v>WOODSTCK MID SCH-USDA</v>
          </cell>
          <cell r="D2261" t="str">
            <v>USDA</v>
          </cell>
          <cell r="E2261">
            <v>0</v>
          </cell>
          <cell r="F2261" t="str">
            <v>R</v>
          </cell>
          <cell r="G2261" t="str">
            <v>147 ROUTE 169</v>
          </cell>
          <cell r="H2261" t="str">
            <v>WOODSTOCK</v>
          </cell>
          <cell r="I2261" t="str">
            <v>CT</v>
          </cell>
          <cell r="J2261" t="str">
            <v>06281</v>
          </cell>
          <cell r="K2261" t="str">
            <v>High Confidence Auto Street Ref Geocoded</v>
          </cell>
          <cell r="M2261" t="str">
            <v>STATE OF CT USDA</v>
          </cell>
          <cell r="N2261" t="str">
            <v>SIERING DISTRICT</v>
          </cell>
          <cell r="P2261">
            <v>43675</v>
          </cell>
          <cell r="Q2261">
            <v>44496.570162037002</v>
          </cell>
          <cell r="R2261">
            <v>44699</v>
          </cell>
          <cell r="S2261" t="str">
            <v>FRANKIE</v>
          </cell>
          <cell r="T2261" t="str">
            <v>12</v>
          </cell>
          <cell r="V2261" t="str">
            <v>41.929834</v>
          </cell>
          <cell r="W2261" t="str">
            <v>-71.956765</v>
          </cell>
        </row>
        <row r="2262">
          <cell r="B2262">
            <v>770501</v>
          </cell>
          <cell r="C2262" t="str">
            <v>Manson Youth - USDA</v>
          </cell>
          <cell r="D2262" t="str">
            <v>USDA</v>
          </cell>
          <cell r="E2262">
            <v>0</v>
          </cell>
          <cell r="F2262" t="str">
            <v>W</v>
          </cell>
          <cell r="G2262" t="str">
            <v>42 Jarvis Street</v>
          </cell>
          <cell r="H2262" t="str">
            <v>Cheshire</v>
          </cell>
          <cell r="I2262" t="str">
            <v>CT</v>
          </cell>
          <cell r="J2262" t="str">
            <v>06410</v>
          </cell>
          <cell r="K2262" t="str">
            <v>Exact Auto Street Reference Geocoded</v>
          </cell>
          <cell r="L2262" t="str">
            <v>IS;EJ;LG;32MIN;D.O.C</v>
          </cell>
          <cell r="M2262" t="str">
            <v>STATE OF CT USDA</v>
          </cell>
          <cell r="N2262" t="str">
            <v>SIERING DISTRICT</v>
          </cell>
          <cell r="O2262" t="str">
            <v>EFFECTIVE 8/10/20 Del in all locations unless cust chooses not to.</v>
          </cell>
          <cell r="P2262">
            <v>43762</v>
          </cell>
          <cell r="Q2262">
            <v>44538.531493055598</v>
          </cell>
          <cell r="R2262">
            <v>44154</v>
          </cell>
          <cell r="S2262" t="str">
            <v>FRANKIE</v>
          </cell>
          <cell r="T2262" t="str">
            <v>12</v>
          </cell>
          <cell r="V2262" t="str">
            <v>41.524495</v>
          </cell>
          <cell r="W2262" t="str">
            <v>-72.896768</v>
          </cell>
        </row>
        <row r="2263">
          <cell r="B2263">
            <v>770502</v>
          </cell>
          <cell r="C2263" t="str">
            <v>WINTERGREEN ELEMENTARY</v>
          </cell>
          <cell r="D2263" t="str">
            <v>USDA</v>
          </cell>
          <cell r="E2263">
            <v>0</v>
          </cell>
          <cell r="F2263" t="str">
            <v>F</v>
          </cell>
          <cell r="G2263" t="str">
            <v>670 WINDERGREEN AVENUE</v>
          </cell>
          <cell r="H2263" t="str">
            <v>HAMDEN</v>
          </cell>
          <cell r="I2263" t="str">
            <v>CT</v>
          </cell>
          <cell r="J2263" t="str">
            <v>06514</v>
          </cell>
          <cell r="K2263" t="str">
            <v>High Confidence Auto Street Ref Geocoded</v>
          </cell>
          <cell r="M2263" t="str">
            <v>STATE OF CT USDA</v>
          </cell>
          <cell r="N2263" t="str">
            <v>SIERING DISTRICT</v>
          </cell>
          <cell r="P2263">
            <v>43740</v>
          </cell>
          <cell r="Q2263">
            <v>44089.543101851901</v>
          </cell>
          <cell r="R2263">
            <v>44469</v>
          </cell>
          <cell r="S2263" t="str">
            <v>FRANKIE</v>
          </cell>
          <cell r="T2263" t="str">
            <v>12</v>
          </cell>
          <cell r="V2263" t="str">
            <v>41.356688</v>
          </cell>
          <cell r="W2263" t="str">
            <v>-72.962918</v>
          </cell>
        </row>
        <row r="2264">
          <cell r="B2264">
            <v>770503</v>
          </cell>
          <cell r="C2264" t="str">
            <v>KENT CENTER SCHOOL USDA</v>
          </cell>
          <cell r="D2264" t="str">
            <v>USDA</v>
          </cell>
          <cell r="E2264">
            <v>0</v>
          </cell>
          <cell r="F2264" t="str">
            <v>W</v>
          </cell>
          <cell r="G2264" t="str">
            <v>9 Judd Avenue</v>
          </cell>
          <cell r="H2264" t="str">
            <v>KENT</v>
          </cell>
          <cell r="I2264" t="str">
            <v>CT</v>
          </cell>
          <cell r="J2264" t="str">
            <v>06757</v>
          </cell>
          <cell r="K2264" t="str">
            <v>Exact Auto Street Reference Geocoded</v>
          </cell>
          <cell r="M2264" t="str">
            <v>STATE OF CT USDA</v>
          </cell>
          <cell r="N2264" t="str">
            <v>SIERING DISTRICT</v>
          </cell>
          <cell r="O2264" t="str">
            <v>EFFECTIVE 8/10/20 Del in all locations unless cust chooses not to.</v>
          </cell>
          <cell r="P2264">
            <v>43725</v>
          </cell>
          <cell r="Q2264">
            <v>44496.570196759298</v>
          </cell>
          <cell r="R2264">
            <v>44735</v>
          </cell>
          <cell r="S2264" t="str">
            <v>FRANKIE</v>
          </cell>
          <cell r="T2264" t="str">
            <v>12</v>
          </cell>
          <cell r="V2264" t="str">
            <v>41.724522</v>
          </cell>
          <cell r="W2264" t="str">
            <v>-73.481162</v>
          </cell>
        </row>
        <row r="2265">
          <cell r="B2265">
            <v>770504</v>
          </cell>
          <cell r="C2265" t="str">
            <v>Capital Prep Lower School - USDA</v>
          </cell>
          <cell r="D2265" t="str">
            <v>USDA</v>
          </cell>
          <cell r="E2265">
            <v>0</v>
          </cell>
          <cell r="F2265" t="str">
            <v>W</v>
          </cell>
          <cell r="G2265" t="str">
            <v>461 Mill Hill Avenue</v>
          </cell>
          <cell r="H2265" t="str">
            <v>BRIDGEPORT</v>
          </cell>
          <cell r="I2265" t="str">
            <v>CT</v>
          </cell>
          <cell r="J2265" t="str">
            <v>06610</v>
          </cell>
          <cell r="K2265" t="str">
            <v>Exact Auto Street Reference Geocoded</v>
          </cell>
          <cell r="M2265" t="str">
            <v>STATE OF CT USDA</v>
          </cell>
          <cell r="N2265" t="str">
            <v>SIERING DISTRICT</v>
          </cell>
          <cell r="P2265">
            <v>43739</v>
          </cell>
          <cell r="Q2265">
            <v>44691.606412036999</v>
          </cell>
          <cell r="R2265">
            <v>44684</v>
          </cell>
          <cell r="S2265" t="str">
            <v>FRANKIE</v>
          </cell>
          <cell r="T2265" t="str">
            <v>12</v>
          </cell>
          <cell r="V2265" t="str">
            <v>41.192874</v>
          </cell>
          <cell r="W2265" t="str">
            <v>-73.165215</v>
          </cell>
        </row>
        <row r="2266">
          <cell r="B2266">
            <v>770505</v>
          </cell>
          <cell r="C2266" t="str">
            <v>USDA East Hartford</v>
          </cell>
          <cell r="D2266" t="str">
            <v>USDA</v>
          </cell>
          <cell r="E2266">
            <v>0</v>
          </cell>
          <cell r="F2266" t="str">
            <v>R</v>
          </cell>
          <cell r="G2266" t="str">
            <v>869 Forbes St</v>
          </cell>
          <cell r="H2266" t="str">
            <v>EAST HARTFORD</v>
          </cell>
          <cell r="I2266" t="str">
            <v>CT</v>
          </cell>
          <cell r="J2266" t="str">
            <v>06118</v>
          </cell>
          <cell r="K2266" t="str">
            <v>High Confidence Auto Street Ref Geocoded</v>
          </cell>
          <cell r="M2266" t="str">
            <v>STATE OF CT USDA</v>
          </cell>
          <cell r="N2266" t="str">
            <v>SIERING DISTRICT</v>
          </cell>
          <cell r="P2266">
            <v>43887</v>
          </cell>
          <cell r="Q2266">
            <v>44089.543101851901</v>
          </cell>
          <cell r="R2266">
            <v>44140</v>
          </cell>
          <cell r="S2266" t="str">
            <v>FRANKIE</v>
          </cell>
          <cell r="T2266" t="str">
            <v>12</v>
          </cell>
          <cell r="V2266" t="str">
            <v>41.751965</v>
          </cell>
          <cell r="W2266" t="str">
            <v>-72.605726</v>
          </cell>
        </row>
        <row r="2267">
          <cell r="B2267">
            <v>770506</v>
          </cell>
          <cell r="C2267" t="str">
            <v>JOHN WINTHROP MIDDLE SCH USDA</v>
          </cell>
          <cell r="D2267" t="str">
            <v>USDA</v>
          </cell>
          <cell r="E2267">
            <v>0</v>
          </cell>
          <cell r="F2267" t="str">
            <v>M</v>
          </cell>
          <cell r="G2267" t="str">
            <v>1 JOHN WINTHROP</v>
          </cell>
          <cell r="H2267" t="str">
            <v>DEEP RIVER</v>
          </cell>
          <cell r="I2267" t="str">
            <v>CT</v>
          </cell>
          <cell r="J2267" t="str">
            <v>06417</v>
          </cell>
          <cell r="K2267" t="str">
            <v>Med Confidence Auto Street Ref Geocoded</v>
          </cell>
          <cell r="M2267" t="str">
            <v>STATE OF CT USDA</v>
          </cell>
          <cell r="N2267" t="str">
            <v>SIERING DISTRICT</v>
          </cell>
          <cell r="P2267">
            <v>43752</v>
          </cell>
          <cell r="Q2267">
            <v>44496.570138888899</v>
          </cell>
          <cell r="R2267">
            <v>44697</v>
          </cell>
          <cell r="S2267" t="str">
            <v>FRANKIE</v>
          </cell>
          <cell r="T2267" t="str">
            <v>12</v>
          </cell>
          <cell r="V2267" t="str">
            <v>41.365860</v>
          </cell>
          <cell r="W2267" t="str">
            <v>-72.465234</v>
          </cell>
        </row>
        <row r="2268">
          <cell r="B2268">
            <v>770507</v>
          </cell>
          <cell r="C2268" t="str">
            <v>VALLEY REGIONAL HIGH USDA</v>
          </cell>
          <cell r="D2268" t="str">
            <v>USDA</v>
          </cell>
          <cell r="E2268">
            <v>0</v>
          </cell>
          <cell r="F2268" t="str">
            <v>M</v>
          </cell>
          <cell r="G2268" t="str">
            <v>256 KELSEY HILL ROAD</v>
          </cell>
          <cell r="H2268" t="str">
            <v>DEEP RIVER</v>
          </cell>
          <cell r="I2268" t="str">
            <v>CT</v>
          </cell>
          <cell r="J2268" t="str">
            <v>06417</v>
          </cell>
          <cell r="K2268" t="str">
            <v>Exact Auto Street Reference Geocoded</v>
          </cell>
          <cell r="M2268" t="str">
            <v>STATE OF CT USDA</v>
          </cell>
          <cell r="N2268" t="str">
            <v>SIERING DISTRICT</v>
          </cell>
          <cell r="P2268">
            <v>43752</v>
          </cell>
          <cell r="Q2268">
            <v>44496.570138888899</v>
          </cell>
          <cell r="R2268">
            <v>44697</v>
          </cell>
          <cell r="S2268" t="str">
            <v>FRANKIE</v>
          </cell>
          <cell r="T2268" t="str">
            <v>12</v>
          </cell>
          <cell r="V2268" t="str">
            <v>41.368491</v>
          </cell>
          <cell r="W2268" t="str">
            <v>-72.447438</v>
          </cell>
        </row>
        <row r="2269">
          <cell r="B2269">
            <v>770508</v>
          </cell>
          <cell r="C2269" t="str">
            <v>MANCHESTER SCH LUNCH - USDA</v>
          </cell>
          <cell r="D2269" t="str">
            <v>USDA</v>
          </cell>
          <cell r="E2269">
            <v>0</v>
          </cell>
          <cell r="F2269" t="str">
            <v>W</v>
          </cell>
          <cell r="G2269" t="str">
            <v>94 Cedar Street</v>
          </cell>
          <cell r="H2269" t="str">
            <v>MANCHESTER</v>
          </cell>
          <cell r="I2269" t="str">
            <v>CT</v>
          </cell>
          <cell r="J2269" t="str">
            <v>06040</v>
          </cell>
          <cell r="K2269" t="str">
            <v>Exact Auto Street Reference Geocoded</v>
          </cell>
          <cell r="M2269" t="str">
            <v>STATE OF CT USDA</v>
          </cell>
          <cell r="N2269" t="str">
            <v>SIERING DISTRICT</v>
          </cell>
          <cell r="P2269">
            <v>43763</v>
          </cell>
          <cell r="Q2269">
            <v>44496.570208333302</v>
          </cell>
          <cell r="R2269">
            <v>43872</v>
          </cell>
          <cell r="S2269" t="str">
            <v>FRANKIE</v>
          </cell>
          <cell r="T2269" t="str">
            <v>12</v>
          </cell>
          <cell r="V2269" t="str">
            <v>41.766540</v>
          </cell>
          <cell r="W2269" t="str">
            <v>-72.533258</v>
          </cell>
        </row>
        <row r="2270">
          <cell r="B2270">
            <v>770509</v>
          </cell>
          <cell r="C2270" t="str">
            <v>Explorations@ EdAdvance</v>
          </cell>
          <cell r="D2270" t="str">
            <v>USDA</v>
          </cell>
          <cell r="E2270">
            <v>0</v>
          </cell>
          <cell r="F2270" t="str">
            <v>M</v>
          </cell>
          <cell r="G2270" t="str">
            <v>355 Goshen Rd</v>
          </cell>
          <cell r="H2270" t="str">
            <v>LITCHFIELD</v>
          </cell>
          <cell r="I2270" t="str">
            <v>CT</v>
          </cell>
          <cell r="J2270" t="str">
            <v>06759</v>
          </cell>
          <cell r="K2270" t="str">
            <v>Exact Auto Street Reference Geocoded</v>
          </cell>
          <cell r="M2270" t="str">
            <v>STATE OF CT USDA</v>
          </cell>
          <cell r="N2270" t="str">
            <v>SIERING DISTRICT</v>
          </cell>
          <cell r="O2270" t="str">
            <v>EFFECTIVE 8/10/20 Del in all locations unless cust chooses not to.  Gina Martelli 860-567-0863 x1152</v>
          </cell>
          <cell r="P2270">
            <v>43773</v>
          </cell>
          <cell r="Q2270">
            <v>44496.570208333302</v>
          </cell>
          <cell r="R2270">
            <v>44699</v>
          </cell>
          <cell r="S2270" t="str">
            <v>FRANKIE</v>
          </cell>
          <cell r="T2270" t="str">
            <v>12</v>
          </cell>
          <cell r="V2270" t="str">
            <v>41.762314</v>
          </cell>
          <cell r="W2270" t="str">
            <v>-73.197930</v>
          </cell>
        </row>
        <row r="2271">
          <cell r="B2271">
            <v>770510</v>
          </cell>
          <cell r="C2271" t="str">
            <v>Goshen Center School USDA</v>
          </cell>
          <cell r="D2271" t="str">
            <v>USDA</v>
          </cell>
          <cell r="E2271">
            <v>0</v>
          </cell>
          <cell r="F2271" t="str">
            <v>M</v>
          </cell>
          <cell r="G2271" t="str">
            <v>50 North Street</v>
          </cell>
          <cell r="H2271" t="str">
            <v>GOSHEN</v>
          </cell>
          <cell r="I2271" t="str">
            <v>CT</v>
          </cell>
          <cell r="J2271" t="str">
            <v>06756</v>
          </cell>
          <cell r="K2271" t="str">
            <v>Exact Auto Street Reference Geocoded</v>
          </cell>
          <cell r="M2271" t="str">
            <v>STATE OF CT USDA</v>
          </cell>
          <cell r="N2271" t="str">
            <v>SIERING DISTRICT</v>
          </cell>
          <cell r="P2271">
            <v>43773</v>
          </cell>
          <cell r="Q2271">
            <v>44496.570138888899</v>
          </cell>
          <cell r="S2271" t="str">
            <v>FRANKIE</v>
          </cell>
          <cell r="T2271" t="str">
            <v>12</v>
          </cell>
          <cell r="V2271" t="str">
            <v>41.834774</v>
          </cell>
          <cell r="W2271" t="str">
            <v>-73.228332</v>
          </cell>
        </row>
        <row r="2272">
          <cell r="B2272">
            <v>770511</v>
          </cell>
          <cell r="C2272" t="str">
            <v>JAMES MORRIS ELEMENTARY SCHOOL - USDA</v>
          </cell>
          <cell r="D2272" t="str">
            <v>USDA</v>
          </cell>
          <cell r="E2272">
            <v>0</v>
          </cell>
          <cell r="F2272" t="str">
            <v>M</v>
          </cell>
          <cell r="G2272" t="str">
            <v>10 EAST STREET</v>
          </cell>
          <cell r="H2272" t="str">
            <v>MORRIS</v>
          </cell>
          <cell r="I2272" t="str">
            <v>CT</v>
          </cell>
          <cell r="J2272" t="str">
            <v>06763</v>
          </cell>
          <cell r="K2272" t="str">
            <v>Exact Auto Street Reference Geocoded</v>
          </cell>
          <cell r="M2272" t="str">
            <v>STATE OF CT USDA</v>
          </cell>
          <cell r="N2272" t="str">
            <v>SIERING DISTRICT</v>
          </cell>
          <cell r="P2272">
            <v>43773</v>
          </cell>
          <cell r="Q2272">
            <v>44496.570138888899</v>
          </cell>
          <cell r="S2272" t="str">
            <v>FRANKIE</v>
          </cell>
          <cell r="T2272" t="str">
            <v>12</v>
          </cell>
          <cell r="V2272" t="str">
            <v>41.683810</v>
          </cell>
          <cell r="W2272" t="str">
            <v>-73.198657</v>
          </cell>
        </row>
        <row r="2273">
          <cell r="B2273">
            <v>770512</v>
          </cell>
          <cell r="C2273" t="str">
            <v>Warren School USDA</v>
          </cell>
          <cell r="D2273" t="str">
            <v>USDA</v>
          </cell>
          <cell r="E2273">
            <v>0</v>
          </cell>
          <cell r="F2273" t="str">
            <v>M</v>
          </cell>
          <cell r="G2273" t="str">
            <v>21 Sacket Hill Road</v>
          </cell>
          <cell r="H2273" t="str">
            <v>WARREN</v>
          </cell>
          <cell r="I2273" t="str">
            <v>CT</v>
          </cell>
          <cell r="J2273" t="str">
            <v>06754</v>
          </cell>
          <cell r="K2273" t="str">
            <v>High Confidence Auto Street Ref Geocoded</v>
          </cell>
          <cell r="M2273" t="str">
            <v>STATE OF CT USDA</v>
          </cell>
          <cell r="N2273" t="str">
            <v>SIERING DISTRICT</v>
          </cell>
          <cell r="P2273">
            <v>43773</v>
          </cell>
          <cell r="Q2273">
            <v>44496.570138888899</v>
          </cell>
          <cell r="R2273">
            <v>44094</v>
          </cell>
          <cell r="S2273" t="str">
            <v>FRANKIE</v>
          </cell>
          <cell r="T2273" t="str">
            <v>12</v>
          </cell>
          <cell r="V2273" t="str">
            <v>41.740819</v>
          </cell>
          <cell r="W2273" t="str">
            <v>-73.347834</v>
          </cell>
        </row>
        <row r="2274">
          <cell r="B2274">
            <v>770514</v>
          </cell>
          <cell r="C2274" t="str">
            <v>St Martin Porres school</v>
          </cell>
          <cell r="D2274" t="str">
            <v>USDA</v>
          </cell>
          <cell r="E2274">
            <v>0</v>
          </cell>
          <cell r="F2274" t="str">
            <v>R</v>
          </cell>
          <cell r="G2274" t="str">
            <v>208 Columbus Ave</v>
          </cell>
          <cell r="H2274" t="str">
            <v>NEW HAVEN</v>
          </cell>
          <cell r="I2274" t="str">
            <v>CT</v>
          </cell>
          <cell r="J2274" t="str">
            <v>06519</v>
          </cell>
          <cell r="K2274" t="str">
            <v>High Confidence Auto Street Ref Geocoded</v>
          </cell>
          <cell r="M2274" t="str">
            <v>STATE OF CT USDA</v>
          </cell>
          <cell r="N2274" t="str">
            <v>SIERING DISTRICT</v>
          </cell>
          <cell r="P2274">
            <v>43887</v>
          </cell>
          <cell r="Q2274">
            <v>44089.543101851901</v>
          </cell>
          <cell r="R2274">
            <v>43913</v>
          </cell>
          <cell r="S2274" t="str">
            <v>FRANKIE</v>
          </cell>
          <cell r="T2274" t="str">
            <v>12</v>
          </cell>
          <cell r="V2274" t="str">
            <v>41.298201</v>
          </cell>
          <cell r="W2274" t="str">
            <v>-72.932014</v>
          </cell>
        </row>
        <row r="2275">
          <cell r="B2275">
            <v>770515</v>
          </cell>
          <cell r="C2275" t="str">
            <v>FARMINGTON HIGH SCHOOL - USDA</v>
          </cell>
          <cell r="D2275" t="str">
            <v>USDA</v>
          </cell>
          <cell r="E2275">
            <v>0</v>
          </cell>
          <cell r="F2275" t="str">
            <v>F</v>
          </cell>
          <cell r="G2275" t="str">
            <v>10 MONTIETH DR</v>
          </cell>
          <cell r="H2275" t="str">
            <v>FARMINGTON</v>
          </cell>
          <cell r="I2275" t="str">
            <v>CT</v>
          </cell>
          <cell r="J2275" t="str">
            <v>06032</v>
          </cell>
          <cell r="K2275" t="str">
            <v>High Confidence Auto Street Ref Geocoded</v>
          </cell>
          <cell r="M2275" t="str">
            <v>STATE OF CT USDA</v>
          </cell>
          <cell r="N2275" t="str">
            <v>SIERING DISTRICT</v>
          </cell>
          <cell r="P2275">
            <v>43948</v>
          </cell>
          <cell r="Q2275">
            <v>44496.570127314801</v>
          </cell>
          <cell r="R2275">
            <v>44727</v>
          </cell>
          <cell r="S2275" t="str">
            <v>FRANKIE</v>
          </cell>
          <cell r="T2275" t="str">
            <v>12</v>
          </cell>
          <cell r="V2275" t="str">
            <v>41.749395</v>
          </cell>
          <cell r="W2275" t="str">
            <v>-72.867003</v>
          </cell>
        </row>
        <row r="2276">
          <cell r="B2276">
            <v>770516</v>
          </cell>
          <cell r="C2276" t="str">
            <v>Moser School USDA</v>
          </cell>
          <cell r="D2276" t="str">
            <v>USDA</v>
          </cell>
          <cell r="E2276">
            <v>0</v>
          </cell>
          <cell r="F2276" t="str">
            <v>T</v>
          </cell>
          <cell r="G2276" t="str">
            <v>10 School Street</v>
          </cell>
          <cell r="H2276" t="str">
            <v>ROCKY HILL</v>
          </cell>
          <cell r="I2276" t="str">
            <v>CT</v>
          </cell>
          <cell r="J2276" t="str">
            <v>06067</v>
          </cell>
          <cell r="K2276" t="str">
            <v>Exact Auto Street Reference Geocoded</v>
          </cell>
          <cell r="M2276" t="str">
            <v>STATE OF CT USDA</v>
          </cell>
          <cell r="N2276" t="str">
            <v>SIERING DISTRICT</v>
          </cell>
          <cell r="P2276">
            <v>43990</v>
          </cell>
          <cell r="Q2276">
            <v>44496.570208333302</v>
          </cell>
          <cell r="R2276">
            <v>44144</v>
          </cell>
          <cell r="S2276" t="str">
            <v>FRANKIE</v>
          </cell>
          <cell r="T2276" t="str">
            <v>12</v>
          </cell>
          <cell r="V2276" t="str">
            <v>41.650077</v>
          </cell>
          <cell r="W2276" t="str">
            <v>-72.640979</v>
          </cell>
        </row>
        <row r="2277">
          <cell r="B2277">
            <v>770517</v>
          </cell>
          <cell r="C2277" t="str">
            <v>GROTON MIDDLE SCHOOL - USDA</v>
          </cell>
          <cell r="D2277" t="str">
            <v>USDA</v>
          </cell>
          <cell r="E2277">
            <v>0</v>
          </cell>
          <cell r="F2277" t="str">
            <v>T</v>
          </cell>
          <cell r="G2277" t="str">
            <v>35 GROTON LONG POINT ROAD</v>
          </cell>
          <cell r="H2277" t="str">
            <v>GROTON</v>
          </cell>
          <cell r="I2277" t="str">
            <v>CT</v>
          </cell>
          <cell r="J2277" t="str">
            <v>06340</v>
          </cell>
          <cell r="K2277" t="str">
            <v>Exact Auto Street Reference Geocoded</v>
          </cell>
          <cell r="M2277" t="str">
            <v>STATE OF CT USDA</v>
          </cell>
          <cell r="N2277" t="str">
            <v>SIERING DISTRICT</v>
          </cell>
          <cell r="P2277">
            <v>44070</v>
          </cell>
          <cell r="Q2277">
            <v>44496.570208333302</v>
          </cell>
          <cell r="R2277">
            <v>44725</v>
          </cell>
          <cell r="S2277" t="str">
            <v>FRANKIE</v>
          </cell>
          <cell r="T2277" t="str">
            <v>12</v>
          </cell>
          <cell r="V2277" t="str">
            <v>41.344327</v>
          </cell>
          <cell r="W2277" t="str">
            <v>-72.011585</v>
          </cell>
        </row>
        <row r="2278">
          <cell r="B2278">
            <v>770520</v>
          </cell>
          <cell r="C2278" t="str">
            <v>Intergrated Day Charter School - USDA</v>
          </cell>
          <cell r="D2278" t="str">
            <v>USDA</v>
          </cell>
          <cell r="E2278">
            <v>0</v>
          </cell>
          <cell r="F2278" t="str">
            <v>T</v>
          </cell>
          <cell r="G2278" t="str">
            <v>68 Thermos Avenue</v>
          </cell>
          <cell r="H2278" t="str">
            <v>NORWICH</v>
          </cell>
          <cell r="I2278" t="str">
            <v>CT</v>
          </cell>
          <cell r="J2278" t="str">
            <v>06360</v>
          </cell>
          <cell r="K2278" t="str">
            <v>Exact Auto Street Reference Geocoded</v>
          </cell>
          <cell r="M2278" t="str">
            <v>STATE OF CT USDA</v>
          </cell>
          <cell r="N2278" t="str">
            <v>SIERING DISTRICT</v>
          </cell>
          <cell r="P2278">
            <v>44110</v>
          </cell>
          <cell r="Q2278">
            <v>44496.570138888899</v>
          </cell>
          <cell r="R2278">
            <v>44725</v>
          </cell>
          <cell r="S2278" t="str">
            <v>FRANKIE</v>
          </cell>
          <cell r="T2278" t="str">
            <v>12</v>
          </cell>
          <cell r="V2278" t="str">
            <v>41.510312</v>
          </cell>
          <cell r="W2278" t="str">
            <v>-72.077152</v>
          </cell>
        </row>
        <row r="2279">
          <cell r="B2279">
            <v>770522</v>
          </cell>
          <cell r="C2279" t="str">
            <v>Congregation K  Waterb - USDA</v>
          </cell>
          <cell r="D2279" t="str">
            <v>USDA</v>
          </cell>
          <cell r="E2279">
            <v>0</v>
          </cell>
          <cell r="F2279" t="str">
            <v>W</v>
          </cell>
          <cell r="G2279" t="str">
            <v>32 Hillside Ave</v>
          </cell>
          <cell r="H2279" t="str">
            <v>WATERBURY</v>
          </cell>
          <cell r="I2279" t="str">
            <v>CT</v>
          </cell>
          <cell r="J2279" t="str">
            <v>06710</v>
          </cell>
          <cell r="K2279" t="str">
            <v>Exact Auto Street Reference Geocoded</v>
          </cell>
          <cell r="M2279" t="str">
            <v>STATE OF CT USDA</v>
          </cell>
          <cell r="N2279" t="str">
            <v>SIERING DISTRICT</v>
          </cell>
          <cell r="O2279" t="str">
            <v>EFFECTIVE 8/10/20 Del in all locations unless cust chooses not to.  Call  2035584475 if no one on site.  Director lives a few blocks away.  del entrance is on Buckingham Street.  Back down driveway to kitchen.</v>
          </cell>
          <cell r="P2279">
            <v>44216</v>
          </cell>
          <cell r="Q2279">
            <v>44427.5448032407</v>
          </cell>
          <cell r="R2279">
            <v>44495</v>
          </cell>
          <cell r="S2279" t="str">
            <v>FRANKIE</v>
          </cell>
          <cell r="T2279" t="str">
            <v>12</v>
          </cell>
          <cell r="V2279" t="str">
            <v>41.561394</v>
          </cell>
          <cell r="W2279" t="str">
            <v>-73.041842</v>
          </cell>
        </row>
        <row r="2280">
          <cell r="B2280">
            <v>770524</v>
          </cell>
          <cell r="C2280" t="str">
            <v>BAILEY MIDDLE - USDA</v>
          </cell>
          <cell r="D2280" t="str">
            <v>FFV</v>
          </cell>
          <cell r="E2280">
            <v>0</v>
          </cell>
          <cell r="F2280" t="str">
            <v>R</v>
          </cell>
          <cell r="G2280" t="str">
            <v>106 MORGAN LANE</v>
          </cell>
          <cell r="H2280" t="str">
            <v>WEST HAVEN</v>
          </cell>
          <cell r="I2280" t="str">
            <v>CT</v>
          </cell>
          <cell r="J2280" t="str">
            <v>06516</v>
          </cell>
          <cell r="K2280" t="str">
            <v>Exact Auto Street Reference Geocoded</v>
          </cell>
          <cell r="M2280" t="str">
            <v>STATE OF CT USDA</v>
          </cell>
          <cell r="N2280" t="str">
            <v>SIERING DISTRICT</v>
          </cell>
          <cell r="P2280">
            <v>44602</v>
          </cell>
          <cell r="Q2280">
            <v>44602.600983796299</v>
          </cell>
          <cell r="R2280">
            <v>44689</v>
          </cell>
          <cell r="S2280" t="str">
            <v>FRANKIE</v>
          </cell>
          <cell r="T2280" t="str">
            <v>12</v>
          </cell>
          <cell r="V2280" t="str">
            <v>41.254606</v>
          </cell>
          <cell r="W2280" t="str">
            <v>-72.978382</v>
          </cell>
        </row>
        <row r="2281">
          <cell r="B2281">
            <v>770525</v>
          </cell>
          <cell r="C2281" t="str">
            <v>CARRIGAN MIDDLE - USDA</v>
          </cell>
          <cell r="D2281" t="str">
            <v>FFV</v>
          </cell>
          <cell r="E2281">
            <v>0</v>
          </cell>
          <cell r="F2281" t="str">
            <v>R</v>
          </cell>
          <cell r="G2281" t="str">
            <v>2 TETLOW ST</v>
          </cell>
          <cell r="H2281" t="str">
            <v>WEST HAVEN</v>
          </cell>
          <cell r="I2281" t="str">
            <v>CT</v>
          </cell>
          <cell r="J2281" t="str">
            <v>06516</v>
          </cell>
          <cell r="K2281" t="str">
            <v>High Confidence Auto Street Ref Geocoded</v>
          </cell>
          <cell r="M2281" t="str">
            <v>STATE OF CT USDA</v>
          </cell>
          <cell r="N2281" t="str">
            <v>SIERING DISTRICT</v>
          </cell>
          <cell r="P2281">
            <v>44602</v>
          </cell>
          <cell r="Q2281">
            <v>44602.602094907401</v>
          </cell>
          <cell r="R2281">
            <v>44689</v>
          </cell>
          <cell r="S2281" t="str">
            <v>FRANKIE</v>
          </cell>
          <cell r="T2281" t="str">
            <v>12</v>
          </cell>
          <cell r="V2281" t="str">
            <v>41.290523</v>
          </cell>
          <cell r="W2281" t="str">
            <v>-72.972300</v>
          </cell>
        </row>
        <row r="2282">
          <cell r="B2282">
            <v>780000</v>
          </cell>
          <cell r="C2282" t="str">
            <v>AI PRINCE TECH HIGH SCHOOL - CT TECH</v>
          </cell>
          <cell r="D2282" t="str">
            <v>CT TECH</v>
          </cell>
          <cell r="E2282">
            <v>0</v>
          </cell>
          <cell r="F2282" t="str">
            <v>TF</v>
          </cell>
          <cell r="G2282" t="str">
            <v>401 FLATBUSH AVENUE</v>
          </cell>
          <cell r="H2282" t="str">
            <v>HARTFORD</v>
          </cell>
          <cell r="I2282" t="str">
            <v>CT</v>
          </cell>
          <cell r="J2282" t="str">
            <v>06106</v>
          </cell>
          <cell r="K2282" t="str">
            <v>Exact Auto Street Reference Geocoded</v>
          </cell>
          <cell r="M2282" t="str">
            <v>STATE OF CT USDA</v>
          </cell>
          <cell r="N2282" t="str">
            <v>SIERING DISTRICT</v>
          </cell>
          <cell r="O2282" t="str">
            <v>***Driver must check in at the front entrance before making delivery***</v>
          </cell>
          <cell r="P2282">
            <v>43660</v>
          </cell>
          <cell r="Q2282">
            <v>44531.780520833301</v>
          </cell>
          <cell r="R2282">
            <v>44763</v>
          </cell>
          <cell r="S2282" t="str">
            <v>FRANKIE</v>
          </cell>
          <cell r="T2282" t="str">
            <v>12</v>
          </cell>
          <cell r="V2282" t="str">
            <v>41.743105</v>
          </cell>
          <cell r="W2282" t="str">
            <v>-72.707543</v>
          </cell>
        </row>
        <row r="2283">
          <cell r="B2283">
            <v>780001</v>
          </cell>
          <cell r="C2283" t="str">
            <v>SECURITY     Albert Solnit Childrens (RA)</v>
          </cell>
          <cell r="D2283" t="str">
            <v>CT TECH</v>
          </cell>
          <cell r="E2283">
            <v>0</v>
          </cell>
          <cell r="F2283" t="str">
            <v>WF</v>
          </cell>
          <cell r="G2283" t="str">
            <v>36 Gardner St</v>
          </cell>
          <cell r="H2283" t="str">
            <v>EAST WINDSOR</v>
          </cell>
          <cell r="I2283" t="str">
            <v>CT</v>
          </cell>
          <cell r="J2283" t="str">
            <v>06088</v>
          </cell>
          <cell r="K2283" t="str">
            <v>Exact Auto Street Reference Geocoded</v>
          </cell>
          <cell r="L2283" t="str">
            <v>DOC APPR LIST; STG</v>
          </cell>
          <cell r="M2283" t="str">
            <v>STATE OF CT USDA</v>
          </cell>
          <cell r="N2283" t="str">
            <v>SIERING DISTRICT</v>
          </cell>
          <cell r="O2283" t="str">
            <v>EFFECTIVE 8/10/20 Del in all locations unless cust chooses not to.</v>
          </cell>
          <cell r="P2283">
            <v>43660</v>
          </cell>
          <cell r="Q2283">
            <v>44496.539907407401</v>
          </cell>
          <cell r="R2283">
            <v>44761</v>
          </cell>
          <cell r="S2283" t="str">
            <v>FRANKIE</v>
          </cell>
          <cell r="T2283" t="str">
            <v>12</v>
          </cell>
          <cell r="V2283" t="str">
            <v>41.931481</v>
          </cell>
          <cell r="W2283" t="str">
            <v>-72.615068</v>
          </cell>
        </row>
        <row r="2284">
          <cell r="B2284">
            <v>780002</v>
          </cell>
          <cell r="C2284" t="str">
            <v>Bullards Havens (RA)</v>
          </cell>
          <cell r="D2284" t="str">
            <v>CT TECH</v>
          </cell>
          <cell r="E2284">
            <v>2</v>
          </cell>
          <cell r="F2284" t="str">
            <v>WF</v>
          </cell>
          <cell r="G2284" t="str">
            <v>500 Palisade Ave</v>
          </cell>
          <cell r="H2284" t="str">
            <v>BRIDGEPORT</v>
          </cell>
          <cell r="I2284" t="str">
            <v>CT</v>
          </cell>
          <cell r="J2284" t="str">
            <v>06610</v>
          </cell>
          <cell r="K2284" t="str">
            <v>Exact Auto Street Reference Geocoded</v>
          </cell>
          <cell r="L2284" t="str">
            <v>IS DOC; S SCREW</v>
          </cell>
          <cell r="M2284" t="str">
            <v>STATE OF CT USDA</v>
          </cell>
          <cell r="N2284" t="str">
            <v>SIERING DISTRICT</v>
          </cell>
          <cell r="O2284" t="str">
            <v>EFFECTIVE 8/10/20 Del in all locations unless cust chooses not to.  Check in at main entrance</v>
          </cell>
          <cell r="P2284">
            <v>43660</v>
          </cell>
          <cell r="Q2284">
            <v>44732.497002314798</v>
          </cell>
          <cell r="R2284">
            <v>44754</v>
          </cell>
          <cell r="S2284" t="str">
            <v>ADMIN</v>
          </cell>
          <cell r="T2284" t="str">
            <v>12</v>
          </cell>
          <cell r="V2284" t="str">
            <v>41.199772</v>
          </cell>
          <cell r="W2284" t="str">
            <v>-73.164985</v>
          </cell>
        </row>
        <row r="2285">
          <cell r="B2285">
            <v>780003</v>
          </cell>
          <cell r="C2285" t="str">
            <v>EC Goodwin Tech - (RA)</v>
          </cell>
          <cell r="D2285" t="str">
            <v>CT TECH</v>
          </cell>
          <cell r="E2285">
            <v>2</v>
          </cell>
          <cell r="F2285" t="str">
            <v>MW</v>
          </cell>
          <cell r="G2285" t="str">
            <v>735 Slater Road</v>
          </cell>
          <cell r="H2285" t="str">
            <v>NEW BRITAIN</v>
          </cell>
          <cell r="I2285" t="str">
            <v>CT</v>
          </cell>
          <cell r="J2285" t="str">
            <v>06053</v>
          </cell>
          <cell r="K2285" t="str">
            <v>Exact Auto Street Reference Geocoded</v>
          </cell>
          <cell r="M2285" t="str">
            <v>STATE OF CT USDA</v>
          </cell>
          <cell r="N2285" t="str">
            <v>SIERING DISTRICT</v>
          </cell>
          <cell r="O2285" t="str">
            <v>EFFECTIVE 8/10/20 Del in all locations unless cust chooses not to.</v>
          </cell>
          <cell r="P2285">
            <v>43660</v>
          </cell>
          <cell r="Q2285">
            <v>44691.590543981503</v>
          </cell>
          <cell r="R2285">
            <v>44761</v>
          </cell>
          <cell r="S2285" t="str">
            <v>FRANKIE</v>
          </cell>
          <cell r="T2285" t="str">
            <v>12</v>
          </cell>
          <cell r="V2285" t="str">
            <v>41.685669</v>
          </cell>
          <cell r="W2285" t="str">
            <v>-72.807960</v>
          </cell>
        </row>
        <row r="2286">
          <cell r="B2286">
            <v>780004</v>
          </cell>
          <cell r="C2286" t="str">
            <v>ELI WHITNEY TECHNICAL HIGH SCHOOL - CT TECH</v>
          </cell>
          <cell r="D2286" t="str">
            <v>CT TECH</v>
          </cell>
          <cell r="E2286">
            <v>0</v>
          </cell>
          <cell r="F2286" t="str">
            <v>TF</v>
          </cell>
          <cell r="G2286" t="str">
            <v>100 FAIRVIEW AVENUE</v>
          </cell>
          <cell r="H2286" t="str">
            <v>HAMDEN</v>
          </cell>
          <cell r="I2286" t="str">
            <v>CT</v>
          </cell>
          <cell r="J2286" t="str">
            <v>06514</v>
          </cell>
          <cell r="K2286" t="str">
            <v>Exact Auto Street Reference Geocoded</v>
          </cell>
          <cell r="M2286" t="str">
            <v>STATE OF CT USDA</v>
          </cell>
          <cell r="N2286" t="str">
            <v>SIERING DISTRICT</v>
          </cell>
          <cell r="O2286" t="str">
            <v>EFFECTIVE 8/10/20 Del in all locations unless cust chooses not to.</v>
          </cell>
          <cell r="P2286">
            <v>43660</v>
          </cell>
          <cell r="Q2286">
            <v>44496.570162037002</v>
          </cell>
          <cell r="R2286">
            <v>44763</v>
          </cell>
          <cell r="S2286" t="str">
            <v>FRANKIE</v>
          </cell>
          <cell r="T2286" t="str">
            <v>12</v>
          </cell>
          <cell r="V2286" t="str">
            <v>41.341211</v>
          </cell>
          <cell r="W2286" t="str">
            <v>-72.941498</v>
          </cell>
        </row>
        <row r="2287">
          <cell r="B2287">
            <v>780005</v>
          </cell>
          <cell r="C2287" t="str">
            <v>Ella Grasso THS (RA)</v>
          </cell>
          <cell r="D2287" t="str">
            <v>CT TECH</v>
          </cell>
          <cell r="E2287">
            <v>0</v>
          </cell>
          <cell r="F2287" t="str">
            <v>TF</v>
          </cell>
          <cell r="G2287" t="str">
            <v>189 Fort Hill Rd</v>
          </cell>
          <cell r="H2287" t="str">
            <v>GROTON</v>
          </cell>
          <cell r="I2287" t="str">
            <v>CT</v>
          </cell>
          <cell r="J2287" t="str">
            <v>06340</v>
          </cell>
          <cell r="K2287" t="str">
            <v>Exact Auto Street Reference Geocoded</v>
          </cell>
          <cell r="L2287" t="str">
            <v>DP; STG IF1</v>
          </cell>
          <cell r="M2287" t="str">
            <v>STATE OF CT USDA</v>
          </cell>
          <cell r="N2287" t="str">
            <v>SIERING DISTRICT</v>
          </cell>
          <cell r="O2287" t="str">
            <v>EFFECTIVE 8/10/20 Del in all locations unless cust chooses not to.</v>
          </cell>
          <cell r="P2287">
            <v>43660</v>
          </cell>
          <cell r="Q2287">
            <v>44496.570127314801</v>
          </cell>
          <cell r="R2287">
            <v>44756</v>
          </cell>
          <cell r="S2287" t="str">
            <v>FRANKIE</v>
          </cell>
          <cell r="T2287" t="str">
            <v>12</v>
          </cell>
          <cell r="V2287" t="str">
            <v>41.347031</v>
          </cell>
          <cell r="W2287" t="str">
            <v>-72.022088</v>
          </cell>
        </row>
        <row r="2288">
          <cell r="B2288">
            <v>780006</v>
          </cell>
          <cell r="C2288" t="str">
            <v>EMMETT O BRIEN TECH HIGH - (RA)</v>
          </cell>
          <cell r="D2288" t="str">
            <v>CT TECH</v>
          </cell>
          <cell r="E2288">
            <v>0</v>
          </cell>
          <cell r="F2288" t="str">
            <v>MW</v>
          </cell>
          <cell r="G2288" t="str">
            <v>14 Prindle Ave</v>
          </cell>
          <cell r="H2288" t="str">
            <v>ANSONIA</v>
          </cell>
          <cell r="I2288" t="str">
            <v>CT</v>
          </cell>
          <cell r="J2288" t="str">
            <v>06401</v>
          </cell>
          <cell r="K2288" t="str">
            <v>Exact Auto Street Reference Geocoded</v>
          </cell>
          <cell r="M2288" t="str">
            <v>STATE OF CT USDA</v>
          </cell>
          <cell r="N2288" t="str">
            <v>SIERING DISTRICT</v>
          </cell>
          <cell r="O2288" t="str">
            <v>EFFECTIVE 8/10/20 Del in all locations unless cust chooses not to.  Door 33 new # 203-732-1800</v>
          </cell>
          <cell r="P2288">
            <v>43660</v>
          </cell>
          <cell r="Q2288">
            <v>44725.630486111098</v>
          </cell>
          <cell r="R2288">
            <v>44724</v>
          </cell>
          <cell r="S2288" t="str">
            <v>ADMIN</v>
          </cell>
          <cell r="T2288" t="str">
            <v>12</v>
          </cell>
          <cell r="V2288" t="str">
            <v>41.327723</v>
          </cell>
          <cell r="W2288" t="str">
            <v>-73.071811</v>
          </cell>
        </row>
        <row r="2289">
          <cell r="B2289">
            <v>780007</v>
          </cell>
          <cell r="C2289" t="str">
            <v>HC Wilcox THS (RA)</v>
          </cell>
          <cell r="D2289" t="str">
            <v>CT TECH</v>
          </cell>
          <cell r="E2289">
            <v>2</v>
          </cell>
          <cell r="F2289" t="str">
            <v>WF</v>
          </cell>
          <cell r="G2289" t="str">
            <v>298 Oregon Rd</v>
          </cell>
          <cell r="H2289" t="str">
            <v>MERIDEN</v>
          </cell>
          <cell r="I2289" t="str">
            <v>CT</v>
          </cell>
          <cell r="J2289" t="str">
            <v>06451</v>
          </cell>
          <cell r="K2289" t="str">
            <v>High Confidence Auto Street Ref Geocoded</v>
          </cell>
          <cell r="M2289" t="str">
            <v>STATE OF CT USDA</v>
          </cell>
          <cell r="N2289" t="str">
            <v>SIERING DISTRICT</v>
          </cell>
          <cell r="O2289" t="str">
            <v>EFFECTIVE 8/10/20 Del in all locations unless cust chooses not to.  Must check in front of school for security prior to del.</v>
          </cell>
          <cell r="P2289">
            <v>43660</v>
          </cell>
          <cell r="Q2289">
            <v>44691.590613425898</v>
          </cell>
          <cell r="R2289">
            <v>44719</v>
          </cell>
          <cell r="S2289" t="str">
            <v>FRANKIE</v>
          </cell>
          <cell r="T2289" t="str">
            <v>12</v>
          </cell>
          <cell r="V2289" t="str">
            <v>41.528128</v>
          </cell>
          <cell r="W2289" t="str">
            <v>-72.832304</v>
          </cell>
        </row>
        <row r="2290">
          <cell r="B2290">
            <v>780008</v>
          </cell>
          <cell r="C2290" t="str">
            <v>HH Ellis THS (RA)</v>
          </cell>
          <cell r="D2290" t="str">
            <v>CT TECH</v>
          </cell>
          <cell r="E2290">
            <v>0</v>
          </cell>
          <cell r="F2290" t="str">
            <v>MR</v>
          </cell>
          <cell r="G2290" t="str">
            <v>613 Upper Maple St</v>
          </cell>
          <cell r="H2290" t="str">
            <v>Danielson</v>
          </cell>
          <cell r="I2290" t="str">
            <v>CT</v>
          </cell>
          <cell r="J2290" t="str">
            <v>06239</v>
          </cell>
          <cell r="K2290" t="str">
            <v>Med Confidence Auto Street Ref Geocoded</v>
          </cell>
          <cell r="M2290" t="str">
            <v>STATE OF CT USDA</v>
          </cell>
          <cell r="N2290" t="str">
            <v>SIERING DISTRICT</v>
          </cell>
          <cell r="O2290" t="str">
            <v>EFFECTIVE 8/10/20 Del in all locations unless cust chooses not to.</v>
          </cell>
          <cell r="P2290">
            <v>43660</v>
          </cell>
          <cell r="Q2290">
            <v>44496.570127314801</v>
          </cell>
          <cell r="R2290">
            <v>44738</v>
          </cell>
          <cell r="S2290" t="str">
            <v>FRANKIE</v>
          </cell>
          <cell r="T2290" t="str">
            <v>12</v>
          </cell>
          <cell r="V2290" t="str">
            <v>41.819360</v>
          </cell>
          <cell r="W2290" t="str">
            <v>-71.892852</v>
          </cell>
        </row>
        <row r="2291">
          <cell r="B2291">
            <v>780009</v>
          </cell>
          <cell r="C2291" t="str">
            <v>Henry Abbot THS (RA)</v>
          </cell>
          <cell r="D2291" t="str">
            <v>CT TECH</v>
          </cell>
          <cell r="E2291">
            <v>0</v>
          </cell>
          <cell r="F2291" t="str">
            <v>TF</v>
          </cell>
          <cell r="G2291" t="str">
            <v>21 Hayestown Rd</v>
          </cell>
          <cell r="H2291" t="str">
            <v>DANBURY</v>
          </cell>
          <cell r="I2291" t="str">
            <v>CT</v>
          </cell>
          <cell r="J2291" t="str">
            <v>06811</v>
          </cell>
          <cell r="K2291" t="str">
            <v>High Confidence Auto Street Ref Geocoded</v>
          </cell>
          <cell r="L2291" t="str">
            <v>UBOAT</v>
          </cell>
          <cell r="M2291" t="str">
            <v>STATE OF CT USDA</v>
          </cell>
          <cell r="N2291" t="str">
            <v>SIERING DISTRICT</v>
          </cell>
          <cell r="O2291" t="str">
            <v>Call or text to open door.</v>
          </cell>
          <cell r="P2291">
            <v>43660</v>
          </cell>
          <cell r="Q2291">
            <v>44531.779861111099</v>
          </cell>
          <cell r="R2291">
            <v>44760</v>
          </cell>
          <cell r="S2291" t="str">
            <v>FRANKIE</v>
          </cell>
          <cell r="T2291" t="str">
            <v>12</v>
          </cell>
          <cell r="V2291" t="str">
            <v>41.423888</v>
          </cell>
          <cell r="W2291" t="str">
            <v>-73.451991</v>
          </cell>
        </row>
        <row r="2292">
          <cell r="B2292">
            <v>780010</v>
          </cell>
          <cell r="C2292" t="str">
            <v>HOWELL CHENEY TECH HIGH - CT TECH</v>
          </cell>
          <cell r="D2292" t="str">
            <v>CT TECH</v>
          </cell>
          <cell r="E2292">
            <v>2</v>
          </cell>
          <cell r="F2292" t="str">
            <v>MW</v>
          </cell>
          <cell r="G2292" t="str">
            <v>791 MIDDLE TPKE W</v>
          </cell>
          <cell r="H2292" t="str">
            <v>MANCHESTER</v>
          </cell>
          <cell r="I2292" t="str">
            <v>CT</v>
          </cell>
          <cell r="J2292" t="str">
            <v>06040</v>
          </cell>
          <cell r="K2292" t="str">
            <v>Exact Auto Street Reference Geocoded</v>
          </cell>
          <cell r="M2292" t="str">
            <v>STATE OF CT USDA</v>
          </cell>
          <cell r="N2292" t="str">
            <v>SIERING DISTRICT</v>
          </cell>
          <cell r="O2292" t="str">
            <v>Pull around back to loading dock.</v>
          </cell>
          <cell r="P2292">
            <v>43660</v>
          </cell>
          <cell r="Q2292">
            <v>44697.773541666698</v>
          </cell>
          <cell r="R2292">
            <v>44766</v>
          </cell>
          <cell r="S2292" t="str">
            <v>FRANKIE</v>
          </cell>
          <cell r="T2292" t="str">
            <v>12</v>
          </cell>
          <cell r="V2292" t="str">
            <v>41.781101</v>
          </cell>
          <cell r="W2292" t="str">
            <v>-72.560551</v>
          </cell>
        </row>
        <row r="2293">
          <cell r="B2293">
            <v>780011</v>
          </cell>
          <cell r="C2293" t="str">
            <v>J.M. Wright THS - (RA)</v>
          </cell>
          <cell r="D2293" t="str">
            <v>CT TECH</v>
          </cell>
          <cell r="E2293">
            <v>0</v>
          </cell>
          <cell r="F2293" t="str">
            <v>TR</v>
          </cell>
          <cell r="G2293" t="str">
            <v>120 BRIDGE STREET</v>
          </cell>
          <cell r="H2293" t="str">
            <v>STAMFORD</v>
          </cell>
          <cell r="I2293" t="str">
            <v>CT</v>
          </cell>
          <cell r="J2293" t="str">
            <v>06905</v>
          </cell>
          <cell r="K2293" t="str">
            <v>Exact Auto Street Reference Geocoded</v>
          </cell>
          <cell r="M2293" t="str">
            <v>STATE OF CT USDA</v>
          </cell>
          <cell r="N2293" t="str">
            <v>SIERING DISTRICT</v>
          </cell>
          <cell r="P2293">
            <v>43660</v>
          </cell>
          <cell r="Q2293">
            <v>44496.570162037002</v>
          </cell>
          <cell r="R2293">
            <v>44760</v>
          </cell>
          <cell r="S2293" t="str">
            <v>FRANKIE</v>
          </cell>
          <cell r="T2293" t="str">
            <v>12</v>
          </cell>
          <cell r="V2293" t="str">
            <v>41.065506</v>
          </cell>
          <cell r="W2293" t="str">
            <v>-73.550568</v>
          </cell>
        </row>
        <row r="2294">
          <cell r="B2294">
            <v>780012</v>
          </cell>
          <cell r="C2294" t="str">
            <v>Manson Youth - DOC2</v>
          </cell>
          <cell r="D2294" t="str">
            <v>DOC</v>
          </cell>
          <cell r="E2294">
            <v>2</v>
          </cell>
          <cell r="F2294" t="str">
            <v>W</v>
          </cell>
          <cell r="G2294" t="str">
            <v>42 Jarvis Street</v>
          </cell>
          <cell r="H2294" t="str">
            <v>Cheshire</v>
          </cell>
          <cell r="I2294" t="str">
            <v>CT</v>
          </cell>
          <cell r="J2294" t="str">
            <v>06410</v>
          </cell>
          <cell r="K2294" t="str">
            <v>Exact Auto Street Reference Geocoded</v>
          </cell>
          <cell r="L2294" t="str">
            <v>IS;EJ;LG;32MIN;D.O.C</v>
          </cell>
          <cell r="M2294" t="str">
            <v>STATE OF CT USDA</v>
          </cell>
          <cell r="N2294" t="str">
            <v>SIERING DISTRICT</v>
          </cell>
          <cell r="O2294" t="str">
            <v>EFFECTIVE 8/10/20 Del in all locations unless cust chooses not to.</v>
          </cell>
          <cell r="P2294">
            <v>43660</v>
          </cell>
          <cell r="Q2294">
            <v>44691.590104166702</v>
          </cell>
          <cell r="R2294">
            <v>44761</v>
          </cell>
          <cell r="S2294" t="str">
            <v>FRANKIE</v>
          </cell>
          <cell r="T2294" t="str">
            <v>12</v>
          </cell>
          <cell r="V2294" t="str">
            <v>41.524495</v>
          </cell>
          <cell r="W2294" t="str">
            <v>-72.896768</v>
          </cell>
        </row>
        <row r="2295">
          <cell r="B2295">
            <v>780013</v>
          </cell>
          <cell r="C2295" t="str">
            <v>NORWICH TECHNICAL HS - RA</v>
          </cell>
          <cell r="D2295" t="str">
            <v>CT TECH</v>
          </cell>
          <cell r="E2295">
            <v>0</v>
          </cell>
          <cell r="F2295" t="str">
            <v>TF</v>
          </cell>
          <cell r="G2295" t="str">
            <v>7 Mahan Dr</v>
          </cell>
          <cell r="H2295" t="str">
            <v>NORWICH</v>
          </cell>
          <cell r="I2295" t="str">
            <v>CT</v>
          </cell>
          <cell r="J2295" t="str">
            <v>06360</v>
          </cell>
          <cell r="K2295" t="str">
            <v>Exact Auto Street Reference Geocoded</v>
          </cell>
          <cell r="M2295" t="str">
            <v>STATE OF CT USDA</v>
          </cell>
          <cell r="N2295" t="str">
            <v>SIERING DISTRICT</v>
          </cell>
          <cell r="P2295">
            <v>43660</v>
          </cell>
          <cell r="Q2295">
            <v>44496.570127314801</v>
          </cell>
          <cell r="R2295">
            <v>44742</v>
          </cell>
          <cell r="S2295" t="str">
            <v>FRANKIE</v>
          </cell>
          <cell r="T2295" t="str">
            <v>12</v>
          </cell>
          <cell r="V2295" t="str">
            <v>41.545427</v>
          </cell>
          <cell r="W2295" t="str">
            <v>-72.078264</v>
          </cell>
        </row>
        <row r="2296">
          <cell r="B2296">
            <v>780014</v>
          </cell>
          <cell r="C2296" t="str">
            <v>Oliver Wolcott THS (RA)</v>
          </cell>
          <cell r="D2296" t="str">
            <v>CT TECH</v>
          </cell>
          <cell r="E2296">
            <v>0</v>
          </cell>
          <cell r="F2296" t="str">
            <v>MR</v>
          </cell>
          <cell r="G2296" t="str">
            <v>75 Oliver St</v>
          </cell>
          <cell r="H2296" t="str">
            <v>TORRINGTON</v>
          </cell>
          <cell r="I2296" t="str">
            <v>CT</v>
          </cell>
          <cell r="J2296" t="str">
            <v>06790</v>
          </cell>
          <cell r="K2296" t="str">
            <v>Exact Auto Street Reference Geocoded</v>
          </cell>
          <cell r="M2296" t="str">
            <v>STATE OF CT USDA</v>
          </cell>
          <cell r="N2296" t="str">
            <v>SIERING DISTRICT</v>
          </cell>
          <cell r="O2296" t="str">
            <v>No Bell, Call 860.496.5340</v>
          </cell>
          <cell r="P2296">
            <v>43660</v>
          </cell>
          <cell r="Q2296">
            <v>44496.570162037002</v>
          </cell>
          <cell r="R2296">
            <v>44762</v>
          </cell>
          <cell r="S2296" t="str">
            <v>FRANKIE</v>
          </cell>
          <cell r="T2296" t="str">
            <v>12</v>
          </cell>
          <cell r="V2296" t="str">
            <v>41.810185</v>
          </cell>
          <cell r="W2296" t="str">
            <v>-73.111543</v>
          </cell>
        </row>
        <row r="2297">
          <cell r="B2297">
            <v>780015</v>
          </cell>
          <cell r="C2297" t="str">
            <v>Platt THS - (RA)</v>
          </cell>
          <cell r="D2297" t="str">
            <v>CT TECH</v>
          </cell>
          <cell r="E2297">
            <v>0</v>
          </cell>
          <cell r="F2297" t="str">
            <v>MW</v>
          </cell>
          <cell r="G2297" t="str">
            <v>600 Orange Ave</v>
          </cell>
          <cell r="H2297" t="str">
            <v>MILFORD</v>
          </cell>
          <cell r="I2297" t="str">
            <v>CT</v>
          </cell>
          <cell r="J2297" t="str">
            <v>06461</v>
          </cell>
          <cell r="K2297" t="str">
            <v>Exact Auto Street Reference Geocoded</v>
          </cell>
          <cell r="M2297" t="str">
            <v>STATE OF CT USDA</v>
          </cell>
          <cell r="N2297" t="str">
            <v>SIERING DISTRICT</v>
          </cell>
          <cell r="P2297">
            <v>43660</v>
          </cell>
          <cell r="Q2297">
            <v>44531.781597222202</v>
          </cell>
          <cell r="R2297">
            <v>44724</v>
          </cell>
          <cell r="S2297" t="str">
            <v>FRANKIE</v>
          </cell>
          <cell r="T2297" t="str">
            <v>12</v>
          </cell>
          <cell r="V2297" t="str">
            <v>41.250707</v>
          </cell>
          <cell r="W2297" t="str">
            <v>-73.044284</v>
          </cell>
        </row>
        <row r="2298">
          <cell r="B2298">
            <v>780016</v>
          </cell>
          <cell r="C2298" t="str">
            <v>SECURITY Solnit South THS Cafe (RA)</v>
          </cell>
          <cell r="D2298" t="str">
            <v>CT TECH</v>
          </cell>
          <cell r="E2298">
            <v>0</v>
          </cell>
          <cell r="F2298" t="str">
            <v>TF</v>
          </cell>
          <cell r="G2298" t="str">
            <v>915 River RD</v>
          </cell>
          <cell r="H2298" t="str">
            <v>MIDDLETOWN</v>
          </cell>
          <cell r="I2298" t="str">
            <v>CT</v>
          </cell>
          <cell r="J2298" t="str">
            <v>06457</v>
          </cell>
          <cell r="K2298" t="str">
            <v>Exact Auto Street Reference Geocoded</v>
          </cell>
          <cell r="L2298" t="str">
            <v>DOCK;DOC APPR</v>
          </cell>
          <cell r="M2298" t="str">
            <v>STATE OF CT USDA</v>
          </cell>
          <cell r="N2298" t="str">
            <v>SIERING DISTRICT</v>
          </cell>
          <cell r="O2298" t="str">
            <v>EFFECTIVE 8/10/20 Del in all locations unless cust chooses not to.</v>
          </cell>
          <cell r="P2298">
            <v>43660</v>
          </cell>
          <cell r="Q2298">
            <v>44634.468900462998</v>
          </cell>
          <cell r="R2298">
            <v>44760</v>
          </cell>
          <cell r="S2298" t="str">
            <v>FRANKIE</v>
          </cell>
          <cell r="T2298" t="str">
            <v>12</v>
          </cell>
          <cell r="V2298" t="str">
            <v>41.558401</v>
          </cell>
          <cell r="W2298" t="str">
            <v>-72.622608</v>
          </cell>
        </row>
        <row r="2299">
          <cell r="B2299">
            <v>780017</v>
          </cell>
          <cell r="C2299" t="str">
            <v>VINAL TECHNICAL HS - RA</v>
          </cell>
          <cell r="D2299" t="str">
            <v>CT TECH</v>
          </cell>
          <cell r="E2299">
            <v>0</v>
          </cell>
          <cell r="F2299" t="str">
            <v>TF</v>
          </cell>
          <cell r="G2299" t="str">
            <v>60 DANIELS ST</v>
          </cell>
          <cell r="H2299" t="str">
            <v>MIDDLETOWN</v>
          </cell>
          <cell r="I2299" t="str">
            <v>CT</v>
          </cell>
          <cell r="J2299" t="str">
            <v>06457</v>
          </cell>
          <cell r="K2299" t="str">
            <v>Exact Auto Street Reference Geocoded</v>
          </cell>
          <cell r="M2299" t="str">
            <v>STATE OF CT USDA</v>
          </cell>
          <cell r="N2299" t="str">
            <v>SIERING DISTRICT</v>
          </cell>
          <cell r="O2299" t="str">
            <v>EFFECTIVE 8/10/20 Del in all locations unless cust chooses not to.</v>
          </cell>
          <cell r="P2299">
            <v>43660</v>
          </cell>
          <cell r="Q2299">
            <v>44496.570127314801</v>
          </cell>
          <cell r="R2299">
            <v>44718</v>
          </cell>
          <cell r="S2299" t="str">
            <v>FRANKIE</v>
          </cell>
          <cell r="T2299" t="str">
            <v>12</v>
          </cell>
          <cell r="V2299" t="str">
            <v>41.527809</v>
          </cell>
          <cell r="W2299" t="str">
            <v>-72.673151</v>
          </cell>
        </row>
        <row r="2300">
          <cell r="B2300">
            <v>780018</v>
          </cell>
          <cell r="C2300" t="str">
            <v>W.F. Kaynor THS (RA)</v>
          </cell>
          <cell r="D2300" t="str">
            <v>CT TECH</v>
          </cell>
          <cell r="E2300">
            <v>0</v>
          </cell>
          <cell r="F2300" t="str">
            <v>MR</v>
          </cell>
          <cell r="G2300" t="str">
            <v>43 TOMPKINS ST</v>
          </cell>
          <cell r="H2300" t="str">
            <v>WATERBURY</v>
          </cell>
          <cell r="I2300" t="str">
            <v>CT</v>
          </cell>
          <cell r="J2300" t="str">
            <v>06708</v>
          </cell>
          <cell r="K2300" t="str">
            <v>Exact Auto Street Reference Geocoded</v>
          </cell>
          <cell r="M2300" t="str">
            <v>STATE OF CT USDA</v>
          </cell>
          <cell r="N2300" t="str">
            <v>SIERING DISTRICT</v>
          </cell>
          <cell r="P2300">
            <v>43660</v>
          </cell>
          <cell r="Q2300">
            <v>44657.605810185203</v>
          </cell>
          <cell r="R2300">
            <v>44762</v>
          </cell>
          <cell r="S2300" t="str">
            <v>ADMIN</v>
          </cell>
          <cell r="T2300" t="str">
            <v>12</v>
          </cell>
          <cell r="V2300" t="str">
            <v>41.574708</v>
          </cell>
          <cell r="W2300" t="str">
            <v>-73.065543</v>
          </cell>
        </row>
        <row r="2301">
          <cell r="B2301">
            <v>780019</v>
          </cell>
          <cell r="C2301" t="str">
            <v>WINDHAM TECHNICAL HS - (RA)</v>
          </cell>
          <cell r="D2301" t="str">
            <v>CT TECH</v>
          </cell>
          <cell r="E2301">
            <v>0</v>
          </cell>
          <cell r="F2301" t="str">
            <v>TF</v>
          </cell>
          <cell r="G2301" t="str">
            <v>210 Birch St</v>
          </cell>
          <cell r="H2301" t="str">
            <v>WILLIMANTIC</v>
          </cell>
          <cell r="I2301" t="str">
            <v>CT</v>
          </cell>
          <cell r="J2301" t="str">
            <v>06226</v>
          </cell>
          <cell r="K2301" t="str">
            <v>High Confidence Auto Street Ref Geocoded</v>
          </cell>
          <cell r="M2301" t="str">
            <v>STATE OF CT USDA</v>
          </cell>
          <cell r="N2301" t="str">
            <v>SIERING DISTRICT</v>
          </cell>
          <cell r="O2301" t="str">
            <v>EFFECTIVE 8/10/20 Del in all locations unless cust chooses not to.</v>
          </cell>
          <cell r="P2301">
            <v>43660</v>
          </cell>
          <cell r="Q2301">
            <v>44496.570127314801</v>
          </cell>
          <cell r="R2301">
            <v>44763</v>
          </cell>
          <cell r="S2301" t="str">
            <v>FRANKIE</v>
          </cell>
          <cell r="T2301" t="str">
            <v>12</v>
          </cell>
          <cell r="V2301" t="str">
            <v>41.718243</v>
          </cell>
          <cell r="W2301" t="str">
            <v>-72.220819</v>
          </cell>
        </row>
        <row r="2302">
          <cell r="B2302">
            <v>99890</v>
          </cell>
          <cell r="C2302" t="str">
            <v>Town Of Enfield Congregational</v>
          </cell>
          <cell r="E2302">
            <v>0</v>
          </cell>
          <cell r="F2302" t="str">
            <v>F</v>
          </cell>
          <cell r="G2302" t="str">
            <v>1 Beech Rd</v>
          </cell>
          <cell r="H2302" t="str">
            <v>ENFIELD</v>
          </cell>
          <cell r="I2302" t="str">
            <v>CT</v>
          </cell>
          <cell r="J2302" t="str">
            <v>06082</v>
          </cell>
          <cell r="K2302" t="str">
            <v>Exact Auto Street Reference Geocoded</v>
          </cell>
          <cell r="M2302" t="str">
            <v>SIERING/OTHER</v>
          </cell>
          <cell r="N2302" t="str">
            <v>SIERING DISTRICT</v>
          </cell>
          <cell r="O2302" t="str">
            <v>EFFECTIVE 8/10/20 Del in all locations unless cust chooses not to.</v>
          </cell>
          <cell r="P2302">
            <v>38497</v>
          </cell>
          <cell r="Q2302">
            <v>44089.543101851901</v>
          </cell>
          <cell r="R2302">
            <v>44321</v>
          </cell>
          <cell r="S2302" t="str">
            <v>FRANKIE</v>
          </cell>
          <cell r="T2302" t="str">
            <v>12</v>
          </cell>
          <cell r="V2302" t="str">
            <v>41.979035</v>
          </cell>
          <cell r="W2302" t="str">
            <v>-72.565620</v>
          </cell>
        </row>
        <row r="2303">
          <cell r="B2303">
            <v>17987</v>
          </cell>
          <cell r="C2303" t="str">
            <v>BHL - Pescanova</v>
          </cell>
          <cell r="D2303" t="str">
            <v>BHL</v>
          </cell>
          <cell r="E2303">
            <v>0</v>
          </cell>
          <cell r="F2303" t="str">
            <v>RF</v>
          </cell>
          <cell r="G2303" t="str">
            <v>536 Fayette St</v>
          </cell>
          <cell r="H2303" t="str">
            <v>PERTH AMBOY</v>
          </cell>
          <cell r="I2303" t="str">
            <v>NJ</v>
          </cell>
          <cell r="J2303" t="str">
            <v>08861</v>
          </cell>
          <cell r="K2303" t="str">
            <v>Exact Auto Street Reference Geocoded</v>
          </cell>
          <cell r="L2303" t="str">
            <v>BHL-Pescanova</v>
          </cell>
          <cell r="M2303" t="str">
            <v>BACKHAUL</v>
          </cell>
          <cell r="N2303" t="str">
            <v>BACKHAUL</v>
          </cell>
          <cell r="P2303">
            <v>43558</v>
          </cell>
          <cell r="Q2303">
            <v>43892.752974536997</v>
          </cell>
          <cell r="S2303" t="str">
            <v>FRANKIE</v>
          </cell>
          <cell r="T2303" t="str">
            <v>11</v>
          </cell>
          <cell r="V2303" t="str">
            <v>40.515114</v>
          </cell>
          <cell r="W2303" t="str">
            <v>-74.284220</v>
          </cell>
        </row>
        <row r="2304">
          <cell r="B2304">
            <v>17998</v>
          </cell>
          <cell r="C2304" t="str">
            <v>BHL - Royal Poultry</v>
          </cell>
          <cell r="D2304" t="str">
            <v>BHL</v>
          </cell>
          <cell r="E2304">
            <v>0</v>
          </cell>
          <cell r="F2304" t="str">
            <v>TWR</v>
          </cell>
          <cell r="G2304" t="str">
            <v>7 INDUSTRIAL ROAD</v>
          </cell>
          <cell r="H2304" t="str">
            <v>CRANSTON</v>
          </cell>
          <cell r="I2304" t="str">
            <v>RI</v>
          </cell>
          <cell r="J2304" t="str">
            <v>02920</v>
          </cell>
          <cell r="K2304" t="str">
            <v>Exact Auto Street Reference Geocoded</v>
          </cell>
          <cell r="L2304" t="str">
            <v>BHL-Royal Poultry</v>
          </cell>
          <cell r="M2304" t="str">
            <v>BACKHAUL</v>
          </cell>
          <cell r="N2304" t="str">
            <v>BACKHAUL</v>
          </cell>
          <cell r="P2304">
            <v>43684</v>
          </cell>
          <cell r="Q2304">
            <v>43892.754374999997</v>
          </cell>
          <cell r="S2304" t="str">
            <v>FRANKIE</v>
          </cell>
          <cell r="T2304" t="str">
            <v>11</v>
          </cell>
          <cell r="V2304" t="str">
            <v>41.787961</v>
          </cell>
          <cell r="W2304" t="str">
            <v>-71.456312</v>
          </cell>
        </row>
        <row r="2305">
          <cell r="B2305">
            <v>18024</v>
          </cell>
          <cell r="C2305" t="str">
            <v>BHL - FED-RICK VEAL</v>
          </cell>
          <cell r="D2305" t="str">
            <v>BHL</v>
          </cell>
          <cell r="E2305">
            <v>0</v>
          </cell>
          <cell r="F2305" t="str">
            <v>MTWRF</v>
          </cell>
          <cell r="G2305" t="str">
            <v>125 SUTTON STREET</v>
          </cell>
          <cell r="H2305" t="str">
            <v>PROVIDENCE</v>
          </cell>
          <cell r="I2305" t="str">
            <v>RI</v>
          </cell>
          <cell r="J2305" t="str">
            <v>02903</v>
          </cell>
          <cell r="K2305" t="str">
            <v>Exact Auto Street Reference Geocoded</v>
          </cell>
          <cell r="L2305" t="str">
            <v>BHL-FED-RICK</v>
          </cell>
          <cell r="M2305" t="str">
            <v>BACKHAUL</v>
          </cell>
          <cell r="N2305" t="str">
            <v>BACKHAUL</v>
          </cell>
          <cell r="P2305">
            <v>43768</v>
          </cell>
          <cell r="Q2305">
            <v>43892.745659722197</v>
          </cell>
          <cell r="R2305">
            <v>43872</v>
          </cell>
          <cell r="S2305" t="str">
            <v>FRANKIE</v>
          </cell>
          <cell r="T2305" t="str">
            <v>11</v>
          </cell>
          <cell r="V2305" t="str">
            <v>41.821698</v>
          </cell>
          <cell r="W2305" t="str">
            <v>-71.428253</v>
          </cell>
        </row>
        <row r="2306">
          <cell r="B2306">
            <v>18028</v>
          </cell>
          <cell r="C2306" t="str">
            <v>BHL - LONGHINI SAUSAGE COMPANY</v>
          </cell>
          <cell r="D2306" t="str">
            <v>BHL</v>
          </cell>
          <cell r="E2306">
            <v>0</v>
          </cell>
          <cell r="F2306" t="str">
            <v>MTWRF</v>
          </cell>
          <cell r="G2306" t="str">
            <v>41 LOKNGHINI LANE</v>
          </cell>
          <cell r="H2306" t="str">
            <v>NEW HAVEN</v>
          </cell>
          <cell r="I2306" t="str">
            <v>CT</v>
          </cell>
          <cell r="J2306" t="str">
            <v>06519</v>
          </cell>
          <cell r="K2306" t="str">
            <v>High Confidence Auto Street Ref Geocoded</v>
          </cell>
          <cell r="L2306" t="str">
            <v>BHL-LONGHINI</v>
          </cell>
          <cell r="M2306" t="str">
            <v>BACKHAUL</v>
          </cell>
          <cell r="N2306" t="str">
            <v>BACKHAUL</v>
          </cell>
          <cell r="P2306">
            <v>43762</v>
          </cell>
          <cell r="Q2306">
            <v>43892.750150462998</v>
          </cell>
          <cell r="R2306">
            <v>44438</v>
          </cell>
          <cell r="S2306" t="str">
            <v>FRANKIE</v>
          </cell>
          <cell r="T2306" t="str">
            <v>11</v>
          </cell>
          <cell r="V2306" t="str">
            <v>41.295293</v>
          </cell>
          <cell r="W2306" t="str">
            <v>-72.948802</v>
          </cell>
        </row>
        <row r="2307">
          <cell r="B2307">
            <v>200000</v>
          </cell>
          <cell r="C2307" t="str">
            <v>BHL - WESTMINSTER CRACKER CO</v>
          </cell>
          <cell r="D2307" t="str">
            <v>BHL</v>
          </cell>
          <cell r="E2307">
            <v>0</v>
          </cell>
          <cell r="F2307" t="str">
            <v>MTWRF</v>
          </cell>
          <cell r="G2307" t="str">
            <v>1 SCALE AVE</v>
          </cell>
          <cell r="H2307" t="str">
            <v>RUTLAND</v>
          </cell>
          <cell r="I2307" t="str">
            <v>VT</v>
          </cell>
          <cell r="J2307" t="str">
            <v>05701</v>
          </cell>
          <cell r="K2307" t="str">
            <v>Exact Auto Street Reference Geocoded</v>
          </cell>
          <cell r="L2307" t="str">
            <v>BHL-WESTMINSTER</v>
          </cell>
          <cell r="M2307" t="str">
            <v>BACKHAUL</v>
          </cell>
          <cell r="N2307" t="str">
            <v>BACKHAUL</v>
          </cell>
          <cell r="O2307" t="str">
            <v>EFFECTIVE 8/10/20 Del in all locations unless cust chooses not to.</v>
          </cell>
          <cell r="P2307">
            <v>44742</v>
          </cell>
          <cell r="Q2307">
            <v>44742.670532407399</v>
          </cell>
          <cell r="S2307" t="str">
            <v>FRANKIE</v>
          </cell>
          <cell r="T2307" t="str">
            <v>11</v>
          </cell>
          <cell r="V2307" t="str">
            <v>43.600210</v>
          </cell>
          <cell r="W2307" t="str">
            <v>-72.974438</v>
          </cell>
        </row>
        <row r="2308">
          <cell r="B2308">
            <v>10048</v>
          </cell>
          <cell r="C2308" t="str">
            <v>BHL - Fishery Products</v>
          </cell>
          <cell r="D2308" t="str">
            <v>BHL</v>
          </cell>
          <cell r="E2308">
            <v>0</v>
          </cell>
          <cell r="F2308" t="str">
            <v>MTWRF</v>
          </cell>
          <cell r="G2308" t="str">
            <v>801 Jubilee Dr</v>
          </cell>
          <cell r="H2308" t="str">
            <v>PEABODY</v>
          </cell>
          <cell r="I2308" t="str">
            <v>MA</v>
          </cell>
          <cell r="J2308" t="str">
            <v>01960</v>
          </cell>
          <cell r="K2308" t="str">
            <v>Exact Auto Street Reference Geocoded</v>
          </cell>
          <cell r="L2308" t="str">
            <v>BHL-Fishery</v>
          </cell>
          <cell r="M2308" t="str">
            <v>BACKHAUL</v>
          </cell>
          <cell r="N2308" t="str">
            <v>BACKHAUL</v>
          </cell>
          <cell r="O2308" t="str">
            <v>EFFECTIVE 8/10/20 Del in all locations unless cust chooses not to.</v>
          </cell>
          <cell r="P2308">
            <v>42542</v>
          </cell>
          <cell r="Q2308">
            <v>44053.541388888902</v>
          </cell>
          <cell r="R2308">
            <v>44750</v>
          </cell>
          <cell r="S2308" t="str">
            <v>FRANKIE</v>
          </cell>
          <cell r="T2308" t="str">
            <v>11</v>
          </cell>
          <cell r="V2308" t="str">
            <v>42.521511</v>
          </cell>
          <cell r="W2308" t="str">
            <v>-70.978694</v>
          </cell>
        </row>
        <row r="2309">
          <cell r="B2309">
            <v>10240</v>
          </cell>
          <cell r="C2309" t="str">
            <v>BHL - Carlas Pasta</v>
          </cell>
          <cell r="D2309" t="str">
            <v>BHL</v>
          </cell>
          <cell r="E2309">
            <v>0</v>
          </cell>
          <cell r="F2309" t="str">
            <v>MTWRF</v>
          </cell>
          <cell r="G2309" t="str">
            <v>280 Nutmeg road south</v>
          </cell>
          <cell r="H2309" t="str">
            <v>SOUTH WINDSOR</v>
          </cell>
          <cell r="I2309" t="str">
            <v>CT</v>
          </cell>
          <cell r="J2309" t="str">
            <v>06074</v>
          </cell>
          <cell r="K2309" t="str">
            <v>Exact Auto Street Reference Geocoded</v>
          </cell>
          <cell r="L2309" t="str">
            <v>BHL-Carlas</v>
          </cell>
          <cell r="M2309" t="str">
            <v>BACKHAUL</v>
          </cell>
          <cell r="N2309" t="str">
            <v>BACKHAUL</v>
          </cell>
          <cell r="O2309" t="str">
            <v>EFFECTIVE 8/10/20 Del in all locations unless cust chooses not to.</v>
          </cell>
          <cell r="P2309">
            <v>40340</v>
          </cell>
          <cell r="Q2309">
            <v>44053.541388888902</v>
          </cell>
          <cell r="R2309">
            <v>44321</v>
          </cell>
          <cell r="S2309" t="str">
            <v>FRANKIE</v>
          </cell>
          <cell r="T2309" t="str">
            <v>11</v>
          </cell>
          <cell r="V2309" t="str">
            <v>41.828544</v>
          </cell>
          <cell r="W2309" t="str">
            <v>-72.600047</v>
          </cell>
        </row>
        <row r="2310">
          <cell r="B2310">
            <v>10887</v>
          </cell>
          <cell r="C2310" t="str">
            <v>BHL - Lassonde Pappas</v>
          </cell>
          <cell r="D2310" t="str">
            <v>BHL</v>
          </cell>
          <cell r="E2310">
            <v>0</v>
          </cell>
          <cell r="F2310" t="str">
            <v>MTWRF</v>
          </cell>
          <cell r="G2310" t="str">
            <v>1019 West Parsonage Rd</v>
          </cell>
          <cell r="H2310" t="str">
            <v>Seabrook</v>
          </cell>
          <cell r="I2310" t="str">
            <v>NJ</v>
          </cell>
          <cell r="J2310" t="str">
            <v>08302</v>
          </cell>
          <cell r="K2310" t="str">
            <v>Med Confidence Auto Street Ref Geocoded</v>
          </cell>
          <cell r="L2310" t="str">
            <v>BHL-Lassonde</v>
          </cell>
          <cell r="M2310" t="str">
            <v>BACKHAUL</v>
          </cell>
          <cell r="N2310" t="str">
            <v>BACKHAUL</v>
          </cell>
          <cell r="O2310" t="str">
            <v>EFFECTIVE 8/10/20 Del in all locations unless cust chooses not to.</v>
          </cell>
          <cell r="P2310">
            <v>42681</v>
          </cell>
          <cell r="Q2310">
            <v>44053.541388888902</v>
          </cell>
          <cell r="R2310">
            <v>44650</v>
          </cell>
          <cell r="S2310" t="str">
            <v>FRANKIE</v>
          </cell>
          <cell r="T2310" t="str">
            <v>11</v>
          </cell>
          <cell r="V2310" t="str">
            <v>39.498437</v>
          </cell>
          <cell r="W2310" t="str">
            <v>-75.222551</v>
          </cell>
        </row>
        <row r="2311">
          <cell r="B2311">
            <v>11013</v>
          </cell>
          <cell r="C2311" t="str">
            <v>BHL - Hartford Snack</v>
          </cell>
          <cell r="D2311" t="str">
            <v>BHL</v>
          </cell>
          <cell r="E2311">
            <v>0</v>
          </cell>
          <cell r="F2311" t="str">
            <v>MTWRF</v>
          </cell>
          <cell r="G2311" t="str">
            <v>1414 Tolland Turnpike</v>
          </cell>
          <cell r="H2311" t="str">
            <v>MANCHESTER</v>
          </cell>
          <cell r="I2311" t="str">
            <v>CT</v>
          </cell>
          <cell r="J2311" t="str">
            <v>06040</v>
          </cell>
          <cell r="K2311" t="str">
            <v>High Confidence Auto Street Ref Geocoded</v>
          </cell>
          <cell r="L2311" t="str">
            <v>BHL-Hartford Snack</v>
          </cell>
          <cell r="M2311" t="str">
            <v>BACKHAUL</v>
          </cell>
          <cell r="N2311" t="str">
            <v>BACKHAUL</v>
          </cell>
          <cell r="O2311" t="str">
            <v>EFFECTIVE 8/10/20 Del in all locations unless cust chooses not to.</v>
          </cell>
          <cell r="P2311">
            <v>43362</v>
          </cell>
          <cell r="Q2311">
            <v>44053.541388888902</v>
          </cell>
          <cell r="R2311">
            <v>44167</v>
          </cell>
          <cell r="S2311" t="str">
            <v>FRANKIE</v>
          </cell>
          <cell r="T2311" t="str">
            <v>11</v>
          </cell>
          <cell r="V2311" t="str">
            <v>41.794976</v>
          </cell>
          <cell r="W2311" t="str">
            <v>-72.562893</v>
          </cell>
        </row>
        <row r="2312">
          <cell r="B2312">
            <v>111215</v>
          </cell>
          <cell r="C2312" t="str">
            <v>BHL - BC Produce</v>
          </cell>
          <cell r="D2312" t="str">
            <v>BHL</v>
          </cell>
          <cell r="E2312">
            <v>0</v>
          </cell>
          <cell r="F2312" t="str">
            <v>MTWRF</v>
          </cell>
          <cell r="G2312" t="str">
            <v>41 NE PRODUCE CENTER</v>
          </cell>
          <cell r="H2312" t="str">
            <v>CHELSEA</v>
          </cell>
          <cell r="I2312" t="str">
            <v>MA</v>
          </cell>
          <cell r="J2312" t="str">
            <v>02150</v>
          </cell>
          <cell r="K2312" t="str">
            <v>Med Confidence Auto Street Ref Geocoded</v>
          </cell>
          <cell r="L2312" t="str">
            <v>BHL- BC PRODUCE</v>
          </cell>
          <cell r="M2312" t="str">
            <v>BACKHAUL</v>
          </cell>
          <cell r="N2312" t="str">
            <v>BACKHAUL</v>
          </cell>
          <cell r="P2312">
            <v>43641</v>
          </cell>
          <cell r="Q2312">
            <v>44270.558645833298</v>
          </cell>
          <cell r="R2312">
            <v>43902</v>
          </cell>
          <cell r="S2312" t="str">
            <v>FRANKIE</v>
          </cell>
          <cell r="T2312" t="str">
            <v>11</v>
          </cell>
          <cell r="V2312" t="str">
            <v>42.395316</v>
          </cell>
          <cell r="W2312" t="str">
            <v>-71.052748</v>
          </cell>
        </row>
        <row r="2313">
          <cell r="B2313">
            <v>11279</v>
          </cell>
          <cell r="C2313" t="str">
            <v>BHL - Severance Foods</v>
          </cell>
          <cell r="D2313" t="str">
            <v>BHL</v>
          </cell>
          <cell r="E2313">
            <v>0</v>
          </cell>
          <cell r="F2313" t="str">
            <v>MTWRF</v>
          </cell>
          <cell r="G2313" t="str">
            <v>3476 Main St</v>
          </cell>
          <cell r="H2313" t="str">
            <v>Hartford</v>
          </cell>
          <cell r="I2313" t="str">
            <v>CT</v>
          </cell>
          <cell r="J2313" t="str">
            <v>06120</v>
          </cell>
          <cell r="K2313" t="str">
            <v>Exact Auto Street Reference Geocoded</v>
          </cell>
          <cell r="L2313" t="str">
            <v>BHL-Severance</v>
          </cell>
          <cell r="M2313" t="str">
            <v>BACKHAUL</v>
          </cell>
          <cell r="N2313" t="str">
            <v>BACKHAUL</v>
          </cell>
          <cell r="O2313" t="str">
            <v>EFFECTIVE 8/10/20 Del in all locations unless cust chooses not to.</v>
          </cell>
          <cell r="P2313">
            <v>39136</v>
          </cell>
          <cell r="Q2313">
            <v>44053.541388888902</v>
          </cell>
          <cell r="R2313">
            <v>44750</v>
          </cell>
          <cell r="S2313" t="str">
            <v>FRANKIE</v>
          </cell>
          <cell r="T2313" t="str">
            <v>11</v>
          </cell>
          <cell r="V2313" t="str">
            <v>41.798907</v>
          </cell>
          <cell r="W2313" t="str">
            <v>-72.662190</v>
          </cell>
        </row>
        <row r="2314">
          <cell r="B2314">
            <v>11376</v>
          </cell>
          <cell r="C2314" t="str">
            <v>BHL - DOT Foods Backhaul</v>
          </cell>
          <cell r="D2314" t="str">
            <v>BHL</v>
          </cell>
          <cell r="E2314">
            <v>0</v>
          </cell>
          <cell r="F2314" t="str">
            <v>MTWRF</v>
          </cell>
          <cell r="G2314" t="str">
            <v>4200 Crown Rd</v>
          </cell>
          <cell r="H2314" t="str">
            <v>Liverpool</v>
          </cell>
          <cell r="I2314" t="str">
            <v>NY</v>
          </cell>
          <cell r="J2314" t="str">
            <v>13088</v>
          </cell>
          <cell r="K2314" t="str">
            <v>Low Confidence Auto Street Ref Geocoded</v>
          </cell>
          <cell r="L2314" t="str">
            <v>BHL-Load 100 BLU PLT</v>
          </cell>
          <cell r="M2314" t="str">
            <v>BACKHAUL</v>
          </cell>
          <cell r="N2314" t="str">
            <v>BACKHAUL</v>
          </cell>
          <cell r="O2314" t="str">
            <v>EFFECTIVE 8/10/20 Del in all locations unless cust chooses not to.</v>
          </cell>
          <cell r="P2314">
            <v>43411</v>
          </cell>
          <cell r="Q2314">
            <v>44053.541388888902</v>
          </cell>
          <cell r="R2314">
            <v>44762</v>
          </cell>
          <cell r="S2314" t="str">
            <v>FRANKIE</v>
          </cell>
          <cell r="T2314" t="str">
            <v>11</v>
          </cell>
          <cell r="V2314" t="str">
            <v>43.117295</v>
          </cell>
          <cell r="W2314" t="str">
            <v>-76.204889</v>
          </cell>
        </row>
        <row r="2315">
          <cell r="B2315" t="str">
            <v>11705A</v>
          </cell>
          <cell r="C2315" t="str">
            <v>BHL - Maid Rite Specialty</v>
          </cell>
          <cell r="D2315" t="str">
            <v>BHL</v>
          </cell>
          <cell r="E2315">
            <v>0</v>
          </cell>
          <cell r="F2315" t="str">
            <v>MTWRF</v>
          </cell>
          <cell r="G2315" t="str">
            <v>105 Keystone Industrial Park</v>
          </cell>
          <cell r="H2315" t="str">
            <v>Scranton</v>
          </cell>
          <cell r="I2315" t="str">
            <v>PA</v>
          </cell>
          <cell r="J2315" t="str">
            <v>18104</v>
          </cell>
          <cell r="K2315" t="str">
            <v>User Supplied Geocode</v>
          </cell>
          <cell r="L2315" t="str">
            <v>BHL-Maid Rite</v>
          </cell>
          <cell r="M2315" t="str">
            <v>BACKHAUL</v>
          </cell>
          <cell r="N2315" t="str">
            <v>BACKHAUL</v>
          </cell>
          <cell r="P2315">
            <v>43670</v>
          </cell>
          <cell r="Q2315">
            <v>43892.7503587963</v>
          </cell>
          <cell r="R2315">
            <v>43684</v>
          </cell>
          <cell r="S2315" t="str">
            <v>FRANKIE</v>
          </cell>
          <cell r="T2315" t="str">
            <v>11</v>
          </cell>
          <cell r="V2315" t="str">
            <v>41.435963</v>
          </cell>
          <cell r="W2315" t="str">
            <v>-75.613722</v>
          </cell>
        </row>
        <row r="2316">
          <cell r="B2316">
            <v>12048</v>
          </cell>
          <cell r="C2316" t="str">
            <v>BHL - Carls Boned Chix</v>
          </cell>
          <cell r="D2316" t="str">
            <v>BHL</v>
          </cell>
          <cell r="E2316">
            <v>0</v>
          </cell>
          <cell r="F2316" t="str">
            <v>MTWRF</v>
          </cell>
          <cell r="G2316" t="str">
            <v>208 Food Terminal Plaza</v>
          </cell>
          <cell r="H2316" t="str">
            <v>NEW HAVEN</v>
          </cell>
          <cell r="I2316" t="str">
            <v>CT</v>
          </cell>
          <cell r="J2316" t="str">
            <v>06511</v>
          </cell>
          <cell r="K2316" t="str">
            <v>Exact Auto Street Reference Geocoded</v>
          </cell>
          <cell r="L2316" t="str">
            <v>BHL-Carls Boned</v>
          </cell>
          <cell r="M2316" t="str">
            <v>BACKHAUL</v>
          </cell>
          <cell r="N2316" t="str">
            <v>BACKHAUL</v>
          </cell>
          <cell r="P2316">
            <v>39167</v>
          </cell>
          <cell r="Q2316">
            <v>43892.7419212963</v>
          </cell>
          <cell r="R2316">
            <v>44726</v>
          </cell>
          <cell r="S2316" t="str">
            <v>FRANKIE</v>
          </cell>
          <cell r="T2316" t="str">
            <v>11</v>
          </cell>
          <cell r="V2316" t="str">
            <v>41.294059</v>
          </cell>
          <cell r="W2316" t="str">
            <v>-72.921184</v>
          </cell>
        </row>
        <row r="2317">
          <cell r="B2317">
            <v>12176</v>
          </cell>
          <cell r="C2317" t="str">
            <v>BHL - Infusion Sales - US Cold Storage</v>
          </cell>
          <cell r="D2317" t="str">
            <v>BHL</v>
          </cell>
          <cell r="E2317">
            <v>0</v>
          </cell>
          <cell r="F2317" t="str">
            <v>MTWRF</v>
          </cell>
          <cell r="G2317" t="str">
            <v>15 Emery Street</v>
          </cell>
          <cell r="H2317" t="str">
            <v>BETHLEHEM</v>
          </cell>
          <cell r="I2317" t="str">
            <v>PA</v>
          </cell>
          <cell r="J2317" t="str">
            <v>18015</v>
          </cell>
          <cell r="K2317" t="str">
            <v>Exact Auto Street Reference Geocoded</v>
          </cell>
          <cell r="L2317" t="str">
            <v>BHL-US COLD</v>
          </cell>
          <cell r="M2317" t="str">
            <v>BACKHAUL</v>
          </cell>
          <cell r="N2317" t="str">
            <v>BACKHAUL</v>
          </cell>
          <cell r="P2317">
            <v>43864</v>
          </cell>
          <cell r="Q2317">
            <v>43892.748298611099</v>
          </cell>
          <cell r="R2317">
            <v>43873</v>
          </cell>
          <cell r="S2317" t="str">
            <v>FRANKIE</v>
          </cell>
          <cell r="T2317" t="str">
            <v>11</v>
          </cell>
          <cell r="V2317" t="str">
            <v>40.618133</v>
          </cell>
          <cell r="W2317" t="str">
            <v>-75.346391</v>
          </cell>
        </row>
        <row r="2318">
          <cell r="B2318">
            <v>12292</v>
          </cell>
          <cell r="C2318" t="str">
            <v>BHL - COUNTRY PURE</v>
          </cell>
          <cell r="D2318" t="str">
            <v>BHL</v>
          </cell>
          <cell r="E2318">
            <v>0</v>
          </cell>
          <cell r="F2318" t="str">
            <v>MTWRF</v>
          </cell>
          <cell r="G2318" t="str">
            <v>200 West Rd.</v>
          </cell>
          <cell r="H2318" t="str">
            <v>Ellington</v>
          </cell>
          <cell r="I2318" t="str">
            <v>CT</v>
          </cell>
          <cell r="J2318" t="str">
            <v>06029</v>
          </cell>
          <cell r="K2318" t="str">
            <v>Exact Auto Street Reference Geocoded</v>
          </cell>
          <cell r="L2318" t="str">
            <v>BHL-COUNTRY PURE</v>
          </cell>
          <cell r="M2318" t="str">
            <v>BACKHAUL</v>
          </cell>
          <cell r="N2318" t="str">
            <v>BACKHAUL</v>
          </cell>
          <cell r="O2318" t="str">
            <v>EFFECTIVE 8/10/20 Del in all locations unless cust chooses not to.</v>
          </cell>
          <cell r="P2318">
            <v>38915</v>
          </cell>
          <cell r="Q2318">
            <v>44053.541388888902</v>
          </cell>
          <cell r="R2318">
            <v>44739</v>
          </cell>
          <cell r="S2318" t="str">
            <v>FRANKIE</v>
          </cell>
          <cell r="T2318" t="str">
            <v>11</v>
          </cell>
          <cell r="V2318" t="str">
            <v>41.897123</v>
          </cell>
          <cell r="W2318" t="str">
            <v>-72.460301</v>
          </cell>
        </row>
        <row r="2319">
          <cell r="B2319">
            <v>12576</v>
          </cell>
          <cell r="C2319" t="str">
            <v>BHL - J &amp; J Snackfood</v>
          </cell>
          <cell r="D2319" t="str">
            <v>BHL</v>
          </cell>
          <cell r="E2319">
            <v>0</v>
          </cell>
          <cell r="F2319" t="str">
            <v>MTWRF</v>
          </cell>
          <cell r="G2319" t="str">
            <v>6000 Central Highway</v>
          </cell>
          <cell r="H2319" t="str">
            <v>MERCHANTVILLE</v>
          </cell>
          <cell r="I2319" t="str">
            <v>NJ</v>
          </cell>
          <cell r="J2319" t="str">
            <v>08109</v>
          </cell>
          <cell r="K2319" t="str">
            <v>High Confidence Auto Street Ref Geocoded</v>
          </cell>
          <cell r="L2319" t="str">
            <v>BHL-J&amp;J</v>
          </cell>
          <cell r="M2319" t="str">
            <v>BACKHAUL</v>
          </cell>
          <cell r="N2319" t="str">
            <v>BACKHAUL</v>
          </cell>
          <cell r="P2319">
            <v>41820</v>
          </cell>
          <cell r="Q2319">
            <v>43892.748530092598</v>
          </cell>
          <cell r="R2319">
            <v>44664</v>
          </cell>
          <cell r="S2319" t="str">
            <v>FRANKIE</v>
          </cell>
          <cell r="T2319" t="str">
            <v>11</v>
          </cell>
          <cell r="V2319" t="str">
            <v>39.931388</v>
          </cell>
          <cell r="W2319" t="str">
            <v>-75.070159</v>
          </cell>
        </row>
        <row r="2320">
          <cell r="B2320" t="str">
            <v>12952A</v>
          </cell>
          <cell r="C2320" t="str">
            <v>BHL - Zerega Pasta</v>
          </cell>
          <cell r="D2320" t="str">
            <v>BHL</v>
          </cell>
          <cell r="E2320">
            <v>0</v>
          </cell>
          <cell r="F2320" t="str">
            <v>MTWRF</v>
          </cell>
          <cell r="G2320" t="str">
            <v>20 Broadway</v>
          </cell>
          <cell r="H2320" t="str">
            <v>FAIR LAWN</v>
          </cell>
          <cell r="I2320" t="str">
            <v>NJ</v>
          </cell>
          <cell r="J2320" t="str">
            <v>07410</v>
          </cell>
          <cell r="K2320" t="str">
            <v>High Confidence Auto Street Ref Geocoded</v>
          </cell>
          <cell r="L2320" t="str">
            <v>BHL-Zerega</v>
          </cell>
          <cell r="M2320" t="str">
            <v>BACKHAUL</v>
          </cell>
          <cell r="N2320" t="str">
            <v>BACKHAUL</v>
          </cell>
          <cell r="O2320" t="str">
            <v>EFFECTIVE 8/10/20 Del in all locations unless cust chooses not to.</v>
          </cell>
          <cell r="P2320">
            <v>42598</v>
          </cell>
          <cell r="Q2320">
            <v>44053.541388888902</v>
          </cell>
          <cell r="R2320">
            <v>44755</v>
          </cell>
          <cell r="S2320" t="str">
            <v>FRANKIE</v>
          </cell>
          <cell r="T2320" t="str">
            <v>11</v>
          </cell>
          <cell r="V2320" t="str">
            <v>40.921861</v>
          </cell>
          <cell r="W2320" t="str">
            <v>-74.115513</v>
          </cell>
        </row>
        <row r="2321">
          <cell r="B2321" t="str">
            <v>12952M</v>
          </cell>
          <cell r="C2321" t="str">
            <v>BHL - FROSTY ACRES - PCP</v>
          </cell>
          <cell r="D2321" t="str">
            <v>BHL</v>
          </cell>
          <cell r="E2321">
            <v>0</v>
          </cell>
          <cell r="F2321" t="str">
            <v>MTWRF</v>
          </cell>
          <cell r="G2321" t="str">
            <v>390 oakland St</v>
          </cell>
          <cell r="H2321" t="str">
            <v>MANSFIELD</v>
          </cell>
          <cell r="I2321" t="str">
            <v>MA</v>
          </cell>
          <cell r="J2321" t="str">
            <v>02048</v>
          </cell>
          <cell r="K2321" t="str">
            <v>Exact Auto Street Reference Geocoded</v>
          </cell>
          <cell r="L2321" t="str">
            <v>BHL-FROSTY</v>
          </cell>
          <cell r="M2321" t="str">
            <v>BACKHAUL</v>
          </cell>
          <cell r="N2321" t="str">
            <v>BACKHAUL</v>
          </cell>
          <cell r="O2321" t="str">
            <v>EFFECTIVE 8/10/20 Del in all locations unless cust chooses not to.</v>
          </cell>
          <cell r="P2321">
            <v>38915</v>
          </cell>
          <cell r="Q2321">
            <v>44053.541388888902</v>
          </cell>
          <cell r="R2321">
            <v>44049</v>
          </cell>
          <cell r="S2321" t="str">
            <v>FRANKIE</v>
          </cell>
          <cell r="T2321" t="str">
            <v>11</v>
          </cell>
          <cell r="V2321" t="str">
            <v>42.044230</v>
          </cell>
          <cell r="W2321" t="str">
            <v>-71.209530</v>
          </cell>
        </row>
        <row r="2322">
          <cell r="B2322" t="str">
            <v>12953D</v>
          </cell>
          <cell r="C2322" t="str">
            <v>BHL - Producers Mill</v>
          </cell>
          <cell r="D2322" t="str">
            <v>BHL</v>
          </cell>
          <cell r="E2322">
            <v>0</v>
          </cell>
          <cell r="F2322" t="str">
            <v>MTWRF</v>
          </cell>
          <cell r="G2322" t="str">
            <v>390 oakland street</v>
          </cell>
          <cell r="H2322" t="str">
            <v>MANSFIELD</v>
          </cell>
          <cell r="I2322" t="str">
            <v>MA</v>
          </cell>
          <cell r="J2322" t="str">
            <v>02048</v>
          </cell>
          <cell r="K2322" t="str">
            <v>Exact Auto Street Reference Geocoded</v>
          </cell>
          <cell r="L2322" t="str">
            <v>BHL-Prod Mill</v>
          </cell>
          <cell r="M2322" t="str">
            <v>BACKHAUL</v>
          </cell>
          <cell r="N2322" t="str">
            <v>BACKHAUL</v>
          </cell>
          <cell r="O2322" t="str">
            <v>EFFECTIVE 8/10/20 Del in all locations unless cust chooses not to.</v>
          </cell>
          <cell r="P2322">
            <v>42150</v>
          </cell>
          <cell r="Q2322">
            <v>44053.541388888902</v>
          </cell>
          <cell r="R2322">
            <v>44659</v>
          </cell>
          <cell r="S2322" t="str">
            <v>FRANKIE</v>
          </cell>
          <cell r="T2322" t="str">
            <v>11</v>
          </cell>
          <cell r="V2322" t="str">
            <v>42.044230</v>
          </cell>
          <cell r="W2322" t="str">
            <v>-71.209530</v>
          </cell>
        </row>
        <row r="2323">
          <cell r="B2323" t="str">
            <v>12953F</v>
          </cell>
          <cell r="C2323" t="str">
            <v>BHL - US COLD BETHLEHEM</v>
          </cell>
          <cell r="D2323" t="str">
            <v>BHL</v>
          </cell>
          <cell r="E2323">
            <v>0</v>
          </cell>
          <cell r="F2323" t="str">
            <v>MTWRF</v>
          </cell>
          <cell r="G2323" t="str">
            <v>15 EMERY STREET</v>
          </cell>
          <cell r="H2323" t="str">
            <v>BETHLEHEM</v>
          </cell>
          <cell r="I2323" t="str">
            <v>PA</v>
          </cell>
          <cell r="J2323" t="str">
            <v>18015</v>
          </cell>
          <cell r="K2323" t="str">
            <v>Exact Auto Street Reference Geocoded</v>
          </cell>
          <cell r="L2323" t="str">
            <v>BHL-Southstream</v>
          </cell>
          <cell r="M2323" t="str">
            <v>BACKHAUL</v>
          </cell>
          <cell r="N2323" t="str">
            <v>BACKHAUL</v>
          </cell>
          <cell r="P2323">
            <v>43913</v>
          </cell>
          <cell r="Q2323">
            <v>43913.706863425898</v>
          </cell>
          <cell r="R2323">
            <v>44066</v>
          </cell>
          <cell r="S2323" t="str">
            <v>FRANKIE</v>
          </cell>
          <cell r="T2323" t="str">
            <v>11</v>
          </cell>
          <cell r="V2323" t="str">
            <v>40.618133</v>
          </cell>
          <cell r="W2323" t="str">
            <v>-75.346391</v>
          </cell>
        </row>
        <row r="2324">
          <cell r="B2324" t="str">
            <v>12953L</v>
          </cell>
          <cell r="C2324" t="str">
            <v>BHL - Red Gold</v>
          </cell>
          <cell r="D2324" t="str">
            <v>BHL</v>
          </cell>
          <cell r="E2324">
            <v>0</v>
          </cell>
          <cell r="F2324" t="str">
            <v>MTWRF</v>
          </cell>
          <cell r="G2324" t="str">
            <v>481 Wildwood Ave</v>
          </cell>
          <cell r="H2324" t="str">
            <v>WOBURN</v>
          </cell>
          <cell r="I2324" t="str">
            <v>MA</v>
          </cell>
          <cell r="J2324" t="str">
            <v>01801</v>
          </cell>
          <cell r="K2324" t="str">
            <v>Exact Auto Street Reference Geocoded</v>
          </cell>
          <cell r="L2324" t="str">
            <v>BHL-Red Gold</v>
          </cell>
          <cell r="M2324" t="str">
            <v>BACKHAUL</v>
          </cell>
          <cell r="N2324" t="str">
            <v>BACKHAUL</v>
          </cell>
          <cell r="O2324" t="str">
            <v>EFFECTIVE 8/10/20 Del in all locations unless cust chooses not to.</v>
          </cell>
          <cell r="P2324">
            <v>43326</v>
          </cell>
          <cell r="Q2324">
            <v>44053.541388888902</v>
          </cell>
          <cell r="R2324">
            <v>44335</v>
          </cell>
          <cell r="S2324" t="str">
            <v>FRANKIE</v>
          </cell>
          <cell r="T2324" t="str">
            <v>11</v>
          </cell>
          <cell r="V2324" t="str">
            <v>42.498209</v>
          </cell>
          <cell r="W2324" t="str">
            <v>-71.139763</v>
          </cell>
        </row>
        <row r="2325">
          <cell r="B2325">
            <v>13255</v>
          </cell>
          <cell r="C2325" t="str">
            <v>BHL - Major Products</v>
          </cell>
          <cell r="D2325" t="str">
            <v>BHL</v>
          </cell>
          <cell r="E2325">
            <v>0</v>
          </cell>
          <cell r="F2325" t="str">
            <v>MTWRF</v>
          </cell>
          <cell r="G2325" t="str">
            <v>66 iNDUSTRIAL WAY</v>
          </cell>
          <cell r="H2325" t="str">
            <v>LITTLE FERRY</v>
          </cell>
          <cell r="I2325" t="str">
            <v>NJ</v>
          </cell>
          <cell r="J2325" t="str">
            <v>07643</v>
          </cell>
          <cell r="K2325" t="str">
            <v>High Confidence Auto Street Ref Geocoded</v>
          </cell>
          <cell r="L2325" t="str">
            <v>BHL-Major Prod</v>
          </cell>
          <cell r="M2325" t="str">
            <v>BACKHAUL</v>
          </cell>
          <cell r="N2325" t="str">
            <v>BACKHAUL</v>
          </cell>
          <cell r="O2325" t="str">
            <v>EFFECTIVE 8/10/20 Del in all locations unless cust chooses not to.</v>
          </cell>
          <cell r="P2325">
            <v>43751</v>
          </cell>
          <cell r="Q2325">
            <v>44053.541388888902</v>
          </cell>
          <cell r="R2325">
            <v>44734</v>
          </cell>
          <cell r="S2325" t="str">
            <v>FRANKIE</v>
          </cell>
          <cell r="T2325" t="str">
            <v>11</v>
          </cell>
          <cell r="V2325" t="str">
            <v>40.845827</v>
          </cell>
          <cell r="W2325" t="str">
            <v>-74.035696</v>
          </cell>
        </row>
        <row r="2326">
          <cell r="B2326">
            <v>13268</v>
          </cell>
          <cell r="C2326" t="str">
            <v>BHL - BAKE N JOY INC</v>
          </cell>
          <cell r="D2326" t="str">
            <v>BHL</v>
          </cell>
          <cell r="E2326">
            <v>0</v>
          </cell>
          <cell r="F2326" t="str">
            <v>MTWRF</v>
          </cell>
          <cell r="G2326" t="str">
            <v>2 WILLOW  Rd</v>
          </cell>
          <cell r="H2326" t="str">
            <v>ayer</v>
          </cell>
          <cell r="I2326" t="str">
            <v>MA</v>
          </cell>
          <cell r="J2326" t="str">
            <v>01432</v>
          </cell>
          <cell r="K2326" t="str">
            <v>Exact Auto Street Reference Geocoded</v>
          </cell>
          <cell r="L2326" t="str">
            <v>BHL-BAKE N JOY</v>
          </cell>
          <cell r="M2326" t="str">
            <v>BACKHAUL</v>
          </cell>
          <cell r="N2326" t="str">
            <v>BACKHAUL</v>
          </cell>
          <cell r="O2326" t="str">
            <v>EFFECTIVE 8/10/20 Del in all locations unless cust chooses not to.</v>
          </cell>
          <cell r="P2326">
            <v>38915</v>
          </cell>
          <cell r="Q2326">
            <v>44053.541388888902</v>
          </cell>
          <cell r="R2326">
            <v>44764</v>
          </cell>
          <cell r="S2326" t="str">
            <v>FRANKIE</v>
          </cell>
          <cell r="T2326" t="str">
            <v>11</v>
          </cell>
          <cell r="V2326" t="str">
            <v>42.559165</v>
          </cell>
          <cell r="W2326" t="str">
            <v>-71.540650</v>
          </cell>
        </row>
        <row r="2327">
          <cell r="B2327">
            <v>13345</v>
          </cell>
          <cell r="C2327" t="str">
            <v>BHL - POLAR CORPORATION</v>
          </cell>
          <cell r="D2327" t="str">
            <v>BHL</v>
          </cell>
          <cell r="E2327">
            <v>0</v>
          </cell>
          <cell r="F2327" t="str">
            <v>MTWRF</v>
          </cell>
          <cell r="G2327" t="str">
            <v>1001 southbridge street</v>
          </cell>
          <cell r="H2327" t="str">
            <v>WORCESTER</v>
          </cell>
          <cell r="I2327" t="str">
            <v>MA</v>
          </cell>
          <cell r="J2327" t="str">
            <v>01610</v>
          </cell>
          <cell r="K2327" t="str">
            <v>Exact Auto Street Reference Geocoded</v>
          </cell>
          <cell r="L2327" t="str">
            <v>BHL-POLAR CORP</v>
          </cell>
          <cell r="M2327" t="str">
            <v>BACKHAUL</v>
          </cell>
          <cell r="N2327" t="str">
            <v>BACKHAUL</v>
          </cell>
          <cell r="O2327" t="str">
            <v>EFFECTIVE 8/10/20 Del in all locations unless cust chooses not to.</v>
          </cell>
          <cell r="P2327">
            <v>38915</v>
          </cell>
          <cell r="Q2327">
            <v>44418.491805555597</v>
          </cell>
          <cell r="R2327">
            <v>44760</v>
          </cell>
          <cell r="S2327" t="str">
            <v>ADMIN</v>
          </cell>
          <cell r="T2327" t="str">
            <v>11</v>
          </cell>
          <cell r="V2327" t="str">
            <v>42.234192</v>
          </cell>
          <cell r="W2327" t="str">
            <v>-71.818020</v>
          </cell>
        </row>
        <row r="2328">
          <cell r="B2328">
            <v>13459</v>
          </cell>
          <cell r="C2328" t="str">
            <v>BHL - LINEAGE LOGISTICS - ALNTWN</v>
          </cell>
          <cell r="D2328" t="str">
            <v>BHL</v>
          </cell>
          <cell r="E2328">
            <v>0</v>
          </cell>
          <cell r="F2328" t="str">
            <v>MTWRF</v>
          </cell>
          <cell r="G2328" t="str">
            <v>7132 RUPPSVILLE ROAD</v>
          </cell>
          <cell r="H2328" t="str">
            <v>ALLENTOWN</v>
          </cell>
          <cell r="I2328" t="str">
            <v>PA</v>
          </cell>
          <cell r="J2328" t="str">
            <v>18106</v>
          </cell>
          <cell r="K2328" t="str">
            <v>Exact Auto Street Reference Geocoded</v>
          </cell>
          <cell r="L2328" t="str">
            <v>BHL-LINEAGE LOGIST</v>
          </cell>
          <cell r="M2328" t="str">
            <v>BACKHAUL</v>
          </cell>
          <cell r="N2328" t="str">
            <v>BACKHAUL</v>
          </cell>
          <cell r="P2328">
            <v>43747</v>
          </cell>
          <cell r="Q2328">
            <v>43892.749942129602</v>
          </cell>
          <cell r="R2328">
            <v>43877</v>
          </cell>
          <cell r="S2328" t="str">
            <v>FRANKIE</v>
          </cell>
          <cell r="T2328" t="str">
            <v>11</v>
          </cell>
          <cell r="V2328" t="str">
            <v>40.566019</v>
          </cell>
          <cell r="W2328" t="str">
            <v>-75.602961</v>
          </cell>
        </row>
        <row r="2329">
          <cell r="B2329">
            <v>13570</v>
          </cell>
          <cell r="C2329" t="str">
            <v>BHL - Pescanova</v>
          </cell>
          <cell r="D2329" t="str">
            <v>BHL</v>
          </cell>
          <cell r="E2329">
            <v>0</v>
          </cell>
          <cell r="F2329" t="str">
            <v>RF</v>
          </cell>
          <cell r="G2329" t="str">
            <v>536 Fayette St</v>
          </cell>
          <cell r="H2329" t="str">
            <v>PERTH AMBOY</v>
          </cell>
          <cell r="I2329" t="str">
            <v>NJ</v>
          </cell>
          <cell r="J2329" t="str">
            <v>08861</v>
          </cell>
          <cell r="K2329" t="str">
            <v>Exact Auto Street Reference Geocoded</v>
          </cell>
          <cell r="L2329" t="str">
            <v>BHL-Pescanova</v>
          </cell>
          <cell r="M2329" t="str">
            <v>BACKHAUL</v>
          </cell>
          <cell r="N2329" t="str">
            <v>BACKHAUL</v>
          </cell>
          <cell r="P2329">
            <v>43873</v>
          </cell>
          <cell r="Q2329">
            <v>43892.753020833297</v>
          </cell>
          <cell r="S2329" t="str">
            <v>FRANKIE</v>
          </cell>
          <cell r="T2329" t="str">
            <v>11</v>
          </cell>
          <cell r="V2329" t="str">
            <v>40.515114</v>
          </cell>
          <cell r="W2329" t="str">
            <v>-74.284220</v>
          </cell>
        </row>
        <row r="2330">
          <cell r="B2330">
            <v>13638</v>
          </cell>
          <cell r="C2330" t="str">
            <v>BHL - POULTRY PRODUCTS CO</v>
          </cell>
          <cell r="D2330" t="str">
            <v>BHL</v>
          </cell>
          <cell r="E2330">
            <v>0</v>
          </cell>
          <cell r="F2330" t="str">
            <v>MTWRF</v>
          </cell>
          <cell r="G2330" t="str">
            <v>75 NEWBERRY ROAD</v>
          </cell>
          <cell r="H2330" t="str">
            <v>EAST WINDSOR</v>
          </cell>
          <cell r="I2330" t="str">
            <v>CT</v>
          </cell>
          <cell r="J2330" t="str">
            <v>06088</v>
          </cell>
          <cell r="K2330" t="str">
            <v>Exact Auto Street Reference Geocoded</v>
          </cell>
          <cell r="L2330" t="str">
            <v>BHL-POULTRY PROD</v>
          </cell>
          <cell r="M2330" t="str">
            <v>BACKHAUL</v>
          </cell>
          <cell r="N2330" t="str">
            <v>BACKHAUL</v>
          </cell>
          <cell r="O2330" t="str">
            <v>EFFECTIVE 8/10/20 Del in all locations unless cust chooses not to.</v>
          </cell>
          <cell r="P2330">
            <v>43845</v>
          </cell>
          <cell r="Q2330">
            <v>44053.541388888902</v>
          </cell>
          <cell r="R2330">
            <v>44336</v>
          </cell>
          <cell r="S2330" t="str">
            <v>FRANKIE</v>
          </cell>
          <cell r="T2330" t="str">
            <v>11</v>
          </cell>
          <cell r="V2330" t="str">
            <v>41.920107</v>
          </cell>
          <cell r="W2330" t="str">
            <v>-72.598098</v>
          </cell>
        </row>
        <row r="2331">
          <cell r="B2331">
            <v>13706</v>
          </cell>
          <cell r="C2331" t="str">
            <v>BHL - David s Cookies</v>
          </cell>
          <cell r="D2331" t="str">
            <v>BHL</v>
          </cell>
          <cell r="E2331">
            <v>0</v>
          </cell>
          <cell r="F2331" t="str">
            <v>MTWRF</v>
          </cell>
          <cell r="G2331" t="str">
            <v>11 Cliffside Drive</v>
          </cell>
          <cell r="H2331" t="str">
            <v>CEDAR GROVE</v>
          </cell>
          <cell r="I2331" t="str">
            <v>NJ</v>
          </cell>
          <cell r="J2331" t="str">
            <v>07009</v>
          </cell>
          <cell r="K2331" t="str">
            <v>Exact Auto Street Reference Geocoded</v>
          </cell>
          <cell r="L2331" t="str">
            <v>BHL-David s</v>
          </cell>
          <cell r="M2331" t="str">
            <v>BACKHAUL</v>
          </cell>
          <cell r="N2331" t="str">
            <v>BACKHAUL</v>
          </cell>
          <cell r="O2331" t="str">
            <v>EFFECTIVE 8/10/20 Del in all locations unless cust chooses not to.</v>
          </cell>
          <cell r="P2331">
            <v>40947</v>
          </cell>
          <cell r="Q2331">
            <v>44692.550960648201</v>
          </cell>
          <cell r="R2331">
            <v>44764</v>
          </cell>
          <cell r="S2331" t="str">
            <v>ADMIN</v>
          </cell>
          <cell r="T2331" t="str">
            <v>11</v>
          </cell>
          <cell r="V2331" t="str">
            <v>40.864687</v>
          </cell>
          <cell r="W2331" t="str">
            <v>-74.220564</v>
          </cell>
        </row>
        <row r="2332">
          <cell r="B2332">
            <v>13824</v>
          </cell>
          <cell r="C2332" t="str">
            <v>BHL - Original Bagel</v>
          </cell>
          <cell r="D2332" t="str">
            <v>BHL</v>
          </cell>
          <cell r="E2332">
            <v>0</v>
          </cell>
          <cell r="F2332" t="str">
            <v>MTWRF</v>
          </cell>
          <cell r="G2332" t="str">
            <v>2 Fairfield Crescent</v>
          </cell>
          <cell r="H2332" t="str">
            <v>CALDWELL</v>
          </cell>
          <cell r="I2332" t="str">
            <v>NJ</v>
          </cell>
          <cell r="J2332" t="str">
            <v>07006</v>
          </cell>
          <cell r="K2332" t="str">
            <v>High Confidence Auto Street Ref Geocoded</v>
          </cell>
          <cell r="L2332" t="str">
            <v>BHL-Original Bgl</v>
          </cell>
          <cell r="M2332" t="str">
            <v>BACKHAUL</v>
          </cell>
          <cell r="N2332" t="str">
            <v>BACKHAUL</v>
          </cell>
          <cell r="O2332" t="str">
            <v>EFFECTIVE 8/10/20 Del in all locations unless cust chooses not to.</v>
          </cell>
          <cell r="P2332">
            <v>39134</v>
          </cell>
          <cell r="Q2332">
            <v>44053.541388888902</v>
          </cell>
          <cell r="R2332">
            <v>44741</v>
          </cell>
          <cell r="S2332" t="str">
            <v>FRANKIE</v>
          </cell>
          <cell r="T2332" t="str">
            <v>11</v>
          </cell>
          <cell r="V2332" t="str">
            <v>40.865322</v>
          </cell>
          <cell r="W2332" t="str">
            <v>-74.284600</v>
          </cell>
        </row>
        <row r="2333">
          <cell r="B2333">
            <v>13897</v>
          </cell>
          <cell r="C2333" t="str">
            <v>BHL - Comarco / First choice Freezers</v>
          </cell>
          <cell r="D2333" t="str">
            <v>BHL</v>
          </cell>
          <cell r="E2333">
            <v>0</v>
          </cell>
          <cell r="F2333" t="str">
            <v>MTWRF</v>
          </cell>
          <cell r="G2333" t="str">
            <v>396 North Mill Rd</v>
          </cell>
          <cell r="H2333" t="str">
            <v>VINELAND</v>
          </cell>
          <cell r="I2333" t="str">
            <v>NJ</v>
          </cell>
          <cell r="J2333" t="str">
            <v>08360</v>
          </cell>
          <cell r="K2333" t="str">
            <v>Exact Auto Street Reference Geocoded</v>
          </cell>
          <cell r="L2333" t="str">
            <v>BHL-Comarco/1st</v>
          </cell>
          <cell r="M2333" t="str">
            <v>BACKHAUL</v>
          </cell>
          <cell r="N2333" t="str">
            <v>BACKHAUL</v>
          </cell>
          <cell r="O2333" t="str">
            <v>EFFECTIVE 8/10/20 Del in all locations unless cust chooses not to.</v>
          </cell>
          <cell r="P2333">
            <v>42676</v>
          </cell>
          <cell r="Q2333">
            <v>44053.541388888902</v>
          </cell>
          <cell r="R2333">
            <v>44136</v>
          </cell>
          <cell r="S2333" t="str">
            <v>FRANKIE</v>
          </cell>
          <cell r="T2333" t="str">
            <v>11</v>
          </cell>
          <cell r="V2333" t="str">
            <v>39.494020</v>
          </cell>
          <cell r="W2333" t="str">
            <v>-75.061075</v>
          </cell>
        </row>
        <row r="2334">
          <cell r="B2334">
            <v>14216</v>
          </cell>
          <cell r="C2334" t="str">
            <v>BHL - Tams</v>
          </cell>
          <cell r="D2334" t="str">
            <v>BHL</v>
          </cell>
          <cell r="E2334">
            <v>0</v>
          </cell>
          <cell r="F2334" t="str">
            <v>MTWRF</v>
          </cell>
          <cell r="G2334" t="str">
            <v>10 Thompson rd</v>
          </cell>
          <cell r="H2334" t="str">
            <v>EAST WINDSOR</v>
          </cell>
          <cell r="I2334" t="str">
            <v>CT</v>
          </cell>
          <cell r="J2334" t="str">
            <v>06088</v>
          </cell>
          <cell r="K2334" t="str">
            <v>Exact Auto Street Reference Geocoded</v>
          </cell>
          <cell r="L2334" t="str">
            <v>BHL-Tams</v>
          </cell>
          <cell r="M2334" t="str">
            <v>BACKHAUL</v>
          </cell>
          <cell r="N2334" t="str">
            <v>BACKHAUL</v>
          </cell>
          <cell r="P2334">
            <v>39040</v>
          </cell>
          <cell r="Q2334">
            <v>43892.755590277797</v>
          </cell>
          <cell r="R2334">
            <v>43136</v>
          </cell>
          <cell r="S2334" t="str">
            <v>FRANKIE</v>
          </cell>
          <cell r="T2334" t="str">
            <v>11</v>
          </cell>
          <cell r="V2334" t="str">
            <v>41.912850</v>
          </cell>
          <cell r="W2334" t="str">
            <v>-72.607655</v>
          </cell>
        </row>
        <row r="2335">
          <cell r="B2335">
            <v>14542</v>
          </cell>
          <cell r="C2335" t="str">
            <v>BHL - Manchester Packing - Vernon</v>
          </cell>
          <cell r="D2335" t="str">
            <v>BHL</v>
          </cell>
          <cell r="E2335">
            <v>0</v>
          </cell>
          <cell r="F2335" t="str">
            <v>MTWRF</v>
          </cell>
          <cell r="G2335" t="str">
            <v>1084 Hartford Turnpike</v>
          </cell>
          <cell r="H2335" t="str">
            <v>VERNON</v>
          </cell>
          <cell r="I2335" t="str">
            <v>CT</v>
          </cell>
          <cell r="J2335" t="str">
            <v>06066</v>
          </cell>
          <cell r="K2335" t="str">
            <v>Exact Auto Street Reference Geocoded</v>
          </cell>
          <cell r="L2335" t="str">
            <v>BHL-Manch Pack VERN</v>
          </cell>
          <cell r="M2335" t="str">
            <v>BACKHAUL</v>
          </cell>
          <cell r="N2335" t="str">
            <v>BACKHAUL</v>
          </cell>
          <cell r="O2335" t="str">
            <v>EFFECTIVE 8/10/20 Del in all locations unless cust chooses not to.</v>
          </cell>
          <cell r="P2335">
            <v>39444</v>
          </cell>
          <cell r="Q2335">
            <v>44053.541388888902</v>
          </cell>
          <cell r="R2335">
            <v>44753</v>
          </cell>
          <cell r="S2335" t="str">
            <v>FRANKIE</v>
          </cell>
          <cell r="T2335" t="str">
            <v>11</v>
          </cell>
          <cell r="V2335" t="str">
            <v>41.852304</v>
          </cell>
          <cell r="W2335" t="str">
            <v>-72.445960</v>
          </cell>
        </row>
        <row r="2336">
          <cell r="B2336" t="str">
            <v>14542A</v>
          </cell>
          <cell r="C2336" t="str">
            <v>BHL - Manchester Packing - Hartford</v>
          </cell>
          <cell r="D2336" t="str">
            <v>BHL</v>
          </cell>
          <cell r="E2336">
            <v>0</v>
          </cell>
          <cell r="F2336" t="str">
            <v>MTWRFSU</v>
          </cell>
          <cell r="G2336" t="str">
            <v>110 Reserve Road</v>
          </cell>
          <cell r="H2336" t="str">
            <v>HARTFORD</v>
          </cell>
          <cell r="I2336" t="str">
            <v>CT</v>
          </cell>
          <cell r="J2336" t="str">
            <v>06114</v>
          </cell>
          <cell r="K2336" t="str">
            <v>High Confidence Auto Street Ref Geocoded</v>
          </cell>
          <cell r="L2336" t="str">
            <v>BHL-MANCH PACK HFD</v>
          </cell>
          <cell r="M2336" t="str">
            <v>BACKHAUL</v>
          </cell>
          <cell r="N2336" t="str">
            <v>BACKHAUL</v>
          </cell>
          <cell r="O2336" t="str">
            <v>EFFECTIVE 8/10/20 Del in all locations unless cust chooses not to.</v>
          </cell>
          <cell r="P2336">
            <v>43965</v>
          </cell>
          <cell r="Q2336">
            <v>44200.542152777802</v>
          </cell>
          <cell r="R2336">
            <v>44761</v>
          </cell>
          <cell r="S2336" t="str">
            <v>FRANKIE</v>
          </cell>
          <cell r="T2336" t="str">
            <v>11</v>
          </cell>
          <cell r="V2336" t="str">
            <v>41.750080</v>
          </cell>
          <cell r="W2336" t="str">
            <v>-72.657020</v>
          </cell>
        </row>
        <row r="2337">
          <cell r="B2337">
            <v>14690</v>
          </cell>
          <cell r="C2337" t="str">
            <v>BHL - Tighe Warehouse</v>
          </cell>
          <cell r="D2337" t="str">
            <v>BHL</v>
          </cell>
          <cell r="E2337">
            <v>0</v>
          </cell>
          <cell r="F2337" t="str">
            <v>MTWRF</v>
          </cell>
          <cell r="G2337" t="str">
            <v>390 Oakland St</v>
          </cell>
          <cell r="H2337" t="str">
            <v>MANSFIELD</v>
          </cell>
          <cell r="I2337" t="str">
            <v>MA</v>
          </cell>
          <cell r="J2337" t="str">
            <v>02048</v>
          </cell>
          <cell r="K2337" t="str">
            <v>Exact Auto Street Reference Geocoded</v>
          </cell>
          <cell r="L2337" t="str">
            <v>BHL-Tighe Whs</v>
          </cell>
          <cell r="M2337" t="str">
            <v>BACKHAUL</v>
          </cell>
          <cell r="N2337" t="str">
            <v>BACKHAUL</v>
          </cell>
          <cell r="P2337">
            <v>43352</v>
          </cell>
          <cell r="Q2337">
            <v>43892.755868055603</v>
          </cell>
          <cell r="R2337">
            <v>43767</v>
          </cell>
          <cell r="S2337" t="str">
            <v>FRANKIE</v>
          </cell>
          <cell r="T2337" t="str">
            <v>11</v>
          </cell>
          <cell r="V2337" t="str">
            <v>42.044230</v>
          </cell>
          <cell r="W2337" t="str">
            <v>-71.209530</v>
          </cell>
        </row>
        <row r="2338">
          <cell r="B2338">
            <v>14782</v>
          </cell>
          <cell r="C2338" t="str">
            <v>BHL - NORTHEAST MARKETING</v>
          </cell>
          <cell r="D2338" t="str">
            <v>BHL</v>
          </cell>
          <cell r="E2338">
            <v>0</v>
          </cell>
          <cell r="F2338" t="str">
            <v>MTWRF</v>
          </cell>
          <cell r="G2338" t="str">
            <v>320 Oakland St</v>
          </cell>
          <cell r="H2338" t="str">
            <v>MANSFIELD</v>
          </cell>
          <cell r="I2338" t="str">
            <v>MA</v>
          </cell>
          <cell r="J2338" t="str">
            <v>02048</v>
          </cell>
          <cell r="K2338" t="str">
            <v>Exact Auto Street Reference Geocoded</v>
          </cell>
          <cell r="L2338" t="str">
            <v>BHL-NE MARK</v>
          </cell>
          <cell r="M2338" t="str">
            <v>BACKHAUL</v>
          </cell>
          <cell r="N2338" t="str">
            <v>BACKHAUL</v>
          </cell>
          <cell r="O2338" t="str">
            <v>EFFECTIVE 8/10/20 Del in all locations unless cust chooses not to.</v>
          </cell>
          <cell r="P2338">
            <v>38915</v>
          </cell>
          <cell r="Q2338">
            <v>44053.541388888902</v>
          </cell>
          <cell r="R2338">
            <v>44173</v>
          </cell>
          <cell r="S2338" t="str">
            <v>FRANKIE</v>
          </cell>
          <cell r="T2338" t="str">
            <v>11</v>
          </cell>
          <cell r="V2338" t="str">
            <v>42.041622</v>
          </cell>
          <cell r="W2338" t="str">
            <v>-71.211379</v>
          </cell>
        </row>
        <row r="2339">
          <cell r="B2339">
            <v>14837</v>
          </cell>
          <cell r="C2339" t="str">
            <v>BHL - CW Resources Backhaul</v>
          </cell>
          <cell r="D2339" t="str">
            <v>BHL</v>
          </cell>
          <cell r="E2339">
            <v>0</v>
          </cell>
          <cell r="F2339" t="str">
            <v>MTWRF</v>
          </cell>
          <cell r="G2339" t="str">
            <v>140 Production Court</v>
          </cell>
          <cell r="H2339" t="str">
            <v>NEW BRITAIN</v>
          </cell>
          <cell r="I2339" t="str">
            <v>CT</v>
          </cell>
          <cell r="J2339" t="str">
            <v>06051</v>
          </cell>
          <cell r="K2339" t="str">
            <v>Exact Auto Street Reference Geocoded</v>
          </cell>
          <cell r="L2339" t="str">
            <v>BHL-CW Resources</v>
          </cell>
          <cell r="M2339" t="str">
            <v>BACKHAUL</v>
          </cell>
          <cell r="N2339" t="str">
            <v>BACKHAUL</v>
          </cell>
          <cell r="O2339" t="str">
            <v>EFFECTIVE 8/10/20 Del in all locations unless cust chooses not to.</v>
          </cell>
          <cell r="P2339">
            <v>42758</v>
          </cell>
          <cell r="Q2339">
            <v>44053.541388888902</v>
          </cell>
          <cell r="R2339">
            <v>44732</v>
          </cell>
          <cell r="S2339" t="str">
            <v>FRANKIE</v>
          </cell>
          <cell r="T2339" t="str">
            <v>11</v>
          </cell>
          <cell r="V2339" t="str">
            <v>41.665610</v>
          </cell>
          <cell r="W2339" t="str">
            <v>-72.757521</v>
          </cell>
        </row>
        <row r="2340">
          <cell r="B2340">
            <v>14843</v>
          </cell>
          <cell r="C2340" t="str">
            <v>BHL - MULTIFLOW JUICE</v>
          </cell>
          <cell r="D2340" t="str">
            <v>BHL</v>
          </cell>
          <cell r="E2340">
            <v>0</v>
          </cell>
          <cell r="F2340" t="str">
            <v>MTWRF</v>
          </cell>
          <cell r="G2340" t="str">
            <v>1434 COUNTY LINE RD</v>
          </cell>
          <cell r="H2340" t="str">
            <v>HUNINGTON VALL</v>
          </cell>
          <cell r="I2340" t="str">
            <v>PA</v>
          </cell>
          <cell r="J2340" t="str">
            <v>19006</v>
          </cell>
          <cell r="K2340" t="str">
            <v>High Confidence Auto Street Ref Geocoded</v>
          </cell>
          <cell r="L2340" t="str">
            <v>BHL-MULTIFLOW</v>
          </cell>
          <cell r="M2340" t="str">
            <v>BACKHAUL</v>
          </cell>
          <cell r="N2340" t="str">
            <v>BACKHAUL</v>
          </cell>
          <cell r="O2340" t="str">
            <v>EFFECTIVE 8/10/20 Del in all locations unless cust chooses not to.</v>
          </cell>
          <cell r="P2340">
            <v>38915</v>
          </cell>
          <cell r="Q2340">
            <v>44053.541388888902</v>
          </cell>
          <cell r="R2340">
            <v>44762</v>
          </cell>
          <cell r="S2340" t="str">
            <v>FRANKIE</v>
          </cell>
          <cell r="T2340" t="str">
            <v>11</v>
          </cell>
          <cell r="V2340" t="str">
            <v>40.161574</v>
          </cell>
          <cell r="W2340" t="str">
            <v>-75.054856</v>
          </cell>
        </row>
        <row r="2341">
          <cell r="B2341">
            <v>16128</v>
          </cell>
          <cell r="C2341" t="str">
            <v>BHL - ROHTSTEIN</v>
          </cell>
          <cell r="D2341" t="str">
            <v>BHL</v>
          </cell>
          <cell r="E2341">
            <v>0</v>
          </cell>
          <cell r="F2341" t="str">
            <v>MTWRF</v>
          </cell>
          <cell r="G2341" t="str">
            <v>70 OLYMPIA AVENUE</v>
          </cell>
          <cell r="H2341" t="str">
            <v>WOBURN</v>
          </cell>
          <cell r="I2341" t="str">
            <v>MA</v>
          </cell>
          <cell r="J2341" t="str">
            <v>01801</v>
          </cell>
          <cell r="K2341" t="str">
            <v>Exact Auto Street Reference Geocoded</v>
          </cell>
          <cell r="L2341" t="str">
            <v>BHL- ROHTSTEIN</v>
          </cell>
          <cell r="M2341" t="str">
            <v>BACKHAUL</v>
          </cell>
          <cell r="N2341" t="str">
            <v>BACKHAUL</v>
          </cell>
          <cell r="O2341" t="str">
            <v>EFFECTIVE 8/10/20 Del in all locations unless cust chooses not to.</v>
          </cell>
          <cell r="P2341">
            <v>43909</v>
          </cell>
          <cell r="Q2341">
            <v>44053.541388888902</v>
          </cell>
          <cell r="R2341">
            <v>44764</v>
          </cell>
          <cell r="S2341" t="str">
            <v>FRANKIE</v>
          </cell>
          <cell r="T2341" t="str">
            <v>11</v>
          </cell>
          <cell r="V2341" t="str">
            <v>42.498608</v>
          </cell>
          <cell r="W2341" t="str">
            <v>-71.136072</v>
          </cell>
        </row>
        <row r="2342">
          <cell r="B2342">
            <v>16203</v>
          </cell>
          <cell r="C2342" t="str">
            <v>BHL - Bricins</v>
          </cell>
          <cell r="D2342" t="str">
            <v>BHL</v>
          </cell>
          <cell r="E2342">
            <v>0</v>
          </cell>
          <cell r="F2342" t="str">
            <v>MTWRF</v>
          </cell>
          <cell r="G2342" t="str">
            <v>347 technology</v>
          </cell>
          <cell r="H2342" t="str">
            <v>torrington</v>
          </cell>
          <cell r="I2342" t="str">
            <v>CT</v>
          </cell>
          <cell r="J2342" t="str">
            <v>06791</v>
          </cell>
          <cell r="K2342" t="str">
            <v>Med Confidence Auto Street Ref Geocoded</v>
          </cell>
          <cell r="L2342" t="str">
            <v>BHL-Bricins</v>
          </cell>
          <cell r="M2342" t="str">
            <v>BACKHAUL</v>
          </cell>
          <cell r="N2342" t="str">
            <v>BACKHAUL</v>
          </cell>
          <cell r="O2342" t="str">
            <v>EFFECTIVE 8/10/20 Del in all locations unless cust chooses not to.</v>
          </cell>
          <cell r="P2342">
            <v>39387</v>
          </cell>
          <cell r="Q2342">
            <v>44053.541388888902</v>
          </cell>
          <cell r="R2342">
            <v>44727</v>
          </cell>
          <cell r="S2342" t="str">
            <v>FRANKIE</v>
          </cell>
          <cell r="T2342" t="str">
            <v>11</v>
          </cell>
          <cell r="V2342" t="str">
            <v>41.847252</v>
          </cell>
          <cell r="W2342" t="str">
            <v>-73.080383</v>
          </cell>
        </row>
        <row r="2343">
          <cell r="B2343">
            <v>16209</v>
          </cell>
          <cell r="C2343" t="str">
            <v>BHL - Drum Rock Products</v>
          </cell>
          <cell r="D2343" t="str">
            <v>BHL</v>
          </cell>
          <cell r="E2343">
            <v>0</v>
          </cell>
          <cell r="F2343" t="str">
            <v>MTWRF</v>
          </cell>
          <cell r="G2343" t="str">
            <v>44 fullerton rd</v>
          </cell>
          <cell r="H2343" t="str">
            <v>SLOCUM</v>
          </cell>
          <cell r="I2343" t="str">
            <v>RI</v>
          </cell>
          <cell r="J2343" t="str">
            <v>02877</v>
          </cell>
          <cell r="K2343" t="str">
            <v>Low Confidence Auto Street Ref Geocoded</v>
          </cell>
          <cell r="L2343" t="str">
            <v>BHL-Drum Rock</v>
          </cell>
          <cell r="M2343" t="str">
            <v>BACKHAUL</v>
          </cell>
          <cell r="N2343" t="str">
            <v>BACKHAUL</v>
          </cell>
          <cell r="O2343" t="str">
            <v>EFFECTIVE 8/10/20 Del in all locations unless cust chooses not to.</v>
          </cell>
          <cell r="P2343">
            <v>39387</v>
          </cell>
          <cell r="Q2343">
            <v>44053.541388888902</v>
          </cell>
          <cell r="R2343">
            <v>44733</v>
          </cell>
          <cell r="S2343" t="str">
            <v>FRANKIE</v>
          </cell>
          <cell r="T2343" t="str">
            <v>11</v>
          </cell>
          <cell r="V2343" t="str">
            <v>41.726278</v>
          </cell>
          <cell r="W2343" t="str">
            <v>-71.440661</v>
          </cell>
        </row>
        <row r="2344">
          <cell r="B2344">
            <v>16337</v>
          </cell>
          <cell r="C2344" t="str">
            <v>BHL - Village Springs</v>
          </cell>
          <cell r="D2344" t="str">
            <v>BHL</v>
          </cell>
          <cell r="E2344">
            <v>0</v>
          </cell>
          <cell r="F2344" t="str">
            <v>MTWRF</v>
          </cell>
          <cell r="G2344" t="str">
            <v>200 pinney hill rd</v>
          </cell>
          <cell r="H2344" t="str">
            <v>willington</v>
          </cell>
          <cell r="I2344" t="str">
            <v>CT</v>
          </cell>
          <cell r="J2344" t="str">
            <v>06279</v>
          </cell>
          <cell r="K2344" t="str">
            <v>High Confidence Auto Street Ref Geocoded</v>
          </cell>
          <cell r="L2344" t="str">
            <v>BHL-PLT EXCHANGE</v>
          </cell>
          <cell r="M2344" t="str">
            <v>BACKHAUL</v>
          </cell>
          <cell r="N2344" t="str">
            <v>BACKHAUL</v>
          </cell>
          <cell r="O2344" t="str">
            <v>EFFECTIVE 8/10/20 Del in all locations unless cust chooses not to. pallet exchange!!</v>
          </cell>
          <cell r="P2344">
            <v>39099</v>
          </cell>
          <cell r="Q2344">
            <v>44224.402418981503</v>
          </cell>
          <cell r="R2344">
            <v>44761</v>
          </cell>
          <cell r="S2344" t="str">
            <v>ADMIN</v>
          </cell>
          <cell r="T2344" t="str">
            <v>11</v>
          </cell>
          <cell r="V2344" t="str">
            <v>41.851863</v>
          </cell>
          <cell r="W2344" t="str">
            <v>-72.300331</v>
          </cell>
        </row>
        <row r="2345">
          <cell r="B2345">
            <v>16450</v>
          </cell>
          <cell r="C2345" t="str">
            <v>BHL - Pede Brothers</v>
          </cell>
          <cell r="D2345" t="str">
            <v>BHL</v>
          </cell>
          <cell r="E2345">
            <v>0</v>
          </cell>
          <cell r="F2345" t="str">
            <v>MTWRF</v>
          </cell>
          <cell r="G2345" t="str">
            <v>582 Duanesburg rd</v>
          </cell>
          <cell r="H2345" t="str">
            <v>SCHENECTADY</v>
          </cell>
          <cell r="I2345" t="str">
            <v>NY</v>
          </cell>
          <cell r="J2345" t="str">
            <v>12306</v>
          </cell>
          <cell r="K2345" t="str">
            <v>Ambiguous Auto Street Ref Geocode</v>
          </cell>
          <cell r="L2345" t="str">
            <v>BHL-Pede Brothers</v>
          </cell>
          <cell r="M2345" t="str">
            <v>BACKHAUL</v>
          </cell>
          <cell r="N2345" t="str">
            <v>BACKHAUL</v>
          </cell>
          <cell r="O2345" t="str">
            <v>EFFECTIVE 8/10/20 Del in all locations unless cust chooses not to.</v>
          </cell>
          <cell r="P2345">
            <v>40338</v>
          </cell>
          <cell r="Q2345">
            <v>44053.541388888902</v>
          </cell>
          <cell r="R2345">
            <v>44454</v>
          </cell>
          <cell r="S2345" t="str">
            <v>FRANKIE</v>
          </cell>
          <cell r="T2345" t="str">
            <v>11</v>
          </cell>
          <cell r="V2345" t="str">
            <v>42.779920</v>
          </cell>
          <cell r="W2345" t="str">
            <v>-74.031060</v>
          </cell>
        </row>
        <row r="2346">
          <cell r="B2346">
            <v>16456</v>
          </cell>
          <cell r="C2346" t="str">
            <v>BHL - Burger Maker</v>
          </cell>
          <cell r="D2346" t="str">
            <v>BHL</v>
          </cell>
          <cell r="E2346">
            <v>0</v>
          </cell>
          <cell r="F2346" t="str">
            <v>MTWRF</v>
          </cell>
          <cell r="G2346" t="str">
            <v>666 16th st</v>
          </cell>
          <cell r="H2346" t="str">
            <v>CARLSTADT</v>
          </cell>
          <cell r="I2346" t="str">
            <v>NJ</v>
          </cell>
          <cell r="J2346" t="str">
            <v>07072</v>
          </cell>
          <cell r="K2346" t="str">
            <v>Exact Auto Street Reference Geocoded</v>
          </cell>
          <cell r="L2346" t="str">
            <v>BHL-Brgr Makr</v>
          </cell>
          <cell r="M2346" t="str">
            <v>BACKHAUL</v>
          </cell>
          <cell r="N2346" t="str">
            <v>BACKHAUL</v>
          </cell>
          <cell r="O2346" t="str">
            <v>EFFECTIVE 8/10/20 Del in all locations unless cust chooses not to.  Park on 16th street.  Walk in to check in and give them your PO.  They will give instructions.</v>
          </cell>
          <cell r="P2346">
            <v>40394</v>
          </cell>
          <cell r="Q2346">
            <v>44053.541388888902</v>
          </cell>
          <cell r="R2346">
            <v>44762</v>
          </cell>
          <cell r="S2346" t="str">
            <v>FRANKIE</v>
          </cell>
          <cell r="T2346" t="str">
            <v>11</v>
          </cell>
          <cell r="V2346" t="str">
            <v>40.835086</v>
          </cell>
          <cell r="W2346" t="str">
            <v>-74.079320</v>
          </cell>
        </row>
        <row r="2347">
          <cell r="B2347">
            <v>16522</v>
          </cell>
          <cell r="C2347" t="str">
            <v>BHL - Jafco Foods</v>
          </cell>
          <cell r="D2347" t="str">
            <v>BHL</v>
          </cell>
          <cell r="E2347">
            <v>0</v>
          </cell>
          <cell r="F2347" t="str">
            <v>MTWRF</v>
          </cell>
          <cell r="G2347" t="str">
            <v>571 Paramont Dr</v>
          </cell>
          <cell r="H2347" t="str">
            <v>Raynham</v>
          </cell>
          <cell r="I2347" t="str">
            <v>MA</v>
          </cell>
          <cell r="J2347" t="str">
            <v>02767</v>
          </cell>
          <cell r="K2347" t="str">
            <v>High Confidence Auto Street Ref Geocoded</v>
          </cell>
          <cell r="L2347" t="str">
            <v>BHL-Jafco</v>
          </cell>
          <cell r="M2347" t="str">
            <v>BACKHAUL</v>
          </cell>
          <cell r="N2347" t="str">
            <v>BACKHAUL</v>
          </cell>
          <cell r="P2347">
            <v>39587</v>
          </cell>
          <cell r="Q2347">
            <v>43892.748680555596</v>
          </cell>
          <cell r="R2347">
            <v>43207</v>
          </cell>
          <cell r="S2347" t="str">
            <v>FRANKIE</v>
          </cell>
          <cell r="T2347" t="str">
            <v>11</v>
          </cell>
          <cell r="V2347" t="str">
            <v>41.901238</v>
          </cell>
          <cell r="W2347" t="str">
            <v>-71.022189</v>
          </cell>
        </row>
        <row r="2348">
          <cell r="B2348">
            <v>16526</v>
          </cell>
          <cell r="C2348" t="str">
            <v>BHL - Simoniz USA</v>
          </cell>
          <cell r="D2348" t="str">
            <v>BHL</v>
          </cell>
          <cell r="E2348">
            <v>0</v>
          </cell>
          <cell r="F2348" t="str">
            <v>MTWRF</v>
          </cell>
          <cell r="G2348" t="str">
            <v>235 Dividend Rd</v>
          </cell>
          <cell r="H2348" t="str">
            <v>ROCKY HILL</v>
          </cell>
          <cell r="I2348" t="str">
            <v>CT</v>
          </cell>
          <cell r="J2348" t="str">
            <v>06067</v>
          </cell>
          <cell r="K2348" t="str">
            <v>Exact Auto Street Reference Geocoded</v>
          </cell>
          <cell r="L2348" t="str">
            <v>BHL-Epic Ind</v>
          </cell>
          <cell r="M2348" t="str">
            <v>BACKHAUL</v>
          </cell>
          <cell r="N2348" t="str">
            <v>BACKHAUL</v>
          </cell>
          <cell r="O2348" t="str">
            <v>EFFECTIVE 8/10/20 Del in all locations unless cust chooses not to.</v>
          </cell>
          <cell r="P2348">
            <v>41947</v>
          </cell>
          <cell r="Q2348">
            <v>44053.541388888902</v>
          </cell>
          <cell r="R2348">
            <v>44754</v>
          </cell>
          <cell r="S2348" t="str">
            <v>FRANKIE</v>
          </cell>
          <cell r="T2348" t="str">
            <v>11</v>
          </cell>
          <cell r="V2348" t="str">
            <v>41.650108</v>
          </cell>
          <cell r="W2348" t="str">
            <v>-72.632063</v>
          </cell>
        </row>
        <row r="2349">
          <cell r="B2349">
            <v>16536</v>
          </cell>
          <cell r="C2349" t="str">
            <v>BHL - Alle Processing</v>
          </cell>
          <cell r="D2349" t="str">
            <v>BHL</v>
          </cell>
          <cell r="E2349">
            <v>0</v>
          </cell>
          <cell r="F2349" t="str">
            <v>MTWRF</v>
          </cell>
          <cell r="G2349" t="str">
            <v>56 59th st</v>
          </cell>
          <cell r="H2349" t="str">
            <v>FLUSHING</v>
          </cell>
          <cell r="I2349" t="str">
            <v>NY</v>
          </cell>
          <cell r="J2349" t="str">
            <v>11378</v>
          </cell>
          <cell r="K2349" t="str">
            <v>Med Confidence Auto Street Ref Geocoded</v>
          </cell>
          <cell r="L2349" t="str">
            <v>BHL-Alle Proc</v>
          </cell>
          <cell r="M2349" t="str">
            <v>BACKHAUL</v>
          </cell>
          <cell r="N2349" t="str">
            <v>BACKHAUL</v>
          </cell>
          <cell r="P2349">
            <v>39130</v>
          </cell>
          <cell r="Q2349">
            <v>43892.738634259302</v>
          </cell>
          <cell r="R2349">
            <v>44634</v>
          </cell>
          <cell r="S2349" t="str">
            <v>FRANKIE</v>
          </cell>
          <cell r="T2349" t="str">
            <v>11</v>
          </cell>
          <cell r="V2349" t="str">
            <v>40.725044</v>
          </cell>
          <cell r="W2349" t="str">
            <v>-73.908729</v>
          </cell>
        </row>
        <row r="2350">
          <cell r="B2350">
            <v>16573</v>
          </cell>
          <cell r="C2350" t="str">
            <v>BHL - Pioneer Sales</v>
          </cell>
          <cell r="D2350" t="str">
            <v>BHL</v>
          </cell>
          <cell r="E2350">
            <v>0</v>
          </cell>
          <cell r="F2350" t="str">
            <v>MTWRFSU</v>
          </cell>
          <cell r="G2350" t="str">
            <v>80 industrial way ste 5</v>
          </cell>
          <cell r="H2350" t="str">
            <v>WILMINGTON</v>
          </cell>
          <cell r="I2350" t="str">
            <v>MA</v>
          </cell>
          <cell r="J2350" t="str">
            <v>01887</v>
          </cell>
          <cell r="K2350" t="str">
            <v>Exact Auto Street Reference Geocoded</v>
          </cell>
          <cell r="M2350" t="str">
            <v>BACKHAUL</v>
          </cell>
          <cell r="N2350" t="str">
            <v>BACKHAUL</v>
          </cell>
          <cell r="P2350">
            <v>44062</v>
          </cell>
          <cell r="Q2350">
            <v>44200.542152777802</v>
          </cell>
          <cell r="R2350">
            <v>44063</v>
          </cell>
          <cell r="S2350" t="str">
            <v>FRANKIE</v>
          </cell>
          <cell r="T2350" t="str">
            <v>11</v>
          </cell>
          <cell r="V2350" t="str">
            <v>42.532781</v>
          </cell>
          <cell r="W2350" t="str">
            <v>-71.136400</v>
          </cell>
        </row>
        <row r="2351">
          <cell r="B2351">
            <v>16599</v>
          </cell>
          <cell r="C2351" t="str">
            <v>BHL - TMI Trading Corp</v>
          </cell>
          <cell r="D2351" t="str">
            <v>BHL</v>
          </cell>
          <cell r="E2351">
            <v>0</v>
          </cell>
          <cell r="F2351" t="str">
            <v>MTWRF</v>
          </cell>
          <cell r="G2351" t="str">
            <v>513 Irving Ave</v>
          </cell>
          <cell r="H2351" t="str">
            <v>BROOKLYN</v>
          </cell>
          <cell r="I2351" t="str">
            <v>NY</v>
          </cell>
          <cell r="J2351" t="str">
            <v>11237</v>
          </cell>
          <cell r="K2351" t="str">
            <v>Exact Auto Street Reference Geocoded</v>
          </cell>
          <cell r="L2351" t="str">
            <v>BHL-TMI</v>
          </cell>
          <cell r="M2351" t="str">
            <v>BACKHAUL</v>
          </cell>
          <cell r="N2351" t="str">
            <v>BACKHAUL</v>
          </cell>
          <cell r="P2351">
            <v>43555</v>
          </cell>
          <cell r="Q2351">
            <v>43892.756018518499</v>
          </cell>
          <cell r="R2351">
            <v>43863</v>
          </cell>
          <cell r="S2351" t="str">
            <v>FRANKIE</v>
          </cell>
          <cell r="T2351" t="str">
            <v>11</v>
          </cell>
          <cell r="V2351" t="str">
            <v>40.694393</v>
          </cell>
          <cell r="W2351" t="str">
            <v>-73.906129</v>
          </cell>
        </row>
        <row r="2352">
          <cell r="B2352">
            <v>16600</v>
          </cell>
          <cell r="C2352" t="str">
            <v>BHL - Ragozzino foods</v>
          </cell>
          <cell r="D2352" t="str">
            <v>BHL</v>
          </cell>
          <cell r="E2352">
            <v>0</v>
          </cell>
          <cell r="F2352" t="str">
            <v>MTWRF</v>
          </cell>
          <cell r="G2352" t="str">
            <v>Main st</v>
          </cell>
          <cell r="H2352" t="str">
            <v>MERIDEN</v>
          </cell>
          <cell r="I2352" t="str">
            <v>CT</v>
          </cell>
          <cell r="J2352" t="str">
            <v>06450</v>
          </cell>
          <cell r="K2352" t="str">
            <v>Ambiguous Auto Street Ref Geocode</v>
          </cell>
          <cell r="L2352" t="str">
            <v>BHL-Ragozzino</v>
          </cell>
          <cell r="M2352" t="str">
            <v>BACKHAUL</v>
          </cell>
          <cell r="N2352" t="str">
            <v>BACKHAUL</v>
          </cell>
          <cell r="P2352">
            <v>40406</v>
          </cell>
          <cell r="Q2352">
            <v>43892.753993055601</v>
          </cell>
          <cell r="R2352">
            <v>43433</v>
          </cell>
          <cell r="S2352" t="str">
            <v>FRANKIE</v>
          </cell>
          <cell r="T2352" t="str">
            <v>11</v>
          </cell>
          <cell r="V2352" t="str">
            <v>41.518115</v>
          </cell>
          <cell r="W2352" t="str">
            <v>-72.825625</v>
          </cell>
        </row>
        <row r="2353">
          <cell r="B2353">
            <v>16619</v>
          </cell>
          <cell r="C2353" t="str">
            <v>BHL - City Packing</v>
          </cell>
          <cell r="D2353" t="str">
            <v>BHL</v>
          </cell>
          <cell r="E2353">
            <v>0</v>
          </cell>
          <cell r="F2353" t="str">
            <v>MTWRF</v>
          </cell>
          <cell r="G2353" t="str">
            <v>115 Newmarket Sq.</v>
          </cell>
          <cell r="H2353" t="str">
            <v>BOSTON</v>
          </cell>
          <cell r="I2353" t="str">
            <v>MA</v>
          </cell>
          <cell r="J2353" t="str">
            <v>02118</v>
          </cell>
          <cell r="K2353" t="str">
            <v>Exact Auto Street Reference Geocoded</v>
          </cell>
          <cell r="L2353" t="str">
            <v>BHL-City Pack</v>
          </cell>
          <cell r="M2353" t="str">
            <v>BACKHAUL</v>
          </cell>
          <cell r="N2353" t="str">
            <v>BACKHAUL</v>
          </cell>
          <cell r="P2353">
            <v>39563</v>
          </cell>
          <cell r="Q2353">
            <v>43892.742708333302</v>
          </cell>
          <cell r="R2353">
            <v>43333</v>
          </cell>
          <cell r="S2353" t="str">
            <v>FRANKIE</v>
          </cell>
          <cell r="T2353" t="str">
            <v>11</v>
          </cell>
          <cell r="V2353" t="str">
            <v>42.330369</v>
          </cell>
          <cell r="W2353" t="str">
            <v>-71.068023</v>
          </cell>
        </row>
        <row r="2354">
          <cell r="B2354">
            <v>16647</v>
          </cell>
          <cell r="C2354" t="str">
            <v>BHL - Western Edge 6-6</v>
          </cell>
          <cell r="D2354" t="str">
            <v>BHL</v>
          </cell>
          <cell r="E2354">
            <v>0</v>
          </cell>
          <cell r="F2354" t="str">
            <v>MTWRF</v>
          </cell>
          <cell r="G2354" t="str">
            <v>360 Ave P</v>
          </cell>
          <cell r="H2354" t="str">
            <v>NEWARK</v>
          </cell>
          <cell r="I2354" t="str">
            <v>NJ</v>
          </cell>
          <cell r="J2354" t="str">
            <v>07105</v>
          </cell>
          <cell r="K2354" t="str">
            <v>Exact Auto Street Reference Geocoded</v>
          </cell>
          <cell r="L2354" t="str">
            <v>BHL-Western Edg</v>
          </cell>
          <cell r="M2354" t="str">
            <v>BACKHAUL</v>
          </cell>
          <cell r="N2354" t="str">
            <v>BACKHAUL</v>
          </cell>
          <cell r="O2354" t="str">
            <v>EFFECTIVE 8/10/20 Del in all locations unless cust chooses not to.</v>
          </cell>
          <cell r="P2354">
            <v>42935</v>
          </cell>
          <cell r="Q2354">
            <v>44053.541388888902</v>
          </cell>
          <cell r="R2354">
            <v>44754</v>
          </cell>
          <cell r="S2354" t="str">
            <v>FRANKIE</v>
          </cell>
          <cell r="T2354" t="str">
            <v>11</v>
          </cell>
          <cell r="V2354" t="str">
            <v>40.721632</v>
          </cell>
          <cell r="W2354" t="str">
            <v>-74.130872</v>
          </cell>
        </row>
        <row r="2355">
          <cell r="B2355">
            <v>16712</v>
          </cell>
          <cell r="C2355" t="str">
            <v>BHL - Town Dock  Allied</v>
          </cell>
          <cell r="D2355" t="str">
            <v>BHL</v>
          </cell>
          <cell r="E2355">
            <v>0</v>
          </cell>
          <cell r="F2355" t="str">
            <v>MTWRF</v>
          </cell>
          <cell r="G2355" t="str">
            <v>425 Constitution Dr</v>
          </cell>
          <cell r="H2355" t="str">
            <v>TAUNTON</v>
          </cell>
          <cell r="I2355" t="str">
            <v>MA</v>
          </cell>
          <cell r="J2355" t="str">
            <v>02780</v>
          </cell>
          <cell r="K2355" t="str">
            <v>Exact Auto Street Reference Geocoded</v>
          </cell>
          <cell r="L2355" t="str">
            <v>BHL-Town Dock</v>
          </cell>
          <cell r="M2355" t="str">
            <v>BACKHAUL</v>
          </cell>
          <cell r="N2355" t="str">
            <v>BACKHAUL</v>
          </cell>
          <cell r="P2355">
            <v>39224</v>
          </cell>
          <cell r="Q2355">
            <v>43892.756122685198</v>
          </cell>
          <cell r="R2355">
            <v>43431</v>
          </cell>
          <cell r="S2355" t="str">
            <v>FRANKIE</v>
          </cell>
          <cell r="T2355" t="str">
            <v>11</v>
          </cell>
          <cell r="V2355" t="str">
            <v>41.945655</v>
          </cell>
          <cell r="W2355" t="str">
            <v>-71.128347</v>
          </cell>
        </row>
        <row r="2356">
          <cell r="B2356">
            <v>16786</v>
          </cell>
          <cell r="C2356" t="str">
            <v>BHL - Uno Foods</v>
          </cell>
          <cell r="D2356" t="str">
            <v>BHL</v>
          </cell>
          <cell r="E2356">
            <v>0</v>
          </cell>
          <cell r="F2356" t="str">
            <v>MTWRF</v>
          </cell>
          <cell r="G2356" t="str">
            <v>55 murphy drive</v>
          </cell>
          <cell r="H2356" t="str">
            <v>AVON</v>
          </cell>
          <cell r="I2356" t="str">
            <v>MA</v>
          </cell>
          <cell r="J2356" t="str">
            <v>02322</v>
          </cell>
          <cell r="K2356" t="str">
            <v>Exact Auto Street Reference Geocoded</v>
          </cell>
          <cell r="L2356" t="str">
            <v>BHL-Uno Foods</v>
          </cell>
          <cell r="M2356" t="str">
            <v>BACKHAUL</v>
          </cell>
          <cell r="N2356" t="str">
            <v>BACKHAUL</v>
          </cell>
          <cell r="P2356">
            <v>39400</v>
          </cell>
          <cell r="Q2356">
            <v>44529.4059375</v>
          </cell>
          <cell r="R2356">
            <v>44529</v>
          </cell>
          <cell r="S2356" t="str">
            <v>ADMIN</v>
          </cell>
          <cell r="T2356" t="str">
            <v>11</v>
          </cell>
          <cell r="V2356" t="str">
            <v>42.130138</v>
          </cell>
          <cell r="W2356" t="str">
            <v>-71.054646</v>
          </cell>
        </row>
        <row r="2357">
          <cell r="B2357">
            <v>16823</v>
          </cell>
          <cell r="C2357" t="str">
            <v>BHL - East Coast Dist.</v>
          </cell>
          <cell r="D2357" t="str">
            <v>BHL</v>
          </cell>
          <cell r="E2357">
            <v>0</v>
          </cell>
          <cell r="F2357" t="str">
            <v>MTWRF</v>
          </cell>
          <cell r="G2357" t="str">
            <v>451 current road</v>
          </cell>
          <cell r="H2357" t="str">
            <v>FALL RIVER</v>
          </cell>
          <cell r="I2357" t="str">
            <v>MA</v>
          </cell>
          <cell r="J2357" t="str">
            <v>02720</v>
          </cell>
          <cell r="K2357" t="str">
            <v>High Confidence Auto Street Ref Geocoded</v>
          </cell>
          <cell r="L2357" t="str">
            <v>BHL-East Coast Dis</v>
          </cell>
          <cell r="M2357" t="str">
            <v>BACKHAUL</v>
          </cell>
          <cell r="N2357" t="str">
            <v>BACKHAUL</v>
          </cell>
          <cell r="P2357">
            <v>39889</v>
          </cell>
          <cell r="Q2357">
            <v>44103.320034722201</v>
          </cell>
          <cell r="R2357">
            <v>44103</v>
          </cell>
          <cell r="S2357" t="str">
            <v>ADMIN</v>
          </cell>
          <cell r="T2357" t="str">
            <v>11</v>
          </cell>
          <cell r="V2357" t="str">
            <v>41.741401</v>
          </cell>
          <cell r="W2357" t="str">
            <v>-71.110757</v>
          </cell>
        </row>
        <row r="2358">
          <cell r="B2358">
            <v>16824</v>
          </cell>
          <cell r="C2358" t="str">
            <v>BHL - ARCTIC FISHERIES</v>
          </cell>
          <cell r="D2358" t="str">
            <v>BHL</v>
          </cell>
          <cell r="E2358">
            <v>0</v>
          </cell>
          <cell r="F2358" t="str">
            <v>MTWRF</v>
          </cell>
          <cell r="G2358" t="str">
            <v>220 Kenneth Welch Drive.</v>
          </cell>
          <cell r="H2358" t="str">
            <v>LAKEVILLE</v>
          </cell>
          <cell r="I2358" t="str">
            <v>MA</v>
          </cell>
          <cell r="J2358" t="str">
            <v>02347</v>
          </cell>
          <cell r="K2358" t="str">
            <v>Exact Auto Street Reference Geocoded</v>
          </cell>
          <cell r="L2358" t="str">
            <v>BHL-ARCTIC FISH</v>
          </cell>
          <cell r="M2358" t="str">
            <v>BACKHAUL</v>
          </cell>
          <cell r="N2358" t="str">
            <v>BACKHAUL</v>
          </cell>
          <cell r="O2358" t="str">
            <v>EFFECTIVE 8/10/20 Del in all locations unless cust chooses not to.</v>
          </cell>
          <cell r="P2358">
            <v>39470</v>
          </cell>
          <cell r="Q2358">
            <v>44718.520231481503</v>
          </cell>
          <cell r="R2358">
            <v>44740</v>
          </cell>
          <cell r="S2358" t="str">
            <v>ADMIN</v>
          </cell>
          <cell r="T2358" t="str">
            <v>11</v>
          </cell>
          <cell r="V2358" t="str">
            <v>41.882949</v>
          </cell>
          <cell r="W2358" t="str">
            <v>-70.940663</v>
          </cell>
        </row>
        <row r="2359">
          <cell r="B2359">
            <v>16906</v>
          </cell>
          <cell r="C2359" t="str">
            <v>BHL - HOOD</v>
          </cell>
          <cell r="D2359" t="str">
            <v>BHL</v>
          </cell>
          <cell r="E2359">
            <v>0</v>
          </cell>
          <cell r="F2359" t="str">
            <v>MTWRF</v>
          </cell>
          <cell r="G2359" t="str">
            <v>149 PLAINFIELD STREET</v>
          </cell>
          <cell r="H2359" t="str">
            <v>CHICOPEE</v>
          </cell>
          <cell r="I2359" t="str">
            <v>MA</v>
          </cell>
          <cell r="J2359" t="str">
            <v>01013</v>
          </cell>
          <cell r="K2359" t="str">
            <v>Exact Auto Street Reference Geocoded</v>
          </cell>
          <cell r="L2359" t="str">
            <v>BHL-HOOD</v>
          </cell>
          <cell r="M2359" t="str">
            <v>BACKHAUL</v>
          </cell>
          <cell r="N2359" t="str">
            <v>BACKHAUL</v>
          </cell>
          <cell r="O2359" t="str">
            <v>EFFECTIVE 8/10/20 Del in all locations unless cust chooses not to.</v>
          </cell>
          <cell r="P2359">
            <v>43851</v>
          </cell>
          <cell r="Q2359">
            <v>44053.541388888902</v>
          </cell>
          <cell r="R2359">
            <v>44754</v>
          </cell>
          <cell r="S2359" t="str">
            <v>FRANKIE</v>
          </cell>
          <cell r="T2359" t="str">
            <v>11</v>
          </cell>
          <cell r="V2359" t="str">
            <v>42.128097</v>
          </cell>
          <cell r="W2359" t="str">
            <v>-72.616326</v>
          </cell>
        </row>
        <row r="2360">
          <cell r="B2360">
            <v>17014</v>
          </cell>
          <cell r="C2360" t="str">
            <v>BHL - Deb El Foods</v>
          </cell>
          <cell r="D2360" t="str">
            <v>BHL</v>
          </cell>
          <cell r="E2360">
            <v>0</v>
          </cell>
          <cell r="F2360" t="str">
            <v>MTWRF</v>
          </cell>
          <cell r="G2360" t="str">
            <v>88 Rock Hill Dr</v>
          </cell>
          <cell r="H2360" t="str">
            <v>ROCK HILL</v>
          </cell>
          <cell r="I2360" t="str">
            <v>NY</v>
          </cell>
          <cell r="J2360" t="str">
            <v>12775</v>
          </cell>
          <cell r="K2360" t="str">
            <v>Exact Auto Street Reference Geocoded</v>
          </cell>
          <cell r="L2360" t="str">
            <v>BHL-Deb El</v>
          </cell>
          <cell r="M2360" t="str">
            <v>BACKHAUL</v>
          </cell>
          <cell r="N2360" t="str">
            <v>BACKHAUL</v>
          </cell>
          <cell r="P2360">
            <v>43522</v>
          </cell>
          <cell r="Q2360">
            <v>43892.744814814803</v>
          </cell>
          <cell r="R2360">
            <v>43922</v>
          </cell>
          <cell r="S2360" t="str">
            <v>FRANKIE</v>
          </cell>
          <cell r="T2360" t="str">
            <v>11</v>
          </cell>
          <cell r="V2360" t="str">
            <v>41.629911</v>
          </cell>
          <cell r="W2360" t="str">
            <v>-74.606486</v>
          </cell>
        </row>
        <row r="2361">
          <cell r="B2361">
            <v>17024</v>
          </cell>
          <cell r="C2361" t="str">
            <v>BHL - Bunzl New England 6-6</v>
          </cell>
          <cell r="D2361" t="str">
            <v>BHL</v>
          </cell>
          <cell r="E2361">
            <v>0</v>
          </cell>
          <cell r="F2361" t="str">
            <v>MTWRF</v>
          </cell>
          <cell r="G2361" t="str">
            <v>180 Shrewsbury St</v>
          </cell>
          <cell r="H2361" t="str">
            <v>WEST BOYLSTON</v>
          </cell>
          <cell r="I2361" t="str">
            <v>MA</v>
          </cell>
          <cell r="J2361" t="str">
            <v>01583</v>
          </cell>
          <cell r="K2361" t="str">
            <v>Exact Auto Street Reference Geocoded</v>
          </cell>
          <cell r="L2361" t="str">
            <v>BHL-Bunzl NE</v>
          </cell>
          <cell r="M2361" t="str">
            <v>BACKHAUL</v>
          </cell>
          <cell r="N2361" t="str">
            <v>BACKHAUL</v>
          </cell>
          <cell r="P2361">
            <v>41787</v>
          </cell>
          <cell r="Q2361">
            <v>44069.433877314797</v>
          </cell>
          <cell r="R2361">
            <v>44609</v>
          </cell>
          <cell r="S2361" t="str">
            <v>FRANKIE</v>
          </cell>
          <cell r="T2361" t="str">
            <v>11</v>
          </cell>
          <cell r="V2361" t="str">
            <v>42.334710</v>
          </cell>
          <cell r="W2361" t="str">
            <v>-71.771864</v>
          </cell>
        </row>
        <row r="2362">
          <cell r="B2362">
            <v>17025</v>
          </cell>
          <cell r="C2362" t="str">
            <v>BHL - Hartford Freezer</v>
          </cell>
          <cell r="D2362" t="str">
            <v>BHL</v>
          </cell>
          <cell r="E2362">
            <v>0</v>
          </cell>
          <cell r="F2362" t="str">
            <v>MTWRF</v>
          </cell>
          <cell r="G2362" t="str">
            <v>241 Park Avenue</v>
          </cell>
          <cell r="H2362" t="str">
            <v>EAST HARTFORD</v>
          </cell>
          <cell r="I2362" t="str">
            <v>CT</v>
          </cell>
          <cell r="J2362" t="str">
            <v>06108</v>
          </cell>
          <cell r="K2362" t="str">
            <v>Exact Auto Street Reference Geocoded</v>
          </cell>
          <cell r="L2362" t="str">
            <v>BHL-Hartford Freez</v>
          </cell>
          <cell r="M2362" t="str">
            <v>BACKHAUL</v>
          </cell>
          <cell r="N2362" t="str">
            <v>BACKHAUL</v>
          </cell>
          <cell r="P2362">
            <v>43844</v>
          </cell>
          <cell r="Q2362">
            <v>43892.746597222198</v>
          </cell>
          <cell r="R2362">
            <v>43874</v>
          </cell>
          <cell r="S2362" t="str">
            <v>FRANKIE</v>
          </cell>
          <cell r="T2362" t="str">
            <v>11</v>
          </cell>
          <cell r="V2362" t="str">
            <v>41.780469</v>
          </cell>
          <cell r="W2362" t="str">
            <v>-72.626142</v>
          </cell>
        </row>
        <row r="2363">
          <cell r="B2363">
            <v>17041</v>
          </cell>
          <cell r="C2363" t="str">
            <v>BHL - James Austin Co</v>
          </cell>
          <cell r="D2363" t="str">
            <v>BHL</v>
          </cell>
          <cell r="E2363">
            <v>0</v>
          </cell>
          <cell r="F2363" t="str">
            <v>MTWRF</v>
          </cell>
          <cell r="G2363" t="str">
            <v>203 West Ave</v>
          </cell>
          <cell r="H2363" t="str">
            <v>LUDLOW</v>
          </cell>
          <cell r="I2363" t="str">
            <v>MA</v>
          </cell>
          <cell r="J2363" t="str">
            <v>01056</v>
          </cell>
          <cell r="K2363" t="str">
            <v>Exact Auto Street Reference Geocoded</v>
          </cell>
          <cell r="L2363" t="str">
            <v>BHL-James Austin</v>
          </cell>
          <cell r="M2363" t="str">
            <v>BACKHAUL</v>
          </cell>
          <cell r="N2363" t="str">
            <v>BACKHAUL</v>
          </cell>
          <cell r="P2363">
            <v>39924</v>
          </cell>
          <cell r="Q2363">
            <v>43892.748807870397</v>
          </cell>
          <cell r="R2363">
            <v>43550</v>
          </cell>
          <cell r="S2363" t="str">
            <v>FRANKIE</v>
          </cell>
          <cell r="T2363" t="str">
            <v>11</v>
          </cell>
          <cell r="V2363" t="str">
            <v>42.165635</v>
          </cell>
          <cell r="W2363" t="str">
            <v>-72.491139</v>
          </cell>
        </row>
        <row r="2364">
          <cell r="B2364">
            <v>17043</v>
          </cell>
          <cell r="C2364" t="str">
            <v>BHL - New England Coffee 6-4</v>
          </cell>
          <cell r="D2364" t="str">
            <v>BHL</v>
          </cell>
          <cell r="E2364">
            <v>0</v>
          </cell>
          <cell r="F2364" t="str">
            <v>MTWRF</v>
          </cell>
          <cell r="G2364" t="str">
            <v>255 Andover St</v>
          </cell>
          <cell r="H2364" t="str">
            <v>Wilmington</v>
          </cell>
          <cell r="I2364" t="str">
            <v>MA</v>
          </cell>
          <cell r="J2364" t="str">
            <v>01887</v>
          </cell>
          <cell r="K2364" t="str">
            <v>Exact Auto Street Reference Geocoded</v>
          </cell>
          <cell r="L2364" t="str">
            <v>BHL-New England Co</v>
          </cell>
          <cell r="M2364" t="str">
            <v>BACKHAUL</v>
          </cell>
          <cell r="N2364" t="str">
            <v>BACKHAUL</v>
          </cell>
          <cell r="O2364" t="str">
            <v>EFFECTIVE 8/10/20 Del in all locations unless cust chooses not to.</v>
          </cell>
          <cell r="P2364">
            <v>42542</v>
          </cell>
          <cell r="Q2364">
            <v>44053.541388888902</v>
          </cell>
          <cell r="R2364">
            <v>44764</v>
          </cell>
          <cell r="S2364" t="str">
            <v>FRANKIE</v>
          </cell>
          <cell r="T2364" t="str">
            <v>11</v>
          </cell>
          <cell r="V2364" t="str">
            <v>42.596199</v>
          </cell>
          <cell r="W2364" t="str">
            <v>-71.146236</v>
          </cell>
        </row>
        <row r="2365">
          <cell r="B2365">
            <v>17049</v>
          </cell>
          <cell r="C2365" t="str">
            <v>BHL - Dimitria Delights</v>
          </cell>
          <cell r="D2365" t="str">
            <v>BHL</v>
          </cell>
          <cell r="E2365">
            <v>0</v>
          </cell>
          <cell r="F2365" t="str">
            <v>MTWRF</v>
          </cell>
          <cell r="G2365" t="str">
            <v>81 Creeper Hill Rd</v>
          </cell>
          <cell r="H2365" t="str">
            <v>NORTH GRAFTON</v>
          </cell>
          <cell r="I2365" t="str">
            <v>MA</v>
          </cell>
          <cell r="J2365" t="str">
            <v>01536</v>
          </cell>
          <cell r="K2365" t="str">
            <v>High Confidence Auto Street Ref Geocoded</v>
          </cell>
          <cell r="L2365" t="str">
            <v>BHL-Dimitria</v>
          </cell>
          <cell r="M2365" t="str">
            <v>BACKHAUL</v>
          </cell>
          <cell r="N2365" t="str">
            <v>BACKHAUL</v>
          </cell>
          <cell r="O2365" t="str">
            <v>EFFECTIVE 8/10/20 Del in all locations unless cust chooses not to.</v>
          </cell>
          <cell r="P2365">
            <v>39975</v>
          </cell>
          <cell r="Q2365">
            <v>44053.541388888902</v>
          </cell>
          <cell r="R2365">
            <v>44742</v>
          </cell>
          <cell r="S2365" t="str">
            <v>FRANKIE</v>
          </cell>
          <cell r="T2365" t="str">
            <v>11</v>
          </cell>
          <cell r="V2365" t="str">
            <v>42.236345</v>
          </cell>
          <cell r="W2365" t="str">
            <v>-71.723597</v>
          </cell>
        </row>
        <row r="2366">
          <cell r="B2366">
            <v>17126</v>
          </cell>
          <cell r="C2366" t="str">
            <v>BHL - New England Ice Cream 7-4</v>
          </cell>
          <cell r="D2366" t="str">
            <v>BHL</v>
          </cell>
          <cell r="E2366">
            <v>0</v>
          </cell>
          <cell r="F2366" t="str">
            <v>MTWRF</v>
          </cell>
          <cell r="G2366" t="str">
            <v>222 Mansfield Ave</v>
          </cell>
          <cell r="H2366" t="str">
            <v>NORTON</v>
          </cell>
          <cell r="I2366" t="str">
            <v>MA</v>
          </cell>
          <cell r="J2366" t="str">
            <v>02766</v>
          </cell>
          <cell r="K2366" t="str">
            <v>High Confidence Auto Street Ref Geocoded</v>
          </cell>
          <cell r="L2366" t="str">
            <v>BHL-NE ICE</v>
          </cell>
          <cell r="M2366" t="str">
            <v>BACKHAUL</v>
          </cell>
          <cell r="N2366" t="str">
            <v>BACKHAUL</v>
          </cell>
          <cell r="O2366" t="str">
            <v>EFFECTIVE 8/10/20 Del in all locations unless cust chooses not to.</v>
          </cell>
          <cell r="P2366">
            <v>43007</v>
          </cell>
          <cell r="Q2366">
            <v>44053.541388888902</v>
          </cell>
          <cell r="R2366">
            <v>44754</v>
          </cell>
          <cell r="S2366" t="str">
            <v>FRANKIE</v>
          </cell>
          <cell r="T2366" t="str">
            <v>11</v>
          </cell>
          <cell r="V2366" t="str">
            <v>41.987380</v>
          </cell>
          <cell r="W2366" t="str">
            <v>-71.210629</v>
          </cell>
        </row>
        <row r="2367">
          <cell r="B2367">
            <v>17169</v>
          </cell>
          <cell r="C2367" t="str">
            <v>BHL - KOFFEE KUP BAKERY INC (PREF FREEZER WESTFIELD)</v>
          </cell>
          <cell r="D2367" t="str">
            <v>BHL</v>
          </cell>
          <cell r="E2367">
            <v>0</v>
          </cell>
          <cell r="F2367" t="str">
            <v>MTWRF</v>
          </cell>
          <cell r="G2367" t="str">
            <v>45 CAMPANELLI DRIVE</v>
          </cell>
          <cell r="H2367" t="str">
            <v>WESTFIELD</v>
          </cell>
          <cell r="I2367" t="str">
            <v>MA</v>
          </cell>
          <cell r="J2367" t="str">
            <v>01085</v>
          </cell>
          <cell r="K2367" t="str">
            <v>High Confidence Auto Street Ref Geocoded</v>
          </cell>
          <cell r="L2367" t="str">
            <v>BHL-KOFFEE PREF FR</v>
          </cell>
          <cell r="M2367" t="str">
            <v>BACKHAUL</v>
          </cell>
          <cell r="N2367" t="str">
            <v>BACKHAUL</v>
          </cell>
          <cell r="O2367" t="str">
            <v>EFFECTIVE 8/10/20 Del in all locations unless cust chooses not to.</v>
          </cell>
          <cell r="P2367">
            <v>43889</v>
          </cell>
          <cell r="Q2367">
            <v>44053.541388888902</v>
          </cell>
          <cell r="R2367">
            <v>44313</v>
          </cell>
          <cell r="S2367" t="str">
            <v>FRANKIE</v>
          </cell>
          <cell r="T2367" t="str">
            <v>11</v>
          </cell>
          <cell r="V2367" t="str">
            <v>42.168270</v>
          </cell>
          <cell r="W2367" t="str">
            <v>-72.733670</v>
          </cell>
        </row>
        <row r="2368">
          <cell r="B2368">
            <v>17201</v>
          </cell>
          <cell r="C2368" t="str">
            <v>BHL - Hoff s Bakery</v>
          </cell>
          <cell r="D2368" t="str">
            <v>BHL</v>
          </cell>
          <cell r="E2368">
            <v>0</v>
          </cell>
          <cell r="F2368" t="str">
            <v>MTWRF</v>
          </cell>
          <cell r="G2368" t="str">
            <v>35 Green st</v>
          </cell>
          <cell r="H2368" t="str">
            <v>BOSTON</v>
          </cell>
          <cell r="I2368" t="str">
            <v>MA</v>
          </cell>
          <cell r="J2368" t="str">
            <v>02148</v>
          </cell>
          <cell r="K2368" t="str">
            <v>High Confidence Auto Street Ref Geocoded</v>
          </cell>
          <cell r="L2368" t="str">
            <v>BHL-Hoff s</v>
          </cell>
          <cell r="M2368" t="str">
            <v>BACKHAUL</v>
          </cell>
          <cell r="N2368" t="str">
            <v>BACKHAUL</v>
          </cell>
          <cell r="O2368" t="str">
            <v>EFFECTIVE 8/10/20 Del in all locations unless cust chooses not to.  Freezer must be Reading 0 degrees if they take a temperature reading inside the freezer Baffle.</v>
          </cell>
          <cell r="P2368">
            <v>40494</v>
          </cell>
          <cell r="Q2368">
            <v>44053.541388888902</v>
          </cell>
          <cell r="R2368">
            <v>44750</v>
          </cell>
          <cell r="S2368" t="str">
            <v>FRANKIE</v>
          </cell>
          <cell r="T2368" t="str">
            <v>11</v>
          </cell>
          <cell r="V2368" t="str">
            <v>42.419223</v>
          </cell>
          <cell r="W2368" t="str">
            <v>-71.070805</v>
          </cell>
        </row>
        <row r="2369">
          <cell r="B2369">
            <v>17222</v>
          </cell>
          <cell r="C2369" t="str">
            <v>BHL - HUMMEL BROS</v>
          </cell>
          <cell r="D2369" t="str">
            <v>BHL</v>
          </cell>
          <cell r="E2369">
            <v>0</v>
          </cell>
          <cell r="F2369" t="str">
            <v>MTWRF</v>
          </cell>
          <cell r="G2369" t="str">
            <v>50 Brewery Street</v>
          </cell>
          <cell r="H2369" t="str">
            <v>NEW HAVEN</v>
          </cell>
          <cell r="I2369" t="str">
            <v>CT</v>
          </cell>
          <cell r="J2369" t="str">
            <v>06511</v>
          </cell>
          <cell r="K2369" t="str">
            <v>Exact Auto Street Reference Geocoded</v>
          </cell>
          <cell r="L2369" t="str">
            <v>BHL-Hummel</v>
          </cell>
          <cell r="M2369" t="str">
            <v>BACKHAUL</v>
          </cell>
          <cell r="N2369" t="str">
            <v>BACKHAUL</v>
          </cell>
          <cell r="O2369" t="str">
            <v>50 Brewery street is closest address to building.  Use that on GPS.  180 Sargent is actuall address</v>
          </cell>
          <cell r="P2369">
            <v>43864</v>
          </cell>
          <cell r="Q2369">
            <v>44497.542569444398</v>
          </cell>
          <cell r="R2369">
            <v>44755</v>
          </cell>
          <cell r="S2369" t="str">
            <v>FRANKIE</v>
          </cell>
          <cell r="T2369" t="str">
            <v>11</v>
          </cell>
          <cell r="V2369" t="str">
            <v>41.297601</v>
          </cell>
          <cell r="W2369" t="str">
            <v>-72.920622</v>
          </cell>
        </row>
        <row r="2370">
          <cell r="B2370">
            <v>17229</v>
          </cell>
          <cell r="C2370" t="str">
            <v>BHL - MANFREDI COLD STORAGE</v>
          </cell>
          <cell r="D2370" t="str">
            <v>BHL</v>
          </cell>
          <cell r="E2370">
            <v>0</v>
          </cell>
          <cell r="F2370" t="str">
            <v>MTWRF</v>
          </cell>
          <cell r="G2370" t="str">
            <v>209 CHAMBERS ROAD</v>
          </cell>
          <cell r="H2370" t="str">
            <v>TOUGHKENAMON</v>
          </cell>
          <cell r="I2370" t="str">
            <v>PA</v>
          </cell>
          <cell r="J2370" t="str">
            <v>19374</v>
          </cell>
          <cell r="K2370" t="str">
            <v>Exact Auto Street Reference Geocoded</v>
          </cell>
          <cell r="L2370" t="str">
            <v>BHL-MANFREDI</v>
          </cell>
          <cell r="M2370" t="str">
            <v>BACKHAUL</v>
          </cell>
          <cell r="N2370" t="str">
            <v>BACKHAUL</v>
          </cell>
          <cell r="P2370">
            <v>43747</v>
          </cell>
          <cell r="Q2370">
            <v>43892.750798611101</v>
          </cell>
          <cell r="R2370">
            <v>44498</v>
          </cell>
          <cell r="S2370" t="str">
            <v>FRANKIE</v>
          </cell>
          <cell r="T2370" t="str">
            <v>11</v>
          </cell>
          <cell r="V2370" t="str">
            <v>39.832005</v>
          </cell>
          <cell r="W2370" t="str">
            <v>-75.743228</v>
          </cell>
        </row>
        <row r="2371">
          <cell r="B2371">
            <v>17247</v>
          </cell>
          <cell r="C2371" t="str">
            <v>BHL - Heart of the Harvest</v>
          </cell>
          <cell r="D2371" t="str">
            <v>BHL</v>
          </cell>
          <cell r="E2371">
            <v>0</v>
          </cell>
          <cell r="F2371" t="str">
            <v>MTWRF</v>
          </cell>
          <cell r="G2371" t="str">
            <v>101 Reserve Rd</v>
          </cell>
          <cell r="H2371" t="str">
            <v>HARTFORD</v>
          </cell>
          <cell r="I2371" t="str">
            <v>CT</v>
          </cell>
          <cell r="J2371" t="str">
            <v>06114</v>
          </cell>
          <cell r="K2371" t="str">
            <v>Exact Auto Street Reference Geocoded</v>
          </cell>
          <cell r="L2371" t="str">
            <v>BHL-Heart Harv</v>
          </cell>
          <cell r="M2371" t="str">
            <v>BACKHAUL</v>
          </cell>
          <cell r="N2371" t="str">
            <v>BACKHAUL</v>
          </cell>
          <cell r="O2371" t="str">
            <v>EFFECTIVE 8/10/20 Del in all locations unless cust chooses not to.</v>
          </cell>
          <cell r="P2371">
            <v>40835</v>
          </cell>
          <cell r="Q2371">
            <v>44053.541388888902</v>
          </cell>
          <cell r="R2371">
            <v>44764</v>
          </cell>
          <cell r="S2371" t="str">
            <v>FRANKIE</v>
          </cell>
          <cell r="T2371" t="str">
            <v>11</v>
          </cell>
          <cell r="V2371" t="str">
            <v>41.750089</v>
          </cell>
          <cell r="W2371" t="str">
            <v>-72.657092</v>
          </cell>
        </row>
        <row r="2372">
          <cell r="B2372">
            <v>17310</v>
          </cell>
          <cell r="C2372" t="str">
            <v>BHL - Coffee Dist. Corp</v>
          </cell>
          <cell r="D2372" t="str">
            <v>BHL</v>
          </cell>
          <cell r="E2372">
            <v>0</v>
          </cell>
          <cell r="F2372" t="str">
            <v>MTWRF</v>
          </cell>
          <cell r="G2372" t="str">
            <v>200 Broadway</v>
          </cell>
          <cell r="H2372" t="str">
            <v>NEW HYDE PARK</v>
          </cell>
          <cell r="I2372" t="str">
            <v>NY</v>
          </cell>
          <cell r="J2372" t="str">
            <v>11040</v>
          </cell>
          <cell r="K2372" t="str">
            <v>Exact Auto Street Reference Geocoded</v>
          </cell>
          <cell r="L2372" t="str">
            <v>BHL-Coffee Dist</v>
          </cell>
          <cell r="M2372" t="str">
            <v>BACKHAUL</v>
          </cell>
          <cell r="N2372" t="str">
            <v>BACKHAUL</v>
          </cell>
          <cell r="O2372" t="str">
            <v>EFFECTIVE 8/10/20 Del in all locations unless cust chooses not to.</v>
          </cell>
          <cell r="P2372">
            <v>41170</v>
          </cell>
          <cell r="Q2372">
            <v>44053.541388888902</v>
          </cell>
          <cell r="R2372">
            <v>44760</v>
          </cell>
          <cell r="S2372" t="str">
            <v>FRANKIE</v>
          </cell>
          <cell r="T2372" t="str">
            <v>11</v>
          </cell>
          <cell r="V2372" t="str">
            <v>40.738240</v>
          </cell>
          <cell r="W2372" t="str">
            <v>-73.657167</v>
          </cell>
        </row>
        <row r="2373">
          <cell r="B2373">
            <v>17311</v>
          </cell>
          <cell r="C2373" t="str">
            <v>BHL - Sky Blue</v>
          </cell>
          <cell r="D2373" t="str">
            <v>BHL</v>
          </cell>
          <cell r="E2373">
            <v>0</v>
          </cell>
          <cell r="F2373" t="str">
            <v>MTWRF</v>
          </cell>
          <cell r="G2373" t="str">
            <v>309A Andover Street</v>
          </cell>
          <cell r="H2373" t="str">
            <v>LAWRENCE</v>
          </cell>
          <cell r="I2373" t="str">
            <v>MA</v>
          </cell>
          <cell r="J2373" t="str">
            <v>01843</v>
          </cell>
          <cell r="K2373" t="str">
            <v>Exact Auto Street Reference Geocoded</v>
          </cell>
          <cell r="L2373" t="str">
            <v>BHL-Sky Blue</v>
          </cell>
          <cell r="M2373" t="str">
            <v>BACKHAUL</v>
          </cell>
          <cell r="N2373" t="str">
            <v>BACKHAUL</v>
          </cell>
          <cell r="P2373">
            <v>40919</v>
          </cell>
          <cell r="Q2373">
            <v>44035.3287962963</v>
          </cell>
          <cell r="R2373">
            <v>43949</v>
          </cell>
          <cell r="S2373" t="str">
            <v>ADMIN</v>
          </cell>
          <cell r="T2373" t="str">
            <v>11</v>
          </cell>
          <cell r="V2373" t="str">
            <v>42.694464</v>
          </cell>
          <cell r="W2373" t="str">
            <v>-71.158672</v>
          </cell>
        </row>
        <row r="2374">
          <cell r="B2374">
            <v>17339</v>
          </cell>
          <cell r="C2374" t="str">
            <v>BHL - East Baking Co.</v>
          </cell>
          <cell r="D2374" t="str">
            <v>BHL</v>
          </cell>
          <cell r="E2374">
            <v>0</v>
          </cell>
          <cell r="F2374" t="str">
            <v>MTWRF</v>
          </cell>
          <cell r="G2374" t="str">
            <v>104 Whiting Farms Rd</v>
          </cell>
          <cell r="H2374" t="str">
            <v>HOLYOKE</v>
          </cell>
          <cell r="I2374" t="str">
            <v>MA</v>
          </cell>
          <cell r="J2374" t="str">
            <v>01040</v>
          </cell>
          <cell r="K2374" t="str">
            <v>Exact Auto Street Reference Geocoded</v>
          </cell>
          <cell r="L2374" t="str">
            <v>BHL-East Baking</v>
          </cell>
          <cell r="M2374" t="str">
            <v>BACKHAUL</v>
          </cell>
          <cell r="N2374" t="str">
            <v>BACKHAUL</v>
          </cell>
          <cell r="O2374" t="str">
            <v>CALL HPC BEFORE YOU HEAD OVER THERE.</v>
          </cell>
          <cell r="P2374">
            <v>41044</v>
          </cell>
          <cell r="Q2374">
            <v>44344.565370370401</v>
          </cell>
          <cell r="R2374">
            <v>44392</v>
          </cell>
          <cell r="S2374" t="str">
            <v>ADMIN</v>
          </cell>
          <cell r="T2374" t="str">
            <v>11</v>
          </cell>
          <cell r="V2374" t="str">
            <v>42.185116</v>
          </cell>
          <cell r="W2374" t="str">
            <v>-72.635811</v>
          </cell>
        </row>
        <row r="2375">
          <cell r="B2375">
            <v>17368</v>
          </cell>
          <cell r="C2375" t="str">
            <v>BHL - Colony Foods 7-5</v>
          </cell>
          <cell r="D2375" t="str">
            <v>BHL</v>
          </cell>
          <cell r="E2375">
            <v>0</v>
          </cell>
          <cell r="F2375" t="str">
            <v>MTWRF</v>
          </cell>
          <cell r="G2375" t="str">
            <v>436 Haverill St</v>
          </cell>
          <cell r="H2375" t="str">
            <v>LAWRENCE</v>
          </cell>
          <cell r="I2375" t="str">
            <v>MA</v>
          </cell>
          <cell r="J2375" t="str">
            <v>01841</v>
          </cell>
          <cell r="K2375" t="str">
            <v>High Confidence Auto Street Ref Geocoded</v>
          </cell>
          <cell r="L2375" t="str">
            <v>BHL-Colony; EJ</v>
          </cell>
          <cell r="M2375" t="str">
            <v>BACKHAUL</v>
          </cell>
          <cell r="N2375" t="str">
            <v>BACKHAUL</v>
          </cell>
          <cell r="O2375" t="str">
            <v>EFFECTIVE 8/10/20 Del in all locations unless cust chooses not to.</v>
          </cell>
          <cell r="P2375">
            <v>41050</v>
          </cell>
          <cell r="Q2375">
            <v>44053.541388888902</v>
          </cell>
          <cell r="R2375">
            <v>44761</v>
          </cell>
          <cell r="S2375" t="str">
            <v>FRANKIE</v>
          </cell>
          <cell r="T2375" t="str">
            <v>11</v>
          </cell>
          <cell r="V2375" t="str">
            <v>42.707139</v>
          </cell>
          <cell r="W2375" t="str">
            <v>-71.174331</v>
          </cell>
        </row>
        <row r="2376">
          <cell r="B2376">
            <v>17373</v>
          </cell>
          <cell r="C2376" t="str">
            <v>BHL - Miller Foods</v>
          </cell>
          <cell r="D2376" t="str">
            <v>BHL</v>
          </cell>
          <cell r="E2376">
            <v>0</v>
          </cell>
          <cell r="F2376" t="str">
            <v>MTWRF</v>
          </cell>
          <cell r="G2376" t="str">
            <v>308 Arch Rd</v>
          </cell>
          <cell r="H2376" t="str">
            <v>Avon</v>
          </cell>
          <cell r="I2376" t="str">
            <v>CT</v>
          </cell>
          <cell r="J2376" t="str">
            <v>06001</v>
          </cell>
          <cell r="K2376" t="str">
            <v>Exact Auto Street Reference Geocoded</v>
          </cell>
          <cell r="L2376" t="str">
            <v>BHL-Miller</v>
          </cell>
          <cell r="M2376" t="str">
            <v>BACKHAUL</v>
          </cell>
          <cell r="N2376" t="str">
            <v>BACKHAUL</v>
          </cell>
          <cell r="O2376" t="str">
            <v>EFFECTIVE 8/10/20 Del in all locations unless cust chooses not to.</v>
          </cell>
          <cell r="P2376">
            <v>41136</v>
          </cell>
          <cell r="Q2376">
            <v>44496.5398726852</v>
          </cell>
          <cell r="R2376">
            <v>44733</v>
          </cell>
          <cell r="S2376" t="str">
            <v>FRANKIE</v>
          </cell>
          <cell r="T2376" t="str">
            <v>11</v>
          </cell>
          <cell r="V2376" t="str">
            <v>41.799493</v>
          </cell>
          <cell r="W2376" t="str">
            <v>-72.861367</v>
          </cell>
        </row>
        <row r="2377">
          <cell r="B2377">
            <v>17402</v>
          </cell>
          <cell r="C2377" t="str">
            <v>BHL - Costa Fruit &amp; Produce</v>
          </cell>
          <cell r="D2377" t="str">
            <v>BHL</v>
          </cell>
          <cell r="E2377">
            <v>0</v>
          </cell>
          <cell r="F2377" t="str">
            <v>MTWRF</v>
          </cell>
          <cell r="G2377" t="str">
            <v>18 Bunkerhill Industrial park rd</v>
          </cell>
          <cell r="H2377" t="str">
            <v>Boston</v>
          </cell>
          <cell r="J2377" t="str">
            <v>02284</v>
          </cell>
          <cell r="K2377" t="str">
            <v>Low Confidence Auto Street Ref Geocoded</v>
          </cell>
          <cell r="L2377" t="str">
            <v>BHL-Costa Fruit</v>
          </cell>
          <cell r="M2377" t="str">
            <v>BACKHAUL</v>
          </cell>
          <cell r="N2377" t="str">
            <v>BACKHAUL</v>
          </cell>
          <cell r="P2377">
            <v>43207</v>
          </cell>
          <cell r="Q2377">
            <v>43892.744317129604</v>
          </cell>
          <cell r="R2377">
            <v>43389</v>
          </cell>
          <cell r="S2377" t="str">
            <v>FRANKIE</v>
          </cell>
          <cell r="T2377" t="str">
            <v>11</v>
          </cell>
          <cell r="V2377" t="str">
            <v>42.378007</v>
          </cell>
          <cell r="W2377" t="str">
            <v>-71.073469</v>
          </cell>
        </row>
        <row r="2378">
          <cell r="B2378">
            <v>17417</v>
          </cell>
          <cell r="C2378" t="str">
            <v>BHL - Thurston Foods</v>
          </cell>
          <cell r="D2378" t="str">
            <v>BHL</v>
          </cell>
          <cell r="E2378">
            <v>0</v>
          </cell>
          <cell r="F2378" t="str">
            <v>MTWRF</v>
          </cell>
          <cell r="G2378" t="str">
            <v>30 Thurston Dr</v>
          </cell>
          <cell r="H2378" t="str">
            <v>WALLINGFORD</v>
          </cell>
          <cell r="I2378" t="str">
            <v>CT</v>
          </cell>
          <cell r="J2378" t="str">
            <v>06492</v>
          </cell>
          <cell r="K2378" t="str">
            <v>High Confidence Auto Street Ref Geocoded</v>
          </cell>
          <cell r="L2378" t="str">
            <v>BHL-Thurston</v>
          </cell>
          <cell r="M2378" t="str">
            <v>BACKHAUL</v>
          </cell>
          <cell r="N2378" t="str">
            <v>BACKHAUL</v>
          </cell>
          <cell r="P2378">
            <v>40715</v>
          </cell>
          <cell r="Q2378">
            <v>43892.7557407407</v>
          </cell>
          <cell r="R2378">
            <v>44455</v>
          </cell>
          <cell r="S2378" t="str">
            <v>FRANKIE</v>
          </cell>
          <cell r="T2378" t="str">
            <v>11</v>
          </cell>
          <cell r="V2378" t="str">
            <v>41.478016</v>
          </cell>
          <cell r="W2378" t="str">
            <v>-72.800008</v>
          </cell>
        </row>
        <row r="2379">
          <cell r="B2379">
            <v>17424</v>
          </cell>
          <cell r="C2379" t="str">
            <v>BHL - ISI Seafood</v>
          </cell>
          <cell r="D2379" t="str">
            <v>BHL</v>
          </cell>
          <cell r="E2379">
            <v>0</v>
          </cell>
          <cell r="F2379" t="str">
            <v>MTWRF</v>
          </cell>
          <cell r="G2379" t="str">
            <v>60 Commercial st</v>
          </cell>
          <cell r="H2379" t="str">
            <v>EVERETT</v>
          </cell>
          <cell r="I2379" t="str">
            <v>MA</v>
          </cell>
          <cell r="J2379" t="str">
            <v>02149</v>
          </cell>
          <cell r="K2379" t="str">
            <v>Exact Auto Street Reference Geocoded</v>
          </cell>
          <cell r="L2379" t="str">
            <v>BHL - ISI Seafood</v>
          </cell>
          <cell r="M2379" t="str">
            <v>BACKHAUL</v>
          </cell>
          <cell r="N2379" t="str">
            <v>BACKHAUL</v>
          </cell>
          <cell r="P2379">
            <v>41425</v>
          </cell>
          <cell r="Q2379">
            <v>43857.536666666703</v>
          </cell>
          <cell r="R2379">
            <v>43150</v>
          </cell>
          <cell r="S2379" t="str">
            <v>FRANKIE</v>
          </cell>
          <cell r="T2379" t="str">
            <v>11</v>
          </cell>
          <cell r="V2379" t="str">
            <v>42.390102</v>
          </cell>
          <cell r="W2379" t="str">
            <v>-71.057575</v>
          </cell>
        </row>
        <row r="2380">
          <cell r="B2380">
            <v>17457</v>
          </cell>
          <cell r="C2380" t="str">
            <v>BHL - Blount Foods 8-4</v>
          </cell>
          <cell r="D2380" t="str">
            <v>BHL</v>
          </cell>
          <cell r="E2380">
            <v>0</v>
          </cell>
          <cell r="F2380" t="str">
            <v>MTWRF</v>
          </cell>
          <cell r="G2380" t="str">
            <v>425 Constitutional Dr</v>
          </cell>
          <cell r="H2380" t="str">
            <v>TAUNTON</v>
          </cell>
          <cell r="I2380" t="str">
            <v>MA</v>
          </cell>
          <cell r="J2380" t="str">
            <v>02780</v>
          </cell>
          <cell r="K2380" t="str">
            <v>High Confidence Auto Street Ref Geocoded</v>
          </cell>
          <cell r="L2380" t="str">
            <v>BHL-Blount</v>
          </cell>
          <cell r="M2380" t="str">
            <v>BACKHAUL</v>
          </cell>
          <cell r="N2380" t="str">
            <v>BACKHAUL</v>
          </cell>
          <cell r="P2380">
            <v>41688</v>
          </cell>
          <cell r="Q2380">
            <v>43892.739722222199</v>
          </cell>
          <cell r="R2380">
            <v>43851</v>
          </cell>
          <cell r="S2380" t="str">
            <v>FRANKIE</v>
          </cell>
          <cell r="T2380" t="str">
            <v>11</v>
          </cell>
          <cell r="V2380" t="str">
            <v>41.945655</v>
          </cell>
          <cell r="W2380" t="str">
            <v>-71.128347</v>
          </cell>
        </row>
        <row r="2381">
          <cell r="B2381">
            <v>17459</v>
          </cell>
          <cell r="C2381" t="str">
            <v>BHL - pearlco</v>
          </cell>
          <cell r="D2381" t="str">
            <v>BHL</v>
          </cell>
          <cell r="E2381">
            <v>0</v>
          </cell>
          <cell r="F2381" t="str">
            <v>MTWRF</v>
          </cell>
          <cell r="G2381" t="str">
            <v>5 whitman rd</v>
          </cell>
          <cell r="H2381" t="str">
            <v>CANTON</v>
          </cell>
          <cell r="I2381" t="str">
            <v>MA</v>
          </cell>
          <cell r="J2381" t="str">
            <v>02021</v>
          </cell>
          <cell r="K2381" t="str">
            <v>Exact Auto Street Reference Geocoded</v>
          </cell>
          <cell r="L2381" t="str">
            <v>BHL-Pearlco</v>
          </cell>
          <cell r="M2381" t="str">
            <v>BACKHAUL</v>
          </cell>
          <cell r="N2381" t="str">
            <v>BACKHAUL</v>
          </cell>
          <cell r="P2381">
            <v>41508</v>
          </cell>
          <cell r="Q2381">
            <v>43892.752800925897</v>
          </cell>
          <cell r="R2381">
            <v>43852</v>
          </cell>
          <cell r="S2381" t="str">
            <v>FRANKIE</v>
          </cell>
          <cell r="T2381" t="str">
            <v>11</v>
          </cell>
          <cell r="V2381" t="str">
            <v>42.171166</v>
          </cell>
          <cell r="W2381" t="str">
            <v>-71.108579</v>
          </cell>
        </row>
        <row r="2382">
          <cell r="B2382">
            <v>17467</v>
          </cell>
          <cell r="C2382" t="str">
            <v>BHL - Hans Kissle Backhaul</v>
          </cell>
          <cell r="D2382" t="str">
            <v>BHL</v>
          </cell>
          <cell r="E2382">
            <v>0</v>
          </cell>
          <cell r="F2382" t="str">
            <v>MTWRF</v>
          </cell>
          <cell r="G2382" t="str">
            <v>9 Creek Brook dr</v>
          </cell>
          <cell r="H2382" t="str">
            <v>HAVERHILL</v>
          </cell>
          <cell r="I2382" t="str">
            <v>MA</v>
          </cell>
          <cell r="J2382" t="str">
            <v>01832</v>
          </cell>
          <cell r="K2382" t="str">
            <v>Exact Auto Street Reference Geocoded</v>
          </cell>
          <cell r="L2382" t="str">
            <v>BHL-Hans Kissle</v>
          </cell>
          <cell r="M2382" t="str">
            <v>BACKHAUL</v>
          </cell>
          <cell r="N2382" t="str">
            <v>BACKHAUL</v>
          </cell>
          <cell r="O2382" t="str">
            <v>EFFECTIVE 8/10/20 Del in all locations unless cust chooses not to.</v>
          </cell>
          <cell r="P2382">
            <v>41523</v>
          </cell>
          <cell r="Q2382">
            <v>44053.541388888902</v>
          </cell>
          <cell r="R2382">
            <v>44760</v>
          </cell>
          <cell r="S2382" t="str">
            <v>FRANKIE</v>
          </cell>
          <cell r="T2382" t="str">
            <v>11</v>
          </cell>
          <cell r="V2382" t="str">
            <v>42.789583</v>
          </cell>
          <cell r="W2382" t="str">
            <v>-71.125875</v>
          </cell>
        </row>
        <row r="2383">
          <cell r="B2383">
            <v>17487</v>
          </cell>
          <cell r="C2383" t="str">
            <v>BHL - Bucks Ice Cream 6-4</v>
          </cell>
          <cell r="D2383" t="str">
            <v>BHL</v>
          </cell>
          <cell r="E2383">
            <v>0</v>
          </cell>
          <cell r="F2383" t="str">
            <v>MTWRF</v>
          </cell>
          <cell r="G2383" t="str">
            <v>229 Pepes Farm Rd</v>
          </cell>
          <cell r="H2383" t="str">
            <v>MILFORD</v>
          </cell>
          <cell r="I2383" t="str">
            <v>CT</v>
          </cell>
          <cell r="J2383" t="str">
            <v>06460</v>
          </cell>
          <cell r="K2383" t="str">
            <v>Exact Auto Street Reference Geocoded</v>
          </cell>
          <cell r="L2383" t="str">
            <v>BHL-Bucks IC</v>
          </cell>
          <cell r="M2383" t="str">
            <v>BACKHAUL</v>
          </cell>
          <cell r="N2383" t="str">
            <v>BACKHAUL</v>
          </cell>
          <cell r="P2383">
            <v>41900</v>
          </cell>
          <cell r="Q2383">
            <v>43892.741087962997</v>
          </cell>
          <cell r="R2383">
            <v>43807</v>
          </cell>
          <cell r="S2383" t="str">
            <v>FRANKIE</v>
          </cell>
          <cell r="T2383" t="str">
            <v>11</v>
          </cell>
          <cell r="V2383" t="str">
            <v>41.232363</v>
          </cell>
          <cell r="W2383" t="str">
            <v>-73.017350</v>
          </cell>
        </row>
        <row r="2384">
          <cell r="B2384">
            <v>17572</v>
          </cell>
          <cell r="C2384" t="str">
            <v>BHL - Les Chaleaux De France</v>
          </cell>
          <cell r="D2384" t="str">
            <v>BHL</v>
          </cell>
          <cell r="E2384">
            <v>0</v>
          </cell>
          <cell r="F2384" t="str">
            <v>MTWRF</v>
          </cell>
          <cell r="G2384" t="str">
            <v>1 Craft Ave</v>
          </cell>
          <cell r="H2384" t="str">
            <v>INWOOD</v>
          </cell>
          <cell r="I2384" t="str">
            <v>NY</v>
          </cell>
          <cell r="J2384" t="str">
            <v>11096</v>
          </cell>
          <cell r="K2384" t="str">
            <v>Med Confidence Auto Street Ref Geocoded</v>
          </cell>
          <cell r="L2384" t="str">
            <v>BHL-Les Chaleaux</v>
          </cell>
          <cell r="M2384" t="str">
            <v>BACKHAUL</v>
          </cell>
          <cell r="N2384" t="str">
            <v>BACKHAUL</v>
          </cell>
          <cell r="P2384">
            <v>41917</v>
          </cell>
          <cell r="Q2384">
            <v>43892.7496412037</v>
          </cell>
          <cell r="R2384">
            <v>43762</v>
          </cell>
          <cell r="S2384" t="str">
            <v>FRANKIE</v>
          </cell>
          <cell r="T2384" t="str">
            <v>11</v>
          </cell>
          <cell r="V2384" t="str">
            <v>40.614085</v>
          </cell>
          <cell r="W2384" t="str">
            <v>-73.754306</v>
          </cell>
        </row>
        <row r="2385">
          <cell r="B2385">
            <v>17609</v>
          </cell>
          <cell r="C2385" t="str">
            <v>BHL - CARBONELLA &amp; DESARBO</v>
          </cell>
          <cell r="D2385" t="str">
            <v>BHL</v>
          </cell>
          <cell r="E2385">
            <v>0</v>
          </cell>
          <cell r="F2385" t="str">
            <v>MTWRFSU</v>
          </cell>
          <cell r="G2385" t="str">
            <v>307 Food Terminal Plaza</v>
          </cell>
          <cell r="H2385" t="str">
            <v>NEW HAVEN</v>
          </cell>
          <cell r="I2385" t="str">
            <v>CT</v>
          </cell>
          <cell r="J2385" t="str">
            <v>06511</v>
          </cell>
          <cell r="K2385" t="str">
            <v>Exact Auto Street Reference Geocoded</v>
          </cell>
          <cell r="L2385" t="str">
            <v>BHL - CARBONELLA</v>
          </cell>
          <cell r="M2385" t="str">
            <v>BACKHAUL</v>
          </cell>
          <cell r="N2385" t="str">
            <v>BACKHAUL</v>
          </cell>
          <cell r="P2385">
            <v>44244</v>
          </cell>
          <cell r="Q2385">
            <v>44244.595439814802</v>
          </cell>
          <cell r="S2385" t="str">
            <v>FRANKIE</v>
          </cell>
          <cell r="T2385" t="str">
            <v>11</v>
          </cell>
          <cell r="V2385" t="str">
            <v>41.294485</v>
          </cell>
          <cell r="W2385" t="str">
            <v>-72.922202</v>
          </cell>
        </row>
        <row r="2386">
          <cell r="B2386">
            <v>17616</v>
          </cell>
          <cell r="C2386" t="str">
            <v>BHL - Peter Pan Seafood</v>
          </cell>
          <cell r="D2386" t="str">
            <v>BHL</v>
          </cell>
          <cell r="E2386">
            <v>0</v>
          </cell>
          <cell r="F2386" t="str">
            <v>MTWRF</v>
          </cell>
          <cell r="G2386" t="str">
            <v>571 Paramount Dr</v>
          </cell>
          <cell r="H2386" t="str">
            <v>RAYNHAM</v>
          </cell>
          <cell r="I2386" t="str">
            <v>MA</v>
          </cell>
          <cell r="J2386" t="str">
            <v>02767</v>
          </cell>
          <cell r="K2386" t="str">
            <v>Exact Auto Street Reference Geocoded</v>
          </cell>
          <cell r="L2386" t="str">
            <v>BHL-Peter Pan</v>
          </cell>
          <cell r="M2386" t="str">
            <v>BACKHAUL</v>
          </cell>
          <cell r="N2386" t="str">
            <v>BACKHAUL</v>
          </cell>
          <cell r="P2386">
            <v>42124</v>
          </cell>
          <cell r="Q2386">
            <v>43892.753101851798</v>
          </cell>
          <cell r="R2386">
            <v>43410</v>
          </cell>
          <cell r="S2386" t="str">
            <v>FRANKIE</v>
          </cell>
          <cell r="T2386" t="str">
            <v>11</v>
          </cell>
          <cell r="V2386" t="str">
            <v>41.901238</v>
          </cell>
          <cell r="W2386" t="str">
            <v>-71.022189</v>
          </cell>
        </row>
        <row r="2387">
          <cell r="B2387">
            <v>17619</v>
          </cell>
          <cell r="C2387" t="str">
            <v>BHL - Royal Ice Cream</v>
          </cell>
          <cell r="D2387" t="str">
            <v>BHL</v>
          </cell>
          <cell r="E2387">
            <v>0</v>
          </cell>
          <cell r="F2387" t="str">
            <v>MTWRF</v>
          </cell>
          <cell r="G2387" t="str">
            <v>27 Warren St</v>
          </cell>
          <cell r="H2387" t="str">
            <v>MANCHESTER</v>
          </cell>
          <cell r="I2387" t="str">
            <v>CT</v>
          </cell>
          <cell r="J2387" t="str">
            <v>06040</v>
          </cell>
          <cell r="K2387" t="str">
            <v>Exact Auto Street Reference Geocoded</v>
          </cell>
          <cell r="L2387" t="str">
            <v>BHL-Royal Ice</v>
          </cell>
          <cell r="M2387" t="str">
            <v>BACKHAUL</v>
          </cell>
          <cell r="N2387" t="str">
            <v>BACKHAUL</v>
          </cell>
          <cell r="P2387">
            <v>42269</v>
          </cell>
          <cell r="Q2387">
            <v>43892.754317129598</v>
          </cell>
          <cell r="R2387">
            <v>43634</v>
          </cell>
          <cell r="S2387" t="str">
            <v>FRANKIE</v>
          </cell>
          <cell r="T2387" t="str">
            <v>11</v>
          </cell>
          <cell r="V2387" t="str">
            <v>41.759195</v>
          </cell>
          <cell r="W2387" t="str">
            <v>-72.522149</v>
          </cell>
        </row>
        <row r="2388">
          <cell r="B2388">
            <v>17620</v>
          </cell>
          <cell r="C2388" t="str">
            <v>BHL - Annies Preferred Freezer6-2</v>
          </cell>
          <cell r="D2388" t="str">
            <v>BHL</v>
          </cell>
          <cell r="E2388">
            <v>0</v>
          </cell>
          <cell r="F2388" t="str">
            <v>MTWRF</v>
          </cell>
          <cell r="G2388" t="str">
            <v>45 Campanelli Dr</v>
          </cell>
          <cell r="H2388" t="str">
            <v>WESTFIELD</v>
          </cell>
          <cell r="I2388" t="str">
            <v>MA</v>
          </cell>
          <cell r="J2388" t="str">
            <v>01085</v>
          </cell>
          <cell r="K2388" t="str">
            <v>High Confidence Auto Street Ref Geocoded</v>
          </cell>
          <cell r="L2388" t="str">
            <v>BHL-Annies Pref fr</v>
          </cell>
          <cell r="M2388" t="str">
            <v>BACKHAUL</v>
          </cell>
          <cell r="N2388" t="str">
            <v>BACKHAUL</v>
          </cell>
          <cell r="P2388">
            <v>42129</v>
          </cell>
          <cell r="Q2388">
            <v>43892.738831018498</v>
          </cell>
          <cell r="R2388">
            <v>43740</v>
          </cell>
          <cell r="S2388" t="str">
            <v>FRANKIE</v>
          </cell>
          <cell r="T2388" t="str">
            <v>11</v>
          </cell>
          <cell r="V2388" t="str">
            <v>42.168270</v>
          </cell>
          <cell r="W2388" t="str">
            <v>-72.733670</v>
          </cell>
        </row>
        <row r="2389">
          <cell r="B2389">
            <v>17624</v>
          </cell>
          <cell r="C2389" t="str">
            <v>BHL - Bunge Oil</v>
          </cell>
          <cell r="D2389" t="str">
            <v>BHL</v>
          </cell>
          <cell r="E2389">
            <v>0</v>
          </cell>
          <cell r="F2389" t="str">
            <v>MTWRF</v>
          </cell>
          <cell r="G2389" t="str">
            <v>125 Sanford Ave</v>
          </cell>
          <cell r="H2389" t="str">
            <v>KEARNY</v>
          </cell>
          <cell r="I2389" t="str">
            <v>NJ</v>
          </cell>
          <cell r="J2389" t="str">
            <v>07032</v>
          </cell>
          <cell r="K2389" t="str">
            <v>High Confidence Auto Street Ref Geocoded</v>
          </cell>
          <cell r="L2389" t="str">
            <v>BHL-Bunge</v>
          </cell>
          <cell r="M2389" t="str">
            <v>BACKHAUL</v>
          </cell>
          <cell r="N2389" t="str">
            <v>BACKHAUL</v>
          </cell>
          <cell r="P2389">
            <v>42144</v>
          </cell>
          <cell r="Q2389">
            <v>43892.741192129601</v>
          </cell>
          <cell r="R2389">
            <v>43341</v>
          </cell>
          <cell r="S2389" t="str">
            <v>FRANKIE</v>
          </cell>
          <cell r="T2389" t="str">
            <v>11</v>
          </cell>
          <cell r="V2389" t="str">
            <v>40.747528</v>
          </cell>
          <cell r="W2389" t="str">
            <v>-74.143519</v>
          </cell>
        </row>
        <row r="2390">
          <cell r="B2390">
            <v>17630</v>
          </cell>
          <cell r="C2390" t="str">
            <v>BHL - Marinos Italian Ice</v>
          </cell>
          <cell r="D2390" t="str">
            <v>BHL</v>
          </cell>
          <cell r="E2390">
            <v>0</v>
          </cell>
          <cell r="F2390" t="str">
            <v>MTWRF</v>
          </cell>
          <cell r="G2390" t="str">
            <v>129-10 91st Ave</v>
          </cell>
          <cell r="H2390" t="str">
            <v>JAMAICA</v>
          </cell>
          <cell r="I2390" t="str">
            <v>NY</v>
          </cell>
          <cell r="J2390" t="str">
            <v>11418</v>
          </cell>
          <cell r="K2390" t="str">
            <v>Exact Auto Street Reference Geocoded</v>
          </cell>
          <cell r="L2390" t="str">
            <v>BHL-Marinos</v>
          </cell>
          <cell r="M2390" t="str">
            <v>BACKHAUL</v>
          </cell>
          <cell r="N2390" t="str">
            <v>BACKHAUL</v>
          </cell>
          <cell r="O2390" t="str">
            <v>EFFECTIVE 8/10/20 Del in all locations unless cust chooses not to.</v>
          </cell>
          <cell r="P2390">
            <v>42211</v>
          </cell>
          <cell r="Q2390">
            <v>44053.541388888902</v>
          </cell>
          <cell r="R2390">
            <v>44718</v>
          </cell>
          <cell r="S2390" t="str">
            <v>FRANKIE</v>
          </cell>
          <cell r="T2390" t="str">
            <v>11</v>
          </cell>
          <cell r="V2390" t="str">
            <v>40.697578</v>
          </cell>
          <cell r="W2390" t="str">
            <v>-73.822378</v>
          </cell>
        </row>
        <row r="2391">
          <cell r="B2391">
            <v>17637</v>
          </cell>
          <cell r="C2391" t="str">
            <v>BHL - Brooklyn Cannoli Co 6-4</v>
          </cell>
          <cell r="D2391" t="str">
            <v>BHL</v>
          </cell>
          <cell r="E2391">
            <v>0</v>
          </cell>
          <cell r="F2391" t="str">
            <v>MTWRF</v>
          </cell>
          <cell r="G2391" t="str">
            <v>603 Washington ave</v>
          </cell>
          <cell r="H2391" t="str">
            <v>SOUTH AMBOY</v>
          </cell>
          <cell r="I2391" t="str">
            <v>NJ</v>
          </cell>
          <cell r="J2391" t="str">
            <v>08879</v>
          </cell>
          <cell r="K2391" t="str">
            <v>High Confidence Auto Street Ref Geocoded</v>
          </cell>
          <cell r="L2391" t="str">
            <v>BHL-Brklyn Cannoli</v>
          </cell>
          <cell r="M2391" t="str">
            <v>BACKHAUL</v>
          </cell>
          <cell r="N2391" t="str">
            <v>BACKHAUL</v>
          </cell>
          <cell r="P2391">
            <v>42320</v>
          </cell>
          <cell r="Q2391">
            <v>43892.740960648101</v>
          </cell>
          <cell r="R2391">
            <v>44090</v>
          </cell>
          <cell r="S2391" t="str">
            <v>FRANKIE</v>
          </cell>
          <cell r="T2391" t="str">
            <v>11</v>
          </cell>
          <cell r="V2391" t="str">
            <v>40.478406</v>
          </cell>
          <cell r="W2391" t="str">
            <v>-74.292006</v>
          </cell>
        </row>
        <row r="2392">
          <cell r="B2392">
            <v>17656</v>
          </cell>
          <cell r="C2392" t="str">
            <v>BHL - B &amp; B Trading Company</v>
          </cell>
          <cell r="D2392" t="str">
            <v>BHL</v>
          </cell>
          <cell r="E2392">
            <v>0</v>
          </cell>
          <cell r="F2392" t="str">
            <v>MWF</v>
          </cell>
          <cell r="G2392" t="str">
            <v>1033 Turnpike Street</v>
          </cell>
          <cell r="H2392" t="str">
            <v>STOUGHTON</v>
          </cell>
          <cell r="I2392" t="str">
            <v>MA</v>
          </cell>
          <cell r="J2392" t="str">
            <v>02072</v>
          </cell>
          <cell r="K2392" t="str">
            <v>Exact Auto Street Reference Geocoded</v>
          </cell>
          <cell r="L2392" t="str">
            <v>BHL-B&amp;B</v>
          </cell>
          <cell r="M2392" t="str">
            <v>BACKHAUL</v>
          </cell>
          <cell r="N2392" t="str">
            <v>BACKHAUL</v>
          </cell>
          <cell r="P2392">
            <v>42380</v>
          </cell>
          <cell r="Q2392">
            <v>44294.385972222197</v>
          </cell>
          <cell r="R2392">
            <v>44750</v>
          </cell>
          <cell r="S2392" t="str">
            <v>ADMIN</v>
          </cell>
          <cell r="T2392" t="str">
            <v>11</v>
          </cell>
          <cell r="V2392" t="str">
            <v>42.135607</v>
          </cell>
          <cell r="W2392" t="str">
            <v>-71.076051</v>
          </cell>
        </row>
        <row r="2393">
          <cell r="B2393">
            <v>17662</v>
          </cell>
          <cell r="C2393" t="str">
            <v>BHL - Harbar</v>
          </cell>
          <cell r="D2393" t="str">
            <v>BHL</v>
          </cell>
          <cell r="E2393">
            <v>0</v>
          </cell>
          <cell r="F2393" t="str">
            <v>MTWRF</v>
          </cell>
          <cell r="G2393" t="str">
            <v>320 Turnpike St</v>
          </cell>
          <cell r="H2393" t="str">
            <v>CANTON</v>
          </cell>
          <cell r="I2393" t="str">
            <v>MA</v>
          </cell>
          <cell r="J2393" t="str">
            <v>02021</v>
          </cell>
          <cell r="K2393" t="str">
            <v>Exact Auto Street Reference Geocoded</v>
          </cell>
          <cell r="L2393" t="str">
            <v>BHL-Harbar</v>
          </cell>
          <cell r="M2393" t="str">
            <v>BACKHAUL</v>
          </cell>
          <cell r="N2393" t="str">
            <v>BACKHAUL</v>
          </cell>
          <cell r="P2393">
            <v>42390</v>
          </cell>
          <cell r="Q2393">
            <v>43892.746527777803</v>
          </cell>
          <cell r="R2393">
            <v>43513</v>
          </cell>
          <cell r="S2393" t="str">
            <v>FRANKIE</v>
          </cell>
          <cell r="T2393" t="str">
            <v>11</v>
          </cell>
          <cell r="V2393" t="str">
            <v>42.175833</v>
          </cell>
          <cell r="W2393" t="str">
            <v>-71.112297</v>
          </cell>
        </row>
        <row r="2394">
          <cell r="B2394">
            <v>17669</v>
          </cell>
          <cell r="C2394" t="str">
            <v>BHL - Tradition Breads 6-3</v>
          </cell>
          <cell r="D2394" t="str">
            <v>BHL</v>
          </cell>
          <cell r="E2394">
            <v>0</v>
          </cell>
          <cell r="F2394" t="str">
            <v>MTWRF</v>
          </cell>
          <cell r="G2394" t="str">
            <v>161 Pleasant St</v>
          </cell>
          <cell r="H2394" t="str">
            <v>LYNN</v>
          </cell>
          <cell r="I2394" t="str">
            <v>MA</v>
          </cell>
          <cell r="J2394" t="str">
            <v>01901</v>
          </cell>
          <cell r="K2394" t="str">
            <v>Exact Auto Street Reference Geocoded</v>
          </cell>
          <cell r="L2394" t="str">
            <v>BHL-Tradition Brea</v>
          </cell>
          <cell r="M2394" t="str">
            <v>BACKHAUL</v>
          </cell>
          <cell r="N2394" t="str">
            <v>BACKHAUL</v>
          </cell>
          <cell r="O2394" t="str">
            <v>EFFECTIVE 8/10/20 Del in all locations unless cust chooses not to.</v>
          </cell>
          <cell r="P2394">
            <v>42438</v>
          </cell>
          <cell r="Q2394">
            <v>44053.541388888902</v>
          </cell>
          <cell r="R2394">
            <v>44754</v>
          </cell>
          <cell r="S2394" t="str">
            <v>FRANKIE</v>
          </cell>
          <cell r="T2394" t="str">
            <v>11</v>
          </cell>
          <cell r="V2394" t="str">
            <v>42.459394</v>
          </cell>
          <cell r="W2394" t="str">
            <v>-70.947852</v>
          </cell>
        </row>
        <row r="2395">
          <cell r="B2395">
            <v>17674</v>
          </cell>
          <cell r="C2395" t="str">
            <v>BHL - Gold s Foods</v>
          </cell>
          <cell r="D2395" t="str">
            <v>BHL</v>
          </cell>
          <cell r="E2395">
            <v>0</v>
          </cell>
          <cell r="F2395" t="str">
            <v>MTWRF</v>
          </cell>
          <cell r="G2395" t="str">
            <v>50 Emjay Blv</v>
          </cell>
          <cell r="H2395" t="str">
            <v>BRENTWOOD</v>
          </cell>
          <cell r="I2395" t="str">
            <v>NY</v>
          </cell>
          <cell r="J2395" t="str">
            <v>11717</v>
          </cell>
          <cell r="K2395" t="str">
            <v>Exact Auto Street Reference Geocoded</v>
          </cell>
          <cell r="L2395" t="str">
            <v>BHL-Gold s</v>
          </cell>
          <cell r="M2395" t="str">
            <v>BACKHAUL</v>
          </cell>
          <cell r="N2395" t="str">
            <v>BACKHAUL</v>
          </cell>
          <cell r="O2395" t="str">
            <v>EFFECTIVE 8/10/20 Del in all locations unless cust chooses not to.</v>
          </cell>
          <cell r="P2395">
            <v>42941</v>
          </cell>
          <cell r="Q2395">
            <v>44113.432685185202</v>
          </cell>
          <cell r="R2395">
            <v>44280</v>
          </cell>
          <cell r="S2395" t="str">
            <v>ADMIN</v>
          </cell>
          <cell r="T2395" t="str">
            <v>11</v>
          </cell>
          <cell r="V2395" t="str">
            <v>40.775655</v>
          </cell>
          <cell r="W2395" t="str">
            <v>-73.274146</v>
          </cell>
        </row>
        <row r="2396">
          <cell r="B2396">
            <v>17685</v>
          </cell>
          <cell r="C2396" t="str">
            <v>BHL - RM Bakery</v>
          </cell>
          <cell r="D2396" t="str">
            <v>BHL</v>
          </cell>
          <cell r="E2396">
            <v>0</v>
          </cell>
          <cell r="F2396" t="str">
            <v>MTWRF</v>
          </cell>
          <cell r="G2396" t="str">
            <v>220 CosterSt</v>
          </cell>
          <cell r="H2396" t="str">
            <v>Bronx</v>
          </cell>
          <cell r="I2396" t="str">
            <v>NY</v>
          </cell>
          <cell r="J2396" t="str">
            <v>10474</v>
          </cell>
          <cell r="K2396" t="str">
            <v>Exact Auto Street Reference Geocoded</v>
          </cell>
          <cell r="L2396" t="str">
            <v>BHL-RM Bakery</v>
          </cell>
          <cell r="M2396" t="str">
            <v>BACKHAUL</v>
          </cell>
          <cell r="N2396" t="str">
            <v>BACKHAUL</v>
          </cell>
          <cell r="P2396">
            <v>42485</v>
          </cell>
          <cell r="Q2396">
            <v>43892.754108796304</v>
          </cell>
          <cell r="R2396">
            <v>43158</v>
          </cell>
          <cell r="S2396" t="str">
            <v>FRANKIE</v>
          </cell>
          <cell r="T2396" t="str">
            <v>11</v>
          </cell>
          <cell r="V2396" t="str">
            <v>40.805101</v>
          </cell>
          <cell r="W2396" t="str">
            <v>-73.885432</v>
          </cell>
        </row>
        <row r="2397">
          <cell r="B2397">
            <v>17686</v>
          </cell>
          <cell r="C2397" t="str">
            <v>BHL - Northern Wind</v>
          </cell>
          <cell r="D2397" t="str">
            <v>BHL</v>
          </cell>
          <cell r="E2397">
            <v>0</v>
          </cell>
          <cell r="F2397" t="str">
            <v>MTWRF</v>
          </cell>
          <cell r="G2397" t="str">
            <v>75 Macarthur Drive</v>
          </cell>
          <cell r="H2397" t="str">
            <v>New Bedford</v>
          </cell>
          <cell r="I2397" t="str">
            <v>MA</v>
          </cell>
          <cell r="J2397" t="str">
            <v>20740</v>
          </cell>
          <cell r="K2397" t="str">
            <v>High Confidence Auto Street Ref Geocoded</v>
          </cell>
          <cell r="L2397" t="str">
            <v>BHL-Northern Wind</v>
          </cell>
          <cell r="M2397" t="str">
            <v>BACKHAUL</v>
          </cell>
          <cell r="N2397" t="str">
            <v>BACKHAUL</v>
          </cell>
          <cell r="O2397" t="str">
            <v>EFFECTIVE 8/10/20 Del in all locations unless cust chooses not to.</v>
          </cell>
          <cell r="P2397">
            <v>42459</v>
          </cell>
          <cell r="Q2397">
            <v>44053.541388888902</v>
          </cell>
          <cell r="R2397">
            <v>44757</v>
          </cell>
          <cell r="S2397" t="str">
            <v>FRANKIE</v>
          </cell>
          <cell r="T2397" t="str">
            <v>11</v>
          </cell>
          <cell r="V2397" t="str">
            <v>41.624418</v>
          </cell>
          <cell r="W2397" t="str">
            <v>-70.919619</v>
          </cell>
        </row>
        <row r="2398">
          <cell r="B2398">
            <v>17695</v>
          </cell>
          <cell r="C2398" t="str">
            <v>BHL - JFC International 8-5</v>
          </cell>
          <cell r="D2398" t="str">
            <v>BHL</v>
          </cell>
          <cell r="E2398">
            <v>0</v>
          </cell>
          <cell r="F2398" t="str">
            <v>MTWRF</v>
          </cell>
          <cell r="G2398" t="str">
            <v>55 Wildcat Way</v>
          </cell>
          <cell r="H2398" t="str">
            <v>wilmington</v>
          </cell>
          <cell r="I2398" t="str">
            <v>MA</v>
          </cell>
          <cell r="K2398" t="str">
            <v>City Center Geocoded</v>
          </cell>
          <cell r="L2398" t="str">
            <v>BHL-JFC Int</v>
          </cell>
          <cell r="M2398" t="str">
            <v>BACKHAUL</v>
          </cell>
          <cell r="N2398" t="str">
            <v>BACKHAUL</v>
          </cell>
          <cell r="P2398">
            <v>42529</v>
          </cell>
          <cell r="Q2398">
            <v>43892.748935185198</v>
          </cell>
          <cell r="R2398">
            <v>43509</v>
          </cell>
          <cell r="S2398" t="str">
            <v>FRANKIE</v>
          </cell>
          <cell r="T2398" t="str">
            <v>11</v>
          </cell>
          <cell r="V2398" t="str">
            <v>42.563900</v>
          </cell>
          <cell r="W2398" t="str">
            <v>-71.181300</v>
          </cell>
        </row>
        <row r="2399">
          <cell r="B2399">
            <v>17701</v>
          </cell>
          <cell r="C2399" t="str">
            <v>BHL - vitasoy</v>
          </cell>
          <cell r="D2399" t="str">
            <v>BHL</v>
          </cell>
          <cell r="E2399">
            <v>0</v>
          </cell>
          <cell r="F2399" t="str">
            <v>MTWRF</v>
          </cell>
          <cell r="G2399" t="str">
            <v>1 new england way</v>
          </cell>
          <cell r="H2399" t="str">
            <v>AYER</v>
          </cell>
          <cell r="I2399" t="str">
            <v>MA</v>
          </cell>
          <cell r="J2399" t="str">
            <v>01432</v>
          </cell>
          <cell r="K2399" t="str">
            <v>Exact Auto Street Reference Geocoded</v>
          </cell>
          <cell r="L2399" t="str">
            <v>BHL-vitasoy</v>
          </cell>
          <cell r="M2399" t="str">
            <v>BACKHAUL</v>
          </cell>
          <cell r="N2399" t="str">
            <v>BACKHAUL</v>
          </cell>
          <cell r="O2399" t="str">
            <v>EFFECTIVE 8/10/20 Del in all locations unless cust chooses not to.</v>
          </cell>
          <cell r="P2399">
            <v>42580</v>
          </cell>
          <cell r="Q2399">
            <v>44053.541400463</v>
          </cell>
          <cell r="R2399">
            <v>44721</v>
          </cell>
          <cell r="S2399" t="str">
            <v>FRANKIE</v>
          </cell>
          <cell r="T2399" t="str">
            <v>11</v>
          </cell>
          <cell r="V2399" t="str">
            <v>42.562424</v>
          </cell>
          <cell r="W2399" t="str">
            <v>-71.537006</v>
          </cell>
        </row>
        <row r="2400">
          <cell r="B2400">
            <v>17708</v>
          </cell>
          <cell r="C2400" t="str">
            <v>BHL - Stavis Seafood 6-6</v>
          </cell>
          <cell r="D2400" t="str">
            <v>BHL</v>
          </cell>
          <cell r="E2400">
            <v>0</v>
          </cell>
          <cell r="F2400" t="str">
            <v>MTWRF</v>
          </cell>
          <cell r="G2400" t="str">
            <v>310 Northern Ave</v>
          </cell>
          <cell r="H2400" t="str">
            <v>BOSTON</v>
          </cell>
          <cell r="I2400" t="str">
            <v>MA</v>
          </cell>
          <cell r="J2400" t="str">
            <v>02210</v>
          </cell>
          <cell r="K2400" t="str">
            <v>Exact Auto Street Reference Geocoded</v>
          </cell>
          <cell r="L2400" t="str">
            <v>BHL-Stavis Sfd</v>
          </cell>
          <cell r="M2400" t="str">
            <v>BACKHAUL</v>
          </cell>
          <cell r="N2400" t="str">
            <v>BACKHAUL</v>
          </cell>
          <cell r="O2400" t="str">
            <v>EFFECTIVE 8/10/20 Del in all locations unless cust chooses not to.</v>
          </cell>
          <cell r="P2400">
            <v>42682</v>
          </cell>
          <cell r="Q2400">
            <v>44053.541400463</v>
          </cell>
          <cell r="R2400">
            <v>44729</v>
          </cell>
          <cell r="S2400" t="str">
            <v>FRANKIE</v>
          </cell>
          <cell r="T2400" t="str">
            <v>11</v>
          </cell>
          <cell r="V2400" t="str">
            <v>42.346156</v>
          </cell>
          <cell r="W2400" t="str">
            <v>-71.034075</v>
          </cell>
        </row>
        <row r="2401">
          <cell r="B2401">
            <v>17709</v>
          </cell>
          <cell r="C2401" t="str">
            <v>BHL - Bouna Vita</v>
          </cell>
          <cell r="D2401" t="str">
            <v>BHL</v>
          </cell>
          <cell r="E2401">
            <v>0</v>
          </cell>
          <cell r="F2401" t="str">
            <v>MTWRF</v>
          </cell>
          <cell r="G2401" t="str">
            <v>1 S.Industrial Blvd</v>
          </cell>
          <cell r="H2401" t="str">
            <v>BRIDGETON</v>
          </cell>
          <cell r="I2401" t="str">
            <v>NJ</v>
          </cell>
          <cell r="J2401" t="str">
            <v>08302</v>
          </cell>
          <cell r="K2401" t="str">
            <v>Exact Auto Street Reference Geocoded</v>
          </cell>
          <cell r="L2401" t="str">
            <v>BHL-Bouna Vita</v>
          </cell>
          <cell r="M2401" t="str">
            <v>BACKHAUL</v>
          </cell>
          <cell r="N2401" t="str">
            <v>BACKHAUL</v>
          </cell>
          <cell r="O2401" t="str">
            <v>EFFECTIVE 8/10/20 Del in all locations unless cust chooses not to.</v>
          </cell>
          <cell r="P2401">
            <v>42585</v>
          </cell>
          <cell r="Q2401">
            <v>44053.541400463</v>
          </cell>
          <cell r="R2401">
            <v>44757</v>
          </cell>
          <cell r="S2401" t="str">
            <v>FRANKIE</v>
          </cell>
          <cell r="T2401" t="str">
            <v>11</v>
          </cell>
          <cell r="V2401" t="str">
            <v>39.411861</v>
          </cell>
          <cell r="W2401" t="str">
            <v>-75.211007</v>
          </cell>
        </row>
        <row r="2402">
          <cell r="B2402">
            <v>17721</v>
          </cell>
          <cell r="C2402" t="str">
            <v>BHL - Paul Marks Co.</v>
          </cell>
          <cell r="D2402" t="str">
            <v>BHL</v>
          </cell>
          <cell r="E2402">
            <v>0</v>
          </cell>
          <cell r="F2402" t="str">
            <v>MTWRF</v>
          </cell>
          <cell r="G2402" t="str">
            <v>8 Commercial St</v>
          </cell>
          <cell r="H2402" t="str">
            <v>Everett</v>
          </cell>
          <cell r="I2402" t="str">
            <v>MA</v>
          </cell>
          <cell r="J2402" t="str">
            <v>02149</v>
          </cell>
          <cell r="K2402" t="str">
            <v>Exact Auto Street Reference Geocoded</v>
          </cell>
          <cell r="L2402" t="str">
            <v>BHL-Paul Marks</v>
          </cell>
          <cell r="M2402" t="str">
            <v>BACKHAUL</v>
          </cell>
          <cell r="N2402" t="str">
            <v>BACKHAUL</v>
          </cell>
          <cell r="P2402">
            <v>42584</v>
          </cell>
          <cell r="Q2402">
            <v>43892.7526967593</v>
          </cell>
          <cell r="R2402">
            <v>43194</v>
          </cell>
          <cell r="S2402" t="str">
            <v>FRANKIE</v>
          </cell>
          <cell r="T2402" t="str">
            <v>11</v>
          </cell>
          <cell r="V2402" t="str">
            <v>42.393060</v>
          </cell>
          <cell r="W2402" t="str">
            <v>-71.054170</v>
          </cell>
        </row>
        <row r="2403">
          <cell r="B2403">
            <v>17722</v>
          </cell>
          <cell r="C2403" t="str">
            <v>BHL - Mancester Tabacco Backhaul 5-5</v>
          </cell>
          <cell r="D2403" t="str">
            <v>BHL</v>
          </cell>
          <cell r="E2403">
            <v>0</v>
          </cell>
          <cell r="F2403" t="str">
            <v>W</v>
          </cell>
          <cell r="G2403" t="str">
            <v>78 Sanrico Dr</v>
          </cell>
          <cell r="H2403" t="str">
            <v>Mancester</v>
          </cell>
          <cell r="I2403" t="str">
            <v>CT</v>
          </cell>
          <cell r="J2403" t="str">
            <v>06042</v>
          </cell>
          <cell r="K2403" t="str">
            <v>High Confidence Auto Street Ref Geocoded</v>
          </cell>
          <cell r="M2403" t="str">
            <v>BACKHAUL</v>
          </cell>
          <cell r="N2403" t="str">
            <v>BACKHAUL</v>
          </cell>
          <cell r="O2403" t="str">
            <v>EFFECTIVE 8/10/20 Del in all locations unless cust chooses not to.</v>
          </cell>
          <cell r="P2403">
            <v>42654</v>
          </cell>
          <cell r="Q2403">
            <v>44200.542152777802</v>
          </cell>
          <cell r="R2403">
            <v>44740</v>
          </cell>
          <cell r="S2403" t="str">
            <v>FRANKIE</v>
          </cell>
          <cell r="T2403" t="str">
            <v>11</v>
          </cell>
          <cell r="V2403" t="str">
            <v>41.808166</v>
          </cell>
          <cell r="W2403" t="str">
            <v>-72.505693</v>
          </cell>
        </row>
        <row r="2404">
          <cell r="B2404">
            <v>17751</v>
          </cell>
          <cell r="C2404" t="str">
            <v>BHL - Gordon Foods</v>
          </cell>
          <cell r="D2404" t="str">
            <v>BHL</v>
          </cell>
          <cell r="E2404">
            <v>0</v>
          </cell>
          <cell r="F2404" t="str">
            <v>MTWRFSU</v>
          </cell>
          <cell r="G2404" t="str">
            <v>630 John Hancock Road</v>
          </cell>
          <cell r="H2404" t="str">
            <v>TAUNTON</v>
          </cell>
          <cell r="I2404" t="str">
            <v>MA</v>
          </cell>
          <cell r="J2404" t="str">
            <v>02780</v>
          </cell>
          <cell r="K2404" t="str">
            <v>Exact Auto Street Reference Geocoded</v>
          </cell>
          <cell r="M2404" t="str">
            <v>BACKHAUL</v>
          </cell>
          <cell r="N2404" t="str">
            <v>BACKHAUL</v>
          </cell>
          <cell r="P2404">
            <v>44132</v>
          </cell>
          <cell r="Q2404">
            <v>44200.542673611097</v>
          </cell>
          <cell r="S2404" t="str">
            <v>FRANKIE</v>
          </cell>
          <cell r="T2404" t="str">
            <v>11</v>
          </cell>
          <cell r="V2404" t="str">
            <v>41.934435</v>
          </cell>
          <cell r="W2404" t="str">
            <v>-71.127842</v>
          </cell>
        </row>
        <row r="2405">
          <cell r="B2405">
            <v>17755</v>
          </cell>
          <cell r="C2405" t="str">
            <v>BHL - Southstream Seafood 7-5</v>
          </cell>
          <cell r="D2405" t="str">
            <v>BHL</v>
          </cell>
          <cell r="E2405">
            <v>0</v>
          </cell>
          <cell r="F2405" t="str">
            <v>MTWRF</v>
          </cell>
          <cell r="G2405" t="str">
            <v>305 Myles Standish</v>
          </cell>
          <cell r="H2405" t="str">
            <v>TAUNTON</v>
          </cell>
          <cell r="I2405" t="str">
            <v>MA</v>
          </cell>
          <cell r="J2405" t="str">
            <v>02780</v>
          </cell>
          <cell r="K2405" t="str">
            <v>High Confidence Auto Street Ref Geocoded</v>
          </cell>
          <cell r="L2405" t="str">
            <v>BHL-Southstream</v>
          </cell>
          <cell r="M2405" t="str">
            <v>BACKHAUL</v>
          </cell>
          <cell r="N2405" t="str">
            <v>BACKHAUL</v>
          </cell>
          <cell r="O2405" t="str">
            <v>EFFECTIVE 8/10/20 Del in all locations unless cust chooses not to.</v>
          </cell>
          <cell r="P2405">
            <v>42710</v>
          </cell>
          <cell r="Q2405">
            <v>44053.541400463</v>
          </cell>
          <cell r="R2405">
            <v>44740</v>
          </cell>
          <cell r="S2405" t="str">
            <v>FRANKIE</v>
          </cell>
          <cell r="T2405" t="str">
            <v>11</v>
          </cell>
          <cell r="V2405" t="str">
            <v>41.953557</v>
          </cell>
          <cell r="W2405" t="str">
            <v>-71.137559</v>
          </cell>
        </row>
        <row r="2406">
          <cell r="B2406">
            <v>17758</v>
          </cell>
          <cell r="C2406" t="str">
            <v>BHL - Cont. Plastics 7-7</v>
          </cell>
          <cell r="D2406" t="str">
            <v>BHL</v>
          </cell>
          <cell r="E2406">
            <v>0</v>
          </cell>
          <cell r="F2406" t="str">
            <v>MTWRF</v>
          </cell>
          <cell r="G2406" t="str">
            <v>63 Conway St</v>
          </cell>
          <cell r="H2406" t="str">
            <v>NEW BEDFORD</v>
          </cell>
          <cell r="I2406" t="str">
            <v>MA</v>
          </cell>
          <cell r="J2406" t="str">
            <v>02740</v>
          </cell>
          <cell r="K2406" t="str">
            <v>Exact Auto Street Reference Geocoded</v>
          </cell>
          <cell r="L2406" t="str">
            <v>BHL-Cont Plastics</v>
          </cell>
          <cell r="M2406" t="str">
            <v>BACKHAUL</v>
          </cell>
          <cell r="N2406" t="str">
            <v>BACKHAUL</v>
          </cell>
          <cell r="P2406">
            <v>43024</v>
          </cell>
          <cell r="Q2406">
            <v>43892.743969907402</v>
          </cell>
          <cell r="R2406">
            <v>43137</v>
          </cell>
          <cell r="S2406" t="str">
            <v>FRANKIE</v>
          </cell>
          <cell r="T2406" t="str">
            <v>11</v>
          </cell>
          <cell r="V2406" t="str">
            <v>41.626738</v>
          </cell>
          <cell r="W2406" t="str">
            <v>-70.918298</v>
          </cell>
        </row>
        <row r="2407">
          <cell r="B2407" t="str">
            <v>17758IN</v>
          </cell>
          <cell r="C2407" t="str">
            <v>BHL - Cont. Plastics backhaul</v>
          </cell>
          <cell r="D2407" t="str">
            <v>BHL</v>
          </cell>
          <cell r="E2407">
            <v>0</v>
          </cell>
          <cell r="F2407" t="str">
            <v>MTWRF</v>
          </cell>
          <cell r="G2407" t="str">
            <v>63 Conway St</v>
          </cell>
          <cell r="H2407" t="str">
            <v>New Bedford</v>
          </cell>
          <cell r="I2407" t="str">
            <v>MA</v>
          </cell>
          <cell r="K2407" t="str">
            <v>Exact Auto Street Reference Geocoded</v>
          </cell>
          <cell r="L2407" t="str">
            <v>BHL-Cont Plastics</v>
          </cell>
          <cell r="M2407" t="str">
            <v>BACKHAUL</v>
          </cell>
          <cell r="N2407" t="str">
            <v>BACKHAUL</v>
          </cell>
          <cell r="P2407">
            <v>43451</v>
          </cell>
          <cell r="Q2407">
            <v>43892.7441666667</v>
          </cell>
          <cell r="R2407">
            <v>43451</v>
          </cell>
          <cell r="S2407" t="str">
            <v>FRANKIE</v>
          </cell>
          <cell r="T2407" t="str">
            <v>11</v>
          </cell>
          <cell r="V2407" t="str">
            <v>41.626738</v>
          </cell>
          <cell r="W2407" t="str">
            <v>-70.918298</v>
          </cell>
        </row>
        <row r="2408">
          <cell r="B2408">
            <v>17773</v>
          </cell>
          <cell r="C2408" t="str">
            <v>BHL - Butchery</v>
          </cell>
          <cell r="D2408" t="str">
            <v>BHL</v>
          </cell>
          <cell r="E2408">
            <v>0</v>
          </cell>
          <cell r="F2408" t="str">
            <v>MTWR</v>
          </cell>
          <cell r="G2408" t="str">
            <v>182 North St</v>
          </cell>
          <cell r="H2408" t="str">
            <v>DANVERS</v>
          </cell>
          <cell r="I2408" t="str">
            <v>MA</v>
          </cell>
          <cell r="J2408" t="str">
            <v>01923</v>
          </cell>
          <cell r="K2408" t="str">
            <v>Exact Auto Street Reference Geocoded</v>
          </cell>
          <cell r="L2408" t="str">
            <v>BHL-Butchery</v>
          </cell>
          <cell r="M2408" t="str">
            <v>BACKHAUL</v>
          </cell>
          <cell r="N2408" t="str">
            <v>BACKHAUL</v>
          </cell>
          <cell r="O2408" t="str">
            <v>EFFECTIVE 8/10/20 Del in all locations unless cust chooses not to.</v>
          </cell>
          <cell r="P2408">
            <v>42822</v>
          </cell>
          <cell r="Q2408">
            <v>44053.541400463</v>
          </cell>
          <cell r="R2408">
            <v>44762</v>
          </cell>
          <cell r="S2408" t="str">
            <v>FRANKIE</v>
          </cell>
          <cell r="T2408" t="str">
            <v>11</v>
          </cell>
          <cell r="V2408" t="str">
            <v>42.596775</v>
          </cell>
          <cell r="W2408" t="str">
            <v>-70.959294</v>
          </cell>
        </row>
        <row r="2409">
          <cell r="B2409">
            <v>17780</v>
          </cell>
          <cell r="C2409" t="str">
            <v>BHL - Sinco Backhaul</v>
          </cell>
          <cell r="D2409" t="str">
            <v>BHL</v>
          </cell>
          <cell r="E2409">
            <v>0</v>
          </cell>
          <cell r="F2409" t="str">
            <v>MTWRF</v>
          </cell>
          <cell r="G2409" t="str">
            <v>110 Wood Street</v>
          </cell>
          <cell r="H2409" t="str">
            <v>MIDDLEBOROUGH</v>
          </cell>
          <cell r="I2409" t="str">
            <v>MA</v>
          </cell>
          <cell r="J2409" t="str">
            <v>02346</v>
          </cell>
          <cell r="K2409" t="str">
            <v>High Confidence Auto Street Ref Geocoded</v>
          </cell>
          <cell r="L2409" t="str">
            <v>BHL-Sinco</v>
          </cell>
          <cell r="M2409" t="str">
            <v>BACKHAUL</v>
          </cell>
          <cell r="N2409" t="str">
            <v>BACKHAUL</v>
          </cell>
          <cell r="O2409" t="str">
            <v>EFFECTIVE 8/10/20 Del in all locations unless cust chooses not to.</v>
          </cell>
          <cell r="P2409">
            <v>42835</v>
          </cell>
          <cell r="Q2409">
            <v>44754.246238425898</v>
          </cell>
          <cell r="R2409">
            <v>44754</v>
          </cell>
          <cell r="S2409" t="str">
            <v>ADMIN</v>
          </cell>
          <cell r="T2409" t="str">
            <v>11</v>
          </cell>
          <cell r="V2409" t="str">
            <v>41.873972</v>
          </cell>
          <cell r="W2409" t="str">
            <v>-70.906902</v>
          </cell>
        </row>
        <row r="2410">
          <cell r="B2410">
            <v>17783</v>
          </cell>
          <cell r="C2410" t="str">
            <v>BHL - P. Freezers Newark 7-7</v>
          </cell>
          <cell r="D2410" t="str">
            <v>BHL</v>
          </cell>
          <cell r="E2410">
            <v>0</v>
          </cell>
          <cell r="F2410" t="str">
            <v>MTWRF</v>
          </cell>
          <cell r="G2410" t="str">
            <v>360 Ave P</v>
          </cell>
          <cell r="H2410" t="str">
            <v>NEWARK</v>
          </cell>
          <cell r="I2410" t="str">
            <v>NJ</v>
          </cell>
          <cell r="J2410" t="str">
            <v>07105</v>
          </cell>
          <cell r="K2410" t="str">
            <v>Exact Auto Street Reference Geocoded</v>
          </cell>
          <cell r="L2410" t="str">
            <v>BHL-P Frzrs Newark</v>
          </cell>
          <cell r="M2410" t="str">
            <v>BACKHAUL</v>
          </cell>
          <cell r="N2410" t="str">
            <v>BACKHAUL</v>
          </cell>
          <cell r="P2410">
            <v>42893</v>
          </cell>
          <cell r="Q2410">
            <v>43892.752615740697</v>
          </cell>
          <cell r="R2410">
            <v>43667</v>
          </cell>
          <cell r="S2410" t="str">
            <v>FRANKIE</v>
          </cell>
          <cell r="T2410" t="str">
            <v>11</v>
          </cell>
          <cell r="V2410" t="str">
            <v>40.721632</v>
          </cell>
          <cell r="W2410" t="str">
            <v>-74.130872</v>
          </cell>
        </row>
        <row r="2411">
          <cell r="B2411">
            <v>17784</v>
          </cell>
          <cell r="C2411" t="str">
            <v>BHL - Chicken of the Sea</v>
          </cell>
          <cell r="D2411" t="str">
            <v>BHL</v>
          </cell>
          <cell r="E2411">
            <v>0</v>
          </cell>
          <cell r="F2411" t="str">
            <v>MTWRF</v>
          </cell>
          <cell r="G2411" t="str">
            <v>60 commercial street</v>
          </cell>
          <cell r="H2411" t="str">
            <v>EVERETT</v>
          </cell>
          <cell r="I2411" t="str">
            <v>MA</v>
          </cell>
          <cell r="J2411" t="str">
            <v>02149</v>
          </cell>
          <cell r="K2411" t="str">
            <v>Exact Auto Street Reference Geocoded</v>
          </cell>
          <cell r="L2411" t="str">
            <v>BHL-ChickenOsea</v>
          </cell>
          <cell r="M2411" t="str">
            <v>BACKHAUL</v>
          </cell>
          <cell r="N2411" t="str">
            <v>BACKHAUL</v>
          </cell>
          <cell r="O2411" t="str">
            <v>EFFECTIVE 8/10/20 Del in all locations unless cust chooses not to.</v>
          </cell>
          <cell r="P2411">
            <v>42857</v>
          </cell>
          <cell r="Q2411">
            <v>44488.363067129598</v>
          </cell>
          <cell r="R2411">
            <v>44670</v>
          </cell>
          <cell r="S2411" t="str">
            <v>ADMIN</v>
          </cell>
          <cell r="T2411" t="str">
            <v>11</v>
          </cell>
          <cell r="V2411" t="str">
            <v>42.390102</v>
          </cell>
          <cell r="W2411" t="str">
            <v>-71.057575</v>
          </cell>
        </row>
        <row r="2412">
          <cell r="B2412">
            <v>17795</v>
          </cell>
          <cell r="C2412" t="str">
            <v>BHL - BC Gourmet Foods 7-5</v>
          </cell>
          <cell r="D2412" t="str">
            <v>BHL</v>
          </cell>
          <cell r="E2412">
            <v>0</v>
          </cell>
          <cell r="F2412" t="str">
            <v>MTWRF</v>
          </cell>
          <cell r="G2412" t="str">
            <v>86 Sanderson AVE</v>
          </cell>
          <cell r="H2412" t="str">
            <v>LYNN</v>
          </cell>
          <cell r="I2412" t="str">
            <v>MA</v>
          </cell>
          <cell r="J2412" t="str">
            <v>01902</v>
          </cell>
          <cell r="K2412" t="str">
            <v>Exact Auto Street Reference Geocoded</v>
          </cell>
          <cell r="L2412" t="str">
            <v>BHL-BC Gourmet</v>
          </cell>
          <cell r="M2412" t="str">
            <v>BACKHAUL</v>
          </cell>
          <cell r="N2412" t="str">
            <v>BACKHAUL</v>
          </cell>
          <cell r="O2412" t="str">
            <v>EFFECTIVE 8/10/20 Del in all locations unless cust chooses not to.</v>
          </cell>
          <cell r="P2412">
            <v>43377</v>
          </cell>
          <cell r="Q2412">
            <v>44053.541400463</v>
          </cell>
          <cell r="R2412">
            <v>44706</v>
          </cell>
          <cell r="S2412" t="str">
            <v>FRANKIE</v>
          </cell>
          <cell r="T2412" t="str">
            <v>11</v>
          </cell>
          <cell r="V2412" t="str">
            <v>42.470169</v>
          </cell>
          <cell r="W2412" t="str">
            <v>-70.927575</v>
          </cell>
        </row>
        <row r="2413">
          <cell r="B2413">
            <v>17798</v>
          </cell>
          <cell r="C2413" t="str">
            <v>BHL - Gus Sclafani Corp</v>
          </cell>
          <cell r="D2413" t="str">
            <v>BHL</v>
          </cell>
          <cell r="E2413">
            <v>0</v>
          </cell>
          <cell r="F2413" t="str">
            <v>MTWRF</v>
          </cell>
          <cell r="G2413" t="str">
            <v>22 Butler St</v>
          </cell>
          <cell r="H2413" t="str">
            <v>NORWALK</v>
          </cell>
          <cell r="I2413" t="str">
            <v>CT</v>
          </cell>
          <cell r="J2413" t="str">
            <v>06850</v>
          </cell>
          <cell r="K2413" t="str">
            <v>Exact Auto Street Reference Geocoded</v>
          </cell>
          <cell r="L2413" t="str">
            <v>BHL-Gus Sclafani</v>
          </cell>
          <cell r="M2413" t="str">
            <v>BACKHAUL</v>
          </cell>
          <cell r="N2413" t="str">
            <v>BACKHAUL</v>
          </cell>
          <cell r="P2413">
            <v>43131</v>
          </cell>
          <cell r="Q2413">
            <v>43892.746342592603</v>
          </cell>
          <cell r="R2413">
            <v>43538</v>
          </cell>
          <cell r="S2413" t="str">
            <v>FRANKIE</v>
          </cell>
          <cell r="T2413" t="str">
            <v>11</v>
          </cell>
          <cell r="V2413" t="str">
            <v>41.110321</v>
          </cell>
          <cell r="W2413" t="str">
            <v>-73.414679</v>
          </cell>
        </row>
        <row r="2414">
          <cell r="B2414">
            <v>17799</v>
          </cell>
          <cell r="C2414" t="str">
            <v>BHL - Al.s Beverage 8-6</v>
          </cell>
          <cell r="D2414" t="str">
            <v>BHL</v>
          </cell>
          <cell r="E2414">
            <v>0</v>
          </cell>
          <cell r="F2414" t="str">
            <v>MTWRF</v>
          </cell>
          <cell r="G2414" t="str">
            <v>3 Revay Rd</v>
          </cell>
          <cell r="H2414" t="str">
            <v>EAST WINDSOR</v>
          </cell>
          <cell r="I2414" t="str">
            <v>CT</v>
          </cell>
          <cell r="J2414" t="str">
            <v>06088</v>
          </cell>
          <cell r="K2414" t="str">
            <v>Exact Auto Street Reference Geocoded</v>
          </cell>
          <cell r="L2414" t="str">
            <v>BHL-Al.s Bev</v>
          </cell>
          <cell r="M2414" t="str">
            <v>BACKHAUL</v>
          </cell>
          <cell r="N2414" t="str">
            <v>BACKHAUL</v>
          </cell>
          <cell r="O2414" t="str">
            <v>EFFECTIVE 8/10/20 Del in all locations unless cust chooses not to.</v>
          </cell>
          <cell r="P2414">
            <v>42914</v>
          </cell>
          <cell r="Q2414">
            <v>44054.322222222203</v>
          </cell>
          <cell r="R2414">
            <v>44762</v>
          </cell>
          <cell r="S2414" t="str">
            <v>ADMIN</v>
          </cell>
          <cell r="T2414" t="str">
            <v>11</v>
          </cell>
          <cell r="V2414" t="str">
            <v>41.913233</v>
          </cell>
          <cell r="W2414" t="str">
            <v>-72.607523</v>
          </cell>
        </row>
        <row r="2415">
          <cell r="B2415">
            <v>17801</v>
          </cell>
          <cell r="C2415" t="str">
            <v>BHL - WESTMINSTER CRACKER CO</v>
          </cell>
          <cell r="D2415" t="str">
            <v>BHL</v>
          </cell>
          <cell r="E2415">
            <v>0</v>
          </cell>
          <cell r="F2415" t="str">
            <v>MTWRF</v>
          </cell>
          <cell r="G2415" t="str">
            <v>1 SCALE AVE</v>
          </cell>
          <cell r="H2415" t="str">
            <v>RUTLAND</v>
          </cell>
          <cell r="I2415" t="str">
            <v>VT</v>
          </cell>
          <cell r="J2415" t="str">
            <v>05701</v>
          </cell>
          <cell r="K2415" t="str">
            <v>Exact Auto Street Reference Geocoded</v>
          </cell>
          <cell r="L2415" t="str">
            <v>BHL-WESTMINSTER</v>
          </cell>
          <cell r="M2415" t="str">
            <v>BACKHAUL</v>
          </cell>
          <cell r="N2415" t="str">
            <v>BACKHAUL</v>
          </cell>
          <cell r="O2415" t="str">
            <v>EFFECTIVE 8/10/20 Del in all locations unless cust chooses not to.</v>
          </cell>
          <cell r="P2415">
            <v>43639</v>
          </cell>
          <cell r="Q2415">
            <v>44053.541400463</v>
          </cell>
          <cell r="R2415">
            <v>44742</v>
          </cell>
          <cell r="S2415" t="str">
            <v>FRANKIE</v>
          </cell>
          <cell r="T2415" t="str">
            <v>11</v>
          </cell>
          <cell r="V2415" t="str">
            <v>43.600210</v>
          </cell>
          <cell r="W2415" t="str">
            <v>-72.974438</v>
          </cell>
        </row>
        <row r="2416">
          <cell r="B2416">
            <v>17803</v>
          </cell>
          <cell r="C2416" t="str">
            <v>BHL - Benjamin Foods</v>
          </cell>
          <cell r="D2416" t="str">
            <v>BHL</v>
          </cell>
          <cell r="E2416">
            <v>0</v>
          </cell>
          <cell r="F2416" t="str">
            <v>MTWRF</v>
          </cell>
          <cell r="G2416" t="str">
            <v>1001 S York Road</v>
          </cell>
          <cell r="H2416" t="str">
            <v>HATBORO</v>
          </cell>
          <cell r="I2416" t="str">
            <v>PA</v>
          </cell>
          <cell r="J2416" t="str">
            <v>19040</v>
          </cell>
          <cell r="K2416" t="str">
            <v>Exact Auto Street Reference Geocoded</v>
          </cell>
          <cell r="L2416" t="str">
            <v>BHL-Chefler</v>
          </cell>
          <cell r="M2416" t="str">
            <v>BACKHAUL</v>
          </cell>
          <cell r="N2416" t="str">
            <v>BACKHAUL</v>
          </cell>
          <cell r="P2416">
            <v>43847</v>
          </cell>
          <cell r="Q2416">
            <v>43892.739618055602</v>
          </cell>
          <cell r="R2416">
            <v>43851</v>
          </cell>
          <cell r="S2416" t="str">
            <v>FRANKIE</v>
          </cell>
          <cell r="T2416" t="str">
            <v>11</v>
          </cell>
          <cell r="V2416" t="str">
            <v>40.161272</v>
          </cell>
          <cell r="W2416" t="str">
            <v>-75.111541</v>
          </cell>
        </row>
        <row r="2417">
          <cell r="B2417">
            <v>17808</v>
          </cell>
          <cell r="C2417" t="str">
            <v>BHL - Greylawn Foods</v>
          </cell>
          <cell r="D2417" t="str">
            <v>BHL</v>
          </cell>
          <cell r="E2417">
            <v>0</v>
          </cell>
          <cell r="F2417" t="str">
            <v>MTWRF</v>
          </cell>
          <cell r="G2417" t="str">
            <v>2032 Plainfield Pike</v>
          </cell>
          <cell r="H2417" t="str">
            <v>CRANSTON</v>
          </cell>
          <cell r="I2417" t="str">
            <v>RI</v>
          </cell>
          <cell r="J2417" t="str">
            <v>02921</v>
          </cell>
          <cell r="K2417" t="str">
            <v>Ambiguous Auto Street Ref Geocode</v>
          </cell>
          <cell r="L2417" t="str">
            <v>BHL-Greylawn</v>
          </cell>
          <cell r="M2417" t="str">
            <v>BACKHAUL</v>
          </cell>
          <cell r="N2417" t="str">
            <v>BACKHAUL</v>
          </cell>
          <cell r="P2417">
            <v>43025</v>
          </cell>
          <cell r="Q2417">
            <v>43892.746215277803</v>
          </cell>
          <cell r="R2417">
            <v>43194</v>
          </cell>
          <cell r="S2417" t="str">
            <v>FRANKIE</v>
          </cell>
          <cell r="T2417" t="str">
            <v>11</v>
          </cell>
          <cell r="V2417" t="str">
            <v>41.789170</v>
          </cell>
          <cell r="W2417" t="str">
            <v>-71.519870</v>
          </cell>
        </row>
        <row r="2418">
          <cell r="B2418">
            <v>17818</v>
          </cell>
          <cell r="C2418" t="str">
            <v>BHL - McNairn Packaging 7-5</v>
          </cell>
          <cell r="D2418" t="str">
            <v>BHL</v>
          </cell>
          <cell r="E2418">
            <v>0</v>
          </cell>
          <cell r="F2418" t="str">
            <v>MTWRF</v>
          </cell>
          <cell r="G2418" t="str">
            <v>6 Elise St</v>
          </cell>
          <cell r="H2418" t="str">
            <v>WESTFIELD</v>
          </cell>
          <cell r="I2418" t="str">
            <v>MA</v>
          </cell>
          <cell r="J2418" t="str">
            <v>01085</v>
          </cell>
          <cell r="K2418" t="str">
            <v>Exact Auto Street Reference Geocoded</v>
          </cell>
          <cell r="L2418" t="str">
            <v>BHL-McNairn</v>
          </cell>
          <cell r="M2418" t="str">
            <v>BACKHAUL</v>
          </cell>
          <cell r="N2418" t="str">
            <v>BACKHAUL</v>
          </cell>
          <cell r="P2418">
            <v>43083</v>
          </cell>
          <cell r="Q2418">
            <v>43892.751087962999</v>
          </cell>
          <cell r="R2418">
            <v>43415</v>
          </cell>
          <cell r="S2418" t="str">
            <v>FRANKIE</v>
          </cell>
          <cell r="T2418" t="str">
            <v>11</v>
          </cell>
          <cell r="V2418" t="str">
            <v>42.171121</v>
          </cell>
          <cell r="W2418" t="str">
            <v>-72.706759</v>
          </cell>
        </row>
        <row r="2419">
          <cell r="B2419">
            <v>17822</v>
          </cell>
          <cell r="C2419" t="str">
            <v>BHL - Superior Farms 7-6</v>
          </cell>
          <cell r="D2419" t="str">
            <v>BHL</v>
          </cell>
          <cell r="E2419">
            <v>0</v>
          </cell>
          <cell r="F2419" t="str">
            <v>MTWRF</v>
          </cell>
          <cell r="G2419" t="str">
            <v>115 New Market Square</v>
          </cell>
          <cell r="H2419" t="str">
            <v>BOSTON</v>
          </cell>
          <cell r="I2419" t="str">
            <v>MA</v>
          </cell>
          <cell r="J2419" t="str">
            <v>02118</v>
          </cell>
          <cell r="K2419" t="str">
            <v>Exact Auto Street Reference Geocoded</v>
          </cell>
          <cell r="L2419" t="str">
            <v>BHL-Superior</v>
          </cell>
          <cell r="M2419" t="str">
            <v>BACKHAUL</v>
          </cell>
          <cell r="N2419" t="str">
            <v>BACKHAUL</v>
          </cell>
          <cell r="P2419">
            <v>43168</v>
          </cell>
          <cell r="Q2419">
            <v>43892.755532407398</v>
          </cell>
          <cell r="R2419">
            <v>44351</v>
          </cell>
          <cell r="S2419" t="str">
            <v>FRANKIE</v>
          </cell>
          <cell r="T2419" t="str">
            <v>11</v>
          </cell>
          <cell r="V2419" t="str">
            <v>42.330369</v>
          </cell>
          <cell r="W2419" t="str">
            <v>-71.068023</v>
          </cell>
        </row>
        <row r="2420">
          <cell r="B2420">
            <v>17830</v>
          </cell>
          <cell r="C2420" t="str">
            <v>BHL - BC Produce Center</v>
          </cell>
          <cell r="D2420" t="str">
            <v>BHL</v>
          </cell>
          <cell r="E2420">
            <v>0</v>
          </cell>
          <cell r="F2420" t="str">
            <v>MTWRF</v>
          </cell>
          <cell r="G2420" t="str">
            <v>41 N E Produce Center</v>
          </cell>
          <cell r="H2420" t="str">
            <v>CHELSEA</v>
          </cell>
          <cell r="I2420" t="str">
            <v>MA</v>
          </cell>
          <cell r="J2420" t="str">
            <v>02150</v>
          </cell>
          <cell r="K2420" t="str">
            <v>Med Confidence Auto Street Ref Geocoded</v>
          </cell>
          <cell r="L2420" t="str">
            <v>BHL-BC Produce</v>
          </cell>
          <cell r="M2420" t="str">
            <v>BACKHAUL</v>
          </cell>
          <cell r="N2420" t="str">
            <v>BACKHAUL</v>
          </cell>
          <cell r="O2420" t="str">
            <v>EFFECTIVE 8/10/20 Del in all locations unless cust chooses not to.</v>
          </cell>
          <cell r="P2420">
            <v>43039</v>
          </cell>
          <cell r="Q2420">
            <v>44053.541400463</v>
          </cell>
          <cell r="R2420">
            <v>44039</v>
          </cell>
          <cell r="S2420" t="str">
            <v>FRANKIE</v>
          </cell>
          <cell r="T2420" t="str">
            <v>11</v>
          </cell>
          <cell r="V2420" t="str">
            <v>42.395316</v>
          </cell>
          <cell r="W2420" t="str">
            <v>-71.052748</v>
          </cell>
        </row>
        <row r="2421">
          <cell r="B2421">
            <v>17831</v>
          </cell>
          <cell r="C2421" t="str">
            <v>BHL - Duflour Pastry 7-7</v>
          </cell>
          <cell r="D2421" t="str">
            <v>BHL</v>
          </cell>
          <cell r="E2421">
            <v>0</v>
          </cell>
          <cell r="F2421" t="str">
            <v>MTWRF</v>
          </cell>
          <cell r="G2421" t="str">
            <v>251 Locust Ave</v>
          </cell>
          <cell r="H2421" t="str">
            <v>BRONX</v>
          </cell>
          <cell r="I2421" t="str">
            <v>NY</v>
          </cell>
          <cell r="J2421" t="str">
            <v>10454</v>
          </cell>
          <cell r="K2421" t="str">
            <v>Exact Auto Street Reference Geocoded</v>
          </cell>
          <cell r="L2421" t="str">
            <v>BHL-Duflour</v>
          </cell>
          <cell r="M2421" t="str">
            <v>BACKHAUL</v>
          </cell>
          <cell r="N2421" t="str">
            <v>BACKHAUL</v>
          </cell>
          <cell r="P2421">
            <v>43040</v>
          </cell>
          <cell r="Q2421">
            <v>43892.745254629597</v>
          </cell>
          <cell r="R2421">
            <v>43746</v>
          </cell>
          <cell r="S2421" t="str">
            <v>FRANKIE</v>
          </cell>
          <cell r="T2421" t="str">
            <v>11</v>
          </cell>
          <cell r="V2421" t="str">
            <v>40.802105</v>
          </cell>
          <cell r="W2421" t="str">
            <v>-73.907785</v>
          </cell>
        </row>
        <row r="2422">
          <cell r="B2422">
            <v>17833</v>
          </cell>
          <cell r="C2422" t="str">
            <v>BHL - Boston Tomato</v>
          </cell>
          <cell r="D2422" t="str">
            <v>BHL</v>
          </cell>
          <cell r="E2422">
            <v>0</v>
          </cell>
          <cell r="F2422" t="str">
            <v>MTWRF</v>
          </cell>
          <cell r="G2422" t="str">
            <v>10 New England Produce CT</v>
          </cell>
          <cell r="H2422" t="str">
            <v>CHELSEA</v>
          </cell>
          <cell r="I2422" t="str">
            <v>MA</v>
          </cell>
          <cell r="J2422" t="str">
            <v>02150</v>
          </cell>
          <cell r="K2422" t="str">
            <v>Med Confidence Auto Street Ref Geocoded</v>
          </cell>
          <cell r="L2422" t="str">
            <v>BHL-Boston Tom</v>
          </cell>
          <cell r="M2422" t="str">
            <v>BACKHAUL</v>
          </cell>
          <cell r="N2422" t="str">
            <v>BACKHAUL</v>
          </cell>
          <cell r="O2422" t="str">
            <v>EFFECTIVE 8/10/20 Del in all locations unless cust chooses not to.</v>
          </cell>
          <cell r="P2422">
            <v>43046</v>
          </cell>
          <cell r="Q2422">
            <v>44053.541400463</v>
          </cell>
          <cell r="R2422">
            <v>44620</v>
          </cell>
          <cell r="S2422" t="str">
            <v>FRANKIE</v>
          </cell>
          <cell r="T2422" t="str">
            <v>11</v>
          </cell>
          <cell r="V2422" t="str">
            <v>42.395316</v>
          </cell>
          <cell r="W2422" t="str">
            <v>-71.052748</v>
          </cell>
        </row>
        <row r="2423">
          <cell r="B2423">
            <v>17834</v>
          </cell>
          <cell r="C2423" t="str">
            <v>BHL - A.G. Silk</v>
          </cell>
          <cell r="D2423" t="str">
            <v>BHL</v>
          </cell>
          <cell r="E2423">
            <v>0</v>
          </cell>
          <cell r="F2423" t="str">
            <v>MTWRF</v>
          </cell>
          <cell r="G2423" t="str">
            <v>New england Produce Center</v>
          </cell>
          <cell r="H2423" t="str">
            <v>Chelsea</v>
          </cell>
          <cell r="I2423" t="str">
            <v>MA</v>
          </cell>
          <cell r="K2423" t="str">
            <v>Med Confidence Auto Street Ref Geocoded</v>
          </cell>
          <cell r="L2423" t="str">
            <v>BHL-A.G. Silk; DP</v>
          </cell>
          <cell r="M2423" t="str">
            <v>BACKHAUL</v>
          </cell>
          <cell r="N2423" t="str">
            <v>BACKHAUL</v>
          </cell>
          <cell r="O2423" t="str">
            <v>EFFECTIVE 8/10/20 Del in all locations unless cust chooses not to.</v>
          </cell>
          <cell r="P2423">
            <v>43123</v>
          </cell>
          <cell r="Q2423">
            <v>44249.619861111103</v>
          </cell>
          <cell r="R2423">
            <v>44760</v>
          </cell>
          <cell r="S2423" t="str">
            <v>FRANKIE</v>
          </cell>
          <cell r="T2423" t="str">
            <v>11</v>
          </cell>
          <cell r="V2423" t="str">
            <v>42.395407</v>
          </cell>
          <cell r="W2423" t="str">
            <v>-71.051248</v>
          </cell>
        </row>
        <row r="2424">
          <cell r="B2424">
            <v>17842</v>
          </cell>
          <cell r="C2424" t="str">
            <v>BHL - Garden Fresh</v>
          </cell>
          <cell r="D2424" t="str">
            <v>BHL</v>
          </cell>
          <cell r="E2424">
            <v>0</v>
          </cell>
          <cell r="F2424" t="str">
            <v>MTWRF</v>
          </cell>
          <cell r="G2424" t="str">
            <v>15 NE Produce Center</v>
          </cell>
          <cell r="H2424" t="str">
            <v>CHELSEA</v>
          </cell>
          <cell r="I2424" t="str">
            <v>MA</v>
          </cell>
          <cell r="J2424" t="str">
            <v>02150</v>
          </cell>
          <cell r="K2424" t="str">
            <v>Med Confidence Auto Street Ref Geocoded</v>
          </cell>
          <cell r="L2424" t="str">
            <v>BHL-Garden Frsh</v>
          </cell>
          <cell r="M2424" t="str">
            <v>BACKHAUL</v>
          </cell>
          <cell r="N2424" t="str">
            <v>BACKHAUL</v>
          </cell>
          <cell r="P2424">
            <v>43079</v>
          </cell>
          <cell r="Q2424">
            <v>43892.746053240699</v>
          </cell>
          <cell r="R2424">
            <v>44433</v>
          </cell>
          <cell r="S2424" t="str">
            <v>FRANKIE</v>
          </cell>
          <cell r="T2424" t="str">
            <v>11</v>
          </cell>
          <cell r="V2424" t="str">
            <v>42.395316</v>
          </cell>
          <cell r="W2424" t="str">
            <v>-71.052748</v>
          </cell>
        </row>
        <row r="2425">
          <cell r="B2425">
            <v>17843</v>
          </cell>
          <cell r="C2425" t="str">
            <v>BHL - Community Suffolk</v>
          </cell>
          <cell r="D2425" t="str">
            <v>BHL</v>
          </cell>
          <cell r="E2425">
            <v>0</v>
          </cell>
          <cell r="F2425" t="str">
            <v>MTWRF</v>
          </cell>
          <cell r="G2425" t="str">
            <v>304 Second St</v>
          </cell>
          <cell r="H2425" t="str">
            <v>EVERETT</v>
          </cell>
          <cell r="I2425" t="str">
            <v>MA</v>
          </cell>
          <cell r="J2425" t="str">
            <v>02149</v>
          </cell>
          <cell r="K2425" t="str">
            <v>High Confidence Auto Street Ref Geocoded</v>
          </cell>
          <cell r="L2425" t="str">
            <v>BHL-Community</v>
          </cell>
          <cell r="M2425" t="str">
            <v>BACKHAUL</v>
          </cell>
          <cell r="N2425" t="str">
            <v>BACKHAUL</v>
          </cell>
          <cell r="P2425">
            <v>43067</v>
          </cell>
          <cell r="Q2425">
            <v>43892.743599537003</v>
          </cell>
          <cell r="R2425">
            <v>43215</v>
          </cell>
          <cell r="S2425" t="str">
            <v>FRANKIE</v>
          </cell>
          <cell r="T2425" t="str">
            <v>11</v>
          </cell>
          <cell r="V2425" t="str">
            <v>42.397984</v>
          </cell>
          <cell r="W2425" t="str">
            <v>-71.047673</v>
          </cell>
        </row>
        <row r="2426">
          <cell r="B2426">
            <v>17848</v>
          </cell>
          <cell r="C2426" t="str">
            <v>BHL - Strock &amp; Company 7-2</v>
          </cell>
          <cell r="D2426" t="str">
            <v>BHL</v>
          </cell>
          <cell r="E2426">
            <v>0</v>
          </cell>
          <cell r="F2426" t="str">
            <v>MTWRF</v>
          </cell>
          <cell r="G2426" t="str">
            <v>300 Beacham Street</v>
          </cell>
          <cell r="H2426" t="str">
            <v>CHELSEA</v>
          </cell>
          <cell r="I2426" t="str">
            <v>MA</v>
          </cell>
          <cell r="J2426" t="str">
            <v>02150</v>
          </cell>
          <cell r="K2426" t="str">
            <v>Exact Auto Street Reference Geocoded</v>
          </cell>
          <cell r="L2426" t="str">
            <v>BHL-Strock &amp; Co; EJ</v>
          </cell>
          <cell r="M2426" t="str">
            <v>BACKHAUL</v>
          </cell>
          <cell r="N2426" t="str">
            <v>BACKHAUL</v>
          </cell>
          <cell r="O2426" t="str">
            <v>EFFECTIVE 8/10/20 Del in all locations unless cust chooses not to.  Building C, Dock 63.  See Joe</v>
          </cell>
          <cell r="P2426">
            <v>43083</v>
          </cell>
          <cell r="Q2426">
            <v>44496.5398726852</v>
          </cell>
          <cell r="R2426">
            <v>44762</v>
          </cell>
          <cell r="S2426" t="str">
            <v>FRANKIE</v>
          </cell>
          <cell r="T2426" t="str">
            <v>11</v>
          </cell>
          <cell r="V2426" t="str">
            <v>42.394936</v>
          </cell>
          <cell r="W2426" t="str">
            <v>-71.049718</v>
          </cell>
        </row>
        <row r="2427">
          <cell r="B2427">
            <v>17854</v>
          </cell>
          <cell r="C2427" t="str">
            <v>BHL - CONCORD FOODS</v>
          </cell>
          <cell r="D2427" t="str">
            <v>BHL</v>
          </cell>
          <cell r="E2427">
            <v>0</v>
          </cell>
          <cell r="F2427" t="str">
            <v>MTWRF</v>
          </cell>
          <cell r="G2427" t="str">
            <v>10 MINUTEMAN WAY</v>
          </cell>
          <cell r="H2427" t="str">
            <v>BROCKTON</v>
          </cell>
          <cell r="I2427" t="str">
            <v>MA</v>
          </cell>
          <cell r="J2427" t="str">
            <v>02301</v>
          </cell>
          <cell r="K2427" t="str">
            <v>Exact Auto Street Reference Geocoded</v>
          </cell>
          <cell r="L2427" t="str">
            <v>BHL-CONCORD</v>
          </cell>
          <cell r="M2427" t="str">
            <v>BACKHAUL</v>
          </cell>
          <cell r="N2427" t="str">
            <v>BACKHAUL</v>
          </cell>
          <cell r="O2427" t="str">
            <v>EFFECTIVE 8/10/20 Del in all locations unless cust chooses not to.</v>
          </cell>
          <cell r="P2427">
            <v>43083</v>
          </cell>
          <cell r="Q2427">
            <v>44053.541400463</v>
          </cell>
          <cell r="R2427">
            <v>44740</v>
          </cell>
          <cell r="S2427" t="str">
            <v>FRANKIE</v>
          </cell>
          <cell r="T2427" t="str">
            <v>11</v>
          </cell>
          <cell r="V2427" t="str">
            <v>42.053218</v>
          </cell>
          <cell r="W2427" t="str">
            <v>-71.052787</v>
          </cell>
        </row>
        <row r="2428">
          <cell r="B2428">
            <v>17875</v>
          </cell>
          <cell r="C2428" t="str">
            <v>BHL - Boston Brisket CO</v>
          </cell>
          <cell r="D2428" t="str">
            <v>BHL</v>
          </cell>
          <cell r="E2428">
            <v>0</v>
          </cell>
          <cell r="F2428" t="str">
            <v>MTWRF</v>
          </cell>
          <cell r="G2428" t="str">
            <v>42 Newmarket Square</v>
          </cell>
          <cell r="H2428" t="str">
            <v>BOSTON</v>
          </cell>
          <cell r="I2428" t="str">
            <v>MA</v>
          </cell>
          <cell r="J2428" t="str">
            <v>02118</v>
          </cell>
          <cell r="K2428" t="str">
            <v>Exact Auto Street Reference Geocoded</v>
          </cell>
          <cell r="L2428" t="str">
            <v>BHL-Boston Brisk</v>
          </cell>
          <cell r="M2428" t="str">
            <v>BACKHAUL</v>
          </cell>
          <cell r="N2428" t="str">
            <v>BACKHAUL</v>
          </cell>
          <cell r="P2428">
            <v>43153</v>
          </cell>
          <cell r="Q2428">
            <v>43892.740162037</v>
          </cell>
          <cell r="R2428">
            <v>44621</v>
          </cell>
          <cell r="S2428" t="str">
            <v>FRANKIE</v>
          </cell>
          <cell r="T2428" t="str">
            <v>11</v>
          </cell>
          <cell r="V2428" t="str">
            <v>42.329040</v>
          </cell>
          <cell r="W2428" t="str">
            <v>-71.066029</v>
          </cell>
        </row>
        <row r="2429">
          <cell r="B2429">
            <v>17876</v>
          </cell>
          <cell r="C2429" t="str">
            <v>BHL - Chefler Foods</v>
          </cell>
          <cell r="D2429" t="str">
            <v>BHL</v>
          </cell>
          <cell r="E2429">
            <v>0</v>
          </cell>
          <cell r="F2429" t="str">
            <v>MTWRF</v>
          </cell>
          <cell r="G2429" t="str">
            <v>400 Lyster Ave</v>
          </cell>
          <cell r="H2429" t="str">
            <v>SADDLE BROOK</v>
          </cell>
          <cell r="I2429" t="str">
            <v>NJ</v>
          </cell>
          <cell r="J2429" t="str">
            <v>07663</v>
          </cell>
          <cell r="K2429" t="str">
            <v>High Confidence Auto Street Ref Geocoded</v>
          </cell>
          <cell r="L2429" t="str">
            <v>BHL-Cheflr foods</v>
          </cell>
          <cell r="M2429" t="str">
            <v>BACKHAUL</v>
          </cell>
          <cell r="N2429" t="str">
            <v>BACKHAUL</v>
          </cell>
          <cell r="P2429">
            <v>43480</v>
          </cell>
          <cell r="Q2429">
            <v>43892.742268518501</v>
          </cell>
          <cell r="R2429">
            <v>43732</v>
          </cell>
          <cell r="S2429" t="str">
            <v>FRANKIE</v>
          </cell>
          <cell r="T2429" t="str">
            <v>11</v>
          </cell>
          <cell r="V2429" t="str">
            <v>40.900530</v>
          </cell>
          <cell r="W2429" t="str">
            <v>-74.102230</v>
          </cell>
        </row>
        <row r="2430">
          <cell r="B2430">
            <v>17877</v>
          </cell>
          <cell r="C2430" t="str">
            <v>BHL - Rogers orchard</v>
          </cell>
          <cell r="D2430" t="str">
            <v>BHL</v>
          </cell>
          <cell r="E2430">
            <v>0</v>
          </cell>
          <cell r="F2430" t="str">
            <v>MTWRF</v>
          </cell>
          <cell r="G2430" t="str">
            <v>336 Long Bottom RD</v>
          </cell>
          <cell r="H2430" t="str">
            <v>SOUTHINGTON</v>
          </cell>
          <cell r="I2430" t="str">
            <v>CT</v>
          </cell>
          <cell r="J2430" t="str">
            <v>06489</v>
          </cell>
          <cell r="K2430" t="str">
            <v>High Confidence Auto Street Ref Geocoded</v>
          </cell>
          <cell r="L2430" t="str">
            <v>BHL-Rogers Orch</v>
          </cell>
          <cell r="M2430" t="str">
            <v>BACKHAUL</v>
          </cell>
          <cell r="N2430" t="str">
            <v>BACKHAUL</v>
          </cell>
          <cell r="P2430">
            <v>43152</v>
          </cell>
          <cell r="Q2430">
            <v>43892.754224536999</v>
          </cell>
          <cell r="R2430">
            <v>44320</v>
          </cell>
          <cell r="S2430" t="str">
            <v>FRANKIE</v>
          </cell>
          <cell r="T2430" t="str">
            <v>11</v>
          </cell>
          <cell r="V2430" t="str">
            <v>41.637333</v>
          </cell>
          <cell r="W2430" t="str">
            <v>-72.838409</v>
          </cell>
        </row>
        <row r="2431">
          <cell r="B2431">
            <v>17889</v>
          </cell>
          <cell r="C2431" t="str">
            <v>BHL - SOGELCO - PREFERRED FREEZER</v>
          </cell>
          <cell r="D2431" t="str">
            <v>BHL</v>
          </cell>
          <cell r="E2431">
            <v>0</v>
          </cell>
          <cell r="F2431" t="str">
            <v>MTWRF</v>
          </cell>
          <cell r="G2431" t="str">
            <v>60 COMMERCIAL STREET</v>
          </cell>
          <cell r="H2431" t="str">
            <v>EVERETT</v>
          </cell>
          <cell r="I2431" t="str">
            <v>MA</v>
          </cell>
          <cell r="J2431" t="str">
            <v>02149</v>
          </cell>
          <cell r="K2431" t="str">
            <v>Exact Auto Street Reference Geocoded</v>
          </cell>
          <cell r="L2431" t="str">
            <v>BHL-Paul Marks</v>
          </cell>
          <cell r="M2431" t="str">
            <v>BACKHAUL</v>
          </cell>
          <cell r="N2431" t="str">
            <v>BACKHAUL</v>
          </cell>
          <cell r="O2431" t="str">
            <v>EFFECTIVE 8/10/20 Del in all locations unless cust chooses not to.</v>
          </cell>
          <cell r="P2431">
            <v>44024</v>
          </cell>
          <cell r="Q2431">
            <v>44053.541400463</v>
          </cell>
          <cell r="R2431">
            <v>44264</v>
          </cell>
          <cell r="S2431" t="str">
            <v>FRANKIE</v>
          </cell>
          <cell r="T2431" t="str">
            <v>11</v>
          </cell>
          <cell r="V2431" t="str">
            <v>42.390102</v>
          </cell>
          <cell r="W2431" t="str">
            <v>-71.057575</v>
          </cell>
        </row>
        <row r="2432">
          <cell r="B2432">
            <v>17905</v>
          </cell>
          <cell r="C2432" t="str">
            <v>BHL - Wilmington Cold Storage</v>
          </cell>
          <cell r="D2432" t="str">
            <v>BHL</v>
          </cell>
          <cell r="E2432">
            <v>0</v>
          </cell>
          <cell r="F2432" t="str">
            <v>MTWRF</v>
          </cell>
          <cell r="G2432" t="str">
            <v>2 Industrial Way</v>
          </cell>
          <cell r="H2432" t="str">
            <v>WILMINGTON</v>
          </cell>
          <cell r="I2432" t="str">
            <v>MA</v>
          </cell>
          <cell r="J2432" t="str">
            <v>01887</v>
          </cell>
          <cell r="K2432" t="str">
            <v>High Confidence Auto Street Ref Geocoded</v>
          </cell>
          <cell r="L2432" t="str">
            <v>BHL-Wilmington Cld</v>
          </cell>
          <cell r="M2432" t="str">
            <v>BACKHAUL</v>
          </cell>
          <cell r="N2432" t="str">
            <v>BACKHAUL</v>
          </cell>
          <cell r="O2432" t="str">
            <v>EFFECTIVE 8/10/20 Del in all locations unless cust chooses not to.</v>
          </cell>
          <cell r="P2432">
            <v>43252</v>
          </cell>
          <cell r="Q2432">
            <v>44053.541400463</v>
          </cell>
          <cell r="R2432">
            <v>44110</v>
          </cell>
          <cell r="S2432" t="str">
            <v>FRANKIE</v>
          </cell>
          <cell r="T2432" t="str">
            <v>11</v>
          </cell>
          <cell r="V2432" t="str">
            <v>42.525984</v>
          </cell>
          <cell r="W2432" t="str">
            <v>-71.148368</v>
          </cell>
        </row>
        <row r="2433">
          <cell r="B2433">
            <v>17906</v>
          </cell>
          <cell r="C2433" t="str">
            <v>BHL - Sommer Maid</v>
          </cell>
          <cell r="D2433" t="str">
            <v>BHL</v>
          </cell>
          <cell r="E2433">
            <v>0</v>
          </cell>
          <cell r="F2433" t="str">
            <v>MTWRF</v>
          </cell>
          <cell r="G2433" t="str">
            <v>290 Chambers Road</v>
          </cell>
          <cell r="H2433" t="str">
            <v>TOUGHKENAMON</v>
          </cell>
          <cell r="I2433" t="str">
            <v>PA</v>
          </cell>
          <cell r="J2433" t="str">
            <v>19374</v>
          </cell>
          <cell r="K2433" t="str">
            <v>Exact Auto Street Reference Geocoded</v>
          </cell>
          <cell r="L2433" t="str">
            <v>BHL-Sommer Maid</v>
          </cell>
          <cell r="M2433" t="str">
            <v>BACKHAUL</v>
          </cell>
          <cell r="N2433" t="str">
            <v>BACKHAUL</v>
          </cell>
          <cell r="O2433" t="str">
            <v>In Manfredi Cold Storage.</v>
          </cell>
          <cell r="P2433">
            <v>43844</v>
          </cell>
          <cell r="Q2433">
            <v>43892.755057870403</v>
          </cell>
          <cell r="S2433" t="str">
            <v>FRANKIE</v>
          </cell>
          <cell r="T2433" t="str">
            <v>11</v>
          </cell>
          <cell r="V2433" t="str">
            <v>39.836428</v>
          </cell>
          <cell r="W2433" t="str">
            <v>-75.744529</v>
          </cell>
        </row>
        <row r="2434">
          <cell r="B2434">
            <v>17909</v>
          </cell>
          <cell r="C2434" t="str">
            <v>BHL - ONOFRIOS bh</v>
          </cell>
          <cell r="D2434" t="str">
            <v>BHL</v>
          </cell>
          <cell r="E2434">
            <v>0</v>
          </cell>
          <cell r="F2434" t="str">
            <v>MTWRF</v>
          </cell>
          <cell r="G2434" t="str">
            <v>35 Wheeler St</v>
          </cell>
          <cell r="H2434" t="str">
            <v>NEW HAVEN</v>
          </cell>
          <cell r="I2434" t="str">
            <v>CT</v>
          </cell>
          <cell r="J2434" t="str">
            <v>06512</v>
          </cell>
          <cell r="K2434" t="str">
            <v>High Confidence Auto Street Ref Geocoded</v>
          </cell>
          <cell r="L2434" t="str">
            <v>BHL-ONOFRIOS</v>
          </cell>
          <cell r="M2434" t="str">
            <v>BACKHAUL</v>
          </cell>
          <cell r="N2434" t="str">
            <v>BACKHAUL</v>
          </cell>
          <cell r="P2434">
            <v>43355</v>
          </cell>
          <cell r="Q2434">
            <v>43892.752210648097</v>
          </cell>
          <cell r="S2434" t="str">
            <v>FRANKIE</v>
          </cell>
          <cell r="T2434" t="str">
            <v>11</v>
          </cell>
          <cell r="V2434" t="str">
            <v>41.295173</v>
          </cell>
          <cell r="W2434" t="str">
            <v>-72.899010</v>
          </cell>
        </row>
        <row r="2435">
          <cell r="B2435">
            <v>17916</v>
          </cell>
          <cell r="C2435" t="str">
            <v>BHL - Sharon Foods</v>
          </cell>
          <cell r="D2435" t="str">
            <v>BHL</v>
          </cell>
          <cell r="E2435">
            <v>0</v>
          </cell>
          <cell r="F2435" t="str">
            <v>MTWRF</v>
          </cell>
          <cell r="G2435" t="str">
            <v>1650 Shawsheen Street</v>
          </cell>
          <cell r="H2435" t="str">
            <v>TEWKSBURY</v>
          </cell>
          <cell r="I2435" t="str">
            <v>MA</v>
          </cell>
          <cell r="J2435" t="str">
            <v>01876</v>
          </cell>
          <cell r="K2435" t="str">
            <v>Exact Auto Street Reference Geocoded</v>
          </cell>
          <cell r="L2435" t="str">
            <v>BHL-Sharon; EJ</v>
          </cell>
          <cell r="M2435" t="str">
            <v>BACKHAUL</v>
          </cell>
          <cell r="N2435" t="str">
            <v>BACKHAUL</v>
          </cell>
          <cell r="O2435" t="str">
            <v>EFFECTIVE 8/10/20 Del in all locations unless cust chooses not to.</v>
          </cell>
          <cell r="P2435">
            <v>43362</v>
          </cell>
          <cell r="Q2435">
            <v>44384.495636574102</v>
          </cell>
          <cell r="R2435">
            <v>44764</v>
          </cell>
          <cell r="S2435" t="str">
            <v>ADMIN</v>
          </cell>
          <cell r="T2435" t="str">
            <v>11</v>
          </cell>
          <cell r="V2435" t="str">
            <v>42.619598</v>
          </cell>
          <cell r="W2435" t="str">
            <v>-71.184533</v>
          </cell>
        </row>
        <row r="2436">
          <cell r="B2436">
            <v>17936</v>
          </cell>
          <cell r="C2436" t="str">
            <v>BHL - Sabrett</v>
          </cell>
          <cell r="D2436" t="str">
            <v>BHL</v>
          </cell>
          <cell r="E2436">
            <v>0</v>
          </cell>
          <cell r="F2436" t="str">
            <v>MTWRF</v>
          </cell>
          <cell r="G2436" t="str">
            <v>787 East 138th st</v>
          </cell>
          <cell r="H2436" t="str">
            <v>BRONX</v>
          </cell>
          <cell r="I2436" t="str">
            <v>NY</v>
          </cell>
          <cell r="J2436" t="str">
            <v>10454</v>
          </cell>
          <cell r="K2436" t="str">
            <v>Exact Auto Street Reference Geocoded</v>
          </cell>
          <cell r="L2436" t="str">
            <v>BHL-Sabrett</v>
          </cell>
          <cell r="M2436" t="str">
            <v>BACKHAUL</v>
          </cell>
          <cell r="N2436" t="str">
            <v>BACKHAUL</v>
          </cell>
          <cell r="O2436" t="str">
            <v>EFFECTIVE 8/10/20 Del in all locations unless cust chooses not to.</v>
          </cell>
          <cell r="P2436">
            <v>43429</v>
          </cell>
          <cell r="Q2436">
            <v>44053.541400463</v>
          </cell>
          <cell r="R2436">
            <v>44535</v>
          </cell>
          <cell r="S2436" t="str">
            <v>FRANKIE</v>
          </cell>
          <cell r="T2436" t="str">
            <v>11</v>
          </cell>
          <cell r="V2436" t="str">
            <v>40.804043</v>
          </cell>
          <cell r="W2436" t="str">
            <v>-73.910750</v>
          </cell>
        </row>
        <row r="2437">
          <cell r="B2437">
            <v>17978</v>
          </cell>
          <cell r="C2437" t="str">
            <v>BHL - Preferred Freezers NJ</v>
          </cell>
          <cell r="D2437" t="str">
            <v>BHL</v>
          </cell>
          <cell r="E2437">
            <v>0</v>
          </cell>
          <cell r="F2437" t="str">
            <v>MR</v>
          </cell>
          <cell r="G2437" t="str">
            <v>536 Fayette St</v>
          </cell>
          <cell r="H2437" t="str">
            <v>PERTH AMBOY</v>
          </cell>
          <cell r="I2437" t="str">
            <v>NJ</v>
          </cell>
          <cell r="J2437" t="str">
            <v>08861</v>
          </cell>
          <cell r="K2437" t="str">
            <v>Exact Auto Street Reference Geocoded</v>
          </cell>
          <cell r="L2437" t="str">
            <v>BHL-Pref Frz NJ</v>
          </cell>
          <cell r="M2437" t="str">
            <v>BACKHAUL</v>
          </cell>
          <cell r="N2437" t="str">
            <v>BACKHAUL</v>
          </cell>
          <cell r="O2437" t="str">
            <v>EFFECTIVE 8/10/20 Del in all locations unless cust chooses not to.</v>
          </cell>
          <cell r="P2437">
            <v>43663</v>
          </cell>
          <cell r="Q2437">
            <v>44053.541400463</v>
          </cell>
          <cell r="R2437">
            <v>44187</v>
          </cell>
          <cell r="S2437" t="str">
            <v>FRANKIE</v>
          </cell>
          <cell r="T2437" t="str">
            <v>11</v>
          </cell>
          <cell r="V2437" t="str">
            <v>40.515114</v>
          </cell>
          <cell r="W2437" t="str">
            <v>-74.284220</v>
          </cell>
        </row>
        <row r="2438">
          <cell r="B2438">
            <v>17984</v>
          </cell>
          <cell r="C2438" t="str">
            <v>BHL - Lincoln Packing (Cola)</v>
          </cell>
          <cell r="D2438" t="str">
            <v>BHL</v>
          </cell>
          <cell r="E2438">
            <v>0</v>
          </cell>
          <cell r="F2438" t="str">
            <v>MTWRF</v>
          </cell>
          <cell r="G2438" t="str">
            <v>7 Industrial Road</v>
          </cell>
          <cell r="H2438" t="str">
            <v>CRANSTON</v>
          </cell>
          <cell r="I2438" t="str">
            <v>RI</v>
          </cell>
          <cell r="J2438" t="str">
            <v>02920</v>
          </cell>
          <cell r="K2438" t="str">
            <v>Exact Auto Street Reference Geocoded</v>
          </cell>
          <cell r="L2438" t="str">
            <v>BHL-LINCOLN PACK</v>
          </cell>
          <cell r="M2438" t="str">
            <v>BACKHAUL</v>
          </cell>
          <cell r="N2438" t="str">
            <v>BACKHAUL</v>
          </cell>
          <cell r="O2438" t="str">
            <v>EFFECTIVE 8/10/20 Del in all locations unless cust chooses not to.</v>
          </cell>
          <cell r="P2438">
            <v>43558</v>
          </cell>
          <cell r="Q2438">
            <v>44053.541400463</v>
          </cell>
          <cell r="R2438">
            <v>44256</v>
          </cell>
          <cell r="S2438" t="str">
            <v>FRANKIE</v>
          </cell>
          <cell r="T2438" t="str">
            <v>11</v>
          </cell>
          <cell r="V2438" t="str">
            <v>41.787961</v>
          </cell>
          <cell r="W2438" t="str">
            <v>-71.456312</v>
          </cell>
        </row>
        <row r="2439">
          <cell r="B2439">
            <v>17996</v>
          </cell>
          <cell r="C2439" t="str">
            <v>BHL - NEW ENGLAND FOOD BROKERAGE</v>
          </cell>
          <cell r="D2439" t="str">
            <v>BHL</v>
          </cell>
          <cell r="E2439">
            <v>0</v>
          </cell>
          <cell r="F2439" t="str">
            <v>MTWRF</v>
          </cell>
          <cell r="G2439" t="str">
            <v>305 MYLES STANDISH BOULEVARD</v>
          </cell>
          <cell r="H2439" t="str">
            <v>TAUNTON</v>
          </cell>
          <cell r="I2439" t="str">
            <v>MA</v>
          </cell>
          <cell r="J2439" t="str">
            <v>02780</v>
          </cell>
          <cell r="K2439" t="str">
            <v>Exact Auto Street Reference Geocoded</v>
          </cell>
          <cell r="L2439" t="str">
            <v>BHL-NE FOOD BRKR</v>
          </cell>
          <cell r="M2439" t="str">
            <v>BACKHAUL</v>
          </cell>
          <cell r="N2439" t="str">
            <v>BACKHAUL</v>
          </cell>
          <cell r="O2439" t="str">
            <v>EFFECTIVE 8/10/20 Del in all locations unless cust chooses not to.</v>
          </cell>
          <cell r="P2439">
            <v>43845</v>
          </cell>
          <cell r="Q2439">
            <v>44053.541400463</v>
          </cell>
          <cell r="R2439">
            <v>44761</v>
          </cell>
          <cell r="S2439" t="str">
            <v>FRANKIE</v>
          </cell>
          <cell r="T2439" t="str">
            <v>11</v>
          </cell>
          <cell r="V2439" t="str">
            <v>41.953557</v>
          </cell>
          <cell r="W2439" t="str">
            <v>-71.137559</v>
          </cell>
        </row>
        <row r="2440">
          <cell r="B2440">
            <v>17998</v>
          </cell>
          <cell r="C2440" t="str">
            <v>BHL - Royal Poultry</v>
          </cell>
          <cell r="D2440" t="str">
            <v>BHL</v>
          </cell>
          <cell r="E2440">
            <v>0</v>
          </cell>
          <cell r="F2440" t="str">
            <v>MTWRF</v>
          </cell>
          <cell r="G2440" t="str">
            <v>7 INDUSTRIAL ROAD</v>
          </cell>
          <cell r="H2440" t="str">
            <v>CRANSTON</v>
          </cell>
          <cell r="I2440" t="str">
            <v>RI</v>
          </cell>
          <cell r="J2440" t="str">
            <v>02920</v>
          </cell>
          <cell r="K2440" t="str">
            <v>Exact Auto Street Reference Geocoded</v>
          </cell>
          <cell r="L2440" t="str">
            <v>BHL-Royal Poultry</v>
          </cell>
          <cell r="M2440" t="str">
            <v>BACKHAUL</v>
          </cell>
          <cell r="N2440" t="str">
            <v>BACKHAUL</v>
          </cell>
          <cell r="O2440" t="str">
            <v>EFFECTIVE 8/10/20 Del in all locations unless cust chooses not to.</v>
          </cell>
          <cell r="P2440">
            <v>43720</v>
          </cell>
          <cell r="Q2440">
            <v>44053.541400463</v>
          </cell>
          <cell r="R2440">
            <v>44760</v>
          </cell>
          <cell r="S2440" t="str">
            <v>FRANKIE</v>
          </cell>
          <cell r="T2440" t="str">
            <v>11</v>
          </cell>
          <cell r="V2440" t="str">
            <v>41.787961</v>
          </cell>
          <cell r="W2440" t="str">
            <v>-71.456312</v>
          </cell>
        </row>
        <row r="2441">
          <cell r="B2441">
            <v>18014</v>
          </cell>
          <cell r="C2441" t="str">
            <v>BHL - FIJI WATER COMPANY - GLOUCESTER TERMINALS</v>
          </cell>
          <cell r="D2441" t="str">
            <v>BHL</v>
          </cell>
          <cell r="E2441">
            <v>0</v>
          </cell>
          <cell r="F2441" t="str">
            <v>MTWRF</v>
          </cell>
          <cell r="G2441" t="str">
            <v>180 NORTH KING STREET</v>
          </cell>
          <cell r="H2441" t="str">
            <v>GLOUCESTER CITY</v>
          </cell>
          <cell r="I2441" t="str">
            <v>NJ</v>
          </cell>
          <cell r="J2441" t="str">
            <v>08030</v>
          </cell>
          <cell r="K2441" t="str">
            <v>High Confidence Auto Street Ref Geocoded</v>
          </cell>
          <cell r="L2441" t="str">
            <v>BHL-FIJI</v>
          </cell>
          <cell r="M2441" t="str">
            <v>BACKHAUL</v>
          </cell>
          <cell r="N2441" t="str">
            <v>BACKHAUL</v>
          </cell>
          <cell r="P2441">
            <v>43746</v>
          </cell>
          <cell r="Q2441">
            <v>43892.745752314797</v>
          </cell>
          <cell r="S2441" t="str">
            <v>FRANKIE</v>
          </cell>
          <cell r="T2441" t="str">
            <v>11</v>
          </cell>
          <cell r="V2441" t="str">
            <v>39.900940</v>
          </cell>
          <cell r="W2441" t="str">
            <v>-75.123303</v>
          </cell>
        </row>
        <row r="2442">
          <cell r="B2442">
            <v>18025</v>
          </cell>
          <cell r="C2442" t="str">
            <v>BHL - CW Resources Backhaul</v>
          </cell>
          <cell r="D2442" t="str">
            <v>BHL</v>
          </cell>
          <cell r="E2442">
            <v>0</v>
          </cell>
          <cell r="F2442" t="str">
            <v>MTWRF</v>
          </cell>
          <cell r="G2442" t="str">
            <v>140 Production Court</v>
          </cell>
          <cell r="H2442" t="str">
            <v>NEW BRITAIN</v>
          </cell>
          <cell r="I2442" t="str">
            <v>CT</v>
          </cell>
          <cell r="J2442" t="str">
            <v>06051</v>
          </cell>
          <cell r="K2442" t="str">
            <v>Exact Auto Street Reference Geocoded</v>
          </cell>
          <cell r="L2442" t="str">
            <v>BHL-CW Resources</v>
          </cell>
          <cell r="M2442" t="str">
            <v>BACKHAUL</v>
          </cell>
          <cell r="N2442" t="str">
            <v>BACKHAUL</v>
          </cell>
          <cell r="O2442" t="str">
            <v>EFFECTIVE 8/10/20 Del in all locations unless cust chooses not to.</v>
          </cell>
          <cell r="P2442">
            <v>43756</v>
          </cell>
          <cell r="Q2442">
            <v>44053.541400463</v>
          </cell>
          <cell r="R2442">
            <v>44754</v>
          </cell>
          <cell r="S2442" t="str">
            <v>FRANKIE</v>
          </cell>
          <cell r="T2442" t="str">
            <v>11</v>
          </cell>
          <cell r="V2442" t="str">
            <v>41.665610</v>
          </cell>
          <cell r="W2442" t="str">
            <v>-72.757521</v>
          </cell>
        </row>
        <row r="2443">
          <cell r="B2443">
            <v>18028</v>
          </cell>
          <cell r="C2443" t="str">
            <v>BHL - LONGHINI SAUSAGE COMPANY</v>
          </cell>
          <cell r="D2443" t="str">
            <v>BHL</v>
          </cell>
          <cell r="E2443">
            <v>0</v>
          </cell>
          <cell r="F2443" t="str">
            <v>MTWRF</v>
          </cell>
          <cell r="G2443" t="str">
            <v>41 LOKNGHINI LANE</v>
          </cell>
          <cell r="H2443" t="str">
            <v>NEW HAVEN</v>
          </cell>
          <cell r="I2443" t="str">
            <v>CT</v>
          </cell>
          <cell r="J2443" t="str">
            <v>06519</v>
          </cell>
          <cell r="K2443" t="str">
            <v>High Confidence Auto Street Ref Geocoded</v>
          </cell>
          <cell r="L2443" t="str">
            <v>BHL-LONGHINI</v>
          </cell>
          <cell r="M2443" t="str">
            <v>BACKHAUL</v>
          </cell>
          <cell r="N2443" t="str">
            <v>BACKHAUL</v>
          </cell>
          <cell r="O2443" t="str">
            <v>EFFECTIVE 8/10/20 Del in all locations unless cust chooses not to.</v>
          </cell>
          <cell r="P2443">
            <v>43808</v>
          </cell>
          <cell r="Q2443">
            <v>44053.541400463</v>
          </cell>
          <cell r="R2443">
            <v>44718</v>
          </cell>
          <cell r="S2443" t="str">
            <v>FRANKIE</v>
          </cell>
          <cell r="T2443" t="str">
            <v>11</v>
          </cell>
          <cell r="V2443" t="str">
            <v>41.295293</v>
          </cell>
          <cell r="W2443" t="str">
            <v>-72.948802</v>
          </cell>
        </row>
        <row r="2444">
          <cell r="B2444">
            <v>18055</v>
          </cell>
          <cell r="C2444" t="str">
            <v>BHL - LIUZZI CHEESE</v>
          </cell>
          <cell r="D2444" t="str">
            <v>BHL</v>
          </cell>
          <cell r="E2444">
            <v>0</v>
          </cell>
          <cell r="F2444" t="str">
            <v>MTWRF</v>
          </cell>
          <cell r="G2444" t="str">
            <v>86 ROSSOTTO DRIVE</v>
          </cell>
          <cell r="H2444" t="str">
            <v>HAMDEN</v>
          </cell>
          <cell r="I2444" t="str">
            <v>CT</v>
          </cell>
          <cell r="J2444" t="str">
            <v>06514</v>
          </cell>
          <cell r="K2444" t="str">
            <v>High Confidence Auto Street Ref Geocoded</v>
          </cell>
          <cell r="L2444" t="str">
            <v>BHL-ARCTIC</v>
          </cell>
          <cell r="M2444" t="str">
            <v>BACKHAUL</v>
          </cell>
          <cell r="N2444" t="str">
            <v>BACKHAUL</v>
          </cell>
          <cell r="O2444" t="str">
            <v>EFFECTIVE 8/10/20 Del in all locations unless cust chooses not to.</v>
          </cell>
          <cell r="P2444">
            <v>43881</v>
          </cell>
          <cell r="Q2444">
            <v>44565.725902777798</v>
          </cell>
          <cell r="R2444">
            <v>44760</v>
          </cell>
          <cell r="S2444" t="str">
            <v>FRANKIE</v>
          </cell>
          <cell r="T2444" t="str">
            <v>11</v>
          </cell>
          <cell r="V2444" t="str">
            <v>41.394420</v>
          </cell>
          <cell r="W2444" t="str">
            <v>-72.917430</v>
          </cell>
        </row>
        <row r="2445">
          <cell r="B2445">
            <v>18119</v>
          </cell>
          <cell r="C2445" t="str">
            <v>BHL - WISE</v>
          </cell>
          <cell r="D2445" t="str">
            <v>BHL</v>
          </cell>
          <cell r="E2445">
            <v>0</v>
          </cell>
          <cell r="F2445" t="str">
            <v>MTWRF</v>
          </cell>
          <cell r="G2445" t="str">
            <v>1414 Tolland Turnpike</v>
          </cell>
          <cell r="H2445" t="str">
            <v>MANCHESTER</v>
          </cell>
          <cell r="I2445" t="str">
            <v>CT</v>
          </cell>
          <cell r="J2445" t="str">
            <v>06040</v>
          </cell>
          <cell r="K2445" t="str">
            <v>High Confidence Auto Street Ref Geocoded</v>
          </cell>
          <cell r="L2445" t="str">
            <v>BHL-Hartford Snack</v>
          </cell>
          <cell r="M2445" t="str">
            <v>BACKHAUL</v>
          </cell>
          <cell r="N2445" t="str">
            <v>BACKHAUL</v>
          </cell>
          <cell r="O2445" t="str">
            <v>EFFECTIVE 8/10/20 Del in all locations unless cust chooses not to.</v>
          </cell>
          <cell r="P2445">
            <v>44224</v>
          </cell>
          <cell r="Q2445">
            <v>44224.448599536998</v>
          </cell>
          <cell r="R2445">
            <v>44748</v>
          </cell>
          <cell r="S2445" t="str">
            <v>ADMIN</v>
          </cell>
          <cell r="T2445" t="str">
            <v>11</v>
          </cell>
          <cell r="V2445" t="str">
            <v>41.794976</v>
          </cell>
          <cell r="W2445" t="str">
            <v>-72.562893</v>
          </cell>
        </row>
        <row r="2446">
          <cell r="B2446">
            <v>18135</v>
          </cell>
          <cell r="C2446" t="str">
            <v>BHL - Maloney Seafood</v>
          </cell>
          <cell r="D2446" t="str">
            <v>BHL</v>
          </cell>
          <cell r="E2446">
            <v>0</v>
          </cell>
          <cell r="F2446" t="str">
            <v>MTWRF</v>
          </cell>
          <cell r="G2446" t="str">
            <v>425 Constitution Drive</v>
          </cell>
          <cell r="H2446" t="str">
            <v>TAUNTON</v>
          </cell>
          <cell r="I2446" t="str">
            <v>MA</v>
          </cell>
          <cell r="J2446" t="str">
            <v>02780</v>
          </cell>
          <cell r="K2446" t="str">
            <v>Exact Auto Street Reference Geocoded</v>
          </cell>
          <cell r="L2446" t="str">
            <v>BHL-MalSeaFood</v>
          </cell>
          <cell r="M2446" t="str">
            <v>BACKHAUL</v>
          </cell>
          <cell r="N2446" t="str">
            <v>BACKHAUL</v>
          </cell>
          <cell r="P2446">
            <v>44299</v>
          </cell>
          <cell r="Q2446">
            <v>44299.461967592601</v>
          </cell>
          <cell r="R2446">
            <v>44733</v>
          </cell>
          <cell r="S2446" t="str">
            <v>ADMIN</v>
          </cell>
          <cell r="T2446" t="str">
            <v>11</v>
          </cell>
          <cell r="V2446" t="str">
            <v>41.946416</v>
          </cell>
          <cell r="W2446" t="str">
            <v>-71.127459</v>
          </cell>
        </row>
        <row r="2447">
          <cell r="B2447">
            <v>18204</v>
          </cell>
          <cell r="C2447" t="str">
            <v>BHL - Fed-Rich Veal</v>
          </cell>
          <cell r="D2447" t="str">
            <v>BHL</v>
          </cell>
          <cell r="E2447">
            <v>0</v>
          </cell>
          <cell r="F2447" t="str">
            <v>WF</v>
          </cell>
          <cell r="G2447" t="str">
            <v>125 Sutton St</v>
          </cell>
          <cell r="H2447" t="str">
            <v>PROVIDENCE</v>
          </cell>
          <cell r="I2447" t="str">
            <v>RI</v>
          </cell>
          <cell r="J2447" t="str">
            <v>02903</v>
          </cell>
          <cell r="K2447" t="str">
            <v>Exact Auto Street Reference Geocoded</v>
          </cell>
          <cell r="L2447" t="str">
            <v>BHL-Fed-Rich</v>
          </cell>
          <cell r="M2447" t="str">
            <v>BACKHAUL</v>
          </cell>
          <cell r="N2447" t="str">
            <v>BACKHAUL</v>
          </cell>
          <cell r="P2447">
            <v>43822</v>
          </cell>
          <cell r="Q2447">
            <v>43892.745567129597</v>
          </cell>
          <cell r="S2447" t="str">
            <v>FRANKIE</v>
          </cell>
          <cell r="T2447" t="str">
            <v>11</v>
          </cell>
          <cell r="V2447" t="str">
            <v>41.821698</v>
          </cell>
          <cell r="W2447" t="str">
            <v>-71.428253</v>
          </cell>
        </row>
        <row r="2448">
          <cell r="B2448">
            <v>19026</v>
          </cell>
          <cell r="C2448" t="str">
            <v>BHL - BURRIS SPRINGFIELD (WINER)</v>
          </cell>
          <cell r="D2448" t="str">
            <v>BHL</v>
          </cell>
          <cell r="E2448">
            <v>0</v>
          </cell>
          <cell r="F2448" t="str">
            <v>MTWRF</v>
          </cell>
          <cell r="G2448" t="str">
            <v>207 LIBERTY STREET</v>
          </cell>
          <cell r="H2448" t="str">
            <v>SPRINGFIELD</v>
          </cell>
          <cell r="I2448" t="str">
            <v>MA</v>
          </cell>
          <cell r="J2448" t="str">
            <v>01104</v>
          </cell>
          <cell r="K2448" t="str">
            <v>High Confidence Auto Street Ref Geocoded</v>
          </cell>
          <cell r="L2448" t="str">
            <v>BHL-WINER</v>
          </cell>
          <cell r="M2448" t="str">
            <v>BACKHAUL</v>
          </cell>
          <cell r="N2448" t="str">
            <v>BACKHAUL</v>
          </cell>
          <cell r="P2448">
            <v>43944</v>
          </cell>
          <cell r="Q2448">
            <v>43944.495844907397</v>
          </cell>
          <cell r="R2448">
            <v>44059</v>
          </cell>
          <cell r="S2448" t="str">
            <v>FRANKIE</v>
          </cell>
          <cell r="T2448" t="str">
            <v>11</v>
          </cell>
          <cell r="V2448" t="str">
            <v>42.109606</v>
          </cell>
          <cell r="W2448" t="str">
            <v>-72.591514</v>
          </cell>
        </row>
        <row r="2449">
          <cell r="B2449">
            <v>19355</v>
          </cell>
          <cell r="C2449" t="str">
            <v>BHL - MUFFIN TOWN</v>
          </cell>
          <cell r="D2449" t="str">
            <v>BHL</v>
          </cell>
          <cell r="E2449">
            <v>0</v>
          </cell>
          <cell r="F2449" t="str">
            <v>MTWRF</v>
          </cell>
          <cell r="G2449" t="str">
            <v>130 CRESCENT AVE</v>
          </cell>
          <cell r="H2449" t="str">
            <v>CHELSEA</v>
          </cell>
          <cell r="I2449" t="str">
            <v>MA</v>
          </cell>
          <cell r="J2449" t="str">
            <v>02150</v>
          </cell>
          <cell r="K2449" t="str">
            <v>Exact Auto Street Reference Geocoded</v>
          </cell>
          <cell r="L2449" t="str">
            <v>BHL-MUFN TWN</v>
          </cell>
          <cell r="M2449" t="str">
            <v>BACKHAUL</v>
          </cell>
          <cell r="N2449" t="str">
            <v>BACKHAUL</v>
          </cell>
          <cell r="O2449" t="str">
            <v>EFFECTIVE 8/10/20 Del in all locations unless cust chooses not to.</v>
          </cell>
          <cell r="P2449">
            <v>38915</v>
          </cell>
          <cell r="Q2449">
            <v>44053.541400463</v>
          </cell>
          <cell r="R2449">
            <v>44764</v>
          </cell>
          <cell r="S2449" t="str">
            <v>FRANKIE</v>
          </cell>
          <cell r="T2449" t="str">
            <v>11</v>
          </cell>
          <cell r="V2449" t="str">
            <v>42.395989</v>
          </cell>
          <cell r="W2449" t="str">
            <v>-71.024724</v>
          </cell>
        </row>
        <row r="2450">
          <cell r="B2450">
            <v>19997</v>
          </cell>
          <cell r="C2450" t="str">
            <v>BHL - COSMOS</v>
          </cell>
          <cell r="D2450" t="str">
            <v>BHL</v>
          </cell>
          <cell r="E2450">
            <v>0</v>
          </cell>
          <cell r="F2450" t="str">
            <v>MTWRF</v>
          </cell>
          <cell r="G2450" t="str">
            <v>200 CALLEGARI DR</v>
          </cell>
          <cell r="H2450" t="str">
            <v>WEST HAVEN</v>
          </cell>
          <cell r="I2450" t="str">
            <v>CT</v>
          </cell>
          <cell r="J2450" t="str">
            <v>06516</v>
          </cell>
          <cell r="K2450" t="str">
            <v>Exact Auto Street Reference Geocoded</v>
          </cell>
          <cell r="L2450" t="str">
            <v>BHL-COSMOS</v>
          </cell>
          <cell r="M2450" t="str">
            <v>BACKHAUL</v>
          </cell>
          <cell r="N2450" t="str">
            <v>BACKHAUL</v>
          </cell>
          <cell r="P2450">
            <v>38915</v>
          </cell>
          <cell r="Q2450">
            <v>43892.744236111103</v>
          </cell>
          <cell r="R2450">
            <v>44727</v>
          </cell>
          <cell r="S2450" t="str">
            <v>FRANKIE</v>
          </cell>
          <cell r="T2450" t="str">
            <v>11</v>
          </cell>
          <cell r="V2450" t="str">
            <v>41.255047</v>
          </cell>
          <cell r="W2450" t="str">
            <v>-72.986947</v>
          </cell>
        </row>
        <row r="2451">
          <cell r="B2451">
            <v>201490</v>
          </cell>
          <cell r="C2451" t="str">
            <v>Westbrook Lobster - Wallingford</v>
          </cell>
          <cell r="D2451" t="str">
            <v>B</v>
          </cell>
          <cell r="E2451">
            <v>0</v>
          </cell>
          <cell r="F2451" t="str">
            <v>TF</v>
          </cell>
          <cell r="G2451" t="str">
            <v>300 Church St</v>
          </cell>
          <cell r="H2451" t="str">
            <v>Wallingford</v>
          </cell>
          <cell r="I2451" t="str">
            <v>CT</v>
          </cell>
          <cell r="J2451" t="str">
            <v>06492</v>
          </cell>
          <cell r="K2451" t="str">
            <v>Exact Auto Street Reference Geocoded</v>
          </cell>
          <cell r="M2451" t="str">
            <v>JAMES NASTRI</v>
          </cell>
          <cell r="N2451" t="str">
            <v>BLAIR DISTRICT</v>
          </cell>
          <cell r="O2451" t="str">
            <v>EFFECTIVE 8/10/20 Del in all locations unless cust chooses not to.</v>
          </cell>
          <cell r="P2451">
            <v>38320</v>
          </cell>
          <cell r="Q2451">
            <v>44634.839479166701</v>
          </cell>
          <cell r="R2451">
            <v>44763</v>
          </cell>
          <cell r="S2451" t="str">
            <v>FRANKIE</v>
          </cell>
          <cell r="T2451" t="str">
            <v>10</v>
          </cell>
          <cell r="V2451" t="str">
            <v>41.491450</v>
          </cell>
          <cell r="W2451" t="str">
            <v>-72.819001</v>
          </cell>
        </row>
        <row r="2452">
          <cell r="B2452">
            <v>301090</v>
          </cell>
          <cell r="C2452" t="str">
            <v>Eugene O neil mem</v>
          </cell>
          <cell r="D2452" t="str">
            <v>B</v>
          </cell>
          <cell r="E2452">
            <v>0</v>
          </cell>
          <cell r="F2452" t="str">
            <v>TF</v>
          </cell>
          <cell r="G2452" t="str">
            <v>305 great neck rd</v>
          </cell>
          <cell r="H2452" t="str">
            <v>WATERFORD</v>
          </cell>
          <cell r="I2452" t="str">
            <v>CT</v>
          </cell>
          <cell r="J2452" t="str">
            <v>06385</v>
          </cell>
          <cell r="K2452" t="str">
            <v>Exact Auto Street Reference Geocoded</v>
          </cell>
          <cell r="M2452" t="str">
            <v>CHRISTINE DEVORE</v>
          </cell>
          <cell r="N2452" t="str">
            <v>BLAIR DISTRICT</v>
          </cell>
          <cell r="P2452">
            <v>38772</v>
          </cell>
          <cell r="Q2452">
            <v>44342.573854166701</v>
          </cell>
          <cell r="R2452">
            <v>44763</v>
          </cell>
          <cell r="S2452" t="str">
            <v>ADMIN</v>
          </cell>
          <cell r="T2452" t="str">
            <v>10</v>
          </cell>
          <cell r="V2452" t="str">
            <v>41.311314</v>
          </cell>
          <cell r="W2452" t="str">
            <v>-72.109436</v>
          </cell>
        </row>
        <row r="2453">
          <cell r="B2453">
            <v>302009</v>
          </cell>
          <cell r="C2453" t="str">
            <v>Evan. Christain Center</v>
          </cell>
          <cell r="D2453" t="str">
            <v>A</v>
          </cell>
          <cell r="E2453">
            <v>0</v>
          </cell>
          <cell r="F2453" t="str">
            <v>MWF</v>
          </cell>
          <cell r="G2453" t="str">
            <v>574 Ashford center rd</v>
          </cell>
          <cell r="H2453" t="str">
            <v>ASHFORD</v>
          </cell>
          <cell r="I2453" t="str">
            <v>CT</v>
          </cell>
          <cell r="J2453" t="str">
            <v>06278</v>
          </cell>
          <cell r="K2453" t="str">
            <v>Exact Auto Street Reference Geocoded</v>
          </cell>
          <cell r="M2453" t="str">
            <v>MATT RAMOS / HOUSE</v>
          </cell>
          <cell r="N2453" t="str">
            <v>CAPPELLO DISTRICT</v>
          </cell>
          <cell r="O2453" t="str">
            <v>Call Bill 860.377.1723</v>
          </cell>
          <cell r="P2453">
            <v>38663</v>
          </cell>
          <cell r="Q2453">
            <v>44496.539884259299</v>
          </cell>
          <cell r="R2453">
            <v>44754</v>
          </cell>
          <cell r="S2453" t="str">
            <v>FRANKIE</v>
          </cell>
          <cell r="T2453" t="str">
            <v>10</v>
          </cell>
          <cell r="V2453" t="str">
            <v>41.877588</v>
          </cell>
          <cell r="W2453" t="str">
            <v>-72.113545</v>
          </cell>
        </row>
        <row r="2454">
          <cell r="B2454">
            <v>302527</v>
          </cell>
          <cell r="C2454" t="str">
            <v>Ted s Restaurant</v>
          </cell>
          <cell r="D2454" t="str">
            <v>C</v>
          </cell>
          <cell r="E2454">
            <v>0</v>
          </cell>
          <cell r="F2454" t="str">
            <v>MWF</v>
          </cell>
          <cell r="G2454" t="str">
            <v>16 King Hill Rd</v>
          </cell>
          <cell r="H2454" t="str">
            <v>STORRS MANSFIELD</v>
          </cell>
          <cell r="I2454" t="str">
            <v>CT</v>
          </cell>
          <cell r="J2454" t="str">
            <v>06268</v>
          </cell>
          <cell r="K2454" t="str">
            <v>High Confidence Auto Street Ref Geocoded</v>
          </cell>
          <cell r="M2454" t="str">
            <v>MATT HEBERT</v>
          </cell>
          <cell r="N2454" t="str">
            <v>BLAIR DISTRICT</v>
          </cell>
          <cell r="P2454">
            <v>38715</v>
          </cell>
          <cell r="Q2454">
            <v>44665.627372685201</v>
          </cell>
          <cell r="R2454">
            <v>44761</v>
          </cell>
          <cell r="S2454" t="str">
            <v>FRANKIE</v>
          </cell>
          <cell r="T2454" t="str">
            <v>10</v>
          </cell>
          <cell r="V2454" t="str">
            <v>41.808947</v>
          </cell>
          <cell r="W2454" t="str">
            <v>-72.259743</v>
          </cell>
        </row>
        <row r="2455">
          <cell r="B2455">
            <v>441240</v>
          </cell>
          <cell r="C2455" t="str">
            <v>Hartford Hospital</v>
          </cell>
          <cell r="E2455">
            <v>0</v>
          </cell>
          <cell r="F2455" t="str">
            <v>W</v>
          </cell>
          <cell r="G2455" t="str">
            <v>75 Seymour St</v>
          </cell>
          <cell r="H2455" t="str">
            <v>HARTFORD</v>
          </cell>
          <cell r="I2455" t="str">
            <v>CT</v>
          </cell>
          <cell r="J2455" t="str">
            <v>06102</v>
          </cell>
          <cell r="K2455" t="str">
            <v>High Confidence Auto Street Ref Geocoded</v>
          </cell>
          <cell r="M2455" t="str">
            <v>JCAPPELLO</v>
          </cell>
          <cell r="N2455" t="str">
            <v>CAPPELLO DISTRICT</v>
          </cell>
          <cell r="P2455">
            <v>38194</v>
          </cell>
          <cell r="Q2455">
            <v>44200.526770833298</v>
          </cell>
          <cell r="R2455">
            <v>44174</v>
          </cell>
          <cell r="S2455" t="str">
            <v>FRANKIE</v>
          </cell>
          <cell r="T2455" t="str">
            <v>10</v>
          </cell>
          <cell r="V2455" t="str">
            <v>41.753652</v>
          </cell>
          <cell r="W2455" t="str">
            <v>-72.680883</v>
          </cell>
        </row>
        <row r="2456">
          <cell r="B2456">
            <v>441562</v>
          </cell>
          <cell r="C2456" t="str">
            <v>( Boy Scouts ) Simsbury</v>
          </cell>
          <cell r="E2456">
            <v>0</v>
          </cell>
          <cell r="F2456" t="str">
            <v>U</v>
          </cell>
          <cell r="G2456" t="str">
            <v>1600 Hopmeadow st</v>
          </cell>
          <cell r="H2456" t="str">
            <v>Simsbury</v>
          </cell>
          <cell r="I2456" t="str">
            <v>CT</v>
          </cell>
          <cell r="J2456" t="str">
            <v>06070</v>
          </cell>
          <cell r="K2456" t="str">
            <v>Exact Auto Street Reference Geocoded</v>
          </cell>
          <cell r="M2456" t="str">
            <v>MIKE LITIN</v>
          </cell>
          <cell r="N2456" t="str">
            <v>RICHARD LOTSTEIN</v>
          </cell>
          <cell r="P2456">
            <v>38194</v>
          </cell>
          <cell r="Q2456">
            <v>44237.865150463003</v>
          </cell>
          <cell r="R2456">
            <v>43795</v>
          </cell>
          <cell r="S2456" t="str">
            <v>FRANKIE</v>
          </cell>
          <cell r="T2456" t="str">
            <v>10</v>
          </cell>
          <cell r="V2456" t="str">
            <v>41.915725</v>
          </cell>
          <cell r="W2456" t="str">
            <v>-72.790132</v>
          </cell>
        </row>
        <row r="2457">
          <cell r="B2457">
            <v>601969</v>
          </cell>
          <cell r="C2457" t="str">
            <v>HELMSMAN</v>
          </cell>
          <cell r="D2457" t="str">
            <v>COSTA</v>
          </cell>
          <cell r="E2457">
            <v>0</v>
          </cell>
          <cell r="F2457" t="str">
            <v>T</v>
          </cell>
          <cell r="G2457" t="str">
            <v>ROUTE 6A</v>
          </cell>
          <cell r="H2457" t="str">
            <v>EAST SANDWICH</v>
          </cell>
          <cell r="I2457" t="str">
            <v>MA</v>
          </cell>
          <cell r="J2457" t="str">
            <v>02537</v>
          </cell>
          <cell r="K2457" t="str">
            <v>Ambiguous Auto Street Ref Geocode</v>
          </cell>
          <cell r="M2457" t="str">
            <v>COSTA</v>
          </cell>
          <cell r="N2457" t="str">
            <v>COSTA</v>
          </cell>
          <cell r="P2457">
            <v>44071</v>
          </cell>
          <cell r="Q2457">
            <v>44071.590243055602</v>
          </cell>
          <cell r="S2457" t="str">
            <v>FRANKIE</v>
          </cell>
          <cell r="T2457" t="str">
            <v>10</v>
          </cell>
          <cell r="V2457" t="str">
            <v>41.742397</v>
          </cell>
          <cell r="W2457" t="str">
            <v>-70.452916</v>
          </cell>
        </row>
        <row r="2458">
          <cell r="B2458">
            <v>601979</v>
          </cell>
          <cell r="C2458" t="str">
            <v>COMMUNITY DAY- HAMPSHIRE SITE</v>
          </cell>
          <cell r="D2458" t="str">
            <v>COSTA</v>
          </cell>
          <cell r="E2458">
            <v>0</v>
          </cell>
          <cell r="F2458" t="str">
            <v>T</v>
          </cell>
          <cell r="G2458" t="str">
            <v>190 HAMPSHIRE STREET</v>
          </cell>
          <cell r="H2458" t="str">
            <v>LAWRENCE</v>
          </cell>
          <cell r="I2458" t="str">
            <v>MA</v>
          </cell>
          <cell r="J2458" t="str">
            <v>01840</v>
          </cell>
          <cell r="K2458" t="str">
            <v>Exact Auto Street Reference Geocoded</v>
          </cell>
          <cell r="M2458" t="str">
            <v>COSTA</v>
          </cell>
          <cell r="N2458" t="str">
            <v>COSTA</v>
          </cell>
          <cell r="P2458">
            <v>44071</v>
          </cell>
          <cell r="Q2458">
            <v>44071.590092592603</v>
          </cell>
          <cell r="S2458" t="str">
            <v>FRANKIE</v>
          </cell>
          <cell r="T2458" t="str">
            <v>10</v>
          </cell>
          <cell r="V2458" t="str">
            <v>42.709553</v>
          </cell>
          <cell r="W2458" t="str">
            <v>-71.167414</v>
          </cell>
        </row>
        <row r="2459">
          <cell r="B2459">
            <v>601980</v>
          </cell>
          <cell r="C2459" t="str">
            <v>COMMUNITY DAY WEBSTER LOWER</v>
          </cell>
          <cell r="D2459" t="str">
            <v>COSTA</v>
          </cell>
          <cell r="E2459">
            <v>0</v>
          </cell>
          <cell r="F2459" t="str">
            <v>T</v>
          </cell>
          <cell r="G2459" t="str">
            <v>439 South Union Stre</v>
          </cell>
          <cell r="H2459" t="str">
            <v>LAWRENCE</v>
          </cell>
          <cell r="I2459" t="str">
            <v>MA</v>
          </cell>
          <cell r="J2459" t="str">
            <v>01843</v>
          </cell>
          <cell r="K2459" t="str">
            <v>Exact Auto Street Reference Geocoded</v>
          </cell>
          <cell r="M2459" t="str">
            <v>COSTA</v>
          </cell>
          <cell r="N2459" t="str">
            <v>COSTA</v>
          </cell>
          <cell r="P2459">
            <v>44071</v>
          </cell>
          <cell r="Q2459">
            <v>44071.589571759301</v>
          </cell>
          <cell r="S2459" t="str">
            <v>FRANKIE</v>
          </cell>
          <cell r="T2459" t="str">
            <v>10</v>
          </cell>
          <cell r="V2459" t="str">
            <v>42.690883</v>
          </cell>
          <cell r="W2459" t="str">
            <v>-71.153326</v>
          </cell>
        </row>
        <row r="2460">
          <cell r="B2460">
            <v>601982</v>
          </cell>
          <cell r="C2460" t="str">
            <v>ROCKPORT ELEMENTARY</v>
          </cell>
          <cell r="D2460" t="str">
            <v>COSTA</v>
          </cell>
          <cell r="E2460">
            <v>0</v>
          </cell>
          <cell r="F2460" t="str">
            <v>T</v>
          </cell>
          <cell r="G2460" t="str">
            <v>34 JERDENS LANE</v>
          </cell>
          <cell r="H2460" t="str">
            <v>ROCKPORT</v>
          </cell>
          <cell r="I2460" t="str">
            <v>MA</v>
          </cell>
          <cell r="J2460" t="str">
            <v>01966</v>
          </cell>
          <cell r="K2460" t="str">
            <v>High Confidence Auto Street Ref Geocoded</v>
          </cell>
          <cell r="M2460" t="str">
            <v>COSTA</v>
          </cell>
          <cell r="N2460" t="str">
            <v>COSTA</v>
          </cell>
          <cell r="P2460">
            <v>44071</v>
          </cell>
          <cell r="Q2460">
            <v>44127.702164351896</v>
          </cell>
          <cell r="S2460" t="str">
            <v>FRANKIE</v>
          </cell>
          <cell r="T2460" t="str">
            <v>10</v>
          </cell>
          <cell r="V2460" t="str">
            <v>42.651921</v>
          </cell>
          <cell r="W2460" t="str">
            <v>-70.611192</v>
          </cell>
        </row>
        <row r="2461">
          <cell r="B2461">
            <v>602034</v>
          </cell>
          <cell r="C2461" t="str">
            <v>KOZIOL ELEMENTARY SCHOOL</v>
          </cell>
          <cell r="D2461" t="str">
            <v>COSTA</v>
          </cell>
          <cell r="E2461">
            <v>0</v>
          </cell>
          <cell r="F2461" t="str">
            <v>R</v>
          </cell>
          <cell r="G2461" t="str">
            <v>4 GOULD RD.</v>
          </cell>
          <cell r="H2461" t="str">
            <v>WARE</v>
          </cell>
          <cell r="I2461" t="str">
            <v>MA</v>
          </cell>
          <cell r="J2461" t="str">
            <v>01082</v>
          </cell>
          <cell r="K2461" t="str">
            <v>Exact Auto Street Reference Geocoded</v>
          </cell>
          <cell r="M2461" t="str">
            <v>COSTA</v>
          </cell>
          <cell r="N2461" t="str">
            <v>COSTA</v>
          </cell>
          <cell r="P2461">
            <v>44071</v>
          </cell>
          <cell r="Q2461">
            <v>44133.583599537</v>
          </cell>
          <cell r="S2461" t="str">
            <v>FRANKIE</v>
          </cell>
          <cell r="T2461" t="str">
            <v>10</v>
          </cell>
          <cell r="V2461" t="str">
            <v>42.251128</v>
          </cell>
          <cell r="W2461" t="str">
            <v>-72.261193</v>
          </cell>
        </row>
        <row r="2462">
          <cell r="B2462">
            <v>602035</v>
          </cell>
          <cell r="C2462" t="str">
            <v>WARE JR SR HIGH SCHOOL</v>
          </cell>
          <cell r="D2462" t="str">
            <v>COSTA</v>
          </cell>
          <cell r="E2462">
            <v>0</v>
          </cell>
          <cell r="F2462" t="str">
            <v>R</v>
          </cell>
          <cell r="G2462" t="str">
            <v>237 WEST STREET</v>
          </cell>
          <cell r="H2462" t="str">
            <v>WARE</v>
          </cell>
          <cell r="I2462" t="str">
            <v>MA</v>
          </cell>
          <cell r="J2462" t="str">
            <v>01082</v>
          </cell>
          <cell r="K2462" t="str">
            <v>Exact Auto Street Reference Geocoded</v>
          </cell>
          <cell r="M2462" t="str">
            <v>COSTA</v>
          </cell>
          <cell r="N2462" t="str">
            <v>COSTA</v>
          </cell>
          <cell r="P2462">
            <v>44071</v>
          </cell>
          <cell r="Q2462">
            <v>44133.583668981497</v>
          </cell>
          <cell r="S2462" t="str">
            <v>FRANKIE</v>
          </cell>
          <cell r="T2462" t="str">
            <v>10</v>
          </cell>
          <cell r="V2462" t="str">
            <v>42.249206</v>
          </cell>
          <cell r="W2462" t="str">
            <v>-72.261557</v>
          </cell>
        </row>
        <row r="2463">
          <cell r="B2463">
            <v>602036</v>
          </cell>
          <cell r="C2463" t="str">
            <v>WARE MIDDLE SCHOOL</v>
          </cell>
          <cell r="D2463" t="str">
            <v>COSTA</v>
          </cell>
          <cell r="E2463">
            <v>0</v>
          </cell>
          <cell r="F2463" t="str">
            <v>R</v>
          </cell>
          <cell r="G2463" t="str">
            <v>239 WEST STREET</v>
          </cell>
          <cell r="H2463" t="str">
            <v>WARE</v>
          </cell>
          <cell r="I2463" t="str">
            <v>MA</v>
          </cell>
          <cell r="J2463" t="str">
            <v>01082</v>
          </cell>
          <cell r="K2463" t="str">
            <v>High Confidence Auto Street Ref Geocoded</v>
          </cell>
          <cell r="M2463" t="str">
            <v>COSTA</v>
          </cell>
          <cell r="N2463" t="str">
            <v>COSTA</v>
          </cell>
          <cell r="P2463">
            <v>44071</v>
          </cell>
          <cell r="Q2463">
            <v>44133.583703703698</v>
          </cell>
          <cell r="S2463" t="str">
            <v>FRANKIE</v>
          </cell>
          <cell r="T2463" t="str">
            <v>10</v>
          </cell>
          <cell r="V2463" t="str">
            <v>42.249134</v>
          </cell>
          <cell r="W2463" t="str">
            <v>-72.261999</v>
          </cell>
        </row>
        <row r="2464">
          <cell r="B2464">
            <v>602039</v>
          </cell>
          <cell r="C2464" t="str">
            <v>INNOVATION ACADEMY CHARTER SCHOOL</v>
          </cell>
          <cell r="D2464" t="str">
            <v>COSTA</v>
          </cell>
          <cell r="E2464">
            <v>0</v>
          </cell>
          <cell r="F2464" t="str">
            <v>R</v>
          </cell>
          <cell r="G2464" t="str">
            <v>72 TYNG ROAD</v>
          </cell>
          <cell r="J2464" t="str">
            <v>01879</v>
          </cell>
          <cell r="K2464" t="str">
            <v>Exact Auto Street Reference Geocoded</v>
          </cell>
          <cell r="M2464" t="str">
            <v>COSTA</v>
          </cell>
          <cell r="N2464" t="str">
            <v>COSTA</v>
          </cell>
          <cell r="P2464">
            <v>44071</v>
          </cell>
          <cell r="Q2464">
            <v>44137.506412037001</v>
          </cell>
          <cell r="R2464">
            <v>44098</v>
          </cell>
          <cell r="S2464" t="str">
            <v>FRANKIE</v>
          </cell>
          <cell r="T2464" t="str">
            <v>10</v>
          </cell>
          <cell r="V2464" t="str">
            <v>42.660054</v>
          </cell>
          <cell r="W2464" t="str">
            <v>-71.406884</v>
          </cell>
        </row>
        <row r="2465">
          <cell r="B2465">
            <v>602041</v>
          </cell>
          <cell r="C2465" t="str">
            <v>KENNEDY DAY PROGRAM</v>
          </cell>
          <cell r="D2465" t="str">
            <v>COSTA</v>
          </cell>
          <cell r="E2465">
            <v>0</v>
          </cell>
          <cell r="F2465" t="str">
            <v>R</v>
          </cell>
          <cell r="G2465" t="str">
            <v>30 WARREN ST.</v>
          </cell>
          <cell r="J2465" t="str">
            <v>02135</v>
          </cell>
          <cell r="K2465" t="str">
            <v>Exact Auto Street Reference Geocoded</v>
          </cell>
          <cell r="M2465" t="str">
            <v>COSTA</v>
          </cell>
          <cell r="N2465" t="str">
            <v>COSTA</v>
          </cell>
          <cell r="P2465">
            <v>44071</v>
          </cell>
          <cell r="Q2465">
            <v>44134.628391203703</v>
          </cell>
          <cell r="S2465" t="str">
            <v>FRANKIE</v>
          </cell>
          <cell r="T2465" t="str">
            <v>10</v>
          </cell>
          <cell r="V2465" t="str">
            <v>42.349813</v>
          </cell>
          <cell r="W2465" t="str">
            <v>-71.144303</v>
          </cell>
        </row>
        <row r="2466">
          <cell r="B2466">
            <v>61580</v>
          </cell>
          <cell r="C2466" t="str">
            <v>SONCCA - Daycare</v>
          </cell>
          <cell r="D2466" t="str">
            <v>B</v>
          </cell>
          <cell r="E2466">
            <v>0</v>
          </cell>
          <cell r="F2466" t="str">
            <v>TR</v>
          </cell>
          <cell r="G2466" t="str">
            <v>211 Moutain Road</v>
          </cell>
          <cell r="H2466" t="str">
            <v>SEYMOUR</v>
          </cell>
          <cell r="I2466" t="str">
            <v>CT</v>
          </cell>
          <cell r="J2466" t="str">
            <v>06483</v>
          </cell>
          <cell r="K2466" t="str">
            <v>Med Confidence Auto Street Ref Geocoded</v>
          </cell>
          <cell r="M2466" t="str">
            <v>ALICIA CABAN</v>
          </cell>
          <cell r="N2466" t="str">
            <v>BLAIR DISTRICT</v>
          </cell>
          <cell r="O2466" t="str">
            <v>ALICIA CABAN</v>
          </cell>
          <cell r="P2466">
            <v>38355</v>
          </cell>
          <cell r="Q2466">
            <v>44728.549432870401</v>
          </cell>
          <cell r="R2466">
            <v>44760</v>
          </cell>
          <cell r="S2466" t="str">
            <v>ADMIN</v>
          </cell>
          <cell r="T2466" t="str">
            <v>10</v>
          </cell>
          <cell r="V2466" t="str">
            <v>41.375741</v>
          </cell>
          <cell r="W2466" t="str">
            <v>-73.110821</v>
          </cell>
        </row>
        <row r="2467">
          <cell r="B2467">
            <v>791170</v>
          </cell>
          <cell r="C2467" t="str">
            <v>Meals - Lindon N.J.</v>
          </cell>
          <cell r="D2467" t="str">
            <v>A</v>
          </cell>
          <cell r="E2467">
            <v>0</v>
          </cell>
          <cell r="F2467" t="str">
            <v>MR</v>
          </cell>
          <cell r="G2467" t="str">
            <v>1025 Pennsylvania Ave</v>
          </cell>
          <cell r="H2467" t="str">
            <v>LINDEN</v>
          </cell>
          <cell r="I2467" t="str">
            <v>NJ</v>
          </cell>
          <cell r="J2467" t="str">
            <v>07036</v>
          </cell>
          <cell r="K2467" t="str">
            <v>Exact Auto Street Reference Geocoded</v>
          </cell>
          <cell r="M2467" t="str">
            <v>40/STEVE SMITH</v>
          </cell>
          <cell r="N2467" t="str">
            <v>SMITH DISTRICT</v>
          </cell>
          <cell r="O2467" t="str">
            <v>EFFECTIVE 8/10/20 Del in all locations unless cust chooses not to.</v>
          </cell>
          <cell r="P2467">
            <v>38595</v>
          </cell>
          <cell r="Q2467">
            <v>44053.541400463</v>
          </cell>
          <cell r="R2467">
            <v>44440</v>
          </cell>
          <cell r="S2467" t="str">
            <v>FRANKIE</v>
          </cell>
          <cell r="T2467" t="str">
            <v>10</v>
          </cell>
          <cell r="V2467" t="str">
            <v>40.639857</v>
          </cell>
          <cell r="W2467" t="str">
            <v>-74.241416</v>
          </cell>
        </row>
        <row r="2468">
          <cell r="B2468">
            <v>799110</v>
          </cell>
          <cell r="C2468" t="str">
            <v>URI - Dining Services</v>
          </cell>
          <cell r="E2468">
            <v>0</v>
          </cell>
          <cell r="F2468" t="str">
            <v>MWF</v>
          </cell>
          <cell r="G2468" t="str">
            <v>581 Plains Rd</v>
          </cell>
          <cell r="H2468" t="str">
            <v>KINGSTON</v>
          </cell>
          <cell r="I2468" t="str">
            <v>RI</v>
          </cell>
          <cell r="J2468" t="str">
            <v>02881</v>
          </cell>
          <cell r="K2468" t="str">
            <v>Med Confidence Auto Street Ref Geocoded</v>
          </cell>
          <cell r="M2468" t="str">
            <v>40/STEVE SMITH</v>
          </cell>
          <cell r="N2468" t="str">
            <v>SMITH DISTRICT</v>
          </cell>
          <cell r="P2468">
            <v>38453</v>
          </cell>
          <cell r="Q2468">
            <v>44354.875648148103</v>
          </cell>
          <cell r="R2468">
            <v>44112</v>
          </cell>
          <cell r="S2468" t="str">
            <v>FRANKIE</v>
          </cell>
          <cell r="T2468" t="str">
            <v>10</v>
          </cell>
          <cell r="V2468" t="str">
            <v>41.489542</v>
          </cell>
          <cell r="W2468" t="str">
            <v>-71.541952</v>
          </cell>
        </row>
        <row r="2469">
          <cell r="B2469" t="str">
            <v>12952O</v>
          </cell>
          <cell r="C2469" t="str">
            <v>BHL - Neil Jones</v>
          </cell>
          <cell r="D2469" t="str">
            <v>BHL</v>
          </cell>
          <cell r="E2469">
            <v>0</v>
          </cell>
          <cell r="F2469" t="str">
            <v>TF</v>
          </cell>
          <cell r="G2469" t="str">
            <v>160 Meadows Rd</v>
          </cell>
          <cell r="H2469" t="str">
            <v>BOSTON</v>
          </cell>
          <cell r="I2469" t="str">
            <v>MA</v>
          </cell>
          <cell r="J2469" t="str">
            <v>02136</v>
          </cell>
          <cell r="K2469" t="str">
            <v>High Confidence Auto Street Ref Geocoded</v>
          </cell>
          <cell r="L2469" t="str">
            <v>BHL - Neil J EJ</v>
          </cell>
          <cell r="M2469" t="str">
            <v>BACKHAUL</v>
          </cell>
          <cell r="N2469" t="str">
            <v>BACKHAUL</v>
          </cell>
          <cell r="P2469">
            <v>43929</v>
          </cell>
          <cell r="Q2469">
            <v>44200.542152777802</v>
          </cell>
          <cell r="R2469">
            <v>44756</v>
          </cell>
          <cell r="S2469" t="str">
            <v>FRANKIE</v>
          </cell>
          <cell r="V2469" t="str">
            <v>42.230309</v>
          </cell>
          <cell r="W2469" t="str">
            <v>-71.131167</v>
          </cell>
        </row>
        <row r="2470">
          <cell r="B2470">
            <v>16683</v>
          </cell>
          <cell r="C2470" t="str">
            <v>BHL - South Shore Meats</v>
          </cell>
          <cell r="D2470" t="str">
            <v>BHL</v>
          </cell>
          <cell r="E2470">
            <v>0</v>
          </cell>
          <cell r="F2470" t="str">
            <v>MTWRFSU</v>
          </cell>
          <cell r="G2470" t="str">
            <v>12 Taylor Ave</v>
          </cell>
          <cell r="H2470" t="str">
            <v>BROCKTON</v>
          </cell>
          <cell r="I2470" t="str">
            <v>MA</v>
          </cell>
          <cell r="J2470" t="str">
            <v>02302</v>
          </cell>
          <cell r="K2470" t="str">
            <v>Exact Auto Street Reference Geocoded</v>
          </cell>
          <cell r="L2470" t="str">
            <v>BHL-SS MEATS</v>
          </cell>
          <cell r="M2470" t="str">
            <v>BACKHAUL</v>
          </cell>
          <cell r="N2470" t="str">
            <v>BACKHAUL</v>
          </cell>
          <cell r="P2470">
            <v>43999</v>
          </cell>
          <cell r="Q2470">
            <v>44200.541435185201</v>
          </cell>
          <cell r="R2470">
            <v>44027</v>
          </cell>
          <cell r="S2470" t="str">
            <v>FRANKIE</v>
          </cell>
          <cell r="V2470" t="str">
            <v>42.080179</v>
          </cell>
          <cell r="W2470" t="str">
            <v>-71.002003</v>
          </cell>
        </row>
        <row r="2471">
          <cell r="B2471">
            <v>1</v>
          </cell>
          <cell r="C2471" t="str">
            <v>HPC</v>
          </cell>
          <cell r="E2471">
            <v>0</v>
          </cell>
          <cell r="F2471" t="str">
            <v>MTWRFSU</v>
          </cell>
          <cell r="G2471" t="str">
            <v>625 NUTMEG ROAD N</v>
          </cell>
          <cell r="H2471" t="str">
            <v>SOUTH WINDSOR</v>
          </cell>
          <cell r="I2471" t="str">
            <v>CT</v>
          </cell>
          <cell r="J2471" t="str">
            <v>06074</v>
          </cell>
          <cell r="K2471" t="str">
            <v>Exact Auto Street Reference Geocoded</v>
          </cell>
          <cell r="P2471">
            <v>43443</v>
          </cell>
          <cell r="Q2471">
            <v>43887.730312500003</v>
          </cell>
          <cell r="R2471">
            <v>44766</v>
          </cell>
          <cell r="S2471" t="str">
            <v>FRANKIE</v>
          </cell>
          <cell r="V2471" t="str">
            <v>41.837016</v>
          </cell>
          <cell r="W2471" t="str">
            <v>-72.598334</v>
          </cell>
        </row>
        <row r="2472">
          <cell r="B2472">
            <v>313144</v>
          </cell>
          <cell r="C2472" t="str">
            <v>Champlin s Seafood Deck</v>
          </cell>
          <cell r="E2472">
            <v>0</v>
          </cell>
          <cell r="F2472" t="str">
            <v>U</v>
          </cell>
          <cell r="G2472" t="str">
            <v>265 Great Island Rd</v>
          </cell>
          <cell r="H2472" t="str">
            <v>NARRAGANSETT</v>
          </cell>
          <cell r="I2472" t="str">
            <v>RI</v>
          </cell>
          <cell r="J2472" t="str">
            <v>02882</v>
          </cell>
          <cell r="K2472" t="str">
            <v>Exact Auto Street Reference Geocoded</v>
          </cell>
          <cell r="M2472" t="str">
            <v>MIKE GILLOOLY BDM</v>
          </cell>
          <cell r="N2472" t="str">
            <v>BLAIR DISTRICT</v>
          </cell>
          <cell r="O2472" t="str">
            <v>Customer will take pallets off of truck with fork lift</v>
          </cell>
          <cell r="P2472">
            <v>43927</v>
          </cell>
          <cell r="Q2472">
            <v>44479.497719907398</v>
          </cell>
          <cell r="S2472" t="str">
            <v>FRANKIE</v>
          </cell>
          <cell r="V2472" t="str">
            <v>41.377169</v>
          </cell>
          <cell r="W2472" t="str">
            <v>-71.512285</v>
          </cell>
        </row>
        <row r="2473">
          <cell r="B2473">
            <v>2</v>
          </cell>
          <cell r="C2473" t="str">
            <v>FAIR - Harwington Fairgrounds</v>
          </cell>
          <cell r="E2473">
            <v>0</v>
          </cell>
          <cell r="F2473" t="str">
            <v>MTWRFSU</v>
          </cell>
          <cell r="G2473" t="str">
            <v>150 Locust Road</v>
          </cell>
          <cell r="H2473" t="str">
            <v>HARWINTON</v>
          </cell>
          <cell r="I2473" t="str">
            <v>CT</v>
          </cell>
          <cell r="J2473" t="str">
            <v>06791</v>
          </cell>
          <cell r="K2473" t="str">
            <v>Exact Auto Street Reference Geocoded</v>
          </cell>
          <cell r="P2473">
            <v>44104</v>
          </cell>
          <cell r="Q2473">
            <v>44104.819386574098</v>
          </cell>
          <cell r="R2473">
            <v>44104</v>
          </cell>
          <cell r="S2473" t="str">
            <v>FRANKIE</v>
          </cell>
          <cell r="V2473" t="str">
            <v>41.761975</v>
          </cell>
          <cell r="W2473" t="str">
            <v>-73.045984</v>
          </cell>
        </row>
        <row r="2474">
          <cell r="B2474">
            <v>3</v>
          </cell>
          <cell r="C2474" t="str">
            <v>FAIR - New Jersey State Fair</v>
          </cell>
          <cell r="E2474">
            <v>0</v>
          </cell>
          <cell r="F2474" t="str">
            <v>U</v>
          </cell>
          <cell r="G2474" t="str">
            <v>37 Plains Road</v>
          </cell>
          <cell r="H2474" t="str">
            <v>AUGUSTA</v>
          </cell>
          <cell r="I2474" t="str">
            <v>NJ</v>
          </cell>
          <cell r="J2474" t="str">
            <v>07822</v>
          </cell>
          <cell r="K2474" t="str">
            <v>Exact Auto Street Reference Geocoded</v>
          </cell>
          <cell r="P2474">
            <v>44413</v>
          </cell>
          <cell r="Q2474">
            <v>44413.575173611098</v>
          </cell>
          <cell r="R2474">
            <v>44413</v>
          </cell>
          <cell r="S2474" t="str">
            <v>FRANKIE</v>
          </cell>
          <cell r="V2474" t="str">
            <v>41.136758</v>
          </cell>
          <cell r="W2474" t="str">
            <v>-74.716179</v>
          </cell>
        </row>
        <row r="2475">
          <cell r="B2475">
            <v>99</v>
          </cell>
          <cell r="C2475" t="str">
            <v>Providenc Rescue Mission</v>
          </cell>
          <cell r="E2475">
            <v>0</v>
          </cell>
          <cell r="F2475" t="str">
            <v>MTWRFSU</v>
          </cell>
          <cell r="G2475" t="str">
            <v>627 Cranson Street</v>
          </cell>
          <cell r="H2475" t="str">
            <v>PROVIDENCE</v>
          </cell>
          <cell r="I2475" t="str">
            <v>RI</v>
          </cell>
          <cell r="J2475" t="str">
            <v>02907</v>
          </cell>
          <cell r="K2475" t="str">
            <v>High Confidence Auto Street Ref Geocoded</v>
          </cell>
          <cell r="P2475">
            <v>43790</v>
          </cell>
          <cell r="Q2475">
            <v>43790.576030092598</v>
          </cell>
          <cell r="R2475">
            <v>43790</v>
          </cell>
          <cell r="S2475" t="str">
            <v>FRANKIE</v>
          </cell>
          <cell r="V2475" t="str">
            <v>41.806701</v>
          </cell>
          <cell r="W2475" t="str">
            <v>-71.436072</v>
          </cell>
        </row>
        <row r="2476">
          <cell r="B2476">
            <v>101000</v>
          </cell>
          <cell r="C2476" t="str">
            <v>Mohegan Sun Earth 7-1</v>
          </cell>
          <cell r="E2476">
            <v>0</v>
          </cell>
          <cell r="F2476" t="str">
            <v>WF</v>
          </cell>
          <cell r="G2476" t="str">
            <v>1 Mohegan Sun Blvd</v>
          </cell>
          <cell r="H2476" t="str">
            <v>UNCASVILLE</v>
          </cell>
          <cell r="I2476" t="str">
            <v>CT</v>
          </cell>
          <cell r="J2476" t="str">
            <v>06382</v>
          </cell>
          <cell r="K2476" t="str">
            <v>Exact Auto Street Reference Geocoded</v>
          </cell>
          <cell r="M2476" t="str">
            <v>40/STEVE SMITH</v>
          </cell>
          <cell r="N2476" t="str">
            <v>SMITH DISTRICT</v>
          </cell>
          <cell r="P2476">
            <v>42823</v>
          </cell>
          <cell r="Q2476">
            <v>44109.821712962999</v>
          </cell>
          <cell r="R2476">
            <v>43884</v>
          </cell>
          <cell r="S2476" t="str">
            <v>FRANKIE</v>
          </cell>
          <cell r="V2476" t="str">
            <v>41.492540</v>
          </cell>
          <cell r="W2476" t="str">
            <v>-72.095943</v>
          </cell>
        </row>
        <row r="2477">
          <cell r="B2477">
            <v>101001</v>
          </cell>
          <cell r="C2477" t="str">
            <v>Mohegan Sun SKY  7-1</v>
          </cell>
          <cell r="D2477" t="str">
            <v>B</v>
          </cell>
          <cell r="E2477">
            <v>0</v>
          </cell>
          <cell r="F2477" t="str">
            <v>WF</v>
          </cell>
          <cell r="G2477" t="str">
            <v>1 Mohegan Sun Blvd</v>
          </cell>
          <cell r="H2477" t="str">
            <v>UNCASVILLE</v>
          </cell>
          <cell r="I2477" t="str">
            <v>CT</v>
          </cell>
          <cell r="J2477" t="str">
            <v>06382</v>
          </cell>
          <cell r="K2477" t="str">
            <v>Exact Auto Street Reference Geocoded</v>
          </cell>
          <cell r="L2477" t="str">
            <v>PALLET PURE</v>
          </cell>
          <cell r="M2477" t="str">
            <v>40/STEVE SMITH</v>
          </cell>
          <cell r="N2477" t="str">
            <v>SMITH DISTRICT</v>
          </cell>
          <cell r="P2477">
            <v>42823</v>
          </cell>
          <cell r="Q2477">
            <v>44622.669664351903</v>
          </cell>
          <cell r="R2477">
            <v>44754</v>
          </cell>
          <cell r="S2477" t="str">
            <v>FRANKIE</v>
          </cell>
          <cell r="V2477" t="str">
            <v>41.492540</v>
          </cell>
          <cell r="W2477" t="str">
            <v>-72.095943</v>
          </cell>
        </row>
        <row r="2478">
          <cell r="B2478">
            <v>101002</v>
          </cell>
          <cell r="C2478" t="str">
            <v>Mohegan Sun Warehouse  7-1</v>
          </cell>
          <cell r="E2478">
            <v>0</v>
          </cell>
          <cell r="F2478" t="str">
            <v>WF</v>
          </cell>
          <cell r="G2478" t="str">
            <v>1 Mohegan Sun Blvd</v>
          </cell>
          <cell r="H2478" t="str">
            <v>UNCASVILLE</v>
          </cell>
          <cell r="I2478" t="str">
            <v>CT</v>
          </cell>
          <cell r="J2478" t="str">
            <v>06382</v>
          </cell>
          <cell r="K2478" t="str">
            <v>Exact Auto Street Reference Geocoded</v>
          </cell>
          <cell r="M2478" t="str">
            <v>40/STEVE SMITH</v>
          </cell>
          <cell r="N2478" t="str">
            <v>SMITH DISTRICT</v>
          </cell>
          <cell r="O2478" t="str">
            <v>EFFECTIVE 8/10/20 Del in all locations unless cust chooses not to.</v>
          </cell>
          <cell r="P2478">
            <v>42823</v>
          </cell>
          <cell r="Q2478">
            <v>44109.821712962999</v>
          </cell>
          <cell r="R2478">
            <v>44019</v>
          </cell>
          <cell r="S2478" t="str">
            <v>FRANKIE</v>
          </cell>
          <cell r="V2478" t="str">
            <v>41.492540</v>
          </cell>
          <cell r="W2478" t="str">
            <v>-72.095943</v>
          </cell>
        </row>
        <row r="2479">
          <cell r="B2479">
            <v>101101</v>
          </cell>
          <cell r="C2479" t="str">
            <v>HPC CUSTOMER CURBSIDE PICKUP</v>
          </cell>
          <cell r="D2479" t="str">
            <v>C</v>
          </cell>
          <cell r="E2479">
            <v>0</v>
          </cell>
          <cell r="F2479" t="str">
            <v>MTWRF</v>
          </cell>
          <cell r="G2479" t="str">
            <v>625 NUTMEG ROAD NORTH</v>
          </cell>
          <cell r="H2479" t="str">
            <v>SOUTH WINDSOR</v>
          </cell>
          <cell r="I2479" t="str">
            <v>CT</v>
          </cell>
          <cell r="J2479" t="str">
            <v>06074</v>
          </cell>
          <cell r="K2479" t="str">
            <v>Exact Auto Street Reference Geocoded</v>
          </cell>
          <cell r="M2479" t="str">
            <v>JEN ALTSHULER</v>
          </cell>
          <cell r="N2479" t="str">
            <v>CAPPELLO DISTRICT</v>
          </cell>
          <cell r="O2479" t="str">
            <v>EFFECTIVE 8/10/20 Del in all locations unless cust chooses not to.</v>
          </cell>
          <cell r="P2479">
            <v>43943</v>
          </cell>
          <cell r="Q2479">
            <v>44053.541400463</v>
          </cell>
          <cell r="R2479">
            <v>44566</v>
          </cell>
          <cell r="S2479" t="str">
            <v>FRANKIE</v>
          </cell>
          <cell r="V2479" t="str">
            <v>41.837016</v>
          </cell>
          <cell r="W2479" t="str">
            <v>-72.598334</v>
          </cell>
        </row>
        <row r="2480">
          <cell r="B2480">
            <v>102000</v>
          </cell>
          <cell r="C2480" t="str">
            <v>Red Mango Maine</v>
          </cell>
          <cell r="D2480" t="str">
            <v>C</v>
          </cell>
          <cell r="E2480">
            <v>0</v>
          </cell>
          <cell r="F2480" t="str">
            <v>R</v>
          </cell>
          <cell r="G2480" t="str">
            <v>364 Maine Mall Rd</v>
          </cell>
          <cell r="H2480" t="str">
            <v>SOUTH PORTLAND</v>
          </cell>
          <cell r="I2480" t="str">
            <v>ME</v>
          </cell>
          <cell r="J2480" t="str">
            <v>04106</v>
          </cell>
          <cell r="K2480" t="str">
            <v>Exact Auto Street Reference Geocoded</v>
          </cell>
          <cell r="M2480" t="str">
            <v>RED MANGO</v>
          </cell>
          <cell r="N2480" t="str">
            <v>CAPPELLO DISTRICT</v>
          </cell>
          <cell r="O2480" t="str">
            <v>EFFECTIVE 8/10/20 Del in all locations unless cust chooses not to.  MUST REMOVE PALLETS. Do not drop off and leave.  Bring pallets into store.  del next to foodcourt Door 54 at end of Hallway.</v>
          </cell>
          <cell r="P2480">
            <v>43525</v>
          </cell>
          <cell r="Q2480">
            <v>44657.635138888902</v>
          </cell>
          <cell r="R2480">
            <v>44762</v>
          </cell>
          <cell r="S2480" t="str">
            <v>ADMIN</v>
          </cell>
          <cell r="V2480" t="str">
            <v>43.634689</v>
          </cell>
          <cell r="W2480" t="str">
            <v>-70.337456</v>
          </cell>
        </row>
        <row r="2481">
          <cell r="B2481">
            <v>102001</v>
          </cell>
          <cell r="C2481" t="str">
            <v>Red Mango NY</v>
          </cell>
          <cell r="D2481" t="str">
            <v>C</v>
          </cell>
          <cell r="E2481">
            <v>0</v>
          </cell>
          <cell r="F2481" t="str">
            <v>MR</v>
          </cell>
          <cell r="G2481" t="str">
            <v>4400 Vestal Pkwy East</v>
          </cell>
          <cell r="H2481" t="str">
            <v>BINGHAMTON</v>
          </cell>
          <cell r="I2481" t="str">
            <v>NY</v>
          </cell>
          <cell r="J2481" t="str">
            <v>13902</v>
          </cell>
          <cell r="K2481" t="str">
            <v>Ambiguous Auto Street Ref Geocode</v>
          </cell>
          <cell r="M2481" t="str">
            <v>RED MANGO</v>
          </cell>
          <cell r="N2481" t="str">
            <v>CAPPELLO DISTRICT</v>
          </cell>
          <cell r="O2481" t="str">
            <v>GPS 495 West Drive which is behind the engineering building.</v>
          </cell>
          <cell r="P2481">
            <v>43525</v>
          </cell>
          <cell r="Q2481">
            <v>44518.675567129598</v>
          </cell>
          <cell r="R2481">
            <v>44699</v>
          </cell>
          <cell r="S2481" t="str">
            <v>ADMIN</v>
          </cell>
          <cell r="V2481" t="str">
            <v>42.091559</v>
          </cell>
          <cell r="W2481" t="str">
            <v>-75.946044</v>
          </cell>
        </row>
        <row r="2482">
          <cell r="B2482">
            <v>102002</v>
          </cell>
          <cell r="C2482" t="str">
            <v>Red Mango Providence</v>
          </cell>
          <cell r="E2482">
            <v>0</v>
          </cell>
          <cell r="F2482" t="str">
            <v>T</v>
          </cell>
          <cell r="G2482" t="str">
            <v>75 Chestnut ST</v>
          </cell>
          <cell r="H2482" t="str">
            <v>PROVIDENCE</v>
          </cell>
          <cell r="I2482" t="str">
            <v>RI</v>
          </cell>
          <cell r="J2482" t="str">
            <v>02903</v>
          </cell>
          <cell r="K2482" t="str">
            <v>Exact Auto Street Reference Geocoded</v>
          </cell>
          <cell r="M2482" t="str">
            <v>RED MANGO</v>
          </cell>
          <cell r="N2482" t="str">
            <v>CAPPELLO DISTRICT</v>
          </cell>
          <cell r="O2482" t="str">
            <v>Use 8 Abbott Park Place, Providence, 02093 for GPS.</v>
          </cell>
          <cell r="P2482">
            <v>43525</v>
          </cell>
          <cell r="Q2482">
            <v>43803.6566087963</v>
          </cell>
          <cell r="R2482">
            <v>43900</v>
          </cell>
          <cell r="S2482" t="str">
            <v>FRANKIE</v>
          </cell>
          <cell r="V2482" t="str">
            <v>41.819139</v>
          </cell>
          <cell r="W2482" t="str">
            <v>-71.412334</v>
          </cell>
        </row>
        <row r="2483">
          <cell r="B2483">
            <v>102003</v>
          </cell>
          <cell r="C2483" t="str">
            <v>FISCHER FOODS OF NY INC</v>
          </cell>
          <cell r="D2483" t="str">
            <v>C</v>
          </cell>
          <cell r="E2483">
            <v>0</v>
          </cell>
          <cell r="F2483" t="str">
            <v>T</v>
          </cell>
          <cell r="G2483" t="str">
            <v>20 BRENNER DRIVE</v>
          </cell>
          <cell r="H2483" t="str">
            <v>CONGERS</v>
          </cell>
          <cell r="I2483" t="str">
            <v>NY</v>
          </cell>
          <cell r="J2483" t="str">
            <v>10920</v>
          </cell>
          <cell r="K2483" t="str">
            <v>High Confidence Auto Street Ref Geocoded</v>
          </cell>
          <cell r="M2483" t="str">
            <v>MATT RAMOS / HOUSE</v>
          </cell>
          <cell r="N2483" t="str">
            <v>CAPPELLO DISTRICT</v>
          </cell>
          <cell r="P2483">
            <v>44539</v>
          </cell>
          <cell r="Q2483">
            <v>44539.514791666697</v>
          </cell>
          <cell r="R2483">
            <v>44599</v>
          </cell>
          <cell r="S2483" t="str">
            <v>FRANKIE</v>
          </cell>
          <cell r="V2483" t="str">
            <v>41.158380</v>
          </cell>
          <cell r="W2483" t="str">
            <v>-73.940000</v>
          </cell>
        </row>
        <row r="2484">
          <cell r="B2484">
            <v>102004</v>
          </cell>
          <cell r="C2484" t="str">
            <v>Red Mango - Orange Leaf</v>
          </cell>
          <cell r="D2484" t="str">
            <v>C</v>
          </cell>
          <cell r="E2484">
            <v>0</v>
          </cell>
          <cell r="F2484" t="str">
            <v>W</v>
          </cell>
          <cell r="G2484" t="str">
            <v>70 North Main Street</v>
          </cell>
          <cell r="H2484" t="str">
            <v>CONCORD</v>
          </cell>
          <cell r="I2484" t="str">
            <v>NH</v>
          </cell>
          <cell r="J2484" t="str">
            <v>03301</v>
          </cell>
          <cell r="K2484" t="str">
            <v>Exact Auto Street Reference Geocoded</v>
          </cell>
          <cell r="L2484" t="str">
            <v>LG; EJ</v>
          </cell>
          <cell r="M2484" t="str">
            <v>RED MANGO</v>
          </cell>
          <cell r="N2484" t="str">
            <v>CAPPELLO DISTRICT</v>
          </cell>
          <cell r="P2484">
            <v>44637</v>
          </cell>
          <cell r="Q2484">
            <v>44678.303194444401</v>
          </cell>
          <cell r="R2484">
            <v>44761</v>
          </cell>
          <cell r="S2484" t="str">
            <v>ADMIN</v>
          </cell>
          <cell r="U2484" t="str">
            <v>74</v>
          </cell>
          <cell r="V2484" t="str">
            <v>43.206090</v>
          </cell>
          <cell r="W2484" t="str">
            <v>-71.536202</v>
          </cell>
        </row>
        <row r="2485">
          <cell r="B2485">
            <v>111082</v>
          </cell>
          <cell r="C2485" t="str">
            <v>TULMEADOW FARM STORE</v>
          </cell>
          <cell r="D2485" t="str">
            <v>A</v>
          </cell>
          <cell r="E2485">
            <v>0</v>
          </cell>
          <cell r="F2485" t="str">
            <v>W</v>
          </cell>
          <cell r="G2485" t="str">
            <v>255 FARMS VILLAGE RD</v>
          </cell>
          <cell r="H2485" t="str">
            <v>WEST SIMSBURY</v>
          </cell>
          <cell r="I2485" t="str">
            <v>CT</v>
          </cell>
          <cell r="J2485" t="str">
            <v>06092</v>
          </cell>
          <cell r="K2485" t="str">
            <v>Exact Auto Street Reference Geocoded</v>
          </cell>
          <cell r="M2485" t="str">
            <v>MATT RAMOS / HOUSE</v>
          </cell>
          <cell r="N2485" t="str">
            <v>CAPPELLO DISTRICT</v>
          </cell>
          <cell r="O2485" t="str">
            <v>EFFECTIVE 8/10/20 Del in all locations unless cust chooses not to.</v>
          </cell>
          <cell r="P2485">
            <v>43963</v>
          </cell>
          <cell r="Q2485">
            <v>44200.526423611103</v>
          </cell>
          <cell r="R2485">
            <v>44517</v>
          </cell>
          <cell r="S2485" t="str">
            <v>FRANKIE</v>
          </cell>
          <cell r="V2485" t="str">
            <v>41.872490</v>
          </cell>
          <cell r="W2485" t="str">
            <v>-72.855580</v>
          </cell>
        </row>
        <row r="2486">
          <cell r="B2486">
            <v>111208</v>
          </cell>
          <cell r="C2486" t="str">
            <v>KEY - PSC @ Dunkin Donuts Park</v>
          </cell>
          <cell r="D2486" t="str">
            <v>A</v>
          </cell>
          <cell r="E2486">
            <v>2</v>
          </cell>
          <cell r="F2486" t="str">
            <v>MTWRF</v>
          </cell>
          <cell r="G2486" t="str">
            <v>1214 Main St</v>
          </cell>
          <cell r="H2486" t="str">
            <v>HARTFORD</v>
          </cell>
          <cell r="I2486" t="str">
            <v>CT</v>
          </cell>
          <cell r="J2486" t="str">
            <v>06106</v>
          </cell>
          <cell r="K2486" t="str">
            <v>High Confidence Auto Street Ref Geocoded</v>
          </cell>
          <cell r="L2486" t="str">
            <v>LG;EJ IF &gt;200cs</v>
          </cell>
          <cell r="M2486" t="str">
            <v>40/STEVE SMITH</v>
          </cell>
          <cell r="N2486" t="str">
            <v>SMITH DISTRICT</v>
          </cell>
          <cell r="O2486" t="str">
            <v>Deliver to the garage door off of trumbull street. Lock box#17280  Alarm 92701 disarm &amp; 92702 to rearm. Put product in the correct environment</v>
          </cell>
          <cell r="P2486">
            <v>42429</v>
          </cell>
          <cell r="Q2486">
            <v>44692.609930555598</v>
          </cell>
          <cell r="R2486">
            <v>44763</v>
          </cell>
          <cell r="S2486" t="str">
            <v>FRANKIE</v>
          </cell>
          <cell r="U2486" t="str">
            <v>33</v>
          </cell>
          <cell r="V2486" t="str">
            <v>41.770713</v>
          </cell>
          <cell r="W2486" t="str">
            <v>-72.674348</v>
          </cell>
        </row>
        <row r="2487">
          <cell r="B2487">
            <v>111210</v>
          </cell>
          <cell r="C2487" t="str">
            <v>Willie Jewel s BBQ</v>
          </cell>
          <cell r="D2487" t="str">
            <v>C</v>
          </cell>
          <cell r="E2487">
            <v>0</v>
          </cell>
          <cell r="F2487" t="str">
            <v>TF</v>
          </cell>
          <cell r="G2487" t="str">
            <v>569 Amherst St</v>
          </cell>
          <cell r="H2487" t="str">
            <v>NASHUA</v>
          </cell>
          <cell r="I2487" t="str">
            <v>NH</v>
          </cell>
          <cell r="J2487" t="str">
            <v>03063</v>
          </cell>
          <cell r="K2487" t="str">
            <v>Exact Auto Street Reference Geocoded</v>
          </cell>
          <cell r="M2487" t="str">
            <v>JCAPPELLO</v>
          </cell>
          <cell r="N2487" t="str">
            <v>CAPPELLO DISTRICT</v>
          </cell>
          <cell r="O2487" t="str">
            <v>EFFECTIVE 8/10/20 Del in all locations unless cust chooses not to.  If delivering between 9am-11am, please call 603.5096403 Lema.  Enter off Nimcor Drive.</v>
          </cell>
          <cell r="P2487">
            <v>42620</v>
          </cell>
          <cell r="Q2487">
            <v>44733.434965277796</v>
          </cell>
          <cell r="R2487">
            <v>44763</v>
          </cell>
          <cell r="S2487" t="str">
            <v>ADMIN</v>
          </cell>
          <cell r="V2487" t="str">
            <v>42.798682</v>
          </cell>
          <cell r="W2487" t="str">
            <v>-71.532779</v>
          </cell>
        </row>
        <row r="2488">
          <cell r="B2488">
            <v>111212</v>
          </cell>
          <cell r="C2488" t="str">
            <v>New Britain Bees</v>
          </cell>
          <cell r="E2488">
            <v>0</v>
          </cell>
          <cell r="F2488" t="str">
            <v>U</v>
          </cell>
          <cell r="G2488" t="str">
            <v>230 John Karbonic Way</v>
          </cell>
          <cell r="H2488" t="str">
            <v>NEW BRITAIN</v>
          </cell>
          <cell r="I2488" t="str">
            <v>CT</v>
          </cell>
          <cell r="J2488" t="str">
            <v>06051</v>
          </cell>
          <cell r="K2488" t="str">
            <v>Exact Auto Street Reference Geocoded</v>
          </cell>
          <cell r="M2488" t="str">
            <v>JCAPPELLO</v>
          </cell>
          <cell r="N2488" t="str">
            <v>CAPPELLO DISTRICT</v>
          </cell>
          <cell r="P2488">
            <v>42838</v>
          </cell>
          <cell r="Q2488">
            <v>43914.603009259299</v>
          </cell>
          <cell r="R2488">
            <v>43795</v>
          </cell>
          <cell r="S2488" t="str">
            <v>FRANKIE</v>
          </cell>
          <cell r="V2488" t="str">
            <v>41.648790</v>
          </cell>
          <cell r="W2488" t="str">
            <v>-72.778992</v>
          </cell>
        </row>
        <row r="2489">
          <cell r="B2489">
            <v>111213</v>
          </cell>
          <cell r="C2489" t="str">
            <v>Salt Marsh Foods</v>
          </cell>
          <cell r="D2489" t="str">
            <v>A</v>
          </cell>
          <cell r="E2489">
            <v>0</v>
          </cell>
          <cell r="F2489" t="str">
            <v>TF</v>
          </cell>
          <cell r="G2489" t="str">
            <v>135 Potter St</v>
          </cell>
          <cell r="H2489" t="str">
            <v>NEW BEDFORD</v>
          </cell>
          <cell r="I2489" t="str">
            <v>MA</v>
          </cell>
          <cell r="J2489" t="str">
            <v>02740</v>
          </cell>
          <cell r="K2489" t="str">
            <v>Exact Auto Street Reference Geocoded</v>
          </cell>
          <cell r="L2489" t="str">
            <v>EJ</v>
          </cell>
          <cell r="M2489" t="str">
            <v>JCAPPELLO</v>
          </cell>
          <cell r="N2489" t="str">
            <v>CAPPELLO DISTRICT</v>
          </cell>
          <cell r="O2489" t="str">
            <v>EFFECTIVE 8/10/20 Del in all locations unless cust chooses not to.</v>
          </cell>
          <cell r="P2489">
            <v>42962</v>
          </cell>
          <cell r="Q2489">
            <v>44133.534224536997</v>
          </cell>
          <cell r="R2489">
            <v>44763</v>
          </cell>
          <cell r="S2489" t="str">
            <v>FRANKIE</v>
          </cell>
          <cell r="V2489" t="str">
            <v>41.651509</v>
          </cell>
          <cell r="W2489" t="str">
            <v>-70.944587</v>
          </cell>
        </row>
        <row r="2490">
          <cell r="B2490">
            <v>111214</v>
          </cell>
          <cell r="C2490" t="str">
            <v>BC Produce</v>
          </cell>
          <cell r="E2490">
            <v>0</v>
          </cell>
          <cell r="F2490" t="str">
            <v>TW</v>
          </cell>
          <cell r="G2490" t="str">
            <v>41 NE Produce Center</v>
          </cell>
          <cell r="H2490" t="str">
            <v>CHELSEA</v>
          </cell>
          <cell r="I2490" t="str">
            <v>MA</v>
          </cell>
          <cell r="J2490" t="str">
            <v>2150.</v>
          </cell>
          <cell r="K2490" t="str">
            <v>Med Confidence Auto Street Ref Geocoded</v>
          </cell>
          <cell r="M2490" t="str">
            <v>JCAPPELLO</v>
          </cell>
          <cell r="N2490" t="str">
            <v>CAPPELLO DISTRICT</v>
          </cell>
          <cell r="P2490">
            <v>44002</v>
          </cell>
          <cell r="Q2490">
            <v>44496.570081018501</v>
          </cell>
          <cell r="S2490" t="str">
            <v>FRANKIE</v>
          </cell>
          <cell r="V2490" t="str">
            <v>42.395316</v>
          </cell>
          <cell r="W2490" t="str">
            <v>-71.052748</v>
          </cell>
        </row>
        <row r="2491">
          <cell r="B2491">
            <v>111217</v>
          </cell>
          <cell r="C2491" t="str">
            <v>Benjiman Foods</v>
          </cell>
          <cell r="E2491">
            <v>0</v>
          </cell>
          <cell r="F2491" t="str">
            <v>U</v>
          </cell>
          <cell r="G2491" t="str">
            <v>156 Route 73</v>
          </cell>
          <cell r="H2491" t="str">
            <v>VOORHEES</v>
          </cell>
          <cell r="I2491" t="str">
            <v>NJ</v>
          </cell>
          <cell r="J2491" t="str">
            <v>08043</v>
          </cell>
          <cell r="K2491" t="str">
            <v>High Confidence Auto Street Ref Geocoded</v>
          </cell>
          <cell r="M2491" t="str">
            <v>LAURENCE CORNELL</v>
          </cell>
          <cell r="N2491" t="str">
            <v>CAPPELLO DISTRICT</v>
          </cell>
          <cell r="P2491">
            <v>43534</v>
          </cell>
          <cell r="Q2491">
            <v>43914.602974537003</v>
          </cell>
          <cell r="R2491">
            <v>43795</v>
          </cell>
          <cell r="S2491" t="str">
            <v>FRANKIE</v>
          </cell>
          <cell r="V2491" t="str">
            <v>39.831149</v>
          </cell>
          <cell r="W2491" t="str">
            <v>-74.926796</v>
          </cell>
        </row>
        <row r="2492">
          <cell r="B2492">
            <v>111218</v>
          </cell>
          <cell r="C2492" t="str">
            <v>LONGHINI</v>
          </cell>
          <cell r="D2492" t="str">
            <v>D</v>
          </cell>
          <cell r="E2492">
            <v>0</v>
          </cell>
          <cell r="F2492" t="str">
            <v>TR</v>
          </cell>
          <cell r="G2492" t="str">
            <v>41 LONGHINI LANE</v>
          </cell>
          <cell r="H2492" t="str">
            <v>NEW HAVEN</v>
          </cell>
          <cell r="I2492" t="str">
            <v>CT</v>
          </cell>
          <cell r="J2492" t="str">
            <v>06519</v>
          </cell>
          <cell r="K2492" t="str">
            <v>Exact Auto Street Reference Geocoded</v>
          </cell>
          <cell r="M2492" t="str">
            <v>JERAMIE PERRY</v>
          </cell>
          <cell r="N2492" t="str">
            <v>CAPPELLO DISTRICT</v>
          </cell>
          <cell r="O2492" t="str">
            <v>EFFECTIVE 8/10/20 Del in all locations unless cust chooses not to.</v>
          </cell>
          <cell r="P2492">
            <v>43829</v>
          </cell>
          <cell r="Q2492">
            <v>44497.446585648097</v>
          </cell>
          <cell r="R2492">
            <v>44749</v>
          </cell>
          <cell r="S2492" t="str">
            <v>ADMIN</v>
          </cell>
          <cell r="V2492" t="str">
            <v>41.295293</v>
          </cell>
          <cell r="W2492" t="str">
            <v>-72.948802</v>
          </cell>
        </row>
        <row r="2493">
          <cell r="B2493">
            <v>111220</v>
          </cell>
          <cell r="C2493" t="str">
            <v>PSC @ Dunkin Donuts Park - CT double play</v>
          </cell>
          <cell r="D2493" t="str">
            <v>A</v>
          </cell>
          <cell r="E2493">
            <v>0</v>
          </cell>
          <cell r="F2493" t="str">
            <v>MTWRF</v>
          </cell>
          <cell r="G2493" t="str">
            <v>1214 Main St</v>
          </cell>
          <cell r="H2493" t="str">
            <v>HARTFORD</v>
          </cell>
          <cell r="I2493" t="str">
            <v>CT</v>
          </cell>
          <cell r="J2493" t="str">
            <v>06106</v>
          </cell>
          <cell r="K2493" t="str">
            <v>High Confidence Auto Street Ref Geocoded</v>
          </cell>
          <cell r="L2493" t="str">
            <v>LG IF &gt;200cs</v>
          </cell>
          <cell r="M2493" t="str">
            <v>40/STEVE SMITH</v>
          </cell>
          <cell r="N2493" t="str">
            <v>SMITH DISTRICT</v>
          </cell>
          <cell r="O2493" t="str">
            <v>Deliver to the garage door off of trumbull street. Use Key Fob to enter. Put product into the correct zone.  Use</v>
          </cell>
          <cell r="P2493">
            <v>44385</v>
          </cell>
          <cell r="Q2493">
            <v>44733.438784722202</v>
          </cell>
          <cell r="R2493">
            <v>44389</v>
          </cell>
          <cell r="S2493" t="str">
            <v>ADMIN</v>
          </cell>
          <cell r="U2493" t="str">
            <v>33</v>
          </cell>
          <cell r="V2493" t="str">
            <v>41.770713</v>
          </cell>
          <cell r="W2493" t="str">
            <v>-72.674348</v>
          </cell>
        </row>
        <row r="2494">
          <cell r="B2494">
            <v>111221</v>
          </cell>
          <cell r="C2494" t="str">
            <v>SOUTH WINDSOR, TOWN OF</v>
          </cell>
          <cell r="E2494">
            <v>0</v>
          </cell>
          <cell r="F2494" t="str">
            <v>MTWRFSU</v>
          </cell>
          <cell r="G2494" t="str">
            <v>1540 Sullivan Avenue</v>
          </cell>
          <cell r="H2494" t="str">
            <v>SOUTH WINDSOR</v>
          </cell>
          <cell r="I2494" t="str">
            <v>CT</v>
          </cell>
          <cell r="J2494" t="str">
            <v>06074</v>
          </cell>
          <cell r="K2494" t="str">
            <v>Exact Auto Street Reference Geocoded</v>
          </cell>
          <cell r="M2494" t="str">
            <v>JCAPPELLO</v>
          </cell>
          <cell r="N2494" t="str">
            <v>CAPPELLO DISTRICT</v>
          </cell>
          <cell r="P2494">
            <v>43907</v>
          </cell>
          <cell r="Q2494">
            <v>43907.561631944402</v>
          </cell>
          <cell r="S2494" t="str">
            <v>FRANKIE</v>
          </cell>
          <cell r="V2494" t="str">
            <v>41.828463</v>
          </cell>
          <cell r="W2494" t="str">
            <v>-72.554078</v>
          </cell>
        </row>
        <row r="2495">
          <cell r="B2495">
            <v>111222</v>
          </cell>
          <cell r="C2495" t="str">
            <v>Manchester Packing Co Inc - Hartford</v>
          </cell>
          <cell r="D2495" t="str">
            <v>C</v>
          </cell>
          <cell r="E2495">
            <v>0</v>
          </cell>
          <cell r="F2495" t="str">
            <v>U</v>
          </cell>
          <cell r="G2495" t="str">
            <v>1110 Reserve Road</v>
          </cell>
          <cell r="H2495" t="str">
            <v>HARTFORD</v>
          </cell>
          <cell r="I2495" t="str">
            <v>CT</v>
          </cell>
          <cell r="J2495" t="str">
            <v>06114</v>
          </cell>
          <cell r="K2495" t="str">
            <v>Med Confidence Auto Street Ref Geocoded</v>
          </cell>
          <cell r="M2495" t="str">
            <v>JERAMIE PERRY</v>
          </cell>
          <cell r="N2495" t="str">
            <v>CAPPELLO DISTRICT</v>
          </cell>
          <cell r="O2495" t="str">
            <v>EFFECTIVE 8/10/20 Del in all locations unless cust chooses not to.</v>
          </cell>
          <cell r="P2495">
            <v>43935</v>
          </cell>
          <cell r="Q2495">
            <v>44053.541400463</v>
          </cell>
          <cell r="R2495">
            <v>44759</v>
          </cell>
          <cell r="S2495" t="str">
            <v>FRANKIE</v>
          </cell>
          <cell r="V2495" t="str">
            <v>41.750958</v>
          </cell>
          <cell r="W2495" t="str">
            <v>-72.656907</v>
          </cell>
        </row>
        <row r="2496">
          <cell r="B2496">
            <v>111223</v>
          </cell>
          <cell r="C2496" t="str">
            <v>Highland Park Market - Manchester</v>
          </cell>
          <cell r="D2496" t="str">
            <v>A</v>
          </cell>
          <cell r="E2496">
            <v>0</v>
          </cell>
          <cell r="F2496" t="str">
            <v>MWF</v>
          </cell>
          <cell r="G2496" t="str">
            <v>317 Highland Street</v>
          </cell>
          <cell r="H2496" t="str">
            <v>MANCHESTER</v>
          </cell>
          <cell r="I2496" t="str">
            <v>CT</v>
          </cell>
          <cell r="J2496" t="str">
            <v>06040</v>
          </cell>
          <cell r="K2496" t="str">
            <v>High Confidence Auto Street Ref Geocoded</v>
          </cell>
          <cell r="M2496" t="str">
            <v>40/STEVE SMITH</v>
          </cell>
          <cell r="N2496" t="str">
            <v>SMITH DISTRICT</v>
          </cell>
          <cell r="O2496" t="str">
            <v>Dock is around back of building</v>
          </cell>
          <cell r="P2496">
            <v>44038</v>
          </cell>
          <cell r="Q2496">
            <v>44096.480046296303</v>
          </cell>
          <cell r="R2496">
            <v>44766</v>
          </cell>
          <cell r="S2496" t="str">
            <v>FRANKIE</v>
          </cell>
          <cell r="V2496" t="str">
            <v>41.766001</v>
          </cell>
          <cell r="W2496" t="str">
            <v>-72.490267</v>
          </cell>
        </row>
        <row r="2497">
          <cell r="B2497">
            <v>111224</v>
          </cell>
          <cell r="C2497" t="str">
            <v>Highland Park Market - Suffield</v>
          </cell>
          <cell r="E2497">
            <v>0</v>
          </cell>
          <cell r="F2497" t="str">
            <v>TF</v>
          </cell>
          <cell r="G2497" t="str">
            <v>68 Bridge Street</v>
          </cell>
          <cell r="H2497" t="str">
            <v>SUFFIELD</v>
          </cell>
          <cell r="I2497" t="str">
            <v>CT</v>
          </cell>
          <cell r="J2497" t="str">
            <v>06078</v>
          </cell>
          <cell r="K2497" t="str">
            <v>Exact Auto Street Reference Geocoded</v>
          </cell>
          <cell r="M2497" t="str">
            <v>40/STEVE SMITH</v>
          </cell>
          <cell r="N2497" t="str">
            <v>SMITH DISTRICT</v>
          </cell>
          <cell r="P2497">
            <v>44095</v>
          </cell>
          <cell r="Q2497">
            <v>44096.480277777802</v>
          </cell>
          <cell r="S2497" t="str">
            <v>FRANKIE</v>
          </cell>
          <cell r="V2497" t="str">
            <v>41.980896</v>
          </cell>
          <cell r="W2497" t="str">
            <v>-72.648792</v>
          </cell>
        </row>
        <row r="2498">
          <cell r="B2498">
            <v>111225</v>
          </cell>
          <cell r="C2498" t="str">
            <v>Highland Park Market - Farmington</v>
          </cell>
          <cell r="D2498" t="str">
            <v>A</v>
          </cell>
          <cell r="E2498">
            <v>0</v>
          </cell>
          <cell r="F2498" t="str">
            <v>TF</v>
          </cell>
          <cell r="G2498" t="str">
            <v>204 Main Street</v>
          </cell>
          <cell r="H2498" t="str">
            <v>FARMINGTON</v>
          </cell>
          <cell r="I2498" t="str">
            <v>CT</v>
          </cell>
          <cell r="J2498" t="str">
            <v>06032</v>
          </cell>
          <cell r="K2498" t="str">
            <v>High Confidence Auto Street Ref Geocoded</v>
          </cell>
          <cell r="M2498" t="str">
            <v>40/STEVE SMITH</v>
          </cell>
          <cell r="N2498" t="str">
            <v>SMITH DISTRICT</v>
          </cell>
          <cell r="P2498">
            <v>44095</v>
          </cell>
          <cell r="Q2498">
            <v>44102.493206018502</v>
          </cell>
          <cell r="R2498">
            <v>44763</v>
          </cell>
          <cell r="S2498" t="str">
            <v>FRANKIE</v>
          </cell>
          <cell r="V2498" t="str">
            <v>41.710878</v>
          </cell>
          <cell r="W2498" t="str">
            <v>-72.839757</v>
          </cell>
        </row>
        <row r="2499">
          <cell r="B2499">
            <v>111226</v>
          </cell>
          <cell r="C2499" t="str">
            <v>Highland Park Market - Glastonbury</v>
          </cell>
          <cell r="D2499" t="str">
            <v>A</v>
          </cell>
          <cell r="E2499">
            <v>0</v>
          </cell>
          <cell r="F2499" t="str">
            <v>MR</v>
          </cell>
          <cell r="G2499" t="str">
            <v>1320 Manchester road</v>
          </cell>
          <cell r="H2499" t="str">
            <v>GLASTONBURY</v>
          </cell>
          <cell r="I2499" t="str">
            <v>CT</v>
          </cell>
          <cell r="J2499" t="str">
            <v>06033</v>
          </cell>
          <cell r="K2499" t="str">
            <v>High Confidence Auto Street Ref Geocoded</v>
          </cell>
          <cell r="M2499" t="str">
            <v>40/STEVE SMITH</v>
          </cell>
          <cell r="N2499" t="str">
            <v>SMITH DISTRICT</v>
          </cell>
          <cell r="P2499">
            <v>44095</v>
          </cell>
          <cell r="Q2499">
            <v>44096.480486111097</v>
          </cell>
          <cell r="R2499">
            <v>44762</v>
          </cell>
          <cell r="S2499" t="str">
            <v>FRANKIE</v>
          </cell>
          <cell r="V2499" t="str">
            <v>41.712211</v>
          </cell>
          <cell r="W2499" t="str">
            <v>-72.526768</v>
          </cell>
        </row>
        <row r="2500">
          <cell r="B2500">
            <v>111227</v>
          </cell>
          <cell r="C2500" t="str">
            <v>RYE RIDGE DELI-RYE - RYE BROOK</v>
          </cell>
          <cell r="D2500" t="str">
            <v>A</v>
          </cell>
          <cell r="E2500">
            <v>0</v>
          </cell>
          <cell r="F2500" t="str">
            <v>MR</v>
          </cell>
          <cell r="G2500" t="str">
            <v>126 SOUTH RIDGE STREET</v>
          </cell>
          <cell r="H2500" t="str">
            <v>PORT CHESTER</v>
          </cell>
          <cell r="I2500" t="str">
            <v>NY</v>
          </cell>
          <cell r="J2500" t="str">
            <v>10573</v>
          </cell>
          <cell r="K2500" t="str">
            <v>High Confidence Auto Street Ref Geocoded</v>
          </cell>
          <cell r="M2500" t="str">
            <v>JERAMIE PERRY</v>
          </cell>
          <cell r="N2500" t="str">
            <v>CAPPELLO DISTRICT</v>
          </cell>
          <cell r="P2500">
            <v>44199</v>
          </cell>
          <cell r="Q2500">
            <v>44691.574166666702</v>
          </cell>
          <cell r="R2500">
            <v>44766</v>
          </cell>
          <cell r="S2500" t="str">
            <v>FRANKIE</v>
          </cell>
          <cell r="V2500" t="str">
            <v>40.998973</v>
          </cell>
          <cell r="W2500" t="str">
            <v>-73.681500</v>
          </cell>
        </row>
        <row r="2501">
          <cell r="B2501">
            <v>111229</v>
          </cell>
          <cell r="C2501" t="str">
            <v>RYE RIDGE DELI-RYE - STAMFORD</v>
          </cell>
          <cell r="D2501" t="str">
            <v>A</v>
          </cell>
          <cell r="E2501">
            <v>0</v>
          </cell>
          <cell r="F2501" t="str">
            <v>T</v>
          </cell>
          <cell r="G2501" t="str">
            <v>1087 HIGH RIDGE ROAD</v>
          </cell>
          <cell r="H2501" t="str">
            <v>STAMFORD</v>
          </cell>
          <cell r="I2501" t="str">
            <v>CT</v>
          </cell>
          <cell r="J2501" t="str">
            <v>06905</v>
          </cell>
          <cell r="K2501" t="str">
            <v>High Confidence Auto Street Ref Geocoded</v>
          </cell>
          <cell r="L2501" t="str">
            <v>LG; IS COOL/DRY DROP</v>
          </cell>
          <cell r="M2501" t="str">
            <v>JERAMIE PERRY</v>
          </cell>
          <cell r="N2501" t="str">
            <v>CAPPELLO DISTRICT</v>
          </cell>
          <cell r="O2501" t="str">
            <v>Alarm code 3379. Deliver through rear entrance. NEVER THROUGH FRONT DOOR. Leave product palletized in "receiving area". DO NOT PUT ANYTHING AWAY.  This is ok per Jeramie Perry</v>
          </cell>
          <cell r="P2501">
            <v>44199</v>
          </cell>
          <cell r="Q2501">
            <v>44759.787627314799</v>
          </cell>
          <cell r="R2501">
            <v>44759</v>
          </cell>
          <cell r="S2501" t="str">
            <v>FRANKIE</v>
          </cell>
          <cell r="V2501" t="str">
            <v>41.108691</v>
          </cell>
          <cell r="W2501" t="str">
            <v>-73.547437</v>
          </cell>
        </row>
        <row r="2502">
          <cell r="B2502">
            <v>111230</v>
          </cell>
          <cell r="C2502" t="str">
            <v>RYE RIDGE DELI - WESTPORT</v>
          </cell>
          <cell r="D2502" t="str">
            <v>A</v>
          </cell>
          <cell r="E2502">
            <v>0</v>
          </cell>
          <cell r="F2502" t="str">
            <v>M</v>
          </cell>
          <cell r="G2502" t="str">
            <v>159 MAIN STREET</v>
          </cell>
          <cell r="H2502" t="str">
            <v>WESTPORT</v>
          </cell>
          <cell r="I2502" t="str">
            <v>CT</v>
          </cell>
          <cell r="J2502" t="str">
            <v>06880</v>
          </cell>
          <cell r="K2502" t="str">
            <v>Exact Auto Street Reference Geocoded</v>
          </cell>
          <cell r="M2502" t="str">
            <v>JERAMIE PERRY</v>
          </cell>
          <cell r="N2502" t="str">
            <v>CAPPELLO DISTRICT</v>
          </cell>
          <cell r="O2502" t="str">
            <v>**DO NOT PROP DOOR OPEN WITH WOOD OR ANYTHING ELSE** This causes damage.   alarm code 3891.  Press firmly on key pad.  You should hear a beep with every number entered.  MUST RE-ARM ALARM BEFORE YOU LEAVE.</v>
          </cell>
          <cell r="P2502">
            <v>44202</v>
          </cell>
          <cell r="Q2502">
            <v>44691.574166666702</v>
          </cell>
          <cell r="R2502">
            <v>44766</v>
          </cell>
          <cell r="S2502" t="str">
            <v>FRANKIE</v>
          </cell>
          <cell r="V2502" t="str">
            <v>41.143710</v>
          </cell>
          <cell r="W2502" t="str">
            <v>-73.361909</v>
          </cell>
        </row>
        <row r="2503">
          <cell r="B2503">
            <v>111231</v>
          </cell>
          <cell r="C2503" t="str">
            <v>Kenes Market</v>
          </cell>
          <cell r="E2503">
            <v>0</v>
          </cell>
          <cell r="F2503" t="str">
            <v>W</v>
          </cell>
          <cell r="G2503" t="str">
            <v>1310 Hopmeadow Street</v>
          </cell>
          <cell r="H2503" t="str">
            <v>SIMSBURY</v>
          </cell>
          <cell r="I2503" t="str">
            <v>CT</v>
          </cell>
          <cell r="J2503" t="str">
            <v>06070</v>
          </cell>
          <cell r="K2503" t="str">
            <v>Exact Auto Street Reference Geocoded</v>
          </cell>
          <cell r="M2503" t="str">
            <v>JERAMIE PERRY</v>
          </cell>
          <cell r="N2503" t="str">
            <v>CAPPELLO DISTRICT</v>
          </cell>
          <cell r="P2503">
            <v>44217</v>
          </cell>
          <cell r="Q2503">
            <v>44217.582789351902</v>
          </cell>
          <cell r="S2503" t="str">
            <v>FRANKIE</v>
          </cell>
          <cell r="V2503" t="str">
            <v>41.901093</v>
          </cell>
          <cell r="W2503" t="str">
            <v>-72.786268</v>
          </cell>
        </row>
        <row r="2504">
          <cell r="B2504">
            <v>111232</v>
          </cell>
          <cell r="C2504" t="str">
            <v>Caronna s Market</v>
          </cell>
          <cell r="E2504">
            <v>0</v>
          </cell>
          <cell r="F2504" t="str">
            <v>TF</v>
          </cell>
          <cell r="G2504" t="str">
            <v>25 Pearl Street</v>
          </cell>
          <cell r="H2504" t="str">
            <v>ENFIELD</v>
          </cell>
          <cell r="I2504" t="str">
            <v>CT</v>
          </cell>
          <cell r="J2504" t="str">
            <v>06082</v>
          </cell>
          <cell r="K2504" t="str">
            <v>Self Geocoded</v>
          </cell>
          <cell r="M2504" t="str">
            <v>JERAMIE PERRY</v>
          </cell>
          <cell r="N2504" t="str">
            <v>CAPPELLO DISTRICT</v>
          </cell>
          <cell r="P2504">
            <v>44249</v>
          </cell>
          <cell r="Q2504">
            <v>44733.439513888901</v>
          </cell>
          <cell r="R2504">
            <v>44249</v>
          </cell>
          <cell r="S2504" t="str">
            <v>ADMIN</v>
          </cell>
          <cell r="V2504" t="str">
            <v>41.997965</v>
          </cell>
          <cell r="W2504" t="str">
            <v>-72.599698</v>
          </cell>
        </row>
        <row r="2505">
          <cell r="B2505">
            <v>124810</v>
          </cell>
          <cell r="C2505" t="str">
            <v>JD s Pizzaria</v>
          </cell>
          <cell r="D2505" t="str">
            <v>C</v>
          </cell>
          <cell r="E2505">
            <v>0</v>
          </cell>
          <cell r="F2505" t="str">
            <v>WF</v>
          </cell>
          <cell r="G2505" t="str">
            <v>713 Queen Street</v>
          </cell>
          <cell r="H2505" t="str">
            <v>SOUTHINGTON</v>
          </cell>
          <cell r="I2505" t="str">
            <v>CT</v>
          </cell>
          <cell r="J2505" t="str">
            <v>06489</v>
          </cell>
          <cell r="K2505" t="str">
            <v>Exact Auto Street Reference Geocoded</v>
          </cell>
          <cell r="M2505" t="str">
            <v>LOUIE SALOVSKI</v>
          </cell>
          <cell r="N2505" t="str">
            <v>BLAIR DISTRICT</v>
          </cell>
          <cell r="P2505">
            <v>44424</v>
          </cell>
          <cell r="Q2505">
            <v>44424.309513888897</v>
          </cell>
          <cell r="R2505">
            <v>44656</v>
          </cell>
          <cell r="S2505" t="str">
            <v>ADMIN</v>
          </cell>
          <cell r="V2505" t="str">
            <v>41.636285</v>
          </cell>
          <cell r="W2505" t="str">
            <v>-72.873655</v>
          </cell>
        </row>
        <row r="2506">
          <cell r="B2506">
            <v>124910</v>
          </cell>
          <cell r="C2506" t="str">
            <v>Mount Southington (Red Barn)</v>
          </cell>
          <cell r="D2506" t="str">
            <v>B</v>
          </cell>
          <cell r="E2506">
            <v>0</v>
          </cell>
          <cell r="F2506" t="str">
            <v>TR</v>
          </cell>
          <cell r="G2506" t="str">
            <v>396 Mount Vernon Road</v>
          </cell>
          <cell r="H2506" t="str">
            <v>PLANTSVILLE</v>
          </cell>
          <cell r="I2506" t="str">
            <v>CT</v>
          </cell>
          <cell r="J2506" t="str">
            <v>06479</v>
          </cell>
          <cell r="K2506" t="str">
            <v>Exact Auto Street Reference Geocoded</v>
          </cell>
          <cell r="M2506" t="str">
            <v>JAMES NASTRI</v>
          </cell>
          <cell r="N2506" t="str">
            <v>BLAIR DISTRICT</v>
          </cell>
          <cell r="O2506" t="str">
            <v>Please deliver to Red Barn.  DO NOT deliver to Mountain room</v>
          </cell>
          <cell r="P2506">
            <v>44536</v>
          </cell>
          <cell r="Q2506">
            <v>44587.584189814799</v>
          </cell>
          <cell r="R2506">
            <v>44622</v>
          </cell>
          <cell r="S2506" t="str">
            <v>FRANKIE</v>
          </cell>
          <cell r="V2506" t="str">
            <v>41.581982</v>
          </cell>
          <cell r="W2506" t="str">
            <v>-72.924429</v>
          </cell>
        </row>
        <row r="2507">
          <cell r="B2507">
            <v>12592</v>
          </cell>
          <cell r="C2507" t="str">
            <v>BHL - Frosty Acres PA</v>
          </cell>
          <cell r="D2507" t="str">
            <v>BHL</v>
          </cell>
          <cell r="E2507">
            <v>0</v>
          </cell>
          <cell r="F2507" t="str">
            <v>MTWRFSU</v>
          </cell>
          <cell r="G2507" t="str">
            <v>651 Mill Road</v>
          </cell>
          <cell r="H2507" t="str">
            <v>WHITEHALL</v>
          </cell>
          <cell r="I2507" t="str">
            <v>PA</v>
          </cell>
          <cell r="J2507" t="str">
            <v>18052</v>
          </cell>
          <cell r="K2507" t="str">
            <v>Ambiguous Auto Street Ref Geocode</v>
          </cell>
          <cell r="M2507" t="str">
            <v>BACKHAUL</v>
          </cell>
          <cell r="N2507" t="str">
            <v>BACKHAUL</v>
          </cell>
          <cell r="O2507" t="str">
            <v>contact infor: 610-398-1382 Ext.12848</v>
          </cell>
          <cell r="P2507">
            <v>44111</v>
          </cell>
          <cell r="Q2507">
            <v>44200.542152777802</v>
          </cell>
          <cell r="S2507" t="str">
            <v>FRANKIE</v>
          </cell>
          <cell r="V2507" t="str">
            <v>40.837486</v>
          </cell>
          <cell r="W2507" t="str">
            <v>-75.259658</v>
          </cell>
        </row>
        <row r="2508">
          <cell r="B2508">
            <v>12952</v>
          </cell>
          <cell r="C2508" t="str">
            <v>BHL - FROSTY ACRES</v>
          </cell>
          <cell r="D2508" t="str">
            <v>BHL</v>
          </cell>
          <cell r="E2508">
            <v>0</v>
          </cell>
          <cell r="F2508" t="str">
            <v>MTWRFSU</v>
          </cell>
          <cell r="G2508" t="str">
            <v>7150 AMBASSADOR DRIVE</v>
          </cell>
          <cell r="H2508" t="str">
            <v>FOGELSVILLE</v>
          </cell>
          <cell r="I2508" t="str">
            <v>PA</v>
          </cell>
          <cell r="J2508" t="str">
            <v>18051</v>
          </cell>
          <cell r="K2508" t="str">
            <v>Low Confidence Auto Street Ref Geocoded</v>
          </cell>
          <cell r="M2508" t="str">
            <v>BACKHAUL</v>
          </cell>
          <cell r="N2508" t="str">
            <v>BACKHAUL</v>
          </cell>
          <cell r="P2508">
            <v>44097</v>
          </cell>
          <cell r="Q2508">
            <v>44200.542673611097</v>
          </cell>
          <cell r="R2508">
            <v>44539</v>
          </cell>
          <cell r="S2508" t="str">
            <v>FRANKIE</v>
          </cell>
          <cell r="V2508" t="str">
            <v>40.647018</v>
          </cell>
          <cell r="W2508" t="str">
            <v>-75.393656</v>
          </cell>
        </row>
        <row r="2509">
          <cell r="B2509" t="str">
            <v>13706A</v>
          </cell>
          <cell r="C2509" t="str">
            <v>BHL - DAVIDS COOKIES #2</v>
          </cell>
          <cell r="E2509">
            <v>0</v>
          </cell>
          <cell r="F2509" t="str">
            <v>MTWRFSU</v>
          </cell>
          <cell r="G2509" t="str">
            <v>28 industrial road</v>
          </cell>
          <cell r="H2509" t="str">
            <v>FAIRFIELD</v>
          </cell>
          <cell r="I2509" t="str">
            <v>NJ</v>
          </cell>
          <cell r="J2509" t="str">
            <v>07004</v>
          </cell>
          <cell r="K2509" t="str">
            <v>Exact Auto Street Reference Geocoded</v>
          </cell>
          <cell r="M2509" t="str">
            <v>BH (VENDOR SALES)</v>
          </cell>
          <cell r="N2509" t="str">
            <v>RICHARD LOTSTEIN</v>
          </cell>
          <cell r="P2509">
            <v>44703</v>
          </cell>
          <cell r="Q2509">
            <v>44706.476307870398</v>
          </cell>
          <cell r="R2509">
            <v>44754</v>
          </cell>
          <cell r="S2509" t="str">
            <v>ADMIN</v>
          </cell>
          <cell r="V2509" t="str">
            <v>40.862196</v>
          </cell>
          <cell r="W2509" t="str">
            <v>-74.307782</v>
          </cell>
        </row>
        <row r="2510">
          <cell r="B2510">
            <v>13887</v>
          </cell>
          <cell r="C2510" t="str">
            <v>BHL - Ventura Foods</v>
          </cell>
          <cell r="D2510" t="str">
            <v>BHL</v>
          </cell>
          <cell r="E2510">
            <v>0</v>
          </cell>
          <cell r="F2510" t="str">
            <v>MTWRFSU</v>
          </cell>
          <cell r="G2510" t="str">
            <v>1501 Orchard Drive</v>
          </cell>
          <cell r="H2510" t="str">
            <v>CHAMBERSBURG</v>
          </cell>
          <cell r="I2510" t="str">
            <v>PA</v>
          </cell>
          <cell r="J2510" t="str">
            <v>17201</v>
          </cell>
          <cell r="K2510" t="str">
            <v>Exact Auto Street Reference Geocoded</v>
          </cell>
          <cell r="M2510" t="str">
            <v>BH (VENDOR SALES)</v>
          </cell>
          <cell r="N2510" t="str">
            <v>RICHARD LOTSTEIN</v>
          </cell>
          <cell r="P2510">
            <v>44305</v>
          </cell>
          <cell r="Q2510">
            <v>44496.494085648097</v>
          </cell>
          <cell r="R2510">
            <v>44351</v>
          </cell>
          <cell r="S2510" t="str">
            <v>FRANKIE</v>
          </cell>
          <cell r="V2510" t="str">
            <v>39.913628</v>
          </cell>
          <cell r="W2510" t="str">
            <v>-77.660826</v>
          </cell>
        </row>
        <row r="2511">
          <cell r="B2511">
            <v>13891</v>
          </cell>
          <cell r="C2511" t="str">
            <v>BHL - Piantendosi Baking</v>
          </cell>
          <cell r="D2511" t="str">
            <v>BHL</v>
          </cell>
          <cell r="E2511">
            <v>0</v>
          </cell>
          <cell r="F2511" t="str">
            <v>MTWRFSU</v>
          </cell>
          <cell r="G2511" t="str">
            <v>451 Currant Road</v>
          </cell>
          <cell r="H2511" t="str">
            <v>FALL RIVER</v>
          </cell>
          <cell r="I2511" t="str">
            <v>MA</v>
          </cell>
          <cell r="J2511" t="str">
            <v>02720</v>
          </cell>
          <cell r="K2511" t="str">
            <v>High Confidence Auto Street Ref Geocoded</v>
          </cell>
          <cell r="L2511" t="str">
            <v>BHL-Piantendosi Ba</v>
          </cell>
          <cell r="M2511" t="str">
            <v>BH (VENDOR SALES)</v>
          </cell>
          <cell r="N2511" t="str">
            <v>RICHARD LOTSTEIN</v>
          </cell>
          <cell r="P2511">
            <v>44469</v>
          </cell>
          <cell r="Q2511">
            <v>44496.494085648097</v>
          </cell>
          <cell r="R2511">
            <v>44676</v>
          </cell>
          <cell r="S2511" t="str">
            <v>FRANKIE</v>
          </cell>
          <cell r="V2511" t="str">
            <v>41.741401</v>
          </cell>
          <cell r="W2511" t="str">
            <v>-71.110757</v>
          </cell>
        </row>
        <row r="2512">
          <cell r="B2512">
            <v>146545</v>
          </cell>
          <cell r="C2512" t="str">
            <v>BIDWELL HEALTH - ICARE CORP</v>
          </cell>
          <cell r="D2512" t="str">
            <v>B</v>
          </cell>
          <cell r="E2512">
            <v>0</v>
          </cell>
          <cell r="F2512" t="str">
            <v>MR</v>
          </cell>
          <cell r="G2512" t="str">
            <v>333 BIDWELL ST</v>
          </cell>
          <cell r="H2512" t="str">
            <v>MANCHESTER</v>
          </cell>
          <cell r="I2512" t="str">
            <v>CT</v>
          </cell>
          <cell r="J2512" t="str">
            <v>6040.</v>
          </cell>
          <cell r="K2512" t="str">
            <v>Exact Auto Street Reference Geocoded</v>
          </cell>
          <cell r="M2512" t="str">
            <v>JEN GOSSELIN</v>
          </cell>
          <cell r="N2512" t="str">
            <v>CAPPELLO DISTRICT</v>
          </cell>
          <cell r="O2512" t="str">
            <v>Beginning 7/27/20  deliver inside.</v>
          </cell>
          <cell r="P2512">
            <v>44002</v>
          </cell>
          <cell r="Q2512">
            <v>44496.570081018501</v>
          </cell>
          <cell r="S2512" t="str">
            <v>FRANKIE</v>
          </cell>
          <cell r="V2512" t="str">
            <v>41.759537</v>
          </cell>
          <cell r="W2512" t="str">
            <v>-72.545375</v>
          </cell>
        </row>
        <row r="2513">
          <cell r="B2513">
            <v>146605</v>
          </cell>
          <cell r="C2513" t="str">
            <v>Serene Health Services-Waban</v>
          </cell>
          <cell r="E2513">
            <v>0</v>
          </cell>
          <cell r="F2513" t="str">
            <v>TF</v>
          </cell>
          <cell r="G2513" t="str">
            <v>20 KINMONTH ROAD</v>
          </cell>
          <cell r="H2513" t="str">
            <v>NEWTON</v>
          </cell>
          <cell r="I2513" t="str">
            <v>MA</v>
          </cell>
          <cell r="J2513" t="str">
            <v>02468</v>
          </cell>
          <cell r="K2513" t="str">
            <v>Exact Auto Street Reference Geocoded</v>
          </cell>
          <cell r="M2513" t="str">
            <v>JEN GOSSELIN</v>
          </cell>
          <cell r="N2513" t="str">
            <v>CAPPELLO DISTRICT</v>
          </cell>
          <cell r="P2513">
            <v>44002</v>
          </cell>
          <cell r="Q2513">
            <v>44200.527395833298</v>
          </cell>
          <cell r="S2513" t="str">
            <v>FRANKIE</v>
          </cell>
          <cell r="V2513" t="str">
            <v>42.327212</v>
          </cell>
          <cell r="W2513" t="str">
            <v>-71.230885</v>
          </cell>
        </row>
        <row r="2514">
          <cell r="B2514">
            <v>146606</v>
          </cell>
          <cell r="C2514" t="str">
            <v>worcester Nursing - Serene</v>
          </cell>
          <cell r="E2514">
            <v>0</v>
          </cell>
          <cell r="F2514" t="str">
            <v>TR</v>
          </cell>
          <cell r="G2514" t="str">
            <v>25 oriol dr</v>
          </cell>
          <cell r="H2514" t="str">
            <v>WORCESTER</v>
          </cell>
          <cell r="I2514" t="str">
            <v>MA</v>
          </cell>
          <cell r="J2514" t="str">
            <v>1605.</v>
          </cell>
          <cell r="K2514" t="str">
            <v>Exact Auto Street Reference Geocoded</v>
          </cell>
          <cell r="M2514" t="str">
            <v>JEN GOSSELIN</v>
          </cell>
          <cell r="N2514" t="str">
            <v>CAPPELLO DISTRICT</v>
          </cell>
          <cell r="O2514" t="str">
            <v>MUST PICK UP MILK CRATES!</v>
          </cell>
          <cell r="P2514">
            <v>44002</v>
          </cell>
          <cell r="Q2514">
            <v>44496.570081018501</v>
          </cell>
          <cell r="S2514" t="str">
            <v>FRANKIE</v>
          </cell>
          <cell r="V2514" t="str">
            <v>42.295134</v>
          </cell>
          <cell r="W2514" t="str">
            <v>-71.766778</v>
          </cell>
        </row>
        <row r="2515">
          <cell r="B2515">
            <v>146613</v>
          </cell>
          <cell r="C2515" t="str">
            <v>Serene Health Services-Braemoor</v>
          </cell>
          <cell r="E2515">
            <v>0</v>
          </cell>
          <cell r="F2515" t="str">
            <v>TF</v>
          </cell>
          <cell r="G2515" t="str">
            <v>34 NORTH PEARL STREE</v>
          </cell>
          <cell r="H2515" t="str">
            <v>BROCKTON</v>
          </cell>
          <cell r="I2515" t="str">
            <v>MA</v>
          </cell>
          <cell r="J2515" t="str">
            <v>02301</v>
          </cell>
          <cell r="K2515" t="str">
            <v>Med Confidence Auto Street Ref Geocoded</v>
          </cell>
          <cell r="M2515" t="str">
            <v>JEN GOSSELIN</v>
          </cell>
          <cell r="N2515" t="str">
            <v>CAPPELLO DISTRICT</v>
          </cell>
          <cell r="P2515">
            <v>44002</v>
          </cell>
          <cell r="Q2515">
            <v>44200.527395833298</v>
          </cell>
          <cell r="S2515" t="str">
            <v>FRANKIE</v>
          </cell>
          <cell r="V2515" t="str">
            <v>42.090665</v>
          </cell>
          <cell r="W2515" t="str">
            <v>-71.064424</v>
          </cell>
        </row>
        <row r="2516">
          <cell r="B2516">
            <v>146667</v>
          </cell>
          <cell r="C2516" t="str">
            <v>Den-Mar Rehab &amp; Nursing</v>
          </cell>
          <cell r="E2516">
            <v>0</v>
          </cell>
          <cell r="F2516" t="str">
            <v>MR</v>
          </cell>
          <cell r="G2516" t="str">
            <v>44 South St</v>
          </cell>
          <cell r="H2516" t="str">
            <v>ROCKPORT</v>
          </cell>
          <cell r="I2516" t="str">
            <v>MA</v>
          </cell>
          <cell r="J2516" t="str">
            <v>01966</v>
          </cell>
          <cell r="K2516" t="str">
            <v>Exact Auto Street Reference Geocoded</v>
          </cell>
          <cell r="M2516" t="str">
            <v>JEN GOSSELIN</v>
          </cell>
          <cell r="N2516" t="str">
            <v>JEFF CAPPELLO</v>
          </cell>
          <cell r="O2516" t="str">
            <v>EFFECTIVE 8/10/20 Del in all locations unless cust chooses not to.  Code 4462 as of 1/17/19</v>
          </cell>
          <cell r="P2516">
            <v>42612</v>
          </cell>
          <cell r="Q2516">
            <v>44496.5398726852</v>
          </cell>
          <cell r="R2516">
            <v>44469</v>
          </cell>
          <cell r="S2516" t="str">
            <v>FRANKIE</v>
          </cell>
          <cell r="V2516" t="str">
            <v>42.654260</v>
          </cell>
          <cell r="W2516" t="str">
            <v>-70.605003</v>
          </cell>
        </row>
        <row r="2517">
          <cell r="B2517">
            <v>146701</v>
          </cell>
          <cell r="C2517" t="str">
            <v>Bright Futures</v>
          </cell>
          <cell r="D2517" t="str">
            <v>A</v>
          </cell>
          <cell r="E2517">
            <v>0</v>
          </cell>
          <cell r="F2517" t="str">
            <v>WF</v>
          </cell>
          <cell r="G2517" t="str">
            <v>74 Walnut St</v>
          </cell>
          <cell r="H2517" t="str">
            <v>SPRINGFIELD</v>
          </cell>
          <cell r="I2517" t="str">
            <v>MA</v>
          </cell>
          <cell r="J2517" t="str">
            <v>1105.</v>
          </cell>
          <cell r="K2517" t="str">
            <v>High Confidence Auto Street Ref Geocoded</v>
          </cell>
          <cell r="M2517" t="str">
            <v>IGNAZIO BACILE</v>
          </cell>
          <cell r="N2517" t="str">
            <v>BLAIR DISTRICT</v>
          </cell>
          <cell r="O2517" t="str">
            <v>EFFECTIVE 8/10/20 Del in all locations unless cust chooses not to.</v>
          </cell>
          <cell r="P2517">
            <v>44002</v>
          </cell>
          <cell r="Q2517">
            <v>44200.527395833298</v>
          </cell>
          <cell r="R2517">
            <v>44763</v>
          </cell>
          <cell r="S2517" t="str">
            <v>FRANKIE</v>
          </cell>
          <cell r="V2517" t="str">
            <v>42.106273</v>
          </cell>
          <cell r="W2517" t="str">
            <v>-72.574554</v>
          </cell>
        </row>
        <row r="2518">
          <cell r="B2518">
            <v>146703</v>
          </cell>
          <cell r="C2518" t="str">
            <v>Crossing s East 6-6</v>
          </cell>
          <cell r="E2518">
            <v>0</v>
          </cell>
          <cell r="F2518" t="str">
            <v>TF</v>
          </cell>
          <cell r="G2518" t="str">
            <v>78 Viet s St</v>
          </cell>
          <cell r="H2518" t="str">
            <v>NEW LONDON</v>
          </cell>
          <cell r="I2518" t="str">
            <v>CT</v>
          </cell>
          <cell r="J2518" t="str">
            <v>6320.</v>
          </cell>
          <cell r="K2518" t="str">
            <v>High Confidence Auto Street Ref Geocoded</v>
          </cell>
          <cell r="M2518" t="str">
            <v>JEN GOSSELIN</v>
          </cell>
          <cell r="N2518" t="str">
            <v>CAPPELLO DISTRICT</v>
          </cell>
          <cell r="P2518">
            <v>44002</v>
          </cell>
          <cell r="Q2518">
            <v>44496.570081018501</v>
          </cell>
          <cell r="S2518" t="str">
            <v>FRANKIE</v>
          </cell>
          <cell r="V2518" t="str">
            <v>41.339241</v>
          </cell>
          <cell r="W2518" t="str">
            <v>-72.110840</v>
          </cell>
        </row>
        <row r="2519">
          <cell r="B2519">
            <v>146705</v>
          </cell>
          <cell r="C2519" t="str">
            <v>Wachusett-Brockton-DIP (replaces #14666</v>
          </cell>
          <cell r="E2519">
            <v>0</v>
          </cell>
          <cell r="F2519" t="str">
            <v>TF</v>
          </cell>
          <cell r="G2519" t="str">
            <v>2 BEAUMONT AVENUE</v>
          </cell>
          <cell r="H2519" t="str">
            <v>BROCKTON</v>
          </cell>
          <cell r="I2519" t="str">
            <v>MA</v>
          </cell>
          <cell r="J2519" t="str">
            <v>02302</v>
          </cell>
          <cell r="K2519" t="str">
            <v>Exact Auto Street Reference Geocoded</v>
          </cell>
          <cell r="M2519" t="str">
            <v>JEN GOSSELIN</v>
          </cell>
          <cell r="N2519" t="str">
            <v>CAPPELLO DISTRICT</v>
          </cell>
          <cell r="P2519">
            <v>44002</v>
          </cell>
          <cell r="Q2519">
            <v>44200.527395833298</v>
          </cell>
          <cell r="S2519" t="str">
            <v>FRANKIE</v>
          </cell>
          <cell r="V2519" t="str">
            <v>42.083441</v>
          </cell>
          <cell r="W2519" t="str">
            <v>-70.987010</v>
          </cell>
        </row>
        <row r="2520">
          <cell r="B2520">
            <v>146706</v>
          </cell>
          <cell r="C2520" t="str">
            <v>Den-Mar Rehab &amp; Nursing 6-4</v>
          </cell>
          <cell r="E2520">
            <v>0</v>
          </cell>
          <cell r="F2520" t="str">
            <v>MR</v>
          </cell>
          <cell r="G2520" t="str">
            <v>44 South St</v>
          </cell>
          <cell r="H2520" t="str">
            <v>ROCKPORT</v>
          </cell>
          <cell r="I2520" t="str">
            <v>MA</v>
          </cell>
          <cell r="J2520" t="str">
            <v>1966.</v>
          </cell>
          <cell r="K2520" t="str">
            <v>Exact Auto Street Reference Geocoded</v>
          </cell>
          <cell r="M2520" t="str">
            <v>JEN GOSSELIN</v>
          </cell>
          <cell r="N2520" t="str">
            <v>CAPPELLO DISTRICT</v>
          </cell>
          <cell r="P2520">
            <v>44002</v>
          </cell>
          <cell r="Q2520">
            <v>44496.570081018501</v>
          </cell>
          <cell r="S2520" t="str">
            <v>FRANKIE</v>
          </cell>
          <cell r="V2520" t="str">
            <v>42.654260</v>
          </cell>
          <cell r="W2520" t="str">
            <v>-70.605003</v>
          </cell>
        </row>
        <row r="2521">
          <cell r="B2521">
            <v>146717</v>
          </cell>
          <cell r="C2521" t="str">
            <v>Bridgeport Manor 6-6</v>
          </cell>
          <cell r="E2521">
            <v>0</v>
          </cell>
          <cell r="F2521" t="str">
            <v>M</v>
          </cell>
          <cell r="G2521" t="str">
            <v>540 Bond St</v>
          </cell>
          <cell r="H2521" t="str">
            <v>BRIDGEPORT</v>
          </cell>
          <cell r="I2521" t="str">
            <v>CT</v>
          </cell>
          <cell r="J2521" t="str">
            <v>06610</v>
          </cell>
          <cell r="K2521" t="str">
            <v>Exact Auto Street Reference Geocoded</v>
          </cell>
          <cell r="M2521" t="str">
            <v>JEN GOSSELIN</v>
          </cell>
          <cell r="N2521" t="str">
            <v>CAPPELLO DISTRICT</v>
          </cell>
          <cell r="P2521">
            <v>43286</v>
          </cell>
          <cell r="Q2521">
            <v>44200.527395833298</v>
          </cell>
          <cell r="R2521">
            <v>43933</v>
          </cell>
          <cell r="S2521" t="str">
            <v>FRANKIE</v>
          </cell>
          <cell r="V2521" t="str">
            <v>41.199417</v>
          </cell>
          <cell r="W2521" t="str">
            <v>-73.167418</v>
          </cell>
        </row>
        <row r="2522">
          <cell r="B2522">
            <v>146722</v>
          </cell>
          <cell r="C2522" t="str">
            <v>Crossings East Health and Rehabilitation Center</v>
          </cell>
          <cell r="D2522" t="str">
            <v>A</v>
          </cell>
          <cell r="E2522">
            <v>0</v>
          </cell>
          <cell r="F2522" t="str">
            <v>TF</v>
          </cell>
          <cell r="G2522" t="str">
            <v>78 Viets St</v>
          </cell>
          <cell r="H2522" t="str">
            <v>NEW LONDON</v>
          </cell>
          <cell r="I2522" t="str">
            <v>CT</v>
          </cell>
          <cell r="J2522" t="str">
            <v>06320</v>
          </cell>
          <cell r="K2522" t="str">
            <v>High Confidence Auto Street Ref Geocoded</v>
          </cell>
          <cell r="L2522" t="str">
            <v>IS COVID;LG;28</v>
          </cell>
          <cell r="M2522" t="str">
            <v>JEN GOSSELIN</v>
          </cell>
          <cell r="N2522" t="str">
            <v>CAPPELLO DISTRICT</v>
          </cell>
          <cell r="O2522" t="str">
            <v>PICK UP EMPTY MILK CRATES &amp; PALLETS.  07/19/20 - Deliver frozen &amp; cold into the walk in that is outside. 0823 OUT.</v>
          </cell>
          <cell r="P2522">
            <v>44003</v>
          </cell>
          <cell r="Q2522">
            <v>44752.735219907401</v>
          </cell>
          <cell r="R2522">
            <v>44763</v>
          </cell>
          <cell r="S2522" t="str">
            <v>FRANKIE</v>
          </cell>
          <cell r="V2522" t="str">
            <v>41.339241</v>
          </cell>
          <cell r="W2522" t="str">
            <v>-72.110840</v>
          </cell>
        </row>
        <row r="2523">
          <cell r="B2523">
            <v>146724</v>
          </cell>
          <cell r="C2523" t="str">
            <v>Den-Mar Rehab &amp; Nursing</v>
          </cell>
          <cell r="D2523" t="str">
            <v>B</v>
          </cell>
          <cell r="E2523">
            <v>0</v>
          </cell>
          <cell r="F2523" t="str">
            <v>MR</v>
          </cell>
          <cell r="G2523" t="str">
            <v>44 South St</v>
          </cell>
          <cell r="H2523" t="str">
            <v>ROCKPORT</v>
          </cell>
          <cell r="I2523" t="str">
            <v>MA</v>
          </cell>
          <cell r="J2523" t="str">
            <v>1966.</v>
          </cell>
          <cell r="K2523" t="str">
            <v>Exact Auto Street Reference Geocoded</v>
          </cell>
          <cell r="M2523" t="str">
            <v>JEN GOSSELIN</v>
          </cell>
          <cell r="N2523" t="str">
            <v>CAPPELLO DISTRICT</v>
          </cell>
          <cell r="O2523" t="str">
            <v>Effective 8/3/20 - *Begin delivering inside facility*</v>
          </cell>
          <cell r="P2523">
            <v>44002</v>
          </cell>
          <cell r="Q2523">
            <v>44496.570081018501</v>
          </cell>
          <cell r="S2523" t="str">
            <v>FRANKIE</v>
          </cell>
          <cell r="V2523" t="str">
            <v>42.654260</v>
          </cell>
          <cell r="W2523" t="str">
            <v>-70.605003</v>
          </cell>
        </row>
        <row r="2524">
          <cell r="B2524">
            <v>146772</v>
          </cell>
          <cell r="C2524" t="str">
            <v>Ivy at Watertown</v>
          </cell>
          <cell r="D2524" t="str">
            <v>A</v>
          </cell>
          <cell r="E2524">
            <v>0</v>
          </cell>
          <cell r="F2524" t="str">
            <v>TF</v>
          </cell>
          <cell r="G2524" t="str">
            <v>655 STRAITS TURNPIKE</v>
          </cell>
          <cell r="H2524" t="str">
            <v>WATERTOWN</v>
          </cell>
          <cell r="I2524" t="str">
            <v>CT</v>
          </cell>
          <cell r="J2524" t="str">
            <v>06795</v>
          </cell>
          <cell r="K2524" t="str">
            <v>Exact Auto Street Reference Geocoded</v>
          </cell>
          <cell r="M2524" t="str">
            <v>JEN GOSSELIN</v>
          </cell>
          <cell r="N2524" t="str">
            <v>CAPPELLO DISTRICT</v>
          </cell>
          <cell r="O2524" t="str">
            <v>EFFECTIVE 8/10/20 Del in all locations unless cust chooses not to.</v>
          </cell>
          <cell r="P2524">
            <v>43871</v>
          </cell>
          <cell r="Q2524">
            <v>44510.493564814802</v>
          </cell>
          <cell r="R2524">
            <v>44763</v>
          </cell>
          <cell r="S2524" t="str">
            <v>FRANKIE</v>
          </cell>
          <cell r="V2524" t="str">
            <v>41.573512</v>
          </cell>
          <cell r="W2524" t="str">
            <v>-73.099612</v>
          </cell>
        </row>
        <row r="2525">
          <cell r="B2525">
            <v>146776</v>
          </cell>
          <cell r="C2525" t="str">
            <v>Park at Harbor View</v>
          </cell>
          <cell r="D2525" t="str">
            <v>B</v>
          </cell>
          <cell r="E2525">
            <v>0</v>
          </cell>
          <cell r="F2525" t="str">
            <v>MR</v>
          </cell>
          <cell r="G2525" t="str">
            <v>46 Lincoln St</v>
          </cell>
          <cell r="H2525" t="str">
            <v>WINTHROP</v>
          </cell>
          <cell r="I2525" t="str">
            <v>MA</v>
          </cell>
          <cell r="J2525" t="str">
            <v>02152</v>
          </cell>
          <cell r="K2525" t="str">
            <v>Exact Auto Street Reference Geocoded</v>
          </cell>
          <cell r="L2525" t="str">
            <v>2 OFF TRUCK</v>
          </cell>
          <cell r="M2525" t="str">
            <v>JEN GOSSELIN</v>
          </cell>
          <cell r="N2525" t="str">
            <v>RICHARD LOTSTEIN</v>
          </cell>
          <cell r="O2525" t="str">
            <v>EFFECTIVE 8/10/20 Del in all locations unless cust chooses not to.  Back up alley on Lincoln Street.  good through front entrance to open back door from kitchen. Deliver 2nt after don orione</v>
          </cell>
          <cell r="P2525">
            <v>43906</v>
          </cell>
          <cell r="Q2525">
            <v>44200.527395833298</v>
          </cell>
          <cell r="R2525">
            <v>44194</v>
          </cell>
          <cell r="S2525" t="str">
            <v>FRANKIE</v>
          </cell>
          <cell r="V2525" t="str">
            <v>42.379153</v>
          </cell>
          <cell r="W2525" t="str">
            <v>-70.990202</v>
          </cell>
        </row>
        <row r="2526">
          <cell r="B2526">
            <v>146778</v>
          </cell>
          <cell r="C2526" t="str">
            <v>Governor s House Simsbury</v>
          </cell>
          <cell r="D2526" t="str">
            <v>A</v>
          </cell>
          <cell r="E2526">
            <v>0</v>
          </cell>
          <cell r="F2526" t="str">
            <v>MWF</v>
          </cell>
          <cell r="G2526" t="str">
            <v>36 Firetown Road</v>
          </cell>
          <cell r="H2526" t="str">
            <v>SIMSBURY</v>
          </cell>
          <cell r="I2526" t="str">
            <v>CT</v>
          </cell>
          <cell r="J2526" t="str">
            <v>06070</v>
          </cell>
          <cell r="K2526" t="str">
            <v>Exact Auto Street Reference Geocoded</v>
          </cell>
          <cell r="L2526" t="str">
            <v>DOCK PLATE</v>
          </cell>
          <cell r="M2526" t="str">
            <v>JEN GOSSELIN</v>
          </cell>
          <cell r="N2526" t="str">
            <v>CAPPELLO DISTRICT</v>
          </cell>
          <cell r="O2526" t="str">
            <v>Call 860.392.1224 when you arrive.  There is an elevator to go downstairs.  Pallets are fine to leave down there.</v>
          </cell>
          <cell r="P2526">
            <v>44123</v>
          </cell>
          <cell r="Q2526">
            <v>44453.579062500001</v>
          </cell>
          <cell r="R2526">
            <v>44761</v>
          </cell>
          <cell r="S2526" t="str">
            <v>ADMIN</v>
          </cell>
          <cell r="V2526" t="str">
            <v>41.873121</v>
          </cell>
          <cell r="W2526" t="str">
            <v>-72.811778</v>
          </cell>
        </row>
        <row r="2527">
          <cell r="B2527">
            <v>146779</v>
          </cell>
          <cell r="C2527" t="str">
            <v>ST CAMILLUS STAMFORD OPC</v>
          </cell>
          <cell r="D2527" t="str">
            <v>A</v>
          </cell>
          <cell r="E2527">
            <v>0</v>
          </cell>
          <cell r="F2527" t="str">
            <v>TR</v>
          </cell>
          <cell r="G2527" t="str">
            <v>494 ELM STREET</v>
          </cell>
          <cell r="H2527" t="str">
            <v>STAMFORD</v>
          </cell>
          <cell r="I2527" t="str">
            <v>CT</v>
          </cell>
          <cell r="J2527" t="str">
            <v>06902</v>
          </cell>
          <cell r="K2527" t="str">
            <v>Exact Auto Street Reference Geocoded</v>
          </cell>
          <cell r="L2527" t="str">
            <v>IS</v>
          </cell>
          <cell r="M2527" t="str">
            <v>JEN GOSSELIN</v>
          </cell>
          <cell r="N2527" t="str">
            <v>CAPPELLO DISTRICT</v>
          </cell>
          <cell r="O2527" t="str">
            <v>Code 2580</v>
          </cell>
          <cell r="P2527">
            <v>44123</v>
          </cell>
          <cell r="Q2527">
            <v>44340.615150463003</v>
          </cell>
          <cell r="R2527">
            <v>44762</v>
          </cell>
          <cell r="S2527" t="str">
            <v>FRANKIE</v>
          </cell>
          <cell r="V2527" t="str">
            <v>41.049586</v>
          </cell>
          <cell r="W2527" t="str">
            <v>-73.525932</v>
          </cell>
        </row>
        <row r="2528">
          <cell r="B2528">
            <v>146780</v>
          </cell>
          <cell r="C2528" t="str">
            <v>Emerald Rehab &amp; Health</v>
          </cell>
          <cell r="E2528">
            <v>0</v>
          </cell>
          <cell r="F2528" t="str">
            <v>R</v>
          </cell>
          <cell r="G2528" t="str">
            <v>320 S Market Street</v>
          </cell>
          <cell r="H2528" t="str">
            <v>ELIZABETHTOWN</v>
          </cell>
          <cell r="I2528" t="str">
            <v>PA</v>
          </cell>
          <cell r="J2528" t="str">
            <v>17022</v>
          </cell>
          <cell r="K2528" t="str">
            <v>Exact Auto Street Reference Geocoded</v>
          </cell>
          <cell r="M2528" t="str">
            <v>JEN GOSSELIN</v>
          </cell>
          <cell r="N2528" t="str">
            <v>CAPPELLO DISTRICT</v>
          </cell>
          <cell r="P2528">
            <v>44179</v>
          </cell>
          <cell r="Q2528">
            <v>44200.527395833298</v>
          </cell>
          <cell r="S2528" t="str">
            <v>FRANKIE</v>
          </cell>
          <cell r="V2528" t="str">
            <v>40.147598</v>
          </cell>
          <cell r="W2528" t="str">
            <v>-76.603517</v>
          </cell>
        </row>
        <row r="2529">
          <cell r="B2529">
            <v>146781</v>
          </cell>
          <cell r="C2529" t="str">
            <v>Southwood @ Norwell</v>
          </cell>
          <cell r="D2529" t="str">
            <v>C</v>
          </cell>
          <cell r="E2529">
            <v>0</v>
          </cell>
          <cell r="F2529" t="str">
            <v>MR</v>
          </cell>
          <cell r="G2529" t="str">
            <v>501 Cordwainer Drive</v>
          </cell>
          <cell r="H2529" t="str">
            <v>NORWELL</v>
          </cell>
          <cell r="I2529" t="str">
            <v>MA</v>
          </cell>
          <cell r="J2529" t="str">
            <v>02061</v>
          </cell>
          <cell r="K2529" t="str">
            <v>High Confidence Auto Street Ref Geocoded</v>
          </cell>
          <cell r="M2529" t="str">
            <v>JEN GOSSELIN</v>
          </cell>
          <cell r="N2529" t="str">
            <v>CAPPELLO DISTRICT</v>
          </cell>
          <cell r="O2529" t="str">
            <v>Call 508.292.1967 or the front desk at 781.982.7450 and ask for the kitchen.</v>
          </cell>
          <cell r="P2529">
            <v>44179</v>
          </cell>
          <cell r="Q2529">
            <v>44755.507974537002</v>
          </cell>
          <cell r="R2529">
            <v>44766</v>
          </cell>
          <cell r="S2529" t="str">
            <v>FRANKIE</v>
          </cell>
          <cell r="V2529" t="str">
            <v>42.166191</v>
          </cell>
          <cell r="W2529" t="str">
            <v>-70.885287</v>
          </cell>
        </row>
        <row r="2530">
          <cell r="B2530">
            <v>146782</v>
          </cell>
          <cell r="C2530" t="str">
            <v>Spectrum Health Services</v>
          </cell>
          <cell r="D2530" t="str">
            <v>C</v>
          </cell>
          <cell r="E2530">
            <v>0</v>
          </cell>
          <cell r="F2530" t="str">
            <v>MR</v>
          </cell>
          <cell r="G2530" t="str">
            <v>30 institute road</v>
          </cell>
          <cell r="H2530" t="str">
            <v>NORTH GRAFTON</v>
          </cell>
          <cell r="I2530" t="str">
            <v>MA</v>
          </cell>
          <cell r="J2530" t="str">
            <v>01536</v>
          </cell>
          <cell r="K2530" t="str">
            <v>High Confidence Auto Street Ref Geocoded</v>
          </cell>
          <cell r="M2530" t="str">
            <v>JEN GOSSELIN</v>
          </cell>
          <cell r="N2530" t="str">
            <v>CAPPELLO DISTRICT</v>
          </cell>
          <cell r="O2530" t="str">
            <v>Sam campus as spectrum youth academy</v>
          </cell>
          <cell r="P2530">
            <v>44278</v>
          </cell>
          <cell r="Q2530">
            <v>44278.531736111101</v>
          </cell>
          <cell r="R2530">
            <v>44762</v>
          </cell>
          <cell r="S2530" t="str">
            <v>ADMIN</v>
          </cell>
          <cell r="V2530" t="str">
            <v>42.235792</v>
          </cell>
          <cell r="W2530" t="str">
            <v>-71.690236</v>
          </cell>
        </row>
        <row r="2531">
          <cell r="B2531">
            <v>146786</v>
          </cell>
          <cell r="C2531" t="str">
            <v>Watertown Convalrium</v>
          </cell>
          <cell r="D2531" t="str">
            <v>A</v>
          </cell>
          <cell r="E2531">
            <v>0</v>
          </cell>
          <cell r="F2531" t="str">
            <v>TF</v>
          </cell>
          <cell r="G2531" t="str">
            <v>560 Woodbury Road</v>
          </cell>
          <cell r="H2531" t="str">
            <v>WATERTOWN</v>
          </cell>
          <cell r="I2531" t="str">
            <v>CT</v>
          </cell>
          <cell r="J2531" t="str">
            <v>06795</v>
          </cell>
          <cell r="K2531" t="str">
            <v>Exact Auto Street Reference Geocoded</v>
          </cell>
          <cell r="M2531" t="str">
            <v>JEN GOSSELIN</v>
          </cell>
          <cell r="N2531" t="str">
            <v>CAPPELLO DISTRICT</v>
          </cell>
          <cell r="P2531">
            <v>44327</v>
          </cell>
          <cell r="Q2531">
            <v>44399.064629629604</v>
          </cell>
          <cell r="R2531">
            <v>44410</v>
          </cell>
          <cell r="S2531" t="str">
            <v>ADMIN</v>
          </cell>
          <cell r="V2531" t="str">
            <v>41.602019</v>
          </cell>
          <cell r="W2531" t="str">
            <v>-73.140251</v>
          </cell>
        </row>
        <row r="2532">
          <cell r="B2532">
            <v>146788</v>
          </cell>
          <cell r="C2532" t="str">
            <v>BMT - Prescott House</v>
          </cell>
          <cell r="D2532" t="str">
            <v>B</v>
          </cell>
          <cell r="E2532">
            <v>0</v>
          </cell>
          <cell r="F2532" t="str">
            <v>MR</v>
          </cell>
          <cell r="G2532" t="str">
            <v>140 Prescott Street</v>
          </cell>
          <cell r="H2532" t="str">
            <v>NORTH ANDOVER</v>
          </cell>
          <cell r="I2532" t="str">
            <v>MA</v>
          </cell>
          <cell r="J2532" t="str">
            <v>01845</v>
          </cell>
          <cell r="K2532" t="str">
            <v>Exact Auto Street Reference Geocoded</v>
          </cell>
          <cell r="M2532" t="str">
            <v>JEN GOSSELIN</v>
          </cell>
          <cell r="N2532" t="str">
            <v>CAPPELLO DISTRICT</v>
          </cell>
          <cell r="P2532">
            <v>44342</v>
          </cell>
          <cell r="Q2532">
            <v>44599.568483796298</v>
          </cell>
          <cell r="R2532">
            <v>44766</v>
          </cell>
          <cell r="S2532" t="str">
            <v>FRANKIE</v>
          </cell>
          <cell r="V2532" t="str">
            <v>42.704709</v>
          </cell>
          <cell r="W2532" t="str">
            <v>-71.117699</v>
          </cell>
        </row>
        <row r="2533">
          <cell r="B2533">
            <v>146789</v>
          </cell>
          <cell r="C2533" t="str">
            <v>BMT - Westford House</v>
          </cell>
          <cell r="D2533" t="str">
            <v>B</v>
          </cell>
          <cell r="E2533">
            <v>0</v>
          </cell>
          <cell r="F2533" t="str">
            <v>MR</v>
          </cell>
          <cell r="G2533" t="str">
            <v>3 park drive</v>
          </cell>
          <cell r="H2533" t="str">
            <v>WESTFORD</v>
          </cell>
          <cell r="I2533" t="str">
            <v>MA</v>
          </cell>
          <cell r="J2533" t="str">
            <v>01886</v>
          </cell>
          <cell r="K2533" t="str">
            <v>Exact Auto Street Reference Geocoded</v>
          </cell>
          <cell r="M2533" t="str">
            <v>JEN GOSSELIN</v>
          </cell>
          <cell r="N2533" t="str">
            <v>CAPPELLO DISTRICT</v>
          </cell>
          <cell r="P2533">
            <v>44342</v>
          </cell>
          <cell r="Q2533">
            <v>44599.568506944401</v>
          </cell>
          <cell r="R2533">
            <v>44766</v>
          </cell>
          <cell r="S2533" t="str">
            <v>FRANKIE</v>
          </cell>
          <cell r="V2533" t="str">
            <v>42.557280</v>
          </cell>
          <cell r="W2533" t="str">
            <v>-71.435469</v>
          </cell>
        </row>
        <row r="2534">
          <cell r="B2534">
            <v>146790</v>
          </cell>
          <cell r="C2534" t="str">
            <v>Middlewoods Of Newington</v>
          </cell>
          <cell r="D2534" t="str">
            <v>A</v>
          </cell>
          <cell r="E2534">
            <v>0</v>
          </cell>
          <cell r="F2534" t="str">
            <v>MR</v>
          </cell>
          <cell r="G2534" t="str">
            <v>2125 Main Street</v>
          </cell>
          <cell r="H2534" t="str">
            <v>NEWINGTON</v>
          </cell>
          <cell r="I2534" t="str">
            <v>CT</v>
          </cell>
          <cell r="J2534" t="str">
            <v>06111</v>
          </cell>
          <cell r="K2534" t="str">
            <v>Exact Auto Street Reference Geocoded</v>
          </cell>
          <cell r="M2534" t="str">
            <v>JEN GOSSELIN</v>
          </cell>
          <cell r="N2534" t="str">
            <v>CAPPELLO DISTRICT</v>
          </cell>
          <cell r="P2534">
            <v>44377</v>
          </cell>
          <cell r="Q2534">
            <v>44377.513101851902</v>
          </cell>
          <cell r="R2534">
            <v>44755</v>
          </cell>
          <cell r="S2534" t="str">
            <v>ADMIN</v>
          </cell>
          <cell r="V2534" t="str">
            <v>41.670532</v>
          </cell>
          <cell r="W2534" t="str">
            <v>-72.718355</v>
          </cell>
        </row>
        <row r="2535">
          <cell r="B2535">
            <v>146791</v>
          </cell>
          <cell r="C2535" t="str">
            <v>Mystic River Residential</v>
          </cell>
          <cell r="D2535" t="str">
            <v>C</v>
          </cell>
          <cell r="E2535">
            <v>0</v>
          </cell>
          <cell r="F2535" t="str">
            <v>M</v>
          </cell>
          <cell r="G2535" t="str">
            <v>14 Gofrey Street</v>
          </cell>
          <cell r="H2535" t="str">
            <v>MYSTIC</v>
          </cell>
          <cell r="I2535" t="str">
            <v>CT</v>
          </cell>
          <cell r="J2535" t="str">
            <v>06355</v>
          </cell>
          <cell r="K2535" t="str">
            <v>High Confidence Auto Street Ref Geocoded</v>
          </cell>
          <cell r="M2535" t="str">
            <v>JEN GOSSELIN</v>
          </cell>
          <cell r="N2535" t="str">
            <v>CAPPELLO DISTRICT</v>
          </cell>
          <cell r="P2535">
            <v>44397</v>
          </cell>
          <cell r="Q2535">
            <v>44397.049386574101</v>
          </cell>
          <cell r="R2535">
            <v>44535</v>
          </cell>
          <cell r="S2535" t="str">
            <v>ADMIN</v>
          </cell>
          <cell r="V2535" t="str">
            <v>41.357907</v>
          </cell>
          <cell r="W2535" t="str">
            <v>-71.975019</v>
          </cell>
        </row>
        <row r="2536">
          <cell r="B2536">
            <v>146794</v>
          </cell>
          <cell r="C2536" t="str">
            <v>VILLA MARIA NURSING HOME</v>
          </cell>
          <cell r="D2536" t="str">
            <v>A</v>
          </cell>
          <cell r="E2536">
            <v>0</v>
          </cell>
          <cell r="F2536" t="str">
            <v>MR</v>
          </cell>
          <cell r="G2536" t="str">
            <v>22 BABCOCK AVENUE</v>
          </cell>
          <cell r="H2536" t="str">
            <v>PLAINFIELD</v>
          </cell>
          <cell r="I2536" t="str">
            <v>CT</v>
          </cell>
          <cell r="J2536" t="str">
            <v>06374</v>
          </cell>
          <cell r="K2536" t="str">
            <v>Exact Auto Street Reference Geocoded</v>
          </cell>
          <cell r="M2536" t="str">
            <v>JEN GOSSELIN</v>
          </cell>
          <cell r="N2536" t="str">
            <v>CAPPELLO DISTRICT</v>
          </cell>
          <cell r="O2536" t="str">
            <v>please delier order with invoices marked HSK to their side of the building. Ask for direction if needed.</v>
          </cell>
          <cell r="P2536">
            <v>44472</v>
          </cell>
          <cell r="Q2536">
            <v>44531.443182870396</v>
          </cell>
          <cell r="R2536">
            <v>44766</v>
          </cell>
          <cell r="S2536" t="str">
            <v>ADMIN</v>
          </cell>
          <cell r="V2536" t="str">
            <v>41.678654</v>
          </cell>
          <cell r="W2536" t="str">
            <v>-71.917805</v>
          </cell>
        </row>
        <row r="2537">
          <cell r="B2537">
            <v>146795</v>
          </cell>
          <cell r="C2537" t="str">
            <v>LIFE CARE CTR LEOMINSTER</v>
          </cell>
          <cell r="D2537" t="str">
            <v>B</v>
          </cell>
          <cell r="E2537">
            <v>0</v>
          </cell>
          <cell r="F2537" t="str">
            <v>MR</v>
          </cell>
          <cell r="G2537" t="str">
            <v>370 WEST ST</v>
          </cell>
          <cell r="H2537" t="str">
            <v>LEOMINSTER</v>
          </cell>
          <cell r="I2537" t="str">
            <v>MA</v>
          </cell>
          <cell r="J2537" t="str">
            <v>01453</v>
          </cell>
          <cell r="K2537" t="str">
            <v>Exact Auto Street Reference Geocoded</v>
          </cell>
          <cell r="M2537" t="str">
            <v>JEN GOSSELIN</v>
          </cell>
          <cell r="N2537" t="str">
            <v>CAPPELLO DISTRICT</v>
          </cell>
          <cell r="P2537">
            <v>44489</v>
          </cell>
          <cell r="Q2537">
            <v>44490.590902777803</v>
          </cell>
          <cell r="R2537">
            <v>44762</v>
          </cell>
          <cell r="S2537" t="str">
            <v>FRANKIE</v>
          </cell>
          <cell r="V2537" t="str">
            <v>42.535943</v>
          </cell>
          <cell r="W2537" t="str">
            <v>-71.774668</v>
          </cell>
        </row>
        <row r="2538">
          <cell r="B2538">
            <v>146796</v>
          </cell>
          <cell r="C2538" t="str">
            <v>Greenbriar Rehab &amp; Health</v>
          </cell>
          <cell r="D2538" t="str">
            <v>B</v>
          </cell>
          <cell r="E2538">
            <v>0</v>
          </cell>
          <cell r="F2538" t="str">
            <v>TF</v>
          </cell>
          <cell r="G2538" t="str">
            <v>55 Harris Road</v>
          </cell>
          <cell r="H2538" t="str">
            <v>NASHUA</v>
          </cell>
          <cell r="I2538" t="str">
            <v>NH</v>
          </cell>
          <cell r="J2538" t="str">
            <v>03062</v>
          </cell>
          <cell r="K2538" t="str">
            <v>Exact Auto Street Reference Geocoded</v>
          </cell>
          <cell r="M2538" t="str">
            <v>JEN GOSSELIN</v>
          </cell>
          <cell r="N2538" t="str">
            <v>CAPPELLO DISTRICT</v>
          </cell>
          <cell r="P2538">
            <v>44494</v>
          </cell>
          <cell r="Q2538">
            <v>44504.760983796303</v>
          </cell>
          <cell r="R2538">
            <v>44763</v>
          </cell>
          <cell r="S2538" t="str">
            <v>FRANKIE</v>
          </cell>
          <cell r="V2538" t="str">
            <v>42.731974</v>
          </cell>
          <cell r="W2538" t="str">
            <v>-71.474275</v>
          </cell>
        </row>
        <row r="2539">
          <cell r="B2539">
            <v>146799</v>
          </cell>
          <cell r="C2539" t="str">
            <v>German Centre</v>
          </cell>
          <cell r="D2539" t="str">
            <v>A</v>
          </cell>
          <cell r="E2539">
            <v>0</v>
          </cell>
          <cell r="F2539" t="str">
            <v>TF</v>
          </cell>
          <cell r="G2539" t="str">
            <v>2222 Centre Street</v>
          </cell>
          <cell r="H2539" t="str">
            <v>BOSTON</v>
          </cell>
          <cell r="I2539" t="str">
            <v>MA</v>
          </cell>
          <cell r="J2539" t="str">
            <v>02132</v>
          </cell>
          <cell r="K2539" t="str">
            <v>Exact Auto Street Reference Geocoded</v>
          </cell>
          <cell r="L2539" t="str">
            <v>pallet pure;EJ</v>
          </cell>
          <cell r="M2539" t="str">
            <v>JEN GOSSELIN</v>
          </cell>
          <cell r="N2539" t="str">
            <v>CAPPELLO DISTRICT</v>
          </cell>
          <cell r="O2539" t="str">
            <v>freezer and fridge walk-ins right off loading area.</v>
          </cell>
          <cell r="P2539">
            <v>44610</v>
          </cell>
          <cell r="Q2539">
            <v>44733.473263888904</v>
          </cell>
          <cell r="R2539">
            <v>44763</v>
          </cell>
          <cell r="S2539" t="str">
            <v>ADMIN</v>
          </cell>
          <cell r="V2539" t="str">
            <v>42.273614</v>
          </cell>
          <cell r="W2539" t="str">
            <v>-71.160465</v>
          </cell>
        </row>
        <row r="2540">
          <cell r="B2540">
            <v>146800</v>
          </cell>
          <cell r="C2540" t="str">
            <v>Beechwood</v>
          </cell>
          <cell r="D2540" t="str">
            <v>A</v>
          </cell>
          <cell r="E2540">
            <v>0</v>
          </cell>
          <cell r="F2540" t="str">
            <v>TF</v>
          </cell>
          <cell r="G2540" t="str">
            <v>31 Vauxhall Street</v>
          </cell>
          <cell r="H2540" t="str">
            <v>NEW LONDON</v>
          </cell>
          <cell r="I2540" t="str">
            <v>CT</v>
          </cell>
          <cell r="J2540" t="str">
            <v>06320</v>
          </cell>
          <cell r="K2540" t="str">
            <v>Exact Auto Street Reference Geocoded</v>
          </cell>
          <cell r="M2540" t="str">
            <v>JEN GOSSELIN</v>
          </cell>
          <cell r="N2540" t="str">
            <v>CAPPELLO DISTRICT</v>
          </cell>
          <cell r="P2540">
            <v>44649</v>
          </cell>
          <cell r="Q2540">
            <v>44733.452141203699</v>
          </cell>
          <cell r="R2540">
            <v>44763</v>
          </cell>
          <cell r="S2540" t="str">
            <v>ADMIN</v>
          </cell>
          <cell r="V2540" t="str">
            <v>41.361124</v>
          </cell>
          <cell r="W2540" t="str">
            <v>-72.104500</v>
          </cell>
        </row>
        <row r="2541">
          <cell r="B2541">
            <v>146801</v>
          </cell>
          <cell r="C2541" t="str">
            <v>The Highlands</v>
          </cell>
          <cell r="D2541" t="str">
            <v>B</v>
          </cell>
          <cell r="E2541">
            <v>0</v>
          </cell>
          <cell r="F2541" t="str">
            <v>R</v>
          </cell>
          <cell r="G2541" t="str">
            <v>335 Nichols Road</v>
          </cell>
          <cell r="H2541" t="str">
            <v>FITCHBURG</v>
          </cell>
          <cell r="I2541" t="str">
            <v>MA</v>
          </cell>
          <cell r="J2541" t="str">
            <v>01420</v>
          </cell>
          <cell r="K2541" t="str">
            <v>Exact Auto Street Reference Geocoded</v>
          </cell>
          <cell r="M2541" t="str">
            <v>JEN GOSSELIN</v>
          </cell>
          <cell r="N2541" t="str">
            <v>CAPPELLO DISTRICT</v>
          </cell>
          <cell r="P2541">
            <v>44664</v>
          </cell>
          <cell r="Q2541">
            <v>44664.376423611102</v>
          </cell>
          <cell r="R2541">
            <v>44678</v>
          </cell>
          <cell r="S2541" t="str">
            <v>ADMIN</v>
          </cell>
          <cell r="V2541" t="str">
            <v>42.598695</v>
          </cell>
          <cell r="W2541" t="str">
            <v>-71.804792</v>
          </cell>
        </row>
        <row r="2542">
          <cell r="B2542">
            <v>14994</v>
          </cell>
          <cell r="C2542" t="str">
            <v>BHL - Garelick Farms</v>
          </cell>
          <cell r="E2542">
            <v>0</v>
          </cell>
          <cell r="F2542" t="str">
            <v>MTWRFSU</v>
          </cell>
          <cell r="G2542" t="str">
            <v>1199 West Central Street</v>
          </cell>
          <cell r="H2542" t="str">
            <v>FRANKLIN</v>
          </cell>
          <cell r="I2542" t="str">
            <v>MA</v>
          </cell>
          <cell r="J2542" t="str">
            <v>02038</v>
          </cell>
          <cell r="K2542" t="str">
            <v>Exact Auto Street Reference Geocoded</v>
          </cell>
          <cell r="L2542" t="str">
            <v>BHL - Garelick Farms</v>
          </cell>
          <cell r="M2542" t="str">
            <v>BH (VENDOR SALES)</v>
          </cell>
          <cell r="N2542" t="str">
            <v>RICHARD LOTSTEIN</v>
          </cell>
          <cell r="O2542" t="str">
            <v>BACKHAUL</v>
          </cell>
          <cell r="P2542">
            <v>44662</v>
          </cell>
          <cell r="Q2542">
            <v>44662.385694444398</v>
          </cell>
          <cell r="R2542">
            <v>44662</v>
          </cell>
          <cell r="S2542" t="str">
            <v>ADMIN</v>
          </cell>
          <cell r="V2542" t="str">
            <v>42.085620</v>
          </cell>
          <cell r="W2542" t="str">
            <v>-71.446240</v>
          </cell>
        </row>
        <row r="2543">
          <cell r="B2543">
            <v>150024</v>
          </cell>
          <cell r="C2543" t="str">
            <v>Liberty Adult day care  8-4</v>
          </cell>
          <cell r="D2543" t="str">
            <v>C</v>
          </cell>
          <cell r="E2543">
            <v>0</v>
          </cell>
          <cell r="F2543" t="str">
            <v>TF</v>
          </cell>
          <cell r="G2543" t="str">
            <v>25F South St</v>
          </cell>
          <cell r="H2543" t="str">
            <v>HOPKINTON</v>
          </cell>
          <cell r="I2543" t="str">
            <v>MA</v>
          </cell>
          <cell r="J2543" t="str">
            <v>01748</v>
          </cell>
          <cell r="K2543" t="str">
            <v>Exact Auto Street Reference Geocoded</v>
          </cell>
          <cell r="M2543" t="str">
            <v>JEN GOSSELIN</v>
          </cell>
          <cell r="N2543" t="str">
            <v>CAPPELLO DISTRICT</v>
          </cell>
          <cell r="P2543">
            <v>43238</v>
          </cell>
          <cell r="Q2543">
            <v>44650.573726851901</v>
          </cell>
          <cell r="R2543">
            <v>44742</v>
          </cell>
          <cell r="S2543" t="str">
            <v>FRANKIE</v>
          </cell>
          <cell r="V2543" t="str">
            <v>42.210533</v>
          </cell>
          <cell r="W2543" t="str">
            <v>-71.549674</v>
          </cell>
        </row>
        <row r="2544">
          <cell r="B2544">
            <v>150032</v>
          </cell>
          <cell r="C2544" t="str">
            <v>Accord Adult Day Care 8/6</v>
          </cell>
          <cell r="D2544" t="str">
            <v>A</v>
          </cell>
          <cell r="E2544">
            <v>0</v>
          </cell>
          <cell r="F2544" t="str">
            <v>MR</v>
          </cell>
          <cell r="G2544" t="str">
            <v>10 Cudworth Rd</v>
          </cell>
          <cell r="H2544" t="str">
            <v>WEBSTER</v>
          </cell>
          <cell r="I2544" t="str">
            <v>MA</v>
          </cell>
          <cell r="J2544" t="str">
            <v>01570</v>
          </cell>
          <cell r="K2544" t="str">
            <v>Exact Auto Street Reference Geocoded</v>
          </cell>
          <cell r="M2544" t="str">
            <v>JEN GOSSELIN</v>
          </cell>
          <cell r="N2544" t="str">
            <v>CAPPELLO DISTRICT</v>
          </cell>
          <cell r="P2544">
            <v>43335</v>
          </cell>
          <cell r="Q2544">
            <v>44200.527407407397</v>
          </cell>
          <cell r="R2544">
            <v>44699</v>
          </cell>
          <cell r="S2544" t="str">
            <v>FRANKIE</v>
          </cell>
          <cell r="V2544" t="str">
            <v>42.067905</v>
          </cell>
          <cell r="W2544" t="str">
            <v>-71.856973</v>
          </cell>
        </row>
        <row r="2545">
          <cell r="B2545">
            <v>16100</v>
          </cell>
          <cell r="C2545" t="str">
            <v>BHL - KAYEM FOODS</v>
          </cell>
          <cell r="E2545">
            <v>0</v>
          </cell>
          <cell r="F2545" t="str">
            <v>MTWRFSU</v>
          </cell>
          <cell r="G2545" t="str">
            <v>75 Arlington Street</v>
          </cell>
          <cell r="H2545" t="str">
            <v>CHELSEA</v>
          </cell>
          <cell r="I2545" t="str">
            <v>MA</v>
          </cell>
          <cell r="J2545" t="str">
            <v>02150</v>
          </cell>
          <cell r="K2545" t="str">
            <v>Exact Auto Street Reference Geocoded</v>
          </cell>
          <cell r="M2545" t="str">
            <v>BH (VENDOR SALES)</v>
          </cell>
          <cell r="N2545" t="str">
            <v>RICHARD LOTSTEIN</v>
          </cell>
          <cell r="P2545">
            <v>44697</v>
          </cell>
          <cell r="Q2545">
            <v>44697.397337962997</v>
          </cell>
          <cell r="R2545">
            <v>44754</v>
          </cell>
          <cell r="S2545" t="str">
            <v>ADMIN</v>
          </cell>
          <cell r="V2545" t="str">
            <v>42.392327</v>
          </cell>
          <cell r="W2545" t="str">
            <v>-71.040495</v>
          </cell>
        </row>
        <row r="2546">
          <cell r="B2546" t="str">
            <v>16177A</v>
          </cell>
          <cell r="C2546" t="str">
            <v>BHL - HP HOOD MILK</v>
          </cell>
          <cell r="E2546">
            <v>0</v>
          </cell>
          <cell r="F2546" t="str">
            <v>MTWRFSU</v>
          </cell>
          <cell r="G2546" t="str">
            <v>233 Main Street</v>
          </cell>
          <cell r="H2546" t="str">
            <v>AGAWAM</v>
          </cell>
          <cell r="I2546" t="str">
            <v>MA</v>
          </cell>
          <cell r="J2546" t="str">
            <v>01001</v>
          </cell>
          <cell r="K2546" t="str">
            <v>Exact Auto Street Reference Geocoded</v>
          </cell>
          <cell r="M2546" t="str">
            <v>BH (VENDOR SALES)</v>
          </cell>
          <cell r="N2546" t="str">
            <v>RICHARD LOTSTEIN</v>
          </cell>
          <cell r="P2546">
            <v>44683</v>
          </cell>
          <cell r="Q2546">
            <v>44683.584965277798</v>
          </cell>
          <cell r="R2546">
            <v>44683</v>
          </cell>
          <cell r="S2546" t="str">
            <v>ADMIN</v>
          </cell>
          <cell r="V2546" t="str">
            <v>42.084582</v>
          </cell>
          <cell r="W2546" t="str">
            <v>-72.618680</v>
          </cell>
        </row>
        <row r="2547">
          <cell r="B2547">
            <v>16552</v>
          </cell>
          <cell r="C2547" t="str">
            <v>BHL - Glacier Sales (RICH S COLD STORAGE)</v>
          </cell>
          <cell r="E2547">
            <v>0</v>
          </cell>
          <cell r="F2547" t="str">
            <v>MTWRFSU</v>
          </cell>
          <cell r="G2547" t="str">
            <v>305 Myles Standish Blvd</v>
          </cell>
          <cell r="H2547" t="str">
            <v>TAUNTON</v>
          </cell>
          <cell r="I2547" t="str">
            <v>MA</v>
          </cell>
          <cell r="J2547" t="str">
            <v>02780</v>
          </cell>
          <cell r="K2547" t="str">
            <v>Exact Auto Street Reference Geocoded</v>
          </cell>
          <cell r="M2547" t="str">
            <v>BH (VENDOR SALES)</v>
          </cell>
          <cell r="N2547" t="str">
            <v>RICHARD LOTSTEIN</v>
          </cell>
          <cell r="P2547">
            <v>44670</v>
          </cell>
          <cell r="Q2547">
            <v>44670.564502314803</v>
          </cell>
          <cell r="R2547">
            <v>44761</v>
          </cell>
          <cell r="S2547" t="str">
            <v>ADMIN</v>
          </cell>
          <cell r="V2547" t="str">
            <v>41.953557</v>
          </cell>
          <cell r="W2547" t="str">
            <v>-71.137559</v>
          </cell>
        </row>
        <row r="2548">
          <cell r="B2548">
            <v>16605</v>
          </cell>
          <cell r="C2548" t="str">
            <v>BHL - Apple and Eve</v>
          </cell>
          <cell r="D2548" t="str">
            <v>BHL</v>
          </cell>
          <cell r="E2548">
            <v>0</v>
          </cell>
          <cell r="F2548" t="str">
            <v>MTWRFSU</v>
          </cell>
          <cell r="G2548" t="str">
            <v>10 Johanna Farms Road</v>
          </cell>
          <cell r="H2548" t="str">
            <v>FLEMINGTON</v>
          </cell>
          <cell r="I2548" t="str">
            <v>NJ</v>
          </cell>
          <cell r="J2548" t="str">
            <v>08822</v>
          </cell>
          <cell r="K2548" t="str">
            <v>Low Confidence Auto Street Ref Geocoded</v>
          </cell>
          <cell r="L2548" t="str">
            <v>BHL-Apple and Eve</v>
          </cell>
          <cell r="P2548">
            <v>44403</v>
          </cell>
          <cell r="Q2548">
            <v>44496.494085648097</v>
          </cell>
          <cell r="R2548">
            <v>44596</v>
          </cell>
          <cell r="S2548" t="str">
            <v>FRANKIE</v>
          </cell>
          <cell r="V2548" t="str">
            <v>40.439191</v>
          </cell>
          <cell r="W2548" t="str">
            <v>-74.411831</v>
          </cell>
        </row>
        <row r="2549">
          <cell r="B2549">
            <v>16641</v>
          </cell>
          <cell r="C2549" t="str">
            <v>BHL - Plymouth Beef</v>
          </cell>
          <cell r="D2549" t="str">
            <v>BHL</v>
          </cell>
          <cell r="E2549">
            <v>0</v>
          </cell>
          <cell r="F2549" t="str">
            <v>MTWRFSU</v>
          </cell>
          <cell r="G2549" t="str">
            <v>355 Food Center Drive</v>
          </cell>
          <cell r="H2549" t="str">
            <v>BRONX</v>
          </cell>
          <cell r="I2549" t="str">
            <v>NY</v>
          </cell>
          <cell r="J2549" t="str">
            <v>10474</v>
          </cell>
          <cell r="K2549" t="str">
            <v>Exact Auto Street Reference Geocoded</v>
          </cell>
          <cell r="L2549" t="str">
            <v>BHL-Plymouth Beef</v>
          </cell>
          <cell r="M2549" t="str">
            <v>BH (VENDOR SALES)</v>
          </cell>
          <cell r="N2549" t="str">
            <v>RICHARD LOTSTEIN</v>
          </cell>
          <cell r="P2549">
            <v>44231</v>
          </cell>
          <cell r="Q2549">
            <v>44496.494085648097</v>
          </cell>
          <cell r="R2549">
            <v>44760</v>
          </cell>
          <cell r="S2549" t="str">
            <v>FRANKIE</v>
          </cell>
          <cell r="V2549" t="str">
            <v>40.808328</v>
          </cell>
          <cell r="W2549" t="str">
            <v>-73.871999</v>
          </cell>
        </row>
        <row r="2550">
          <cell r="B2550">
            <v>170170</v>
          </cell>
          <cell r="C2550" t="str">
            <v>Laurel Ridge Health</v>
          </cell>
          <cell r="E2550">
            <v>0</v>
          </cell>
          <cell r="F2550" t="str">
            <v>U</v>
          </cell>
          <cell r="G2550" t="str">
            <v>642 Danbury Road</v>
          </cell>
          <cell r="H2550" t="str">
            <v>RIDGEFIELD</v>
          </cell>
          <cell r="I2550" t="str">
            <v>CT</v>
          </cell>
          <cell r="J2550" t="str">
            <v>06877</v>
          </cell>
          <cell r="K2550" t="str">
            <v>Exact Auto Street Reference Geocoded</v>
          </cell>
          <cell r="M2550" t="str">
            <v>PROLINE REPAIR &amp; MAI</v>
          </cell>
          <cell r="N2550" t="str">
            <v>SMITH DISTRICT</v>
          </cell>
          <cell r="P2550">
            <v>44042</v>
          </cell>
          <cell r="Q2550">
            <v>44057.538784722201</v>
          </cell>
          <cell r="S2550" t="str">
            <v>FRANKIE</v>
          </cell>
          <cell r="V2550" t="str">
            <v>41.323724</v>
          </cell>
          <cell r="W2550" t="str">
            <v>-73.475106</v>
          </cell>
        </row>
        <row r="2551">
          <cell r="B2551">
            <v>17069</v>
          </cell>
          <cell r="C2551" t="str">
            <v>BHL - Blue Star</v>
          </cell>
          <cell r="D2551" t="str">
            <v>BHL</v>
          </cell>
          <cell r="E2551">
            <v>0</v>
          </cell>
          <cell r="F2551" t="str">
            <v>MTWRFSU</v>
          </cell>
          <cell r="G2551" t="str">
            <v>5 Fid Kennedy Ave</v>
          </cell>
          <cell r="H2551" t="str">
            <v>BOSTON</v>
          </cell>
          <cell r="I2551" t="str">
            <v>MA</v>
          </cell>
          <cell r="J2551" t="str">
            <v>02210</v>
          </cell>
          <cell r="K2551" t="str">
            <v>High Confidence Auto Street Ref Geocoded</v>
          </cell>
          <cell r="M2551" t="str">
            <v>BACKHAUL</v>
          </cell>
          <cell r="N2551" t="str">
            <v>BACKHAUL</v>
          </cell>
          <cell r="O2551" t="str">
            <v>Backhaul Location.</v>
          </cell>
          <cell r="P2551">
            <v>44178</v>
          </cell>
          <cell r="Q2551">
            <v>44200.542152777802</v>
          </cell>
          <cell r="R2551">
            <v>44265</v>
          </cell>
          <cell r="S2551" t="str">
            <v>FRANKIE</v>
          </cell>
          <cell r="V2551" t="str">
            <v>42.346618</v>
          </cell>
          <cell r="W2551" t="str">
            <v>-71.030371</v>
          </cell>
        </row>
        <row r="2552">
          <cell r="B2552">
            <v>172001</v>
          </cell>
          <cell r="C2552" t="str">
            <v>McCann Tech School</v>
          </cell>
          <cell r="D2552" t="str">
            <v>MA USDA</v>
          </cell>
          <cell r="E2552">
            <v>0</v>
          </cell>
          <cell r="F2552" t="str">
            <v>R</v>
          </cell>
          <cell r="G2552" t="str">
            <v>70 Hodges Cross Road</v>
          </cell>
          <cell r="H2552" t="str">
            <v>NORTH ADAMS</v>
          </cell>
          <cell r="I2552" t="str">
            <v>MA</v>
          </cell>
          <cell r="J2552" t="str">
            <v>01247</v>
          </cell>
          <cell r="K2552" t="str">
            <v>High Confidence Auto Street Ref Geocoded</v>
          </cell>
          <cell r="M2552" t="str">
            <v>STEVE COP</v>
          </cell>
          <cell r="N2552" t="str">
            <v>SIERING DISTRICT</v>
          </cell>
          <cell r="P2552">
            <v>44263</v>
          </cell>
          <cell r="Q2552">
            <v>44334.589722222197</v>
          </cell>
          <cell r="S2552" t="str">
            <v>FRANKIE</v>
          </cell>
          <cell r="V2552" t="str">
            <v>42.665210</v>
          </cell>
          <cell r="W2552" t="str">
            <v>-73.102570</v>
          </cell>
        </row>
        <row r="2553">
          <cell r="B2553">
            <v>172002</v>
          </cell>
          <cell r="C2553" t="str">
            <v>Conway Grammer School</v>
          </cell>
          <cell r="D2553" t="str">
            <v>MA USDA</v>
          </cell>
          <cell r="E2553">
            <v>0</v>
          </cell>
          <cell r="F2553" t="str">
            <v>R</v>
          </cell>
          <cell r="G2553" t="str">
            <v>24 Fournier Road</v>
          </cell>
          <cell r="H2553" t="str">
            <v>CONWAY</v>
          </cell>
          <cell r="I2553" t="str">
            <v>MA</v>
          </cell>
          <cell r="J2553" t="str">
            <v>01341</v>
          </cell>
          <cell r="K2553" t="str">
            <v>High Confidence Auto Street Ref Geocoded</v>
          </cell>
          <cell r="M2553" t="str">
            <v>STEVE COP</v>
          </cell>
          <cell r="N2553" t="str">
            <v>SIERING DISTRICT</v>
          </cell>
          <cell r="P2553">
            <v>44263</v>
          </cell>
          <cell r="Q2553">
            <v>44334.589722222197</v>
          </cell>
          <cell r="S2553" t="str">
            <v>FRANKIE</v>
          </cell>
          <cell r="V2553" t="str">
            <v>42.508744</v>
          </cell>
          <cell r="W2553" t="str">
            <v>-72.675354</v>
          </cell>
        </row>
        <row r="2554">
          <cell r="B2554">
            <v>172003</v>
          </cell>
          <cell r="C2554" t="str">
            <v>Deerfield Elementary</v>
          </cell>
          <cell r="D2554" t="str">
            <v>MA USDA</v>
          </cell>
          <cell r="E2554">
            <v>0</v>
          </cell>
          <cell r="F2554" t="str">
            <v>M</v>
          </cell>
          <cell r="G2554" t="str">
            <v>21 Pleasant Street</v>
          </cell>
          <cell r="H2554" t="str">
            <v>DRURY</v>
          </cell>
          <cell r="I2554" t="str">
            <v>MA</v>
          </cell>
          <cell r="J2554" t="str">
            <v>01343</v>
          </cell>
          <cell r="K2554" t="str">
            <v>Ambiguous Auto Street Ref Geocode</v>
          </cell>
          <cell r="M2554" t="str">
            <v>STEVE COP</v>
          </cell>
          <cell r="N2554" t="str">
            <v>SIERING DISTRICT</v>
          </cell>
          <cell r="O2554" t="str">
            <v>4136652118 ext 218</v>
          </cell>
          <cell r="P2554">
            <v>44263</v>
          </cell>
          <cell r="Q2554">
            <v>44496.570208333302</v>
          </cell>
          <cell r="S2554" t="str">
            <v>FRANKIE</v>
          </cell>
          <cell r="V2554" t="str">
            <v>42.584031</v>
          </cell>
          <cell r="W2554" t="str">
            <v>-72.489877</v>
          </cell>
        </row>
        <row r="2555">
          <cell r="B2555">
            <v>172004</v>
          </cell>
          <cell r="C2555" t="str">
            <v>Frontier Regional School</v>
          </cell>
          <cell r="D2555" t="str">
            <v>MA USDA</v>
          </cell>
          <cell r="E2555">
            <v>0</v>
          </cell>
          <cell r="F2555" t="str">
            <v>M</v>
          </cell>
          <cell r="G2555" t="str">
            <v>113 North Main Street</v>
          </cell>
          <cell r="H2555" t="str">
            <v>DRURY</v>
          </cell>
          <cell r="I2555" t="str">
            <v>MA</v>
          </cell>
          <cell r="J2555" t="str">
            <v>01343</v>
          </cell>
          <cell r="K2555" t="str">
            <v>Low Confidence Auto Street Ref Geocoded</v>
          </cell>
          <cell r="M2555" t="str">
            <v>STEVE COP</v>
          </cell>
          <cell r="N2555" t="str">
            <v>SIERING DISTRICT</v>
          </cell>
          <cell r="O2555" t="str">
            <v>4136652118 ext 218</v>
          </cell>
          <cell r="P2555">
            <v>44263</v>
          </cell>
          <cell r="Q2555">
            <v>44334.589722222197</v>
          </cell>
          <cell r="S2555" t="str">
            <v>FRANKIE</v>
          </cell>
          <cell r="V2555" t="str">
            <v>42.483624</v>
          </cell>
          <cell r="W2555" t="str">
            <v>-72.604290</v>
          </cell>
        </row>
        <row r="2556">
          <cell r="B2556">
            <v>172005</v>
          </cell>
          <cell r="C2556" t="str">
            <v>Sunderland Elementary school</v>
          </cell>
          <cell r="D2556" t="str">
            <v>MA USDA</v>
          </cell>
          <cell r="E2556">
            <v>0</v>
          </cell>
          <cell r="F2556" t="str">
            <v>M</v>
          </cell>
          <cell r="G2556" t="str">
            <v>1 Swampfield drive</v>
          </cell>
          <cell r="H2556" t="str">
            <v>SUNDERLAND</v>
          </cell>
          <cell r="I2556" t="str">
            <v>MA</v>
          </cell>
          <cell r="J2556" t="str">
            <v>01375</v>
          </cell>
          <cell r="K2556" t="str">
            <v>Exact Auto Street Reference Geocoded</v>
          </cell>
          <cell r="M2556" t="str">
            <v>STEVE COP</v>
          </cell>
          <cell r="N2556" t="str">
            <v>SIERING DISTRICT</v>
          </cell>
          <cell r="O2556" t="str">
            <v>4136652118 ext 218</v>
          </cell>
          <cell r="P2556">
            <v>44263</v>
          </cell>
          <cell r="Q2556">
            <v>44334.589722222197</v>
          </cell>
          <cell r="S2556" t="str">
            <v>FRANKIE</v>
          </cell>
          <cell r="V2556" t="str">
            <v>42.458906</v>
          </cell>
          <cell r="W2556" t="str">
            <v>-72.575148</v>
          </cell>
        </row>
        <row r="2557">
          <cell r="B2557">
            <v>172006</v>
          </cell>
          <cell r="C2557" t="str">
            <v>Whately Elementary school</v>
          </cell>
          <cell r="D2557" t="str">
            <v>MA USDA</v>
          </cell>
          <cell r="E2557">
            <v>0</v>
          </cell>
          <cell r="F2557" t="str">
            <v>M</v>
          </cell>
          <cell r="G2557" t="str">
            <v>273 Long Plain Road</v>
          </cell>
          <cell r="H2557" t="str">
            <v>SUNDERLAND</v>
          </cell>
          <cell r="I2557" t="str">
            <v>MA</v>
          </cell>
          <cell r="J2557" t="str">
            <v>01375</v>
          </cell>
          <cell r="K2557" t="str">
            <v>Ambiguous Auto Street Ref Geocode</v>
          </cell>
          <cell r="M2557" t="str">
            <v>STEVE COP</v>
          </cell>
          <cell r="N2557" t="str">
            <v>SIERING DISTRICT</v>
          </cell>
          <cell r="O2557" t="str">
            <v>4136652118 ext 218</v>
          </cell>
          <cell r="P2557">
            <v>44263</v>
          </cell>
          <cell r="Q2557">
            <v>44496.5398726852</v>
          </cell>
          <cell r="R2557">
            <v>44725</v>
          </cell>
          <cell r="S2557" t="str">
            <v>FRANKIE</v>
          </cell>
          <cell r="V2557" t="str">
            <v>42.431742</v>
          </cell>
          <cell r="W2557" t="str">
            <v>-72.556614</v>
          </cell>
        </row>
        <row r="2558">
          <cell r="B2558">
            <v>17204</v>
          </cell>
          <cell r="C2558" t="str">
            <v>BHL - Bunzl (ICE MELT)</v>
          </cell>
          <cell r="D2558" t="str">
            <v>BHL</v>
          </cell>
          <cell r="E2558">
            <v>0</v>
          </cell>
          <cell r="F2558" t="str">
            <v>MTWRFSU</v>
          </cell>
          <cell r="G2558" t="str">
            <v>210 servistar road</v>
          </cell>
          <cell r="H2558" t="str">
            <v>WESTFIELD</v>
          </cell>
          <cell r="I2558" t="str">
            <v>MA</v>
          </cell>
          <cell r="J2558" t="str">
            <v>01085</v>
          </cell>
          <cell r="K2558" t="str">
            <v>Postal Geocoded</v>
          </cell>
          <cell r="L2558" t="str">
            <v>BHL-Bunzl (ICE MEL</v>
          </cell>
          <cell r="P2558">
            <v>44488</v>
          </cell>
          <cell r="Q2558">
            <v>44496.494085648097</v>
          </cell>
          <cell r="R2558">
            <v>44609</v>
          </cell>
          <cell r="S2558" t="str">
            <v>FRANKIE</v>
          </cell>
          <cell r="V2558" t="str">
            <v>42.135400</v>
          </cell>
          <cell r="W2558" t="str">
            <v>-72.752400</v>
          </cell>
        </row>
        <row r="2559">
          <cell r="B2559">
            <v>17338</v>
          </cell>
          <cell r="C2559" t="str">
            <v>BHL - WESTSIDE FOODS</v>
          </cell>
          <cell r="D2559" t="str">
            <v>BHL</v>
          </cell>
          <cell r="E2559">
            <v>0</v>
          </cell>
          <cell r="F2559" t="str">
            <v>MTWRFSU</v>
          </cell>
          <cell r="G2559" t="str">
            <v>355 Food Center Drive</v>
          </cell>
          <cell r="H2559" t="str">
            <v>BRONX</v>
          </cell>
          <cell r="I2559" t="str">
            <v>NY</v>
          </cell>
          <cell r="J2559" t="str">
            <v>10474</v>
          </cell>
          <cell r="K2559" t="str">
            <v>Exact Auto Street Reference Geocoded</v>
          </cell>
          <cell r="M2559" t="str">
            <v>BACKHAUL</v>
          </cell>
          <cell r="N2559" t="str">
            <v>BACKHAUL</v>
          </cell>
          <cell r="P2559">
            <v>44069</v>
          </cell>
          <cell r="Q2559">
            <v>44200.542152777802</v>
          </cell>
          <cell r="R2559">
            <v>44718</v>
          </cell>
          <cell r="S2559" t="str">
            <v>FRANKIE</v>
          </cell>
          <cell r="V2559" t="str">
            <v>40.808328</v>
          </cell>
          <cell r="W2559" t="str">
            <v>-73.871999</v>
          </cell>
        </row>
        <row r="2560">
          <cell r="B2560">
            <v>17537</v>
          </cell>
          <cell r="C2560" t="str">
            <v>BHL - Endico Potatoes</v>
          </cell>
          <cell r="E2560">
            <v>0</v>
          </cell>
          <cell r="F2560" t="str">
            <v>MTWRFSU</v>
          </cell>
          <cell r="G2560" t="str">
            <v>160 North Macquesten Prkw</v>
          </cell>
          <cell r="H2560" t="str">
            <v>YONKERS</v>
          </cell>
          <cell r="I2560" t="str">
            <v>NY</v>
          </cell>
          <cell r="J2560" t="str">
            <v>10550</v>
          </cell>
          <cell r="K2560" t="str">
            <v>Med Confidence Auto Street Ref Geocoded</v>
          </cell>
          <cell r="M2560" t="str">
            <v>BH (VENDOR SALES)</v>
          </cell>
          <cell r="N2560" t="str">
            <v>RICHARD LOTSTEIN</v>
          </cell>
          <cell r="P2560">
            <v>44606</v>
          </cell>
          <cell r="Q2560">
            <v>44606.449780092596</v>
          </cell>
          <cell r="R2560">
            <v>44613</v>
          </cell>
          <cell r="S2560" t="str">
            <v>ADMIN</v>
          </cell>
          <cell r="V2560" t="str">
            <v>40.916866</v>
          </cell>
          <cell r="W2560" t="str">
            <v>-73.846020</v>
          </cell>
        </row>
        <row r="2561">
          <cell r="B2561">
            <v>17610</v>
          </cell>
          <cell r="C2561" t="str">
            <v>BHL - Boston Fresh</v>
          </cell>
          <cell r="D2561" t="str">
            <v>BHL</v>
          </cell>
          <cell r="E2561">
            <v>0</v>
          </cell>
          <cell r="F2561" t="str">
            <v>MTWRFSU</v>
          </cell>
          <cell r="G2561" t="str">
            <v>145 Market Street</v>
          </cell>
          <cell r="H2561" t="str">
            <v>CHELSEA</v>
          </cell>
          <cell r="I2561" t="str">
            <v>MA</v>
          </cell>
          <cell r="J2561" t="str">
            <v>02150</v>
          </cell>
          <cell r="K2561" t="str">
            <v>Exact Auto Street Reference Geocoded</v>
          </cell>
          <cell r="L2561" t="str">
            <v>BHL - Boston Fr; DP</v>
          </cell>
          <cell r="M2561" t="str">
            <v>BACKHAUL</v>
          </cell>
          <cell r="N2561" t="str">
            <v>BACKHAUL</v>
          </cell>
          <cell r="O2561" t="str">
            <v>EFFECTIVE 8/10/20 Del in all locations unless cust chooses not to.</v>
          </cell>
          <cell r="P2561">
            <v>43997</v>
          </cell>
          <cell r="Q2561">
            <v>44558.059224536999</v>
          </cell>
          <cell r="R2561">
            <v>44676</v>
          </cell>
          <cell r="S2561" t="str">
            <v>ADMIN</v>
          </cell>
          <cell r="V2561" t="str">
            <v>42.394417</v>
          </cell>
          <cell r="W2561" t="str">
            <v>-71.050095</v>
          </cell>
        </row>
        <row r="2562">
          <cell r="B2562">
            <v>17739</v>
          </cell>
          <cell r="C2562" t="str">
            <v>BHL - Hanover foods</v>
          </cell>
          <cell r="D2562" t="str">
            <v>BHL</v>
          </cell>
          <cell r="E2562">
            <v>0</v>
          </cell>
          <cell r="F2562" t="str">
            <v>MTWRFSU</v>
          </cell>
          <cell r="G2562" t="str">
            <v>1125 Wilson ave</v>
          </cell>
          <cell r="H2562" t="str">
            <v>HANOVER</v>
          </cell>
          <cell r="I2562" t="str">
            <v>PA</v>
          </cell>
          <cell r="J2562" t="str">
            <v>17331</v>
          </cell>
          <cell r="K2562" t="str">
            <v>Exact Auto Street Reference Geocoded</v>
          </cell>
          <cell r="L2562" t="str">
            <v>BHL-Hanover foods</v>
          </cell>
          <cell r="P2562">
            <v>44256</v>
          </cell>
          <cell r="Q2562">
            <v>44496.494085648097</v>
          </cell>
          <cell r="R2562">
            <v>44258</v>
          </cell>
          <cell r="S2562" t="str">
            <v>FRANKIE</v>
          </cell>
          <cell r="V2562" t="str">
            <v>39.811488</v>
          </cell>
          <cell r="W2562" t="str">
            <v>-76.953240</v>
          </cell>
        </row>
        <row r="2563">
          <cell r="B2563" t="str">
            <v>17784B</v>
          </cell>
          <cell r="C2563" t="str">
            <v>BHL - Chicken of The Sea</v>
          </cell>
          <cell r="E2563">
            <v>0</v>
          </cell>
          <cell r="F2563" t="str">
            <v>MTWRFSU</v>
          </cell>
          <cell r="G2563" t="str">
            <v>150 Bayway Ave</v>
          </cell>
          <cell r="H2563" t="str">
            <v>ELIZABETH</v>
          </cell>
          <cell r="I2563" t="str">
            <v>NJ</v>
          </cell>
          <cell r="J2563" t="str">
            <v>07202</v>
          </cell>
          <cell r="K2563" t="str">
            <v>High Confidence Auto Street Ref Geocoded</v>
          </cell>
          <cell r="P2563">
            <v>44740</v>
          </cell>
          <cell r="Q2563">
            <v>44740.4933564815</v>
          </cell>
          <cell r="R2563">
            <v>44741</v>
          </cell>
          <cell r="S2563" t="str">
            <v>ADMIN</v>
          </cell>
          <cell r="V2563" t="str">
            <v>40.638895</v>
          </cell>
          <cell r="W2563" t="str">
            <v>-74.204079</v>
          </cell>
        </row>
        <row r="2564">
          <cell r="B2564">
            <v>17946</v>
          </cell>
          <cell r="C2564" t="str">
            <v>BHL - Jakes Franc,</v>
          </cell>
          <cell r="D2564" t="str">
            <v>BHL</v>
          </cell>
          <cell r="E2564">
            <v>0</v>
          </cell>
          <cell r="F2564" t="str">
            <v>MTWRF</v>
          </cell>
          <cell r="G2564" t="str">
            <v>156 Rte 73</v>
          </cell>
          <cell r="H2564" t="str">
            <v>VOORHEES</v>
          </cell>
          <cell r="I2564" t="str">
            <v>NJ</v>
          </cell>
          <cell r="J2564" t="str">
            <v>08043</v>
          </cell>
          <cell r="K2564" t="str">
            <v>High Confidence Auto Street Ref Geocoded</v>
          </cell>
          <cell r="L2564" t="str">
            <v>BHL-Jakes Franc,</v>
          </cell>
          <cell r="M2564" t="str">
            <v>BH (VENDOR SALES)</v>
          </cell>
          <cell r="N2564" t="str">
            <v>RICHARD LOTSTEIN</v>
          </cell>
          <cell r="P2564">
            <v>43737</v>
          </cell>
          <cell r="Q2564">
            <v>44496.494085648097</v>
          </cell>
          <cell r="S2564" t="str">
            <v>FRANKIE</v>
          </cell>
          <cell r="V2564" t="str">
            <v>39.831149</v>
          </cell>
          <cell r="W2564" t="str">
            <v>-74.926796</v>
          </cell>
        </row>
        <row r="2565">
          <cell r="B2565">
            <v>18009</v>
          </cell>
          <cell r="C2565" t="str">
            <v>BHL - North East Apple</v>
          </cell>
          <cell r="E2565">
            <v>0</v>
          </cell>
          <cell r="F2565" t="str">
            <v>MTWRFSU</v>
          </cell>
          <cell r="G2565" t="str">
            <v>180 Shun Pike</v>
          </cell>
          <cell r="H2565" t="str">
            <v>JOHNSTON</v>
          </cell>
          <cell r="I2565" t="str">
            <v>RI</v>
          </cell>
          <cell r="J2565" t="str">
            <v>02919</v>
          </cell>
          <cell r="K2565" t="str">
            <v>Exact Auto Street Reference Geocoded</v>
          </cell>
          <cell r="P2565">
            <v>44740</v>
          </cell>
          <cell r="Q2565">
            <v>44740.432777777802</v>
          </cell>
          <cell r="R2565">
            <v>44740</v>
          </cell>
          <cell r="S2565" t="str">
            <v>ADMIN</v>
          </cell>
          <cell r="V2565" t="str">
            <v>41.800125</v>
          </cell>
          <cell r="W2565" t="str">
            <v>-71.554150</v>
          </cell>
        </row>
        <row r="2566">
          <cell r="B2566">
            <v>18015</v>
          </cell>
          <cell r="C2566" t="str">
            <v>BHL - S. Bertram Foods</v>
          </cell>
          <cell r="D2566" t="str">
            <v>BHL</v>
          </cell>
          <cell r="E2566">
            <v>0</v>
          </cell>
          <cell r="F2566" t="str">
            <v>MTWRFSU</v>
          </cell>
          <cell r="G2566" t="str">
            <v>3401 Tremley Point Road</v>
          </cell>
          <cell r="H2566" t="str">
            <v>LINDEN</v>
          </cell>
          <cell r="I2566" t="str">
            <v>NJ</v>
          </cell>
          <cell r="J2566" t="str">
            <v>07036</v>
          </cell>
          <cell r="K2566" t="str">
            <v>Exact Auto Street Reference Geocoded</v>
          </cell>
          <cell r="L2566" t="str">
            <v>BHL-S. Bertram Foo</v>
          </cell>
          <cell r="M2566" t="str">
            <v>Backhaul</v>
          </cell>
          <cell r="N2566" t="str">
            <v>Backhaul</v>
          </cell>
          <cell r="P2566">
            <v>44264</v>
          </cell>
          <cell r="Q2566">
            <v>44496.494085648097</v>
          </cell>
          <cell r="R2566">
            <v>44264</v>
          </cell>
          <cell r="S2566" t="str">
            <v>FRANKIE</v>
          </cell>
          <cell r="V2566" t="str">
            <v>40.613961</v>
          </cell>
          <cell r="W2566" t="str">
            <v>-74.226399</v>
          </cell>
        </row>
        <row r="2567">
          <cell r="B2567">
            <v>18023</v>
          </cell>
          <cell r="C2567" t="str">
            <v>BHL - KAST DIST. INC.</v>
          </cell>
          <cell r="E2567">
            <v>0</v>
          </cell>
          <cell r="F2567" t="str">
            <v>MTWRFSU</v>
          </cell>
          <cell r="G2567" t="str">
            <v>424 Harding Hwy</v>
          </cell>
          <cell r="H2567" t="str">
            <v>CARNEYS POINT</v>
          </cell>
          <cell r="I2567" t="str">
            <v>NJ</v>
          </cell>
          <cell r="J2567" t="str">
            <v>08069</v>
          </cell>
          <cell r="K2567" t="str">
            <v>Exact Auto Street Reference Geocoded</v>
          </cell>
          <cell r="P2567">
            <v>44666</v>
          </cell>
          <cell r="Q2567">
            <v>44666.502650463</v>
          </cell>
          <cell r="R2567">
            <v>44766</v>
          </cell>
          <cell r="S2567" t="str">
            <v>ADMIN</v>
          </cell>
          <cell r="V2567" t="str">
            <v>39.714957</v>
          </cell>
          <cell r="W2567" t="str">
            <v>-75.452834</v>
          </cell>
        </row>
        <row r="2568">
          <cell r="B2568">
            <v>18024</v>
          </cell>
          <cell r="C2568" t="str">
            <v>BHL - FED RICK VEAL</v>
          </cell>
          <cell r="D2568" t="str">
            <v>BHL</v>
          </cell>
          <cell r="E2568">
            <v>0</v>
          </cell>
          <cell r="F2568" t="str">
            <v>MTWRFSU</v>
          </cell>
          <cell r="G2568" t="str">
            <v>125 Sutton Street</v>
          </cell>
          <cell r="H2568" t="str">
            <v>PROVIDENCE</v>
          </cell>
          <cell r="I2568" t="str">
            <v>RI</v>
          </cell>
          <cell r="J2568" t="str">
            <v>02903</v>
          </cell>
          <cell r="K2568" t="str">
            <v>Exact Auto Street Reference Geocoded</v>
          </cell>
          <cell r="M2568" t="str">
            <v>BACKHAUL</v>
          </cell>
          <cell r="N2568" t="str">
            <v>BACKHAUL</v>
          </cell>
          <cell r="O2568" t="str">
            <v>EFFECTIVE 8/10/20 Del in all locations unless cust chooses not to.</v>
          </cell>
          <cell r="P2568">
            <v>44004</v>
          </cell>
          <cell r="Q2568">
            <v>44200.542673611097</v>
          </cell>
          <cell r="R2568">
            <v>44264</v>
          </cell>
          <cell r="S2568" t="str">
            <v>FRANKIE</v>
          </cell>
          <cell r="V2568" t="str">
            <v>41.821698</v>
          </cell>
          <cell r="W2568" t="str">
            <v>-71.428253</v>
          </cell>
        </row>
        <row r="2569">
          <cell r="B2569">
            <v>180340</v>
          </cell>
          <cell r="C2569" t="str">
            <v>MIDDLEWOODS ASST LIVING</v>
          </cell>
          <cell r="D2569" t="str">
            <v>A</v>
          </cell>
          <cell r="E2569">
            <v>0</v>
          </cell>
          <cell r="F2569" t="str">
            <v>MF</v>
          </cell>
          <cell r="G2569" t="str">
            <v>509 MIDDLE RD</v>
          </cell>
          <cell r="H2569" t="str">
            <v>FARMINGTON</v>
          </cell>
          <cell r="I2569" t="str">
            <v>CT</v>
          </cell>
          <cell r="J2569" t="str">
            <v>06032</v>
          </cell>
          <cell r="K2569" t="str">
            <v>High Confidence Auto Street Ref Geocoded</v>
          </cell>
          <cell r="M2569" t="str">
            <v>JEN GOSSELIN</v>
          </cell>
          <cell r="N2569" t="str">
            <v>CAPPELLO DISTRICT</v>
          </cell>
          <cell r="P2569">
            <v>44375</v>
          </cell>
          <cell r="Q2569">
            <v>44626.761817129598</v>
          </cell>
          <cell r="R2569">
            <v>44766</v>
          </cell>
          <cell r="S2569" t="str">
            <v>FRANKIE</v>
          </cell>
          <cell r="V2569" t="str">
            <v>41.728288</v>
          </cell>
          <cell r="W2569" t="str">
            <v>-72.793351</v>
          </cell>
        </row>
        <row r="2570">
          <cell r="B2570">
            <v>18035</v>
          </cell>
          <cell r="C2570" t="str">
            <v>BHL - Golden Platter foods</v>
          </cell>
          <cell r="D2570" t="str">
            <v>BHL</v>
          </cell>
          <cell r="E2570">
            <v>0</v>
          </cell>
          <cell r="F2570" t="str">
            <v>MTWRFSU</v>
          </cell>
          <cell r="G2570" t="str">
            <v>37 Tompkins Point Road</v>
          </cell>
          <cell r="H2570" t="str">
            <v>NEWARK</v>
          </cell>
          <cell r="I2570" t="str">
            <v>NJ</v>
          </cell>
          <cell r="J2570" t="str">
            <v>07114</v>
          </cell>
          <cell r="K2570" t="str">
            <v>Exact Auto Street Reference Geocoded</v>
          </cell>
          <cell r="M2570" t="str">
            <v>BACKHAUL</v>
          </cell>
          <cell r="N2570" t="str">
            <v>BACKHAUL</v>
          </cell>
          <cell r="P2570">
            <v>44153</v>
          </cell>
          <cell r="Q2570">
            <v>44200.542152777802</v>
          </cell>
          <cell r="R2570">
            <v>44371</v>
          </cell>
          <cell r="S2570" t="str">
            <v>FRANKIE</v>
          </cell>
          <cell r="V2570" t="str">
            <v>40.718436</v>
          </cell>
          <cell r="W2570" t="str">
            <v>-74.169814</v>
          </cell>
        </row>
        <row r="2571">
          <cell r="B2571">
            <v>18095</v>
          </cell>
          <cell r="C2571" t="str">
            <v>BHL - Handy Seafood</v>
          </cell>
          <cell r="D2571" t="str">
            <v>BHL</v>
          </cell>
          <cell r="E2571">
            <v>0</v>
          </cell>
          <cell r="F2571" t="str">
            <v>MTWRFSU</v>
          </cell>
          <cell r="G2571" t="str">
            <v>7 fid Kennedy Ave</v>
          </cell>
          <cell r="H2571" t="str">
            <v>BOSTON</v>
          </cell>
          <cell r="I2571" t="str">
            <v>MA</v>
          </cell>
          <cell r="J2571" t="str">
            <v>02210</v>
          </cell>
          <cell r="K2571" t="str">
            <v>Exact Auto Street Reference Geocoded</v>
          </cell>
          <cell r="M2571" t="str">
            <v>BACKHAUL</v>
          </cell>
          <cell r="N2571" t="str">
            <v>BACKHAUL</v>
          </cell>
          <cell r="P2571">
            <v>44068</v>
          </cell>
          <cell r="Q2571">
            <v>44200.542152777802</v>
          </cell>
          <cell r="R2571">
            <v>44083</v>
          </cell>
          <cell r="S2571" t="str">
            <v>FRANKIE</v>
          </cell>
          <cell r="V2571" t="str">
            <v>42.346533</v>
          </cell>
          <cell r="W2571" t="str">
            <v>-71.030180</v>
          </cell>
        </row>
        <row r="2572">
          <cell r="B2572">
            <v>18105</v>
          </cell>
          <cell r="C2572" t="str">
            <v>BHL - KIK INTERNATIONAL</v>
          </cell>
          <cell r="D2572" t="str">
            <v>BHL</v>
          </cell>
          <cell r="E2572">
            <v>0</v>
          </cell>
          <cell r="F2572" t="str">
            <v>MTWRFSU</v>
          </cell>
          <cell r="G2572" t="str">
            <v>203 West Ave</v>
          </cell>
          <cell r="H2572" t="str">
            <v>LUDLOW</v>
          </cell>
          <cell r="I2572" t="str">
            <v>MA</v>
          </cell>
          <cell r="J2572" t="str">
            <v>01056</v>
          </cell>
          <cell r="K2572" t="str">
            <v>Exact Auto Street Reference Geocoded</v>
          </cell>
          <cell r="M2572" t="str">
            <v>BACKHAUL</v>
          </cell>
          <cell r="N2572" t="str">
            <v>BACKHAUL</v>
          </cell>
          <cell r="O2572" t="str">
            <v>BACKHAUL LOCATION</v>
          </cell>
          <cell r="P2572">
            <v>44173</v>
          </cell>
          <cell r="Q2572">
            <v>44263.510983796303</v>
          </cell>
          <cell r="R2572">
            <v>44634</v>
          </cell>
          <cell r="S2572" t="str">
            <v>FRANKIE</v>
          </cell>
          <cell r="V2572" t="str">
            <v>42.165635</v>
          </cell>
          <cell r="W2572" t="str">
            <v>-72.491139</v>
          </cell>
        </row>
        <row r="2573">
          <cell r="B2573">
            <v>18128</v>
          </cell>
          <cell r="C2573" t="str">
            <v>BHL - WESTMORLAND FISHERIES</v>
          </cell>
          <cell r="D2573" t="str">
            <v>BHL</v>
          </cell>
          <cell r="E2573">
            <v>0</v>
          </cell>
          <cell r="F2573" t="str">
            <v>MTWRFSU</v>
          </cell>
          <cell r="G2573" t="str">
            <v>571 Paramount Drive</v>
          </cell>
          <cell r="H2573" t="str">
            <v>RAYNHAM</v>
          </cell>
          <cell r="I2573" t="str">
            <v>MA</v>
          </cell>
          <cell r="J2573" t="str">
            <v>02767</v>
          </cell>
          <cell r="K2573" t="str">
            <v>Exact Auto Street Reference Geocoded</v>
          </cell>
          <cell r="L2573" t="str">
            <v>BHL</v>
          </cell>
          <cell r="P2573">
            <v>44277</v>
          </cell>
          <cell r="Q2573">
            <v>44496.494085648097</v>
          </cell>
          <cell r="R2573">
            <v>44355</v>
          </cell>
          <cell r="S2573" t="str">
            <v>FRANKIE</v>
          </cell>
          <cell r="V2573" t="str">
            <v>41.901238</v>
          </cell>
          <cell r="W2573" t="str">
            <v>-71.022189</v>
          </cell>
        </row>
        <row r="2574">
          <cell r="B2574">
            <v>18136</v>
          </cell>
          <cell r="C2574" t="str">
            <v>BHL CARVER SHELLFISH</v>
          </cell>
          <cell r="D2574" t="str">
            <v>BHL</v>
          </cell>
          <cell r="E2574">
            <v>0</v>
          </cell>
          <cell r="F2574" t="str">
            <v>MTWRFSU</v>
          </cell>
          <cell r="G2574" t="str">
            <v>7 FID KENNEDY AVE</v>
          </cell>
          <cell r="H2574" t="str">
            <v>BOSTON</v>
          </cell>
          <cell r="I2574" t="str">
            <v>MA</v>
          </cell>
          <cell r="J2574" t="str">
            <v>02210</v>
          </cell>
          <cell r="K2574" t="str">
            <v>Exact Auto Street Reference Geocoded</v>
          </cell>
          <cell r="P2574">
            <v>44313</v>
          </cell>
          <cell r="Q2574">
            <v>44496.494085648097</v>
          </cell>
          <cell r="R2574">
            <v>44404</v>
          </cell>
          <cell r="S2574" t="str">
            <v>FRANKIE</v>
          </cell>
          <cell r="V2574" t="str">
            <v>42.346533</v>
          </cell>
          <cell r="W2574" t="str">
            <v>-71.030180</v>
          </cell>
        </row>
        <row r="2575">
          <cell r="B2575">
            <v>18138</v>
          </cell>
          <cell r="C2575" t="str">
            <v>BHL-CAPE BALD</v>
          </cell>
          <cell r="D2575" t="str">
            <v>BHL</v>
          </cell>
          <cell r="E2575">
            <v>0</v>
          </cell>
          <cell r="F2575" t="str">
            <v>MTWRFSU</v>
          </cell>
          <cell r="G2575" t="str">
            <v>571 Paramount Drive</v>
          </cell>
          <cell r="H2575" t="str">
            <v>RAYNHAM</v>
          </cell>
          <cell r="I2575" t="str">
            <v>MA</v>
          </cell>
          <cell r="J2575" t="str">
            <v>02767</v>
          </cell>
          <cell r="K2575" t="str">
            <v>Exact Auto Street Reference Geocoded</v>
          </cell>
          <cell r="L2575" t="str">
            <v>BHL-CAPE BALD</v>
          </cell>
          <cell r="P2575">
            <v>44329</v>
          </cell>
          <cell r="Q2575">
            <v>44496.494085648097</v>
          </cell>
          <cell r="R2575">
            <v>44712</v>
          </cell>
          <cell r="S2575" t="str">
            <v>FRANKIE</v>
          </cell>
          <cell r="V2575" t="str">
            <v>41.901238</v>
          </cell>
          <cell r="W2575" t="str">
            <v>-71.022189</v>
          </cell>
        </row>
        <row r="2576">
          <cell r="B2576">
            <v>18141</v>
          </cell>
          <cell r="C2576" t="str">
            <v>BHL - DIETZ+WATSON</v>
          </cell>
          <cell r="D2576" t="str">
            <v>BHL</v>
          </cell>
          <cell r="E2576">
            <v>0</v>
          </cell>
          <cell r="F2576" t="str">
            <v>MTWRFSU</v>
          </cell>
          <cell r="G2576" t="str">
            <v>5701 Tacony Street</v>
          </cell>
          <cell r="H2576" t="str">
            <v>PHILADELPHIA</v>
          </cell>
          <cell r="I2576" t="str">
            <v>PA</v>
          </cell>
          <cell r="J2576" t="str">
            <v>19135</v>
          </cell>
          <cell r="K2576" t="str">
            <v>Exact Auto Street Reference Geocoded</v>
          </cell>
          <cell r="L2576" t="str">
            <v>BHL-DIETZ+WATSON</v>
          </cell>
          <cell r="P2576">
            <v>44328</v>
          </cell>
          <cell r="Q2576">
            <v>44496.494085648097</v>
          </cell>
          <cell r="R2576">
            <v>44414</v>
          </cell>
          <cell r="S2576" t="str">
            <v>FRANKIE</v>
          </cell>
          <cell r="V2576" t="str">
            <v>40.011738</v>
          </cell>
          <cell r="W2576" t="str">
            <v>-75.059544</v>
          </cell>
        </row>
        <row r="2577">
          <cell r="B2577">
            <v>18142</v>
          </cell>
          <cell r="C2577" t="str">
            <v>BHL - CP FOODS (Carla s Pasta)</v>
          </cell>
          <cell r="D2577" t="str">
            <v>BHL</v>
          </cell>
          <cell r="E2577">
            <v>0</v>
          </cell>
          <cell r="F2577" t="str">
            <v>MTWRFSU</v>
          </cell>
          <cell r="G2577" t="str">
            <v>280 Nutmeg Road South</v>
          </cell>
          <cell r="H2577" t="str">
            <v>SOUTH WINDSOR</v>
          </cell>
          <cell r="I2577" t="str">
            <v>CT</v>
          </cell>
          <cell r="J2577" t="str">
            <v>06074</v>
          </cell>
          <cell r="K2577" t="str">
            <v>Exact Auto Street Reference Geocoded</v>
          </cell>
          <cell r="L2577" t="str">
            <v>BHL - CP FOODS</v>
          </cell>
          <cell r="P2577">
            <v>44342</v>
          </cell>
          <cell r="Q2577">
            <v>44496.494085648097</v>
          </cell>
          <cell r="R2577">
            <v>44755</v>
          </cell>
          <cell r="S2577" t="str">
            <v>FRANKIE</v>
          </cell>
          <cell r="V2577" t="str">
            <v>41.828544</v>
          </cell>
          <cell r="W2577" t="str">
            <v>-72.600047</v>
          </cell>
        </row>
        <row r="2578">
          <cell r="B2578">
            <v>18144</v>
          </cell>
          <cell r="C2578" t="str">
            <v>BHL - Lunds</v>
          </cell>
          <cell r="D2578" t="str">
            <v>BHL</v>
          </cell>
          <cell r="E2578">
            <v>0</v>
          </cell>
          <cell r="F2578" t="str">
            <v>MTWRFSU</v>
          </cell>
          <cell r="G2578" t="str">
            <v>6 N. Industrial Blvd.</v>
          </cell>
          <cell r="H2578" t="str">
            <v>BRIDGETON</v>
          </cell>
          <cell r="I2578" t="str">
            <v>NJ</v>
          </cell>
          <cell r="J2578" t="str">
            <v>08302</v>
          </cell>
          <cell r="K2578" t="str">
            <v>Exact Auto Street Reference Geocoded</v>
          </cell>
          <cell r="L2578" t="str">
            <v>BHL-Lunds</v>
          </cell>
          <cell r="P2578">
            <v>44404</v>
          </cell>
          <cell r="Q2578">
            <v>44496.494085648097</v>
          </cell>
          <cell r="R2578">
            <v>44729</v>
          </cell>
          <cell r="S2578" t="str">
            <v>FRANKIE</v>
          </cell>
          <cell r="V2578" t="str">
            <v>39.414071</v>
          </cell>
          <cell r="W2578" t="str">
            <v>-75.213642</v>
          </cell>
        </row>
        <row r="2579">
          <cell r="B2579">
            <v>18149</v>
          </cell>
          <cell r="C2579" t="str">
            <v>BHL - TWIN TAILS SEAFOOD</v>
          </cell>
          <cell r="D2579" t="str">
            <v>BHL</v>
          </cell>
          <cell r="E2579">
            <v>0</v>
          </cell>
          <cell r="F2579" t="str">
            <v>MTWRFSU</v>
          </cell>
          <cell r="G2579" t="str">
            <v>7 fid Kennedy Ave</v>
          </cell>
          <cell r="H2579" t="str">
            <v>BOSTON</v>
          </cell>
          <cell r="I2579" t="str">
            <v>MA</v>
          </cell>
          <cell r="J2579" t="str">
            <v>02210</v>
          </cell>
          <cell r="K2579" t="str">
            <v>Exact Auto Street Reference Geocoded</v>
          </cell>
          <cell r="M2579" t="str">
            <v>BACKHAUL</v>
          </cell>
          <cell r="N2579" t="str">
            <v>BACKHAUL</v>
          </cell>
          <cell r="P2579">
            <v>44371</v>
          </cell>
          <cell r="Q2579">
            <v>44371.427546296298</v>
          </cell>
          <cell r="R2579">
            <v>44371</v>
          </cell>
          <cell r="S2579" t="str">
            <v>ADMIN</v>
          </cell>
          <cell r="V2579" t="str">
            <v>42.346533</v>
          </cell>
          <cell r="W2579" t="str">
            <v>-71.030180</v>
          </cell>
        </row>
        <row r="2580">
          <cell r="B2580">
            <v>18155</v>
          </cell>
          <cell r="C2580" t="str">
            <v>BHL - 4 in 1</v>
          </cell>
          <cell r="D2580" t="str">
            <v>BHL</v>
          </cell>
          <cell r="E2580">
            <v>0</v>
          </cell>
          <cell r="F2580" t="str">
            <v>MTWRFSU</v>
          </cell>
          <cell r="G2580" t="str">
            <v>12 Alpha Road</v>
          </cell>
          <cell r="H2580" t="str">
            <v>CHELMSFORD</v>
          </cell>
          <cell r="I2580" t="str">
            <v>MA</v>
          </cell>
          <cell r="J2580" t="str">
            <v>01824</v>
          </cell>
          <cell r="K2580" t="str">
            <v>Exact Auto Street Reference Geocoded</v>
          </cell>
          <cell r="P2580">
            <v>44397</v>
          </cell>
          <cell r="Q2580">
            <v>44496.494085648097</v>
          </cell>
          <cell r="R2580">
            <v>44750</v>
          </cell>
          <cell r="S2580" t="str">
            <v>FRANKIE</v>
          </cell>
          <cell r="V2580" t="str">
            <v>42.593040</v>
          </cell>
          <cell r="W2580" t="str">
            <v>-71.324361</v>
          </cell>
        </row>
        <row r="2581">
          <cell r="B2581">
            <v>18164</v>
          </cell>
          <cell r="C2581" t="str">
            <v>BHL - Atlantic Fish and Seafood</v>
          </cell>
          <cell r="D2581" t="str">
            <v>BHL</v>
          </cell>
          <cell r="E2581">
            <v>0</v>
          </cell>
          <cell r="F2581" t="str">
            <v>MTWRFSU</v>
          </cell>
          <cell r="G2581" t="str">
            <v>159 East Main Street</v>
          </cell>
          <cell r="H2581" t="str">
            <v>GLOUCESTER</v>
          </cell>
          <cell r="I2581" t="str">
            <v>MA</v>
          </cell>
          <cell r="J2581" t="str">
            <v>01930</v>
          </cell>
          <cell r="K2581" t="str">
            <v>Exact Auto Street Reference Geocoded</v>
          </cell>
          <cell r="P2581">
            <v>44453</v>
          </cell>
          <cell r="Q2581">
            <v>44496.494085648097</v>
          </cell>
          <cell r="R2581">
            <v>44454</v>
          </cell>
          <cell r="S2581" t="str">
            <v>FRANKIE</v>
          </cell>
          <cell r="V2581" t="str">
            <v>42.610550</v>
          </cell>
          <cell r="W2581" t="str">
            <v>-70.650670</v>
          </cell>
        </row>
        <row r="2582">
          <cell r="B2582">
            <v>18180</v>
          </cell>
          <cell r="C2582" t="str">
            <v>BHL - S. BETRAM</v>
          </cell>
          <cell r="E2582">
            <v>0</v>
          </cell>
          <cell r="F2582" t="str">
            <v>MTWRFSU</v>
          </cell>
          <cell r="G2582" t="str">
            <v>3401 Tremley Point Road</v>
          </cell>
          <cell r="H2582" t="str">
            <v>LINDEN</v>
          </cell>
          <cell r="I2582" t="str">
            <v>NJ</v>
          </cell>
          <cell r="J2582" t="str">
            <v>07036</v>
          </cell>
          <cell r="K2582" t="str">
            <v>Exact Auto Street Reference Geocoded</v>
          </cell>
          <cell r="P2582">
            <v>44656</v>
          </cell>
          <cell r="Q2582">
            <v>44656.578900462999</v>
          </cell>
          <cell r="R2582">
            <v>44699</v>
          </cell>
          <cell r="S2582" t="str">
            <v>ADMIN</v>
          </cell>
          <cell r="V2582" t="str">
            <v>40.613961</v>
          </cell>
          <cell r="W2582" t="str">
            <v>-74.226399</v>
          </cell>
        </row>
        <row r="2583">
          <cell r="B2583">
            <v>18209</v>
          </cell>
          <cell r="C2583" t="str">
            <v>BHL - South Shore Seafoods</v>
          </cell>
          <cell r="E2583">
            <v>0</v>
          </cell>
          <cell r="F2583" t="str">
            <v>MTWRFSU</v>
          </cell>
          <cell r="G2583" t="str">
            <v>571 Paramount Drive</v>
          </cell>
          <cell r="H2583" t="str">
            <v>RAYNHAM</v>
          </cell>
          <cell r="I2583" t="str">
            <v>MA</v>
          </cell>
          <cell r="J2583" t="str">
            <v>02767</v>
          </cell>
          <cell r="K2583" t="str">
            <v>Exact Auto Street Reference Geocoded</v>
          </cell>
          <cell r="P2583">
            <v>44733</v>
          </cell>
          <cell r="Q2583">
            <v>44733.411712963003</v>
          </cell>
          <cell r="R2583">
            <v>44735</v>
          </cell>
          <cell r="S2583" t="str">
            <v>ADMIN</v>
          </cell>
          <cell r="V2583" t="str">
            <v>41.901238</v>
          </cell>
          <cell r="W2583" t="str">
            <v>-71.022189</v>
          </cell>
        </row>
        <row r="2584">
          <cell r="B2584">
            <v>18218</v>
          </cell>
          <cell r="C2584" t="str">
            <v>BHL - BRISTOL SEAFOOD</v>
          </cell>
          <cell r="E2584">
            <v>0</v>
          </cell>
          <cell r="F2584" t="str">
            <v>MTWRFSU</v>
          </cell>
          <cell r="G2584" t="str">
            <v>5 PORTLAND FISH PIER</v>
          </cell>
          <cell r="H2584" t="str">
            <v>PORTLAND</v>
          </cell>
          <cell r="I2584" t="str">
            <v>ME</v>
          </cell>
          <cell r="J2584" t="str">
            <v>04101</v>
          </cell>
          <cell r="K2584" t="str">
            <v>High Confidence Auto Street Ref Geocoded</v>
          </cell>
          <cell r="P2584">
            <v>44762</v>
          </cell>
          <cell r="Q2584">
            <v>44762.144189814797</v>
          </cell>
          <cell r="R2584">
            <v>44764</v>
          </cell>
          <cell r="S2584" t="str">
            <v>ADMIN</v>
          </cell>
          <cell r="V2584" t="str">
            <v>43.656256</v>
          </cell>
          <cell r="W2584" t="str">
            <v>-70.251503</v>
          </cell>
        </row>
        <row r="2585">
          <cell r="B2585">
            <v>2</v>
          </cell>
          <cell r="C2585" t="str">
            <v>Concentra Urgent Care - East Hartford</v>
          </cell>
          <cell r="E2585">
            <v>0</v>
          </cell>
          <cell r="F2585" t="str">
            <v>MTWRFSU</v>
          </cell>
          <cell r="G2585" t="str">
            <v>701 Main Street</v>
          </cell>
          <cell r="H2585" t="str">
            <v>EAST HARTFORD</v>
          </cell>
          <cell r="I2585" t="str">
            <v>CT</v>
          </cell>
          <cell r="J2585" t="str">
            <v>06108</v>
          </cell>
          <cell r="K2585" t="str">
            <v>Exact Auto Street Reference Geocoded</v>
          </cell>
          <cell r="P2585">
            <v>44075</v>
          </cell>
          <cell r="Q2585">
            <v>44075.457291666702</v>
          </cell>
          <cell r="R2585">
            <v>44210</v>
          </cell>
          <cell r="S2585" t="str">
            <v>FRANKIE</v>
          </cell>
          <cell r="V2585" t="str">
            <v>41.764923</v>
          </cell>
          <cell r="W2585" t="str">
            <v>-72.646422</v>
          </cell>
        </row>
        <row r="2586">
          <cell r="B2586">
            <v>201240</v>
          </cell>
          <cell r="C2586" t="str">
            <v>MT. MIST CAMP</v>
          </cell>
          <cell r="E2586">
            <v>0</v>
          </cell>
          <cell r="F2586" t="str">
            <v>U</v>
          </cell>
          <cell r="G2586" t="str">
            <v>110 HIGH HILL RD</v>
          </cell>
          <cell r="H2586" t="str">
            <v>MERIDEN</v>
          </cell>
          <cell r="I2586" t="str">
            <v>CT</v>
          </cell>
          <cell r="J2586" t="str">
            <v>06450</v>
          </cell>
          <cell r="K2586" t="str">
            <v>Exact Auto Street Reference Geocoded</v>
          </cell>
          <cell r="M2586" t="str">
            <v>SIERING/SCHOOLS</v>
          </cell>
          <cell r="N2586" t="str">
            <v>SIERING DISTRICT</v>
          </cell>
          <cell r="P2586">
            <v>36724</v>
          </cell>
          <cell r="Q2586">
            <v>43914.6030439815</v>
          </cell>
          <cell r="R2586">
            <v>43689</v>
          </cell>
          <cell r="S2586" t="str">
            <v>FRANKIE</v>
          </cell>
          <cell r="V2586" t="str">
            <v>41.516062</v>
          </cell>
          <cell r="W2586" t="str">
            <v>-72.751138</v>
          </cell>
        </row>
        <row r="2587">
          <cell r="B2587">
            <v>201390</v>
          </cell>
          <cell r="C2587" t="str">
            <v>FI - FISHERS AMER. LEG.</v>
          </cell>
          <cell r="E2587">
            <v>0</v>
          </cell>
          <cell r="F2587" t="str">
            <v>TF</v>
          </cell>
          <cell r="G2587" t="str">
            <v>10 CRESCENT STREET</v>
          </cell>
          <cell r="H2587" t="str">
            <v>FISHERS ISLAND</v>
          </cell>
          <cell r="I2587" t="str">
            <v>NY</v>
          </cell>
          <cell r="J2587" t="str">
            <v>06390</v>
          </cell>
          <cell r="K2587" t="str">
            <v>Self Geocoded</v>
          </cell>
          <cell r="M2587" t="str">
            <v>KEN CARDNER</v>
          </cell>
          <cell r="N2587" t="str">
            <v>BLAIR DISTRICT</v>
          </cell>
          <cell r="P2587">
            <v>36237</v>
          </cell>
          <cell r="Q2587">
            <v>44733.519456018497</v>
          </cell>
          <cell r="R2587">
            <v>43608</v>
          </cell>
          <cell r="S2587" t="str">
            <v>FRANKIE</v>
          </cell>
          <cell r="V2587" t="str">
            <v>41.262908</v>
          </cell>
          <cell r="W2587" t="str">
            <v>-72.016452</v>
          </cell>
        </row>
        <row r="2588">
          <cell r="B2588">
            <v>201691</v>
          </cell>
          <cell r="C2588" t="str">
            <v>FI - Theater</v>
          </cell>
          <cell r="D2588" t="str">
            <v>A</v>
          </cell>
          <cell r="E2588">
            <v>0</v>
          </cell>
          <cell r="F2588" t="str">
            <v>TF</v>
          </cell>
          <cell r="G2588" t="str">
            <v>510 Whitaker Ave</v>
          </cell>
          <cell r="H2588" t="str">
            <v>FISHERS ISLAND</v>
          </cell>
          <cell r="I2588" t="str">
            <v>NY</v>
          </cell>
          <cell r="J2588" t="str">
            <v>06390</v>
          </cell>
          <cell r="K2588" t="str">
            <v>City Center Geocoded</v>
          </cell>
          <cell r="M2588" t="str">
            <v>KEN CARDNER</v>
          </cell>
          <cell r="N2588" t="str">
            <v>BLAIR DISTRICT</v>
          </cell>
          <cell r="O2588" t="str">
            <v>Bonnie &amp; Kat 609.865.3353/908.448.6356</v>
          </cell>
          <cell r="P2588">
            <v>39608</v>
          </cell>
          <cell r="Q2588">
            <v>44741.669259259303</v>
          </cell>
          <cell r="R2588">
            <v>44760</v>
          </cell>
          <cell r="S2588" t="str">
            <v>FRANKIE</v>
          </cell>
          <cell r="V2588" t="str">
            <v>41.258100</v>
          </cell>
          <cell r="W2588" t="str">
            <v>-72.024200</v>
          </cell>
        </row>
        <row r="2589">
          <cell r="B2589">
            <v>201708</v>
          </cell>
          <cell r="C2589" t="str">
            <v>Econo Lodge Milldale 7-4</v>
          </cell>
          <cell r="E2589">
            <v>0</v>
          </cell>
          <cell r="F2589" t="str">
            <v>MR</v>
          </cell>
          <cell r="G2589" t="str">
            <v>1845 Meriden Waterbury Rd</v>
          </cell>
          <cell r="H2589" t="str">
            <v>MILLDALE</v>
          </cell>
          <cell r="I2589" t="str">
            <v>CT</v>
          </cell>
          <cell r="J2589" t="str">
            <v>06467</v>
          </cell>
          <cell r="K2589" t="str">
            <v>High Confidence Auto Street Ref Geocoded</v>
          </cell>
          <cell r="M2589" t="str">
            <v>MATT RAMOS / HOUSE</v>
          </cell>
          <cell r="N2589" t="str">
            <v>CAPPELLO DISTRICT</v>
          </cell>
          <cell r="P2589">
            <v>41045</v>
          </cell>
          <cell r="Q2589">
            <v>44200.526423611103</v>
          </cell>
          <cell r="R2589">
            <v>43894</v>
          </cell>
          <cell r="S2589" t="str">
            <v>FRANKIE</v>
          </cell>
          <cell r="V2589" t="str">
            <v>41.563754</v>
          </cell>
          <cell r="W2589" t="str">
            <v>-72.909436</v>
          </cell>
        </row>
        <row r="2590">
          <cell r="B2590">
            <v>201711</v>
          </cell>
          <cell r="C2590" t="str">
            <v>Econo Lodge Mystic 7-4</v>
          </cell>
          <cell r="D2590" t="str">
            <v>A</v>
          </cell>
          <cell r="E2590">
            <v>0</v>
          </cell>
          <cell r="F2590" t="str">
            <v>MW</v>
          </cell>
          <cell r="G2590" t="str">
            <v>251 Greenmanville Ave</v>
          </cell>
          <cell r="H2590" t="str">
            <v>MYSTIC</v>
          </cell>
          <cell r="I2590" t="str">
            <v>CT</v>
          </cell>
          <cell r="J2590" t="str">
            <v>06355</v>
          </cell>
          <cell r="K2590" t="str">
            <v>High Confidence Auto Street Ref Geocoded</v>
          </cell>
          <cell r="M2590" t="str">
            <v>CHRISTINE DEVORE</v>
          </cell>
          <cell r="N2590" t="str">
            <v>BLAIR DISTRICT</v>
          </cell>
          <cell r="P2590">
            <v>41081</v>
          </cell>
          <cell r="Q2590">
            <v>44200.5245601852</v>
          </cell>
          <cell r="R2590">
            <v>43865</v>
          </cell>
          <cell r="S2590" t="str">
            <v>FRANKIE</v>
          </cell>
          <cell r="V2590" t="str">
            <v>41.372985</v>
          </cell>
          <cell r="W2590" t="str">
            <v>-71.960364</v>
          </cell>
        </row>
        <row r="2591">
          <cell r="B2591">
            <v>201719</v>
          </cell>
          <cell r="C2591" t="str">
            <v>Traditions of Dedham 6-12</v>
          </cell>
          <cell r="E2591">
            <v>0</v>
          </cell>
          <cell r="F2591" t="str">
            <v>U</v>
          </cell>
          <cell r="G2591" t="str">
            <v>735 Washington St</v>
          </cell>
          <cell r="H2591" t="str">
            <v>DEDHAM</v>
          </cell>
          <cell r="I2591" t="str">
            <v>MA</v>
          </cell>
          <cell r="J2591" t="str">
            <v>02026</v>
          </cell>
          <cell r="K2591" t="str">
            <v>Exact Auto Street Reference Geocoded</v>
          </cell>
          <cell r="M2591" t="str">
            <v>LCB</v>
          </cell>
          <cell r="N2591" t="str">
            <v>SMITH DISTRICT</v>
          </cell>
          <cell r="O2591" t="str">
            <v>**Beginning 3/10/20 ALL DRIVERS MUST SIGN IN AT FRONT DESK PRIOR TO DELIVERY**</v>
          </cell>
          <cell r="P2591">
            <v>41843</v>
          </cell>
          <cell r="Q2591">
            <v>44496.5398726852</v>
          </cell>
          <cell r="R2591">
            <v>44152</v>
          </cell>
          <cell r="S2591" t="str">
            <v>FRANKIE</v>
          </cell>
          <cell r="V2591" t="str">
            <v>42.236690</v>
          </cell>
          <cell r="W2591" t="str">
            <v>-71.182195</v>
          </cell>
        </row>
        <row r="2592">
          <cell r="B2592">
            <v>201720</v>
          </cell>
          <cell r="C2592" t="str">
            <v>LCB - Traditions Of Wayland</v>
          </cell>
          <cell r="D2592" t="str">
            <v>LCB</v>
          </cell>
          <cell r="E2592">
            <v>0</v>
          </cell>
          <cell r="F2592" t="str">
            <v>U</v>
          </cell>
          <cell r="G2592" t="str">
            <v>10 Green Way</v>
          </cell>
          <cell r="H2592" t="str">
            <v>WAYLAND</v>
          </cell>
          <cell r="I2592" t="str">
            <v>MA</v>
          </cell>
          <cell r="J2592" t="str">
            <v>01778</v>
          </cell>
          <cell r="K2592" t="str">
            <v>Exact Auto Street Reference Geocoded</v>
          </cell>
          <cell r="M2592" t="str">
            <v>LCB</v>
          </cell>
          <cell r="N2592" t="str">
            <v>SMITH DISTRICT</v>
          </cell>
          <cell r="O2592" t="str">
            <v>**Beginning 3/10/20 ALL DRIVERS MUST SIGN IN AT FRONT DESK PRIOR TO DELIVERY**</v>
          </cell>
          <cell r="P2592">
            <v>41843</v>
          </cell>
          <cell r="Q2592">
            <v>44510.493564814802</v>
          </cell>
          <cell r="R2592">
            <v>44152</v>
          </cell>
          <cell r="S2592" t="str">
            <v>FRANKIE</v>
          </cell>
          <cell r="V2592" t="str">
            <v>42.352054</v>
          </cell>
          <cell r="W2592" t="str">
            <v>-71.359751</v>
          </cell>
        </row>
        <row r="2593">
          <cell r="B2593">
            <v>201731</v>
          </cell>
          <cell r="C2593" t="str">
            <v>LCB - LCB Corp. Office</v>
          </cell>
          <cell r="D2593" t="str">
            <v>LCB</v>
          </cell>
          <cell r="E2593">
            <v>0</v>
          </cell>
          <cell r="F2593" t="str">
            <v>U</v>
          </cell>
          <cell r="G2593" t="str">
            <v>3 Edgewater Dr</v>
          </cell>
          <cell r="H2593" t="str">
            <v>NORWOOD</v>
          </cell>
          <cell r="I2593" t="str">
            <v>MA</v>
          </cell>
          <cell r="J2593" t="str">
            <v>02062</v>
          </cell>
          <cell r="K2593" t="str">
            <v>Exact Auto Street Reference Geocoded</v>
          </cell>
          <cell r="M2593" t="str">
            <v>LCB</v>
          </cell>
          <cell r="N2593" t="str">
            <v>SMITH DISTRICT</v>
          </cell>
          <cell r="O2593" t="str">
            <v>Deliver inside facility. Must go to front desk to be screened prior to delivery inside.  If you cannot be screened, ask where to drop product.</v>
          </cell>
          <cell r="P2593">
            <v>41966</v>
          </cell>
          <cell r="Q2593">
            <v>44510.493564814802</v>
          </cell>
          <cell r="R2593">
            <v>43795</v>
          </cell>
          <cell r="S2593" t="str">
            <v>FRANKIE</v>
          </cell>
          <cell r="V2593" t="str">
            <v>42.160950</v>
          </cell>
          <cell r="W2593" t="str">
            <v>-71.201095</v>
          </cell>
        </row>
        <row r="2594">
          <cell r="B2594">
            <v>201735</v>
          </cell>
          <cell r="C2594" t="str">
            <v>Traditions Dedham Maint. 6 6</v>
          </cell>
          <cell r="E2594">
            <v>0</v>
          </cell>
          <cell r="F2594" t="str">
            <v>WF</v>
          </cell>
          <cell r="G2594" t="str">
            <v>735 Washington St</v>
          </cell>
          <cell r="H2594" t="str">
            <v>DEDHAM</v>
          </cell>
          <cell r="I2594" t="str">
            <v>MA</v>
          </cell>
          <cell r="J2594" t="str">
            <v>2026.</v>
          </cell>
          <cell r="K2594" t="str">
            <v>Exact Auto Street Reference Geocoded</v>
          </cell>
          <cell r="M2594" t="str">
            <v>LCB</v>
          </cell>
          <cell r="N2594" t="str">
            <v>SMITH DISTRICT</v>
          </cell>
          <cell r="P2594">
            <v>44002</v>
          </cell>
          <cell r="Q2594">
            <v>44496.570092592599</v>
          </cell>
          <cell r="S2594" t="str">
            <v>FRANKIE</v>
          </cell>
          <cell r="V2594" t="str">
            <v>42.236690</v>
          </cell>
          <cell r="W2594" t="str">
            <v>-71.182195</v>
          </cell>
        </row>
        <row r="2595">
          <cell r="B2595">
            <v>201739</v>
          </cell>
          <cell r="C2595" t="str">
            <v>LCB - Residence at Watertown</v>
          </cell>
          <cell r="D2595" t="str">
            <v>LCB</v>
          </cell>
          <cell r="E2595">
            <v>0</v>
          </cell>
          <cell r="F2595" t="str">
            <v>T</v>
          </cell>
          <cell r="G2595" t="str">
            <v>20 Summer St</v>
          </cell>
          <cell r="H2595" t="str">
            <v>Watertown</v>
          </cell>
          <cell r="I2595" t="str">
            <v>MA</v>
          </cell>
          <cell r="J2595" t="str">
            <v>2472.</v>
          </cell>
          <cell r="K2595" t="str">
            <v>Exact Auto Street Reference Geocoded</v>
          </cell>
          <cell r="M2595" t="str">
            <v>LCB</v>
          </cell>
          <cell r="N2595" t="str">
            <v>SMITH DISTRICT</v>
          </cell>
          <cell r="O2595" t="str">
            <v>Deliver inside facility. Must go to front desk to be screened prior to delivery inside.  If you cannot be screened, ask where to drop product.</v>
          </cell>
          <cell r="P2595">
            <v>44002</v>
          </cell>
          <cell r="Q2595">
            <v>44510.493564814802</v>
          </cell>
          <cell r="S2595" t="str">
            <v>FRANKIE</v>
          </cell>
          <cell r="V2595" t="str">
            <v>42.366935</v>
          </cell>
          <cell r="W2595" t="str">
            <v>-71.182814</v>
          </cell>
        </row>
        <row r="2596">
          <cell r="B2596">
            <v>201746</v>
          </cell>
          <cell r="C2596" t="str">
            <v>LCB - Residence at Vinnin Square</v>
          </cell>
          <cell r="D2596" t="str">
            <v>LCB</v>
          </cell>
          <cell r="E2596">
            <v>0</v>
          </cell>
          <cell r="F2596" t="str">
            <v>MR</v>
          </cell>
          <cell r="G2596" t="str">
            <v>224 Salem Rd</v>
          </cell>
          <cell r="H2596" t="str">
            <v>SWAMPSCOTT</v>
          </cell>
          <cell r="I2596" t="str">
            <v>MA</v>
          </cell>
          <cell r="J2596" t="str">
            <v>1907.</v>
          </cell>
          <cell r="K2596" t="str">
            <v>High Confidence Auto Street Ref Geocoded</v>
          </cell>
          <cell r="M2596" t="str">
            <v>LCB</v>
          </cell>
          <cell r="N2596" t="str">
            <v>SMITH DISTRICT</v>
          </cell>
          <cell r="O2596" t="str">
            <v>Door code 911# inDeliver inside facility. Must go to front desk to be screened prior to delivery inside.  If you cannot be screened, ask where to drop product.</v>
          </cell>
          <cell r="P2596">
            <v>44002</v>
          </cell>
          <cell r="Q2596">
            <v>44510.493564814802</v>
          </cell>
          <cell r="S2596" t="str">
            <v>FRANKIE</v>
          </cell>
          <cell r="V2596" t="str">
            <v>42.483296</v>
          </cell>
          <cell r="W2596" t="str">
            <v>-70.898631</v>
          </cell>
        </row>
        <row r="2597">
          <cell r="B2597">
            <v>201750</v>
          </cell>
          <cell r="C2597" t="str">
            <v>LCB - Residence at Orchard Grove</v>
          </cell>
          <cell r="D2597" t="str">
            <v>LCB</v>
          </cell>
          <cell r="E2597">
            <v>0</v>
          </cell>
          <cell r="F2597" t="str">
            <v>TF</v>
          </cell>
          <cell r="G2597" t="str">
            <v>258 Walnut St</v>
          </cell>
          <cell r="H2597" t="str">
            <v>SHREWSBURY</v>
          </cell>
          <cell r="I2597" t="str">
            <v>MA</v>
          </cell>
          <cell r="J2597" t="str">
            <v>1545.</v>
          </cell>
          <cell r="K2597" t="str">
            <v>Exact Auto Street Reference Geocoded</v>
          </cell>
          <cell r="M2597" t="str">
            <v>LCB</v>
          </cell>
          <cell r="N2597" t="str">
            <v>SMITH DISTRICT</v>
          </cell>
          <cell r="O2597" t="str">
            <v>Deliver inside facility. Must go to front desk to be screened prior to delivery inside.  If you cannot be screened, ask where to drop product.</v>
          </cell>
          <cell r="P2597">
            <v>44002</v>
          </cell>
          <cell r="Q2597">
            <v>44510.493564814802</v>
          </cell>
          <cell r="S2597" t="str">
            <v>FRANKIE</v>
          </cell>
          <cell r="V2597" t="str">
            <v>42.282198</v>
          </cell>
          <cell r="W2597" t="str">
            <v>-71.680262</v>
          </cell>
        </row>
        <row r="2598">
          <cell r="B2598">
            <v>201752</v>
          </cell>
          <cell r="C2598" t="str">
            <v>LCB - Residence at Silver Square</v>
          </cell>
          <cell r="D2598" t="str">
            <v>LCB</v>
          </cell>
          <cell r="E2598">
            <v>0</v>
          </cell>
          <cell r="F2598" t="str">
            <v>MR</v>
          </cell>
          <cell r="G2598" t="str">
            <v>100 Sterling Way</v>
          </cell>
          <cell r="H2598" t="str">
            <v>DOVER</v>
          </cell>
          <cell r="I2598" t="str">
            <v>NH</v>
          </cell>
          <cell r="J2598" t="str">
            <v>3820.</v>
          </cell>
          <cell r="K2598" t="str">
            <v>Low Confidence Auto Street Ref Geocoded</v>
          </cell>
          <cell r="M2598" t="str">
            <v>LCB</v>
          </cell>
          <cell r="N2598" t="str">
            <v>SMITH DISTRICT</v>
          </cell>
          <cell r="O2598" t="str">
            <v>Deliver inside facility. Must go to front desk to be screened prior to delivery inside.  If you cannot be screened, ask where to drop product.</v>
          </cell>
          <cell r="P2598">
            <v>44002</v>
          </cell>
          <cell r="Q2598">
            <v>44510.493564814802</v>
          </cell>
          <cell r="S2598" t="str">
            <v>FRANKIE</v>
          </cell>
          <cell r="V2598" t="str">
            <v>43.337730</v>
          </cell>
          <cell r="W2598" t="str">
            <v>-71.010330</v>
          </cell>
        </row>
        <row r="2599">
          <cell r="B2599">
            <v>201757</v>
          </cell>
          <cell r="C2599" t="str">
            <v>LCB - Residence at Quarry Hill</v>
          </cell>
          <cell r="D2599" t="str">
            <v>LCB</v>
          </cell>
          <cell r="E2599">
            <v>0</v>
          </cell>
          <cell r="F2599" t="str">
            <v>MR</v>
          </cell>
          <cell r="G2599" t="str">
            <v>465 Quarry Hill Rd</v>
          </cell>
          <cell r="H2599" t="str">
            <v>SOUTH BURLINGTON</v>
          </cell>
          <cell r="I2599" t="str">
            <v>VT</v>
          </cell>
          <cell r="J2599" t="str">
            <v>5403.</v>
          </cell>
          <cell r="K2599" t="str">
            <v>Exact Auto Street Reference Geocoded</v>
          </cell>
          <cell r="M2599" t="str">
            <v>LCB</v>
          </cell>
          <cell r="N2599" t="str">
            <v>SMITH DISTRICT</v>
          </cell>
          <cell r="O2599" t="str">
            <v>Deliver inside facility. Must go to front desk to be screened prior to delivery inside.  If you cannot be screened, ask where to drop product.</v>
          </cell>
          <cell r="P2599">
            <v>44002</v>
          </cell>
          <cell r="Q2599">
            <v>44510.493564814802</v>
          </cell>
          <cell r="S2599" t="str">
            <v>FRANKIE</v>
          </cell>
          <cell r="V2599" t="str">
            <v>44.467638</v>
          </cell>
          <cell r="W2599" t="str">
            <v>-73.188289</v>
          </cell>
        </row>
        <row r="2600">
          <cell r="B2600">
            <v>201761</v>
          </cell>
          <cell r="C2600" t="str">
            <v>LCB - Traditions Of Wayland</v>
          </cell>
          <cell r="D2600" t="str">
            <v>LCB</v>
          </cell>
          <cell r="E2600">
            <v>0</v>
          </cell>
          <cell r="F2600" t="str">
            <v>TF</v>
          </cell>
          <cell r="G2600" t="str">
            <v>10 Green Way</v>
          </cell>
          <cell r="H2600" t="str">
            <v>WAYLAND</v>
          </cell>
          <cell r="I2600" t="str">
            <v>MA</v>
          </cell>
          <cell r="J2600" t="str">
            <v>01778</v>
          </cell>
          <cell r="K2600" t="str">
            <v>Exact Auto Street Reference Geocoded</v>
          </cell>
          <cell r="M2600" t="str">
            <v>LCB</v>
          </cell>
          <cell r="N2600" t="str">
            <v>SMITH DISTRICT</v>
          </cell>
          <cell r="O2600" t="str">
            <v>Deliver inside facility. Must go to front desk to be screened prior to delivery inside.  If you cannot be screened, ask where to drop product.</v>
          </cell>
          <cell r="P2600">
            <v>43560</v>
          </cell>
          <cell r="Q2600">
            <v>44510.493564814802</v>
          </cell>
          <cell r="S2600" t="str">
            <v>FRANKIE</v>
          </cell>
          <cell r="V2600" t="str">
            <v>42.352054</v>
          </cell>
          <cell r="W2600" t="str">
            <v>-71.359751</v>
          </cell>
        </row>
        <row r="2601">
          <cell r="B2601">
            <v>201774</v>
          </cell>
          <cell r="C2601" t="str">
            <v>LCB - Residence at Penniman Hill MD</v>
          </cell>
          <cell r="D2601" t="str">
            <v>LCB</v>
          </cell>
          <cell r="E2601">
            <v>0</v>
          </cell>
          <cell r="F2601" t="str">
            <v>MR</v>
          </cell>
          <cell r="G2601" t="str">
            <v>276 Whiting St.</v>
          </cell>
          <cell r="H2601" t="str">
            <v>HINGHAM</v>
          </cell>
          <cell r="I2601" t="str">
            <v>MA</v>
          </cell>
          <cell r="J2601" t="str">
            <v>02043</v>
          </cell>
          <cell r="K2601" t="str">
            <v>Exact Auto Street Reference Geocoded</v>
          </cell>
          <cell r="M2601" t="str">
            <v>LCB</v>
          </cell>
          <cell r="N2601" t="str">
            <v>SMITH DISTRICT</v>
          </cell>
          <cell r="O2601" t="str">
            <v>Deliver inside facility. Must go to front desk to be screened prior to delivery inside.  If you cannot be screened, ask where to drop product. Go around back.  Take elevator up to 2R.</v>
          </cell>
          <cell r="P2601">
            <v>43895</v>
          </cell>
          <cell r="Q2601">
            <v>44616.709374999999</v>
          </cell>
          <cell r="R2601">
            <v>44766</v>
          </cell>
          <cell r="S2601" t="str">
            <v>FRANKIE</v>
          </cell>
          <cell r="V2601" t="str">
            <v>42.184500</v>
          </cell>
          <cell r="W2601" t="str">
            <v>-70.906616</v>
          </cell>
        </row>
        <row r="2602">
          <cell r="B2602">
            <v>201775</v>
          </cell>
          <cell r="C2602" t="str">
            <v>LCB - Residence at Penniman Hill</v>
          </cell>
          <cell r="D2602" t="str">
            <v>LCB</v>
          </cell>
          <cell r="E2602">
            <v>0</v>
          </cell>
          <cell r="F2602" t="str">
            <v>MR</v>
          </cell>
          <cell r="G2602" t="str">
            <v>276 Whiting St.</v>
          </cell>
          <cell r="H2602" t="str">
            <v>HINGHAM</v>
          </cell>
          <cell r="I2602" t="str">
            <v>MA</v>
          </cell>
          <cell r="J2602" t="str">
            <v>02043</v>
          </cell>
          <cell r="K2602" t="str">
            <v>Exact Auto Street Reference Geocoded</v>
          </cell>
          <cell r="M2602" t="str">
            <v>LCB</v>
          </cell>
          <cell r="N2602" t="str">
            <v>SMITH DISTRICT</v>
          </cell>
          <cell r="O2602" t="str">
            <v>Deliver inside facility. Must go to front desk to be screened prior to delivery inside.  If you cannot be screened, ask where to drop product.</v>
          </cell>
          <cell r="P2602">
            <v>43895</v>
          </cell>
          <cell r="Q2602">
            <v>44510.493564814802</v>
          </cell>
          <cell r="S2602" t="str">
            <v>FRANKIE</v>
          </cell>
          <cell r="V2602" t="str">
            <v>42.184500</v>
          </cell>
          <cell r="W2602" t="str">
            <v>-70.906616</v>
          </cell>
        </row>
        <row r="2603">
          <cell r="B2603">
            <v>201776</v>
          </cell>
          <cell r="C2603" t="str">
            <v>LCB - Residence at Westport</v>
          </cell>
          <cell r="D2603" t="str">
            <v>LCB</v>
          </cell>
          <cell r="E2603">
            <v>0</v>
          </cell>
          <cell r="F2603" t="str">
            <v>TF</v>
          </cell>
          <cell r="G2603" t="str">
            <v>1141 Post Road</v>
          </cell>
          <cell r="H2603" t="str">
            <v>WESTPORT</v>
          </cell>
          <cell r="I2603" t="str">
            <v>CT</v>
          </cell>
          <cell r="J2603" t="str">
            <v>06880</v>
          </cell>
          <cell r="K2603" t="str">
            <v>High Confidence Auto Street Ref Geocoded</v>
          </cell>
          <cell r="M2603" t="str">
            <v>LCB</v>
          </cell>
          <cell r="N2603" t="str">
            <v>SMITH DISTRICT</v>
          </cell>
          <cell r="O2603" t="str">
            <v>11/2/20: LEAVE PRODUCT AT BACK DOOR/LOADING DOCK. Call Brian Limitone 914-582-9980 when you arrive.</v>
          </cell>
          <cell r="P2603">
            <v>44027</v>
          </cell>
          <cell r="Q2603">
            <v>44510.493564814802</v>
          </cell>
          <cell r="R2603">
            <v>44763</v>
          </cell>
          <cell r="S2603" t="str">
            <v>FRANKIE</v>
          </cell>
          <cell r="V2603" t="str">
            <v>41.139004</v>
          </cell>
          <cell r="W2603" t="str">
            <v>-73.325401</v>
          </cell>
        </row>
        <row r="2604">
          <cell r="B2604">
            <v>201778</v>
          </cell>
          <cell r="C2604" t="str">
            <v>LCB - Residence at Voorhees</v>
          </cell>
          <cell r="D2604" t="str">
            <v>LCB</v>
          </cell>
          <cell r="E2604">
            <v>0</v>
          </cell>
          <cell r="F2604" t="str">
            <v>MR</v>
          </cell>
          <cell r="G2604" t="str">
            <v>1301 Laurel Oak Rd.</v>
          </cell>
          <cell r="H2604" t="str">
            <v>VOORHEES</v>
          </cell>
          <cell r="I2604" t="str">
            <v>NJ</v>
          </cell>
          <cell r="J2604" t="str">
            <v>08043</v>
          </cell>
          <cell r="K2604" t="str">
            <v>Exact Auto Street Reference Geocoded</v>
          </cell>
          <cell r="M2604" t="str">
            <v>LCB</v>
          </cell>
          <cell r="N2604" t="str">
            <v>SMITH DISTRICT</v>
          </cell>
          <cell r="P2604">
            <v>44172</v>
          </cell>
          <cell r="Q2604">
            <v>44510.493564814802</v>
          </cell>
          <cell r="R2604">
            <v>44766</v>
          </cell>
          <cell r="S2604" t="str">
            <v>FRANKIE</v>
          </cell>
          <cell r="V2604" t="str">
            <v>39.848386</v>
          </cell>
          <cell r="W2604" t="str">
            <v>-74.969964</v>
          </cell>
        </row>
        <row r="2605">
          <cell r="B2605">
            <v>201779</v>
          </cell>
          <cell r="C2605" t="str">
            <v>LCB - Residence at Voorhees - MD</v>
          </cell>
          <cell r="D2605" t="str">
            <v>LCB</v>
          </cell>
          <cell r="E2605">
            <v>0</v>
          </cell>
          <cell r="F2605" t="str">
            <v>MR</v>
          </cell>
          <cell r="G2605" t="str">
            <v>1301 Laurel Oak Rd.</v>
          </cell>
          <cell r="H2605" t="str">
            <v>VOORHEES</v>
          </cell>
          <cell r="I2605" t="str">
            <v>NJ</v>
          </cell>
          <cell r="J2605" t="str">
            <v>08043</v>
          </cell>
          <cell r="K2605" t="str">
            <v>Exact Auto Street Reference Geocoded</v>
          </cell>
          <cell r="M2605" t="str">
            <v>LCB</v>
          </cell>
          <cell r="N2605" t="str">
            <v>SMITH DISTRICT</v>
          </cell>
          <cell r="P2605">
            <v>44172</v>
          </cell>
          <cell r="Q2605">
            <v>44510.493564814802</v>
          </cell>
          <cell r="S2605" t="str">
            <v>FRANKIE</v>
          </cell>
          <cell r="V2605" t="str">
            <v>39.848386</v>
          </cell>
          <cell r="W2605" t="str">
            <v>-74.969964</v>
          </cell>
        </row>
        <row r="2606">
          <cell r="B2606">
            <v>201780</v>
          </cell>
          <cell r="C2606" t="str">
            <v>LCB - Residence at Cherry Hill</v>
          </cell>
          <cell r="D2606" t="str">
            <v>LCB</v>
          </cell>
          <cell r="E2606">
            <v>0</v>
          </cell>
          <cell r="F2606" t="str">
            <v>MR</v>
          </cell>
          <cell r="G2606" t="str">
            <v>1979 NU-70</v>
          </cell>
          <cell r="H2606" t="str">
            <v>CHERRY HILL</v>
          </cell>
          <cell r="I2606" t="str">
            <v>NJ</v>
          </cell>
          <cell r="J2606" t="str">
            <v>08003</v>
          </cell>
          <cell r="K2606" t="str">
            <v>High Confidence Auto Street Ref Geocoded</v>
          </cell>
          <cell r="M2606" t="str">
            <v>LCB</v>
          </cell>
          <cell r="N2606" t="str">
            <v>SMITH DISTRICT</v>
          </cell>
          <cell r="O2606" t="str">
            <v>For GPS, use 1979 Route 70 E.</v>
          </cell>
          <cell r="P2606">
            <v>44172</v>
          </cell>
          <cell r="Q2606">
            <v>44510.493564814802</v>
          </cell>
          <cell r="R2606">
            <v>44766</v>
          </cell>
          <cell r="S2606" t="str">
            <v>FRANKIE</v>
          </cell>
          <cell r="V2606" t="str">
            <v>39.899358</v>
          </cell>
          <cell r="W2606" t="str">
            <v>-74.957219</v>
          </cell>
        </row>
        <row r="2607">
          <cell r="B2607">
            <v>201781</v>
          </cell>
          <cell r="C2607" t="str">
            <v>LCB - Residence at Cherry Hill MD</v>
          </cell>
          <cell r="D2607" t="str">
            <v>LCB</v>
          </cell>
          <cell r="E2607">
            <v>0</v>
          </cell>
          <cell r="F2607" t="str">
            <v>MR</v>
          </cell>
          <cell r="G2607" t="str">
            <v>1979 NU-70</v>
          </cell>
          <cell r="H2607" t="str">
            <v>CHERRY HILL</v>
          </cell>
          <cell r="I2607" t="str">
            <v>NJ</v>
          </cell>
          <cell r="J2607" t="str">
            <v>08003</v>
          </cell>
          <cell r="K2607" t="str">
            <v>High Confidence Auto Street Ref Geocoded</v>
          </cell>
          <cell r="M2607" t="str">
            <v>LCB</v>
          </cell>
          <cell r="N2607" t="str">
            <v>SMITH DISTRICT</v>
          </cell>
          <cell r="P2607">
            <v>44172</v>
          </cell>
          <cell r="Q2607">
            <v>44510.493564814802</v>
          </cell>
          <cell r="R2607">
            <v>44223</v>
          </cell>
          <cell r="S2607" t="str">
            <v>FRANKIE</v>
          </cell>
          <cell r="V2607" t="str">
            <v>39.899358</v>
          </cell>
          <cell r="W2607" t="str">
            <v>-74.957219</v>
          </cell>
        </row>
        <row r="2608">
          <cell r="B2608">
            <v>201782</v>
          </cell>
          <cell r="C2608" t="str">
            <v>LCB - Residence at Stafford</v>
          </cell>
          <cell r="D2608" t="str">
            <v>LCB</v>
          </cell>
          <cell r="E2608">
            <v>0</v>
          </cell>
          <cell r="F2608" t="str">
            <v>MR</v>
          </cell>
          <cell r="G2608" t="str">
            <v>1275 Rout 72 WEST</v>
          </cell>
          <cell r="H2608" t="str">
            <v>STAFFORD</v>
          </cell>
          <cell r="I2608" t="str">
            <v>NJ</v>
          </cell>
          <cell r="J2608" t="str">
            <v>08050</v>
          </cell>
          <cell r="K2608" t="str">
            <v>Ambiguous Auto Street Ref Geocode</v>
          </cell>
          <cell r="M2608" t="str">
            <v>LCB</v>
          </cell>
          <cell r="N2608" t="str">
            <v>SMITH DISTRICT</v>
          </cell>
          <cell r="O2608" t="str">
            <v>6/29/22 - Deliver outside until told otherwise.</v>
          </cell>
          <cell r="P2608">
            <v>44172</v>
          </cell>
          <cell r="Q2608">
            <v>44741.390104166698</v>
          </cell>
          <cell r="R2608">
            <v>44766</v>
          </cell>
          <cell r="S2608" t="str">
            <v>ADMIN</v>
          </cell>
          <cell r="V2608" t="str">
            <v>39.717899</v>
          </cell>
          <cell r="W2608" t="str">
            <v>-74.284411</v>
          </cell>
        </row>
        <row r="2609">
          <cell r="B2609">
            <v>201783</v>
          </cell>
          <cell r="C2609" t="str">
            <v>LCB - Residence at Stafford - MD</v>
          </cell>
          <cell r="D2609" t="str">
            <v>LCB</v>
          </cell>
          <cell r="E2609">
            <v>0</v>
          </cell>
          <cell r="F2609" t="str">
            <v>MR</v>
          </cell>
          <cell r="G2609" t="str">
            <v>1275 Rout 72 WEST</v>
          </cell>
          <cell r="H2609" t="str">
            <v>STAFFORD</v>
          </cell>
          <cell r="I2609" t="str">
            <v>NJ</v>
          </cell>
          <cell r="J2609" t="str">
            <v>08050</v>
          </cell>
          <cell r="K2609" t="str">
            <v>Ambiguous Auto Street Ref Geocode</v>
          </cell>
          <cell r="M2609" t="str">
            <v>LCB</v>
          </cell>
          <cell r="N2609" t="str">
            <v>SMITH DISTRICT</v>
          </cell>
          <cell r="P2609">
            <v>44172</v>
          </cell>
          <cell r="Q2609">
            <v>44510.493576388901</v>
          </cell>
          <cell r="S2609" t="str">
            <v>FRANKIE</v>
          </cell>
          <cell r="V2609" t="str">
            <v>39.717899</v>
          </cell>
          <cell r="W2609" t="str">
            <v>-74.284411</v>
          </cell>
        </row>
        <row r="2610">
          <cell r="B2610">
            <v>201784</v>
          </cell>
          <cell r="C2610" t="str">
            <v>LCB - Residence @ Great Woods</v>
          </cell>
          <cell r="D2610" t="str">
            <v>A</v>
          </cell>
          <cell r="E2610">
            <v>0</v>
          </cell>
          <cell r="F2610" t="str">
            <v>TF</v>
          </cell>
          <cell r="G2610" t="str">
            <v>190 Mansfield Ave.</v>
          </cell>
          <cell r="H2610" t="str">
            <v>NORTON</v>
          </cell>
          <cell r="I2610" t="str">
            <v>MA</v>
          </cell>
          <cell r="J2610" t="str">
            <v>02766</v>
          </cell>
          <cell r="K2610" t="str">
            <v>High Confidence Auto Street Ref Geocoded</v>
          </cell>
          <cell r="L2610" t="str">
            <v>EJ</v>
          </cell>
          <cell r="M2610" t="str">
            <v>LCB</v>
          </cell>
          <cell r="N2610" t="str">
            <v>SMITH DISTRICT</v>
          </cell>
          <cell r="O2610" t="str">
            <v>do not leave product in old kitchen. MUST GET SIGNATURE. Pull around back by garage. Contact 508.285,3355 or 774.501.8044. Go to end of 1st hallway, turn left. follow to elevator. Go to 2nd fl. take right &amp; enter kitch. All product in proper environment.</v>
          </cell>
          <cell r="P2610">
            <v>44312</v>
          </cell>
          <cell r="Q2610">
            <v>44733.674085648097</v>
          </cell>
          <cell r="R2610">
            <v>44763</v>
          </cell>
          <cell r="S2610" t="str">
            <v>FRANKIE</v>
          </cell>
          <cell r="V2610" t="str">
            <v>41.983788</v>
          </cell>
          <cell r="W2610" t="str">
            <v>-71.210819</v>
          </cell>
        </row>
        <row r="2611">
          <cell r="B2611">
            <v>201786</v>
          </cell>
          <cell r="C2611" t="str">
            <v>LCB - Residence at Boylston Place</v>
          </cell>
          <cell r="D2611" t="str">
            <v>A</v>
          </cell>
          <cell r="E2611">
            <v>0</v>
          </cell>
          <cell r="F2611" t="str">
            <v>MR</v>
          </cell>
          <cell r="G2611" t="str">
            <v>615 Health Street</v>
          </cell>
          <cell r="H2611" t="str">
            <v>NEWTON</v>
          </cell>
          <cell r="I2611" t="str">
            <v>MA</v>
          </cell>
          <cell r="J2611" t="str">
            <v>02467</v>
          </cell>
          <cell r="K2611" t="str">
            <v>Med Confidence Auto Street Ref Geocoded</v>
          </cell>
          <cell r="L2611" t="str">
            <v>UBOAT</v>
          </cell>
          <cell r="M2611" t="str">
            <v>LCB</v>
          </cell>
          <cell r="N2611" t="str">
            <v>SMITH DISTRICT</v>
          </cell>
          <cell r="O2611" t="str">
            <v>NEED UBOAT* Take Tully Street. Dock on right side. Ring bell.  Take Elevator to"B". follow hallway all the way. Talk to kitchen guy about where environments go. No EJ or PJ or pallets in bldg.  Follow very long hallway to the end to the kitchen.</v>
          </cell>
          <cell r="P2611">
            <v>44530</v>
          </cell>
          <cell r="Q2611">
            <v>44539.730115740698</v>
          </cell>
          <cell r="R2611">
            <v>44766</v>
          </cell>
          <cell r="S2611" t="str">
            <v>FRANKIE</v>
          </cell>
          <cell r="V2611" t="str">
            <v>42.321423</v>
          </cell>
          <cell r="W2611" t="str">
            <v>-71.166446</v>
          </cell>
        </row>
        <row r="2612">
          <cell r="B2612">
            <v>201787</v>
          </cell>
          <cell r="C2612" t="str">
            <v>LCB - Residence At Boylston MD</v>
          </cell>
          <cell r="E2612">
            <v>0</v>
          </cell>
          <cell r="F2612" t="str">
            <v>MW</v>
          </cell>
          <cell r="G2612" t="str">
            <v>615 Health Street</v>
          </cell>
          <cell r="H2612" t="str">
            <v>NEWTON</v>
          </cell>
          <cell r="I2612" t="str">
            <v>MA</v>
          </cell>
          <cell r="J2612" t="str">
            <v>02467</v>
          </cell>
          <cell r="K2612" t="str">
            <v>Med Confidence Auto Street Ref Geocoded</v>
          </cell>
          <cell r="M2612" t="str">
            <v>LCB</v>
          </cell>
          <cell r="N2612" t="str">
            <v>SMITH DISTRICT</v>
          </cell>
          <cell r="P2612">
            <v>44530</v>
          </cell>
          <cell r="Q2612">
            <v>44530.778124999997</v>
          </cell>
          <cell r="S2612" t="str">
            <v>FRANKIE</v>
          </cell>
          <cell r="V2612" t="str">
            <v>42.321423</v>
          </cell>
          <cell r="W2612" t="str">
            <v>-71.166446</v>
          </cell>
        </row>
        <row r="2613">
          <cell r="B2613">
            <v>201788</v>
          </cell>
          <cell r="C2613" t="str">
            <v>LCB - Residence at Bala Cynwyd</v>
          </cell>
          <cell r="E2613">
            <v>0</v>
          </cell>
          <cell r="F2613" t="str">
            <v>U</v>
          </cell>
          <cell r="G2613" t="str">
            <v>251 Rocky Hill Rd.</v>
          </cell>
          <cell r="H2613" t="str">
            <v>BALA CYNWYD</v>
          </cell>
          <cell r="I2613" t="str">
            <v>PA</v>
          </cell>
          <cell r="J2613" t="str">
            <v>19004</v>
          </cell>
          <cell r="K2613" t="str">
            <v>Med Confidence Auto Street Ref Geocoded</v>
          </cell>
          <cell r="P2613">
            <v>44752</v>
          </cell>
          <cell r="Q2613">
            <v>44752.7338773148</v>
          </cell>
          <cell r="S2613" t="str">
            <v>FRANKIE</v>
          </cell>
          <cell r="V2613" t="str">
            <v>40.021890</v>
          </cell>
          <cell r="W2613" t="str">
            <v>-75.231190</v>
          </cell>
        </row>
        <row r="2614">
          <cell r="B2614">
            <v>202005</v>
          </cell>
          <cell r="C2614" t="str">
            <v>USCG STATION-BURLINGTON</v>
          </cell>
          <cell r="D2614" t="str">
            <v>DOD</v>
          </cell>
          <cell r="E2614">
            <v>0</v>
          </cell>
          <cell r="F2614" t="str">
            <v>MTWRFSU</v>
          </cell>
          <cell r="G2614" t="str">
            <v>1 DEPOT STREET</v>
          </cell>
          <cell r="H2614" t="str">
            <v>BURLINGTON</v>
          </cell>
          <cell r="I2614" t="str">
            <v>VT</v>
          </cell>
          <cell r="J2614" t="str">
            <v>05401</v>
          </cell>
          <cell r="K2614" t="str">
            <v>Exact Auto Street Reference Geocoded</v>
          </cell>
          <cell r="M2614" t="str">
            <v>MATT RAMOS / HOUSE</v>
          </cell>
          <cell r="N2614" t="str">
            <v>CAPPELLO DISTRICT</v>
          </cell>
          <cell r="P2614">
            <v>43909</v>
          </cell>
          <cell r="Q2614">
            <v>44334.591388888897</v>
          </cell>
          <cell r="R2614">
            <v>43914</v>
          </cell>
          <cell r="S2614" t="str">
            <v>FRANKIE</v>
          </cell>
          <cell r="V2614" t="str">
            <v>44.481379</v>
          </cell>
          <cell r="W2614" t="str">
            <v>-73.221947</v>
          </cell>
        </row>
        <row r="2615">
          <cell r="B2615">
            <v>202007</v>
          </cell>
          <cell r="C2615" t="str">
            <v>Building Blocks Learning - Avon</v>
          </cell>
          <cell r="D2615" t="str">
            <v>C</v>
          </cell>
          <cell r="E2615">
            <v>0</v>
          </cell>
          <cell r="F2615" t="str">
            <v>F</v>
          </cell>
          <cell r="G2615" t="str">
            <v>84 West Avon Road</v>
          </cell>
          <cell r="H2615" t="str">
            <v>AVON</v>
          </cell>
          <cell r="I2615" t="str">
            <v>CT</v>
          </cell>
          <cell r="J2615" t="str">
            <v>06001</v>
          </cell>
          <cell r="K2615" t="str">
            <v>Exact Auto Street Reference Geocoded</v>
          </cell>
          <cell r="M2615" t="str">
            <v>MATT RAMOS / HOUSE</v>
          </cell>
          <cell r="N2615" t="str">
            <v>CAPPELLO DISTRICT</v>
          </cell>
          <cell r="P2615">
            <v>44327</v>
          </cell>
          <cell r="Q2615">
            <v>44327.604398148098</v>
          </cell>
          <cell r="R2615">
            <v>44756</v>
          </cell>
          <cell r="S2615" t="str">
            <v>ADMIN</v>
          </cell>
          <cell r="V2615" t="str">
            <v>41.811464</v>
          </cell>
          <cell r="W2615" t="str">
            <v>-72.865078</v>
          </cell>
        </row>
        <row r="2616">
          <cell r="B2616">
            <v>202009</v>
          </cell>
          <cell r="C2616" t="str">
            <v>TENDER CARE LEARNING-HAMDEN</v>
          </cell>
          <cell r="D2616" t="str">
            <v>B</v>
          </cell>
          <cell r="E2616">
            <v>0</v>
          </cell>
          <cell r="F2616" t="str">
            <v>T</v>
          </cell>
          <cell r="G2616" t="str">
            <v>40 LONDON DRIVE</v>
          </cell>
          <cell r="H2616" t="str">
            <v>HAMDEN</v>
          </cell>
          <cell r="I2616" t="str">
            <v>CT</v>
          </cell>
          <cell r="J2616" t="str">
            <v>06517</v>
          </cell>
          <cell r="K2616" t="str">
            <v>Exact Auto Street Reference Geocoded</v>
          </cell>
          <cell r="M2616" t="str">
            <v>MATT RAMOS / HOUSE</v>
          </cell>
          <cell r="N2616" t="str">
            <v>CAPPELLO DISTRICT</v>
          </cell>
          <cell r="P2616">
            <v>44144</v>
          </cell>
          <cell r="Q2616">
            <v>44263.510983796303</v>
          </cell>
          <cell r="R2616">
            <v>44749</v>
          </cell>
          <cell r="S2616" t="str">
            <v>FRANKIE</v>
          </cell>
          <cell r="V2616" t="str">
            <v>41.343409</v>
          </cell>
          <cell r="W2616" t="str">
            <v>-72.900822</v>
          </cell>
        </row>
        <row r="2617">
          <cell r="B2617">
            <v>202010</v>
          </cell>
          <cell r="C2617" t="str">
            <v>TENDER CARE LEARNING-MIDD</v>
          </cell>
          <cell r="D2617" t="str">
            <v>C</v>
          </cell>
          <cell r="E2617">
            <v>0</v>
          </cell>
          <cell r="F2617" t="str">
            <v>TF</v>
          </cell>
          <cell r="G2617" t="str">
            <v>800 EAST STREET</v>
          </cell>
          <cell r="H2617" t="str">
            <v>MIDDLETOWN</v>
          </cell>
          <cell r="I2617" t="str">
            <v>CT</v>
          </cell>
          <cell r="J2617" t="str">
            <v>06457</v>
          </cell>
          <cell r="K2617" t="str">
            <v>High Confidence Auto Street Ref Geocoded</v>
          </cell>
          <cell r="M2617" t="str">
            <v>MATT RAMOS / HOUSE</v>
          </cell>
          <cell r="N2617" t="str">
            <v>CAPPELLO DISTRICT</v>
          </cell>
          <cell r="P2617">
            <v>44147</v>
          </cell>
          <cell r="Q2617">
            <v>44263.510983796303</v>
          </cell>
          <cell r="R2617">
            <v>44760</v>
          </cell>
          <cell r="S2617" t="str">
            <v>FRANKIE</v>
          </cell>
          <cell r="V2617" t="str">
            <v>41.585690</v>
          </cell>
          <cell r="W2617" t="str">
            <v>-72.700731</v>
          </cell>
        </row>
        <row r="2618">
          <cell r="B2618">
            <v>202011</v>
          </cell>
          <cell r="C2618" t="str">
            <v>Kast Distributors</v>
          </cell>
          <cell r="D2618" t="str">
            <v>C</v>
          </cell>
          <cell r="E2618">
            <v>0</v>
          </cell>
          <cell r="F2618" t="str">
            <v>R</v>
          </cell>
          <cell r="G2618" t="str">
            <v>424 Harding Hwy</v>
          </cell>
          <cell r="H2618" t="str">
            <v>CARNEYS POINT</v>
          </cell>
          <cell r="I2618" t="str">
            <v>NJ</v>
          </cell>
          <cell r="J2618" t="str">
            <v>08069</v>
          </cell>
          <cell r="K2618" t="str">
            <v>Exact Auto Street Reference Geocoded</v>
          </cell>
          <cell r="M2618" t="str">
            <v>MATT RAMOS / HOUSE</v>
          </cell>
          <cell r="N2618" t="str">
            <v>CAPPELLO DISTRICT</v>
          </cell>
          <cell r="P2618">
            <v>44412</v>
          </cell>
          <cell r="Q2618">
            <v>44657.601898148103</v>
          </cell>
          <cell r="R2618">
            <v>44759</v>
          </cell>
          <cell r="S2618" t="str">
            <v>ADMIN</v>
          </cell>
          <cell r="V2618" t="str">
            <v>39.714957</v>
          </cell>
          <cell r="W2618" t="str">
            <v>-75.452834</v>
          </cell>
        </row>
        <row r="2619">
          <cell r="B2619">
            <v>202012</v>
          </cell>
          <cell r="C2619" t="str">
            <v>Central CT Endoscopy Ctr.</v>
          </cell>
          <cell r="E2619">
            <v>0</v>
          </cell>
          <cell r="F2619" t="str">
            <v>R</v>
          </cell>
          <cell r="G2619" t="str">
            <v>440 New Britain Ave</v>
          </cell>
          <cell r="H2619" t="str">
            <v>PLAINVILLE</v>
          </cell>
          <cell r="I2619" t="str">
            <v>CT</v>
          </cell>
          <cell r="J2619" t="str">
            <v>06062</v>
          </cell>
          <cell r="K2619" t="str">
            <v>Exact Auto Street Reference Geocoded</v>
          </cell>
          <cell r="M2619" t="str">
            <v>MATT RAMOS / HOUSE</v>
          </cell>
          <cell r="N2619" t="str">
            <v>CAPPELLO DISTRICT</v>
          </cell>
          <cell r="P2619">
            <v>44727</v>
          </cell>
          <cell r="Q2619">
            <v>44727.591793981497</v>
          </cell>
          <cell r="S2619" t="str">
            <v>ADMIN</v>
          </cell>
          <cell r="V2619" t="str">
            <v>41.669418</v>
          </cell>
          <cell r="W2619" t="str">
            <v>-72.826691</v>
          </cell>
        </row>
        <row r="2620">
          <cell r="B2620">
            <v>213034</v>
          </cell>
          <cell r="C2620" t="str">
            <v>WEST MAIN PIZZA</v>
          </cell>
          <cell r="E2620">
            <v>0</v>
          </cell>
          <cell r="F2620" t="str">
            <v>TF</v>
          </cell>
          <cell r="G2620" t="str">
            <v>93-97 MAIN STREET</v>
          </cell>
          <cell r="H2620" t="str">
            <v>PLAINVILLE</v>
          </cell>
          <cell r="I2620" t="str">
            <v>CT</v>
          </cell>
          <cell r="J2620" t="str">
            <v>06062</v>
          </cell>
          <cell r="K2620" t="str">
            <v>High Confidence Auto Street Ref Geocoded</v>
          </cell>
          <cell r="M2620" t="str">
            <v>Louie Salovski</v>
          </cell>
          <cell r="N2620" t="str">
            <v>BLAIR DISTRICT</v>
          </cell>
          <cell r="P2620">
            <v>44388</v>
          </cell>
          <cell r="Q2620">
            <v>44388.785358796304</v>
          </cell>
          <cell r="S2620" t="str">
            <v>FRANKIE</v>
          </cell>
          <cell r="V2620" t="str">
            <v>41.672921</v>
          </cell>
          <cell r="W2620" t="str">
            <v>-72.862746</v>
          </cell>
        </row>
        <row r="2621">
          <cell r="B2621">
            <v>220006</v>
          </cell>
          <cell r="C2621" t="str">
            <v>WALGREENS</v>
          </cell>
          <cell r="D2621" t="str">
            <v>B</v>
          </cell>
          <cell r="E2621">
            <v>0</v>
          </cell>
          <cell r="F2621" t="str">
            <v>F</v>
          </cell>
          <cell r="G2621" t="str">
            <v>80 INTERNATIONAL DR</v>
          </cell>
          <cell r="H2621" t="str">
            <v>WINDSOR</v>
          </cell>
          <cell r="I2621" t="str">
            <v>CT</v>
          </cell>
          <cell r="J2621" t="str">
            <v>06095</v>
          </cell>
          <cell r="K2621" t="str">
            <v>Exact Auto Street Reference Geocoded</v>
          </cell>
          <cell r="M2621" t="str">
            <v>MATT RAMOS / HOUSE</v>
          </cell>
          <cell r="N2621" t="str">
            <v>CAPPELLO DISTRICT</v>
          </cell>
          <cell r="P2621">
            <v>44399</v>
          </cell>
          <cell r="Q2621">
            <v>44399.580740740697</v>
          </cell>
          <cell r="S2621" t="str">
            <v>FRANKIE</v>
          </cell>
          <cell r="V2621" t="str">
            <v>41.917944</v>
          </cell>
          <cell r="W2621" t="str">
            <v>-72.717868</v>
          </cell>
        </row>
        <row r="2622">
          <cell r="B2622">
            <v>237130</v>
          </cell>
          <cell r="C2622" t="str">
            <v>Elks - Middletown</v>
          </cell>
          <cell r="D2622" t="str">
            <v>B</v>
          </cell>
          <cell r="E2622">
            <v>0</v>
          </cell>
          <cell r="F2622" t="str">
            <v>WF</v>
          </cell>
          <cell r="G2622" t="str">
            <v>44 Maynard St</v>
          </cell>
          <cell r="H2622" t="str">
            <v>Middletown</v>
          </cell>
          <cell r="I2622" t="str">
            <v>CT</v>
          </cell>
          <cell r="J2622" t="str">
            <v>06457</v>
          </cell>
          <cell r="K2622" t="str">
            <v>Exact Auto Street Reference Geocoded</v>
          </cell>
          <cell r="M2622" t="str">
            <v>CHRISTINE DEVORE</v>
          </cell>
          <cell r="N2622" t="str">
            <v>BLAIR DISTRICT</v>
          </cell>
          <cell r="O2622" t="str">
            <v>EFFECTIVE 8/10/20 Del in all locations unless cust chooses not to.</v>
          </cell>
          <cell r="P2622">
            <v>39413</v>
          </cell>
          <cell r="Q2622">
            <v>44692.65</v>
          </cell>
          <cell r="R2622">
            <v>44754</v>
          </cell>
          <cell r="S2622" t="str">
            <v>FRANKIE</v>
          </cell>
          <cell r="V2622" t="str">
            <v>41.543559</v>
          </cell>
          <cell r="W2622" t="str">
            <v>-72.633092</v>
          </cell>
        </row>
        <row r="2623">
          <cell r="B2623">
            <v>237580</v>
          </cell>
          <cell r="C2623" t="str">
            <v>Avon Old Farms school Hawks Nest</v>
          </cell>
          <cell r="D2623" t="str">
            <v>B</v>
          </cell>
          <cell r="E2623">
            <v>0</v>
          </cell>
          <cell r="F2623" t="str">
            <v>TF</v>
          </cell>
          <cell r="G2623" t="str">
            <v>500 Old Farms RD</v>
          </cell>
          <cell r="H2623" t="str">
            <v>AVON</v>
          </cell>
          <cell r="I2623" t="str">
            <v>CT</v>
          </cell>
          <cell r="J2623" t="str">
            <v>06001</v>
          </cell>
          <cell r="K2623" t="str">
            <v>Exact Auto Street Reference Geocoded</v>
          </cell>
          <cell r="M2623" t="str">
            <v>IGNAZIO BACILE</v>
          </cell>
          <cell r="N2623" t="str">
            <v>BLAIR DISTRICT</v>
          </cell>
          <cell r="O2623" t="str">
            <v>Delivery made to the snack shop on campus in the sports complex. Go up the hill and take the first right.</v>
          </cell>
          <cell r="P2623">
            <v>43788</v>
          </cell>
          <cell r="Q2623">
            <v>44692.535324074102</v>
          </cell>
          <cell r="R2623">
            <v>44705</v>
          </cell>
          <cell r="S2623" t="str">
            <v>FRANKIE</v>
          </cell>
          <cell r="V2623" t="str">
            <v>41.783615</v>
          </cell>
          <cell r="W2623" t="str">
            <v>-72.835472</v>
          </cell>
        </row>
        <row r="2624">
          <cell r="B2624">
            <v>237581</v>
          </cell>
          <cell r="C2624" t="str">
            <v>KEY - Bohemian Pizza &amp; Taco</v>
          </cell>
          <cell r="D2624" t="str">
            <v>B</v>
          </cell>
          <cell r="E2624">
            <v>0</v>
          </cell>
          <cell r="F2624" t="str">
            <v>MR</v>
          </cell>
          <cell r="G2624" t="str">
            <v>342 Bantam Road</v>
          </cell>
          <cell r="H2624" t="str">
            <v>LITCHFIELD</v>
          </cell>
          <cell r="I2624" t="str">
            <v>CT</v>
          </cell>
          <cell r="J2624" t="str">
            <v>06759</v>
          </cell>
          <cell r="K2624" t="str">
            <v>Exact Auto Street Reference Geocoded</v>
          </cell>
          <cell r="M2624" t="str">
            <v>JAMES NASTRI</v>
          </cell>
          <cell r="N2624" t="str">
            <v>BLAIR DISTRICT</v>
          </cell>
          <cell r="O2624" t="str">
            <v>Same location - new owners</v>
          </cell>
          <cell r="P2624">
            <v>44077</v>
          </cell>
          <cell r="Q2624">
            <v>44077.293043981503</v>
          </cell>
          <cell r="R2624">
            <v>44762</v>
          </cell>
          <cell r="S2624" t="str">
            <v>ADMIN</v>
          </cell>
          <cell r="U2624" t="str">
            <v>34</v>
          </cell>
          <cell r="V2624" t="str">
            <v>41.744574</v>
          </cell>
          <cell r="W2624" t="str">
            <v>-73.208540</v>
          </cell>
        </row>
        <row r="2625">
          <cell r="B2625">
            <v>237582</v>
          </cell>
          <cell r="C2625" t="str">
            <v>KEY - Wood n Smoke Pit Bar B Que</v>
          </cell>
          <cell r="D2625" t="str">
            <v>C</v>
          </cell>
          <cell r="E2625">
            <v>0</v>
          </cell>
          <cell r="F2625" t="str">
            <v>MR</v>
          </cell>
          <cell r="G2625" t="str">
            <v>123 Bantum Lake Rd</v>
          </cell>
          <cell r="H2625" t="str">
            <v>BANTAM</v>
          </cell>
          <cell r="I2625" t="str">
            <v>CT</v>
          </cell>
          <cell r="J2625" t="str">
            <v>06750</v>
          </cell>
          <cell r="K2625" t="str">
            <v>Exact Auto Street Reference Geocoded</v>
          </cell>
          <cell r="M2625" t="str">
            <v>JAMES NASTRI</v>
          </cell>
          <cell r="N2625" t="str">
            <v>BLAIR DISTRICT</v>
          </cell>
          <cell r="O2625" t="str">
            <v>Cooler in Dry room to the right.</v>
          </cell>
          <cell r="P2625">
            <v>44109</v>
          </cell>
          <cell r="Q2625">
            <v>44403.565381944398</v>
          </cell>
          <cell r="R2625">
            <v>44766</v>
          </cell>
          <cell r="S2625" t="str">
            <v>FRANKIE</v>
          </cell>
          <cell r="U2625" t="str">
            <v>27</v>
          </cell>
          <cell r="V2625" t="str">
            <v>41.720552</v>
          </cell>
          <cell r="W2625" t="str">
            <v>-73.235908</v>
          </cell>
        </row>
        <row r="2626">
          <cell r="B2626">
            <v>237584</v>
          </cell>
          <cell r="C2626" t="str">
            <v>Keystone Place @ Newbury Brook</v>
          </cell>
          <cell r="D2626" t="str">
            <v>C</v>
          </cell>
          <cell r="E2626">
            <v>0</v>
          </cell>
          <cell r="F2626" t="str">
            <v>MR</v>
          </cell>
          <cell r="G2626" t="str">
            <v>1058 Litchfield Street</v>
          </cell>
          <cell r="H2626" t="str">
            <v>TORRINGTON</v>
          </cell>
          <cell r="I2626" t="str">
            <v>CT</v>
          </cell>
          <cell r="J2626" t="str">
            <v>06790</v>
          </cell>
          <cell r="K2626" t="str">
            <v>Exact Auto Street Reference Geocoded</v>
          </cell>
          <cell r="M2626" t="str">
            <v>JAMES NASTRI</v>
          </cell>
          <cell r="N2626" t="str">
            <v>BLAIR DISTRICT</v>
          </cell>
          <cell r="P2626">
            <v>44158</v>
          </cell>
          <cell r="Q2626">
            <v>44606.792476851901</v>
          </cell>
          <cell r="R2626">
            <v>44766</v>
          </cell>
          <cell r="S2626" t="str">
            <v>FRANKIE</v>
          </cell>
          <cell r="V2626" t="str">
            <v>41.787961</v>
          </cell>
          <cell r="W2626" t="str">
            <v>-73.142800</v>
          </cell>
        </row>
        <row r="2627">
          <cell r="B2627">
            <v>237585</v>
          </cell>
          <cell r="C2627" t="str">
            <v>Bristol Little League</v>
          </cell>
          <cell r="D2627" t="str">
            <v>C</v>
          </cell>
          <cell r="E2627">
            <v>0</v>
          </cell>
          <cell r="F2627" t="str">
            <v>WF</v>
          </cell>
          <cell r="G2627" t="str">
            <v>20 Spruce</v>
          </cell>
          <cell r="H2627" t="str">
            <v>BRISTOL</v>
          </cell>
          <cell r="I2627" t="str">
            <v>CT</v>
          </cell>
          <cell r="J2627" t="str">
            <v>06010</v>
          </cell>
          <cell r="K2627" t="str">
            <v>High Confidence Auto Street Ref Geocoded</v>
          </cell>
          <cell r="M2627" t="str">
            <v>KEVIN ZUKOWSKI</v>
          </cell>
          <cell r="N2627" t="str">
            <v>BLAIR DISTRICT</v>
          </cell>
          <cell r="P2627">
            <v>44308</v>
          </cell>
          <cell r="Q2627">
            <v>44308.5324652778</v>
          </cell>
          <cell r="R2627">
            <v>44364</v>
          </cell>
          <cell r="S2627" t="str">
            <v>ADMIN</v>
          </cell>
          <cell r="V2627" t="str">
            <v>41.671965</v>
          </cell>
          <cell r="W2627" t="str">
            <v>-72.964031</v>
          </cell>
        </row>
        <row r="2628">
          <cell r="B2628">
            <v>238205</v>
          </cell>
          <cell r="C2628" t="str">
            <v>JCC hartford spa</v>
          </cell>
          <cell r="D2628" t="str">
            <v>D</v>
          </cell>
          <cell r="E2628">
            <v>0</v>
          </cell>
          <cell r="F2628" t="str">
            <v>U</v>
          </cell>
          <cell r="G2628" t="str">
            <v>355 bloomfield ave</v>
          </cell>
          <cell r="H2628" t="str">
            <v>W HARTFORD</v>
          </cell>
          <cell r="I2628" t="str">
            <v>CT</v>
          </cell>
          <cell r="J2628" t="str">
            <v>06117</v>
          </cell>
          <cell r="K2628" t="str">
            <v>Exact Auto Street Reference Geocoded</v>
          </cell>
          <cell r="M2628" t="str">
            <v>SAUL SHEMKOVITZ</v>
          </cell>
          <cell r="N2628" t="str">
            <v>BLAIR DISTRICT</v>
          </cell>
          <cell r="P2628">
            <v>39226</v>
          </cell>
          <cell r="Q2628">
            <v>43914.603032407402</v>
          </cell>
          <cell r="R2628">
            <v>43809</v>
          </cell>
          <cell r="S2628" t="str">
            <v>FRANKIE</v>
          </cell>
          <cell r="V2628" t="str">
            <v>41.803094</v>
          </cell>
          <cell r="W2628" t="str">
            <v>-72.726687</v>
          </cell>
        </row>
        <row r="2629">
          <cell r="B2629">
            <v>238249</v>
          </cell>
          <cell r="C2629" t="str">
            <v>Gillette Ridge Golf Club 9-9</v>
          </cell>
          <cell r="D2629" t="str">
            <v>D</v>
          </cell>
          <cell r="E2629">
            <v>0</v>
          </cell>
          <cell r="F2629" t="str">
            <v>U</v>
          </cell>
          <cell r="G2629" t="str">
            <v>1360 Hall Blvd</v>
          </cell>
          <cell r="H2629" t="str">
            <v>BLOOMFIELD</v>
          </cell>
          <cell r="I2629" t="str">
            <v>CT</v>
          </cell>
          <cell r="J2629" t="str">
            <v>06002</v>
          </cell>
          <cell r="K2629" t="str">
            <v>Exact Auto Street Reference Geocoded</v>
          </cell>
          <cell r="M2629" t="str">
            <v>SAUL SHEMKOVITZ</v>
          </cell>
          <cell r="N2629" t="str">
            <v>BLAIR DISTRICT</v>
          </cell>
          <cell r="P2629">
            <v>43258</v>
          </cell>
          <cell r="Q2629">
            <v>43914.602986111102</v>
          </cell>
          <cell r="R2629">
            <v>43795</v>
          </cell>
          <cell r="S2629" t="str">
            <v>FRANKIE</v>
          </cell>
          <cell r="V2629" t="str">
            <v>41.810890</v>
          </cell>
          <cell r="W2629" t="str">
            <v>-72.748982</v>
          </cell>
        </row>
        <row r="2630">
          <cell r="B2630">
            <v>238250</v>
          </cell>
          <cell r="C2630" t="str">
            <v>Reubans 2 Cubans 9-5</v>
          </cell>
          <cell r="E2630">
            <v>0</v>
          </cell>
          <cell r="F2630" t="str">
            <v>MR</v>
          </cell>
          <cell r="G2630" t="str">
            <v>448 Main St</v>
          </cell>
          <cell r="H2630" t="str">
            <v>TORRINGTON</v>
          </cell>
          <cell r="I2630" t="str">
            <v>CT</v>
          </cell>
          <cell r="J2630" t="str">
            <v>06790</v>
          </cell>
          <cell r="K2630" t="str">
            <v>Exact Auto Street Reference Geocoded</v>
          </cell>
          <cell r="M2630" t="str">
            <v>SAUL SHEMKOVITZ</v>
          </cell>
          <cell r="N2630" t="str">
            <v>BLAIR DISTRICT</v>
          </cell>
          <cell r="P2630">
            <v>43343</v>
          </cell>
          <cell r="Q2630">
            <v>43343.368946759299</v>
          </cell>
          <cell r="S2630" t="str">
            <v>ADMIN</v>
          </cell>
          <cell r="V2630" t="str">
            <v>41.809518</v>
          </cell>
          <cell r="W2630" t="str">
            <v>-73.121356</v>
          </cell>
        </row>
        <row r="2631">
          <cell r="B2631">
            <v>238251</v>
          </cell>
          <cell r="C2631" t="str">
            <v>Claudia s Grinder Shop 815/330</v>
          </cell>
          <cell r="E2631">
            <v>0</v>
          </cell>
          <cell r="F2631" t="str">
            <v>WF</v>
          </cell>
          <cell r="G2631" t="str">
            <v>1035 Farmington Ave</v>
          </cell>
          <cell r="H2631" t="str">
            <v>FARMINGTON</v>
          </cell>
          <cell r="I2631" t="str">
            <v>CT</v>
          </cell>
          <cell r="J2631" t="str">
            <v>06032</v>
          </cell>
          <cell r="K2631" t="str">
            <v>Exact Auto Street Reference Geocoded</v>
          </cell>
          <cell r="M2631" t="str">
            <v>SAUL SHEMKOVITZ</v>
          </cell>
          <cell r="N2631" t="str">
            <v>BLAIR DISTRICT</v>
          </cell>
          <cell r="P2631">
            <v>43496</v>
          </cell>
          <cell r="Q2631">
            <v>43496.455775463</v>
          </cell>
          <cell r="S2631" t="str">
            <v>ADMIN</v>
          </cell>
          <cell r="V2631" t="str">
            <v>41.734342</v>
          </cell>
          <cell r="W2631" t="str">
            <v>-72.836864</v>
          </cell>
        </row>
        <row r="2632">
          <cell r="B2632">
            <v>238252</v>
          </cell>
          <cell r="C2632" t="str">
            <v>Juniper Home Hamden</v>
          </cell>
          <cell r="E2632">
            <v>0</v>
          </cell>
          <cell r="F2632" t="str">
            <v>TF</v>
          </cell>
          <cell r="G2632" t="str">
            <v>119 Sanford St</v>
          </cell>
          <cell r="H2632" t="str">
            <v>Hamden</v>
          </cell>
          <cell r="I2632" t="str">
            <v>CT</v>
          </cell>
          <cell r="K2632" t="str">
            <v>Exact Auto Street Reference Geocoded</v>
          </cell>
          <cell r="M2632" t="str">
            <v>SAUL SHEMKOVITZ</v>
          </cell>
          <cell r="N2632" t="str">
            <v>BLAIR DISTRICT</v>
          </cell>
          <cell r="P2632">
            <v>43675</v>
          </cell>
          <cell r="Q2632">
            <v>43675.451412037</v>
          </cell>
          <cell r="S2632" t="str">
            <v>ADMIN</v>
          </cell>
          <cell r="V2632" t="str">
            <v>41.382095</v>
          </cell>
          <cell r="W2632" t="str">
            <v>-72.917009</v>
          </cell>
        </row>
        <row r="2633">
          <cell r="B2633">
            <v>260921</v>
          </cell>
          <cell r="C2633" t="str">
            <v>R15 - Pomperaug Elementary School</v>
          </cell>
          <cell r="D2633" t="str">
            <v>K12</v>
          </cell>
          <cell r="E2633">
            <v>0</v>
          </cell>
          <cell r="F2633" t="str">
            <v>M</v>
          </cell>
          <cell r="G2633" t="str">
            <v>607 Main Street S</v>
          </cell>
          <cell r="H2633" t="str">
            <v>Southbury</v>
          </cell>
          <cell r="I2633" t="str">
            <v>CT</v>
          </cell>
          <cell r="J2633" t="str">
            <v>06488</v>
          </cell>
          <cell r="K2633" t="str">
            <v>Exact Auto Street Reference Geocoded</v>
          </cell>
          <cell r="M2633" t="str">
            <v>SIERING/SCHOOLS</v>
          </cell>
          <cell r="N2633" t="str">
            <v>SIERING DISTRICT</v>
          </cell>
          <cell r="P2633">
            <v>44417</v>
          </cell>
          <cell r="Q2633">
            <v>44696.624756944402</v>
          </cell>
          <cell r="R2633">
            <v>44731</v>
          </cell>
          <cell r="S2633" t="str">
            <v>FRANKIE</v>
          </cell>
          <cell r="V2633" t="str">
            <v>41.467127</v>
          </cell>
          <cell r="W2633" t="str">
            <v>-73.228497</v>
          </cell>
        </row>
        <row r="2634">
          <cell r="B2634">
            <v>260922</v>
          </cell>
          <cell r="C2634" t="str">
            <v>R15 - Gainfield Elementarty School</v>
          </cell>
          <cell r="D2634" t="str">
            <v>K12</v>
          </cell>
          <cell r="E2634">
            <v>0</v>
          </cell>
          <cell r="F2634" t="str">
            <v>M</v>
          </cell>
          <cell r="G2634" t="str">
            <v>225 Old Field Rd.</v>
          </cell>
          <cell r="H2634" t="str">
            <v>Southbury</v>
          </cell>
          <cell r="I2634" t="str">
            <v>CT</v>
          </cell>
          <cell r="J2634" t="str">
            <v>06488</v>
          </cell>
          <cell r="K2634" t="str">
            <v>High Confidence Auto Street Ref Geocoded</v>
          </cell>
          <cell r="M2634" t="str">
            <v>SIERING/SCHOOLS</v>
          </cell>
          <cell r="N2634" t="str">
            <v>SIERING DISTRICT</v>
          </cell>
          <cell r="P2634">
            <v>44417</v>
          </cell>
          <cell r="Q2634">
            <v>44634.921597222201</v>
          </cell>
          <cell r="R2634">
            <v>44725</v>
          </cell>
          <cell r="S2634" t="str">
            <v>FRANKIE</v>
          </cell>
          <cell r="V2634" t="str">
            <v>41.477574</v>
          </cell>
          <cell r="W2634" t="str">
            <v>-73.222798</v>
          </cell>
        </row>
        <row r="2635">
          <cell r="B2635">
            <v>260923</v>
          </cell>
          <cell r="C2635" t="str">
            <v>R15 - Middlebury Elementary</v>
          </cell>
          <cell r="D2635" t="str">
            <v>K12</v>
          </cell>
          <cell r="E2635">
            <v>0</v>
          </cell>
          <cell r="F2635" t="str">
            <v>M</v>
          </cell>
          <cell r="G2635" t="str">
            <v>550 Whittemore Rd.</v>
          </cell>
          <cell r="H2635" t="str">
            <v>Middlebury</v>
          </cell>
          <cell r="I2635" t="str">
            <v>CT</v>
          </cell>
          <cell r="J2635" t="str">
            <v>06762</v>
          </cell>
          <cell r="K2635" t="str">
            <v>Exact Auto Street Reference Geocoded</v>
          </cell>
          <cell r="M2635" t="str">
            <v>SIERING/SCHOOLS</v>
          </cell>
          <cell r="N2635" t="str">
            <v>SIERING DISTRICT</v>
          </cell>
          <cell r="P2635">
            <v>44417</v>
          </cell>
          <cell r="Q2635">
            <v>44696.625347222202</v>
          </cell>
          <cell r="R2635">
            <v>44718</v>
          </cell>
          <cell r="S2635" t="str">
            <v>FRANKIE</v>
          </cell>
          <cell r="V2635" t="str">
            <v>41.527193</v>
          </cell>
          <cell r="W2635" t="str">
            <v>-73.101066</v>
          </cell>
        </row>
        <row r="2636">
          <cell r="B2636">
            <v>260924</v>
          </cell>
          <cell r="C2636" t="str">
            <v>R15 - Long Meadow Elementary</v>
          </cell>
          <cell r="D2636" t="str">
            <v>K12</v>
          </cell>
          <cell r="E2636">
            <v>0</v>
          </cell>
          <cell r="F2636" t="str">
            <v>M</v>
          </cell>
          <cell r="G2636" t="str">
            <v>65 N Benson Rd.</v>
          </cell>
          <cell r="H2636" t="str">
            <v>Middlebury</v>
          </cell>
          <cell r="I2636" t="str">
            <v>CT</v>
          </cell>
          <cell r="J2636" t="str">
            <v>06762</v>
          </cell>
          <cell r="K2636" t="str">
            <v>Exact Auto Street Reference Geocoded</v>
          </cell>
          <cell r="M2636" t="str">
            <v>SIERING/SCHOOLS</v>
          </cell>
          <cell r="N2636" t="str">
            <v>SIERING DISTRICT</v>
          </cell>
          <cell r="P2636">
            <v>44417</v>
          </cell>
          <cell r="Q2636">
            <v>44704.463425925896</v>
          </cell>
          <cell r="R2636">
            <v>44725</v>
          </cell>
          <cell r="S2636" t="str">
            <v>FRANKIE</v>
          </cell>
          <cell r="V2636" t="str">
            <v>41.504253</v>
          </cell>
          <cell r="W2636" t="str">
            <v>-73.152883</v>
          </cell>
        </row>
        <row r="2637">
          <cell r="B2637">
            <v>260925</v>
          </cell>
          <cell r="C2637" t="str">
            <v>R15 - Memorial Middle School</v>
          </cell>
          <cell r="D2637" t="str">
            <v>K12</v>
          </cell>
          <cell r="E2637">
            <v>0</v>
          </cell>
          <cell r="F2637" t="str">
            <v>M</v>
          </cell>
          <cell r="G2637" t="str">
            <v>1 Memorial Drive.</v>
          </cell>
          <cell r="H2637" t="str">
            <v>Middlebury</v>
          </cell>
          <cell r="I2637" t="str">
            <v>CT</v>
          </cell>
          <cell r="J2637" t="str">
            <v>06762</v>
          </cell>
          <cell r="K2637" t="str">
            <v>Exact Auto Street Reference Geocoded</v>
          </cell>
          <cell r="M2637" t="str">
            <v>SIERING/SCHOOLS</v>
          </cell>
          <cell r="N2637" t="str">
            <v>SIERING DISTRICT</v>
          </cell>
          <cell r="P2637">
            <v>44417</v>
          </cell>
          <cell r="Q2637">
            <v>44496.5398726852</v>
          </cell>
          <cell r="R2637">
            <v>44725</v>
          </cell>
          <cell r="S2637" t="str">
            <v>FRANKIE</v>
          </cell>
          <cell r="V2637" t="str">
            <v>41.540644</v>
          </cell>
          <cell r="W2637" t="str">
            <v>-73.094281</v>
          </cell>
        </row>
        <row r="2638">
          <cell r="B2638">
            <v>260926</v>
          </cell>
          <cell r="C2638" t="str">
            <v>R15 - Rochambeau Middle School</v>
          </cell>
          <cell r="D2638" t="str">
            <v>K12</v>
          </cell>
          <cell r="E2638">
            <v>0</v>
          </cell>
          <cell r="F2638" t="str">
            <v>M</v>
          </cell>
          <cell r="G2638" t="str">
            <v>100 Peter Rd.</v>
          </cell>
          <cell r="H2638" t="str">
            <v>Southbury</v>
          </cell>
          <cell r="I2638" t="str">
            <v>CT</v>
          </cell>
          <cell r="J2638" t="str">
            <v>06488</v>
          </cell>
          <cell r="K2638" t="str">
            <v>Exact Auto Street Reference Geocoded</v>
          </cell>
          <cell r="M2638" t="str">
            <v>SIERING/SCHOOLS</v>
          </cell>
          <cell r="N2638" t="str">
            <v>SIERING DISTRICT</v>
          </cell>
          <cell r="P2638">
            <v>44417</v>
          </cell>
          <cell r="Q2638">
            <v>44496.5398726852</v>
          </cell>
          <cell r="R2638">
            <v>44718</v>
          </cell>
          <cell r="S2638" t="str">
            <v>FRANKIE</v>
          </cell>
          <cell r="V2638" t="str">
            <v>41.470886</v>
          </cell>
          <cell r="W2638" t="str">
            <v>-73.223671</v>
          </cell>
        </row>
        <row r="2639">
          <cell r="B2639">
            <v>260927</v>
          </cell>
          <cell r="C2639" t="str">
            <v>R15 - Pomperaug High School</v>
          </cell>
          <cell r="D2639" t="str">
            <v>K12</v>
          </cell>
          <cell r="E2639">
            <v>0</v>
          </cell>
          <cell r="F2639" t="str">
            <v>M</v>
          </cell>
          <cell r="G2639" t="str">
            <v>234 Judd Rd.</v>
          </cell>
          <cell r="H2639" t="str">
            <v>Southbury</v>
          </cell>
          <cell r="I2639" t="str">
            <v>CT</v>
          </cell>
          <cell r="J2639" t="str">
            <v>06488</v>
          </cell>
          <cell r="K2639" t="str">
            <v>Exact Auto Street Reference Geocoded</v>
          </cell>
          <cell r="M2639" t="str">
            <v>SIERING/SCHOOLS</v>
          </cell>
          <cell r="N2639" t="str">
            <v>SIERING DISTRICT</v>
          </cell>
          <cell r="P2639">
            <v>44417</v>
          </cell>
          <cell r="Q2639">
            <v>44668.658657407403</v>
          </cell>
          <cell r="R2639">
            <v>44725</v>
          </cell>
          <cell r="S2639" t="str">
            <v>FRANKIE</v>
          </cell>
          <cell r="V2639" t="str">
            <v>41.501736</v>
          </cell>
          <cell r="W2639" t="str">
            <v>-73.163209</v>
          </cell>
        </row>
        <row r="2640">
          <cell r="B2640">
            <v>260942</v>
          </cell>
          <cell r="C2640" t="str">
            <v>Judson Elementary</v>
          </cell>
          <cell r="D2640" t="str">
            <v>K12</v>
          </cell>
          <cell r="E2640">
            <v>0</v>
          </cell>
          <cell r="F2640" t="str">
            <v>T</v>
          </cell>
          <cell r="G2640" t="str">
            <v>124 Hamilton Ln</v>
          </cell>
          <cell r="H2640" t="str">
            <v>Watertown</v>
          </cell>
          <cell r="I2640" t="str">
            <v>CT</v>
          </cell>
          <cell r="J2640" t="str">
            <v>06795</v>
          </cell>
          <cell r="K2640" t="str">
            <v>Exact Auto Street Reference Geocoded</v>
          </cell>
          <cell r="M2640" t="str">
            <v>SIERING/SCHOOLS</v>
          </cell>
          <cell r="N2640" t="str">
            <v>SIERING DISTRICT</v>
          </cell>
          <cell r="P2640">
            <v>44417</v>
          </cell>
          <cell r="Q2640">
            <v>44692.535324074102</v>
          </cell>
          <cell r="R2640">
            <v>44719</v>
          </cell>
          <cell r="S2640" t="str">
            <v>FRANKIE</v>
          </cell>
          <cell r="V2640" t="str">
            <v>41.599507</v>
          </cell>
          <cell r="W2640" t="str">
            <v>-73.129767</v>
          </cell>
        </row>
        <row r="2641">
          <cell r="B2641">
            <v>260943</v>
          </cell>
          <cell r="C2641" t="str">
            <v>Polk Elementary</v>
          </cell>
          <cell r="D2641" t="str">
            <v>K12</v>
          </cell>
          <cell r="E2641">
            <v>0</v>
          </cell>
          <cell r="F2641" t="str">
            <v>T</v>
          </cell>
          <cell r="G2641" t="str">
            <v>435 Buckingham St</v>
          </cell>
          <cell r="H2641" t="str">
            <v>Watertown</v>
          </cell>
          <cell r="I2641" t="str">
            <v>CT</v>
          </cell>
          <cell r="J2641" t="str">
            <v>06795</v>
          </cell>
          <cell r="K2641" t="str">
            <v>Ambiguous Auto Street Ref Geocode</v>
          </cell>
          <cell r="M2641" t="str">
            <v>SIERING/SCHOOLS</v>
          </cell>
          <cell r="N2641" t="str">
            <v>SIERING DISTRICT</v>
          </cell>
          <cell r="P2641">
            <v>44417</v>
          </cell>
          <cell r="Q2641">
            <v>44692.535324074102</v>
          </cell>
          <cell r="R2641">
            <v>44719</v>
          </cell>
          <cell r="S2641" t="str">
            <v>FRANKIE</v>
          </cell>
          <cell r="V2641" t="str">
            <v>41.608403</v>
          </cell>
          <cell r="W2641" t="str">
            <v>-73.091510</v>
          </cell>
        </row>
        <row r="2642">
          <cell r="B2642">
            <v>260944</v>
          </cell>
          <cell r="C2642" t="str">
            <v>John Trumbull Primary</v>
          </cell>
          <cell r="D2642" t="str">
            <v>K12</v>
          </cell>
          <cell r="E2642">
            <v>0</v>
          </cell>
          <cell r="F2642" t="str">
            <v>T</v>
          </cell>
          <cell r="G2642" t="str">
            <v>779 Buckingham St</v>
          </cell>
          <cell r="H2642" t="str">
            <v>Watertown</v>
          </cell>
          <cell r="I2642" t="str">
            <v>CT</v>
          </cell>
          <cell r="J2642" t="str">
            <v>06795</v>
          </cell>
          <cell r="K2642" t="str">
            <v>Ambiguous Auto Street Ref Geocode</v>
          </cell>
          <cell r="M2642" t="str">
            <v>SIERING/SCHOOLS</v>
          </cell>
          <cell r="N2642" t="str">
            <v>SIERING DISTRICT</v>
          </cell>
          <cell r="P2642">
            <v>44417</v>
          </cell>
          <cell r="Q2642">
            <v>44692.535324074102</v>
          </cell>
          <cell r="R2642">
            <v>44719</v>
          </cell>
          <cell r="S2642" t="str">
            <v>FRANKIE</v>
          </cell>
          <cell r="V2642" t="str">
            <v>41.608403</v>
          </cell>
          <cell r="W2642" t="str">
            <v>-73.091510</v>
          </cell>
        </row>
        <row r="2643">
          <cell r="B2643">
            <v>260945</v>
          </cell>
          <cell r="C2643" t="str">
            <v>Swift Middle</v>
          </cell>
          <cell r="D2643" t="str">
            <v>K12</v>
          </cell>
          <cell r="E2643">
            <v>0</v>
          </cell>
          <cell r="F2643" t="str">
            <v>T</v>
          </cell>
          <cell r="G2643" t="str">
            <v>250 Colonial St</v>
          </cell>
          <cell r="H2643" t="str">
            <v>Watertown</v>
          </cell>
          <cell r="I2643" t="str">
            <v>CT</v>
          </cell>
          <cell r="J2643" t="str">
            <v>06795</v>
          </cell>
          <cell r="K2643" t="str">
            <v>High Confidence Auto Street Ref Geocoded</v>
          </cell>
          <cell r="L2643" t="str">
            <v>STAGE A MUST</v>
          </cell>
          <cell r="M2643" t="str">
            <v>SIERING/SCHOOLS</v>
          </cell>
          <cell r="N2643" t="str">
            <v>SIERING DISTRICT</v>
          </cell>
          <cell r="P2643">
            <v>44390</v>
          </cell>
          <cell r="Q2643">
            <v>44692.535324074102</v>
          </cell>
          <cell r="R2643">
            <v>44760</v>
          </cell>
          <cell r="S2643" t="str">
            <v>FRANKIE</v>
          </cell>
          <cell r="V2643" t="str">
            <v>41.584650</v>
          </cell>
          <cell r="W2643" t="str">
            <v>-73.091971</v>
          </cell>
        </row>
        <row r="2644">
          <cell r="B2644">
            <v>260946</v>
          </cell>
          <cell r="C2644" t="str">
            <v>Watertown High</v>
          </cell>
          <cell r="D2644" t="str">
            <v>K12</v>
          </cell>
          <cell r="E2644">
            <v>0</v>
          </cell>
          <cell r="F2644" t="str">
            <v>T</v>
          </cell>
          <cell r="G2644" t="str">
            <v>324 French St</v>
          </cell>
          <cell r="H2644" t="str">
            <v>Watertown</v>
          </cell>
          <cell r="I2644" t="str">
            <v>CT</v>
          </cell>
          <cell r="J2644" t="str">
            <v>06795</v>
          </cell>
          <cell r="K2644" t="str">
            <v>High Confidence Auto Street Ref Geocoded</v>
          </cell>
          <cell r="M2644" t="str">
            <v>SIERING/SCHOOLS</v>
          </cell>
          <cell r="N2644" t="str">
            <v>SIERING DISTRICT</v>
          </cell>
          <cell r="P2644">
            <v>44417</v>
          </cell>
          <cell r="Q2644">
            <v>44692.535324074102</v>
          </cell>
          <cell r="R2644">
            <v>44719</v>
          </cell>
          <cell r="S2644" t="str">
            <v>FRANKIE</v>
          </cell>
          <cell r="V2644" t="str">
            <v>41.597156</v>
          </cell>
          <cell r="W2644" t="str">
            <v>-73.101868</v>
          </cell>
        </row>
        <row r="2645">
          <cell r="B2645">
            <v>261011</v>
          </cell>
          <cell r="C2645" t="str">
            <v>ML King Elementary School</v>
          </cell>
          <cell r="D2645" t="str">
            <v>K12</v>
          </cell>
          <cell r="E2645">
            <v>0</v>
          </cell>
          <cell r="F2645" t="str">
            <v>F</v>
          </cell>
          <cell r="G2645" t="str">
            <v>25 Ridgefield street</v>
          </cell>
          <cell r="H2645" t="str">
            <v>HARTFORD</v>
          </cell>
          <cell r="I2645" t="str">
            <v>CT</v>
          </cell>
          <cell r="J2645" t="str">
            <v>06112</v>
          </cell>
          <cell r="K2645" t="str">
            <v>Exact Auto Street Reference Geocoded</v>
          </cell>
          <cell r="P2645">
            <v>44040</v>
          </cell>
          <cell r="Q2645">
            <v>44098.480462963002</v>
          </cell>
          <cell r="S2645" t="str">
            <v>FRANKIE</v>
          </cell>
          <cell r="V2645" t="str">
            <v>41.786565</v>
          </cell>
          <cell r="W2645" t="str">
            <v>-72.695962</v>
          </cell>
        </row>
        <row r="2646">
          <cell r="B2646">
            <v>261018</v>
          </cell>
          <cell r="C2646" t="str">
            <v>SJR Elementary</v>
          </cell>
          <cell r="D2646" t="str">
            <v>K12</v>
          </cell>
          <cell r="E2646">
            <v>0</v>
          </cell>
          <cell r="F2646" t="str">
            <v>F</v>
          </cell>
          <cell r="G2646" t="str">
            <v>260 Holcomb Street</v>
          </cell>
          <cell r="H2646" t="str">
            <v>HARTFORD</v>
          </cell>
          <cell r="I2646" t="str">
            <v>CT</v>
          </cell>
          <cell r="J2646" t="str">
            <v>06112</v>
          </cell>
          <cell r="K2646" t="str">
            <v>Exact Auto Street Reference Geocoded</v>
          </cell>
          <cell r="M2646" t="str">
            <v>SIERING/SCHOOLS</v>
          </cell>
          <cell r="N2646" t="str">
            <v>SIERING DISTRICT</v>
          </cell>
          <cell r="P2646">
            <v>44042</v>
          </cell>
          <cell r="Q2646">
            <v>44496.539884259299</v>
          </cell>
          <cell r="R2646">
            <v>44426</v>
          </cell>
          <cell r="S2646" t="str">
            <v>FRANKIE</v>
          </cell>
          <cell r="V2646" t="str">
            <v>41.795800</v>
          </cell>
          <cell r="W2646" t="str">
            <v>-72.699698</v>
          </cell>
        </row>
        <row r="2647">
          <cell r="B2647">
            <v>261046</v>
          </cell>
          <cell r="C2647" t="str">
            <v>waterbury career academy</v>
          </cell>
          <cell r="D2647" t="str">
            <v>K12</v>
          </cell>
          <cell r="E2647">
            <v>0</v>
          </cell>
          <cell r="F2647" t="str">
            <v>W</v>
          </cell>
          <cell r="G2647" t="str">
            <v>175 Birch street</v>
          </cell>
          <cell r="H2647" t="str">
            <v>WATERBURY</v>
          </cell>
          <cell r="I2647" t="str">
            <v>CT</v>
          </cell>
          <cell r="J2647" t="str">
            <v>06704</v>
          </cell>
          <cell r="K2647" t="str">
            <v>Exact Auto Street Reference Geocoded</v>
          </cell>
          <cell r="M2647" t="str">
            <v>SIERING/SCHOOLS</v>
          </cell>
          <cell r="N2647" t="str">
            <v>SIERING DISTRICT</v>
          </cell>
          <cell r="P2647">
            <v>44082</v>
          </cell>
          <cell r="Q2647">
            <v>44427.5448032407</v>
          </cell>
          <cell r="R2647">
            <v>44433</v>
          </cell>
          <cell r="S2647" t="str">
            <v>FRANKIE</v>
          </cell>
          <cell r="V2647" t="str">
            <v>41.557685</v>
          </cell>
          <cell r="W2647" t="str">
            <v>-73.020995</v>
          </cell>
        </row>
        <row r="2648">
          <cell r="B2648">
            <v>261190</v>
          </cell>
          <cell r="C2648" t="str">
            <v>DEER LAKE SUMMER CAMP</v>
          </cell>
          <cell r="D2648" t="str">
            <v>A</v>
          </cell>
          <cell r="E2648">
            <v>0</v>
          </cell>
          <cell r="F2648" t="str">
            <v>MR</v>
          </cell>
          <cell r="G2648" t="str">
            <v>101 Paper Mill Road</v>
          </cell>
          <cell r="H2648" t="str">
            <v>KILLINGWORTH</v>
          </cell>
          <cell r="I2648" t="str">
            <v>CT</v>
          </cell>
          <cell r="J2648" t="str">
            <v>06419</v>
          </cell>
          <cell r="K2648" t="str">
            <v>Exact Auto Street Reference Geocoded</v>
          </cell>
          <cell r="M2648" t="str">
            <v>SIERING/SCHOOLS</v>
          </cell>
          <cell r="N2648" t="str">
            <v>SIERING DISTRICT</v>
          </cell>
          <cell r="P2648">
            <v>44392</v>
          </cell>
          <cell r="Q2648">
            <v>44392.358900462998</v>
          </cell>
          <cell r="R2648">
            <v>44398</v>
          </cell>
          <cell r="S2648" t="str">
            <v>ADMIN</v>
          </cell>
          <cell r="V2648" t="str">
            <v>41.338542</v>
          </cell>
          <cell r="W2648" t="str">
            <v>-72.591020</v>
          </cell>
        </row>
        <row r="2649">
          <cell r="B2649">
            <v>261217</v>
          </cell>
          <cell r="C2649" t="str">
            <v>NEW BRITAIN YMCA</v>
          </cell>
          <cell r="D2649" t="str">
            <v>K12</v>
          </cell>
          <cell r="E2649">
            <v>0</v>
          </cell>
          <cell r="F2649" t="str">
            <v>F</v>
          </cell>
          <cell r="G2649" t="str">
            <v>50 HIGH STREET</v>
          </cell>
          <cell r="H2649" t="str">
            <v>NEW BRITAIN</v>
          </cell>
          <cell r="I2649" t="str">
            <v>CT</v>
          </cell>
          <cell r="J2649" t="str">
            <v>06052</v>
          </cell>
          <cell r="K2649" t="str">
            <v>High Confidence Auto Street Ref Geocoded</v>
          </cell>
          <cell r="M2649" t="str">
            <v>SIERING/SCHOOLS</v>
          </cell>
          <cell r="N2649" t="str">
            <v>SIERING DISTRICT</v>
          </cell>
          <cell r="P2649">
            <v>44071</v>
          </cell>
          <cell r="Q2649">
            <v>44098.480474536998</v>
          </cell>
          <cell r="R2649">
            <v>44756</v>
          </cell>
          <cell r="S2649" t="str">
            <v>FRANKIE</v>
          </cell>
          <cell r="V2649" t="str">
            <v>41.668991</v>
          </cell>
          <cell r="W2649" t="str">
            <v>-72.785491</v>
          </cell>
        </row>
        <row r="2650">
          <cell r="B2650">
            <v>261224</v>
          </cell>
          <cell r="C2650" t="str">
            <v>Manchester Regional Culinary</v>
          </cell>
          <cell r="D2650" t="str">
            <v>B</v>
          </cell>
          <cell r="E2650">
            <v>0</v>
          </cell>
          <cell r="F2650" t="str">
            <v>F</v>
          </cell>
          <cell r="G2650" t="str">
            <v>665 Wetherell St</v>
          </cell>
          <cell r="H2650" t="str">
            <v>MANCHESTER</v>
          </cell>
          <cell r="I2650" t="str">
            <v>CT</v>
          </cell>
          <cell r="J2650" t="str">
            <v>06040</v>
          </cell>
          <cell r="K2650" t="str">
            <v>Exact Auto Street Reference Geocoded</v>
          </cell>
          <cell r="M2650" t="str">
            <v>SIERING/SCHOOLS</v>
          </cell>
          <cell r="N2650" t="str">
            <v>SIERING DISTRICT</v>
          </cell>
          <cell r="P2650">
            <v>44125</v>
          </cell>
          <cell r="Q2650">
            <v>44125.455081018503</v>
          </cell>
          <cell r="R2650">
            <v>44699</v>
          </cell>
          <cell r="S2650" t="str">
            <v>ADMIN</v>
          </cell>
          <cell r="V2650" t="str">
            <v>41.758576</v>
          </cell>
          <cell r="W2650" t="str">
            <v>-72.567772</v>
          </cell>
        </row>
        <row r="2651">
          <cell r="B2651">
            <v>261225</v>
          </cell>
          <cell r="C2651" t="str">
            <v>Bright &amp; Early-New Milford</v>
          </cell>
          <cell r="D2651" t="str">
            <v>C</v>
          </cell>
          <cell r="E2651">
            <v>0</v>
          </cell>
          <cell r="F2651" t="str">
            <v>M</v>
          </cell>
          <cell r="G2651" t="str">
            <v>204 Danbury Road</v>
          </cell>
          <cell r="H2651" t="str">
            <v>NEW MILFORD</v>
          </cell>
          <cell r="I2651" t="str">
            <v>CT</v>
          </cell>
          <cell r="J2651" t="str">
            <v>06776</v>
          </cell>
          <cell r="K2651" t="str">
            <v>Exact Auto Street Reference Geocoded</v>
          </cell>
          <cell r="M2651" t="str">
            <v>SIERING/SCHOOLS</v>
          </cell>
          <cell r="N2651" t="str">
            <v>SIERING DISTRICT</v>
          </cell>
          <cell r="P2651">
            <v>44342</v>
          </cell>
          <cell r="Q2651">
            <v>44342.4917824074</v>
          </cell>
          <cell r="R2651">
            <v>44766</v>
          </cell>
          <cell r="S2651" t="str">
            <v>ADMIN</v>
          </cell>
          <cell r="V2651" t="str">
            <v>41.546231</v>
          </cell>
          <cell r="W2651" t="str">
            <v>-73.420701</v>
          </cell>
        </row>
        <row r="2652">
          <cell r="B2652">
            <v>261227</v>
          </cell>
          <cell r="C2652" t="str">
            <v>PLAINVILLE HIGH SCH-CULIN</v>
          </cell>
          <cell r="D2652" t="str">
            <v>A</v>
          </cell>
          <cell r="E2652">
            <v>0</v>
          </cell>
          <cell r="F2652" t="str">
            <v>R</v>
          </cell>
          <cell r="G2652" t="str">
            <v>47 ROBERT HOLCOMB WA</v>
          </cell>
          <cell r="H2652" t="str">
            <v>PLAINVILLE</v>
          </cell>
          <cell r="I2652" t="str">
            <v>CT</v>
          </cell>
          <cell r="J2652" t="str">
            <v>06062</v>
          </cell>
          <cell r="K2652" t="str">
            <v>High Confidence Auto Street Ref Geocoded</v>
          </cell>
          <cell r="M2652" t="str">
            <v>SIERING/SCHOOLS</v>
          </cell>
          <cell r="N2652" t="str">
            <v>SIERING DISTRICT</v>
          </cell>
          <cell r="P2652">
            <v>44447</v>
          </cell>
          <cell r="Q2652">
            <v>44496.570127314801</v>
          </cell>
          <cell r="S2652" t="str">
            <v>FRANKIE</v>
          </cell>
          <cell r="V2652" t="str">
            <v>41.666223</v>
          </cell>
          <cell r="W2652" t="str">
            <v>-72.858028</v>
          </cell>
        </row>
        <row r="2653">
          <cell r="B2653">
            <v>261228</v>
          </cell>
          <cell r="C2653" t="str">
            <v>MIDDLE SCH PLAINVILLE-CUL</v>
          </cell>
          <cell r="E2653">
            <v>0</v>
          </cell>
          <cell r="F2653" t="str">
            <v>R</v>
          </cell>
          <cell r="G2653" t="str">
            <v>150 NORTHWEST DR</v>
          </cell>
          <cell r="H2653" t="str">
            <v>PLAINVILLE</v>
          </cell>
          <cell r="I2653" t="str">
            <v>CT</v>
          </cell>
          <cell r="J2653" t="str">
            <v>06062</v>
          </cell>
          <cell r="K2653" t="str">
            <v>Exact Auto Street Reference Geocoded</v>
          </cell>
          <cell r="M2653" t="str">
            <v>SIERING/SCHOOLS</v>
          </cell>
          <cell r="N2653" t="str">
            <v>SIERING DISTRICT</v>
          </cell>
          <cell r="P2653">
            <v>44468</v>
          </cell>
          <cell r="Q2653">
            <v>44503.612627314797</v>
          </cell>
          <cell r="S2653" t="str">
            <v>FRANKIE</v>
          </cell>
          <cell r="V2653" t="str">
            <v>41.684775</v>
          </cell>
          <cell r="W2653" t="str">
            <v>-72.889082</v>
          </cell>
        </row>
        <row r="2654">
          <cell r="B2654">
            <v>261229</v>
          </cell>
          <cell r="C2654" t="str">
            <v>YWCA Hartford Region, South Windsor</v>
          </cell>
          <cell r="D2654" t="str">
            <v>C</v>
          </cell>
          <cell r="E2654">
            <v>0</v>
          </cell>
          <cell r="F2654" t="str">
            <v>W</v>
          </cell>
          <cell r="G2654" t="str">
            <v>1742 Ellington Road</v>
          </cell>
          <cell r="H2654" t="str">
            <v>SOUTH WINDSOR</v>
          </cell>
          <cell r="I2654" t="str">
            <v>CT</v>
          </cell>
          <cell r="J2654" t="str">
            <v>06074</v>
          </cell>
          <cell r="K2654" t="str">
            <v>Exact Auto Street Reference Geocoded</v>
          </cell>
          <cell r="M2654" t="str">
            <v>SIERING/SCHOOLS</v>
          </cell>
          <cell r="N2654" t="str">
            <v>SIERING DISTRICT</v>
          </cell>
          <cell r="O2654" t="str">
            <v>If calling, use extention 270.</v>
          </cell>
          <cell r="P2654">
            <v>44500</v>
          </cell>
          <cell r="Q2654">
            <v>44500.760740740698</v>
          </cell>
          <cell r="R2654">
            <v>44754</v>
          </cell>
          <cell r="S2654" t="str">
            <v>FRANKIE</v>
          </cell>
          <cell r="V2654" t="str">
            <v>41.826858</v>
          </cell>
          <cell r="W2654" t="str">
            <v>-72.555405</v>
          </cell>
        </row>
        <row r="2655">
          <cell r="B2655">
            <v>261230</v>
          </cell>
          <cell r="C2655" t="str">
            <v>YWCA Hartford Region</v>
          </cell>
          <cell r="D2655" t="str">
            <v>C</v>
          </cell>
          <cell r="E2655">
            <v>0</v>
          </cell>
          <cell r="F2655" t="str">
            <v>W</v>
          </cell>
          <cell r="G2655" t="str">
            <v>9 Signor Street</v>
          </cell>
          <cell r="H2655" t="str">
            <v>EAST HARTFORD</v>
          </cell>
          <cell r="I2655" t="str">
            <v>CT</v>
          </cell>
          <cell r="J2655" t="str">
            <v>06108</v>
          </cell>
          <cell r="K2655" t="str">
            <v>Exact Auto Street Reference Geocoded</v>
          </cell>
          <cell r="M2655" t="str">
            <v>SIERING/SCHOOLS</v>
          </cell>
          <cell r="N2655" t="str">
            <v>SIERING DISTRICT</v>
          </cell>
          <cell r="P2655">
            <v>44503</v>
          </cell>
          <cell r="Q2655">
            <v>44503.791828703703</v>
          </cell>
          <cell r="R2655">
            <v>44754</v>
          </cell>
          <cell r="S2655" t="str">
            <v>FRANKIE</v>
          </cell>
          <cell r="V2655" t="str">
            <v>41.776380</v>
          </cell>
          <cell r="W2655" t="str">
            <v>-72.628456</v>
          </cell>
        </row>
        <row r="2656">
          <cell r="B2656">
            <v>261232</v>
          </cell>
          <cell r="C2656" t="str">
            <v>R15 - Pomperaug High School Family cons Science</v>
          </cell>
          <cell r="D2656" t="str">
            <v>K12</v>
          </cell>
          <cell r="E2656">
            <v>0</v>
          </cell>
          <cell r="F2656" t="str">
            <v>M</v>
          </cell>
          <cell r="G2656" t="str">
            <v>234 Judd Rd.</v>
          </cell>
          <cell r="H2656" t="str">
            <v>Southbury</v>
          </cell>
          <cell r="I2656" t="str">
            <v>CT</v>
          </cell>
          <cell r="J2656" t="str">
            <v>06488</v>
          </cell>
          <cell r="K2656" t="str">
            <v>Exact Auto Street Reference Geocoded</v>
          </cell>
          <cell r="M2656" t="str">
            <v>SIERING/SCHOOLS</v>
          </cell>
          <cell r="N2656" t="str">
            <v>SIERING DISTRICT</v>
          </cell>
          <cell r="P2656">
            <v>44627</v>
          </cell>
          <cell r="Q2656">
            <v>44627.527939814798</v>
          </cell>
          <cell r="S2656" t="str">
            <v>FRANKIE</v>
          </cell>
          <cell r="V2656" t="str">
            <v>41.501736</v>
          </cell>
          <cell r="W2656" t="str">
            <v>-73.163209</v>
          </cell>
        </row>
        <row r="2657">
          <cell r="B2657">
            <v>261233</v>
          </cell>
          <cell r="C2657" t="str">
            <v>PLAINVILLE HIGH - STORE</v>
          </cell>
          <cell r="D2657" t="str">
            <v>A</v>
          </cell>
          <cell r="E2657">
            <v>0</v>
          </cell>
          <cell r="F2657" t="str">
            <v>R</v>
          </cell>
          <cell r="G2657" t="str">
            <v>47 ROBERT HOLCOMB WAY</v>
          </cell>
          <cell r="H2657" t="str">
            <v>PLAINVILLE</v>
          </cell>
          <cell r="I2657" t="str">
            <v>CT</v>
          </cell>
          <cell r="J2657" t="str">
            <v>06062</v>
          </cell>
          <cell r="K2657" t="str">
            <v>Exact Auto Street Reference Geocoded</v>
          </cell>
          <cell r="M2657" t="str">
            <v>SIERING/SCHOOLS</v>
          </cell>
          <cell r="N2657" t="str">
            <v>SIERING DISTRICT</v>
          </cell>
          <cell r="P2657">
            <v>44634</v>
          </cell>
          <cell r="Q2657">
            <v>44634.683333333298</v>
          </cell>
          <cell r="S2657" t="str">
            <v>FRANKIE</v>
          </cell>
          <cell r="V2657" t="str">
            <v>41.666223</v>
          </cell>
          <cell r="W2657" t="str">
            <v>-72.858028</v>
          </cell>
        </row>
        <row r="2658">
          <cell r="B2658">
            <v>297049</v>
          </cell>
          <cell r="C2658" t="str">
            <v>LANESBORO REST &amp; PIZZA</v>
          </cell>
          <cell r="D2658" t="str">
            <v>C</v>
          </cell>
          <cell r="E2658">
            <v>0</v>
          </cell>
          <cell r="F2658" t="str">
            <v>R</v>
          </cell>
          <cell r="G2658" t="str">
            <v>739 S MAIN STREET</v>
          </cell>
          <cell r="H2658" t="str">
            <v>LANESBOROUGH</v>
          </cell>
          <cell r="I2658" t="str">
            <v>MA</v>
          </cell>
          <cell r="J2658" t="str">
            <v>01237</v>
          </cell>
          <cell r="K2658" t="str">
            <v>Exact Auto Street Reference Geocoded</v>
          </cell>
          <cell r="M2658" t="str">
            <v>JOHN DIBACCO</v>
          </cell>
          <cell r="N2658" t="str">
            <v>BLAIR DISTRICT</v>
          </cell>
          <cell r="P2658">
            <v>44048</v>
          </cell>
          <cell r="Q2658">
            <v>44168.534085648098</v>
          </cell>
          <cell r="R2658">
            <v>44426</v>
          </cell>
          <cell r="S2658" t="str">
            <v>FRANKIE</v>
          </cell>
          <cell r="V2658" t="str">
            <v>42.494371</v>
          </cell>
          <cell r="W2658" t="str">
            <v>-73.238164</v>
          </cell>
        </row>
        <row r="2659">
          <cell r="B2659">
            <v>297050</v>
          </cell>
          <cell r="C2659" t="str">
            <v>Yannis Pizza</v>
          </cell>
          <cell r="D2659" t="str">
            <v>C</v>
          </cell>
          <cell r="E2659">
            <v>0</v>
          </cell>
          <cell r="F2659" t="str">
            <v>TF</v>
          </cell>
          <cell r="G2659" t="str">
            <v>296 Main Street</v>
          </cell>
          <cell r="H2659" t="str">
            <v>NEWINGTON</v>
          </cell>
          <cell r="I2659" t="str">
            <v>CT</v>
          </cell>
          <cell r="J2659" t="str">
            <v>06111</v>
          </cell>
          <cell r="K2659" t="str">
            <v>Exact Auto Street Reference Geocoded</v>
          </cell>
          <cell r="M2659" t="str">
            <v>JOHN DIBACCO</v>
          </cell>
          <cell r="N2659" t="str">
            <v>BLAIR DISTRICT</v>
          </cell>
          <cell r="P2659">
            <v>44056</v>
          </cell>
          <cell r="Q2659">
            <v>44070.545312499999</v>
          </cell>
          <cell r="R2659">
            <v>44760</v>
          </cell>
          <cell r="S2659" t="str">
            <v>FRANKIE</v>
          </cell>
          <cell r="V2659" t="str">
            <v>41.712271</v>
          </cell>
          <cell r="W2659" t="str">
            <v>-72.726041</v>
          </cell>
        </row>
        <row r="2660">
          <cell r="B2660">
            <v>297051</v>
          </cell>
          <cell r="C2660" t="str">
            <v>Town Line Pizza</v>
          </cell>
          <cell r="E2660">
            <v>0</v>
          </cell>
          <cell r="F2660" t="str">
            <v>TF</v>
          </cell>
          <cell r="G2660" t="str">
            <v>736 New Britain Ave.</v>
          </cell>
          <cell r="H2660" t="str">
            <v>NEWINGTON</v>
          </cell>
          <cell r="I2660" t="str">
            <v>CT</v>
          </cell>
          <cell r="J2660" t="str">
            <v>06111</v>
          </cell>
          <cell r="K2660" t="str">
            <v>High Confidence Auto Street Ref Geocoded</v>
          </cell>
          <cell r="M2660" t="str">
            <v>JOHN DIBACCO</v>
          </cell>
          <cell r="N2660" t="str">
            <v>BLAIR DISTRICT</v>
          </cell>
          <cell r="P2660">
            <v>44056</v>
          </cell>
          <cell r="Q2660">
            <v>44063.494224536997</v>
          </cell>
          <cell r="S2660" t="str">
            <v>ADMIN</v>
          </cell>
          <cell r="V2660" t="str">
            <v>41.672200</v>
          </cell>
          <cell r="W2660" t="str">
            <v>-72.753690</v>
          </cell>
        </row>
        <row r="2661">
          <cell r="B2661">
            <v>297052</v>
          </cell>
          <cell r="C2661" t="str">
            <v>Charlies Fresh Catch</v>
          </cell>
          <cell r="E2661">
            <v>0</v>
          </cell>
          <cell r="F2661" t="str">
            <v>TF</v>
          </cell>
          <cell r="G2661" t="str">
            <v>94 Hartford Turnpike</v>
          </cell>
          <cell r="H2661" t="str">
            <v>VERNON</v>
          </cell>
          <cell r="I2661" t="str">
            <v>CT</v>
          </cell>
          <cell r="J2661" t="str">
            <v>06066</v>
          </cell>
          <cell r="K2661" t="str">
            <v>Exact Auto Street Reference Geocoded</v>
          </cell>
          <cell r="M2661" t="str">
            <v>JOHN DIBACCO</v>
          </cell>
          <cell r="N2661" t="str">
            <v>BLAIR DISTRICT</v>
          </cell>
          <cell r="P2661">
            <v>44420</v>
          </cell>
          <cell r="Q2661">
            <v>44420.5186805556</v>
          </cell>
          <cell r="S2661" t="str">
            <v>ADMIN</v>
          </cell>
          <cell r="V2661" t="str">
            <v>41.818238</v>
          </cell>
          <cell r="W2661" t="str">
            <v>-72.502545</v>
          </cell>
        </row>
        <row r="2662">
          <cell r="B2662">
            <v>297053</v>
          </cell>
          <cell r="C2662" t="str">
            <v>TJ s on Cedar</v>
          </cell>
          <cell r="E2662">
            <v>0</v>
          </cell>
          <cell r="F2662" t="str">
            <v>MR</v>
          </cell>
          <cell r="G2662" t="str">
            <v>14 East Cedar Street</v>
          </cell>
          <cell r="H2662" t="str">
            <v>NEWINGTON</v>
          </cell>
          <cell r="I2662" t="str">
            <v>CT</v>
          </cell>
          <cell r="J2662" t="str">
            <v>06111</v>
          </cell>
          <cell r="K2662" t="str">
            <v>Exact Auto Street Reference Geocoded</v>
          </cell>
          <cell r="M2662" t="str">
            <v>JOHN DIBACCO</v>
          </cell>
          <cell r="N2662" t="str">
            <v>BLAIR DISTRICT</v>
          </cell>
          <cell r="P2662">
            <v>44629</v>
          </cell>
          <cell r="Q2662">
            <v>44629.4702314815</v>
          </cell>
          <cell r="S2662" t="str">
            <v>ADMIN</v>
          </cell>
          <cell r="V2662" t="str">
            <v>41.698136</v>
          </cell>
          <cell r="W2662" t="str">
            <v>-72.722915</v>
          </cell>
        </row>
        <row r="2663">
          <cell r="B2663">
            <v>297054</v>
          </cell>
          <cell r="C2663" t="str">
            <v>Town &amp; Country Pizza</v>
          </cell>
          <cell r="D2663" t="str">
            <v>C</v>
          </cell>
          <cell r="E2663">
            <v>0</v>
          </cell>
          <cell r="F2663" t="str">
            <v>R</v>
          </cell>
          <cell r="G2663" t="str">
            <v>685 Farmington Avenue</v>
          </cell>
          <cell r="H2663" t="str">
            <v>NEW BRITAIN</v>
          </cell>
          <cell r="I2663" t="str">
            <v>CT</v>
          </cell>
          <cell r="J2663" t="str">
            <v>06053</v>
          </cell>
          <cell r="K2663" t="str">
            <v>Exact Auto Street Reference Geocoded</v>
          </cell>
          <cell r="M2663" t="str">
            <v>JOHN DIBACCO</v>
          </cell>
          <cell r="N2663" t="str">
            <v>BLAIR DISTRICT</v>
          </cell>
          <cell r="P2663">
            <v>44622</v>
          </cell>
          <cell r="Q2663">
            <v>44630.415439814802</v>
          </cell>
          <cell r="R2663">
            <v>44720</v>
          </cell>
          <cell r="S2663" t="str">
            <v>ADMIN</v>
          </cell>
          <cell r="V2663" t="str">
            <v>41.696371</v>
          </cell>
          <cell r="W2663" t="str">
            <v>-72.791056</v>
          </cell>
        </row>
        <row r="2664">
          <cell r="B2664">
            <v>299008</v>
          </cell>
          <cell r="C2664" t="str">
            <v>RING 115TH MILITARY POLICE</v>
          </cell>
          <cell r="E2664">
            <v>0</v>
          </cell>
          <cell r="F2664" t="str">
            <v>TF</v>
          </cell>
          <cell r="G2664" t="str">
            <v>2841 South County trail</v>
          </cell>
          <cell r="H2664" t="str">
            <v>EAST GREENWICH</v>
          </cell>
          <cell r="I2664" t="str">
            <v>RI</v>
          </cell>
          <cell r="J2664" t="str">
            <v>02818</v>
          </cell>
          <cell r="K2664" t="str">
            <v>Exact Auto Street Reference Geocoded</v>
          </cell>
          <cell r="M2664" t="str">
            <v>40/STEVE SMITH</v>
          </cell>
          <cell r="N2664" t="str">
            <v>SMITH DISTRICT</v>
          </cell>
          <cell r="P2664">
            <v>39416</v>
          </cell>
          <cell r="Q2664">
            <v>44496.539884259299</v>
          </cell>
          <cell r="R2664">
            <v>44718</v>
          </cell>
          <cell r="S2664" t="str">
            <v>FRANKIE</v>
          </cell>
          <cell r="V2664" t="str">
            <v>41.619873</v>
          </cell>
          <cell r="W2664" t="str">
            <v>-71.491346</v>
          </cell>
        </row>
        <row r="2665">
          <cell r="B2665">
            <v>299009</v>
          </cell>
          <cell r="C2665" t="str">
            <v>RING 169TH MILITARY POLICE</v>
          </cell>
          <cell r="E2665">
            <v>0</v>
          </cell>
          <cell r="F2665" t="str">
            <v>MWF</v>
          </cell>
          <cell r="G2665" t="str">
            <v>104 Market St</v>
          </cell>
          <cell r="H2665" t="str">
            <v>Warren</v>
          </cell>
          <cell r="I2665" t="str">
            <v>RI</v>
          </cell>
          <cell r="J2665" t="str">
            <v>02885</v>
          </cell>
          <cell r="K2665" t="str">
            <v>High Confidence Auto Street Ref Geocoded</v>
          </cell>
          <cell r="M2665" t="str">
            <v>40/STEVE SMITH</v>
          </cell>
          <cell r="N2665" t="str">
            <v>SMITH DISTRICT</v>
          </cell>
          <cell r="P2665">
            <v>39416</v>
          </cell>
          <cell r="Q2665">
            <v>44354.861053240696</v>
          </cell>
          <cell r="R2665">
            <v>43867</v>
          </cell>
          <cell r="S2665" t="str">
            <v>FRANKIE</v>
          </cell>
          <cell r="V2665" t="str">
            <v>41.730645</v>
          </cell>
          <cell r="W2665" t="str">
            <v>-71.278970</v>
          </cell>
        </row>
        <row r="2666">
          <cell r="B2666">
            <v>299014</v>
          </cell>
          <cell r="C2666" t="str">
            <v>RING 1207TH FSC MAINT CO</v>
          </cell>
          <cell r="D2666" t="str">
            <v>A</v>
          </cell>
          <cell r="E2666">
            <v>0</v>
          </cell>
          <cell r="F2666" t="str">
            <v>TF</v>
          </cell>
          <cell r="G2666" t="str">
            <v>2841 South County trail</v>
          </cell>
          <cell r="H2666" t="str">
            <v>EAST GREENWICH</v>
          </cell>
          <cell r="I2666" t="str">
            <v>RI</v>
          </cell>
          <cell r="J2666" t="str">
            <v>2818.</v>
          </cell>
          <cell r="K2666" t="str">
            <v>Exact Auto Street Reference Geocoded</v>
          </cell>
          <cell r="M2666" t="str">
            <v>40/STEVE SMITH</v>
          </cell>
          <cell r="N2666" t="str">
            <v>SMITH DISTRICT</v>
          </cell>
          <cell r="P2666">
            <v>44002</v>
          </cell>
          <cell r="Q2666">
            <v>44496.570127314801</v>
          </cell>
          <cell r="S2666" t="str">
            <v>FRANKIE</v>
          </cell>
          <cell r="V2666" t="str">
            <v>41.619873</v>
          </cell>
          <cell r="W2666" t="str">
            <v>-71.491346</v>
          </cell>
        </row>
        <row r="2667">
          <cell r="B2667">
            <v>299025</v>
          </cell>
          <cell r="C2667" t="str">
            <v>Ring HQ Nat Guard</v>
          </cell>
          <cell r="D2667" t="str">
            <v>DOD</v>
          </cell>
          <cell r="E2667">
            <v>0</v>
          </cell>
          <cell r="F2667" t="str">
            <v>TF</v>
          </cell>
          <cell r="G2667" t="str">
            <v>1 Chancellorville rd</v>
          </cell>
          <cell r="H2667" t="str">
            <v>NARRAGANSETT</v>
          </cell>
          <cell r="I2667" t="str">
            <v>RI</v>
          </cell>
          <cell r="J2667" t="str">
            <v>02882</v>
          </cell>
          <cell r="K2667" t="str">
            <v>City Center Geocoded</v>
          </cell>
          <cell r="M2667" t="str">
            <v>40/STEVE SMITH</v>
          </cell>
          <cell r="N2667" t="str">
            <v>SMITH DISTRICT</v>
          </cell>
          <cell r="P2667">
            <v>39416</v>
          </cell>
          <cell r="Q2667">
            <v>44479.496990740699</v>
          </cell>
          <cell r="R2667">
            <v>43795</v>
          </cell>
          <cell r="S2667" t="str">
            <v>FRANKIE</v>
          </cell>
          <cell r="V2667" t="str">
            <v>41.430900</v>
          </cell>
          <cell r="W2667" t="str">
            <v>-71.457000</v>
          </cell>
        </row>
        <row r="2668">
          <cell r="B2668">
            <v>299029</v>
          </cell>
          <cell r="C2668" t="str">
            <v>CTARNG Devens Training Area</v>
          </cell>
          <cell r="E2668">
            <v>0</v>
          </cell>
          <cell r="F2668" t="str">
            <v>MTWF</v>
          </cell>
          <cell r="G2668" t="str">
            <v>1 Jackson Road</v>
          </cell>
          <cell r="H2668" t="str">
            <v>DEVENS</v>
          </cell>
          <cell r="I2668" t="str">
            <v>MA</v>
          </cell>
          <cell r="J2668" t="str">
            <v>01434</v>
          </cell>
          <cell r="K2668" t="str">
            <v>Exact Auto Street Reference Geocoded</v>
          </cell>
          <cell r="M2668" t="str">
            <v>40/STEVE SMITH</v>
          </cell>
          <cell r="N2668" t="str">
            <v>SMITH DISTRICT</v>
          </cell>
          <cell r="P2668">
            <v>44062</v>
          </cell>
          <cell r="Q2668">
            <v>44069.372951388897</v>
          </cell>
          <cell r="R2668">
            <v>44084</v>
          </cell>
          <cell r="S2668" t="str">
            <v>ADMIN</v>
          </cell>
          <cell r="V2668" t="str">
            <v>42.529422</v>
          </cell>
          <cell r="W2668" t="str">
            <v>-71.629716</v>
          </cell>
        </row>
        <row r="2669">
          <cell r="B2669">
            <v>299051</v>
          </cell>
          <cell r="C2669" t="str">
            <v>Maine Fish Market  2:00 - 4:00</v>
          </cell>
          <cell r="D2669" t="str">
            <v>C</v>
          </cell>
          <cell r="E2669">
            <v>0</v>
          </cell>
          <cell r="F2669" t="str">
            <v>TF</v>
          </cell>
          <cell r="G2669" t="str">
            <v>60 Bridge St.</v>
          </cell>
          <cell r="H2669" t="str">
            <v>East Windsor</v>
          </cell>
          <cell r="I2669" t="str">
            <v>CT</v>
          </cell>
          <cell r="J2669" t="str">
            <v>06088</v>
          </cell>
          <cell r="K2669" t="str">
            <v>Exact Auto Street Reference Geocoded</v>
          </cell>
          <cell r="M2669" t="str">
            <v>IGNAZIO BACILE</v>
          </cell>
          <cell r="N2669" t="str">
            <v>BLAIR DISTRICT</v>
          </cell>
          <cell r="O2669" t="str">
            <v>EFFECTIVE 8/10/20 Del in all locations unless cust chooses not to.</v>
          </cell>
          <cell r="P2669">
            <v>39681</v>
          </cell>
          <cell r="Q2669">
            <v>44200.5242476852</v>
          </cell>
          <cell r="R2669">
            <v>44761</v>
          </cell>
          <cell r="S2669" t="str">
            <v>FRANKIE</v>
          </cell>
          <cell r="V2669" t="str">
            <v>41.929375</v>
          </cell>
          <cell r="W2669" t="str">
            <v>-72.618355</v>
          </cell>
        </row>
        <row r="2670">
          <cell r="B2670">
            <v>299062</v>
          </cell>
          <cell r="C2670" t="str">
            <v>Otis Poultry Farm 6:30-6</v>
          </cell>
          <cell r="D2670" t="str">
            <v>C</v>
          </cell>
          <cell r="E2670">
            <v>0</v>
          </cell>
          <cell r="F2670" t="str">
            <v>MR</v>
          </cell>
          <cell r="G2670" t="str">
            <v>1570 North Main St</v>
          </cell>
          <cell r="H2670" t="str">
            <v>OTIS</v>
          </cell>
          <cell r="I2670" t="str">
            <v>MA</v>
          </cell>
          <cell r="J2670" t="str">
            <v>01253</v>
          </cell>
          <cell r="K2670" t="str">
            <v>High Confidence Auto Street Ref Geocoded</v>
          </cell>
          <cell r="M2670" t="str">
            <v>IGNAZIO BACILE</v>
          </cell>
          <cell r="N2670" t="str">
            <v>BLAIR DISTRICT</v>
          </cell>
          <cell r="O2670" t="str">
            <v>EFFECTIVE 8/10/20 Del in all locations unless cust chooses not to.</v>
          </cell>
          <cell r="P2670">
            <v>39944</v>
          </cell>
          <cell r="Q2670">
            <v>44200.5242476852</v>
          </cell>
          <cell r="R2670">
            <v>44762</v>
          </cell>
          <cell r="S2670" t="str">
            <v>FRANKIE</v>
          </cell>
          <cell r="V2670" t="str">
            <v>42.235931</v>
          </cell>
          <cell r="W2670" t="str">
            <v>-73.112597</v>
          </cell>
        </row>
        <row r="2671">
          <cell r="B2671">
            <v>299077</v>
          </cell>
          <cell r="C2671" t="str">
            <v>Rhode Island Veterans Home</v>
          </cell>
          <cell r="E2671">
            <v>0</v>
          </cell>
          <cell r="F2671" t="str">
            <v>MW</v>
          </cell>
          <cell r="G2671" t="str">
            <v>480 Metacom ave</v>
          </cell>
          <cell r="H2671" t="str">
            <v>BRISTOL</v>
          </cell>
          <cell r="I2671" t="str">
            <v>RI</v>
          </cell>
          <cell r="J2671" t="str">
            <v>02809</v>
          </cell>
          <cell r="K2671" t="str">
            <v>High Confidence Auto Street Ref Geocoded</v>
          </cell>
          <cell r="M2671" t="str">
            <v>40/STEVE SMITH</v>
          </cell>
          <cell r="N2671" t="str">
            <v>SMITH DISTRICT</v>
          </cell>
          <cell r="P2671">
            <v>44146</v>
          </cell>
          <cell r="Q2671">
            <v>44263.510983796303</v>
          </cell>
          <cell r="S2671" t="str">
            <v>FRANKIE</v>
          </cell>
          <cell r="V2671" t="str">
            <v>41.687380</v>
          </cell>
          <cell r="W2671" t="str">
            <v>-71.262080</v>
          </cell>
        </row>
        <row r="2672">
          <cell r="B2672">
            <v>299099</v>
          </cell>
          <cell r="C2672" t="str">
            <v>Rubab s Express Catering</v>
          </cell>
          <cell r="D2672" t="str">
            <v>B</v>
          </cell>
          <cell r="E2672">
            <v>0</v>
          </cell>
          <cell r="F2672" t="str">
            <v>WF</v>
          </cell>
          <cell r="G2672" t="str">
            <v>185 River Road</v>
          </cell>
          <cell r="H2672" t="str">
            <v>Unionville</v>
          </cell>
          <cell r="I2672" t="str">
            <v>CT</v>
          </cell>
          <cell r="J2672" t="str">
            <v>06085</v>
          </cell>
          <cell r="K2672" t="str">
            <v>Exact Auto Street Reference Geocoded</v>
          </cell>
          <cell r="L2672" t="str">
            <v>LG; EJ</v>
          </cell>
          <cell r="M2672" t="str">
            <v>KEVIN ZUKOWSKI</v>
          </cell>
          <cell r="N2672" t="str">
            <v>BLAIR DISTRICT</v>
          </cell>
          <cell r="O2672" t="str">
            <v>EFFECTIVE 8/10/20 Del in all locations unless cust chooses not to.  Must park on street and wheeled up long driveway.  Do not block bike path.</v>
          </cell>
          <cell r="P2672">
            <v>43936</v>
          </cell>
          <cell r="Q2672">
            <v>44053.541400463</v>
          </cell>
          <cell r="R2672">
            <v>44761</v>
          </cell>
          <cell r="S2672" t="str">
            <v>FRANKIE</v>
          </cell>
          <cell r="V2672" t="str">
            <v>41.759726</v>
          </cell>
          <cell r="W2672" t="str">
            <v>-72.896046</v>
          </cell>
        </row>
        <row r="2673">
          <cell r="B2673">
            <v>299101</v>
          </cell>
          <cell r="C2673" t="str">
            <v>Greenburgh Nutrition Program 6-1</v>
          </cell>
          <cell r="E2673">
            <v>0</v>
          </cell>
          <cell r="F2673" t="str">
            <v>U</v>
          </cell>
          <cell r="G2673" t="str">
            <v>11 Olympic Lane</v>
          </cell>
          <cell r="H2673" t="str">
            <v>ARDSLEY</v>
          </cell>
          <cell r="I2673" t="str">
            <v>NY</v>
          </cell>
          <cell r="J2673" t="str">
            <v>10502</v>
          </cell>
          <cell r="K2673" t="str">
            <v>Exact Auto Street Reference Geocoded</v>
          </cell>
          <cell r="M2673" t="str">
            <v>40/STEVE SMITH</v>
          </cell>
          <cell r="N2673" t="str">
            <v>STEVE SMITH</v>
          </cell>
          <cell r="P2673">
            <v>40525</v>
          </cell>
          <cell r="Q2673">
            <v>44000.607280092598</v>
          </cell>
          <cell r="R2673">
            <v>43809</v>
          </cell>
          <cell r="S2673" t="str">
            <v>FRANKIE</v>
          </cell>
          <cell r="V2673" t="str">
            <v>41.018123</v>
          </cell>
          <cell r="W2673" t="str">
            <v>-73.825999</v>
          </cell>
        </row>
        <row r="2674">
          <cell r="B2674">
            <v>299103</v>
          </cell>
          <cell r="C2674" t="str">
            <v>Yorktown Community Center</v>
          </cell>
          <cell r="D2674" t="str">
            <v>C</v>
          </cell>
          <cell r="E2674">
            <v>0</v>
          </cell>
          <cell r="F2674" t="str">
            <v>W</v>
          </cell>
          <cell r="G2674" t="str">
            <v>1974 Commerce st</v>
          </cell>
          <cell r="H2674" t="str">
            <v>YORKTOWN HEIGHTS</v>
          </cell>
          <cell r="I2674" t="str">
            <v>NY</v>
          </cell>
          <cell r="J2674" t="str">
            <v>10598</v>
          </cell>
          <cell r="K2674" t="str">
            <v>Exact Auto Street Reference Geocoded</v>
          </cell>
          <cell r="M2674" t="str">
            <v>40/STEVE SMITH</v>
          </cell>
          <cell r="N2674" t="str">
            <v>SMITH DISTRICT</v>
          </cell>
          <cell r="O2674" t="str">
            <v>EFFECTIVE 8/10/20 Del in all locations unless cust chooses not to.</v>
          </cell>
          <cell r="P2674">
            <v>40525</v>
          </cell>
          <cell r="Q2674">
            <v>44053.541400463</v>
          </cell>
          <cell r="R2674">
            <v>44461</v>
          </cell>
          <cell r="S2674" t="str">
            <v>FRANKIE</v>
          </cell>
          <cell r="V2674" t="str">
            <v>41.272428</v>
          </cell>
          <cell r="W2674" t="str">
            <v>-73.781699</v>
          </cell>
        </row>
        <row r="2675">
          <cell r="B2675">
            <v>299104</v>
          </cell>
          <cell r="C2675" t="str">
            <v>Peekskill Nutrition Center</v>
          </cell>
          <cell r="E2675">
            <v>0</v>
          </cell>
          <cell r="F2675" t="str">
            <v>W</v>
          </cell>
          <cell r="G2675" t="str">
            <v>4 Nelson Ave</v>
          </cell>
          <cell r="H2675" t="str">
            <v>PEEKSKILL</v>
          </cell>
          <cell r="I2675" t="str">
            <v>NY</v>
          </cell>
          <cell r="J2675" t="str">
            <v>10566</v>
          </cell>
          <cell r="K2675" t="str">
            <v>Exact Auto Street Reference Geocoded</v>
          </cell>
          <cell r="M2675" t="str">
            <v>40/STEVE SMITH</v>
          </cell>
          <cell r="N2675" t="str">
            <v>SMITH DISTRICT</v>
          </cell>
          <cell r="O2675" t="str">
            <v>EFFECTIVE 8/10/20 Del in all locations unless cust chooses not to.</v>
          </cell>
          <cell r="P2675">
            <v>40525</v>
          </cell>
          <cell r="Q2675">
            <v>44053.541400463</v>
          </cell>
          <cell r="R2675">
            <v>44012</v>
          </cell>
          <cell r="S2675" t="str">
            <v>FRANKIE</v>
          </cell>
          <cell r="V2675" t="str">
            <v>41.290422</v>
          </cell>
          <cell r="W2675" t="str">
            <v>-73.922303</v>
          </cell>
        </row>
        <row r="2676">
          <cell r="B2676">
            <v>299105</v>
          </cell>
          <cell r="C2676" t="str">
            <v>Ossinging Community Center</v>
          </cell>
          <cell r="D2676" t="str">
            <v>C</v>
          </cell>
          <cell r="E2676">
            <v>0</v>
          </cell>
          <cell r="F2676" t="str">
            <v>W</v>
          </cell>
          <cell r="G2676" t="str">
            <v>95 Broadway</v>
          </cell>
          <cell r="H2676" t="str">
            <v>OSSINING</v>
          </cell>
          <cell r="I2676" t="str">
            <v>NY</v>
          </cell>
          <cell r="J2676" t="str">
            <v>10562</v>
          </cell>
          <cell r="K2676" t="str">
            <v>Exact Auto Street Reference Geocoded</v>
          </cell>
          <cell r="M2676" t="str">
            <v>40/STEVE SMITH</v>
          </cell>
          <cell r="N2676" t="str">
            <v>SMITH DISTRICT</v>
          </cell>
          <cell r="P2676">
            <v>40525</v>
          </cell>
          <cell r="Q2676">
            <v>44020.590104166702</v>
          </cell>
          <cell r="R2676">
            <v>44446</v>
          </cell>
          <cell r="S2676" t="str">
            <v>FRANKIE</v>
          </cell>
          <cell r="V2676" t="str">
            <v>41.162524</v>
          </cell>
          <cell r="W2676" t="str">
            <v>-73.866433</v>
          </cell>
        </row>
        <row r="2677">
          <cell r="B2677">
            <v>299107</v>
          </cell>
          <cell r="C2677" t="str">
            <v>Theodore Young Camp</v>
          </cell>
          <cell r="D2677" t="str">
            <v>A</v>
          </cell>
          <cell r="E2677">
            <v>0</v>
          </cell>
          <cell r="F2677" t="str">
            <v>W</v>
          </cell>
          <cell r="G2677" t="str">
            <v>32 Manhatton Ave</v>
          </cell>
          <cell r="H2677" t="str">
            <v>WHITE PLAINS</v>
          </cell>
          <cell r="I2677" t="str">
            <v>NY</v>
          </cell>
          <cell r="J2677" t="str">
            <v>10607</v>
          </cell>
          <cell r="K2677" t="str">
            <v>Med Confidence Auto Street Ref Geocoded</v>
          </cell>
          <cell r="M2677" t="str">
            <v>40/STEVE SMITH</v>
          </cell>
          <cell r="N2677" t="str">
            <v>SMITH DISTRICT</v>
          </cell>
          <cell r="P2677">
            <v>40701</v>
          </cell>
          <cell r="Q2677">
            <v>44358.529513888898</v>
          </cell>
          <cell r="R2677">
            <v>44761</v>
          </cell>
          <cell r="S2677" t="str">
            <v>ADMIN</v>
          </cell>
          <cell r="V2677" t="str">
            <v>41.046442</v>
          </cell>
          <cell r="W2677" t="str">
            <v>-73.796984</v>
          </cell>
        </row>
        <row r="2678">
          <cell r="B2678">
            <v>299108</v>
          </cell>
          <cell r="C2678" t="str">
            <v>Westchester City Health Dept.</v>
          </cell>
          <cell r="D2678" t="str">
            <v>A</v>
          </cell>
          <cell r="E2678">
            <v>0</v>
          </cell>
          <cell r="F2678" t="str">
            <v>W</v>
          </cell>
          <cell r="G2678" t="str">
            <v>134 Court Street</v>
          </cell>
          <cell r="H2678" t="str">
            <v>WHITE PLAINS</v>
          </cell>
          <cell r="I2678" t="str">
            <v>NY</v>
          </cell>
          <cell r="J2678" t="str">
            <v>10601</v>
          </cell>
          <cell r="K2678" t="str">
            <v>High Confidence Auto Street Ref Geocoded</v>
          </cell>
          <cell r="M2678" t="str">
            <v>40/STEVE SMITH</v>
          </cell>
          <cell r="N2678" t="str">
            <v>SMITH DISTRICT</v>
          </cell>
          <cell r="P2678">
            <v>44424</v>
          </cell>
          <cell r="Q2678">
            <v>44424.103472222203</v>
          </cell>
          <cell r="R2678">
            <v>44440</v>
          </cell>
          <cell r="S2678" t="str">
            <v>ADMIN</v>
          </cell>
          <cell r="V2678" t="str">
            <v>41.028657</v>
          </cell>
          <cell r="W2678" t="str">
            <v>-73.766219</v>
          </cell>
        </row>
        <row r="2679">
          <cell r="B2679">
            <v>299146</v>
          </cell>
          <cell r="C2679" t="str">
            <v>Dr. Daycare West Warwick 7-5</v>
          </cell>
          <cell r="E2679">
            <v>0</v>
          </cell>
          <cell r="F2679" t="str">
            <v>U</v>
          </cell>
          <cell r="G2679" t="str">
            <v>297 Cowesett Ave</v>
          </cell>
          <cell r="H2679" t="str">
            <v>WEST WARWICK</v>
          </cell>
          <cell r="I2679" t="str">
            <v>RI</v>
          </cell>
          <cell r="J2679" t="str">
            <v>02893</v>
          </cell>
          <cell r="K2679" t="str">
            <v>Exact Auto Street Reference Geocoded</v>
          </cell>
          <cell r="M2679" t="str">
            <v>PAUL PERRY</v>
          </cell>
          <cell r="N2679" t="str">
            <v>BLAIR DISTRICT</v>
          </cell>
          <cell r="P2679">
            <v>41184</v>
          </cell>
          <cell r="Q2679">
            <v>44479.498645833301</v>
          </cell>
          <cell r="R2679">
            <v>43900</v>
          </cell>
          <cell r="S2679" t="str">
            <v>FRANKIE</v>
          </cell>
          <cell r="V2679" t="str">
            <v>41.684892</v>
          </cell>
          <cell r="W2679" t="str">
            <v>-71.503969</v>
          </cell>
        </row>
        <row r="2680">
          <cell r="B2680">
            <v>299149</v>
          </cell>
          <cell r="C2680" t="str">
            <v>WOODBURY DINER</v>
          </cell>
          <cell r="D2680" t="str">
            <v>D</v>
          </cell>
          <cell r="E2680">
            <v>0</v>
          </cell>
          <cell r="F2680" t="str">
            <v>TF</v>
          </cell>
          <cell r="G2680" t="str">
            <v>125 Main Street</v>
          </cell>
          <cell r="H2680" t="str">
            <v>Woodbury</v>
          </cell>
          <cell r="I2680" t="str">
            <v>CT</v>
          </cell>
          <cell r="K2680" t="str">
            <v>High Confidence Auto Street Ref Geocoded</v>
          </cell>
          <cell r="M2680" t="str">
            <v>LOUIE SALOVSKI</v>
          </cell>
          <cell r="N2680" t="str">
            <v>BLAIR DISTRICT</v>
          </cell>
          <cell r="P2680">
            <v>44392</v>
          </cell>
          <cell r="Q2680">
            <v>44636.748136574097</v>
          </cell>
          <cell r="R2680">
            <v>44662</v>
          </cell>
          <cell r="S2680" t="str">
            <v>FRANKIE</v>
          </cell>
          <cell r="V2680" t="str">
            <v>41.554682</v>
          </cell>
          <cell r="W2680" t="str">
            <v>-73.201964</v>
          </cell>
        </row>
        <row r="2681">
          <cell r="B2681">
            <v>299150</v>
          </cell>
          <cell r="C2681" t="str">
            <v>Hampshire C. Corrections</v>
          </cell>
          <cell r="D2681" t="str">
            <v>DOC</v>
          </cell>
          <cell r="E2681">
            <v>0</v>
          </cell>
          <cell r="F2681" t="str">
            <v>MWR</v>
          </cell>
          <cell r="G2681" t="str">
            <v>205 Rocky Hill Rd</v>
          </cell>
          <cell r="H2681" t="str">
            <v>NORTHAMPTON</v>
          </cell>
          <cell r="I2681" t="str">
            <v>MA</v>
          </cell>
          <cell r="J2681" t="str">
            <v>01060</v>
          </cell>
          <cell r="K2681" t="str">
            <v>High Confidence Auto Street Ref Geocoded</v>
          </cell>
          <cell r="L2681" t="str">
            <v>STG;IS;EJ;D.O.C</v>
          </cell>
          <cell r="M2681" t="str">
            <v>40/STEVE SMITH</v>
          </cell>
          <cell r="N2681" t="str">
            <v>SMITH DISTRICT</v>
          </cell>
          <cell r="O2681" t="str">
            <v>Use delivery entrance on Burt s Pit Road.</v>
          </cell>
          <cell r="P2681">
            <v>41092</v>
          </cell>
          <cell r="Q2681">
            <v>44377.474421296298</v>
          </cell>
          <cell r="R2681">
            <v>44759</v>
          </cell>
          <cell r="S2681" t="str">
            <v>FRANKIE</v>
          </cell>
          <cell r="V2681" t="str">
            <v>42.306130</v>
          </cell>
          <cell r="W2681" t="str">
            <v>-72.660065</v>
          </cell>
        </row>
        <row r="2682">
          <cell r="B2682">
            <v>299190</v>
          </cell>
          <cell r="C2682" t="str">
            <v>CTANG 250 N.G. 6-2 CHANGED</v>
          </cell>
          <cell r="D2682" t="str">
            <v>C</v>
          </cell>
          <cell r="E2682">
            <v>0</v>
          </cell>
          <cell r="F2682" t="str">
            <v>TF</v>
          </cell>
          <cell r="G2682" t="str">
            <v>249 Bayonet St</v>
          </cell>
          <cell r="H2682" t="str">
            <v>New London</v>
          </cell>
          <cell r="I2682" t="str">
            <v>CT</v>
          </cell>
          <cell r="J2682" t="str">
            <v>06320</v>
          </cell>
          <cell r="K2682" t="str">
            <v>Exact Auto Street Reference Geocoded</v>
          </cell>
          <cell r="M2682" t="str">
            <v>40/STEVE SMITH</v>
          </cell>
          <cell r="N2682" t="str">
            <v>SMITH DISTRICT</v>
          </cell>
          <cell r="O2682" t="str">
            <v>SSG Marc Parisek 884.3619</v>
          </cell>
          <cell r="P2682">
            <v>41795</v>
          </cell>
          <cell r="Q2682">
            <v>43803.6566087963</v>
          </cell>
          <cell r="R2682">
            <v>44692</v>
          </cell>
          <cell r="S2682" t="str">
            <v>FRANKIE</v>
          </cell>
          <cell r="V2682" t="str">
            <v>41.369016</v>
          </cell>
          <cell r="W2682" t="str">
            <v>-72.110076</v>
          </cell>
        </row>
        <row r="2683">
          <cell r="B2683">
            <v>299192</v>
          </cell>
          <cell r="C2683" t="str">
            <v>643rd MO CO</v>
          </cell>
          <cell r="D2683" t="str">
            <v>C</v>
          </cell>
          <cell r="E2683">
            <v>0</v>
          </cell>
          <cell r="F2683" t="str">
            <v>MTWRFSU</v>
          </cell>
          <cell r="G2683" t="str">
            <v>37 Brookside Ave</v>
          </cell>
          <cell r="H2683" t="str">
            <v>WESTBROOK</v>
          </cell>
          <cell r="I2683" t="str">
            <v>CT</v>
          </cell>
          <cell r="J2683" t="str">
            <v>06498</v>
          </cell>
          <cell r="K2683" t="str">
            <v>Exact Auto Street Reference Geocoded</v>
          </cell>
          <cell r="M2683" t="str">
            <v>40/STEVE SMITH</v>
          </cell>
          <cell r="N2683" t="str">
            <v>SMITH DISTRICT</v>
          </cell>
          <cell r="P2683">
            <v>44139</v>
          </cell>
          <cell r="Q2683">
            <v>44139.518692129597</v>
          </cell>
          <cell r="R2683">
            <v>44594</v>
          </cell>
          <cell r="S2683" t="str">
            <v>ADMIN</v>
          </cell>
          <cell r="V2683" t="str">
            <v>41.282645</v>
          </cell>
          <cell r="W2683" t="str">
            <v>-72.447904</v>
          </cell>
        </row>
        <row r="2684">
          <cell r="B2684">
            <v>299194</v>
          </cell>
          <cell r="C2684" t="str">
            <v>A ccompany FSC - 192nd</v>
          </cell>
          <cell r="D2684" t="str">
            <v>C</v>
          </cell>
          <cell r="E2684">
            <v>0</v>
          </cell>
          <cell r="F2684" t="str">
            <v>R</v>
          </cell>
          <cell r="G2684" t="str">
            <v>63 ARMORY ROAD</v>
          </cell>
          <cell r="H2684" t="str">
            <v>STRATFORD</v>
          </cell>
          <cell r="I2684" t="str">
            <v>CT</v>
          </cell>
          <cell r="J2684" t="str">
            <v>06614</v>
          </cell>
          <cell r="K2684" t="str">
            <v>Exact Auto Street Reference Geocoded</v>
          </cell>
          <cell r="M2684" t="str">
            <v>40/STEVE SMITH</v>
          </cell>
          <cell r="N2684" t="str">
            <v>SMITH DISTRICT</v>
          </cell>
          <cell r="O2684" t="str">
            <v>EFFECTIVE 8/10/20 Del in all locations unless cust chooses not to.</v>
          </cell>
          <cell r="P2684">
            <v>43993</v>
          </cell>
          <cell r="Q2684">
            <v>44053.541400463</v>
          </cell>
          <cell r="R2684">
            <v>44755</v>
          </cell>
          <cell r="S2684" t="str">
            <v>FRANKIE</v>
          </cell>
          <cell r="V2684" t="str">
            <v>41.230241</v>
          </cell>
          <cell r="W2684" t="str">
            <v>-73.152663</v>
          </cell>
        </row>
        <row r="2685">
          <cell r="B2685">
            <v>299195</v>
          </cell>
          <cell r="C2685" t="str">
            <v>11ANG E CO 169TH AVN</v>
          </cell>
          <cell r="D2685" t="str">
            <v>C</v>
          </cell>
          <cell r="E2685">
            <v>0</v>
          </cell>
          <cell r="F2685" t="str">
            <v>TRF</v>
          </cell>
          <cell r="G2685" t="str">
            <v>WLRC, 85-300 Light lane</v>
          </cell>
          <cell r="H2685" t="str">
            <v>WINDSOR LOCKS</v>
          </cell>
          <cell r="I2685" t="str">
            <v>CT</v>
          </cell>
          <cell r="J2685" t="str">
            <v>06096</v>
          </cell>
          <cell r="K2685" t="str">
            <v>High Confidence Auto Street Ref Geocoded</v>
          </cell>
          <cell r="M2685" t="str">
            <v>40/STEVE SMITH</v>
          </cell>
          <cell r="N2685" t="str">
            <v>SMITH DISTRICT</v>
          </cell>
          <cell r="O2685" t="str">
            <v>EFFECTIVE 8/10/20 Del in all locations unless cust chooses not to.</v>
          </cell>
          <cell r="P2685">
            <v>41856</v>
          </cell>
          <cell r="Q2685">
            <v>44083.421238425901</v>
          </cell>
          <cell r="R2685">
            <v>44734</v>
          </cell>
          <cell r="S2685" t="str">
            <v>ADMIN</v>
          </cell>
          <cell r="V2685" t="str">
            <v>41.937101</v>
          </cell>
          <cell r="W2685" t="str">
            <v>-72.672475</v>
          </cell>
        </row>
        <row r="2686">
          <cell r="B2686">
            <v>299196</v>
          </cell>
          <cell r="C2686" t="str">
            <v>142nd Med Co</v>
          </cell>
          <cell r="E2686">
            <v>0</v>
          </cell>
          <cell r="F2686" t="str">
            <v>R</v>
          </cell>
          <cell r="G2686" t="str">
            <v>90 Worcester Heights rd</v>
          </cell>
          <cell r="H2686" t="str">
            <v>Danbury</v>
          </cell>
          <cell r="I2686" t="str">
            <v>CT</v>
          </cell>
          <cell r="J2686" t="str">
            <v>06810</v>
          </cell>
          <cell r="K2686" t="str">
            <v>Med Confidence Auto Street Ref Geocoded</v>
          </cell>
          <cell r="M2686" t="str">
            <v>40/STEVE SMITH</v>
          </cell>
          <cell r="N2686" t="str">
            <v>SMITH DISTRICT</v>
          </cell>
          <cell r="O2686" t="str">
            <v>EFFECTIVE 8/10/20 Del in all locations unless cust chooses not to.</v>
          </cell>
          <cell r="P2686">
            <v>41856</v>
          </cell>
          <cell r="Q2686">
            <v>44053.541400463</v>
          </cell>
          <cell r="R2686">
            <v>44083</v>
          </cell>
          <cell r="S2686" t="str">
            <v>FRANKIE</v>
          </cell>
          <cell r="V2686" t="str">
            <v>41.374692</v>
          </cell>
          <cell r="W2686" t="str">
            <v>-73.468046</v>
          </cell>
        </row>
        <row r="2687">
          <cell r="B2687">
            <v>299197</v>
          </cell>
          <cell r="C2687" t="str">
            <v>HHD 118th MMB CHANGED FRM Midd TO NIANTIC</v>
          </cell>
          <cell r="D2687" t="str">
            <v>C</v>
          </cell>
          <cell r="E2687">
            <v>0</v>
          </cell>
          <cell r="F2687" t="str">
            <v>TF</v>
          </cell>
          <cell r="G2687" t="str">
            <v>375 Smith St</v>
          </cell>
          <cell r="H2687" t="str">
            <v>Middletown</v>
          </cell>
          <cell r="I2687" t="str">
            <v>CT</v>
          </cell>
          <cell r="J2687" t="str">
            <v>06457</v>
          </cell>
          <cell r="K2687" t="str">
            <v>High Confidence Auto Street Ref Geocoded</v>
          </cell>
          <cell r="M2687" t="str">
            <v>40/STEVE SMITH</v>
          </cell>
          <cell r="N2687" t="str">
            <v>SMITH DISTRICT</v>
          </cell>
          <cell r="O2687" t="str">
            <v>EFFECTIVE 8/10/20 Del in all locations unless cust chooses not to.</v>
          </cell>
          <cell r="P2687">
            <v>41907</v>
          </cell>
          <cell r="Q2687">
            <v>44053.541400463</v>
          </cell>
          <cell r="R2687">
            <v>44755</v>
          </cell>
          <cell r="S2687" t="str">
            <v>FRANKIE</v>
          </cell>
          <cell r="V2687" t="str">
            <v>41.583813</v>
          </cell>
          <cell r="W2687" t="str">
            <v>-72.716949</v>
          </cell>
        </row>
        <row r="2688">
          <cell r="B2688">
            <v>299198</v>
          </cell>
          <cell r="C2688" t="str">
            <v>1048th TK CO change Nianticc</v>
          </cell>
          <cell r="E2688">
            <v>0</v>
          </cell>
          <cell r="F2688" t="str">
            <v>TF</v>
          </cell>
          <cell r="G2688" t="str">
            <v>85 Light Lane (Windsor Locks)</v>
          </cell>
          <cell r="H2688" t="str">
            <v>niantic</v>
          </cell>
          <cell r="I2688" t="str">
            <v>CT</v>
          </cell>
          <cell r="J2688" t="str">
            <v>06096</v>
          </cell>
          <cell r="K2688" t="str">
            <v>High Confidence Auto Street Ref Geocoded</v>
          </cell>
          <cell r="M2688" t="str">
            <v>40/STEVE SMITH</v>
          </cell>
          <cell r="N2688" t="str">
            <v>SMITH DISTRICT</v>
          </cell>
          <cell r="P2688">
            <v>41907</v>
          </cell>
          <cell r="Q2688">
            <v>43320.355381944399</v>
          </cell>
          <cell r="R2688">
            <v>43866</v>
          </cell>
          <cell r="S2688" t="str">
            <v>ADMIN</v>
          </cell>
          <cell r="V2688" t="str">
            <v>41.937101</v>
          </cell>
          <cell r="W2688" t="str">
            <v>-72.672475</v>
          </cell>
        </row>
        <row r="2689">
          <cell r="B2689">
            <v>299199</v>
          </cell>
          <cell r="C2689" t="str">
            <v>143rd MP S 8-4</v>
          </cell>
          <cell r="D2689" t="str">
            <v>C</v>
          </cell>
          <cell r="E2689">
            <v>0</v>
          </cell>
          <cell r="F2689" t="str">
            <v>R</v>
          </cell>
          <cell r="G2689" t="str">
            <v>38 smith street</v>
          </cell>
          <cell r="H2689" t="str">
            <v>NIANTIC</v>
          </cell>
          <cell r="I2689" t="str">
            <v>CT</v>
          </cell>
          <cell r="J2689" t="str">
            <v>06357</v>
          </cell>
          <cell r="K2689" t="str">
            <v>Exact Auto Street Reference Geocoded</v>
          </cell>
          <cell r="L2689" t="str">
            <v>LG</v>
          </cell>
          <cell r="M2689" t="str">
            <v>40/STEVE SMITH</v>
          </cell>
          <cell r="N2689" t="str">
            <v>SMITH DISTRICT</v>
          </cell>
          <cell r="O2689" t="str">
            <v>EFFECTIVE 8/10/20 Del in all locations unless cust chooses not to.</v>
          </cell>
          <cell r="P2689">
            <v>41946</v>
          </cell>
          <cell r="Q2689">
            <v>44496.539884259299</v>
          </cell>
          <cell r="R2689">
            <v>44692</v>
          </cell>
          <cell r="S2689" t="str">
            <v>FRANKIE</v>
          </cell>
          <cell r="V2689" t="str">
            <v>41.328065</v>
          </cell>
          <cell r="W2689" t="str">
            <v>-72.190869</v>
          </cell>
        </row>
        <row r="2690">
          <cell r="B2690">
            <v>299200</v>
          </cell>
          <cell r="C2690" t="str">
            <v>CTC-CT Training Center</v>
          </cell>
          <cell r="E2690">
            <v>0</v>
          </cell>
          <cell r="F2690" t="str">
            <v>MTRF</v>
          </cell>
          <cell r="G2690" t="str">
            <v>38 Smith St</v>
          </cell>
          <cell r="H2690" t="str">
            <v>NIANTIC</v>
          </cell>
          <cell r="I2690" t="str">
            <v>CT</v>
          </cell>
          <cell r="J2690" t="str">
            <v>06357</v>
          </cell>
          <cell r="K2690" t="str">
            <v>Exact Auto Street Reference Geocoded</v>
          </cell>
          <cell r="L2690" t="str">
            <v>53</v>
          </cell>
          <cell r="M2690" t="str">
            <v>40/STEVE SMITH</v>
          </cell>
          <cell r="N2690" t="str">
            <v>SMITH DISTRICT</v>
          </cell>
          <cell r="O2690" t="str">
            <v>EFFECTIVE 8/10/20 Del in all locations unless cust chooses not to.</v>
          </cell>
          <cell r="P2690">
            <v>41942</v>
          </cell>
          <cell r="Q2690">
            <v>44496.570127314801</v>
          </cell>
          <cell r="R2690">
            <v>44031</v>
          </cell>
          <cell r="S2690" t="str">
            <v>FRANKIE</v>
          </cell>
          <cell r="V2690" t="str">
            <v>41.328065</v>
          </cell>
          <cell r="W2690" t="str">
            <v>-72.190869</v>
          </cell>
        </row>
        <row r="2691">
          <cell r="B2691">
            <v>299213</v>
          </cell>
          <cell r="C2691" t="str">
            <v>HHC 143rd RSG</v>
          </cell>
          <cell r="D2691" t="str">
            <v>C</v>
          </cell>
          <cell r="E2691">
            <v>0</v>
          </cell>
          <cell r="F2691" t="str">
            <v>R</v>
          </cell>
          <cell r="G2691" t="str">
            <v>375 Smith St</v>
          </cell>
          <cell r="H2691" t="str">
            <v>MIDDLETOWN</v>
          </cell>
          <cell r="I2691" t="str">
            <v>CT</v>
          </cell>
          <cell r="J2691" t="str">
            <v>06457</v>
          </cell>
          <cell r="K2691" t="str">
            <v>High Confidence Auto Street Ref Geocoded</v>
          </cell>
          <cell r="M2691" t="str">
            <v>40/STEVE SMITH</v>
          </cell>
          <cell r="N2691" t="str">
            <v>SMITH DISTRICT</v>
          </cell>
          <cell r="O2691" t="str">
            <v>EFFECTIVE 8/10/20 Del in all locations unless cust chooses not to.</v>
          </cell>
          <cell r="P2691">
            <v>42346</v>
          </cell>
          <cell r="Q2691">
            <v>44053.541400463</v>
          </cell>
          <cell r="R2691">
            <v>44692</v>
          </cell>
          <cell r="S2691" t="str">
            <v>FRANKIE</v>
          </cell>
          <cell r="V2691" t="str">
            <v>41.583813</v>
          </cell>
          <cell r="W2691" t="str">
            <v>-72.716949</v>
          </cell>
        </row>
        <row r="2692">
          <cell r="B2692">
            <v>299215</v>
          </cell>
          <cell r="C2692" t="str">
            <v>Fresh Fields</v>
          </cell>
          <cell r="D2692" t="str">
            <v>C</v>
          </cell>
          <cell r="E2692">
            <v>0</v>
          </cell>
          <cell r="F2692" t="str">
            <v>TF</v>
          </cell>
          <cell r="G2692" t="str">
            <v>326 College Highway</v>
          </cell>
          <cell r="H2692" t="str">
            <v>SOUTHWICK</v>
          </cell>
          <cell r="I2692" t="str">
            <v>MA</v>
          </cell>
          <cell r="J2692" t="str">
            <v>01077</v>
          </cell>
          <cell r="K2692" t="str">
            <v>Exact Auto Street Reference Geocoded</v>
          </cell>
          <cell r="M2692" t="str">
            <v>KEVIN ZUKOWSKI</v>
          </cell>
          <cell r="N2692" t="str">
            <v>BLAIR DISTRICT</v>
          </cell>
          <cell r="O2692" t="str">
            <v>EFFECTIVE 8/10/20 Del in all locations unless cust chooses not to.  Please do not pick up Milk Crates</v>
          </cell>
          <cell r="P2692">
            <v>42369</v>
          </cell>
          <cell r="Q2692">
            <v>44692.535324074102</v>
          </cell>
          <cell r="R2692">
            <v>44760</v>
          </cell>
          <cell r="S2692" t="str">
            <v>FRANKIE</v>
          </cell>
          <cell r="V2692" t="str">
            <v>42.042069</v>
          </cell>
          <cell r="W2692" t="str">
            <v>-72.784602</v>
          </cell>
        </row>
        <row r="2693">
          <cell r="B2693">
            <v>299216</v>
          </cell>
          <cell r="C2693" t="str">
            <v>F.CO. 186th Southington</v>
          </cell>
          <cell r="D2693" t="str">
            <v>C</v>
          </cell>
          <cell r="E2693">
            <v>0</v>
          </cell>
          <cell r="F2693" t="str">
            <v>RF</v>
          </cell>
          <cell r="G2693" t="str">
            <v>590 Woodruff St</v>
          </cell>
          <cell r="H2693" t="str">
            <v>SOUTHINGTON</v>
          </cell>
          <cell r="I2693" t="str">
            <v>CT</v>
          </cell>
          <cell r="J2693" t="str">
            <v>06489</v>
          </cell>
          <cell r="K2693" t="str">
            <v>High Confidence Auto Street Ref Geocoded</v>
          </cell>
          <cell r="M2693" t="str">
            <v>40/STEVE SMITH</v>
          </cell>
          <cell r="N2693" t="str">
            <v>SMITH DISTRICT</v>
          </cell>
          <cell r="P2693">
            <v>42369</v>
          </cell>
          <cell r="Q2693">
            <v>44063.489930555603</v>
          </cell>
          <cell r="R2693">
            <v>44531</v>
          </cell>
          <cell r="S2693" t="str">
            <v>ADMIN</v>
          </cell>
          <cell r="V2693" t="str">
            <v>41.606014</v>
          </cell>
          <cell r="W2693" t="str">
            <v>-72.854796</v>
          </cell>
        </row>
        <row r="2694">
          <cell r="B2694">
            <v>299217</v>
          </cell>
          <cell r="C2694" t="str">
            <v>192nd MPS / Camp Nett</v>
          </cell>
          <cell r="D2694" t="str">
            <v>C</v>
          </cell>
          <cell r="E2694">
            <v>0</v>
          </cell>
          <cell r="F2694" t="str">
            <v>TF</v>
          </cell>
          <cell r="G2694" t="str">
            <v>38 Smith St</v>
          </cell>
          <cell r="H2694" t="str">
            <v>NIANTIC</v>
          </cell>
          <cell r="I2694" t="str">
            <v>CT</v>
          </cell>
          <cell r="J2694" t="str">
            <v>06357</v>
          </cell>
          <cell r="K2694" t="str">
            <v>Exact Auto Street Reference Geocoded</v>
          </cell>
          <cell r="M2694" t="str">
            <v>40/STEVE SMITH</v>
          </cell>
          <cell r="N2694" t="str">
            <v>SMITH DISTRICT</v>
          </cell>
          <cell r="O2694" t="str">
            <v>EFFECTIVE 8/10/20 Del in all locations unless cust chooses not to.</v>
          </cell>
          <cell r="P2694">
            <v>42376</v>
          </cell>
          <cell r="Q2694">
            <v>44053.541400463</v>
          </cell>
          <cell r="R2694">
            <v>44594</v>
          </cell>
          <cell r="S2694" t="str">
            <v>FRANKIE</v>
          </cell>
          <cell r="V2694" t="str">
            <v>41.328065</v>
          </cell>
          <cell r="W2694" t="str">
            <v>-72.190869</v>
          </cell>
        </row>
        <row r="2695">
          <cell r="B2695">
            <v>299220</v>
          </cell>
          <cell r="C2695" t="str">
            <v>143rd CSSB Waterbury CT</v>
          </cell>
          <cell r="D2695" t="str">
            <v>C</v>
          </cell>
          <cell r="E2695">
            <v>0</v>
          </cell>
          <cell r="F2695" t="str">
            <v>R</v>
          </cell>
          <cell r="G2695" t="str">
            <v>64 Field St</v>
          </cell>
          <cell r="H2695" t="str">
            <v>WATERBURY</v>
          </cell>
          <cell r="I2695" t="str">
            <v>CT</v>
          </cell>
          <cell r="J2695" t="str">
            <v>06702</v>
          </cell>
          <cell r="K2695" t="str">
            <v>Exact Auto Street Reference Geocoded</v>
          </cell>
          <cell r="M2695" t="str">
            <v>40/STEVE SMITH</v>
          </cell>
          <cell r="N2695" t="str">
            <v>SMITH DISTRICT</v>
          </cell>
          <cell r="P2695">
            <v>43838</v>
          </cell>
          <cell r="Q2695">
            <v>44020.590104166702</v>
          </cell>
          <cell r="R2695">
            <v>44727</v>
          </cell>
          <cell r="S2695" t="str">
            <v>FRANKIE</v>
          </cell>
          <cell r="V2695" t="str">
            <v>41.553335</v>
          </cell>
          <cell r="W2695" t="str">
            <v>-73.043710</v>
          </cell>
        </row>
        <row r="2696">
          <cell r="B2696">
            <v>299221</v>
          </cell>
          <cell r="C2696" t="str">
            <v>248th ENG Norwich</v>
          </cell>
          <cell r="D2696" t="str">
            <v>C</v>
          </cell>
          <cell r="E2696">
            <v>0</v>
          </cell>
          <cell r="F2696" t="str">
            <v>TF</v>
          </cell>
          <cell r="G2696" t="str">
            <v>38 Stott Dr</v>
          </cell>
          <cell r="H2696" t="str">
            <v>NORWICH</v>
          </cell>
          <cell r="I2696" t="str">
            <v>CT</v>
          </cell>
          <cell r="J2696" t="str">
            <v>06360</v>
          </cell>
          <cell r="K2696" t="str">
            <v>Med Confidence Auto Street Ref Geocoded</v>
          </cell>
          <cell r="M2696" t="str">
            <v>40/STEVE SMITH</v>
          </cell>
          <cell r="N2696" t="str">
            <v>SMITH DISTRICT</v>
          </cell>
          <cell r="P2696">
            <v>42388</v>
          </cell>
          <cell r="Q2696">
            <v>43320.379537036999</v>
          </cell>
          <cell r="R2696">
            <v>44692</v>
          </cell>
          <cell r="S2696" t="str">
            <v>ADMIN</v>
          </cell>
          <cell r="V2696" t="str">
            <v>41.579763</v>
          </cell>
          <cell r="W2696" t="str">
            <v>-72.111786</v>
          </cell>
        </row>
        <row r="2697">
          <cell r="B2697">
            <v>299222</v>
          </cell>
          <cell r="C2697" t="str">
            <v>Summer House 11-8</v>
          </cell>
          <cell r="E2697">
            <v>0</v>
          </cell>
          <cell r="F2697" t="str">
            <v>TF</v>
          </cell>
          <cell r="G2697" t="str">
            <v>552 College Highway</v>
          </cell>
          <cell r="H2697" t="str">
            <v>SOUTHWICK</v>
          </cell>
          <cell r="I2697" t="str">
            <v>MA</v>
          </cell>
          <cell r="J2697" t="str">
            <v>01077</v>
          </cell>
          <cell r="K2697" t="str">
            <v>Exact Auto Street Reference Geocoded</v>
          </cell>
          <cell r="M2697" t="str">
            <v>IGNAZIO BACILE</v>
          </cell>
          <cell r="N2697" t="str">
            <v>BLAIR DISTRICT</v>
          </cell>
          <cell r="O2697" t="str">
            <v>EFFECTIVE 8/10/20 Del in all locations unless cust chooses not to.</v>
          </cell>
          <cell r="P2697">
            <v>42397</v>
          </cell>
          <cell r="Q2697">
            <v>44200.5242476852</v>
          </cell>
          <cell r="R2697">
            <v>44350</v>
          </cell>
          <cell r="S2697" t="str">
            <v>FRANKIE</v>
          </cell>
          <cell r="V2697" t="str">
            <v>42.059162</v>
          </cell>
          <cell r="W2697" t="str">
            <v>-72.766950</v>
          </cell>
        </row>
        <row r="2698">
          <cell r="B2698">
            <v>299223</v>
          </cell>
          <cell r="C2698" t="str">
            <v>Leo s Lunch</v>
          </cell>
          <cell r="D2698" t="str">
            <v>C</v>
          </cell>
          <cell r="E2698">
            <v>0</v>
          </cell>
          <cell r="F2698" t="str">
            <v>U</v>
          </cell>
          <cell r="G2698" t="str">
            <v>51 Brewer St</v>
          </cell>
          <cell r="H2698" t="str">
            <v>TORRINGTON</v>
          </cell>
          <cell r="I2698" t="str">
            <v>CT</v>
          </cell>
          <cell r="J2698" t="str">
            <v>06790</v>
          </cell>
          <cell r="K2698" t="str">
            <v>Exact Auto Street Reference Geocoded</v>
          </cell>
          <cell r="M2698" t="str">
            <v>LORI BLAIR</v>
          </cell>
          <cell r="N2698" t="str">
            <v>BLAIR DISTRICT</v>
          </cell>
          <cell r="P2698">
            <v>43711</v>
          </cell>
          <cell r="Q2698">
            <v>44340.880312499998</v>
          </cell>
          <cell r="R2698">
            <v>44446</v>
          </cell>
          <cell r="S2698" t="str">
            <v>FRANKIE</v>
          </cell>
          <cell r="V2698" t="str">
            <v>41.785375</v>
          </cell>
          <cell r="W2698" t="str">
            <v>-73.118395</v>
          </cell>
        </row>
        <row r="2699">
          <cell r="B2699">
            <v>299226</v>
          </cell>
          <cell r="C2699" t="str">
            <v>Tender Care 7-5</v>
          </cell>
          <cell r="E2699">
            <v>0</v>
          </cell>
          <cell r="F2699" t="str">
            <v>TF</v>
          </cell>
          <cell r="G2699" t="str">
            <v>800 East St</v>
          </cell>
          <cell r="H2699" t="str">
            <v>MIDDLETOWN</v>
          </cell>
          <cell r="I2699" t="str">
            <v>CT</v>
          </cell>
          <cell r="J2699" t="str">
            <v>06457</v>
          </cell>
          <cell r="K2699" t="str">
            <v>High Confidence Auto Street Ref Geocoded</v>
          </cell>
          <cell r="M2699" t="str">
            <v>MATT RAMOS / HOUSE</v>
          </cell>
          <cell r="N2699" t="str">
            <v>CAPPELLO DISTRICT</v>
          </cell>
          <cell r="O2699" t="str">
            <v>EFFECTIVE 8/10/20 Del in all locations unless cust chooses not to.</v>
          </cell>
          <cell r="P2699">
            <v>42460</v>
          </cell>
          <cell r="Q2699">
            <v>44200.526423611103</v>
          </cell>
          <cell r="R2699">
            <v>44112</v>
          </cell>
          <cell r="S2699" t="str">
            <v>FRANKIE</v>
          </cell>
          <cell r="V2699" t="str">
            <v>41.585690</v>
          </cell>
          <cell r="W2699" t="str">
            <v>-72.700731</v>
          </cell>
        </row>
        <row r="2700">
          <cell r="B2700">
            <v>299234</v>
          </cell>
          <cell r="C2700" t="str">
            <v>Muzzy Field</v>
          </cell>
          <cell r="D2700" t="str">
            <v>B</v>
          </cell>
          <cell r="E2700">
            <v>0</v>
          </cell>
          <cell r="F2700" t="str">
            <v>F</v>
          </cell>
          <cell r="G2700" t="str">
            <v>33 Muzzy Street</v>
          </cell>
          <cell r="H2700" t="str">
            <v>BRISTOL</v>
          </cell>
          <cell r="I2700" t="str">
            <v>CT</v>
          </cell>
          <cell r="J2700" t="str">
            <v>06010</v>
          </cell>
          <cell r="K2700" t="str">
            <v>Exact Auto Street Reference Geocoded</v>
          </cell>
          <cell r="M2700" t="str">
            <v>JAMES NASTRI</v>
          </cell>
          <cell r="N2700" t="str">
            <v>BLAIR DISTRICT</v>
          </cell>
          <cell r="O2700" t="str">
            <v>Call Nick 30 Minutes before delivery 203.815.2401.  DO NOT LEAVE THE PRODUCT WITH MAINTENANCE.  Must be left with Nick or manager.</v>
          </cell>
          <cell r="P2700">
            <v>44327</v>
          </cell>
          <cell r="Q2700">
            <v>44600.733530092599</v>
          </cell>
          <cell r="R2700">
            <v>44728</v>
          </cell>
          <cell r="S2700" t="str">
            <v>FRANKIE</v>
          </cell>
          <cell r="V2700" t="str">
            <v>41.673562</v>
          </cell>
          <cell r="W2700" t="str">
            <v>-72.959064</v>
          </cell>
        </row>
        <row r="2701">
          <cell r="B2701">
            <v>299238</v>
          </cell>
          <cell r="C2701" t="str">
            <v>1109th TASMG</v>
          </cell>
          <cell r="E2701">
            <v>0</v>
          </cell>
          <cell r="F2701" t="str">
            <v>U</v>
          </cell>
          <cell r="G2701" t="str">
            <v>139 Tower Ave</v>
          </cell>
          <cell r="H2701" t="str">
            <v>Groton</v>
          </cell>
          <cell r="I2701" t="str">
            <v>CT</v>
          </cell>
          <cell r="J2701" t="str">
            <v>06340</v>
          </cell>
          <cell r="K2701" t="str">
            <v>Exact Auto Street Reference Geocoded</v>
          </cell>
          <cell r="M2701" t="str">
            <v>40/STEVE SMITH</v>
          </cell>
          <cell r="N2701" t="str">
            <v>SMITH DISTRICT</v>
          </cell>
          <cell r="P2701">
            <v>42619</v>
          </cell>
          <cell r="Q2701">
            <v>44000.607280092598</v>
          </cell>
          <cell r="R2701">
            <v>43675</v>
          </cell>
          <cell r="S2701" t="str">
            <v>FRANKIE</v>
          </cell>
          <cell r="V2701" t="str">
            <v>41.333712</v>
          </cell>
          <cell r="W2701" t="str">
            <v>-72.047113</v>
          </cell>
        </row>
        <row r="2702">
          <cell r="B2702">
            <v>299239</v>
          </cell>
          <cell r="C2702" t="str">
            <v>143 MED CO</v>
          </cell>
          <cell r="D2702" t="str">
            <v>A</v>
          </cell>
          <cell r="E2702">
            <v>0</v>
          </cell>
          <cell r="F2702" t="str">
            <v>TF</v>
          </cell>
          <cell r="G2702" t="str">
            <v>375 Smith Street</v>
          </cell>
          <cell r="H2702" t="str">
            <v>MIDDLETOWN</v>
          </cell>
          <cell r="I2702" t="str">
            <v>CT</v>
          </cell>
          <cell r="J2702" t="str">
            <v>06457</v>
          </cell>
          <cell r="K2702" t="str">
            <v>High Confidence Auto Street Ref Geocoded</v>
          </cell>
          <cell r="M2702" t="str">
            <v>40/STEVE SMITH</v>
          </cell>
          <cell r="N2702" t="str">
            <v>SMITH DISTRICT</v>
          </cell>
          <cell r="P2702">
            <v>44385</v>
          </cell>
          <cell r="Q2702">
            <v>44385.510763888902</v>
          </cell>
          <cell r="R2702">
            <v>44613</v>
          </cell>
          <cell r="S2702" t="str">
            <v>ADMIN</v>
          </cell>
          <cell r="V2702" t="str">
            <v>41.583813</v>
          </cell>
          <cell r="W2702" t="str">
            <v>-72.716949</v>
          </cell>
        </row>
        <row r="2703">
          <cell r="B2703">
            <v>299241</v>
          </cell>
          <cell r="C2703" t="str">
            <v>1048th Enfield CHANGED</v>
          </cell>
          <cell r="D2703" t="str">
            <v>C</v>
          </cell>
          <cell r="E2703">
            <v>0</v>
          </cell>
          <cell r="F2703" t="str">
            <v>TRF</v>
          </cell>
          <cell r="G2703" t="str">
            <v>1635 King St</v>
          </cell>
          <cell r="H2703" t="str">
            <v>enfield</v>
          </cell>
          <cell r="I2703" t="str">
            <v>CT</v>
          </cell>
          <cell r="J2703" t="str">
            <v>06082</v>
          </cell>
          <cell r="K2703" t="str">
            <v>Exact Auto Street Reference Geocoded</v>
          </cell>
          <cell r="M2703" t="str">
            <v>40/STEVE SMITH</v>
          </cell>
          <cell r="N2703" t="str">
            <v>SMITH DISTRICT</v>
          </cell>
          <cell r="O2703" t="str">
            <v>Call Andrea @ 2036717147</v>
          </cell>
          <cell r="P2703">
            <v>42738</v>
          </cell>
          <cell r="Q2703">
            <v>44392.521180555603</v>
          </cell>
          <cell r="R2703">
            <v>44755</v>
          </cell>
          <cell r="S2703" t="str">
            <v>ADMIN</v>
          </cell>
          <cell r="V2703" t="str">
            <v>41.945997</v>
          </cell>
          <cell r="W2703" t="str">
            <v>-72.602309</v>
          </cell>
        </row>
        <row r="2704">
          <cell r="B2704">
            <v>299245</v>
          </cell>
          <cell r="C2704" t="str">
            <v>The Butchery 630-4</v>
          </cell>
          <cell r="D2704" t="str">
            <v>C</v>
          </cell>
          <cell r="E2704">
            <v>0</v>
          </cell>
          <cell r="F2704" t="str">
            <v>MTR</v>
          </cell>
          <cell r="G2704" t="str">
            <v>182 North St</v>
          </cell>
          <cell r="H2704" t="str">
            <v>DANVERS</v>
          </cell>
          <cell r="I2704" t="str">
            <v>MA</v>
          </cell>
          <cell r="J2704" t="str">
            <v>01923</v>
          </cell>
          <cell r="K2704" t="str">
            <v>Exact Auto Street Reference Geocoded</v>
          </cell>
          <cell r="M2704" t="str">
            <v>JERAMIE PERRY</v>
          </cell>
          <cell r="N2704" t="str">
            <v>CAPPELLO DISTRICT</v>
          </cell>
          <cell r="O2704" t="str">
            <v>EFFECTIVE 8/10/20 Del in all locations unless cust chooses not to.</v>
          </cell>
          <cell r="P2704">
            <v>42822</v>
          </cell>
          <cell r="Q2704">
            <v>44053.541400463</v>
          </cell>
          <cell r="R2704">
            <v>44760</v>
          </cell>
          <cell r="S2704" t="str">
            <v>FRANKIE</v>
          </cell>
          <cell r="V2704" t="str">
            <v>42.596775</v>
          </cell>
          <cell r="W2704" t="str">
            <v>-70.959294</v>
          </cell>
        </row>
        <row r="2705">
          <cell r="B2705">
            <v>299250</v>
          </cell>
          <cell r="C2705" t="str">
            <v>Wild Tree Inc.</v>
          </cell>
          <cell r="E2705">
            <v>0</v>
          </cell>
          <cell r="F2705" t="str">
            <v>WF</v>
          </cell>
          <cell r="G2705" t="str">
            <v>15 Wellington Road</v>
          </cell>
          <cell r="H2705" t="str">
            <v>Lincoln</v>
          </cell>
          <cell r="I2705" t="str">
            <v>RI</v>
          </cell>
          <cell r="J2705" t="str">
            <v>02865</v>
          </cell>
          <cell r="K2705" t="str">
            <v>Exact Auto Street Reference Geocoded</v>
          </cell>
          <cell r="M2705" t="str">
            <v>40/STEVE SMITH</v>
          </cell>
          <cell r="N2705" t="str">
            <v>SMITH DISTRICT</v>
          </cell>
          <cell r="O2705" t="str">
            <v>EFFECTIVE 8/10/20 Del in all locations unless cust chooses not to.</v>
          </cell>
          <cell r="P2705">
            <v>43076</v>
          </cell>
          <cell r="Q2705">
            <v>44053.541400463</v>
          </cell>
          <cell r="R2705">
            <v>44299</v>
          </cell>
          <cell r="S2705" t="str">
            <v>FRANKIE</v>
          </cell>
          <cell r="V2705" t="str">
            <v>41.921753</v>
          </cell>
          <cell r="W2705" t="str">
            <v>-71.475391</v>
          </cell>
        </row>
        <row r="2706">
          <cell r="B2706">
            <v>299251</v>
          </cell>
          <cell r="C2706" t="str">
            <v>Tender Care Hamden 7-6</v>
          </cell>
          <cell r="E2706">
            <v>0</v>
          </cell>
          <cell r="F2706" t="str">
            <v>TF</v>
          </cell>
          <cell r="G2706" t="str">
            <v>40 London Dr</v>
          </cell>
          <cell r="H2706" t="str">
            <v>HAMDEN</v>
          </cell>
          <cell r="I2706" t="str">
            <v>CT</v>
          </cell>
          <cell r="J2706" t="str">
            <v>06517</v>
          </cell>
          <cell r="K2706" t="str">
            <v>Exact Auto Street Reference Geocoded</v>
          </cell>
          <cell r="M2706" t="str">
            <v>MATT RAMOS / HOUSE</v>
          </cell>
          <cell r="N2706" t="str">
            <v>CAPPELLO DISTRICT</v>
          </cell>
          <cell r="O2706" t="str">
            <v>EFFECTIVE 8/10/20 Del in all locations unless cust chooses not to.</v>
          </cell>
          <cell r="P2706">
            <v>43160</v>
          </cell>
          <cell r="Q2706">
            <v>44200.526423611103</v>
          </cell>
          <cell r="R2706">
            <v>44112</v>
          </cell>
          <cell r="S2706" t="str">
            <v>FRANKIE</v>
          </cell>
          <cell r="V2706" t="str">
            <v>41.343409</v>
          </cell>
          <cell r="W2706" t="str">
            <v>-72.900822</v>
          </cell>
        </row>
        <row r="2707">
          <cell r="B2707">
            <v>299252</v>
          </cell>
          <cell r="C2707" t="str">
            <v>RI ANG 43 BRIGADE</v>
          </cell>
          <cell r="E2707">
            <v>0</v>
          </cell>
          <cell r="F2707" t="str">
            <v>TF</v>
          </cell>
          <cell r="G2707" t="str">
            <v>541 Airport road</v>
          </cell>
          <cell r="H2707" t="str">
            <v>WARWICK</v>
          </cell>
          <cell r="I2707" t="str">
            <v>RI</v>
          </cell>
          <cell r="J2707" t="str">
            <v>02886</v>
          </cell>
          <cell r="K2707" t="str">
            <v>Exact Auto Street Reference Geocoded</v>
          </cell>
          <cell r="M2707" t="str">
            <v>40/STEVE SMITH</v>
          </cell>
          <cell r="N2707" t="str">
            <v>SMITH DISTRICT</v>
          </cell>
          <cell r="P2707">
            <v>44011</v>
          </cell>
          <cell r="Q2707">
            <v>44032.490787037001</v>
          </cell>
          <cell r="S2707" t="str">
            <v>FRANKIE</v>
          </cell>
          <cell r="V2707" t="str">
            <v>41.732928</v>
          </cell>
          <cell r="W2707" t="str">
            <v>-71.426640</v>
          </cell>
        </row>
        <row r="2708">
          <cell r="B2708">
            <v>299255</v>
          </cell>
          <cell r="C2708" t="str">
            <v>CT GUARD 102ND INFANTRY</v>
          </cell>
          <cell r="D2708" t="str">
            <v>DOD</v>
          </cell>
          <cell r="E2708">
            <v>0</v>
          </cell>
          <cell r="F2708" t="str">
            <v>R</v>
          </cell>
          <cell r="G2708" t="str">
            <v>87 MONTOWESE STREET</v>
          </cell>
          <cell r="H2708" t="str">
            <v>BRANFORD</v>
          </cell>
          <cell r="I2708" t="str">
            <v>CT</v>
          </cell>
          <cell r="J2708" t="str">
            <v>06405</v>
          </cell>
          <cell r="K2708" t="str">
            <v>Exact Auto Street Reference Geocoded</v>
          </cell>
          <cell r="M2708" t="str">
            <v>40/STEVE SMITH</v>
          </cell>
          <cell r="N2708" t="str">
            <v>SMITH DISTRICT</v>
          </cell>
          <cell r="P2708">
            <v>44118</v>
          </cell>
          <cell r="Q2708">
            <v>44327.525069444397</v>
          </cell>
          <cell r="S2708" t="str">
            <v>FRANKIE</v>
          </cell>
          <cell r="V2708" t="str">
            <v>41.278075</v>
          </cell>
          <cell r="W2708" t="str">
            <v>-72.806516</v>
          </cell>
        </row>
        <row r="2709">
          <cell r="B2709">
            <v>299262</v>
          </cell>
          <cell r="C2709" t="str">
            <v>RIC Training School</v>
          </cell>
          <cell r="D2709" t="str">
            <v>A</v>
          </cell>
          <cell r="E2709">
            <v>0</v>
          </cell>
          <cell r="F2709" t="str">
            <v>MTWF</v>
          </cell>
          <cell r="G2709" t="str">
            <v>57 POWER ROAD</v>
          </cell>
          <cell r="H2709" t="str">
            <v>CRANSTON</v>
          </cell>
          <cell r="I2709" t="str">
            <v>RI</v>
          </cell>
          <cell r="J2709" t="str">
            <v>02920</v>
          </cell>
          <cell r="K2709" t="str">
            <v>Exact Auto Street Reference Geocoded</v>
          </cell>
          <cell r="M2709" t="str">
            <v>40/STEVE SMITH</v>
          </cell>
          <cell r="N2709" t="str">
            <v>SMITH DISTRICT</v>
          </cell>
          <cell r="O2709" t="str">
            <v>EFFECTIVE 8/10/20 Del in all locations unless cust chooses not to.</v>
          </cell>
          <cell r="P2709">
            <v>43347</v>
          </cell>
          <cell r="Q2709">
            <v>44692.535324074102</v>
          </cell>
          <cell r="R2709">
            <v>44761</v>
          </cell>
          <cell r="S2709" t="str">
            <v>FRANKIE</v>
          </cell>
          <cell r="V2709" t="str">
            <v>41.746540</v>
          </cell>
          <cell r="W2709" t="str">
            <v>-71.459395</v>
          </cell>
        </row>
        <row r="2710">
          <cell r="B2710">
            <v>299263</v>
          </cell>
          <cell r="C2710" t="str">
            <v>Wlingford Endoscopy 6-4</v>
          </cell>
          <cell r="D2710" t="str">
            <v>A</v>
          </cell>
          <cell r="E2710">
            <v>0</v>
          </cell>
          <cell r="F2710" t="str">
            <v>F</v>
          </cell>
          <cell r="G2710" t="str">
            <v>863 North Main St</v>
          </cell>
          <cell r="H2710" t="str">
            <v>WALLINGFORD</v>
          </cell>
          <cell r="I2710" t="str">
            <v>CT</v>
          </cell>
          <cell r="J2710" t="str">
            <v>06492</v>
          </cell>
          <cell r="K2710" t="str">
            <v>Ambiguous Auto Street Ref Geocode</v>
          </cell>
          <cell r="M2710" t="str">
            <v>MATT RAMOS / HOUSE</v>
          </cell>
          <cell r="N2710" t="str">
            <v>CAPPELLO DISTRICT</v>
          </cell>
          <cell r="O2710" t="str">
            <v>EFFECTIVE 8/10/20 Del in all locations unless cust chooses not to.</v>
          </cell>
          <cell r="P2710">
            <v>43369</v>
          </cell>
          <cell r="Q2710">
            <v>44200.526423611103</v>
          </cell>
          <cell r="R2710">
            <v>44756</v>
          </cell>
          <cell r="S2710" t="str">
            <v>FRANKIE</v>
          </cell>
          <cell r="V2710" t="str">
            <v>41.472292</v>
          </cell>
          <cell r="W2710" t="str">
            <v>-72.809693</v>
          </cell>
        </row>
        <row r="2711">
          <cell r="B2711">
            <v>299297</v>
          </cell>
          <cell r="C2711" t="str">
            <v>KEY - test kitchen CHESHIRE</v>
          </cell>
          <cell r="D2711" t="str">
            <v>A</v>
          </cell>
          <cell r="E2711">
            <v>0</v>
          </cell>
          <cell r="F2711" t="str">
            <v>W</v>
          </cell>
          <cell r="G2711" t="str">
            <v>957 South Main St</v>
          </cell>
          <cell r="H2711" t="str">
            <v>CHESHIRE</v>
          </cell>
          <cell r="I2711" t="str">
            <v>CT</v>
          </cell>
          <cell r="J2711" t="str">
            <v>06410</v>
          </cell>
          <cell r="K2711" t="str">
            <v>Exact Auto Street Reference Geocoded</v>
          </cell>
          <cell r="M2711" t="str">
            <v>JCAPPELLO</v>
          </cell>
          <cell r="N2711" t="str">
            <v>CAPPELLO DISTRICT</v>
          </cell>
          <cell r="O2711" t="str">
            <v>EFFECTIVE 8/10/20 Del in all locations unless cust chooses not to.  Alarm 4839. Use main door.  Driver needs to make separate deliveries to the test kitchen. Key has been provided.  Access through restaurant entrance. Test kitchen on left in</v>
          </cell>
          <cell r="P2711">
            <v>43418</v>
          </cell>
          <cell r="Q2711">
            <v>44496.570127314801</v>
          </cell>
          <cell r="R2711">
            <v>44201</v>
          </cell>
          <cell r="S2711" t="str">
            <v>FRANKIE</v>
          </cell>
          <cell r="U2711" t="str">
            <v>14</v>
          </cell>
          <cell r="V2711" t="str">
            <v>41.478817</v>
          </cell>
          <cell r="W2711" t="str">
            <v>-72.905980</v>
          </cell>
        </row>
        <row r="2712">
          <cell r="B2712">
            <v>299302</v>
          </cell>
          <cell r="C2712" t="str">
            <v>Cater-It</v>
          </cell>
          <cell r="E2712">
            <v>0</v>
          </cell>
          <cell r="F2712" t="str">
            <v>WF</v>
          </cell>
          <cell r="G2712" t="str">
            <v>955 Main St</v>
          </cell>
          <cell r="H2712" t="str">
            <v>CHESHIRE</v>
          </cell>
          <cell r="I2712" t="str">
            <v>CT</v>
          </cell>
          <cell r="J2712" t="str">
            <v>06410</v>
          </cell>
          <cell r="K2712" t="str">
            <v>High Confidence Auto Street Ref Geocoded</v>
          </cell>
          <cell r="M2712" t="str">
            <v>JCAPPELLO</v>
          </cell>
          <cell r="N2712" t="str">
            <v>CAPPELLO DISTRICT</v>
          </cell>
          <cell r="O2712" t="str">
            <v>Glass door in rear of building by the entrance to Jakes Cheshire.</v>
          </cell>
          <cell r="P2712">
            <v>43608</v>
          </cell>
          <cell r="Q2712">
            <v>44496.570127314801</v>
          </cell>
          <cell r="R2712">
            <v>44201</v>
          </cell>
          <cell r="S2712" t="str">
            <v>FRANKIE</v>
          </cell>
          <cell r="U2712" t="str">
            <v>14</v>
          </cell>
          <cell r="V2712" t="str">
            <v>41.478831</v>
          </cell>
          <cell r="W2712" t="str">
            <v>-72.905978</v>
          </cell>
        </row>
        <row r="2713">
          <cell r="B2713">
            <v>299337</v>
          </cell>
          <cell r="C2713" t="str">
            <v>Nabraska Land</v>
          </cell>
          <cell r="E2713">
            <v>0</v>
          </cell>
          <cell r="F2713" t="str">
            <v>U</v>
          </cell>
          <cell r="G2713" t="str">
            <v>355 Food Center Dr</v>
          </cell>
          <cell r="H2713" t="str">
            <v>BRONX</v>
          </cell>
          <cell r="I2713" t="str">
            <v>NY</v>
          </cell>
          <cell r="J2713" t="str">
            <v>10474</v>
          </cell>
          <cell r="K2713" t="str">
            <v>Exact Auto Street Reference Geocoded</v>
          </cell>
          <cell r="M2713" t="str">
            <v>JERAMIE PERRY</v>
          </cell>
          <cell r="N2713" t="str">
            <v>CAPPELLO DISTRICT</v>
          </cell>
          <cell r="P2713">
            <v>43779</v>
          </cell>
          <cell r="Q2713">
            <v>43914.602962962999</v>
          </cell>
          <cell r="R2713">
            <v>43800</v>
          </cell>
          <cell r="S2713" t="str">
            <v>FRANKIE</v>
          </cell>
          <cell r="V2713" t="str">
            <v>40.808328</v>
          </cell>
          <cell r="W2713" t="str">
            <v>-73.871999</v>
          </cell>
        </row>
        <row r="2714">
          <cell r="B2714">
            <v>299338</v>
          </cell>
          <cell r="C2714" t="str">
            <v>Franciscan center</v>
          </cell>
          <cell r="D2714" t="str">
            <v>C</v>
          </cell>
          <cell r="E2714">
            <v>0</v>
          </cell>
          <cell r="F2714" t="str">
            <v>WF</v>
          </cell>
          <cell r="G2714" t="str">
            <v>285 Church St</v>
          </cell>
          <cell r="H2714" t="str">
            <v>HARTFORD</v>
          </cell>
          <cell r="I2714" t="str">
            <v>CT</v>
          </cell>
          <cell r="J2714" t="str">
            <v>06103</v>
          </cell>
          <cell r="K2714" t="str">
            <v>High Confidence Auto Street Ref Geocoded</v>
          </cell>
          <cell r="M2714" t="str">
            <v>SAUL SHEMKOVITZ</v>
          </cell>
          <cell r="N2714" t="str">
            <v>BLAIR DISTRICT</v>
          </cell>
          <cell r="P2714">
            <v>43844</v>
          </cell>
          <cell r="Q2714">
            <v>43844.635960648098</v>
          </cell>
          <cell r="R2714">
            <v>43858</v>
          </cell>
          <cell r="S2714" t="str">
            <v>FRANKIE</v>
          </cell>
          <cell r="V2714" t="str">
            <v>41.769206</v>
          </cell>
          <cell r="W2714" t="str">
            <v>-72.678261</v>
          </cell>
        </row>
        <row r="2715">
          <cell r="B2715">
            <v>299341</v>
          </cell>
          <cell r="C2715" t="str">
            <v>Jakes WB - Lock Haven</v>
          </cell>
          <cell r="D2715" t="str">
            <v>A</v>
          </cell>
          <cell r="E2715">
            <v>0</v>
          </cell>
          <cell r="F2715" t="str">
            <v>R</v>
          </cell>
          <cell r="G2715" t="str">
            <v>360 East Walnut Street</v>
          </cell>
          <cell r="H2715" t="str">
            <v>DUNNSTOWN</v>
          </cell>
          <cell r="I2715" t="str">
            <v>PA</v>
          </cell>
          <cell r="J2715" t="str">
            <v>17745</v>
          </cell>
          <cell r="K2715" t="str">
            <v>High Confidence Auto Street Ref Geocoded</v>
          </cell>
          <cell r="L2715" t="str">
            <v>BHD</v>
          </cell>
          <cell r="M2715" t="str">
            <v>JCAPPELLO</v>
          </cell>
          <cell r="N2715" t="str">
            <v>CAPPELLO DISTRICT</v>
          </cell>
          <cell r="P2715">
            <v>44053</v>
          </cell>
          <cell r="Q2715">
            <v>44766.722314814797</v>
          </cell>
          <cell r="R2715">
            <v>44762</v>
          </cell>
          <cell r="S2715" t="str">
            <v>FRANKIE</v>
          </cell>
          <cell r="V2715" t="str">
            <v>41.132274</v>
          </cell>
          <cell r="W2715" t="str">
            <v>-77.441414</v>
          </cell>
        </row>
        <row r="2716">
          <cell r="B2716">
            <v>299358</v>
          </cell>
          <cell r="C2716" t="str">
            <v>KEY - Wayback Watertown</v>
          </cell>
          <cell r="D2716" t="str">
            <v>A</v>
          </cell>
          <cell r="E2716">
            <v>0</v>
          </cell>
          <cell r="F2716" t="str">
            <v>W</v>
          </cell>
          <cell r="G2716" t="str">
            <v>1142 Main Street</v>
          </cell>
          <cell r="H2716" t="str">
            <v>WATERTOWN</v>
          </cell>
          <cell r="I2716" t="str">
            <v>CT</v>
          </cell>
          <cell r="J2716" t="str">
            <v>06795</v>
          </cell>
          <cell r="K2716" t="str">
            <v>Exact Auto Street Reference Geocoded</v>
          </cell>
          <cell r="M2716" t="str">
            <v>JCAPPELLO</v>
          </cell>
          <cell r="N2716" t="str">
            <v>CAPPELLO DISTRICT</v>
          </cell>
          <cell r="P2716">
            <v>44697</v>
          </cell>
          <cell r="Q2716">
            <v>44707.596053240697</v>
          </cell>
          <cell r="R2716">
            <v>44761</v>
          </cell>
          <cell r="S2716" t="str">
            <v>ADMIN</v>
          </cell>
          <cell r="U2716" t="str">
            <v>75</v>
          </cell>
          <cell r="V2716" t="str">
            <v>41.593248</v>
          </cell>
          <cell r="W2716" t="str">
            <v>-73.109530</v>
          </cell>
        </row>
        <row r="2717">
          <cell r="B2717">
            <v>300000</v>
          </cell>
          <cell r="C2717" t="str">
            <v>Bethlehem Fair</v>
          </cell>
          <cell r="E2717">
            <v>0</v>
          </cell>
          <cell r="F2717" t="str">
            <v>S</v>
          </cell>
          <cell r="G2717" t="str">
            <v>384 Main St North</v>
          </cell>
          <cell r="H2717" t="str">
            <v>BETHLEHEM</v>
          </cell>
          <cell r="I2717" t="str">
            <v>CT</v>
          </cell>
          <cell r="J2717" t="str">
            <v>06751</v>
          </cell>
          <cell r="K2717" t="str">
            <v>Exact Auto Street Reference Geocoded</v>
          </cell>
          <cell r="M2717" t="str">
            <v>KEN CARDNER</v>
          </cell>
          <cell r="N2717" t="str">
            <v>BLAIR DISTRICT</v>
          </cell>
          <cell r="O2717" t="str">
            <v>Goshen Fair - Low &amp; Slow Catering 329037 &amp; JT Catering 328024.  PLEASE DELIVER TO FAIR.</v>
          </cell>
          <cell r="P2717">
            <v>43705</v>
          </cell>
          <cell r="Q2717">
            <v>44686.559131944399</v>
          </cell>
          <cell r="R2717">
            <v>44083</v>
          </cell>
          <cell r="S2717" t="str">
            <v>FRANKIE</v>
          </cell>
          <cell r="V2717" t="str">
            <v>41.826040</v>
          </cell>
          <cell r="W2717" t="str">
            <v>-73.222614</v>
          </cell>
        </row>
        <row r="2718">
          <cell r="B2718">
            <v>300001</v>
          </cell>
          <cell r="C2718" t="str">
            <v>Wolcott Fairgrounds</v>
          </cell>
          <cell r="E2718">
            <v>0</v>
          </cell>
          <cell r="F2718" t="str">
            <v>U</v>
          </cell>
          <cell r="G2718" t="str">
            <v>221 Nichols Road</v>
          </cell>
          <cell r="H2718" t="str">
            <v>WOLCOTT</v>
          </cell>
          <cell r="I2718" t="str">
            <v>CT</v>
          </cell>
          <cell r="J2718" t="str">
            <v>06716</v>
          </cell>
          <cell r="K2718" t="str">
            <v>Exact Auto Street Reference Geocoded</v>
          </cell>
          <cell r="P2718">
            <v>44062</v>
          </cell>
          <cell r="Q2718">
            <v>44062.491620370398</v>
          </cell>
          <cell r="R2718">
            <v>44062</v>
          </cell>
          <cell r="S2718" t="str">
            <v>FRANKIE</v>
          </cell>
          <cell r="V2718" t="str">
            <v>41.578783</v>
          </cell>
          <cell r="W2718" t="str">
            <v>-72.983232</v>
          </cell>
        </row>
        <row r="2719">
          <cell r="B2719">
            <v>301024</v>
          </cell>
          <cell r="C2719" t="str">
            <v>Shell Food Mart 5:30 - 11</v>
          </cell>
          <cell r="D2719" t="str">
            <v>C</v>
          </cell>
          <cell r="E2719">
            <v>0</v>
          </cell>
          <cell r="F2719" t="str">
            <v>M</v>
          </cell>
          <cell r="G2719" t="str">
            <v>2088 Hebron Ave</v>
          </cell>
          <cell r="H2719" t="str">
            <v>GLASTONBURY</v>
          </cell>
          <cell r="I2719" t="str">
            <v>CT</v>
          </cell>
          <cell r="J2719" t="str">
            <v>06033</v>
          </cell>
          <cell r="K2719" t="str">
            <v>Exact Auto Street Reference Geocoded</v>
          </cell>
          <cell r="M2719" t="str">
            <v>CHRISTINE DEVORE</v>
          </cell>
          <cell r="N2719" t="str">
            <v>BLAIR DISTRICT</v>
          </cell>
          <cell r="O2719" t="str">
            <v>EFFECTIVE 8/10/20 Del in all locations unless cust chooses not to.</v>
          </cell>
          <cell r="P2719">
            <v>40490</v>
          </cell>
          <cell r="Q2719">
            <v>44299.509560185201</v>
          </cell>
          <cell r="R2719">
            <v>44724</v>
          </cell>
          <cell r="S2719" t="str">
            <v>FRANKIE</v>
          </cell>
          <cell r="V2719" t="str">
            <v>41.712426</v>
          </cell>
          <cell r="W2719" t="str">
            <v>-72.527382</v>
          </cell>
        </row>
        <row r="2720">
          <cell r="B2720">
            <v>301126</v>
          </cell>
          <cell r="C2720" t="str">
            <v>Bishop s Orchard &amp; Sons</v>
          </cell>
          <cell r="D2720" t="str">
            <v>B</v>
          </cell>
          <cell r="E2720">
            <v>0</v>
          </cell>
          <cell r="F2720" t="str">
            <v>MWF</v>
          </cell>
          <cell r="G2720" t="str">
            <v>1355 Boston Post Rd</v>
          </cell>
          <cell r="H2720" t="str">
            <v>GUILFORD</v>
          </cell>
          <cell r="I2720" t="str">
            <v>CT</v>
          </cell>
          <cell r="J2720" t="str">
            <v>06437</v>
          </cell>
          <cell r="K2720" t="str">
            <v>Exact Auto Street Reference Geocoded</v>
          </cell>
          <cell r="L2720" t="str">
            <v>DOCK</v>
          </cell>
          <cell r="M2720" t="str">
            <v>KEN CARDNER</v>
          </cell>
          <cell r="N2720" t="str">
            <v>BLAIR DISTRICT</v>
          </cell>
          <cell r="O2720" t="str">
            <v>EFFECTIVE 8/10/20 Del in all locations unless cust chooses not to.</v>
          </cell>
          <cell r="P2720">
            <v>38986</v>
          </cell>
          <cell r="Q2720">
            <v>44510.493576388901</v>
          </cell>
          <cell r="R2720">
            <v>44761</v>
          </cell>
          <cell r="S2720" t="str">
            <v>FRANKIE</v>
          </cell>
          <cell r="V2720" t="str">
            <v>41.289591</v>
          </cell>
          <cell r="W2720" t="str">
            <v>-72.695080</v>
          </cell>
        </row>
        <row r="2721">
          <cell r="B2721">
            <v>301134</v>
          </cell>
          <cell r="C2721" t="str">
            <v>Town Of Groton Senior Center</v>
          </cell>
          <cell r="D2721" t="str">
            <v>C</v>
          </cell>
          <cell r="E2721">
            <v>0</v>
          </cell>
          <cell r="F2721" t="str">
            <v>MW</v>
          </cell>
          <cell r="G2721" t="str">
            <v>102 newtown rd</v>
          </cell>
          <cell r="H2721" t="str">
            <v>GROTON</v>
          </cell>
          <cell r="I2721" t="str">
            <v>CT</v>
          </cell>
          <cell r="J2721" t="str">
            <v>06340</v>
          </cell>
          <cell r="K2721" t="str">
            <v>High Confidence Auto Street Ref Geocoded</v>
          </cell>
          <cell r="M2721" t="str">
            <v>40/STEVE SMITH</v>
          </cell>
          <cell r="N2721" t="str">
            <v>SMITH DISTRICT</v>
          </cell>
          <cell r="O2721" t="str">
            <v>EFFECTIVE 8/10/20 Del in all locations unless cust chooses not to.</v>
          </cell>
          <cell r="P2721">
            <v>39119</v>
          </cell>
          <cell r="Q2721">
            <v>44053.541400463</v>
          </cell>
          <cell r="R2721">
            <v>44761</v>
          </cell>
          <cell r="S2721" t="str">
            <v>FRANKIE</v>
          </cell>
          <cell r="V2721" t="str">
            <v>41.349228</v>
          </cell>
          <cell r="W2721" t="str">
            <v>-72.029196</v>
          </cell>
        </row>
        <row r="2722">
          <cell r="B2722">
            <v>302010</v>
          </cell>
          <cell r="C2722" t="str">
            <v>Evan. Baptist Home</v>
          </cell>
          <cell r="D2722" t="str">
            <v>A</v>
          </cell>
          <cell r="E2722">
            <v>0</v>
          </cell>
          <cell r="F2722" t="str">
            <v>MWF</v>
          </cell>
          <cell r="G2722" t="str">
            <v>574 Ashford Center Rd</v>
          </cell>
          <cell r="H2722" t="str">
            <v>ASHFORD</v>
          </cell>
          <cell r="I2722" t="str">
            <v>CT</v>
          </cell>
          <cell r="J2722" t="str">
            <v>6278.</v>
          </cell>
          <cell r="K2722" t="str">
            <v>Exact Auto Street Reference Geocoded</v>
          </cell>
          <cell r="M2722" t="str">
            <v>MATT RAMOS / HOUSE</v>
          </cell>
          <cell r="N2722" t="str">
            <v>CAPPELLO DISTRICT</v>
          </cell>
          <cell r="P2722">
            <v>44002</v>
          </cell>
          <cell r="Q2722">
            <v>44496.570127314801</v>
          </cell>
          <cell r="S2722" t="str">
            <v>FRANKIE</v>
          </cell>
          <cell r="V2722" t="str">
            <v>41.877588</v>
          </cell>
          <cell r="W2722" t="str">
            <v>-72.113545</v>
          </cell>
        </row>
        <row r="2723">
          <cell r="B2723">
            <v>302504</v>
          </cell>
          <cell r="C2723" t="str">
            <v>KEY - Gina Marie Resturant</v>
          </cell>
          <cell r="D2723" t="str">
            <v>B</v>
          </cell>
          <cell r="E2723">
            <v>0</v>
          </cell>
          <cell r="F2723" t="str">
            <v>M</v>
          </cell>
          <cell r="G2723" t="str">
            <v>71 Main St</v>
          </cell>
          <cell r="H2723" t="str">
            <v>HEBRON</v>
          </cell>
          <cell r="I2723" t="str">
            <v>CT</v>
          </cell>
          <cell r="J2723" t="str">
            <v>06248</v>
          </cell>
          <cell r="K2723" t="str">
            <v>Exact Auto Street Reference Geocoded</v>
          </cell>
          <cell r="M2723" t="str">
            <v>CHRISTINE DEVORE</v>
          </cell>
          <cell r="N2723" t="str">
            <v>BLAIR DISTRICT</v>
          </cell>
          <cell r="O2723" t="str">
            <v>Freezer first door on the right, Go through the walk in reefer, to get into freezer.  Dry stock, just as you go in the back door, there is a small room on the left.</v>
          </cell>
          <cell r="P2723">
            <v>38832</v>
          </cell>
          <cell r="Q2723">
            <v>44519.635011574101</v>
          </cell>
          <cell r="R2723">
            <v>44766</v>
          </cell>
          <cell r="S2723" t="str">
            <v>ADMIN</v>
          </cell>
          <cell r="U2723" t="str">
            <v>35</v>
          </cell>
          <cell r="V2723" t="str">
            <v>41.659780</v>
          </cell>
          <cell r="W2723" t="str">
            <v>-72.360206</v>
          </cell>
        </row>
        <row r="2724">
          <cell r="B2724">
            <v>302512</v>
          </cell>
          <cell r="C2724" t="str">
            <v>TONYS PIZZA</v>
          </cell>
          <cell r="D2724" t="str">
            <v>D</v>
          </cell>
          <cell r="E2724">
            <v>0</v>
          </cell>
          <cell r="F2724" t="str">
            <v>TF</v>
          </cell>
          <cell r="G2724" t="str">
            <v>117 MAIN ST</v>
          </cell>
          <cell r="H2724" t="str">
            <v>WILLIMANTIC</v>
          </cell>
          <cell r="I2724" t="str">
            <v>CT</v>
          </cell>
          <cell r="J2724" t="str">
            <v>06226</v>
          </cell>
          <cell r="K2724" t="str">
            <v>Exact Auto Street Reference Geocoded</v>
          </cell>
          <cell r="M2724" t="str">
            <v>JOHN DIBACCO</v>
          </cell>
          <cell r="N2724" t="str">
            <v>BLAIR DISTRICT</v>
          </cell>
          <cell r="O2724" t="str">
            <v>EFFECTIVE 8/10/20 Del in all locations unless cust chooses not to.</v>
          </cell>
          <cell r="P2724">
            <v>43877</v>
          </cell>
          <cell r="Q2724">
            <v>44692.535324074102</v>
          </cell>
          <cell r="R2724">
            <v>44763</v>
          </cell>
          <cell r="S2724" t="str">
            <v>FRANKIE</v>
          </cell>
          <cell r="V2724" t="str">
            <v>41.715336</v>
          </cell>
          <cell r="W2724" t="str">
            <v>-72.198411</v>
          </cell>
        </row>
        <row r="2725">
          <cell r="B2725">
            <v>302513</v>
          </cell>
          <cell r="C2725" t="str">
            <v>Channel 3 kids Camp</v>
          </cell>
          <cell r="D2725" t="str">
            <v>B</v>
          </cell>
          <cell r="E2725">
            <v>0</v>
          </cell>
          <cell r="F2725" t="str">
            <v>MWF</v>
          </cell>
          <cell r="G2725" t="str">
            <v>73 Times Farms Rd</v>
          </cell>
          <cell r="H2725" t="str">
            <v>ANDOVER</v>
          </cell>
          <cell r="I2725" t="str">
            <v>CT</v>
          </cell>
          <cell r="J2725" t="str">
            <v>06232</v>
          </cell>
          <cell r="K2725" t="str">
            <v>Ambiguous Auto Street Ref Geocode</v>
          </cell>
          <cell r="M2725" t="str">
            <v>MATT HEBERT</v>
          </cell>
          <cell r="N2725" t="str">
            <v>BLAIR DISTRICT</v>
          </cell>
          <cell r="P2725">
            <v>38894</v>
          </cell>
          <cell r="Q2725">
            <v>44299.509560185201</v>
          </cell>
          <cell r="R2725">
            <v>44423</v>
          </cell>
          <cell r="S2725" t="str">
            <v>FRANKIE</v>
          </cell>
          <cell r="V2725" t="str">
            <v>41.725440</v>
          </cell>
          <cell r="W2725" t="str">
            <v>-72.406483</v>
          </cell>
        </row>
        <row r="2726">
          <cell r="B2726">
            <v>302555</v>
          </cell>
          <cell r="C2726" t="str">
            <v>Union House 9-11</v>
          </cell>
          <cell r="D2726" t="str">
            <v>B</v>
          </cell>
          <cell r="E2726">
            <v>0</v>
          </cell>
          <cell r="F2726" t="str">
            <v>TF</v>
          </cell>
          <cell r="G2726" t="str">
            <v>276 Union Ave</v>
          </cell>
          <cell r="H2726" t="str">
            <v>BRIDGEPORT</v>
          </cell>
          <cell r="I2726" t="str">
            <v>CT</v>
          </cell>
          <cell r="J2726" t="str">
            <v>06607</v>
          </cell>
          <cell r="K2726" t="str">
            <v>Exact Auto Street Reference Geocoded</v>
          </cell>
          <cell r="M2726" t="str">
            <v>ALICIA CABAN</v>
          </cell>
          <cell r="N2726" t="str">
            <v>BLAIR DISTRICT</v>
          </cell>
          <cell r="O2726" t="str">
            <v>EFFECTIVE 8/10/20 Del in all locations unless cust chooses not to.</v>
          </cell>
          <cell r="P2726">
            <v>40196</v>
          </cell>
          <cell r="Q2726">
            <v>44299.509594907402</v>
          </cell>
          <cell r="R2726">
            <v>44460</v>
          </cell>
          <cell r="S2726" t="str">
            <v>FRANKIE</v>
          </cell>
          <cell r="V2726" t="str">
            <v>41.175525</v>
          </cell>
          <cell r="W2726" t="str">
            <v>-73.163657</v>
          </cell>
        </row>
        <row r="2727">
          <cell r="B2727">
            <v>303013</v>
          </cell>
          <cell r="C2727" t="str">
            <v>Bloomfield early learning</v>
          </cell>
          <cell r="D2727" t="str">
            <v>B</v>
          </cell>
          <cell r="E2727">
            <v>0</v>
          </cell>
          <cell r="F2727" t="str">
            <v>WF</v>
          </cell>
          <cell r="G2727" t="str">
            <v>73 Rockwell av</v>
          </cell>
          <cell r="H2727" t="str">
            <v>BLOOMFIELD</v>
          </cell>
          <cell r="I2727" t="str">
            <v>CT</v>
          </cell>
          <cell r="J2727" t="str">
            <v>06002</v>
          </cell>
          <cell r="K2727" t="str">
            <v>Exact Auto Street Reference Geocoded</v>
          </cell>
          <cell r="M2727" t="str">
            <v>KEVIN ZUKOWSKI</v>
          </cell>
          <cell r="N2727" t="str">
            <v>BLAIR DISTRICT</v>
          </cell>
          <cell r="O2727" t="str">
            <v>EFFECTIVE 8/10/20 Del in all locations unless cust chooses not to.</v>
          </cell>
          <cell r="P2727">
            <v>38797</v>
          </cell>
          <cell r="Q2727">
            <v>44510.493576388901</v>
          </cell>
          <cell r="R2727">
            <v>44761</v>
          </cell>
          <cell r="S2727" t="str">
            <v>FRANKIE</v>
          </cell>
          <cell r="V2727" t="str">
            <v>41.819858</v>
          </cell>
          <cell r="W2727" t="str">
            <v>-72.700729</v>
          </cell>
        </row>
        <row r="2728">
          <cell r="B2728">
            <v>303029</v>
          </cell>
          <cell r="C2728" t="str">
            <v>Sofia s Rest</v>
          </cell>
          <cell r="D2728" t="str">
            <v>C</v>
          </cell>
          <cell r="E2728">
            <v>0</v>
          </cell>
          <cell r="F2728" t="str">
            <v>WF</v>
          </cell>
          <cell r="G2728" t="str">
            <v>136 Prospect Hill Road</v>
          </cell>
          <cell r="H2728" t="str">
            <v>EAST WINDSOR</v>
          </cell>
          <cell r="I2728" t="str">
            <v>CT</v>
          </cell>
          <cell r="J2728" t="str">
            <v>06088</v>
          </cell>
          <cell r="K2728" t="str">
            <v>Exact Auto Street Reference Geocoded</v>
          </cell>
          <cell r="M2728" t="str">
            <v>KEVIN ZUKOWSKI</v>
          </cell>
          <cell r="N2728" t="str">
            <v>BLAIR DISTRICT</v>
          </cell>
          <cell r="P2728">
            <v>44306</v>
          </cell>
          <cell r="Q2728">
            <v>44306.510671296302</v>
          </cell>
          <cell r="R2728">
            <v>44754</v>
          </cell>
          <cell r="S2728" t="str">
            <v>ADMIN</v>
          </cell>
          <cell r="V2728" t="str">
            <v>41.930988</v>
          </cell>
          <cell r="W2728" t="str">
            <v>-72.605061</v>
          </cell>
        </row>
        <row r="2729">
          <cell r="B2729">
            <v>303116</v>
          </cell>
          <cell r="C2729" t="str">
            <v>Morins Diner</v>
          </cell>
          <cell r="E2729">
            <v>0</v>
          </cell>
          <cell r="F2729" t="str">
            <v>U</v>
          </cell>
          <cell r="G2729" t="str">
            <v>16 South Main St</v>
          </cell>
          <cell r="H2729" t="str">
            <v>ATTLEBORO</v>
          </cell>
          <cell r="I2729" t="str">
            <v>MA</v>
          </cell>
          <cell r="J2729" t="str">
            <v>02703</v>
          </cell>
          <cell r="K2729" t="str">
            <v>High Confidence Auto Street Ref Geocoded</v>
          </cell>
          <cell r="M2729" t="str">
            <v>PAUL PERRY</v>
          </cell>
          <cell r="N2729" t="str">
            <v>BLAIR DISTRICT</v>
          </cell>
          <cell r="P2729">
            <v>40051</v>
          </cell>
          <cell r="Q2729">
            <v>44479.498645833301</v>
          </cell>
          <cell r="R2729">
            <v>44263</v>
          </cell>
          <cell r="S2729" t="str">
            <v>FRANKIE</v>
          </cell>
          <cell r="V2729" t="str">
            <v>41.944458</v>
          </cell>
          <cell r="W2729" t="str">
            <v>-71.284100</v>
          </cell>
        </row>
        <row r="2730">
          <cell r="B2730">
            <v>303124</v>
          </cell>
          <cell r="C2730" t="str">
            <v>Exeter Job Corp</v>
          </cell>
          <cell r="E2730">
            <v>0</v>
          </cell>
          <cell r="F2730" t="str">
            <v>T</v>
          </cell>
          <cell r="G2730" t="str">
            <v>162 Main St</v>
          </cell>
          <cell r="H2730" t="str">
            <v>EXETER</v>
          </cell>
          <cell r="I2730" t="str">
            <v>RI</v>
          </cell>
          <cell r="J2730" t="str">
            <v>02822</v>
          </cell>
          <cell r="K2730" t="str">
            <v>Exact Auto Street Reference Geocoded</v>
          </cell>
          <cell r="M2730" t="str">
            <v>40/STEVE SMITH</v>
          </cell>
          <cell r="N2730" t="str">
            <v>SMITH DISTRICT</v>
          </cell>
          <cell r="P2730">
            <v>40127</v>
          </cell>
          <cell r="Q2730">
            <v>44148.580486111103</v>
          </cell>
          <cell r="R2730">
            <v>43886</v>
          </cell>
          <cell r="S2730" t="str">
            <v>FRANKIE</v>
          </cell>
          <cell r="V2730" t="str">
            <v>41.547538</v>
          </cell>
          <cell r="W2730" t="str">
            <v>-71.535618</v>
          </cell>
        </row>
        <row r="2731">
          <cell r="B2731">
            <v>303150</v>
          </cell>
          <cell r="C2731" t="str">
            <v>Dr Daycare Pawtucket 7:00 - 10</v>
          </cell>
          <cell r="E2731">
            <v>0</v>
          </cell>
          <cell r="F2731" t="str">
            <v>U</v>
          </cell>
          <cell r="G2731" t="str">
            <v>301 Concorde St</v>
          </cell>
          <cell r="H2731" t="str">
            <v>PAWTUCKET</v>
          </cell>
          <cell r="I2731" t="str">
            <v>RI</v>
          </cell>
          <cell r="J2731" t="str">
            <v>02860</v>
          </cell>
          <cell r="K2731" t="str">
            <v>Med Confidence Auto Street Ref Geocoded</v>
          </cell>
          <cell r="M2731" t="str">
            <v>PAUL PERRY</v>
          </cell>
          <cell r="N2731" t="str">
            <v>BLAIR DISTRICT</v>
          </cell>
          <cell r="P2731">
            <v>40371</v>
          </cell>
          <cell r="Q2731">
            <v>44479.498645833301</v>
          </cell>
          <cell r="R2731">
            <v>43900</v>
          </cell>
          <cell r="S2731" t="str">
            <v>FRANKIE</v>
          </cell>
          <cell r="V2731" t="str">
            <v>41.862460</v>
          </cell>
          <cell r="W2731" t="str">
            <v>-71.406740</v>
          </cell>
        </row>
        <row r="2732">
          <cell r="B2732">
            <v>303151</v>
          </cell>
          <cell r="C2732" t="str">
            <v>Dr Daycare Foster 12:30 - 4</v>
          </cell>
          <cell r="E2732">
            <v>0</v>
          </cell>
          <cell r="F2732" t="str">
            <v>U</v>
          </cell>
          <cell r="G2732" t="str">
            <v>174 Hartford Turnpike</v>
          </cell>
          <cell r="H2732" t="str">
            <v>FOSTER</v>
          </cell>
          <cell r="I2732" t="str">
            <v>RI</v>
          </cell>
          <cell r="J2732" t="str">
            <v>02825</v>
          </cell>
          <cell r="K2732" t="str">
            <v>High Confidence Auto Street Ref Geocoded</v>
          </cell>
          <cell r="M2732" t="str">
            <v>PAUL PERRY</v>
          </cell>
          <cell r="N2732" t="str">
            <v>BLAIR DISTRICT</v>
          </cell>
          <cell r="P2732">
            <v>40371</v>
          </cell>
          <cell r="Q2732">
            <v>44479.498645833301</v>
          </cell>
          <cell r="R2732">
            <v>43886</v>
          </cell>
          <cell r="S2732" t="str">
            <v>FRANKIE</v>
          </cell>
          <cell r="V2732" t="str">
            <v>41.855290</v>
          </cell>
          <cell r="W2732" t="str">
            <v>-71.747090</v>
          </cell>
        </row>
        <row r="2733">
          <cell r="B2733">
            <v>303152</v>
          </cell>
          <cell r="C2733" t="str">
            <v>Dr Daycare Cumberland 8-11</v>
          </cell>
          <cell r="E2733">
            <v>0</v>
          </cell>
          <cell r="F2733" t="str">
            <v>U</v>
          </cell>
          <cell r="G2733" t="str">
            <v>200 Angell rd</v>
          </cell>
          <cell r="H2733" t="str">
            <v>CUMBERLAND</v>
          </cell>
          <cell r="I2733" t="str">
            <v>RI</v>
          </cell>
          <cell r="J2733" t="str">
            <v>02864</v>
          </cell>
          <cell r="K2733" t="str">
            <v>Exact Auto Street Reference Geocoded</v>
          </cell>
          <cell r="M2733" t="str">
            <v>PAUL PERRY</v>
          </cell>
          <cell r="N2733" t="str">
            <v>BLAIR DISTRICT</v>
          </cell>
          <cell r="P2733">
            <v>40371</v>
          </cell>
          <cell r="Q2733">
            <v>44479.498645833301</v>
          </cell>
          <cell r="R2733">
            <v>43900</v>
          </cell>
          <cell r="S2733" t="str">
            <v>FRANKIE</v>
          </cell>
          <cell r="V2733" t="str">
            <v>41.946531</v>
          </cell>
          <cell r="W2733" t="str">
            <v>-71.404508</v>
          </cell>
        </row>
        <row r="2734">
          <cell r="B2734">
            <v>303172</v>
          </cell>
          <cell r="C2734" t="str">
            <v>Exeter Job Corp</v>
          </cell>
          <cell r="E2734">
            <v>0</v>
          </cell>
          <cell r="F2734" t="str">
            <v>T</v>
          </cell>
          <cell r="G2734" t="str">
            <v>162 Main St</v>
          </cell>
          <cell r="H2734" t="str">
            <v>EXETER</v>
          </cell>
          <cell r="I2734" t="str">
            <v>RI</v>
          </cell>
          <cell r="J2734" t="str">
            <v>02822</v>
          </cell>
          <cell r="K2734" t="str">
            <v>Exact Auto Street Reference Geocoded</v>
          </cell>
          <cell r="M2734" t="str">
            <v>40/STEVE SMITH</v>
          </cell>
          <cell r="N2734" t="str">
            <v>SMITH DISTRICT</v>
          </cell>
          <cell r="P2734">
            <v>43956</v>
          </cell>
          <cell r="Q2734">
            <v>44148.580590277801</v>
          </cell>
          <cell r="S2734" t="str">
            <v>FRANKIE</v>
          </cell>
          <cell r="V2734" t="str">
            <v>41.547538</v>
          </cell>
          <cell r="W2734" t="str">
            <v>-71.535618</v>
          </cell>
        </row>
        <row r="2735">
          <cell r="B2735">
            <v>303203</v>
          </cell>
          <cell r="C2735" t="str">
            <v>Dr Daycare Smithfield 7-12</v>
          </cell>
          <cell r="E2735">
            <v>0</v>
          </cell>
          <cell r="F2735" t="str">
            <v>U</v>
          </cell>
          <cell r="G2735" t="str">
            <v>1201 Douglas Pike</v>
          </cell>
          <cell r="H2735" t="str">
            <v>Smithfield</v>
          </cell>
          <cell r="I2735" t="str">
            <v>RI</v>
          </cell>
          <cell r="J2735" t="str">
            <v>02917</v>
          </cell>
          <cell r="K2735" t="str">
            <v>Exact Auto Street Reference Geocoded</v>
          </cell>
          <cell r="M2735" t="str">
            <v>PAUL PERRY</v>
          </cell>
          <cell r="N2735" t="str">
            <v>BLAIR DISTRICT</v>
          </cell>
          <cell r="P2735">
            <v>40905</v>
          </cell>
          <cell r="Q2735">
            <v>44479.498645833301</v>
          </cell>
          <cell r="R2735">
            <v>43900</v>
          </cell>
          <cell r="S2735" t="str">
            <v>FRANKIE</v>
          </cell>
          <cell r="V2735" t="str">
            <v>41.928020</v>
          </cell>
          <cell r="W2735" t="str">
            <v>-71.536346</v>
          </cell>
        </row>
        <row r="2736">
          <cell r="B2736">
            <v>303316</v>
          </cell>
          <cell r="C2736" t="str">
            <v>POQUONOCK GIANT GRINDER</v>
          </cell>
          <cell r="E2736">
            <v>0</v>
          </cell>
          <cell r="F2736" t="str">
            <v>R</v>
          </cell>
          <cell r="G2736" t="str">
            <v>75 OLD COUNTRY RD</v>
          </cell>
          <cell r="H2736" t="str">
            <v>WINDSOR LOCKS</v>
          </cell>
          <cell r="I2736" t="str">
            <v>CT</v>
          </cell>
          <cell r="K2736" t="str">
            <v>Med Confidence Auto Street Ref Geocoded</v>
          </cell>
          <cell r="M2736" t="str">
            <v>JOHN DIBACCO</v>
          </cell>
          <cell r="N2736" t="str">
            <v>BLAIR DISTRICT</v>
          </cell>
          <cell r="P2736">
            <v>43877</v>
          </cell>
          <cell r="Q2736">
            <v>44299.509629629603</v>
          </cell>
          <cell r="S2736" t="str">
            <v>FRANKIE</v>
          </cell>
          <cell r="V2736" t="str">
            <v>41.924400</v>
          </cell>
          <cell r="W2736" t="str">
            <v>-72.665910</v>
          </cell>
        </row>
        <row r="2737">
          <cell r="B2737">
            <v>303327</v>
          </cell>
          <cell r="C2737" t="str">
            <v>Suffield Academy</v>
          </cell>
          <cell r="D2737" t="str">
            <v>A</v>
          </cell>
          <cell r="E2737">
            <v>0</v>
          </cell>
          <cell r="F2737" t="str">
            <v>TF</v>
          </cell>
          <cell r="G2737" t="str">
            <v>185 North Main St</v>
          </cell>
          <cell r="H2737" t="str">
            <v>SUFFIELD</v>
          </cell>
          <cell r="I2737" t="str">
            <v>CT</v>
          </cell>
          <cell r="J2737" t="str">
            <v>06078</v>
          </cell>
          <cell r="K2737" t="str">
            <v>Exact Auto Street Reference Geocoded</v>
          </cell>
          <cell r="L2737" t="str">
            <v>IS;EJ;STG;DOCK STOP</v>
          </cell>
          <cell r="M2737" t="str">
            <v>40/STEVE SMITH</v>
          </cell>
          <cell r="N2737" t="str">
            <v>SMITH DISTRICT</v>
          </cell>
          <cell r="O2737" t="str">
            <v>EFFECTIVE 8/10/20 Del in all locations unless cust chooses not to.</v>
          </cell>
          <cell r="P2737">
            <v>39030</v>
          </cell>
          <cell r="Q2737">
            <v>44116.6397222222</v>
          </cell>
          <cell r="R2737">
            <v>44710</v>
          </cell>
          <cell r="S2737" t="str">
            <v>FRANKIE</v>
          </cell>
          <cell r="V2737" t="str">
            <v>41.985513</v>
          </cell>
          <cell r="W2737" t="str">
            <v>-72.649883</v>
          </cell>
        </row>
        <row r="2738">
          <cell r="B2738">
            <v>305004</v>
          </cell>
          <cell r="C2738" t="str">
            <v>Shaker Farm Market</v>
          </cell>
          <cell r="D2738" t="str">
            <v>C</v>
          </cell>
          <cell r="E2738">
            <v>0</v>
          </cell>
          <cell r="F2738" t="str">
            <v>TF</v>
          </cell>
          <cell r="G2738" t="str">
            <v>45 Shaker Rd</v>
          </cell>
          <cell r="H2738" t="str">
            <v>ENFIELD</v>
          </cell>
          <cell r="I2738" t="str">
            <v>CT</v>
          </cell>
          <cell r="J2738" t="str">
            <v>06082</v>
          </cell>
          <cell r="K2738" t="str">
            <v>Self Geocoded</v>
          </cell>
          <cell r="M2738" t="str">
            <v>KEVIN ZUKOWSKI</v>
          </cell>
          <cell r="N2738" t="str">
            <v>BLAIR DISTRICT</v>
          </cell>
          <cell r="O2738" t="str">
            <v>EFFECTIVE 8/10/20 Del in all locations unless cust chooses not to.</v>
          </cell>
          <cell r="P2738">
            <v>39252</v>
          </cell>
          <cell r="Q2738">
            <v>44733.440254629597</v>
          </cell>
          <cell r="R2738">
            <v>44763</v>
          </cell>
          <cell r="S2738" t="str">
            <v>ADMIN</v>
          </cell>
          <cell r="V2738" t="str">
            <v>42.004365</v>
          </cell>
          <cell r="W2738" t="str">
            <v>-72.560084</v>
          </cell>
        </row>
        <row r="2739">
          <cell r="B2739">
            <v>305020</v>
          </cell>
          <cell r="C2739" t="str">
            <v>Yosi Kosher Catering</v>
          </cell>
          <cell r="D2739" t="str">
            <v>D</v>
          </cell>
          <cell r="E2739">
            <v>0</v>
          </cell>
          <cell r="F2739" t="str">
            <v>WF</v>
          </cell>
          <cell r="G2739" t="str">
            <v>598 Hayden Station Rd</v>
          </cell>
          <cell r="H2739" t="str">
            <v>WINDSOR</v>
          </cell>
          <cell r="I2739" t="str">
            <v>CT</v>
          </cell>
          <cell r="J2739" t="str">
            <v>06095</v>
          </cell>
          <cell r="K2739" t="str">
            <v>High Confidence Auto Street Ref Geocoded</v>
          </cell>
          <cell r="M2739" t="str">
            <v>KEVIN ZUKOWSKI</v>
          </cell>
          <cell r="N2739" t="str">
            <v>BLAIR DISTRICT</v>
          </cell>
          <cell r="O2739" t="str">
            <v>EFFECTIVE 8/10/20 Del in all locations unless cust chooses not to.  Side door inside alarm 5498. Go to back dock, open door. Cooler trailer on left facing out.  Dry goods left on dock. double check lock doors &amp; activate alarm</v>
          </cell>
          <cell r="P2739">
            <v>41205</v>
          </cell>
          <cell r="Q2739">
            <v>44613.557002314803</v>
          </cell>
          <cell r="R2739">
            <v>44763</v>
          </cell>
          <cell r="S2739" t="str">
            <v>ADMIN</v>
          </cell>
          <cell r="U2739" t="str">
            <v>42</v>
          </cell>
          <cell r="V2739" t="str">
            <v>41.900280</v>
          </cell>
          <cell r="W2739" t="str">
            <v>-72.650060</v>
          </cell>
        </row>
        <row r="2740">
          <cell r="B2740">
            <v>305034</v>
          </cell>
          <cell r="C2740" t="str">
            <v>Italian Villa</v>
          </cell>
          <cell r="D2740" t="str">
            <v>C</v>
          </cell>
          <cell r="E2740">
            <v>0</v>
          </cell>
          <cell r="F2740" t="str">
            <v>TF</v>
          </cell>
          <cell r="G2740" t="str">
            <v>15 South Road</v>
          </cell>
          <cell r="H2740" t="str">
            <v>SOMERS</v>
          </cell>
          <cell r="I2740" t="str">
            <v>CT</v>
          </cell>
          <cell r="J2740" t="str">
            <v>06071</v>
          </cell>
          <cell r="K2740" t="str">
            <v>High Confidence Auto Street Ref Geocoded</v>
          </cell>
          <cell r="M2740" t="str">
            <v>KEVIN ZUKOWSKI</v>
          </cell>
          <cell r="N2740" t="str">
            <v>BLAIR DISTRICT</v>
          </cell>
          <cell r="P2740">
            <v>44551</v>
          </cell>
          <cell r="Q2740">
            <v>44551.591840277797</v>
          </cell>
          <cell r="R2740">
            <v>44700</v>
          </cell>
          <cell r="S2740" t="str">
            <v>ADMIN</v>
          </cell>
          <cell r="V2740" t="str">
            <v>41.984834</v>
          </cell>
          <cell r="W2740" t="str">
            <v>-72.447545</v>
          </cell>
        </row>
        <row r="2741">
          <cell r="B2741">
            <v>305038</v>
          </cell>
          <cell r="C2741" t="str">
            <v>Lulu Restaurant</v>
          </cell>
          <cell r="E2741">
            <v>0</v>
          </cell>
          <cell r="F2741" t="str">
            <v>TF</v>
          </cell>
          <cell r="G2741" t="str">
            <v>151 Hazard Ave</v>
          </cell>
          <cell r="H2741" t="str">
            <v>ENFIELD</v>
          </cell>
          <cell r="I2741" t="str">
            <v>CT</v>
          </cell>
          <cell r="J2741" t="str">
            <v>06082</v>
          </cell>
          <cell r="K2741" t="str">
            <v>Exact Auto Street Reference Geocoded</v>
          </cell>
          <cell r="M2741" t="str">
            <v>KEVIN ZUKOWSKI</v>
          </cell>
          <cell r="N2741" t="str">
            <v>BLAIR DISTRICT</v>
          </cell>
          <cell r="P2741">
            <v>44319</v>
          </cell>
          <cell r="Q2741">
            <v>44319.566493055601</v>
          </cell>
          <cell r="S2741" t="str">
            <v>ADMIN</v>
          </cell>
          <cell r="V2741" t="str">
            <v>41.987473</v>
          </cell>
          <cell r="W2741" t="str">
            <v>-72.557068</v>
          </cell>
        </row>
        <row r="2742">
          <cell r="B2742">
            <v>305056</v>
          </cell>
          <cell r="C2742" t="str">
            <v>Yard House Tavern</v>
          </cell>
          <cell r="E2742">
            <v>0</v>
          </cell>
          <cell r="F2742" t="str">
            <v>MF</v>
          </cell>
          <cell r="G2742" t="str">
            <v>1658 King Street</v>
          </cell>
          <cell r="H2742" t="str">
            <v>ENFIELD</v>
          </cell>
          <cell r="I2742" t="str">
            <v>CT</v>
          </cell>
          <cell r="J2742" t="str">
            <v>06082</v>
          </cell>
          <cell r="K2742" t="str">
            <v>Exact Auto Street Reference Geocoded</v>
          </cell>
          <cell r="M2742" t="str">
            <v>KEVIN ZUKOWSKI</v>
          </cell>
          <cell r="N2742" t="str">
            <v>BLAIR DISTRICT</v>
          </cell>
          <cell r="P2742">
            <v>44356</v>
          </cell>
          <cell r="Q2742">
            <v>44356.5932523148</v>
          </cell>
          <cell r="S2742" t="str">
            <v>ADMIN</v>
          </cell>
          <cell r="V2742" t="str">
            <v>41.942002</v>
          </cell>
          <cell r="W2742" t="str">
            <v>-72.603180</v>
          </cell>
        </row>
        <row r="2743">
          <cell r="B2743">
            <v>305061</v>
          </cell>
          <cell r="C2743" t="str">
            <v>GATHERING GROUND</v>
          </cell>
          <cell r="D2743" t="str">
            <v>C</v>
          </cell>
          <cell r="E2743">
            <v>0</v>
          </cell>
          <cell r="F2743" t="str">
            <v>TF</v>
          </cell>
          <cell r="G2743" t="str">
            <v>482A SPRING ST</v>
          </cell>
          <cell r="H2743" t="str">
            <v>WINDSOR LOCKS</v>
          </cell>
          <cell r="I2743" t="str">
            <v>CT</v>
          </cell>
          <cell r="J2743" t="str">
            <v>06096</v>
          </cell>
          <cell r="K2743" t="str">
            <v>Exact Auto Street Reference Geocoded</v>
          </cell>
          <cell r="M2743" t="str">
            <v>KEVIN ZUKOWSKI</v>
          </cell>
          <cell r="N2743" t="str">
            <v>BLAIR DISTRICT</v>
          </cell>
          <cell r="P2743">
            <v>44468</v>
          </cell>
          <cell r="Q2743">
            <v>44475.547511574099</v>
          </cell>
          <cell r="R2743">
            <v>44522</v>
          </cell>
          <cell r="S2743" t="str">
            <v>FRANKIE</v>
          </cell>
          <cell r="V2743" t="str">
            <v>41.932015</v>
          </cell>
          <cell r="W2743" t="str">
            <v>-72.660869</v>
          </cell>
        </row>
        <row r="2744">
          <cell r="B2744">
            <v>305080</v>
          </cell>
          <cell r="C2744" t="str">
            <v>First Cong. Nursery school 8-6</v>
          </cell>
          <cell r="E2744">
            <v>0</v>
          </cell>
          <cell r="F2744" t="str">
            <v>M</v>
          </cell>
          <cell r="G2744" t="str">
            <v>10 Wintonbury Ave</v>
          </cell>
          <cell r="H2744" t="str">
            <v>BLOOMFIELD</v>
          </cell>
          <cell r="I2744" t="str">
            <v>CT</v>
          </cell>
          <cell r="J2744" t="str">
            <v>06002</v>
          </cell>
          <cell r="K2744" t="str">
            <v>Exact Auto Street Reference Geocoded</v>
          </cell>
          <cell r="M2744" t="str">
            <v>KEVIN ZUKOWSKI</v>
          </cell>
          <cell r="N2744" t="str">
            <v>BLAIR DISTRICT</v>
          </cell>
          <cell r="O2744" t="str">
            <v>EFFECTIVE 8/10/20 Del in all locations unless cust chooses not to.</v>
          </cell>
          <cell r="P2744">
            <v>41822</v>
          </cell>
          <cell r="Q2744">
            <v>44510.493576388901</v>
          </cell>
          <cell r="R2744">
            <v>44354</v>
          </cell>
          <cell r="S2744" t="str">
            <v>FRANKIE</v>
          </cell>
          <cell r="V2744" t="str">
            <v>41.831870</v>
          </cell>
          <cell r="W2744" t="str">
            <v>-72.736752</v>
          </cell>
        </row>
        <row r="2745">
          <cell r="B2745">
            <v>305083</v>
          </cell>
          <cell r="C2745" t="str">
            <v>St Joe s Polish Club 9-4</v>
          </cell>
          <cell r="E2745">
            <v>0</v>
          </cell>
          <cell r="F2745" t="str">
            <v>U</v>
          </cell>
          <cell r="G2745" t="str">
            <v>88 Main St</v>
          </cell>
          <cell r="H2745" t="str">
            <v>BRISTOL</v>
          </cell>
          <cell r="I2745" t="str">
            <v>CT</v>
          </cell>
          <cell r="J2745" t="str">
            <v>06010</v>
          </cell>
          <cell r="K2745" t="str">
            <v>Exact Auto Street Reference Geocoded</v>
          </cell>
          <cell r="P2745">
            <v>41892</v>
          </cell>
          <cell r="Q2745">
            <v>44686.561145833301</v>
          </cell>
          <cell r="R2745">
            <v>43718</v>
          </cell>
          <cell r="S2745" t="str">
            <v>FRANKIE</v>
          </cell>
          <cell r="V2745" t="str">
            <v>41.670134</v>
          </cell>
          <cell r="W2745" t="str">
            <v>-72.942964</v>
          </cell>
        </row>
        <row r="2746">
          <cell r="B2746">
            <v>305090</v>
          </cell>
          <cell r="C2746" t="str">
            <v>Jerry s Sandwich Shop 6:30-2</v>
          </cell>
          <cell r="D2746" t="str">
            <v>C</v>
          </cell>
          <cell r="E2746">
            <v>0</v>
          </cell>
          <cell r="F2746" t="str">
            <v>U</v>
          </cell>
          <cell r="G2746" t="str">
            <v>100 retreat Ave</v>
          </cell>
          <cell r="H2746" t="str">
            <v>HARTFORD</v>
          </cell>
          <cell r="I2746" t="str">
            <v>CT</v>
          </cell>
          <cell r="J2746" t="str">
            <v>06106</v>
          </cell>
          <cell r="K2746" t="str">
            <v>Exact Auto Street Reference Geocoded</v>
          </cell>
          <cell r="M2746" t="str">
            <v>SAUL SHEMKOVITZ</v>
          </cell>
          <cell r="N2746" t="str">
            <v>BLAIR DISTRICT</v>
          </cell>
          <cell r="P2746">
            <v>42198</v>
          </cell>
          <cell r="Q2746">
            <v>43914.603020833303</v>
          </cell>
          <cell r="R2746">
            <v>43795</v>
          </cell>
          <cell r="S2746" t="str">
            <v>FRANKIE</v>
          </cell>
          <cell r="V2746" t="str">
            <v>41.753218</v>
          </cell>
          <cell r="W2746" t="str">
            <v>-72.678946</v>
          </cell>
        </row>
        <row r="2747">
          <cell r="B2747">
            <v>305095</v>
          </cell>
          <cell r="C2747" t="str">
            <v>Pizza Palace</v>
          </cell>
          <cell r="D2747" t="str">
            <v>C</v>
          </cell>
          <cell r="E2747">
            <v>0</v>
          </cell>
          <cell r="F2747" t="str">
            <v>TF</v>
          </cell>
          <cell r="G2747" t="str">
            <v>524 Enfield St</v>
          </cell>
          <cell r="H2747" t="str">
            <v>ENFIELD</v>
          </cell>
          <cell r="I2747" t="str">
            <v>CT</v>
          </cell>
          <cell r="J2747" t="str">
            <v>06082</v>
          </cell>
          <cell r="K2747" t="str">
            <v>Self Geocoded</v>
          </cell>
          <cell r="M2747" t="str">
            <v>KEVIN ZUKOWSKI</v>
          </cell>
          <cell r="N2747" t="str">
            <v>BLAIR DISTRICT</v>
          </cell>
          <cell r="P2747">
            <v>42419</v>
          </cell>
          <cell r="Q2747">
            <v>44733.441770833299</v>
          </cell>
          <cell r="R2747">
            <v>44708</v>
          </cell>
          <cell r="S2747" t="str">
            <v>ADMIN</v>
          </cell>
          <cell r="V2747" t="str">
            <v>42.010287</v>
          </cell>
          <cell r="W2747" t="str">
            <v>-72.594056</v>
          </cell>
        </row>
        <row r="2748">
          <cell r="B2748">
            <v>305098</v>
          </cell>
          <cell r="C2748" t="str">
            <v>Holiday Inn East Hartford 6-11</v>
          </cell>
          <cell r="E2748">
            <v>0</v>
          </cell>
          <cell r="F2748" t="str">
            <v>U</v>
          </cell>
          <cell r="G2748" t="str">
            <v>100 East River Dr</v>
          </cell>
          <cell r="H2748" t="str">
            <v>EAST HARTFORD</v>
          </cell>
          <cell r="I2748" t="str">
            <v>CT</v>
          </cell>
          <cell r="J2748" t="str">
            <v>06108</v>
          </cell>
          <cell r="K2748" t="str">
            <v>Exact Auto Street Reference Geocoded</v>
          </cell>
          <cell r="P2748">
            <v>42758</v>
          </cell>
          <cell r="Q2748">
            <v>44686.561145833301</v>
          </cell>
          <cell r="R2748">
            <v>43795</v>
          </cell>
          <cell r="S2748" t="str">
            <v>FRANKIE</v>
          </cell>
          <cell r="V2748" t="str">
            <v>41.767597</v>
          </cell>
          <cell r="W2748" t="str">
            <v>-72.661384</v>
          </cell>
        </row>
        <row r="2749">
          <cell r="B2749">
            <v>305099</v>
          </cell>
          <cell r="C2749" t="str">
            <v>ENFIELD ELKS LODGE 2222</v>
          </cell>
          <cell r="D2749" t="str">
            <v>A</v>
          </cell>
          <cell r="E2749">
            <v>0</v>
          </cell>
          <cell r="F2749" t="str">
            <v>TF</v>
          </cell>
          <cell r="G2749" t="str">
            <v>138 NORTH MAPLE STRE</v>
          </cell>
          <cell r="H2749" t="str">
            <v>ENFIELD</v>
          </cell>
          <cell r="I2749" t="str">
            <v>CT</v>
          </cell>
          <cell r="J2749" t="str">
            <v>06082</v>
          </cell>
          <cell r="K2749" t="str">
            <v>Exact Auto Street Reference Geocoded</v>
          </cell>
          <cell r="M2749" t="str">
            <v>KEVIN ZUKOWSKI</v>
          </cell>
          <cell r="N2749" t="str">
            <v>BLAIR DISTRICT</v>
          </cell>
          <cell r="P2749">
            <v>42871</v>
          </cell>
          <cell r="Q2749">
            <v>44469.4691087963</v>
          </cell>
          <cell r="R2749">
            <v>44483</v>
          </cell>
          <cell r="S2749" t="str">
            <v>ADMIN</v>
          </cell>
          <cell r="V2749" t="str">
            <v>42.001461</v>
          </cell>
          <cell r="W2749" t="str">
            <v>-72.541404</v>
          </cell>
        </row>
        <row r="2750">
          <cell r="B2750">
            <v>305108</v>
          </cell>
          <cell r="C2750" t="str">
            <v>HOT CAKES</v>
          </cell>
          <cell r="D2750" t="str">
            <v>C</v>
          </cell>
          <cell r="E2750">
            <v>0</v>
          </cell>
          <cell r="F2750" t="str">
            <v>WF</v>
          </cell>
          <cell r="G2750" t="str">
            <v>238 Main Street</v>
          </cell>
          <cell r="H2750" t="str">
            <v>EAST WINDSOR</v>
          </cell>
          <cell r="I2750" t="str">
            <v>CT</v>
          </cell>
          <cell r="J2750" t="str">
            <v>06088</v>
          </cell>
          <cell r="K2750" t="str">
            <v>Exact Auto Street Reference Geocoded</v>
          </cell>
          <cell r="M2750" t="str">
            <v>KEVIN ZUKOWSKI</v>
          </cell>
          <cell r="N2750" t="str">
            <v>BLAIR DISTRICT</v>
          </cell>
          <cell r="P2750">
            <v>44390</v>
          </cell>
          <cell r="Q2750">
            <v>44390.541793981502</v>
          </cell>
          <cell r="S2750" t="str">
            <v>ADMIN</v>
          </cell>
          <cell r="V2750" t="str">
            <v>41.918862</v>
          </cell>
          <cell r="W2750" t="str">
            <v>-72.615449</v>
          </cell>
        </row>
        <row r="2751">
          <cell r="B2751">
            <v>305110</v>
          </cell>
          <cell r="C2751" t="str">
            <v>Travel Lodge Windsor Locks</v>
          </cell>
          <cell r="E2751">
            <v>0</v>
          </cell>
          <cell r="F2751" t="str">
            <v>WF</v>
          </cell>
          <cell r="G2751" t="str">
            <v>383 S Center St</v>
          </cell>
          <cell r="H2751" t="str">
            <v>WINDSOR LOCKS</v>
          </cell>
          <cell r="I2751" t="str">
            <v>CT</v>
          </cell>
          <cell r="J2751" t="str">
            <v>06096</v>
          </cell>
          <cell r="K2751" t="str">
            <v>Exact Auto Street Reference Geocoded</v>
          </cell>
          <cell r="M2751" t="str">
            <v>MATT HEBERT</v>
          </cell>
          <cell r="N2751" t="str">
            <v>BLAIR DISTRICT</v>
          </cell>
          <cell r="P2751">
            <v>43699</v>
          </cell>
          <cell r="Q2751">
            <v>44200.5238888889</v>
          </cell>
          <cell r="R2751">
            <v>43867</v>
          </cell>
          <cell r="S2751" t="str">
            <v>FRANKIE</v>
          </cell>
          <cell r="V2751" t="str">
            <v>41.905065</v>
          </cell>
          <cell r="W2751" t="str">
            <v>-72.635354</v>
          </cell>
        </row>
        <row r="2752">
          <cell r="B2752">
            <v>305113</v>
          </cell>
          <cell r="C2752" t="str">
            <v>MANEELEY S BANQUET FACILITY</v>
          </cell>
          <cell r="E2752">
            <v>0</v>
          </cell>
          <cell r="F2752" t="str">
            <v>F</v>
          </cell>
          <cell r="G2752" t="str">
            <v>65 RYE STREET</v>
          </cell>
          <cell r="H2752" t="str">
            <v>SOUTH WINDSOR</v>
          </cell>
          <cell r="I2752" t="str">
            <v>CT</v>
          </cell>
          <cell r="J2752" t="str">
            <v>06074</v>
          </cell>
          <cell r="K2752" t="str">
            <v>Exact Auto Street Reference Geocoded</v>
          </cell>
          <cell r="P2752">
            <v>43958</v>
          </cell>
          <cell r="Q2752">
            <v>44686.561145833301</v>
          </cell>
          <cell r="S2752" t="str">
            <v>FRANKIE</v>
          </cell>
          <cell r="V2752" t="str">
            <v>41.856882</v>
          </cell>
          <cell r="W2752" t="str">
            <v>-72.595172</v>
          </cell>
        </row>
        <row r="2753">
          <cell r="B2753">
            <v>305115</v>
          </cell>
          <cell r="C2753" t="str">
            <v>Cedar Knob Rest.</v>
          </cell>
          <cell r="D2753" t="str">
            <v>A</v>
          </cell>
          <cell r="E2753">
            <v>0</v>
          </cell>
          <cell r="F2753" t="str">
            <v>TF</v>
          </cell>
          <cell r="G2753" t="str">
            <v>446 Billings Road</v>
          </cell>
          <cell r="H2753" t="str">
            <v>SOMERS</v>
          </cell>
          <cell r="I2753" t="str">
            <v>CT</v>
          </cell>
          <cell r="J2753" t="str">
            <v>06071</v>
          </cell>
          <cell r="K2753" t="str">
            <v>Exact Auto Street Reference Geocoded</v>
          </cell>
          <cell r="M2753" t="str">
            <v>KEVIN ZUKOWSKI</v>
          </cell>
          <cell r="N2753" t="str">
            <v>BLAIR DISTRICT</v>
          </cell>
          <cell r="P2753">
            <v>44312</v>
          </cell>
          <cell r="Q2753">
            <v>44312.441180555601</v>
          </cell>
          <cell r="R2753">
            <v>44760</v>
          </cell>
          <cell r="S2753" t="str">
            <v>ADMIN</v>
          </cell>
          <cell r="V2753" t="str">
            <v>41.963497</v>
          </cell>
          <cell r="W2753" t="str">
            <v>-72.451485</v>
          </cell>
        </row>
        <row r="2754">
          <cell r="B2754">
            <v>305116</v>
          </cell>
          <cell r="C2754" t="str">
            <v>Golden Irenes</v>
          </cell>
          <cell r="E2754">
            <v>0</v>
          </cell>
          <cell r="F2754" t="str">
            <v>WF</v>
          </cell>
          <cell r="G2754" t="str">
            <v>18 Mullen Road</v>
          </cell>
          <cell r="H2754" t="str">
            <v>EAST WINDSOR</v>
          </cell>
          <cell r="I2754" t="str">
            <v>CT</v>
          </cell>
          <cell r="J2754" t="str">
            <v>06088</v>
          </cell>
          <cell r="K2754" t="str">
            <v>Exact Auto Street Reference Geocoded</v>
          </cell>
          <cell r="M2754" t="str">
            <v>KEVIN ZUKOWSKI</v>
          </cell>
          <cell r="N2754" t="str">
            <v>BLAIR DISTRICT</v>
          </cell>
          <cell r="P2754">
            <v>44385</v>
          </cell>
          <cell r="Q2754">
            <v>44385.561053240701</v>
          </cell>
          <cell r="S2754" t="str">
            <v>ADMIN</v>
          </cell>
          <cell r="V2754" t="str">
            <v>41.937452</v>
          </cell>
          <cell r="W2754" t="str">
            <v>-72.576929</v>
          </cell>
        </row>
        <row r="2755">
          <cell r="B2755">
            <v>305117</v>
          </cell>
          <cell r="C2755" t="str">
            <v>The Pub</v>
          </cell>
          <cell r="D2755" t="str">
            <v>C</v>
          </cell>
          <cell r="E2755">
            <v>0</v>
          </cell>
          <cell r="F2755" t="str">
            <v>WF</v>
          </cell>
          <cell r="G2755" t="str">
            <v>59 John Fitch Blvd.</v>
          </cell>
          <cell r="H2755" t="str">
            <v>SOUTH WINDSOR</v>
          </cell>
          <cell r="I2755" t="str">
            <v>CT</v>
          </cell>
          <cell r="J2755" t="str">
            <v>06074</v>
          </cell>
          <cell r="K2755" t="str">
            <v>Exact Auto Street Reference Geocoded</v>
          </cell>
          <cell r="M2755" t="str">
            <v>KEVIN ZUKOWSKI</v>
          </cell>
          <cell r="N2755" t="str">
            <v>BLAIR DISTRICT</v>
          </cell>
          <cell r="P2755">
            <v>44377</v>
          </cell>
          <cell r="Q2755">
            <v>44377.510347222204</v>
          </cell>
          <cell r="R2755">
            <v>44433</v>
          </cell>
          <cell r="S2755" t="str">
            <v>ADMIN</v>
          </cell>
          <cell r="V2755" t="str">
            <v>41.800910</v>
          </cell>
          <cell r="W2755" t="str">
            <v>-72.617696</v>
          </cell>
        </row>
        <row r="2756">
          <cell r="B2756">
            <v>305118</v>
          </cell>
          <cell r="C2756" t="str">
            <v>Stroms Deli Meats</v>
          </cell>
          <cell r="D2756" t="str">
            <v>C</v>
          </cell>
          <cell r="E2756">
            <v>0</v>
          </cell>
          <cell r="F2756" t="str">
            <v>TR</v>
          </cell>
          <cell r="G2756" t="str">
            <v>502 Westfield Road</v>
          </cell>
          <cell r="H2756" t="str">
            <v>HOLYOKE</v>
          </cell>
          <cell r="I2756" t="str">
            <v>MA</v>
          </cell>
          <cell r="J2756" t="str">
            <v>01040</v>
          </cell>
          <cell r="K2756" t="str">
            <v>High Confidence Auto Street Ref Geocoded</v>
          </cell>
          <cell r="M2756" t="str">
            <v>KEVIN ZUKOWSKI</v>
          </cell>
          <cell r="N2756" t="str">
            <v>BLAIR DISTRICT</v>
          </cell>
          <cell r="O2756" t="str">
            <v>Pull around back door with broken door bell.  Top right corner.</v>
          </cell>
          <cell r="P2756">
            <v>44385</v>
          </cell>
          <cell r="Q2756">
            <v>44692.535324074102</v>
          </cell>
          <cell r="R2756">
            <v>44760</v>
          </cell>
          <cell r="S2756" t="str">
            <v>FRANKIE</v>
          </cell>
          <cell r="V2756" t="str">
            <v>42.187410</v>
          </cell>
          <cell r="W2756" t="str">
            <v>-72.649840</v>
          </cell>
        </row>
        <row r="2757">
          <cell r="B2757">
            <v>305119</v>
          </cell>
          <cell r="C2757" t="str">
            <v>Anthony s Pizza Bar</v>
          </cell>
          <cell r="E2757">
            <v>0</v>
          </cell>
          <cell r="F2757" t="str">
            <v>TF</v>
          </cell>
          <cell r="G2757" t="str">
            <v>74 Palomba Drive</v>
          </cell>
          <cell r="H2757" t="str">
            <v>ENFIELD</v>
          </cell>
          <cell r="I2757" t="str">
            <v>CT</v>
          </cell>
          <cell r="J2757" t="str">
            <v>06082</v>
          </cell>
          <cell r="K2757" t="str">
            <v>Exact Auto Street Reference Geocoded</v>
          </cell>
          <cell r="M2757" t="str">
            <v>KEVIN ZUKOWSKI</v>
          </cell>
          <cell r="N2757" t="str">
            <v>BLAIR DISTRICT</v>
          </cell>
          <cell r="P2757">
            <v>44404</v>
          </cell>
          <cell r="Q2757">
            <v>44404.509918981501</v>
          </cell>
          <cell r="S2757" t="str">
            <v>ADMIN</v>
          </cell>
          <cell r="V2757" t="str">
            <v>41.991783</v>
          </cell>
          <cell r="W2757" t="str">
            <v>-72.572132</v>
          </cell>
        </row>
        <row r="2758">
          <cell r="B2758">
            <v>305121</v>
          </cell>
          <cell r="C2758" t="str">
            <v>THE FIRST ACADEMY</v>
          </cell>
          <cell r="D2758" t="str">
            <v>C</v>
          </cell>
          <cell r="E2758">
            <v>0</v>
          </cell>
          <cell r="F2758" t="str">
            <v>WF</v>
          </cell>
          <cell r="G2758" t="str">
            <v>1151 Blue Hills Ave</v>
          </cell>
          <cell r="H2758" t="str">
            <v>BLOOMFIELD</v>
          </cell>
          <cell r="I2758" t="str">
            <v>CT</v>
          </cell>
          <cell r="J2758" t="str">
            <v>06002</v>
          </cell>
          <cell r="K2758" t="str">
            <v>High Confidence Auto Street Ref Geocoded</v>
          </cell>
          <cell r="M2758" t="str">
            <v>KEVIN ZUKOWSKI</v>
          </cell>
          <cell r="N2758" t="str">
            <v>BLAIR DISTRICT</v>
          </cell>
          <cell r="P2758">
            <v>44432</v>
          </cell>
          <cell r="Q2758">
            <v>44684.631053240701</v>
          </cell>
          <cell r="R2758">
            <v>44717</v>
          </cell>
          <cell r="S2758" t="str">
            <v>FRANKIE</v>
          </cell>
          <cell r="V2758" t="str">
            <v>41.835377</v>
          </cell>
          <cell r="W2758" t="str">
            <v>-72.698708</v>
          </cell>
        </row>
        <row r="2759">
          <cell r="B2759">
            <v>305122</v>
          </cell>
          <cell r="C2759" t="str">
            <v>FIRST CATHEDRAL</v>
          </cell>
          <cell r="D2759" t="str">
            <v>C</v>
          </cell>
          <cell r="E2759">
            <v>0</v>
          </cell>
          <cell r="F2759" t="str">
            <v>WF</v>
          </cell>
          <cell r="G2759" t="str">
            <v>1151 BLUE HILLS AVE</v>
          </cell>
          <cell r="H2759" t="str">
            <v>BLOOMFIELD</v>
          </cell>
          <cell r="I2759" t="str">
            <v>CT</v>
          </cell>
          <cell r="J2759" t="str">
            <v>06002</v>
          </cell>
          <cell r="K2759" t="str">
            <v>High Confidence Auto Street Ref Geocoded</v>
          </cell>
          <cell r="M2759" t="str">
            <v>KEVIN ZUKOWSKI</v>
          </cell>
          <cell r="N2759" t="str">
            <v>BLAIR DISTRICT</v>
          </cell>
          <cell r="P2759">
            <v>44468</v>
          </cell>
          <cell r="Q2759">
            <v>44468.533252314803</v>
          </cell>
          <cell r="R2759">
            <v>44684</v>
          </cell>
          <cell r="S2759" t="str">
            <v>FRANKIE</v>
          </cell>
          <cell r="V2759" t="str">
            <v>41.835377</v>
          </cell>
          <cell r="W2759" t="str">
            <v>-72.698708</v>
          </cell>
        </row>
        <row r="2760">
          <cell r="B2760">
            <v>305123</v>
          </cell>
          <cell r="C2760" t="str">
            <v>Angelinas</v>
          </cell>
          <cell r="D2760" t="str">
            <v>C</v>
          </cell>
          <cell r="E2760">
            <v>0</v>
          </cell>
          <cell r="F2760" t="str">
            <v>W</v>
          </cell>
          <cell r="G2760" t="str">
            <v>555 Hazard Avenue</v>
          </cell>
          <cell r="H2760" t="str">
            <v>ENFIELD</v>
          </cell>
          <cell r="I2760" t="str">
            <v>CT</v>
          </cell>
          <cell r="J2760" t="str">
            <v>06082</v>
          </cell>
          <cell r="K2760" t="str">
            <v>High Confidence Auto Street Ref Geocoded</v>
          </cell>
          <cell r="M2760" t="str">
            <v>KEVIN ZUKOWSKI</v>
          </cell>
          <cell r="N2760" t="str">
            <v>BLAIR DISTRICT</v>
          </cell>
          <cell r="P2760">
            <v>44494</v>
          </cell>
          <cell r="Q2760">
            <v>44641.522974537002</v>
          </cell>
          <cell r="R2760">
            <v>44754</v>
          </cell>
          <cell r="S2760" t="str">
            <v>FRANKIE</v>
          </cell>
          <cell r="V2760" t="str">
            <v>41.985035</v>
          </cell>
          <cell r="W2760" t="str">
            <v>-72.514180</v>
          </cell>
        </row>
        <row r="2761">
          <cell r="B2761">
            <v>305124</v>
          </cell>
          <cell r="C2761" t="str">
            <v>SUNNY HOUSE</v>
          </cell>
          <cell r="D2761" t="str">
            <v>C</v>
          </cell>
          <cell r="E2761">
            <v>0</v>
          </cell>
          <cell r="F2761" t="str">
            <v>WF</v>
          </cell>
          <cell r="G2761" t="str">
            <v>75 SOUTH MAIN STREET</v>
          </cell>
          <cell r="H2761" t="str">
            <v>EAST WINDSOR</v>
          </cell>
          <cell r="I2761" t="str">
            <v>CT</v>
          </cell>
          <cell r="J2761" t="str">
            <v>06088</v>
          </cell>
          <cell r="K2761" t="str">
            <v>Exact Auto Street Reference Geocoded</v>
          </cell>
          <cell r="M2761" t="str">
            <v>KEVIN ZUKOWSKI</v>
          </cell>
          <cell r="N2761" t="str">
            <v>BLAIR DISTRICT</v>
          </cell>
          <cell r="P2761">
            <v>44490</v>
          </cell>
          <cell r="Q2761">
            <v>44490.5874652778</v>
          </cell>
          <cell r="R2761">
            <v>44754</v>
          </cell>
          <cell r="S2761" t="str">
            <v>FRANKIE</v>
          </cell>
          <cell r="V2761" t="str">
            <v>41.901208</v>
          </cell>
          <cell r="W2761" t="str">
            <v>-72.610099</v>
          </cell>
        </row>
        <row r="2762">
          <cell r="B2762">
            <v>305126</v>
          </cell>
          <cell r="C2762" t="str">
            <v>HOH-Gather 55</v>
          </cell>
          <cell r="E2762">
            <v>0</v>
          </cell>
          <cell r="F2762" t="str">
            <v>F</v>
          </cell>
          <cell r="G2762" t="str">
            <v>55 Bartholomew Ave</v>
          </cell>
          <cell r="H2762" t="str">
            <v>HARTFORD</v>
          </cell>
          <cell r="I2762" t="str">
            <v>CT</v>
          </cell>
          <cell r="J2762" t="str">
            <v>06106</v>
          </cell>
          <cell r="K2762" t="str">
            <v>Exact Auto Street Reference Geocoded</v>
          </cell>
          <cell r="M2762" t="str">
            <v>KEVIN ZUKOWSKI</v>
          </cell>
          <cell r="N2762" t="str">
            <v>BLAIR DISTRICT</v>
          </cell>
          <cell r="P2762">
            <v>44733</v>
          </cell>
          <cell r="Q2762">
            <v>44733.459976851896</v>
          </cell>
          <cell r="S2762" t="str">
            <v>ADMIN</v>
          </cell>
          <cell r="V2762" t="str">
            <v>41.756220</v>
          </cell>
          <cell r="W2762" t="str">
            <v>-72.703175</v>
          </cell>
        </row>
        <row r="2763">
          <cell r="B2763">
            <v>305127</v>
          </cell>
          <cell r="C2763" t="str">
            <v>Ramada Inn</v>
          </cell>
          <cell r="D2763" t="str">
            <v>A</v>
          </cell>
          <cell r="E2763">
            <v>0</v>
          </cell>
          <cell r="F2763" t="str">
            <v>TF</v>
          </cell>
          <cell r="G2763" t="str">
            <v>383 South Center Street</v>
          </cell>
          <cell r="H2763" t="str">
            <v>WINDSOR LOCKS</v>
          </cell>
          <cell r="I2763" t="str">
            <v>CT</v>
          </cell>
          <cell r="J2763" t="str">
            <v>06096</v>
          </cell>
          <cell r="K2763" t="str">
            <v>Exact Auto Street Reference Geocoded</v>
          </cell>
          <cell r="M2763" t="str">
            <v>KEVIN ZUKOWSKI</v>
          </cell>
          <cell r="N2763" t="str">
            <v>BLAIR DISTRICT</v>
          </cell>
          <cell r="P2763">
            <v>44683</v>
          </cell>
          <cell r="Q2763">
            <v>44686.559131944399</v>
          </cell>
          <cell r="R2763">
            <v>44760</v>
          </cell>
          <cell r="S2763" t="str">
            <v>FRANKIE</v>
          </cell>
          <cell r="V2763" t="str">
            <v>41.905065</v>
          </cell>
          <cell r="W2763" t="str">
            <v>-72.635354</v>
          </cell>
        </row>
        <row r="2764">
          <cell r="B2764">
            <v>306013</v>
          </cell>
          <cell r="C2764" t="str">
            <v>Jim Eddie s</v>
          </cell>
          <cell r="E2764">
            <v>0</v>
          </cell>
          <cell r="F2764" t="str">
            <v>MR</v>
          </cell>
          <cell r="G2764" t="str">
            <v>429 wincester Ave</v>
          </cell>
          <cell r="H2764" t="str">
            <v>KEENE</v>
          </cell>
          <cell r="I2764" t="str">
            <v>NH</v>
          </cell>
          <cell r="J2764" t="str">
            <v>03431</v>
          </cell>
          <cell r="K2764" t="str">
            <v>Ambiguous Auto Street Ref Geocode</v>
          </cell>
          <cell r="M2764" t="str">
            <v>IGNAZIO BACILE</v>
          </cell>
          <cell r="N2764" t="str">
            <v>BLAIR DISTRICT</v>
          </cell>
          <cell r="O2764" t="str">
            <v>EFFECTIVE 8/10/20 Del in all locations unless cust chooses not to.</v>
          </cell>
          <cell r="P2764">
            <v>40644</v>
          </cell>
          <cell r="Q2764">
            <v>44200.526006944398</v>
          </cell>
          <cell r="R2764">
            <v>44279</v>
          </cell>
          <cell r="S2764" t="str">
            <v>FRANKIE</v>
          </cell>
          <cell r="V2764" t="str">
            <v>42.918909</v>
          </cell>
          <cell r="W2764" t="str">
            <v>-72.292571</v>
          </cell>
        </row>
        <row r="2765">
          <cell r="B2765">
            <v>306210</v>
          </cell>
          <cell r="C2765" t="str">
            <v>Georges Of Galilee</v>
          </cell>
          <cell r="E2765">
            <v>0</v>
          </cell>
          <cell r="F2765" t="str">
            <v>U</v>
          </cell>
          <cell r="G2765" t="str">
            <v>250 Sand Hill Cove Rd</v>
          </cell>
          <cell r="H2765" t="str">
            <v>NARRAGANSETT</v>
          </cell>
          <cell r="I2765" t="str">
            <v>RI</v>
          </cell>
          <cell r="J2765" t="str">
            <v>02882</v>
          </cell>
          <cell r="K2765" t="str">
            <v>Exact Auto Street Reference Geocoded</v>
          </cell>
          <cell r="M2765" t="str">
            <v>MIKE GILLOOLY BDM</v>
          </cell>
          <cell r="N2765" t="str">
            <v>BLAIR DISTRICT</v>
          </cell>
          <cell r="O2765" t="str">
            <v>EFFECTIVE 8/10/20 Del in all locations unless cust chooses not to.</v>
          </cell>
          <cell r="P2765">
            <v>41037</v>
          </cell>
          <cell r="Q2765">
            <v>44479.497719907398</v>
          </cell>
          <cell r="R2765">
            <v>44147</v>
          </cell>
          <cell r="S2765" t="str">
            <v>FRANKIE</v>
          </cell>
          <cell r="V2765" t="str">
            <v>41.376719</v>
          </cell>
          <cell r="W2765" t="str">
            <v>-71.512525</v>
          </cell>
        </row>
        <row r="2766">
          <cell r="B2766">
            <v>306219</v>
          </cell>
          <cell r="C2766" t="str">
            <v>Cafeteria Concepts</v>
          </cell>
          <cell r="E2766">
            <v>0</v>
          </cell>
          <cell r="F2766" t="str">
            <v>U</v>
          </cell>
          <cell r="G2766" t="str">
            <v>4640 Tower Hill Rd</v>
          </cell>
          <cell r="H2766" t="str">
            <v>WAKEFIELD</v>
          </cell>
          <cell r="I2766" t="str">
            <v>RI</v>
          </cell>
          <cell r="J2766" t="str">
            <v>02879</v>
          </cell>
          <cell r="K2766" t="str">
            <v>High Confidence Auto Street Ref Geocoded</v>
          </cell>
          <cell r="M2766" t="str">
            <v>MIKE GILLOOLY BDM</v>
          </cell>
          <cell r="N2766" t="str">
            <v>BLAIR DISTRICT</v>
          </cell>
          <cell r="O2766" t="str">
            <v>Call Dan 401.932.0571</v>
          </cell>
          <cell r="P2766">
            <v>40931</v>
          </cell>
          <cell r="Q2766">
            <v>44088.480613425898</v>
          </cell>
          <cell r="R2766">
            <v>43900</v>
          </cell>
          <cell r="S2766" t="str">
            <v>FRANKIE</v>
          </cell>
          <cell r="V2766" t="str">
            <v>41.450280</v>
          </cell>
          <cell r="W2766" t="str">
            <v>-71.471220</v>
          </cell>
        </row>
        <row r="2767">
          <cell r="B2767">
            <v>306225</v>
          </cell>
          <cell r="C2767" t="str">
            <v>Cool Beans Cafe</v>
          </cell>
          <cell r="D2767" t="str">
            <v>C</v>
          </cell>
          <cell r="E2767">
            <v>0</v>
          </cell>
          <cell r="F2767" t="str">
            <v>U</v>
          </cell>
          <cell r="G2767" t="str">
            <v>18 Kingstown Rd</v>
          </cell>
          <cell r="H2767" t="str">
            <v>NARRAGANSETT</v>
          </cell>
          <cell r="I2767" t="str">
            <v>RI</v>
          </cell>
          <cell r="J2767" t="str">
            <v>02882</v>
          </cell>
          <cell r="K2767" t="str">
            <v>Exact Auto Street Reference Geocoded</v>
          </cell>
          <cell r="M2767" t="str">
            <v>MIKE GILLOOLY BDM</v>
          </cell>
          <cell r="N2767" t="str">
            <v>BLAIR DISTRICT</v>
          </cell>
          <cell r="O2767" t="str">
            <v>EFFECTIVE 8/10/20 Del in all locations unless cust chooses not to.</v>
          </cell>
          <cell r="P2767">
            <v>40912</v>
          </cell>
          <cell r="Q2767">
            <v>44479.497719907398</v>
          </cell>
          <cell r="R2767">
            <v>44444</v>
          </cell>
          <cell r="S2767" t="str">
            <v>FRANKIE</v>
          </cell>
          <cell r="V2767" t="str">
            <v>41.430867</v>
          </cell>
          <cell r="W2767" t="str">
            <v>-71.458923</v>
          </cell>
        </row>
        <row r="2768">
          <cell r="B2768">
            <v>307051</v>
          </cell>
          <cell r="C2768" t="str">
            <v>Pub Resturant NH</v>
          </cell>
          <cell r="D2768" t="str">
            <v>C</v>
          </cell>
          <cell r="E2768">
            <v>0</v>
          </cell>
          <cell r="F2768" t="str">
            <v>MR</v>
          </cell>
          <cell r="G2768" t="str">
            <v>131 Wincester St</v>
          </cell>
          <cell r="H2768" t="str">
            <v>KEENE</v>
          </cell>
          <cell r="I2768" t="str">
            <v>NH</v>
          </cell>
          <cell r="J2768" t="str">
            <v>03431</v>
          </cell>
          <cell r="K2768" t="str">
            <v>High Confidence Auto Street Ref Geocoded</v>
          </cell>
          <cell r="M2768" t="str">
            <v>IGNAZIO BACILE</v>
          </cell>
          <cell r="N2768" t="str">
            <v>BLAIR DISTRICT</v>
          </cell>
          <cell r="P2768">
            <v>39801</v>
          </cell>
          <cell r="Q2768">
            <v>44644.666840277801</v>
          </cell>
          <cell r="R2768">
            <v>44762</v>
          </cell>
          <cell r="S2768" t="str">
            <v>FRANKIE</v>
          </cell>
          <cell r="V2768" t="str">
            <v>42.927877</v>
          </cell>
          <cell r="W2768" t="str">
            <v>-72.282686</v>
          </cell>
        </row>
        <row r="2769">
          <cell r="B2769">
            <v>307060</v>
          </cell>
          <cell r="C2769" t="str">
            <v>Lindy s Diner 6-5</v>
          </cell>
          <cell r="E2769">
            <v>0</v>
          </cell>
          <cell r="F2769" t="str">
            <v>U</v>
          </cell>
          <cell r="G2769" t="str">
            <v>19 Gilbo ave</v>
          </cell>
          <cell r="H2769" t="str">
            <v>KEENE</v>
          </cell>
          <cell r="I2769" t="str">
            <v>NH</v>
          </cell>
          <cell r="J2769" t="str">
            <v>03431</v>
          </cell>
          <cell r="K2769" t="str">
            <v>Exact Auto Street Reference Geocoded</v>
          </cell>
          <cell r="P2769">
            <v>39931</v>
          </cell>
          <cell r="Q2769">
            <v>44686.561145833301</v>
          </cell>
          <cell r="R2769">
            <v>43800</v>
          </cell>
          <cell r="S2769" t="str">
            <v>FRANKIE</v>
          </cell>
          <cell r="V2769" t="str">
            <v>42.932403</v>
          </cell>
          <cell r="W2769" t="str">
            <v>-72.279204</v>
          </cell>
        </row>
        <row r="2770">
          <cell r="B2770">
            <v>307070</v>
          </cell>
          <cell r="C2770" t="str">
            <v>Stoneleigh B. School 6-10</v>
          </cell>
          <cell r="D2770" t="str">
            <v>A</v>
          </cell>
          <cell r="E2770">
            <v>0</v>
          </cell>
          <cell r="F2770" t="str">
            <v>MR</v>
          </cell>
          <cell r="G2770" t="str">
            <v>574 Bernardston Rd</v>
          </cell>
          <cell r="H2770" t="str">
            <v>GREENFIELD</v>
          </cell>
          <cell r="I2770" t="str">
            <v>MA</v>
          </cell>
          <cell r="J2770" t="str">
            <v>01301</v>
          </cell>
          <cell r="K2770" t="str">
            <v>Exact Auto Street Reference Geocoded</v>
          </cell>
          <cell r="M2770" t="str">
            <v>IGNAZIO BACILE</v>
          </cell>
          <cell r="N2770" t="str">
            <v>BLAIR DISTRICT</v>
          </cell>
          <cell r="P2770">
            <v>40276</v>
          </cell>
          <cell r="Q2770">
            <v>44200.5242476852</v>
          </cell>
          <cell r="R2770">
            <v>44762</v>
          </cell>
          <cell r="S2770" t="str">
            <v>FRANKIE</v>
          </cell>
          <cell r="V2770" t="str">
            <v>42.613301</v>
          </cell>
          <cell r="W2770" t="str">
            <v>-72.581778</v>
          </cell>
        </row>
        <row r="2771">
          <cell r="B2771">
            <v>308012</v>
          </cell>
          <cell r="C2771" t="str">
            <v>Dondero Orchards 6-10</v>
          </cell>
          <cell r="D2771" t="str">
            <v>A</v>
          </cell>
          <cell r="E2771">
            <v>0</v>
          </cell>
          <cell r="F2771" t="str">
            <v>TR</v>
          </cell>
          <cell r="G2771" t="str">
            <v>529 Woodland st</v>
          </cell>
          <cell r="H2771" t="str">
            <v>SOUTH GLASTONBURY</v>
          </cell>
          <cell r="I2771" t="str">
            <v>CT</v>
          </cell>
          <cell r="J2771" t="str">
            <v>06073</v>
          </cell>
          <cell r="K2771" t="str">
            <v>Exact Auto Street Reference Geocoded</v>
          </cell>
          <cell r="M2771" t="str">
            <v>CHRISTINE DEVORE</v>
          </cell>
          <cell r="N2771" t="str">
            <v>BLAIR DISTRICT</v>
          </cell>
          <cell r="O2771" t="str">
            <v>EFFECTIVE 8/10/20 Del in all locations unless cust chooses not to.</v>
          </cell>
          <cell r="P2771">
            <v>39730</v>
          </cell>
          <cell r="Q2771">
            <v>44200.5245601852</v>
          </cell>
          <cell r="R2771">
            <v>44371</v>
          </cell>
          <cell r="S2771" t="str">
            <v>FRANKIE</v>
          </cell>
          <cell r="V2771" t="str">
            <v>41.656383</v>
          </cell>
          <cell r="W2771" t="str">
            <v>-72.562800</v>
          </cell>
        </row>
        <row r="2772">
          <cell r="B2772">
            <v>308014</v>
          </cell>
          <cell r="C2772" t="str">
            <v>Gotta s Farm 12-3</v>
          </cell>
          <cell r="D2772" t="str">
            <v>C</v>
          </cell>
          <cell r="E2772">
            <v>0</v>
          </cell>
          <cell r="F2772" t="str">
            <v>R</v>
          </cell>
          <cell r="G2772" t="str">
            <v>661 Glastonbury Tpke</v>
          </cell>
          <cell r="H2772" t="str">
            <v>PORTLAND</v>
          </cell>
          <cell r="I2772" t="str">
            <v>CT</v>
          </cell>
          <cell r="J2772" t="str">
            <v>06480</v>
          </cell>
          <cell r="K2772" t="str">
            <v>High Confidence Auto Street Ref Geocoded</v>
          </cell>
          <cell r="M2772" t="str">
            <v>CHRISTINE DEVORE</v>
          </cell>
          <cell r="N2772" t="str">
            <v>BLAIR DISTRICT</v>
          </cell>
          <cell r="O2772" t="str">
            <v>EFFECTIVE 8/10/20 Del in all locations unless cust chooses not to.</v>
          </cell>
          <cell r="P2772">
            <v>39766</v>
          </cell>
          <cell r="Q2772">
            <v>44200.5245601852</v>
          </cell>
          <cell r="R2772">
            <v>44755</v>
          </cell>
          <cell r="S2772" t="str">
            <v>FRANKIE</v>
          </cell>
          <cell r="V2772" t="str">
            <v>41.616340</v>
          </cell>
          <cell r="W2772" t="str">
            <v>-72.599060</v>
          </cell>
        </row>
        <row r="2773">
          <cell r="B2773">
            <v>308024</v>
          </cell>
          <cell r="C2773" t="str">
            <v>Belltown Hill Orchards</v>
          </cell>
          <cell r="D2773" t="str">
            <v>C</v>
          </cell>
          <cell r="E2773">
            <v>0</v>
          </cell>
          <cell r="F2773" t="str">
            <v>R</v>
          </cell>
          <cell r="G2773" t="str">
            <v>475 Matson hill rd</v>
          </cell>
          <cell r="H2773" t="str">
            <v>SOUTH GLASTONBURY</v>
          </cell>
          <cell r="I2773" t="str">
            <v>CT</v>
          </cell>
          <cell r="J2773" t="str">
            <v>06073</v>
          </cell>
          <cell r="K2773" t="str">
            <v>Exact Auto Street Reference Geocoded</v>
          </cell>
          <cell r="M2773" t="str">
            <v>CHRISTINE DEVORE</v>
          </cell>
          <cell r="N2773" t="str">
            <v>BLAIR DISTRICT</v>
          </cell>
          <cell r="O2773" t="str">
            <v>EFFECTIVE 8/10/20 Del in all locations unless cust chooses not to.</v>
          </cell>
          <cell r="P2773">
            <v>39981</v>
          </cell>
          <cell r="Q2773">
            <v>44200.5245601852</v>
          </cell>
          <cell r="R2773">
            <v>44755</v>
          </cell>
          <cell r="S2773" t="str">
            <v>FRANKIE</v>
          </cell>
          <cell r="V2773" t="str">
            <v>41.650712</v>
          </cell>
          <cell r="W2773" t="str">
            <v>-72.577230</v>
          </cell>
        </row>
        <row r="2774">
          <cell r="B2774">
            <v>308025</v>
          </cell>
          <cell r="C2774" t="str">
            <v>Roses Berry Farm</v>
          </cell>
          <cell r="D2774" t="str">
            <v>A</v>
          </cell>
          <cell r="E2774">
            <v>0</v>
          </cell>
          <cell r="F2774" t="str">
            <v>R</v>
          </cell>
          <cell r="G2774" t="str">
            <v>295 Matson Hill Rd</v>
          </cell>
          <cell r="H2774" t="str">
            <v>GLASTONBURY</v>
          </cell>
          <cell r="I2774" t="str">
            <v>CT</v>
          </cell>
          <cell r="J2774" t="str">
            <v>06073</v>
          </cell>
          <cell r="K2774" t="str">
            <v>High Confidence Auto Street Ref Geocoded</v>
          </cell>
          <cell r="M2774" t="str">
            <v>CHRISTINE DEVORE</v>
          </cell>
          <cell r="N2774" t="str">
            <v>BLAIR DISTRICT</v>
          </cell>
          <cell r="O2774" t="str">
            <v>Back up into the big brown barn.  cooler &amp; freezer on the passengerside.  Please call Pedro 860.517.9265 or Michael 860.508.0776 if you need help.</v>
          </cell>
          <cell r="P2774">
            <v>40030</v>
          </cell>
          <cell r="Q2774">
            <v>44363.513923611099</v>
          </cell>
          <cell r="R2774">
            <v>44762</v>
          </cell>
          <cell r="S2774" t="str">
            <v>FRANKIE</v>
          </cell>
          <cell r="V2774" t="str">
            <v>41.656647</v>
          </cell>
          <cell r="W2774" t="str">
            <v>-72.581926</v>
          </cell>
        </row>
        <row r="2775">
          <cell r="B2775">
            <v>308033</v>
          </cell>
          <cell r="C2775" t="str">
            <v>Fitzgeralds Foods</v>
          </cell>
          <cell r="D2775" t="str">
            <v>B</v>
          </cell>
          <cell r="E2775">
            <v>0</v>
          </cell>
          <cell r="F2775" t="str">
            <v>MWF</v>
          </cell>
          <cell r="G2775" t="str">
            <v>710 Hopmeadow St</v>
          </cell>
          <cell r="H2775" t="str">
            <v>SIMSBURY</v>
          </cell>
          <cell r="I2775" t="str">
            <v>CT</v>
          </cell>
          <cell r="J2775" t="str">
            <v>06070</v>
          </cell>
          <cell r="K2775" t="str">
            <v>Exact Auto Street Reference Geocoded</v>
          </cell>
          <cell r="M2775" t="str">
            <v>IGNAZIO BACILE</v>
          </cell>
          <cell r="N2775" t="str">
            <v>BLAIR DISTRICT</v>
          </cell>
          <cell r="O2775" t="str">
            <v>EFFECTIVE 8/10/20 Del in all locations unless cust chooses not to.  For early del, knock on the back door or call store so they open back door.</v>
          </cell>
          <cell r="P2775">
            <v>40379</v>
          </cell>
          <cell r="Q2775">
            <v>44298.503888888903</v>
          </cell>
          <cell r="R2775">
            <v>44763</v>
          </cell>
          <cell r="S2775" t="str">
            <v>FRANKIE</v>
          </cell>
          <cell r="V2775" t="str">
            <v>41.871741</v>
          </cell>
          <cell r="W2775" t="str">
            <v>-72.803010</v>
          </cell>
        </row>
        <row r="2776">
          <cell r="B2776">
            <v>308035</v>
          </cell>
          <cell r="C2776" t="str">
            <v>Duffey W.H. Kids Link</v>
          </cell>
          <cell r="D2776" t="str">
            <v>C</v>
          </cell>
          <cell r="E2776">
            <v>0</v>
          </cell>
          <cell r="F2776" t="str">
            <v>M</v>
          </cell>
          <cell r="G2776" t="str">
            <v>95 Westminster Dr</v>
          </cell>
          <cell r="H2776" t="str">
            <v>W HARTFORD</v>
          </cell>
          <cell r="I2776" t="str">
            <v>CT</v>
          </cell>
          <cell r="J2776" t="str">
            <v>6107.</v>
          </cell>
          <cell r="K2776" t="str">
            <v>Exact Auto Street Reference Geocoded</v>
          </cell>
          <cell r="M2776" t="str">
            <v>SIERING/SCHOOLS</v>
          </cell>
          <cell r="N2776" t="str">
            <v>SIERING DISTRICT</v>
          </cell>
          <cell r="P2776">
            <v>44002</v>
          </cell>
          <cell r="Q2776">
            <v>44496.570081018501</v>
          </cell>
          <cell r="S2776" t="str">
            <v>FRANKIE</v>
          </cell>
          <cell r="V2776" t="str">
            <v>41.746783</v>
          </cell>
          <cell r="W2776" t="str">
            <v>-72.751635</v>
          </cell>
        </row>
        <row r="2777">
          <cell r="B2777">
            <v>308046</v>
          </cell>
          <cell r="C2777" t="str">
            <v>Great Path Academy 7-3</v>
          </cell>
          <cell r="D2777" t="str">
            <v>C</v>
          </cell>
          <cell r="E2777">
            <v>0</v>
          </cell>
          <cell r="F2777" t="str">
            <v>WR</v>
          </cell>
          <cell r="G2777" t="str">
            <v>60 Bidwell St</v>
          </cell>
          <cell r="H2777" t="str">
            <v>MANCHESTER</v>
          </cell>
          <cell r="I2777" t="str">
            <v>CT</v>
          </cell>
          <cell r="J2777" t="str">
            <v>06040</v>
          </cell>
          <cell r="K2777" t="str">
            <v>Exact Auto Street Reference Geocoded</v>
          </cell>
          <cell r="M2777" t="str">
            <v>40/STEVE SMITH</v>
          </cell>
          <cell r="N2777" t="str">
            <v>SMITH DISTRICT</v>
          </cell>
          <cell r="P2777">
            <v>41216</v>
          </cell>
          <cell r="Q2777">
            <v>43872.737245370401</v>
          </cell>
          <cell r="R2777">
            <v>44692</v>
          </cell>
          <cell r="S2777" t="str">
            <v>FRANKIE</v>
          </cell>
          <cell r="V2777" t="str">
            <v>41.764376</v>
          </cell>
          <cell r="W2777" t="str">
            <v>-72.554605</v>
          </cell>
        </row>
        <row r="2778">
          <cell r="B2778">
            <v>309001</v>
          </cell>
          <cell r="C2778" t="str">
            <v>Fenway Golf 9-5</v>
          </cell>
          <cell r="D2778" t="str">
            <v>C</v>
          </cell>
          <cell r="E2778">
            <v>0</v>
          </cell>
          <cell r="F2778" t="str">
            <v>W</v>
          </cell>
          <cell r="G2778" t="str">
            <v>112 Allen St</v>
          </cell>
          <cell r="H2778" t="str">
            <v>East Longmeadow</v>
          </cell>
          <cell r="I2778" t="str">
            <v>MA</v>
          </cell>
          <cell r="J2778" t="str">
            <v>01028</v>
          </cell>
          <cell r="K2778" t="str">
            <v>High Confidence Auto Street Ref Geocoded</v>
          </cell>
          <cell r="M2778" t="str">
            <v>IGNAZIO BACILE</v>
          </cell>
          <cell r="N2778" t="str">
            <v>BLAIR DISTRICT</v>
          </cell>
          <cell r="O2778" t="str">
            <v>EFFECTIVE 8/10/20 Del in all locations unless cust chooses not to.</v>
          </cell>
          <cell r="P2778">
            <v>39664</v>
          </cell>
          <cell r="Q2778">
            <v>44200.5242476852</v>
          </cell>
          <cell r="R2778">
            <v>44754</v>
          </cell>
          <cell r="S2778" t="str">
            <v>FRANKIE</v>
          </cell>
          <cell r="V2778" t="str">
            <v>42.083322</v>
          </cell>
          <cell r="W2778" t="str">
            <v>-72.482085</v>
          </cell>
        </row>
        <row r="2779">
          <cell r="B2779">
            <v>311023</v>
          </cell>
          <cell r="C2779" t="str">
            <v>KEY - Ottor Cove</v>
          </cell>
          <cell r="D2779" t="str">
            <v>D</v>
          </cell>
          <cell r="E2779">
            <v>0</v>
          </cell>
          <cell r="F2779" t="str">
            <v>MR</v>
          </cell>
          <cell r="G2779" t="str">
            <v>99 Essex Rd</v>
          </cell>
          <cell r="H2779" t="str">
            <v>OLD SAYBROOK</v>
          </cell>
          <cell r="I2779" t="str">
            <v>CT</v>
          </cell>
          <cell r="J2779" t="str">
            <v>06475</v>
          </cell>
          <cell r="K2779" t="str">
            <v>Exact Auto Street Reference Geocoded</v>
          </cell>
          <cell r="M2779" t="str">
            <v>KEN CARDNER</v>
          </cell>
          <cell r="N2779" t="str">
            <v>BLAIR DISTRICT</v>
          </cell>
          <cell r="O2779" t="str">
            <v>Key box code 2468.</v>
          </cell>
          <cell r="P2779">
            <v>43600</v>
          </cell>
          <cell r="Q2779">
            <v>44539.510659722197</v>
          </cell>
          <cell r="R2779">
            <v>44762</v>
          </cell>
          <cell r="S2779" t="str">
            <v>FRANKIE</v>
          </cell>
          <cell r="U2779" t="str">
            <v>Lock Box</v>
          </cell>
          <cell r="V2779" t="str">
            <v>41.319137</v>
          </cell>
          <cell r="W2779" t="str">
            <v>-72.360836</v>
          </cell>
        </row>
        <row r="2780">
          <cell r="B2780">
            <v>311027</v>
          </cell>
          <cell r="C2780" t="str">
            <v>CRISTY S</v>
          </cell>
          <cell r="E2780">
            <v>0</v>
          </cell>
          <cell r="F2780" t="str">
            <v>WF</v>
          </cell>
          <cell r="G2780" t="str">
            <v>1261 BOSTON POST ROA</v>
          </cell>
          <cell r="H2780" t="str">
            <v>WESTBROOK</v>
          </cell>
          <cell r="I2780" t="str">
            <v>CT</v>
          </cell>
          <cell r="J2780" t="str">
            <v>06498</v>
          </cell>
          <cell r="K2780" t="str">
            <v>High Confidence Auto Street Ref Geocoded</v>
          </cell>
          <cell r="M2780" t="str">
            <v>KEN CARDNER</v>
          </cell>
          <cell r="N2780" t="str">
            <v>BLAIR DISTRICT</v>
          </cell>
          <cell r="P2780">
            <v>44388</v>
          </cell>
          <cell r="Q2780">
            <v>44388.785358796304</v>
          </cell>
          <cell r="S2780" t="str">
            <v>FRANKIE</v>
          </cell>
          <cell r="V2780" t="str">
            <v>41.285023</v>
          </cell>
          <cell r="W2780" t="str">
            <v>-72.446811</v>
          </cell>
        </row>
        <row r="2781">
          <cell r="B2781">
            <v>312002</v>
          </cell>
          <cell r="C2781" t="str">
            <v>Angelo s Market</v>
          </cell>
          <cell r="D2781" t="str">
            <v>C</v>
          </cell>
          <cell r="E2781">
            <v>0</v>
          </cell>
          <cell r="F2781" t="str">
            <v>TF</v>
          </cell>
          <cell r="G2781" t="str">
            <v>349 WEST MAIN STREET</v>
          </cell>
          <cell r="H2781" t="str">
            <v>NEW BRITAIN</v>
          </cell>
          <cell r="I2781" t="str">
            <v>CT</v>
          </cell>
          <cell r="J2781" t="str">
            <v>06052</v>
          </cell>
          <cell r="K2781" t="str">
            <v>Exact Auto Street Reference Geocoded</v>
          </cell>
          <cell r="M2781" t="str">
            <v>LOUIE SALOVSKI</v>
          </cell>
          <cell r="N2781" t="str">
            <v>BLAIR DISTRICT</v>
          </cell>
          <cell r="O2781" t="str">
            <v>EFFECTIVE 8/10/20 Del in all locations unless cust chooses not to.</v>
          </cell>
          <cell r="P2781">
            <v>39673</v>
          </cell>
          <cell r="Q2781">
            <v>44388.785358796304</v>
          </cell>
          <cell r="R2781">
            <v>44753</v>
          </cell>
          <cell r="S2781" t="str">
            <v>FRANKIE</v>
          </cell>
          <cell r="V2781" t="str">
            <v>41.665602</v>
          </cell>
          <cell r="W2781" t="str">
            <v>-72.792907</v>
          </cell>
        </row>
        <row r="2782">
          <cell r="B2782">
            <v>312017</v>
          </cell>
          <cell r="C2782" t="str">
            <v>Greers Chickhen 9:30-11  1-5</v>
          </cell>
          <cell r="D2782" t="str">
            <v>D</v>
          </cell>
          <cell r="E2782">
            <v>0</v>
          </cell>
          <cell r="F2782" t="str">
            <v>U</v>
          </cell>
          <cell r="G2782" t="str">
            <v>64 Mathews st</v>
          </cell>
          <cell r="H2782" t="str">
            <v>BRISTOL</v>
          </cell>
          <cell r="I2782" t="str">
            <v>CT</v>
          </cell>
          <cell r="J2782" t="str">
            <v>06010</v>
          </cell>
          <cell r="K2782" t="str">
            <v>High Confidence Auto Street Ref Geocoded</v>
          </cell>
          <cell r="M2782" t="str">
            <v>SAUL SHEMKOVITZ</v>
          </cell>
          <cell r="N2782" t="str">
            <v>BLAIR DISTRICT</v>
          </cell>
          <cell r="P2782">
            <v>39798</v>
          </cell>
          <cell r="Q2782">
            <v>43914.603032407402</v>
          </cell>
          <cell r="R2782">
            <v>43669</v>
          </cell>
          <cell r="S2782" t="str">
            <v>FRANKIE</v>
          </cell>
          <cell r="V2782" t="str">
            <v>41.683069</v>
          </cell>
          <cell r="W2782" t="str">
            <v>-72.957378</v>
          </cell>
        </row>
        <row r="2783">
          <cell r="B2783">
            <v>312019</v>
          </cell>
          <cell r="C2783" t="str">
            <v>JOEY GARLICS NEWINGTON</v>
          </cell>
          <cell r="D2783" t="str">
            <v>B</v>
          </cell>
          <cell r="E2783">
            <v>0</v>
          </cell>
          <cell r="F2783" t="str">
            <v>MF</v>
          </cell>
          <cell r="G2783" t="str">
            <v>150 KITTS LN</v>
          </cell>
          <cell r="H2783" t="str">
            <v>NEWINGTON</v>
          </cell>
          <cell r="I2783" t="str">
            <v>CT</v>
          </cell>
          <cell r="J2783" t="str">
            <v>06111</v>
          </cell>
          <cell r="K2783" t="str">
            <v>Exact Auto Street Reference Geocoded</v>
          </cell>
          <cell r="M2783" t="str">
            <v>JOHN DIBACCO</v>
          </cell>
          <cell r="N2783" t="str">
            <v>BLAIR DISTRICT</v>
          </cell>
          <cell r="O2783" t="str">
            <v>EFFECTIVE 8/10/20 Del in all locations unless cust chooses not to.</v>
          </cell>
          <cell r="P2783">
            <v>43877</v>
          </cell>
          <cell r="Q2783">
            <v>44515.450543981497</v>
          </cell>
          <cell r="R2783">
            <v>44766</v>
          </cell>
          <cell r="S2783" t="str">
            <v>ADMIN</v>
          </cell>
          <cell r="V2783" t="str">
            <v>41.682800</v>
          </cell>
          <cell r="W2783" t="str">
            <v>-72.709439</v>
          </cell>
        </row>
        <row r="2784">
          <cell r="B2784">
            <v>312034</v>
          </cell>
          <cell r="C2784" t="str">
            <v>West Main Pizza</v>
          </cell>
          <cell r="D2784" t="str">
            <v>D</v>
          </cell>
          <cell r="E2784">
            <v>0</v>
          </cell>
          <cell r="F2784" t="str">
            <v>TR</v>
          </cell>
          <cell r="G2784" t="str">
            <v>93-97 East Main Street</v>
          </cell>
          <cell r="H2784" t="str">
            <v>PLAINVILLE</v>
          </cell>
          <cell r="I2784" t="str">
            <v>CT</v>
          </cell>
          <cell r="J2784" t="str">
            <v>06062</v>
          </cell>
          <cell r="K2784" t="str">
            <v>Exact Auto Street Reference Geocoded</v>
          </cell>
          <cell r="M2784" t="str">
            <v>LOUIE SALOVSKI</v>
          </cell>
          <cell r="N2784" t="str">
            <v>BLAIR DISTRICT</v>
          </cell>
          <cell r="P2784">
            <v>44392</v>
          </cell>
          <cell r="Q2784">
            <v>44392.607314814799</v>
          </cell>
          <cell r="R2784">
            <v>44760</v>
          </cell>
          <cell r="S2784" t="str">
            <v>FRANKIE</v>
          </cell>
          <cell r="V2784" t="str">
            <v>41.672921</v>
          </cell>
          <cell r="W2784" t="str">
            <v>-72.862746</v>
          </cell>
        </row>
        <row r="2785">
          <cell r="B2785">
            <v>313000</v>
          </cell>
          <cell r="C2785" t="str">
            <v>KEY - Porky Petes BBQ</v>
          </cell>
          <cell r="D2785" t="str">
            <v>C</v>
          </cell>
          <cell r="E2785">
            <v>0</v>
          </cell>
          <cell r="F2785" t="str">
            <v>MR</v>
          </cell>
          <cell r="G2785" t="str">
            <v>90 Plains Rd</v>
          </cell>
          <cell r="H2785" t="str">
            <v>Essex</v>
          </cell>
          <cell r="I2785" t="str">
            <v>CT</v>
          </cell>
          <cell r="J2785" t="str">
            <v>06426</v>
          </cell>
          <cell r="K2785" t="str">
            <v>Exact Auto Street Reference Geocoded</v>
          </cell>
          <cell r="M2785" t="str">
            <v>KEN CARDNER</v>
          </cell>
          <cell r="N2785" t="str">
            <v>BLAIR DISTRICT</v>
          </cell>
          <cell r="O2785" t="str">
            <v>EFFECTIVE 8/10/20 Del in all locations unless cust chooses not to.</v>
          </cell>
          <cell r="P2785">
            <v>39688</v>
          </cell>
          <cell r="Q2785">
            <v>44600.495879629598</v>
          </cell>
          <cell r="R2785">
            <v>44766</v>
          </cell>
          <cell r="S2785" t="str">
            <v>FRANKIE</v>
          </cell>
          <cell r="U2785" t="str">
            <v>24</v>
          </cell>
          <cell r="V2785" t="str">
            <v>41.341998</v>
          </cell>
          <cell r="W2785" t="str">
            <v>-72.412619</v>
          </cell>
        </row>
        <row r="2786">
          <cell r="B2786">
            <v>313008</v>
          </cell>
          <cell r="C2786" t="str">
            <v>Par 4 Restaurant</v>
          </cell>
          <cell r="D2786" t="str">
            <v>D</v>
          </cell>
          <cell r="E2786">
            <v>0</v>
          </cell>
          <cell r="F2786" t="str">
            <v>TF</v>
          </cell>
          <cell r="G2786" t="str">
            <v>93 plant st</v>
          </cell>
          <cell r="H2786" t="str">
            <v>GROTON</v>
          </cell>
          <cell r="I2786" t="str">
            <v>CT</v>
          </cell>
          <cell r="J2786" t="str">
            <v>06340</v>
          </cell>
          <cell r="K2786" t="str">
            <v>Exact Auto Street Reference Geocoded</v>
          </cell>
          <cell r="M2786" t="str">
            <v>KEN CARDNER</v>
          </cell>
          <cell r="N2786" t="str">
            <v>BLAIR DISTRICT</v>
          </cell>
          <cell r="O2786" t="str">
            <v>EFFECTIVE 8/10/20 Del in all locations unless cust chooses not to.</v>
          </cell>
          <cell r="P2786">
            <v>39751</v>
          </cell>
          <cell r="Q2786">
            <v>44496.539884259299</v>
          </cell>
          <cell r="R2786">
            <v>44763</v>
          </cell>
          <cell r="S2786" t="str">
            <v>FRANKIE</v>
          </cell>
          <cell r="V2786" t="str">
            <v>41.326730</v>
          </cell>
          <cell r="W2786" t="str">
            <v>-72.069672</v>
          </cell>
        </row>
        <row r="2787">
          <cell r="B2787">
            <v>313028</v>
          </cell>
          <cell r="C2787" t="str">
            <v>Comfort Inn Guilford 9-3</v>
          </cell>
          <cell r="D2787" t="str">
            <v>B</v>
          </cell>
          <cell r="E2787">
            <v>0</v>
          </cell>
          <cell r="F2787" t="str">
            <v>R</v>
          </cell>
          <cell r="G2787" t="str">
            <v>300 Boston Post rd</v>
          </cell>
          <cell r="H2787" t="str">
            <v>GUILFORD</v>
          </cell>
          <cell r="I2787" t="str">
            <v>CT</v>
          </cell>
          <cell r="J2787" t="str">
            <v>06437</v>
          </cell>
          <cell r="K2787" t="str">
            <v>Exact Auto Street Reference Geocoded</v>
          </cell>
          <cell r="M2787" t="str">
            <v>KEN CARDNER</v>
          </cell>
          <cell r="N2787" t="str">
            <v>BLAIR DISTRICT</v>
          </cell>
          <cell r="O2787" t="str">
            <v>EFFECTIVE 8/10/20 Del in all locations unless cust chooses not to.</v>
          </cell>
          <cell r="P2787">
            <v>40408</v>
          </cell>
          <cell r="Q2787">
            <v>44299.509618055599</v>
          </cell>
          <cell r="R2787">
            <v>44700</v>
          </cell>
          <cell r="S2787" t="str">
            <v>FRANKIE</v>
          </cell>
          <cell r="V2787" t="str">
            <v>41.287865</v>
          </cell>
          <cell r="W2787" t="str">
            <v>-72.657273</v>
          </cell>
        </row>
        <row r="2788">
          <cell r="B2788">
            <v>313032</v>
          </cell>
          <cell r="C2788" t="str">
            <v>ARC</v>
          </cell>
          <cell r="D2788" t="str">
            <v>C</v>
          </cell>
          <cell r="E2788">
            <v>0</v>
          </cell>
          <cell r="F2788" t="str">
            <v>R</v>
          </cell>
          <cell r="G2788" t="str">
            <v>22 Route 171</v>
          </cell>
          <cell r="H2788" t="str">
            <v>WOODSTOCK</v>
          </cell>
          <cell r="I2788" t="str">
            <v>CT</v>
          </cell>
          <cell r="J2788" t="str">
            <v>06281</v>
          </cell>
          <cell r="K2788" t="str">
            <v>High Confidence Auto Street Ref Geocoded</v>
          </cell>
          <cell r="M2788" t="str">
            <v>KEN CARDNER</v>
          </cell>
          <cell r="N2788" t="str">
            <v>BLAIR DISTRICT</v>
          </cell>
          <cell r="P2788">
            <v>40589</v>
          </cell>
          <cell r="Q2788">
            <v>44733.377442129597</v>
          </cell>
          <cell r="R2788">
            <v>44762</v>
          </cell>
          <cell r="S2788" t="str">
            <v>ADMIN</v>
          </cell>
          <cell r="V2788" t="str">
            <v>41.933135</v>
          </cell>
          <cell r="W2788" t="str">
            <v>-71.934332</v>
          </cell>
        </row>
        <row r="2789">
          <cell r="B2789">
            <v>313048</v>
          </cell>
          <cell r="C2789" t="str">
            <v>FRIENDS &amp; COMPANY</v>
          </cell>
          <cell r="E2789">
            <v>0</v>
          </cell>
          <cell r="F2789" t="str">
            <v>MR</v>
          </cell>
          <cell r="G2789" t="str">
            <v>1 BOSTON POST RD</v>
          </cell>
          <cell r="H2789" t="str">
            <v>MADISON</v>
          </cell>
          <cell r="I2789" t="str">
            <v>CT</v>
          </cell>
          <cell r="J2789" t="str">
            <v>06443</v>
          </cell>
          <cell r="K2789" t="str">
            <v>High Confidence Auto Street Ref Geocoded</v>
          </cell>
          <cell r="M2789" t="str">
            <v>LORI BLAIR</v>
          </cell>
          <cell r="N2789" t="str">
            <v>BLAIR DISTRICT</v>
          </cell>
          <cell r="P2789">
            <v>44002</v>
          </cell>
          <cell r="Q2789">
            <v>44028.578159722201</v>
          </cell>
          <cell r="S2789" t="str">
            <v>FRANKIE</v>
          </cell>
          <cell r="V2789" t="str">
            <v>41.285610</v>
          </cell>
          <cell r="W2789" t="str">
            <v>-72.647170</v>
          </cell>
        </row>
        <row r="2790">
          <cell r="B2790">
            <v>313052</v>
          </cell>
          <cell r="C2790" t="str">
            <v>Essex Steam Train 7-4</v>
          </cell>
          <cell r="D2790" t="str">
            <v>A</v>
          </cell>
          <cell r="E2790">
            <v>0</v>
          </cell>
          <cell r="F2790" t="str">
            <v>MWR</v>
          </cell>
          <cell r="G2790" t="str">
            <v>1 Railroad Ave</v>
          </cell>
          <cell r="H2790" t="str">
            <v>ESSEX</v>
          </cell>
          <cell r="I2790" t="str">
            <v>CT</v>
          </cell>
          <cell r="J2790" t="str">
            <v>06426</v>
          </cell>
          <cell r="K2790" t="str">
            <v>Exact Auto Street Reference Geocoded</v>
          </cell>
          <cell r="M2790" t="str">
            <v>LORI BLAIR</v>
          </cell>
          <cell r="N2790" t="str">
            <v>BLAIR DISTRICT</v>
          </cell>
          <cell r="O2790" t="str">
            <v>EFFECTIVE 8/10/20 Del in all locations unless cust chooses not to.</v>
          </cell>
          <cell r="P2790">
            <v>41369</v>
          </cell>
          <cell r="Q2790">
            <v>44496.539884259299</v>
          </cell>
          <cell r="R2790">
            <v>44766</v>
          </cell>
          <cell r="S2790" t="str">
            <v>FRANKIE</v>
          </cell>
          <cell r="V2790" t="str">
            <v>41.351595</v>
          </cell>
          <cell r="W2790" t="str">
            <v>-72.405420</v>
          </cell>
        </row>
        <row r="2791">
          <cell r="B2791">
            <v>313054</v>
          </cell>
          <cell r="C2791" t="str">
            <v>Becky Thatcher River Boat</v>
          </cell>
          <cell r="D2791" t="str">
            <v>A</v>
          </cell>
          <cell r="E2791">
            <v>0</v>
          </cell>
          <cell r="F2791" t="str">
            <v>MR</v>
          </cell>
          <cell r="G2791" t="str">
            <v>152 River St</v>
          </cell>
          <cell r="H2791" t="str">
            <v>DEEP RIVER</v>
          </cell>
          <cell r="I2791" t="str">
            <v>CT</v>
          </cell>
          <cell r="J2791" t="str">
            <v>06417</v>
          </cell>
          <cell r="K2791" t="str">
            <v>Exact Auto Street Reference Geocoded</v>
          </cell>
          <cell r="M2791" t="str">
            <v>LORI BLAIR</v>
          </cell>
          <cell r="N2791" t="str">
            <v>BLAIR DISTRICT</v>
          </cell>
          <cell r="O2791" t="str">
            <v>CALL 12103792528 when you arrive. LOCK CODE 1871 Product into the correct zone. Yellow building.</v>
          </cell>
          <cell r="P2791">
            <v>41389</v>
          </cell>
          <cell r="Q2791">
            <v>44355.481550925899</v>
          </cell>
          <cell r="R2791">
            <v>44762</v>
          </cell>
          <cell r="S2791" t="str">
            <v>FRANKIE</v>
          </cell>
          <cell r="V2791" t="str">
            <v>41.393176</v>
          </cell>
          <cell r="W2791" t="str">
            <v>-72.427050</v>
          </cell>
        </row>
        <row r="2792">
          <cell r="B2792">
            <v>313061</v>
          </cell>
          <cell r="C2792" t="str">
            <v>East Haven Family Resource</v>
          </cell>
          <cell r="E2792">
            <v>0</v>
          </cell>
          <cell r="F2792" t="str">
            <v>TF</v>
          </cell>
          <cell r="G2792" t="str">
            <v>35 WHEEL BARROW LANE</v>
          </cell>
          <cell r="H2792" t="str">
            <v>EAST HAVEN</v>
          </cell>
          <cell r="I2792" t="str">
            <v>CT</v>
          </cell>
          <cell r="J2792" t="str">
            <v>06513</v>
          </cell>
          <cell r="K2792" t="str">
            <v>Exact Auto Street Reference Geocoded</v>
          </cell>
          <cell r="M2792" t="str">
            <v>LORI BLAIR</v>
          </cell>
          <cell r="N2792" t="str">
            <v>BLAIR DISTRICT</v>
          </cell>
          <cell r="P2792">
            <v>44002</v>
          </cell>
          <cell r="Q2792">
            <v>44028.5781712963</v>
          </cell>
          <cell r="S2792" t="str">
            <v>FRANKIE</v>
          </cell>
          <cell r="V2792" t="str">
            <v>41.327701</v>
          </cell>
          <cell r="W2792" t="str">
            <v>-72.829851</v>
          </cell>
        </row>
        <row r="2793">
          <cell r="B2793">
            <v>313062</v>
          </cell>
          <cell r="C2793" t="str">
            <v>Prime 16 - New Haven</v>
          </cell>
          <cell r="D2793" t="str">
            <v>C</v>
          </cell>
          <cell r="E2793">
            <v>0</v>
          </cell>
          <cell r="F2793" t="str">
            <v>MWF</v>
          </cell>
          <cell r="G2793" t="str">
            <v>172 Temple Street</v>
          </cell>
          <cell r="H2793" t="str">
            <v>NEW HAVEN</v>
          </cell>
          <cell r="I2793" t="str">
            <v>CT</v>
          </cell>
          <cell r="J2793" t="str">
            <v>06511</v>
          </cell>
          <cell r="K2793" t="str">
            <v>High Confidence Auto Street Ref Geocoded</v>
          </cell>
          <cell r="M2793" t="str">
            <v>LORI BLAIR</v>
          </cell>
          <cell r="N2793" t="str">
            <v>BLAIR DISTRICT</v>
          </cell>
          <cell r="O2793" t="str">
            <v>Down alley to the left of the restaurant and downstairs.</v>
          </cell>
          <cell r="P2793">
            <v>44375</v>
          </cell>
          <cell r="Q2793">
            <v>44378.583391203698</v>
          </cell>
          <cell r="R2793">
            <v>44766</v>
          </cell>
          <cell r="S2793" t="str">
            <v>FRANKIE</v>
          </cell>
          <cell r="V2793" t="str">
            <v>41.306733</v>
          </cell>
          <cell r="W2793" t="str">
            <v>-72.926896</v>
          </cell>
        </row>
        <row r="2794">
          <cell r="B2794">
            <v>313063</v>
          </cell>
          <cell r="C2794" t="str">
            <v>Trackside Cafe 8-8</v>
          </cell>
          <cell r="D2794" t="str">
            <v>A</v>
          </cell>
          <cell r="E2794">
            <v>0</v>
          </cell>
          <cell r="F2794" t="str">
            <v>MWR</v>
          </cell>
          <cell r="G2794" t="str">
            <v>1 Railroad Ave</v>
          </cell>
          <cell r="H2794" t="str">
            <v>ESSEX</v>
          </cell>
          <cell r="I2794" t="str">
            <v>CT</v>
          </cell>
          <cell r="J2794" t="str">
            <v>6426.</v>
          </cell>
          <cell r="K2794" t="str">
            <v>Exact Auto Street Reference Geocoded</v>
          </cell>
          <cell r="M2794" t="str">
            <v>LORI BLAIR</v>
          </cell>
          <cell r="N2794" t="str">
            <v>BLAIR DISTRICT</v>
          </cell>
          <cell r="P2794">
            <v>44002</v>
          </cell>
          <cell r="Q2794">
            <v>44496.570127314801</v>
          </cell>
          <cell r="S2794" t="str">
            <v>FRANKIE</v>
          </cell>
          <cell r="V2794" t="str">
            <v>41.351595</v>
          </cell>
          <cell r="W2794" t="str">
            <v>-72.405420</v>
          </cell>
        </row>
        <row r="2795">
          <cell r="B2795">
            <v>313066</v>
          </cell>
          <cell r="C2795" t="str">
            <v>Red Roof Plus</v>
          </cell>
          <cell r="E2795">
            <v>0</v>
          </cell>
          <cell r="F2795" t="str">
            <v>MR</v>
          </cell>
          <cell r="G2795" t="str">
            <v>2300 BOSTON POST ROA</v>
          </cell>
          <cell r="H2795" t="str">
            <v>GUILFORD</v>
          </cell>
          <cell r="I2795" t="str">
            <v>CT</v>
          </cell>
          <cell r="J2795" t="str">
            <v>06437</v>
          </cell>
          <cell r="K2795" t="str">
            <v>High Confidence Auto Street Ref Geocoded</v>
          </cell>
          <cell r="M2795" t="str">
            <v>LORI BLAIR</v>
          </cell>
          <cell r="N2795" t="str">
            <v>BLAIR DISTRICT</v>
          </cell>
          <cell r="P2795">
            <v>44002</v>
          </cell>
          <cell r="Q2795">
            <v>44028.5781712963</v>
          </cell>
          <cell r="S2795" t="str">
            <v>FRANKIE</v>
          </cell>
          <cell r="V2795" t="str">
            <v>41.307496</v>
          </cell>
          <cell r="W2795" t="str">
            <v>-72.718657</v>
          </cell>
        </row>
        <row r="2796">
          <cell r="B2796">
            <v>313067</v>
          </cell>
          <cell r="C2796" t="str">
            <v>Hilltop Inn &amp; Suites 7-7</v>
          </cell>
          <cell r="D2796" t="str">
            <v>A</v>
          </cell>
          <cell r="E2796">
            <v>0</v>
          </cell>
          <cell r="F2796" t="str">
            <v>MW</v>
          </cell>
          <cell r="G2796" t="str">
            <v>373 Norwich Westerly Rd</v>
          </cell>
          <cell r="H2796" t="str">
            <v>NORTH STONINGTON</v>
          </cell>
          <cell r="I2796" t="str">
            <v>CT</v>
          </cell>
          <cell r="J2796" t="str">
            <v>06359</v>
          </cell>
          <cell r="K2796" t="str">
            <v>Exact Auto Street Reference Geocoded</v>
          </cell>
          <cell r="M2796" t="str">
            <v>CHRISTINE DEVORE</v>
          </cell>
          <cell r="N2796" t="str">
            <v>BLAIR DISTRICT</v>
          </cell>
          <cell r="O2796" t="str">
            <v>EFFECTIVE 8/10/20 Del in all locations unless cust chooses not to.</v>
          </cell>
          <cell r="P2796">
            <v>41725</v>
          </cell>
          <cell r="Q2796">
            <v>44200.5245601852</v>
          </cell>
          <cell r="R2796">
            <v>44369</v>
          </cell>
          <cell r="S2796" t="str">
            <v>FRANKIE</v>
          </cell>
          <cell r="V2796" t="str">
            <v>41.446764</v>
          </cell>
          <cell r="W2796" t="str">
            <v>-71.894382</v>
          </cell>
        </row>
        <row r="2797">
          <cell r="B2797">
            <v>313068</v>
          </cell>
          <cell r="C2797" t="str">
            <v>Mercy by the Sea 9-9</v>
          </cell>
          <cell r="D2797" t="str">
            <v>A</v>
          </cell>
          <cell r="E2797">
            <v>0</v>
          </cell>
          <cell r="F2797" t="str">
            <v>MR</v>
          </cell>
          <cell r="G2797" t="str">
            <v>167 Neck Rd</v>
          </cell>
          <cell r="H2797" t="str">
            <v>MADISON</v>
          </cell>
          <cell r="I2797" t="str">
            <v>CT</v>
          </cell>
          <cell r="J2797" t="str">
            <v>06443</v>
          </cell>
          <cell r="K2797" t="str">
            <v>Exact Auto Street Reference Geocoded</v>
          </cell>
          <cell r="L2797" t="str">
            <v>32</v>
          </cell>
          <cell r="M2797" t="str">
            <v>KEN CARDNER</v>
          </cell>
          <cell r="N2797" t="str">
            <v>BLAIR DISTRICT</v>
          </cell>
          <cell r="O2797" t="str">
            <v>EFFECTIVE 8/10/20 Del in all locations unless cust chooses not to.</v>
          </cell>
          <cell r="P2797">
            <v>41739</v>
          </cell>
          <cell r="Q2797">
            <v>44460.804247685199</v>
          </cell>
          <cell r="R2797">
            <v>44762</v>
          </cell>
          <cell r="S2797" t="str">
            <v>FRANKIE</v>
          </cell>
          <cell r="V2797" t="str">
            <v>41.271932</v>
          </cell>
          <cell r="W2797" t="str">
            <v>-72.636939</v>
          </cell>
        </row>
        <row r="2798">
          <cell r="B2798">
            <v>313069</v>
          </cell>
          <cell r="C2798" t="str">
            <v>KEY - Westbrook Little League 12-5</v>
          </cell>
          <cell r="E2798">
            <v>0</v>
          </cell>
          <cell r="F2798" t="str">
            <v>MR</v>
          </cell>
          <cell r="G2798" t="str">
            <v>18 South Main St</v>
          </cell>
          <cell r="H2798" t="str">
            <v>WESTBROOK</v>
          </cell>
          <cell r="I2798" t="str">
            <v>CT</v>
          </cell>
          <cell r="J2798" t="str">
            <v>06498</v>
          </cell>
          <cell r="K2798" t="str">
            <v>Exact Auto Street Reference Geocoded</v>
          </cell>
          <cell r="M2798" t="str">
            <v>LORI BLAIR</v>
          </cell>
          <cell r="N2798" t="str">
            <v>BLAIR DISTRICT</v>
          </cell>
          <cell r="O2798" t="str">
            <v>Call (203) 506-8102 before 1hr before.</v>
          </cell>
          <cell r="P2798">
            <v>41752</v>
          </cell>
          <cell r="Q2798">
            <v>44299.509606481501</v>
          </cell>
          <cell r="R2798">
            <v>44185</v>
          </cell>
          <cell r="S2798" t="str">
            <v>FRANKIE</v>
          </cell>
          <cell r="U2798" t="str">
            <v>25</v>
          </cell>
          <cell r="V2798" t="str">
            <v>41.285609</v>
          </cell>
          <cell r="W2798" t="str">
            <v>-72.450488</v>
          </cell>
        </row>
        <row r="2799">
          <cell r="B2799">
            <v>313073</v>
          </cell>
          <cell r="C2799" t="str">
            <v>Prime 16 - Orange</v>
          </cell>
          <cell r="D2799" t="str">
            <v>D</v>
          </cell>
          <cell r="E2799">
            <v>0</v>
          </cell>
          <cell r="F2799" t="str">
            <v>MWF</v>
          </cell>
          <cell r="G2799" t="str">
            <v>464 Boston Post Road</v>
          </cell>
          <cell r="H2799" t="str">
            <v>ORANGE</v>
          </cell>
          <cell r="I2799" t="str">
            <v>CT</v>
          </cell>
          <cell r="J2799" t="str">
            <v>06477</v>
          </cell>
          <cell r="K2799" t="str">
            <v>Exact Auto Street Reference Geocoded</v>
          </cell>
          <cell r="M2799" t="str">
            <v>LORI BLAIR</v>
          </cell>
          <cell r="N2799" t="str">
            <v>BLAIR DISTRICT</v>
          </cell>
          <cell r="O2799" t="str">
            <v>Come in from the back (South Orange Center Rd) and then back in the alley.</v>
          </cell>
          <cell r="P2799">
            <v>44375</v>
          </cell>
          <cell r="Q2799">
            <v>44405.692754629599</v>
          </cell>
          <cell r="R2799">
            <v>44766</v>
          </cell>
          <cell r="S2799" t="str">
            <v>FRANKIE</v>
          </cell>
          <cell r="V2799" t="str">
            <v>41.257889</v>
          </cell>
          <cell r="W2799" t="str">
            <v>-73.012453</v>
          </cell>
        </row>
        <row r="2800">
          <cell r="B2800">
            <v>313076</v>
          </cell>
          <cell r="C2800" t="str">
            <v>Sacred H School</v>
          </cell>
          <cell r="E2800">
            <v>0</v>
          </cell>
          <cell r="F2800" t="str">
            <v>TF</v>
          </cell>
          <cell r="G2800" t="str">
            <v>50 sacred heart dr</v>
          </cell>
          <cell r="H2800" t="str">
            <v>GROTON</v>
          </cell>
          <cell r="I2800" t="str">
            <v>CT</v>
          </cell>
          <cell r="J2800" t="str">
            <v>6340.</v>
          </cell>
          <cell r="K2800" t="str">
            <v>Exact Auto Street Reference Geocoded</v>
          </cell>
          <cell r="M2800" t="str">
            <v>KEN CARDNER</v>
          </cell>
          <cell r="N2800" t="str">
            <v>BLAIR DISTRICT</v>
          </cell>
          <cell r="P2800">
            <v>44002</v>
          </cell>
          <cell r="Q2800">
            <v>44350.570185185199</v>
          </cell>
          <cell r="S2800" t="str">
            <v>FRANKIE</v>
          </cell>
          <cell r="V2800" t="str">
            <v>41.348146</v>
          </cell>
          <cell r="W2800" t="str">
            <v>-72.074811</v>
          </cell>
        </row>
        <row r="2801">
          <cell r="B2801">
            <v>313090</v>
          </cell>
          <cell r="C2801" t="str">
            <v>Prime 16 - Pelham</v>
          </cell>
          <cell r="D2801" t="str">
            <v>C</v>
          </cell>
          <cell r="E2801">
            <v>0</v>
          </cell>
          <cell r="F2801" t="str">
            <v>U</v>
          </cell>
          <cell r="G2801" t="str">
            <v>156 5th ave</v>
          </cell>
          <cell r="H2801" t="str">
            <v>PELHAM</v>
          </cell>
          <cell r="I2801" t="str">
            <v>NY</v>
          </cell>
          <cell r="J2801" t="str">
            <v>10803</v>
          </cell>
          <cell r="K2801" t="str">
            <v>Exact Auto Street Reference Geocoded</v>
          </cell>
          <cell r="M2801" t="str">
            <v>DIMITRIOS KRIKRIS</v>
          </cell>
          <cell r="N2801" t="str">
            <v>BLAIR DISTRICT</v>
          </cell>
          <cell r="O2801" t="str">
            <v>CODE 7777 Then 1 for (OFF).  7777 Then 2 for (ON).</v>
          </cell>
          <cell r="P2801">
            <v>42159</v>
          </cell>
          <cell r="Q2801">
            <v>44686.559131944399</v>
          </cell>
          <cell r="R2801">
            <v>43795</v>
          </cell>
          <cell r="S2801" t="str">
            <v>FRANKIE</v>
          </cell>
          <cell r="V2801" t="str">
            <v>40.913045</v>
          </cell>
          <cell r="W2801" t="str">
            <v>-73.809122</v>
          </cell>
        </row>
        <row r="2802">
          <cell r="B2802">
            <v>313100</v>
          </cell>
          <cell r="C2802" t="str">
            <v>Prospect Little League</v>
          </cell>
          <cell r="E2802">
            <v>0</v>
          </cell>
          <cell r="F2802" t="str">
            <v>TWR</v>
          </cell>
          <cell r="G2802" t="str">
            <v>15 Stonefield Drive</v>
          </cell>
          <cell r="H2802" t="str">
            <v>PROSPECT</v>
          </cell>
          <cell r="I2802" t="str">
            <v>CT</v>
          </cell>
          <cell r="J2802" t="str">
            <v>06712</v>
          </cell>
          <cell r="K2802" t="str">
            <v>Exact Auto Street Reference Geocoded</v>
          </cell>
          <cell r="M2802" t="str">
            <v>JAMES NASTRI</v>
          </cell>
          <cell r="N2802" t="str">
            <v>BLAIR DISTRICT</v>
          </cell>
          <cell r="O2802" t="str">
            <v>Please call Marcus 203.768.1819 prior to stop</v>
          </cell>
          <cell r="P2802">
            <v>42500</v>
          </cell>
          <cell r="Q2802">
            <v>44316.395659722199</v>
          </cell>
          <cell r="R2802">
            <v>44313</v>
          </cell>
          <cell r="S2802" t="str">
            <v>ADMIN</v>
          </cell>
          <cell r="V2802" t="str">
            <v>41.492687</v>
          </cell>
          <cell r="W2802" t="str">
            <v>-72.965064</v>
          </cell>
        </row>
        <row r="2803">
          <cell r="B2803">
            <v>313104</v>
          </cell>
          <cell r="C2803" t="str">
            <v>Mystic Depot Roasters</v>
          </cell>
          <cell r="D2803" t="str">
            <v>B</v>
          </cell>
          <cell r="E2803">
            <v>0</v>
          </cell>
          <cell r="F2803" t="str">
            <v>WF</v>
          </cell>
          <cell r="G2803" t="str">
            <v>2 Roosevelt Ave</v>
          </cell>
          <cell r="H2803" t="str">
            <v>MYSTIC</v>
          </cell>
          <cell r="I2803" t="str">
            <v>CT</v>
          </cell>
          <cell r="J2803" t="str">
            <v>06355</v>
          </cell>
          <cell r="K2803" t="str">
            <v>High Confidence Auto Street Ref Geocoded</v>
          </cell>
          <cell r="M2803" t="str">
            <v>KEN CARDNER</v>
          </cell>
          <cell r="N2803" t="str">
            <v>BLAIR DISTRICT</v>
          </cell>
          <cell r="O2803" t="str">
            <v>CALL 1/2 AHEAD OF DELIVERY.  860.917.0229</v>
          </cell>
          <cell r="P2803">
            <v>42634</v>
          </cell>
          <cell r="Q2803">
            <v>44496.6641550926</v>
          </cell>
          <cell r="R2803">
            <v>44761</v>
          </cell>
          <cell r="S2803" t="str">
            <v>FRANKIE</v>
          </cell>
          <cell r="V2803" t="str">
            <v>41.351329</v>
          </cell>
          <cell r="W2803" t="str">
            <v>-71.963805</v>
          </cell>
        </row>
        <row r="2804">
          <cell r="B2804">
            <v>313105</v>
          </cell>
          <cell r="C2804" t="str">
            <v>Good Nature Market 7-7</v>
          </cell>
          <cell r="D2804" t="str">
            <v>C</v>
          </cell>
          <cell r="E2804">
            <v>0</v>
          </cell>
          <cell r="F2804" t="str">
            <v>TF</v>
          </cell>
          <cell r="G2804" t="str">
            <v>15 Broadway</v>
          </cell>
          <cell r="H2804" t="str">
            <v>NEW HAVEN</v>
          </cell>
          <cell r="I2804" t="str">
            <v>CT</v>
          </cell>
          <cell r="J2804" t="str">
            <v>06511</v>
          </cell>
          <cell r="K2804" t="str">
            <v>High Confidence Auto Street Ref Geocoded</v>
          </cell>
          <cell r="M2804" t="str">
            <v>ALICIA CABAN</v>
          </cell>
          <cell r="N2804" t="str">
            <v>BLAIR DISTRICT</v>
          </cell>
          <cell r="P2804">
            <v>42641</v>
          </cell>
          <cell r="Q2804">
            <v>44299.509594907402</v>
          </cell>
          <cell r="R2804">
            <v>44469</v>
          </cell>
          <cell r="S2804" t="str">
            <v>FRANKIE</v>
          </cell>
          <cell r="V2804" t="str">
            <v>41.310780</v>
          </cell>
          <cell r="W2804" t="str">
            <v>-72.930097</v>
          </cell>
        </row>
        <row r="2805">
          <cell r="B2805">
            <v>313106</v>
          </cell>
          <cell r="C2805" t="str">
            <v>Good Nature Market</v>
          </cell>
          <cell r="D2805" t="str">
            <v>C</v>
          </cell>
          <cell r="E2805">
            <v>0</v>
          </cell>
          <cell r="F2805" t="str">
            <v>TR</v>
          </cell>
          <cell r="G2805" t="str">
            <v>44 Whitney Ave</v>
          </cell>
          <cell r="H2805" t="str">
            <v>NEW HAVEN</v>
          </cell>
          <cell r="I2805" t="str">
            <v>CT</v>
          </cell>
          <cell r="J2805" t="str">
            <v>06510</v>
          </cell>
          <cell r="K2805" t="str">
            <v>Exact Auto Street Reference Geocoded</v>
          </cell>
          <cell r="M2805" t="str">
            <v>ALICIA CABAN</v>
          </cell>
          <cell r="N2805" t="str">
            <v>BLAIR DISTRICT</v>
          </cell>
          <cell r="P2805">
            <v>42667</v>
          </cell>
          <cell r="Q2805">
            <v>44412.526666666701</v>
          </cell>
          <cell r="R2805">
            <v>44594</v>
          </cell>
          <cell r="S2805" t="str">
            <v>ADMIN</v>
          </cell>
          <cell r="V2805" t="str">
            <v>41.311816</v>
          </cell>
          <cell r="W2805" t="str">
            <v>-72.922226</v>
          </cell>
        </row>
        <row r="2806">
          <cell r="B2806">
            <v>313107</v>
          </cell>
          <cell r="C2806" t="str">
            <v>KEY - Olives and Oil - New Haven</v>
          </cell>
          <cell r="D2806" t="str">
            <v>B</v>
          </cell>
          <cell r="E2806">
            <v>0</v>
          </cell>
          <cell r="F2806" t="str">
            <v>TF</v>
          </cell>
          <cell r="G2806" t="str">
            <v>124 Temple St</v>
          </cell>
          <cell r="H2806" t="str">
            <v>NEW HAVEN</v>
          </cell>
          <cell r="I2806" t="str">
            <v>CT</v>
          </cell>
          <cell r="J2806" t="str">
            <v>06510</v>
          </cell>
          <cell r="K2806" t="str">
            <v>Exact Auto Street Reference Geocoded</v>
          </cell>
          <cell r="M2806" t="str">
            <v>LORI BLAIR</v>
          </cell>
          <cell r="N2806" t="str">
            <v>BLAIR DISTRICT</v>
          </cell>
          <cell r="O2806" t="str">
            <v>DELIVER THROUGH SIDE DOOR.  DO NOT USE BACK DOOR FOR DELIVERY..FP. Leave everything in Walk in.</v>
          </cell>
          <cell r="P2806">
            <v>42716</v>
          </cell>
          <cell r="Q2806">
            <v>44593.849351851903</v>
          </cell>
          <cell r="R2806">
            <v>44760</v>
          </cell>
          <cell r="S2806" t="str">
            <v>FRANKIE</v>
          </cell>
          <cell r="U2806" t="str">
            <v>26</v>
          </cell>
          <cell r="V2806" t="str">
            <v>41.305364</v>
          </cell>
          <cell r="W2806" t="str">
            <v>-72.927944</v>
          </cell>
        </row>
        <row r="2807">
          <cell r="B2807">
            <v>313109</v>
          </cell>
          <cell r="C2807" t="str">
            <v>Events at Essex Station 7-7</v>
          </cell>
          <cell r="D2807" t="str">
            <v>A</v>
          </cell>
          <cell r="E2807">
            <v>0</v>
          </cell>
          <cell r="F2807" t="str">
            <v>MWR</v>
          </cell>
          <cell r="G2807" t="str">
            <v>1 Railroad Ave</v>
          </cell>
          <cell r="H2807" t="str">
            <v>ESSEX</v>
          </cell>
          <cell r="I2807" t="str">
            <v>CT</v>
          </cell>
          <cell r="J2807" t="str">
            <v>6426.</v>
          </cell>
          <cell r="K2807" t="str">
            <v>Exact Auto Street Reference Geocoded</v>
          </cell>
          <cell r="M2807" t="str">
            <v>LORI BLAIR</v>
          </cell>
          <cell r="N2807" t="str">
            <v>BLAIR DISTRICT</v>
          </cell>
          <cell r="P2807">
            <v>44002</v>
          </cell>
          <cell r="Q2807">
            <v>44496.570127314801</v>
          </cell>
          <cell r="S2807" t="str">
            <v>FRANKIE</v>
          </cell>
          <cell r="V2807" t="str">
            <v>41.351595</v>
          </cell>
          <cell r="W2807" t="str">
            <v>-72.405420</v>
          </cell>
        </row>
        <row r="2808">
          <cell r="B2808">
            <v>313111</v>
          </cell>
          <cell r="C2808" t="str">
            <v>Spain of Narragansett</v>
          </cell>
          <cell r="D2808" t="str">
            <v>B</v>
          </cell>
          <cell r="E2808">
            <v>0</v>
          </cell>
          <cell r="F2808" t="str">
            <v>TF</v>
          </cell>
          <cell r="G2808" t="str">
            <v>1144 Ocean Rd</v>
          </cell>
          <cell r="H2808" t="str">
            <v>NARRAGANSETT</v>
          </cell>
          <cell r="I2808" t="str">
            <v>RI</v>
          </cell>
          <cell r="J2808" t="str">
            <v>02882</v>
          </cell>
          <cell r="K2808" t="str">
            <v>Exact Auto Street Reference Geocoded</v>
          </cell>
          <cell r="M2808" t="str">
            <v>LORI BLAIR</v>
          </cell>
          <cell r="N2808" t="str">
            <v>BLAIR DISTRICT</v>
          </cell>
          <cell r="O2808" t="str">
            <v>Please call 30 minutes ahead of delivery.  Sal 401.323.6262</v>
          </cell>
          <cell r="P2808">
            <v>42829</v>
          </cell>
          <cell r="Q2808">
            <v>44479.496990740699</v>
          </cell>
          <cell r="R2808">
            <v>44444</v>
          </cell>
          <cell r="S2808" t="str">
            <v>FRANKIE</v>
          </cell>
          <cell r="V2808" t="str">
            <v>41.376742</v>
          </cell>
          <cell r="W2808" t="str">
            <v>-71.482201</v>
          </cell>
        </row>
        <row r="2809">
          <cell r="B2809">
            <v>313116</v>
          </cell>
          <cell r="C2809" t="str">
            <v>Lady Katherine ( HARTFORD ) 2-5</v>
          </cell>
          <cell r="E2809">
            <v>0</v>
          </cell>
          <cell r="F2809" t="str">
            <v>TF</v>
          </cell>
          <cell r="G2809" t="str">
            <v>1 Charter Oak Landing</v>
          </cell>
          <cell r="H2809" t="str">
            <v>HARTFORD</v>
          </cell>
          <cell r="I2809" t="str">
            <v>CT</v>
          </cell>
          <cell r="J2809" t="str">
            <v>06106</v>
          </cell>
          <cell r="K2809" t="str">
            <v>Med Confidence Auto Street Ref Geocoded</v>
          </cell>
          <cell r="M2809" t="str">
            <v>LORI BLAIR</v>
          </cell>
          <cell r="N2809" t="str">
            <v>BLAIR DISTRICT</v>
          </cell>
          <cell r="P2809">
            <v>42901</v>
          </cell>
          <cell r="Q2809">
            <v>44299.509606481501</v>
          </cell>
          <cell r="R2809">
            <v>43795</v>
          </cell>
          <cell r="S2809" t="str">
            <v>FRANKIE</v>
          </cell>
          <cell r="V2809" t="str">
            <v>41.759694</v>
          </cell>
          <cell r="W2809" t="str">
            <v>-72.675083</v>
          </cell>
        </row>
        <row r="2810">
          <cell r="B2810">
            <v>313118</v>
          </cell>
          <cell r="C2810" t="str">
            <v>KEY - Lady Katherine ( HADDAM ) 2-5</v>
          </cell>
          <cell r="E2810">
            <v>0</v>
          </cell>
          <cell r="F2810" t="str">
            <v>WF</v>
          </cell>
          <cell r="G2810" t="str">
            <v>19 Bridge Rd</v>
          </cell>
          <cell r="H2810" t="str">
            <v>HADDAM</v>
          </cell>
          <cell r="I2810" t="str">
            <v>CT</v>
          </cell>
          <cell r="J2810" t="str">
            <v>06438</v>
          </cell>
          <cell r="K2810" t="str">
            <v>Exact Auto Street Reference Geocoded</v>
          </cell>
          <cell r="M2810" t="str">
            <v>LORI BLAIR</v>
          </cell>
          <cell r="N2810" t="str">
            <v>BLAIR DISTRICT</v>
          </cell>
          <cell r="O2810" t="str">
            <v>The key opens the door to the building to the right of the gate.  Gate key is inside of door to left and the fridge and freezer are to the right. If delivery is during hours</v>
          </cell>
          <cell r="P2810">
            <v>42901</v>
          </cell>
          <cell r="Q2810">
            <v>44299.509606481501</v>
          </cell>
          <cell r="R2810">
            <v>43823</v>
          </cell>
          <cell r="S2810" t="str">
            <v>FRANKIE</v>
          </cell>
          <cell r="U2810" t="str">
            <v>44</v>
          </cell>
          <cell r="V2810" t="str">
            <v>41.450601</v>
          </cell>
          <cell r="W2810" t="str">
            <v>-72.467370</v>
          </cell>
        </row>
        <row r="2811">
          <cell r="B2811">
            <v>313119</v>
          </cell>
          <cell r="C2811" t="str">
            <v>Lady Katherine - Middletown</v>
          </cell>
          <cell r="E2811">
            <v>0</v>
          </cell>
          <cell r="F2811" t="str">
            <v>MWF</v>
          </cell>
          <cell r="G2811" t="str">
            <v>10 Harbor Dr</v>
          </cell>
          <cell r="H2811" t="str">
            <v>MIDDLETOWN</v>
          </cell>
          <cell r="I2811" t="str">
            <v>CT</v>
          </cell>
          <cell r="J2811" t="str">
            <v>06457</v>
          </cell>
          <cell r="K2811" t="str">
            <v>Exact Auto Street Reference Geocoded</v>
          </cell>
          <cell r="M2811" t="str">
            <v>LORI BLAIR</v>
          </cell>
          <cell r="N2811" t="str">
            <v>BLAIR DISTRICT</v>
          </cell>
          <cell r="P2811">
            <v>42901</v>
          </cell>
          <cell r="Q2811">
            <v>44299.509606481501</v>
          </cell>
          <cell r="R2811">
            <v>43828</v>
          </cell>
          <cell r="S2811" t="str">
            <v>FRANKIE</v>
          </cell>
          <cell r="V2811" t="str">
            <v>41.558227</v>
          </cell>
          <cell r="W2811" t="str">
            <v>-72.643824</v>
          </cell>
        </row>
        <row r="2812">
          <cell r="B2812">
            <v>313121</v>
          </cell>
          <cell r="C2812" t="str">
            <v>WESTBROOK CHEMICAL ENGINE</v>
          </cell>
          <cell r="D2812" t="str">
            <v>A</v>
          </cell>
          <cell r="E2812">
            <v>0</v>
          </cell>
          <cell r="F2812" t="str">
            <v>MTWRFSU</v>
          </cell>
          <cell r="G2812" t="str">
            <v>18 SOUTH MAIN STREET</v>
          </cell>
          <cell r="H2812" t="str">
            <v>WESTBROOK</v>
          </cell>
          <cell r="I2812" t="str">
            <v>CT</v>
          </cell>
          <cell r="J2812" t="str">
            <v>06498</v>
          </cell>
          <cell r="K2812" t="str">
            <v>Exact Auto Street Reference Geocoded</v>
          </cell>
          <cell r="M2812" t="str">
            <v>LORI BLAIR</v>
          </cell>
          <cell r="N2812" t="str">
            <v>BLAIR DISTRICT</v>
          </cell>
          <cell r="P2812">
            <v>44383</v>
          </cell>
          <cell r="Q2812">
            <v>44383.619826388902</v>
          </cell>
          <cell r="R2812">
            <v>44747</v>
          </cell>
          <cell r="S2812" t="str">
            <v>FRANKIE</v>
          </cell>
          <cell r="V2812" t="str">
            <v>41.285609</v>
          </cell>
          <cell r="W2812" t="str">
            <v>-72.450488</v>
          </cell>
        </row>
        <row r="2813">
          <cell r="B2813">
            <v>313124</v>
          </cell>
          <cell r="C2813" t="str">
            <v>Scotch Plains Tavern</v>
          </cell>
          <cell r="E2813">
            <v>0</v>
          </cell>
          <cell r="F2813" t="str">
            <v>MR</v>
          </cell>
          <cell r="G2813" t="str">
            <v>**DO NOT USE**</v>
          </cell>
          <cell r="H2813" t="str">
            <v>ESSEX</v>
          </cell>
          <cell r="I2813" t="str">
            <v>CT</v>
          </cell>
          <cell r="J2813" t="str">
            <v>06426</v>
          </cell>
          <cell r="K2813" t="str">
            <v>Postal Geocoded</v>
          </cell>
          <cell r="M2813" t="str">
            <v>LORI BLAIR</v>
          </cell>
          <cell r="N2813" t="str">
            <v>BLAIR DISTRICT</v>
          </cell>
          <cell r="P2813">
            <v>44002</v>
          </cell>
          <cell r="Q2813">
            <v>44028.5781712963</v>
          </cell>
          <cell r="S2813" t="str">
            <v>FRANKIE</v>
          </cell>
          <cell r="V2813" t="str">
            <v>41.352600</v>
          </cell>
          <cell r="W2813" t="str">
            <v>-72.401000</v>
          </cell>
        </row>
        <row r="2814">
          <cell r="B2814">
            <v>313125</v>
          </cell>
          <cell r="C2814" t="str">
            <v>essex train beverage</v>
          </cell>
          <cell r="D2814" t="str">
            <v>A</v>
          </cell>
          <cell r="E2814">
            <v>0</v>
          </cell>
          <cell r="F2814" t="str">
            <v>MWR</v>
          </cell>
          <cell r="G2814" t="str">
            <v>1 Railroad Ave</v>
          </cell>
          <cell r="H2814" t="str">
            <v>ESSEX</v>
          </cell>
          <cell r="I2814" t="str">
            <v>CT</v>
          </cell>
          <cell r="J2814" t="str">
            <v>6426.</v>
          </cell>
          <cell r="K2814" t="str">
            <v>Exact Auto Street Reference Geocoded</v>
          </cell>
          <cell r="M2814" t="str">
            <v>LORI BLAIR</v>
          </cell>
          <cell r="N2814" t="str">
            <v>BLAIR DISTRICT</v>
          </cell>
          <cell r="P2814">
            <v>44002</v>
          </cell>
          <cell r="Q2814">
            <v>44496.570127314801</v>
          </cell>
          <cell r="S2814" t="str">
            <v>FRANKIE</v>
          </cell>
          <cell r="V2814" t="str">
            <v>41.351595</v>
          </cell>
          <cell r="W2814" t="str">
            <v>-72.405420</v>
          </cell>
        </row>
        <row r="2815">
          <cell r="B2815">
            <v>313127</v>
          </cell>
          <cell r="C2815" t="str">
            <v>Saugatuck Kitchens</v>
          </cell>
          <cell r="D2815" t="str">
            <v>A</v>
          </cell>
          <cell r="E2815">
            <v>0</v>
          </cell>
          <cell r="F2815" t="str">
            <v>TF</v>
          </cell>
          <cell r="G2815" t="str">
            <v>125 Bruce Ave</v>
          </cell>
          <cell r="H2815" t="str">
            <v>Stratford</v>
          </cell>
          <cell r="I2815" t="str">
            <v>CT</v>
          </cell>
          <cell r="J2815" t="str">
            <v>06615</v>
          </cell>
          <cell r="K2815" t="str">
            <v>Exact Auto Street Reference Geocoded</v>
          </cell>
          <cell r="L2815" t="str">
            <v>IS</v>
          </cell>
          <cell r="M2815" t="str">
            <v>ALICIA CABAN</v>
          </cell>
          <cell r="N2815" t="str">
            <v>BLAIR DISTRICT</v>
          </cell>
          <cell r="O2815" t="str">
            <v>EFFECTIVE 8/10/20 Del in all locations unless cust chooses not to.</v>
          </cell>
          <cell r="P2815">
            <v>43166</v>
          </cell>
          <cell r="Q2815">
            <v>44600.582256944399</v>
          </cell>
          <cell r="R2815">
            <v>44763</v>
          </cell>
          <cell r="S2815" t="str">
            <v>FRANKIE</v>
          </cell>
          <cell r="V2815" t="str">
            <v>41.185826</v>
          </cell>
          <cell r="W2815" t="str">
            <v>-73.153582</v>
          </cell>
        </row>
        <row r="2816">
          <cell r="B2816">
            <v>313128</v>
          </cell>
          <cell r="C2816" t="str">
            <v>Valley RR Lunch Train 7-3</v>
          </cell>
          <cell r="D2816" t="str">
            <v>A</v>
          </cell>
          <cell r="E2816">
            <v>0</v>
          </cell>
          <cell r="F2816" t="str">
            <v>MWR</v>
          </cell>
          <cell r="G2816" t="str">
            <v>1 Railroad Ave</v>
          </cell>
          <cell r="H2816" t="str">
            <v>ESSEX</v>
          </cell>
          <cell r="I2816" t="str">
            <v>CT</v>
          </cell>
          <cell r="J2816" t="str">
            <v>6426.</v>
          </cell>
          <cell r="K2816" t="str">
            <v>Exact Auto Street Reference Geocoded</v>
          </cell>
          <cell r="M2816" t="str">
            <v>LORI BLAIR</v>
          </cell>
          <cell r="N2816" t="str">
            <v>BLAIR DISTRICT</v>
          </cell>
          <cell r="P2816">
            <v>44002</v>
          </cell>
          <cell r="Q2816">
            <v>44496.570127314801</v>
          </cell>
          <cell r="S2816" t="str">
            <v>FRANKIE</v>
          </cell>
          <cell r="V2816" t="str">
            <v>41.351595</v>
          </cell>
          <cell r="W2816" t="str">
            <v>-72.405420</v>
          </cell>
        </row>
        <row r="2817">
          <cell r="B2817">
            <v>313130</v>
          </cell>
          <cell r="C2817" t="str">
            <v>Local Kitchen &amp; Beer Bar</v>
          </cell>
          <cell r="E2817">
            <v>0</v>
          </cell>
          <cell r="F2817" t="str">
            <v>MR</v>
          </cell>
          <cell r="G2817" t="str">
            <v>850 W MAIN STREET</v>
          </cell>
          <cell r="H2817" t="str">
            <v>BRANFORD</v>
          </cell>
          <cell r="I2817" t="str">
            <v>CT</v>
          </cell>
          <cell r="J2817" t="str">
            <v>06405</v>
          </cell>
          <cell r="K2817" t="str">
            <v>Exact Auto Street Reference Geocoded</v>
          </cell>
          <cell r="M2817" t="str">
            <v>LORI BLAIR</v>
          </cell>
          <cell r="N2817" t="str">
            <v>BLAIR DISTRICT</v>
          </cell>
          <cell r="P2817">
            <v>44002</v>
          </cell>
          <cell r="Q2817">
            <v>44028.5781712963</v>
          </cell>
          <cell r="S2817" t="str">
            <v>FRANKIE</v>
          </cell>
          <cell r="V2817" t="str">
            <v>41.276426</v>
          </cell>
          <cell r="W2817" t="str">
            <v>-72.836973</v>
          </cell>
        </row>
        <row r="2818">
          <cell r="B2818">
            <v>313133</v>
          </cell>
          <cell r="C2818" t="str">
            <v>New Haven Job Corp</v>
          </cell>
          <cell r="D2818" t="str">
            <v>A</v>
          </cell>
          <cell r="E2818">
            <v>0</v>
          </cell>
          <cell r="F2818" t="str">
            <v>R</v>
          </cell>
          <cell r="G2818" t="str">
            <v>155 WINTERGREEN AVE</v>
          </cell>
          <cell r="H2818" t="str">
            <v>NEW HAVEN</v>
          </cell>
          <cell r="I2818" t="str">
            <v>CT</v>
          </cell>
          <cell r="J2818" t="str">
            <v>06515</v>
          </cell>
          <cell r="K2818" t="str">
            <v>Exact Auto Street Reference Geocoded</v>
          </cell>
          <cell r="L2818" t="str">
            <v>NO Sherrod, Johnnie</v>
          </cell>
          <cell r="M2818" t="str">
            <v>ALICIA CABAN</v>
          </cell>
          <cell r="N2818" t="str">
            <v>BLAIR DISTRICT</v>
          </cell>
          <cell r="O2818" t="str">
            <v>NO DRIVERS WITH FELONYS</v>
          </cell>
          <cell r="P2818">
            <v>43440</v>
          </cell>
          <cell r="Q2818">
            <v>44728.567824074104</v>
          </cell>
          <cell r="R2818">
            <v>44762</v>
          </cell>
          <cell r="S2818" t="str">
            <v>FRANKIE</v>
          </cell>
          <cell r="V2818" t="str">
            <v>41.333489</v>
          </cell>
          <cell r="W2818" t="str">
            <v>-72.950347</v>
          </cell>
        </row>
        <row r="2819">
          <cell r="B2819">
            <v>313134</v>
          </cell>
          <cell r="C2819" t="str">
            <v>New Haven Job Corp</v>
          </cell>
          <cell r="D2819" t="str">
            <v>C</v>
          </cell>
          <cell r="E2819">
            <v>0</v>
          </cell>
          <cell r="F2819" t="str">
            <v>R</v>
          </cell>
          <cell r="G2819" t="str">
            <v>455 Wintergreen ave</v>
          </cell>
          <cell r="H2819" t="str">
            <v>NEW HAVEN</v>
          </cell>
          <cell r="I2819" t="str">
            <v>CT</v>
          </cell>
          <cell r="J2819" t="str">
            <v>06515</v>
          </cell>
          <cell r="K2819" t="str">
            <v>Exact Auto Street Reference Geocoded</v>
          </cell>
          <cell r="M2819" t="str">
            <v>ALICIA CABAN</v>
          </cell>
          <cell r="N2819" t="str">
            <v>BLAIR DISTRICT</v>
          </cell>
          <cell r="O2819" t="str">
            <v>NO DRIVERS WITH FELONYS</v>
          </cell>
          <cell r="P2819">
            <v>43440</v>
          </cell>
          <cell r="Q2819">
            <v>44728.460092592599</v>
          </cell>
          <cell r="R2819">
            <v>44108</v>
          </cell>
          <cell r="S2819" t="str">
            <v>ADMIN</v>
          </cell>
          <cell r="V2819" t="str">
            <v>41.341343</v>
          </cell>
          <cell r="W2819" t="str">
            <v>-72.960317</v>
          </cell>
        </row>
        <row r="2820">
          <cell r="B2820">
            <v>313135</v>
          </cell>
          <cell r="C2820" t="str">
            <v>FISHERS ISLAND FERRY</v>
          </cell>
          <cell r="E2820">
            <v>0</v>
          </cell>
          <cell r="F2820" t="str">
            <v>W</v>
          </cell>
          <cell r="G2820" t="str">
            <v>5 WATERFRONT PARK</v>
          </cell>
          <cell r="H2820" t="str">
            <v>NEW LONDON</v>
          </cell>
          <cell r="I2820" t="str">
            <v>CT</v>
          </cell>
          <cell r="J2820" t="str">
            <v>06320</v>
          </cell>
          <cell r="K2820" t="str">
            <v>Exact Auto Street Reference Geocoded</v>
          </cell>
          <cell r="M2820" t="str">
            <v>LORI BLAIR</v>
          </cell>
          <cell r="N2820" t="str">
            <v>BLAIR DISTRICT</v>
          </cell>
          <cell r="O2820" t="str">
            <v>For Pequot Inn use code 2475.</v>
          </cell>
          <cell r="P2820">
            <v>43487</v>
          </cell>
          <cell r="Q2820">
            <v>44732.534849536998</v>
          </cell>
          <cell r="R2820">
            <v>44732</v>
          </cell>
          <cell r="S2820" t="str">
            <v>FRANKIE</v>
          </cell>
          <cell r="V2820" t="str">
            <v>41.353835</v>
          </cell>
          <cell r="W2820" t="str">
            <v>-72.092812</v>
          </cell>
        </row>
        <row r="2821">
          <cell r="B2821">
            <v>313136</v>
          </cell>
          <cell r="C2821" t="str">
            <v>Key - Blue hound Cookery</v>
          </cell>
          <cell r="D2821" t="str">
            <v>A</v>
          </cell>
          <cell r="E2821">
            <v>0</v>
          </cell>
          <cell r="F2821" t="str">
            <v>MR</v>
          </cell>
          <cell r="G2821" t="str">
            <v>107 Main Street</v>
          </cell>
          <cell r="H2821" t="str">
            <v>IVORYTON</v>
          </cell>
          <cell r="I2821" t="str">
            <v>CT</v>
          </cell>
          <cell r="J2821" t="str">
            <v>06442</v>
          </cell>
          <cell r="K2821" t="str">
            <v>Exact Auto Street Reference Geocoded</v>
          </cell>
          <cell r="M2821" t="str">
            <v>KEN CARDNER</v>
          </cell>
          <cell r="N2821" t="str">
            <v>BLAIR DISTRICT</v>
          </cell>
          <cell r="O2821" t="str">
            <v>Lock Box 0260</v>
          </cell>
          <cell r="P2821">
            <v>44481</v>
          </cell>
          <cell r="Q2821">
            <v>44500.7896064815</v>
          </cell>
          <cell r="R2821">
            <v>44501</v>
          </cell>
          <cell r="S2821" t="str">
            <v>FRANKIE</v>
          </cell>
          <cell r="V2821" t="str">
            <v>41.348011</v>
          </cell>
          <cell r="W2821" t="str">
            <v>-72.442214</v>
          </cell>
        </row>
        <row r="2822">
          <cell r="B2822">
            <v>313137</v>
          </cell>
          <cell r="C2822" t="str">
            <v>West Hartford Inn 7-7</v>
          </cell>
          <cell r="D2822" t="str">
            <v>A</v>
          </cell>
          <cell r="E2822">
            <v>0</v>
          </cell>
          <cell r="F2822" t="str">
            <v>U</v>
          </cell>
          <cell r="G2822" t="str">
            <v>900 Farmington Ave</v>
          </cell>
          <cell r="H2822" t="str">
            <v>W HARTFORD</v>
          </cell>
          <cell r="I2822" t="str">
            <v>CT</v>
          </cell>
          <cell r="J2822" t="str">
            <v>06119</v>
          </cell>
          <cell r="K2822" t="str">
            <v>Exact Auto Street Reference Geocoded</v>
          </cell>
          <cell r="N2822" t="str">
            <v>BLAIR DISTRICT</v>
          </cell>
          <cell r="P2822">
            <v>43501</v>
          </cell>
          <cell r="Q2822">
            <v>44686.559131944399</v>
          </cell>
          <cell r="R2822">
            <v>43795</v>
          </cell>
          <cell r="S2822" t="str">
            <v>FRANKIE</v>
          </cell>
          <cell r="V2822" t="str">
            <v>41.763114</v>
          </cell>
          <cell r="W2822" t="str">
            <v>-72.737715</v>
          </cell>
        </row>
        <row r="2823">
          <cell r="B2823">
            <v>313139</v>
          </cell>
          <cell r="C2823" t="str">
            <v>Ronald McDonald Springfield 8-4</v>
          </cell>
          <cell r="E2823">
            <v>0</v>
          </cell>
          <cell r="F2823" t="str">
            <v>U</v>
          </cell>
          <cell r="G2823" t="str">
            <v>34 Chaplin Terrace</v>
          </cell>
          <cell r="H2823" t="str">
            <v>SPRINGFIELD</v>
          </cell>
          <cell r="I2823" t="str">
            <v>MA</v>
          </cell>
          <cell r="J2823" t="str">
            <v>01107</v>
          </cell>
          <cell r="K2823" t="str">
            <v>High Confidence Auto Street Ref Geocoded</v>
          </cell>
          <cell r="M2823" t="str">
            <v>IGNAZIO BACILE</v>
          </cell>
          <cell r="N2823" t="str">
            <v>BLAIR DISTRICT</v>
          </cell>
          <cell r="P2823">
            <v>43601</v>
          </cell>
          <cell r="Q2823">
            <v>43992.521666666697</v>
          </cell>
          <cell r="R2823">
            <v>43836</v>
          </cell>
          <cell r="S2823" t="str">
            <v>FRANKIE</v>
          </cell>
          <cell r="V2823" t="str">
            <v>42.118882</v>
          </cell>
          <cell r="W2823" t="str">
            <v>-72.602338</v>
          </cell>
        </row>
        <row r="2824">
          <cell r="B2824">
            <v>313140</v>
          </cell>
          <cell r="C2824" t="str">
            <v>FUTURES</v>
          </cell>
          <cell r="D2824" t="str">
            <v>C</v>
          </cell>
          <cell r="E2824">
            <v>0</v>
          </cell>
          <cell r="F2824" t="str">
            <v>T</v>
          </cell>
          <cell r="G2824" t="str">
            <v>1030 New Britain Avenute</v>
          </cell>
          <cell r="H2824" t="str">
            <v>WEST HARTFORD</v>
          </cell>
          <cell r="I2824" t="str">
            <v>CT</v>
          </cell>
          <cell r="J2824" t="str">
            <v>06110</v>
          </cell>
          <cell r="K2824" t="str">
            <v>Med Confidence Auto Street Ref Geocoded</v>
          </cell>
          <cell r="M2824" t="str">
            <v>CHRISTINE DEVORE</v>
          </cell>
          <cell r="N2824" t="str">
            <v>BLAIR DISTRICT</v>
          </cell>
          <cell r="O2824" t="str">
            <v>Back door, up 5 stairs.</v>
          </cell>
          <cell r="P2824">
            <v>43812</v>
          </cell>
          <cell r="Q2824">
            <v>44508.566354166702</v>
          </cell>
          <cell r="R2824">
            <v>44669</v>
          </cell>
          <cell r="S2824" t="str">
            <v>FRANKIE</v>
          </cell>
          <cell r="V2824" t="str">
            <v>41.730004</v>
          </cell>
          <cell r="W2824" t="str">
            <v>-72.724161</v>
          </cell>
        </row>
        <row r="2825">
          <cell r="B2825">
            <v>313141</v>
          </cell>
          <cell r="C2825" t="str">
            <v>Futures Middletown</v>
          </cell>
          <cell r="D2825" t="str">
            <v>C</v>
          </cell>
          <cell r="E2825">
            <v>0</v>
          </cell>
          <cell r="F2825" t="str">
            <v>TF</v>
          </cell>
          <cell r="G2825" t="str">
            <v>158 Broad St</v>
          </cell>
          <cell r="H2825" t="str">
            <v>MIDDLETOWN</v>
          </cell>
          <cell r="I2825" t="str">
            <v>CT</v>
          </cell>
          <cell r="J2825" t="str">
            <v>06457</v>
          </cell>
          <cell r="K2825" t="str">
            <v>Exact Auto Street Reference Geocoded</v>
          </cell>
          <cell r="M2825" t="str">
            <v>CHRISTINE DEVORE</v>
          </cell>
          <cell r="N2825" t="str">
            <v>BLAIR DISTRICT</v>
          </cell>
          <cell r="O2825" t="str">
            <v>EFFECTIVE 8/10/20 Del in all locations unless cust chooses not to.</v>
          </cell>
          <cell r="P2825">
            <v>43825</v>
          </cell>
          <cell r="Q2825">
            <v>44243.858136574097</v>
          </cell>
          <cell r="R2825">
            <v>44747</v>
          </cell>
          <cell r="S2825" t="str">
            <v>FRANKIE</v>
          </cell>
          <cell r="V2825" t="str">
            <v>41.561417</v>
          </cell>
          <cell r="W2825" t="str">
            <v>-72.652951</v>
          </cell>
        </row>
        <row r="2826">
          <cell r="B2826">
            <v>313142</v>
          </cell>
          <cell r="C2826" t="str">
            <v>KEY- Dev s Bistro</v>
          </cell>
          <cell r="D2826" t="str">
            <v>B</v>
          </cell>
          <cell r="E2826">
            <v>0</v>
          </cell>
          <cell r="F2826" t="str">
            <v>TF</v>
          </cell>
          <cell r="G2826" t="str">
            <v>255 Main Street</v>
          </cell>
          <cell r="H2826" t="str">
            <v>NIANTIC</v>
          </cell>
          <cell r="I2826" t="str">
            <v>CT</v>
          </cell>
          <cell r="J2826" t="str">
            <v>06357</v>
          </cell>
          <cell r="K2826" t="str">
            <v>Exact Auto Street Reference Geocoded</v>
          </cell>
          <cell r="M2826" t="str">
            <v>CHRISTINE DEVORE</v>
          </cell>
          <cell r="N2826" t="str">
            <v>BLAIR DISTRICT</v>
          </cell>
          <cell r="O2826" t="str">
            <v>Double check doors to make sure they are locked when you leave.  Check should be on table, if it isn t, you can still make delivery. Delivery door is in back inside the gated area key only works on that door</v>
          </cell>
          <cell r="P2826">
            <v>43896</v>
          </cell>
          <cell r="Q2826">
            <v>44443.2401157407</v>
          </cell>
          <cell r="R2826">
            <v>44459</v>
          </cell>
          <cell r="S2826" t="str">
            <v>ADMIN</v>
          </cell>
          <cell r="U2826" t="str">
            <v>23</v>
          </cell>
          <cell r="V2826" t="str">
            <v>41.323410</v>
          </cell>
          <cell r="W2826" t="str">
            <v>-72.193053</v>
          </cell>
        </row>
        <row r="2827">
          <cell r="B2827">
            <v>313143</v>
          </cell>
          <cell r="C2827" t="str">
            <v>BOYS &amp; GIRLS VILLAGE</v>
          </cell>
          <cell r="D2827" t="str">
            <v>A</v>
          </cell>
          <cell r="E2827">
            <v>0</v>
          </cell>
          <cell r="F2827" t="str">
            <v>W</v>
          </cell>
          <cell r="G2827" t="str">
            <v>528 WHEELERS FARMS ROAD</v>
          </cell>
          <cell r="H2827" t="str">
            <v>MILFORD</v>
          </cell>
          <cell r="I2827" t="str">
            <v>CT</v>
          </cell>
          <cell r="J2827" t="str">
            <v>06461</v>
          </cell>
          <cell r="K2827" t="str">
            <v>Exact Auto Street Reference Geocoded</v>
          </cell>
          <cell r="M2827" t="str">
            <v>ALICIA CABAN</v>
          </cell>
          <cell r="N2827" t="str">
            <v>BLAIR DISTRICT</v>
          </cell>
          <cell r="O2827" t="str">
            <v>Go through main gate. Go to right around circle. Park at end of circle.  Go down sidewalk to left of building around the back.  Back door will go right into kitchen.  When checked in at gate, they will notify kitchen so they can buzz you in.</v>
          </cell>
          <cell r="P2827">
            <v>43899</v>
          </cell>
          <cell r="Q2827">
            <v>44600.582511574103</v>
          </cell>
          <cell r="R2827">
            <v>44761</v>
          </cell>
          <cell r="S2827" t="str">
            <v>FRANKIE</v>
          </cell>
          <cell r="V2827" t="str">
            <v>41.248850</v>
          </cell>
          <cell r="W2827" t="str">
            <v>-73.075853</v>
          </cell>
        </row>
        <row r="2828">
          <cell r="B2828">
            <v>313146</v>
          </cell>
          <cell r="C2828" t="str">
            <v>KEY - Skippers - Old Saybrook</v>
          </cell>
          <cell r="D2828" t="str">
            <v>D</v>
          </cell>
          <cell r="E2828">
            <v>0</v>
          </cell>
          <cell r="F2828" t="str">
            <v>MR</v>
          </cell>
          <cell r="G2828" t="str">
            <v>688 BOSTON POST ROAD</v>
          </cell>
          <cell r="H2828" t="str">
            <v>OLD SAYBROOK</v>
          </cell>
          <cell r="I2828" t="str">
            <v>CT</v>
          </cell>
          <cell r="J2828" t="str">
            <v>06475</v>
          </cell>
          <cell r="K2828" t="str">
            <v>Exact Auto Street Reference Geocoded</v>
          </cell>
          <cell r="M2828" t="str">
            <v>KEN CARDNER</v>
          </cell>
          <cell r="N2828" t="str">
            <v>BLAIR DISTRICT</v>
          </cell>
          <cell r="O2828" t="str">
            <v>Alarm 1234 "off" then 1234 "away" when done.  Deliver product in proper environments.</v>
          </cell>
          <cell r="P2828">
            <v>43934</v>
          </cell>
          <cell r="Q2828">
            <v>44600.496793981503</v>
          </cell>
          <cell r="R2828">
            <v>44699</v>
          </cell>
          <cell r="S2828" t="str">
            <v>FRANKIE</v>
          </cell>
          <cell r="U2828" t="str">
            <v>66</v>
          </cell>
          <cell r="V2828" t="str">
            <v>41.295956</v>
          </cell>
          <cell r="W2828" t="str">
            <v>-72.378586</v>
          </cell>
        </row>
        <row r="2829">
          <cell r="B2829">
            <v>313147</v>
          </cell>
          <cell r="C2829" t="str">
            <v>CHEEKS MANCHESTER</v>
          </cell>
          <cell r="D2829" t="str">
            <v>D</v>
          </cell>
          <cell r="E2829">
            <v>0</v>
          </cell>
          <cell r="F2829" t="str">
            <v>TF</v>
          </cell>
          <cell r="G2829" t="str">
            <v>648 CENTER STREET</v>
          </cell>
          <cell r="H2829" t="str">
            <v>MANCHESTER</v>
          </cell>
          <cell r="I2829" t="str">
            <v>CT</v>
          </cell>
          <cell r="J2829" t="str">
            <v>06040</v>
          </cell>
          <cell r="K2829" t="str">
            <v>Exact Auto Street Reference Geocoded</v>
          </cell>
          <cell r="M2829" t="str">
            <v>JAMES NASTRI</v>
          </cell>
          <cell r="N2829" t="str">
            <v>BLAIR DISTRICT</v>
          </cell>
          <cell r="O2829" t="str">
            <v>EFFECTIVE 8/10/20 Del in all locations unless cust chooses not to.</v>
          </cell>
          <cell r="P2829">
            <v>43958</v>
          </cell>
          <cell r="Q2829">
            <v>44299.509618055599</v>
          </cell>
          <cell r="R2829">
            <v>44763</v>
          </cell>
          <cell r="S2829" t="str">
            <v>FRANKIE</v>
          </cell>
          <cell r="V2829" t="str">
            <v>41.774655</v>
          </cell>
          <cell r="W2829" t="str">
            <v>-72.547947</v>
          </cell>
        </row>
        <row r="2830">
          <cell r="B2830">
            <v>313148</v>
          </cell>
          <cell r="C2830" t="str">
            <v>PARK HILL MANOR</v>
          </cell>
          <cell r="D2830" t="str">
            <v>C</v>
          </cell>
          <cell r="E2830">
            <v>0</v>
          </cell>
          <cell r="F2830" t="str">
            <v>TF</v>
          </cell>
          <cell r="G2830" t="str">
            <v>105 VINE STREET</v>
          </cell>
          <cell r="H2830" t="str">
            <v>NEW BRITAIN</v>
          </cell>
          <cell r="I2830" t="str">
            <v>CT</v>
          </cell>
          <cell r="J2830" t="str">
            <v>06052</v>
          </cell>
          <cell r="K2830" t="str">
            <v>High Confidence Auto Street Ref Geocoded</v>
          </cell>
          <cell r="M2830" t="str">
            <v>JAMES NASTRI</v>
          </cell>
          <cell r="N2830" t="str">
            <v>BLAIR DISTRICT</v>
          </cell>
          <cell r="O2830" t="str">
            <v>EFFECTIVE 8/10/20 Del in all locations unless cust chooses not to.</v>
          </cell>
          <cell r="P2830">
            <v>43963</v>
          </cell>
          <cell r="Q2830">
            <v>44053.541412036997</v>
          </cell>
          <cell r="R2830">
            <v>44458</v>
          </cell>
          <cell r="S2830" t="str">
            <v>FRANKIE</v>
          </cell>
          <cell r="V2830" t="str">
            <v>41.662970</v>
          </cell>
          <cell r="W2830" t="str">
            <v>-72.794290</v>
          </cell>
        </row>
        <row r="2831">
          <cell r="B2831">
            <v>313149</v>
          </cell>
          <cell r="C2831" t="str">
            <v>KEY - Jamaican Kitchen - Vernon</v>
          </cell>
          <cell r="D2831" t="str">
            <v>A</v>
          </cell>
          <cell r="E2831">
            <v>0</v>
          </cell>
          <cell r="F2831" t="str">
            <v>MF</v>
          </cell>
          <cell r="G2831" t="str">
            <v>234 Hartford Turnpike</v>
          </cell>
          <cell r="H2831" t="str">
            <v>Vernon</v>
          </cell>
          <cell r="I2831" t="str">
            <v>CT</v>
          </cell>
          <cell r="J2831" t="str">
            <v>06066</v>
          </cell>
          <cell r="K2831" t="str">
            <v>Exact Auto Street Reference Geocoded</v>
          </cell>
          <cell r="M2831" t="str">
            <v>LORI BLAIR</v>
          </cell>
          <cell r="N2831" t="str">
            <v>BLAIR DISTRICT</v>
          </cell>
          <cell r="O2831" t="str">
            <v>LOCK BOX next to the back door.  LOCK BOX CODE: 0032. ALARM CODE: 1741.  Product in their environments.</v>
          </cell>
          <cell r="P2831">
            <v>43965</v>
          </cell>
          <cell r="Q2831">
            <v>44676.580682870401</v>
          </cell>
          <cell r="R2831">
            <v>44759</v>
          </cell>
          <cell r="S2831" t="str">
            <v>FRANKIE</v>
          </cell>
          <cell r="U2831" t="str">
            <v>LOCK BOX</v>
          </cell>
          <cell r="V2831" t="str">
            <v>41.825637</v>
          </cell>
          <cell r="W2831" t="str">
            <v>-72.496270</v>
          </cell>
        </row>
        <row r="2832">
          <cell r="B2832">
            <v>313150</v>
          </cell>
          <cell r="C2832" t="str">
            <v>KEY - Jamaican Kitchen - Rocky Hill</v>
          </cell>
          <cell r="D2832" t="str">
            <v>A</v>
          </cell>
          <cell r="E2832">
            <v>0</v>
          </cell>
          <cell r="F2832" t="str">
            <v>MF</v>
          </cell>
          <cell r="G2832" t="str">
            <v>781 Cromwell Ave</v>
          </cell>
          <cell r="H2832" t="str">
            <v>Rocky Hill</v>
          </cell>
          <cell r="I2832" t="str">
            <v>CT</v>
          </cell>
          <cell r="J2832" t="str">
            <v>06067</v>
          </cell>
          <cell r="K2832" t="str">
            <v>Exact Auto Street Reference Geocoded</v>
          </cell>
          <cell r="M2832" t="str">
            <v>LORI BLAIR</v>
          </cell>
          <cell r="N2832" t="str">
            <v>BLAIR DISTRICT</v>
          </cell>
          <cell r="O2832" t="str">
            <v>ALARM CODE: 1679  KEYDROP (Lock Box code 2235)</v>
          </cell>
          <cell r="P2832">
            <v>43965</v>
          </cell>
          <cell r="Q2832">
            <v>44676.580682870401</v>
          </cell>
          <cell r="R2832">
            <v>44745</v>
          </cell>
          <cell r="S2832" t="str">
            <v>FRANKIE</v>
          </cell>
          <cell r="U2832" t="str">
            <v>LB</v>
          </cell>
          <cell r="V2832" t="str">
            <v>41.649332</v>
          </cell>
          <cell r="W2832" t="str">
            <v>-72.678799</v>
          </cell>
        </row>
        <row r="2833">
          <cell r="B2833">
            <v>313151</v>
          </cell>
          <cell r="C2833" t="str">
            <v>Spinnaker s Cafe</v>
          </cell>
          <cell r="E2833">
            <v>0</v>
          </cell>
          <cell r="F2833" t="str">
            <v>U</v>
          </cell>
          <cell r="G2833" t="str">
            <v>3 Ferry Wharf</v>
          </cell>
          <cell r="H2833" t="str">
            <v>Jamestown</v>
          </cell>
          <cell r="I2833" t="str">
            <v>RI</v>
          </cell>
          <cell r="J2833" t="str">
            <v>02835</v>
          </cell>
          <cell r="K2833" t="str">
            <v>High Confidence Auto Street Ref Geocoded</v>
          </cell>
          <cell r="M2833" t="str">
            <v>MIKE GILLOOLY BDM</v>
          </cell>
          <cell r="N2833" t="str">
            <v>BLAIR DISTRICT</v>
          </cell>
          <cell r="P2833">
            <v>43986</v>
          </cell>
          <cell r="Q2833">
            <v>44088.480624999997</v>
          </cell>
          <cell r="S2833" t="str">
            <v>FRANKIE</v>
          </cell>
          <cell r="V2833" t="str">
            <v>41.495769</v>
          </cell>
          <cell r="W2833" t="str">
            <v>-71.367143</v>
          </cell>
        </row>
        <row r="2834">
          <cell r="B2834">
            <v>313152</v>
          </cell>
          <cell r="C2834" t="str">
            <v>Westerly Packing</v>
          </cell>
          <cell r="D2834" t="str">
            <v>C</v>
          </cell>
          <cell r="E2834">
            <v>0</v>
          </cell>
          <cell r="F2834" t="str">
            <v>MWF</v>
          </cell>
          <cell r="G2834" t="str">
            <v>15 Springbrook Road</v>
          </cell>
          <cell r="H2834" t="str">
            <v>Westerly</v>
          </cell>
          <cell r="I2834" t="str">
            <v>RI</v>
          </cell>
          <cell r="J2834" t="str">
            <v>02891</v>
          </cell>
          <cell r="K2834" t="str">
            <v>Exact Auto Street Reference Geocoded</v>
          </cell>
          <cell r="M2834" t="str">
            <v>LORI BLAIR</v>
          </cell>
          <cell r="N2834" t="str">
            <v>BLAIR DISTRICT</v>
          </cell>
          <cell r="O2834" t="str">
            <v>EFFECTIVE 8/10/20 Del in all locations unless cust chooses not to.  Follow signs to del entrance</v>
          </cell>
          <cell r="P2834">
            <v>43984</v>
          </cell>
          <cell r="Q2834">
            <v>44088.480624999997</v>
          </cell>
          <cell r="R2834">
            <v>44754</v>
          </cell>
          <cell r="S2834" t="str">
            <v>FRANKIE</v>
          </cell>
          <cell r="V2834" t="str">
            <v>41.400791</v>
          </cell>
          <cell r="W2834" t="str">
            <v>-71.836865</v>
          </cell>
        </row>
        <row r="2835">
          <cell r="B2835">
            <v>313153</v>
          </cell>
          <cell r="C2835" t="str">
            <v>Guilford Fair Grounds</v>
          </cell>
          <cell r="E2835">
            <v>0</v>
          </cell>
          <cell r="F2835" t="str">
            <v>R</v>
          </cell>
          <cell r="G2835" t="str">
            <v>111 Lovers Lane</v>
          </cell>
          <cell r="H2835" t="str">
            <v>Guilford</v>
          </cell>
          <cell r="I2835" t="str">
            <v>CT</v>
          </cell>
          <cell r="J2835" t="str">
            <v>06437</v>
          </cell>
          <cell r="K2835" t="str">
            <v>Exact Auto Street Reference Geocoded</v>
          </cell>
          <cell r="M2835" t="str">
            <v>LORI BLAIR</v>
          </cell>
          <cell r="N2835" t="str">
            <v>BLAIR DISTRICT</v>
          </cell>
          <cell r="O2835" t="str">
            <v>EFFECTIVE 8/10/20 Del in all locations unless cust chooses not to.</v>
          </cell>
          <cell r="P2835">
            <v>43991</v>
          </cell>
          <cell r="Q2835">
            <v>44299.509606481501</v>
          </cell>
          <cell r="R2835">
            <v>44013</v>
          </cell>
          <cell r="S2835" t="str">
            <v>FRANKIE</v>
          </cell>
          <cell r="V2835" t="str">
            <v>41.278934</v>
          </cell>
          <cell r="W2835" t="str">
            <v>-72.671395</v>
          </cell>
        </row>
        <row r="2836">
          <cell r="B2836">
            <v>313154</v>
          </cell>
          <cell r="C2836" t="str">
            <v>The World s Best Sundae</v>
          </cell>
          <cell r="E2836">
            <v>0</v>
          </cell>
          <cell r="F2836" t="str">
            <v>W</v>
          </cell>
          <cell r="G2836" t="str">
            <v>6 Dunham Road</v>
          </cell>
          <cell r="H2836" t="str">
            <v>BARKHAMSTED</v>
          </cell>
          <cell r="I2836" t="str">
            <v>CT</v>
          </cell>
          <cell r="J2836" t="str">
            <v>06063</v>
          </cell>
          <cell r="K2836" t="str">
            <v>Low Confidence Auto Street Ref Geocoded</v>
          </cell>
          <cell r="M2836" t="str">
            <v>LORI BLAIR</v>
          </cell>
          <cell r="N2836" t="str">
            <v>BLAIR DISTRICT</v>
          </cell>
          <cell r="P2836">
            <v>43992</v>
          </cell>
          <cell r="Q2836">
            <v>44299.509618055599</v>
          </cell>
          <cell r="S2836" t="str">
            <v>FRANKIE</v>
          </cell>
          <cell r="V2836" t="str">
            <v>41.824535</v>
          </cell>
          <cell r="W2836" t="str">
            <v>-72.896900</v>
          </cell>
        </row>
        <row r="2837">
          <cell r="B2837">
            <v>313155</v>
          </cell>
          <cell r="C2837" t="str">
            <v>The Fisherman</v>
          </cell>
          <cell r="E2837">
            <v>0</v>
          </cell>
          <cell r="F2837" t="str">
            <v>U</v>
          </cell>
          <cell r="G2837" t="str">
            <v>937 Groton Long Point Road</v>
          </cell>
          <cell r="H2837" t="str">
            <v>GROTON</v>
          </cell>
          <cell r="I2837" t="str">
            <v>CT</v>
          </cell>
          <cell r="J2837" t="str">
            <v>06340</v>
          </cell>
          <cell r="K2837" t="str">
            <v>Exact Auto Street Reference Geocoded</v>
          </cell>
          <cell r="M2837" t="str">
            <v>MIKE GILLOOLY BDM</v>
          </cell>
          <cell r="N2837" t="str">
            <v>BLAIR DISTRICT</v>
          </cell>
          <cell r="O2837" t="str">
            <v>EFFECTIVE 8/10/20 Del in all locations unless cust chooses not to.  Please make sure steps are safe enough to go down prior to taking product down stairs 11/06/20...FP..</v>
          </cell>
          <cell r="P2837">
            <v>44004</v>
          </cell>
          <cell r="Q2837">
            <v>44479.497719907398</v>
          </cell>
          <cell r="R2837">
            <v>44346</v>
          </cell>
          <cell r="S2837" t="str">
            <v>FRANKIE</v>
          </cell>
          <cell r="V2837" t="str">
            <v>41.321093</v>
          </cell>
          <cell r="W2837" t="str">
            <v>-72.000583</v>
          </cell>
        </row>
        <row r="2838">
          <cell r="B2838">
            <v>313156</v>
          </cell>
          <cell r="C2838" t="str">
            <v>Community Soup Kitchen</v>
          </cell>
          <cell r="E2838">
            <v>0</v>
          </cell>
          <cell r="F2838" t="str">
            <v>MR</v>
          </cell>
          <cell r="G2838" t="str">
            <v>84 Broadway</v>
          </cell>
          <cell r="H2838" t="str">
            <v>NEW HAVEN</v>
          </cell>
          <cell r="I2838" t="str">
            <v>CT</v>
          </cell>
          <cell r="J2838" t="str">
            <v>06511</v>
          </cell>
          <cell r="K2838" t="str">
            <v>High Confidence Auto Street Ref Geocoded</v>
          </cell>
          <cell r="M2838" t="str">
            <v>LORI BLAIR</v>
          </cell>
          <cell r="N2838" t="str">
            <v>BLAIR DISTRICT</v>
          </cell>
          <cell r="O2838" t="str">
            <v>EFFECTIVE 8/10/20 Del in all locations unless cust chooses not to.</v>
          </cell>
          <cell r="P2838">
            <v>44012</v>
          </cell>
          <cell r="Q2838">
            <v>44299.509606481501</v>
          </cell>
          <cell r="R2838">
            <v>44041</v>
          </cell>
          <cell r="S2838" t="str">
            <v>FRANKIE</v>
          </cell>
          <cell r="V2838" t="str">
            <v>41.312300</v>
          </cell>
          <cell r="W2838" t="str">
            <v>-72.932210</v>
          </cell>
        </row>
        <row r="2839">
          <cell r="B2839">
            <v>313157</v>
          </cell>
          <cell r="C2839" t="str">
            <v>Johnny Potato</v>
          </cell>
          <cell r="D2839" t="str">
            <v>A</v>
          </cell>
          <cell r="E2839">
            <v>0</v>
          </cell>
          <cell r="F2839" t="str">
            <v>MR</v>
          </cell>
          <cell r="G2839" t="str">
            <v>38 Albrecht Road</v>
          </cell>
          <cell r="H2839" t="str">
            <v>TORRINGTON</v>
          </cell>
          <cell r="I2839" t="str">
            <v>CT</v>
          </cell>
          <cell r="J2839" t="str">
            <v>06790</v>
          </cell>
          <cell r="K2839" t="str">
            <v>Exact Auto Street Reference Geocoded</v>
          </cell>
          <cell r="M2839" t="str">
            <v>LORI BLAIR</v>
          </cell>
          <cell r="N2839" t="str">
            <v>BLAIR DISTRICT</v>
          </cell>
          <cell r="O2839" t="str">
            <v>EFFECTIVE 8/10/20 Del in all locations unless cust chooses not to.  FOOD TRUCK. del SITE CHANGES.</v>
          </cell>
          <cell r="P2839">
            <v>44020</v>
          </cell>
          <cell r="Q2839">
            <v>44299.509606481501</v>
          </cell>
          <cell r="R2839">
            <v>44720</v>
          </cell>
          <cell r="S2839" t="str">
            <v>FRANKIE</v>
          </cell>
          <cell r="V2839" t="str">
            <v>41.815888</v>
          </cell>
          <cell r="W2839" t="str">
            <v>-73.081543</v>
          </cell>
        </row>
        <row r="2840">
          <cell r="B2840">
            <v>313158</v>
          </cell>
          <cell r="C2840" t="str">
            <v>Amy s Sweet Treats</v>
          </cell>
          <cell r="D2840" t="str">
            <v>A</v>
          </cell>
          <cell r="E2840">
            <v>0</v>
          </cell>
          <cell r="F2840" t="str">
            <v>MR</v>
          </cell>
          <cell r="G2840" t="str">
            <v>9 Lyon Road</v>
          </cell>
          <cell r="H2840" t="str">
            <v>BURLINGTON</v>
          </cell>
          <cell r="I2840" t="str">
            <v>CT</v>
          </cell>
          <cell r="J2840" t="str">
            <v>06013</v>
          </cell>
          <cell r="K2840" t="str">
            <v>Exact Auto Street Reference Geocoded</v>
          </cell>
          <cell r="M2840" t="str">
            <v>LORI BLAIR</v>
          </cell>
          <cell r="N2840" t="str">
            <v>BLAIR DISTRICT</v>
          </cell>
          <cell r="O2840" t="str">
            <v>EFFECTIVE 8/10/20 Del in all locations unless cust chooses not to.</v>
          </cell>
          <cell r="P2840">
            <v>44026</v>
          </cell>
          <cell r="Q2840">
            <v>44299.509606481501</v>
          </cell>
          <cell r="R2840">
            <v>44446</v>
          </cell>
          <cell r="S2840" t="str">
            <v>FRANKIE</v>
          </cell>
          <cell r="V2840" t="str">
            <v>41.778818</v>
          </cell>
          <cell r="W2840" t="str">
            <v>-72.991432</v>
          </cell>
        </row>
        <row r="2841">
          <cell r="B2841">
            <v>313159</v>
          </cell>
          <cell r="C2841" t="str">
            <v>Ultimate Sundae</v>
          </cell>
          <cell r="D2841" t="str">
            <v>A</v>
          </cell>
          <cell r="E2841">
            <v>0</v>
          </cell>
          <cell r="F2841" t="str">
            <v>MF</v>
          </cell>
          <cell r="G2841" t="str">
            <v>9 Case Road</v>
          </cell>
          <cell r="H2841" t="str">
            <v>BARKHAMSTED</v>
          </cell>
          <cell r="I2841" t="str">
            <v>CT</v>
          </cell>
          <cell r="J2841" t="str">
            <v>06063</v>
          </cell>
          <cell r="K2841" t="str">
            <v>Exact Auto Street Reference Geocoded</v>
          </cell>
          <cell r="M2841" t="str">
            <v>LORI BLAIR</v>
          </cell>
          <cell r="N2841" t="str">
            <v>BLAIR DISTRICT</v>
          </cell>
          <cell r="O2841" t="str">
            <v>EFFECTIVE 8/10/20 Del in all locations unless cust chooses not to.</v>
          </cell>
          <cell r="P2841">
            <v>44033</v>
          </cell>
          <cell r="Q2841">
            <v>44734.453611111101</v>
          </cell>
          <cell r="R2841">
            <v>44733</v>
          </cell>
          <cell r="S2841" t="str">
            <v>ADMIN</v>
          </cell>
          <cell r="V2841" t="str">
            <v>41.940725</v>
          </cell>
          <cell r="W2841" t="str">
            <v>-72.910935</v>
          </cell>
        </row>
        <row r="2842">
          <cell r="B2842">
            <v>313164</v>
          </cell>
          <cell r="C2842" t="str">
            <v>Parents Foundation</v>
          </cell>
          <cell r="D2842" t="str">
            <v>A</v>
          </cell>
          <cell r="E2842">
            <v>0</v>
          </cell>
          <cell r="F2842" t="str">
            <v>M</v>
          </cell>
          <cell r="G2842" t="str">
            <v>100 Broadway</v>
          </cell>
          <cell r="H2842" t="str">
            <v>NEW HAVEN</v>
          </cell>
          <cell r="I2842" t="str">
            <v>CT</v>
          </cell>
          <cell r="J2842" t="str">
            <v>06511</v>
          </cell>
          <cell r="K2842" t="str">
            <v>Exact Auto Street Reference Geocoded</v>
          </cell>
          <cell r="M2842" t="str">
            <v>CHRISTINE DEVORE</v>
          </cell>
          <cell r="N2842" t="str">
            <v>BLAIR DISTRICT</v>
          </cell>
          <cell r="P2842">
            <v>44206</v>
          </cell>
          <cell r="Q2842">
            <v>44564.4292361111</v>
          </cell>
          <cell r="R2842">
            <v>44766</v>
          </cell>
          <cell r="S2842" t="str">
            <v>ADMIN</v>
          </cell>
          <cell r="V2842" t="str">
            <v>41.312283</v>
          </cell>
          <cell r="W2842" t="str">
            <v>-72.932287</v>
          </cell>
        </row>
        <row r="2843">
          <cell r="B2843">
            <v>313165</v>
          </cell>
          <cell r="C2843" t="str">
            <v>KEY - Lock Box - Mamaluke s</v>
          </cell>
          <cell r="D2843" t="str">
            <v>B</v>
          </cell>
          <cell r="E2843">
            <v>0</v>
          </cell>
          <cell r="F2843" t="str">
            <v>MF</v>
          </cell>
          <cell r="G2843" t="str">
            <v>372 Scott Swamp Road</v>
          </cell>
          <cell r="H2843" t="str">
            <v>FARMINGTON</v>
          </cell>
          <cell r="I2843" t="str">
            <v>CT</v>
          </cell>
          <cell r="J2843" t="str">
            <v>06032</v>
          </cell>
          <cell r="K2843" t="str">
            <v>Exact Auto Street Reference Geocoded</v>
          </cell>
          <cell r="M2843" t="str">
            <v>LORI BLAIR</v>
          </cell>
          <cell r="N2843" t="str">
            <v>BLAIR DISTRICT</v>
          </cell>
          <cell r="O2843" t="str">
            <v>**DO NOT USE HATCHWAY/BULKHEAD FOR DELIVERY** Lock Box 0372. Alarm code 3316   Key inside has tag with alarm code.  Dry goes in dry storage. Pizza Boxes left upstairs inside door.  Walk in &amp; Frozen in Basement.</v>
          </cell>
          <cell r="P2843">
            <v>44284</v>
          </cell>
          <cell r="Q2843">
            <v>44740.509826388901</v>
          </cell>
          <cell r="R2843">
            <v>44766</v>
          </cell>
          <cell r="S2843" t="str">
            <v>FRANKIE</v>
          </cell>
          <cell r="U2843" t="str">
            <v>BOX</v>
          </cell>
          <cell r="V2843" t="str">
            <v>41.701295</v>
          </cell>
          <cell r="W2843" t="str">
            <v>-72.889363</v>
          </cell>
        </row>
        <row r="2844">
          <cell r="B2844">
            <v>313166</v>
          </cell>
          <cell r="C2844" t="str">
            <v>Just The Tip Steaks</v>
          </cell>
          <cell r="D2844" t="str">
            <v>B</v>
          </cell>
          <cell r="E2844">
            <v>0</v>
          </cell>
          <cell r="F2844" t="str">
            <v>MR</v>
          </cell>
          <cell r="G2844" t="str">
            <v>500 Technology Park Drive</v>
          </cell>
          <cell r="H2844" t="str">
            <v>TORRINGTON</v>
          </cell>
          <cell r="I2844" t="str">
            <v>CT</v>
          </cell>
          <cell r="J2844" t="str">
            <v>06790</v>
          </cell>
          <cell r="K2844" t="str">
            <v>High Confidence Auto Street Ref Geocoded</v>
          </cell>
          <cell r="M2844" t="str">
            <v>LORI BLAIR</v>
          </cell>
          <cell r="N2844" t="str">
            <v>BLAIR DISTRICT</v>
          </cell>
          <cell r="O2844" t="str">
            <v>Call Daniel 30 Minutes before stop at 860.294.2024</v>
          </cell>
          <cell r="P2844">
            <v>44288</v>
          </cell>
          <cell r="Q2844">
            <v>44312.729814814797</v>
          </cell>
          <cell r="R2844">
            <v>44766</v>
          </cell>
          <cell r="S2844" t="str">
            <v>FRANKIE</v>
          </cell>
          <cell r="V2844" t="str">
            <v>41.844324</v>
          </cell>
          <cell r="W2844" t="str">
            <v>-73.080947</v>
          </cell>
        </row>
        <row r="2845">
          <cell r="B2845">
            <v>313168</v>
          </cell>
          <cell r="C2845" t="str">
            <v>Tipsy Pig</v>
          </cell>
          <cell r="D2845" t="str">
            <v>C</v>
          </cell>
          <cell r="E2845">
            <v>0</v>
          </cell>
          <cell r="F2845" t="str">
            <v>MR</v>
          </cell>
          <cell r="G2845" t="str">
            <v>823 NEW HARWINTON RD</v>
          </cell>
          <cell r="H2845" t="str">
            <v>TORRINGTON</v>
          </cell>
          <cell r="I2845" t="str">
            <v>CT</v>
          </cell>
          <cell r="J2845" t="str">
            <v>06790</v>
          </cell>
          <cell r="K2845" t="str">
            <v>Exact Auto Street Reference Geocoded</v>
          </cell>
          <cell r="M2845" t="str">
            <v>JAMES NASTRI</v>
          </cell>
          <cell r="N2845" t="str">
            <v>BLAIR DISTRICT</v>
          </cell>
          <cell r="P2845">
            <v>44348</v>
          </cell>
          <cell r="Q2845">
            <v>44417.381342592598</v>
          </cell>
          <cell r="R2845">
            <v>44580</v>
          </cell>
          <cell r="S2845" t="str">
            <v>ADMIN</v>
          </cell>
          <cell r="V2845" t="str">
            <v>41.801379</v>
          </cell>
          <cell r="W2845" t="str">
            <v>-73.090768</v>
          </cell>
        </row>
        <row r="2846">
          <cell r="B2846">
            <v>313169</v>
          </cell>
          <cell r="C2846" t="str">
            <v>Bucktown</v>
          </cell>
          <cell r="D2846" t="str">
            <v>C</v>
          </cell>
          <cell r="E2846">
            <v>0</v>
          </cell>
          <cell r="F2846" t="str">
            <v>MR</v>
          </cell>
          <cell r="G2846" t="str">
            <v>471 West Foutain Street</v>
          </cell>
          <cell r="H2846" t="str">
            <v>PROVIDENCE</v>
          </cell>
          <cell r="I2846" t="str">
            <v>RI</v>
          </cell>
          <cell r="J2846" t="str">
            <v>02903</v>
          </cell>
          <cell r="K2846" t="str">
            <v>High Confidence Auto Street Ref Geocoded</v>
          </cell>
          <cell r="M2846" t="str">
            <v>GREG CANAS</v>
          </cell>
          <cell r="N2846" t="str">
            <v>BLAIR DISTRICT</v>
          </cell>
          <cell r="P2846">
            <v>44369</v>
          </cell>
          <cell r="Q2846">
            <v>44424.654618055603</v>
          </cell>
          <cell r="R2846">
            <v>44432</v>
          </cell>
          <cell r="S2846" t="str">
            <v>FRANKIE</v>
          </cell>
          <cell r="V2846" t="str">
            <v>41.818542</v>
          </cell>
          <cell r="W2846" t="str">
            <v>-71.426315</v>
          </cell>
        </row>
        <row r="2847">
          <cell r="B2847">
            <v>313170</v>
          </cell>
          <cell r="C2847" t="str">
            <v>Delaney s</v>
          </cell>
          <cell r="D2847" t="str">
            <v>C</v>
          </cell>
          <cell r="E2847">
            <v>0</v>
          </cell>
          <cell r="F2847" t="str">
            <v>MF</v>
          </cell>
          <cell r="G2847" t="str">
            <v>883 Whalley Ave</v>
          </cell>
          <cell r="H2847" t="str">
            <v>NEW HAVEN</v>
          </cell>
          <cell r="I2847" t="str">
            <v>CT</v>
          </cell>
          <cell r="J2847" t="str">
            <v>06515</v>
          </cell>
          <cell r="K2847" t="str">
            <v>Exact Auto Street Reference Geocoded</v>
          </cell>
          <cell r="M2847" t="str">
            <v>ALICIA CABAN</v>
          </cell>
          <cell r="N2847" t="str">
            <v>BLAIR DISTRICT</v>
          </cell>
          <cell r="O2847" t="str">
            <v>Straight truck if possible. Park in back lot. Deliver to door left of main restaurant entrance.</v>
          </cell>
          <cell r="P2847">
            <v>44369</v>
          </cell>
          <cell r="Q2847">
            <v>44600.582650463002</v>
          </cell>
          <cell r="R2847">
            <v>44609</v>
          </cell>
          <cell r="S2847" t="str">
            <v>FRANKIE</v>
          </cell>
          <cell r="V2847" t="str">
            <v>41.326833</v>
          </cell>
          <cell r="W2847" t="str">
            <v>-72.959774</v>
          </cell>
        </row>
        <row r="2848">
          <cell r="B2848">
            <v>313171</v>
          </cell>
          <cell r="C2848" t="str">
            <v>Key - TOMATO JOE</v>
          </cell>
          <cell r="D2848" t="str">
            <v>B</v>
          </cell>
          <cell r="E2848">
            <v>0</v>
          </cell>
          <cell r="F2848" t="str">
            <v>MF</v>
          </cell>
          <cell r="G2848" t="str">
            <v>5 WATERCHASE DRIVE</v>
          </cell>
          <cell r="H2848" t="str">
            <v>ROCKY HILL</v>
          </cell>
          <cell r="I2848" t="str">
            <v>CT</v>
          </cell>
          <cell r="J2848" t="str">
            <v>06067</v>
          </cell>
          <cell r="K2848" t="str">
            <v>Exact Auto Street Reference Geocoded</v>
          </cell>
          <cell r="M2848" t="str">
            <v>LORI BLAIR</v>
          </cell>
          <cell r="N2848" t="str">
            <v>BLAIR DISTRICT</v>
          </cell>
          <cell r="O2848" t="str">
            <v>Code 3567. Lock box On window sill by side door in the patio.  Go in that door.  Open back door to deliver.  No alarm.  When done, Lock back door and go back through side door and return key.</v>
          </cell>
          <cell r="P2848">
            <v>44369</v>
          </cell>
          <cell r="Q2848">
            <v>44476.632013888899</v>
          </cell>
          <cell r="R2848">
            <v>44766</v>
          </cell>
          <cell r="S2848" t="str">
            <v>FRANKIE</v>
          </cell>
          <cell r="U2848" t="str">
            <v>LOCK BOX</v>
          </cell>
          <cell r="V2848" t="str">
            <v>41.678007</v>
          </cell>
          <cell r="W2848" t="str">
            <v>-72.652754</v>
          </cell>
        </row>
        <row r="2849">
          <cell r="B2849">
            <v>313172</v>
          </cell>
          <cell r="C2849" t="str">
            <v>Healing Meals</v>
          </cell>
          <cell r="D2849" t="str">
            <v>B</v>
          </cell>
          <cell r="E2849">
            <v>0</v>
          </cell>
          <cell r="F2849" t="str">
            <v>W</v>
          </cell>
          <cell r="G2849" t="str">
            <v>140 Nod Road</v>
          </cell>
          <cell r="H2849" t="str">
            <v>SIMSBURY</v>
          </cell>
          <cell r="I2849" t="str">
            <v>CT</v>
          </cell>
          <cell r="J2849" t="str">
            <v>06070</v>
          </cell>
          <cell r="K2849" t="str">
            <v>Exact Auto Street Reference Geocoded</v>
          </cell>
          <cell r="M2849" t="str">
            <v>JAMES NASTRI</v>
          </cell>
          <cell r="N2849" t="str">
            <v>BLAIR DISTRICT</v>
          </cell>
          <cell r="O2849" t="str">
            <v>through front door to main kitchen.</v>
          </cell>
          <cell r="P2849">
            <v>44375</v>
          </cell>
          <cell r="Q2849">
            <v>44375.529780092598</v>
          </cell>
          <cell r="S2849" t="str">
            <v>ADMIN</v>
          </cell>
          <cell r="V2849" t="str">
            <v>41.827830</v>
          </cell>
          <cell r="W2849" t="str">
            <v>-72.809775</v>
          </cell>
        </row>
        <row r="2850">
          <cell r="B2850">
            <v>313173</v>
          </cell>
          <cell r="C2850" t="str">
            <v>FAIR DROP - STONINGTON</v>
          </cell>
          <cell r="E2850">
            <v>0</v>
          </cell>
          <cell r="F2850" t="str">
            <v>MTWRFSU</v>
          </cell>
          <cell r="G2850" t="str">
            <v>21 Wyassup Road</v>
          </cell>
          <cell r="H2850" t="str">
            <v>NORTH STONINGTON</v>
          </cell>
          <cell r="I2850" t="str">
            <v>CT</v>
          </cell>
          <cell r="J2850" t="str">
            <v>06359</v>
          </cell>
          <cell r="K2850" t="str">
            <v>Exact Auto Street Reference Geocoded</v>
          </cell>
          <cell r="M2850" t="str">
            <v>LORI BLAIR</v>
          </cell>
          <cell r="N2850" t="str">
            <v>BLAIR DISTRICT</v>
          </cell>
          <cell r="P2850">
            <v>44375</v>
          </cell>
          <cell r="Q2850">
            <v>44375.570844907401</v>
          </cell>
          <cell r="R2850">
            <v>44755</v>
          </cell>
          <cell r="S2850" t="str">
            <v>ADMIN</v>
          </cell>
          <cell r="V2850" t="str">
            <v>41.443950</v>
          </cell>
          <cell r="W2850" t="str">
            <v>-71.881666</v>
          </cell>
        </row>
        <row r="2851">
          <cell r="B2851">
            <v>313174</v>
          </cell>
          <cell r="C2851" t="str">
            <v>Black Seal Seafood Grille</v>
          </cell>
          <cell r="E2851">
            <v>0</v>
          </cell>
          <cell r="F2851" t="str">
            <v>MR</v>
          </cell>
          <cell r="G2851" t="str">
            <v>15C MAIN STREET</v>
          </cell>
          <cell r="H2851" t="str">
            <v>ESSEX</v>
          </cell>
          <cell r="I2851" t="str">
            <v>CT</v>
          </cell>
          <cell r="J2851" t="str">
            <v>06426</v>
          </cell>
          <cell r="K2851" t="str">
            <v>Exact Auto Street Reference Geocoded</v>
          </cell>
          <cell r="M2851" t="str">
            <v>KEN CARDNER</v>
          </cell>
          <cell r="N2851" t="str">
            <v>BLAIR DISTRICT</v>
          </cell>
          <cell r="P2851">
            <v>44388</v>
          </cell>
          <cell r="Q2851">
            <v>44388.785358796304</v>
          </cell>
          <cell r="S2851" t="str">
            <v>FRANKIE</v>
          </cell>
          <cell r="V2851" t="str">
            <v>41.352786</v>
          </cell>
          <cell r="W2851" t="str">
            <v>-72.389706</v>
          </cell>
        </row>
        <row r="2852">
          <cell r="B2852">
            <v>313175</v>
          </cell>
          <cell r="C2852" t="str">
            <v>Terryville Lions</v>
          </cell>
          <cell r="D2852" t="str">
            <v>A</v>
          </cell>
          <cell r="E2852">
            <v>0</v>
          </cell>
          <cell r="F2852" t="str">
            <v>W</v>
          </cell>
          <cell r="G2852" t="str">
            <v>171 TOWN HILL RD</v>
          </cell>
          <cell r="H2852" t="str">
            <v>TERRYVILLE</v>
          </cell>
          <cell r="I2852" t="str">
            <v>CT</v>
          </cell>
          <cell r="J2852" t="str">
            <v>06786</v>
          </cell>
          <cell r="K2852" t="str">
            <v>Exact Auto Street Reference Geocoded</v>
          </cell>
          <cell r="M2852" t="str">
            <v>JAMES NASTRI</v>
          </cell>
          <cell r="N2852" t="str">
            <v>BLAIR DISTRICT</v>
          </cell>
          <cell r="P2852">
            <v>44431</v>
          </cell>
          <cell r="Q2852">
            <v>44452.534652777802</v>
          </cell>
          <cell r="R2852">
            <v>44433</v>
          </cell>
          <cell r="S2852" t="str">
            <v>FRANKIE</v>
          </cell>
          <cell r="V2852" t="str">
            <v>41.666951</v>
          </cell>
          <cell r="W2852" t="str">
            <v>-73.022774</v>
          </cell>
        </row>
        <row r="2853">
          <cell r="B2853">
            <v>313176</v>
          </cell>
          <cell r="C2853" t="str">
            <v>PODUNK MUSIC FESTIVAL</v>
          </cell>
          <cell r="D2853" t="str">
            <v>A</v>
          </cell>
          <cell r="E2853">
            <v>0</v>
          </cell>
          <cell r="F2853" t="str">
            <v>MR</v>
          </cell>
          <cell r="G2853" t="str">
            <v>106 MOOSEHORN</v>
          </cell>
          <cell r="H2853" t="str">
            <v>NORTHFIELD</v>
          </cell>
          <cell r="I2853" t="str">
            <v>CT</v>
          </cell>
          <cell r="J2853" t="str">
            <v>06778</v>
          </cell>
          <cell r="K2853" t="str">
            <v>High Confidence Auto Street Ref Geocoded</v>
          </cell>
          <cell r="M2853" t="str">
            <v>LORI BLAIR</v>
          </cell>
          <cell r="N2853" t="str">
            <v>BLAIR DISTRICT</v>
          </cell>
          <cell r="P2853">
            <v>44388</v>
          </cell>
          <cell r="Q2853">
            <v>44403.488379629598</v>
          </cell>
          <cell r="R2853">
            <v>44418</v>
          </cell>
          <cell r="S2853" t="str">
            <v>FRANKIE</v>
          </cell>
          <cell r="V2853" t="str">
            <v>41.686837</v>
          </cell>
          <cell r="W2853" t="str">
            <v>-73.117598</v>
          </cell>
        </row>
        <row r="2854">
          <cell r="B2854">
            <v>313177</v>
          </cell>
          <cell r="C2854" t="str">
            <v>KEY - New England Food Trucks</v>
          </cell>
          <cell r="D2854" t="str">
            <v>C</v>
          </cell>
          <cell r="E2854">
            <v>0</v>
          </cell>
          <cell r="F2854" t="str">
            <v>MR</v>
          </cell>
          <cell r="G2854" t="str">
            <v>73 King Street</v>
          </cell>
          <cell r="H2854" t="str">
            <v>TORRINGTON</v>
          </cell>
          <cell r="I2854" t="str">
            <v>CT</v>
          </cell>
          <cell r="J2854" t="str">
            <v>06790</v>
          </cell>
          <cell r="K2854" t="str">
            <v>Exact Auto Street Reference Geocoded</v>
          </cell>
          <cell r="M2854" t="str">
            <v>LORI BLAIR</v>
          </cell>
          <cell r="N2854" t="str">
            <v>BLAIR DISTRICT</v>
          </cell>
          <cell r="O2854" t="str">
            <v>YES. 7076. THEN WAIT FOR GREEN LIGHT     storage facility - leave product in proper enviorment.</v>
          </cell>
          <cell r="P2854">
            <v>44410</v>
          </cell>
          <cell r="Q2854">
            <v>44412.465439814798</v>
          </cell>
          <cell r="R2854">
            <v>44469</v>
          </cell>
          <cell r="S2854" t="str">
            <v>ADMIN</v>
          </cell>
          <cell r="V2854" t="str">
            <v>41.787401</v>
          </cell>
          <cell r="W2854" t="str">
            <v>-73.115667</v>
          </cell>
        </row>
        <row r="2855">
          <cell r="B2855">
            <v>313178</v>
          </cell>
          <cell r="C2855" t="str">
            <v>V s Meats and seafood</v>
          </cell>
          <cell r="E2855">
            <v>0</v>
          </cell>
          <cell r="F2855" t="str">
            <v>TF</v>
          </cell>
          <cell r="G2855" t="str">
            <v>1876 Hartford Trpk</v>
          </cell>
          <cell r="H2855" t="str">
            <v>NORTH HAVEN</v>
          </cell>
          <cell r="I2855" t="str">
            <v>CT</v>
          </cell>
          <cell r="J2855" t="str">
            <v>06473</v>
          </cell>
          <cell r="K2855" t="str">
            <v>High Confidence Auto Street Ref Geocoded</v>
          </cell>
          <cell r="M2855" t="str">
            <v>JAMES NASTRI</v>
          </cell>
          <cell r="N2855" t="str">
            <v>BLAIR DISTRICT</v>
          </cell>
          <cell r="P2855">
            <v>44432</v>
          </cell>
          <cell r="Q2855">
            <v>44432.455138888901</v>
          </cell>
          <cell r="S2855" t="str">
            <v>ADMIN</v>
          </cell>
          <cell r="V2855" t="str">
            <v>41.414690</v>
          </cell>
          <cell r="W2855" t="str">
            <v>-72.863143</v>
          </cell>
        </row>
        <row r="2856">
          <cell r="B2856">
            <v>313179</v>
          </cell>
          <cell r="C2856" t="str">
            <v>Poutine Gourmet</v>
          </cell>
          <cell r="D2856" t="str">
            <v>A</v>
          </cell>
          <cell r="E2856">
            <v>0</v>
          </cell>
          <cell r="F2856" t="str">
            <v>WF</v>
          </cell>
          <cell r="G2856" t="str">
            <v>338 Buckland Street</v>
          </cell>
          <cell r="H2856" t="str">
            <v>PLANTSVILLE</v>
          </cell>
          <cell r="I2856" t="str">
            <v>CT</v>
          </cell>
          <cell r="J2856" t="str">
            <v>06479</v>
          </cell>
          <cell r="K2856" t="str">
            <v>Exact Auto Street Reference Geocoded</v>
          </cell>
          <cell r="M2856" t="str">
            <v>JAMES NASTRI</v>
          </cell>
          <cell r="N2856" t="str">
            <v>BLAIR DISTRICT</v>
          </cell>
          <cell r="P2856">
            <v>44445</v>
          </cell>
          <cell r="Q2856">
            <v>44445.375069444402</v>
          </cell>
          <cell r="S2856" t="str">
            <v>ADMIN</v>
          </cell>
          <cell r="V2856" t="str">
            <v>41.574506</v>
          </cell>
          <cell r="W2856" t="str">
            <v>-72.889179</v>
          </cell>
        </row>
        <row r="2857">
          <cell r="B2857">
            <v>313182</v>
          </cell>
          <cell r="C2857" t="str">
            <v>Center for Nursing - New Haven</v>
          </cell>
          <cell r="D2857" t="str">
            <v>D</v>
          </cell>
          <cell r="E2857">
            <v>0</v>
          </cell>
          <cell r="F2857" t="str">
            <v>MR</v>
          </cell>
          <cell r="G2857" t="str">
            <v>181 Clifton Street</v>
          </cell>
          <cell r="H2857" t="str">
            <v>NEW HAVEN</v>
          </cell>
          <cell r="I2857" t="str">
            <v>CT</v>
          </cell>
          <cell r="J2857" t="str">
            <v>06519</v>
          </cell>
          <cell r="K2857" t="str">
            <v>High Confidence Auto Street Ref Geocoded</v>
          </cell>
          <cell r="M2857" t="str">
            <v>LORI BLAIR</v>
          </cell>
          <cell r="N2857" t="str">
            <v>BLAIR DISTRICT</v>
          </cell>
          <cell r="P2857">
            <v>44543</v>
          </cell>
          <cell r="Q2857">
            <v>44557.538807870398</v>
          </cell>
          <cell r="R2857">
            <v>44766</v>
          </cell>
          <cell r="S2857" t="str">
            <v>FRANKIE</v>
          </cell>
          <cell r="V2857" t="str">
            <v>41.309253</v>
          </cell>
          <cell r="W2857" t="str">
            <v>-72.879030</v>
          </cell>
        </row>
        <row r="2858">
          <cell r="B2858">
            <v>313183</v>
          </cell>
          <cell r="C2858" t="str">
            <v>Center for Nursing - Waterbury</v>
          </cell>
          <cell r="D2858" t="str">
            <v>D</v>
          </cell>
          <cell r="E2858">
            <v>0</v>
          </cell>
          <cell r="F2858" t="str">
            <v>MR</v>
          </cell>
          <cell r="G2858" t="str">
            <v>177 Whitewood Road</v>
          </cell>
          <cell r="H2858" t="str">
            <v>WATERBURY</v>
          </cell>
          <cell r="I2858" t="str">
            <v>CT</v>
          </cell>
          <cell r="J2858" t="str">
            <v>06708</v>
          </cell>
          <cell r="K2858" t="str">
            <v>Exact Auto Street Reference Geocoded</v>
          </cell>
          <cell r="M2858" t="str">
            <v>LORI BLAIR</v>
          </cell>
          <cell r="N2858" t="str">
            <v>BLAIR DISTRICT</v>
          </cell>
          <cell r="O2858" t="str">
            <v>Must go to front to get your temp checked prior to coming in.</v>
          </cell>
          <cell r="P2858">
            <v>44543</v>
          </cell>
          <cell r="Q2858">
            <v>44627.759918981501</v>
          </cell>
          <cell r="R2858">
            <v>44766</v>
          </cell>
          <cell r="S2858" t="str">
            <v>FRANKIE</v>
          </cell>
          <cell r="V2858" t="str">
            <v>41.577670</v>
          </cell>
          <cell r="W2858" t="str">
            <v>-73.081130</v>
          </cell>
        </row>
        <row r="2859">
          <cell r="B2859">
            <v>313184</v>
          </cell>
          <cell r="C2859" t="str">
            <v>Center for Nursing - West Haven</v>
          </cell>
          <cell r="D2859" t="str">
            <v>D</v>
          </cell>
          <cell r="E2859">
            <v>0</v>
          </cell>
          <cell r="F2859" t="str">
            <v>MR</v>
          </cell>
          <cell r="G2859" t="str">
            <v>310 Terrace Avenue</v>
          </cell>
          <cell r="H2859" t="str">
            <v>WEST HAVEN</v>
          </cell>
          <cell r="I2859" t="str">
            <v>CT</v>
          </cell>
          <cell r="J2859" t="str">
            <v>06516</v>
          </cell>
          <cell r="K2859" t="str">
            <v>Exact Auto Street Reference Geocoded</v>
          </cell>
          <cell r="M2859" t="str">
            <v>LORI BLAIR</v>
          </cell>
          <cell r="N2859" t="str">
            <v>BLAIR DISTRICT</v>
          </cell>
          <cell r="P2859">
            <v>44543</v>
          </cell>
          <cell r="Q2859">
            <v>44557.538935185199</v>
          </cell>
          <cell r="R2859">
            <v>44766</v>
          </cell>
          <cell r="S2859" t="str">
            <v>FRANKIE</v>
          </cell>
          <cell r="V2859" t="str">
            <v>41.282983</v>
          </cell>
          <cell r="W2859" t="str">
            <v>-72.969050</v>
          </cell>
        </row>
        <row r="2860">
          <cell r="B2860">
            <v>313185</v>
          </cell>
          <cell r="C2860" t="str">
            <v>Center for Nursing - Torrington</v>
          </cell>
          <cell r="D2860" t="str">
            <v>C</v>
          </cell>
          <cell r="E2860">
            <v>0</v>
          </cell>
          <cell r="F2860" t="str">
            <v>MR</v>
          </cell>
          <cell r="G2860" t="str">
            <v>80 Fern Drive</v>
          </cell>
          <cell r="H2860" t="str">
            <v>TORRINGTON</v>
          </cell>
          <cell r="I2860" t="str">
            <v>CT</v>
          </cell>
          <cell r="J2860" t="str">
            <v>06790</v>
          </cell>
          <cell r="K2860" t="str">
            <v>Exact Auto Street Reference Geocoded</v>
          </cell>
          <cell r="M2860" t="str">
            <v>LORI BLAIR</v>
          </cell>
          <cell r="N2860" t="str">
            <v>BLAIR DISTRICT</v>
          </cell>
          <cell r="P2860">
            <v>44543</v>
          </cell>
          <cell r="Q2860">
            <v>44585.638148148202</v>
          </cell>
          <cell r="R2860">
            <v>44766</v>
          </cell>
          <cell r="S2860" t="str">
            <v>FRANKIE</v>
          </cell>
          <cell r="V2860" t="str">
            <v>41.810760</v>
          </cell>
          <cell r="W2860" t="str">
            <v>-73.109078</v>
          </cell>
        </row>
        <row r="2861">
          <cell r="B2861">
            <v>313186</v>
          </cell>
          <cell r="C2861" t="str">
            <v>Center for Nursing - Southport</v>
          </cell>
          <cell r="D2861" t="str">
            <v>D</v>
          </cell>
          <cell r="E2861">
            <v>0</v>
          </cell>
          <cell r="F2861" t="str">
            <v>MR</v>
          </cell>
          <cell r="G2861" t="str">
            <v>930 Mill Hill Terrace</v>
          </cell>
          <cell r="H2861" t="str">
            <v>SOUTHPORT</v>
          </cell>
          <cell r="I2861" t="str">
            <v>CT</v>
          </cell>
          <cell r="J2861" t="str">
            <v>06890</v>
          </cell>
          <cell r="K2861" t="str">
            <v>Exact Auto Street Reference Geocoded</v>
          </cell>
          <cell r="M2861" t="str">
            <v>LORI BLAIR</v>
          </cell>
          <cell r="N2861" t="str">
            <v>BLAIR DISTRICT</v>
          </cell>
          <cell r="P2861">
            <v>44543</v>
          </cell>
          <cell r="Q2861">
            <v>44557.538831018501</v>
          </cell>
          <cell r="R2861">
            <v>44766</v>
          </cell>
          <cell r="S2861" t="str">
            <v>FRANKIE</v>
          </cell>
          <cell r="V2861" t="str">
            <v>41.144479</v>
          </cell>
          <cell r="W2861" t="str">
            <v>-73.286512</v>
          </cell>
        </row>
        <row r="2862">
          <cell r="B2862">
            <v>313187</v>
          </cell>
          <cell r="C2862" t="str">
            <v>Prime Beef, LLC</v>
          </cell>
          <cell r="D2862" t="str">
            <v>A</v>
          </cell>
          <cell r="E2862">
            <v>0</v>
          </cell>
          <cell r="F2862" t="str">
            <v>MR</v>
          </cell>
          <cell r="G2862" t="str">
            <v>352 North Elm Street</v>
          </cell>
          <cell r="H2862" t="str">
            <v>TORRINGTON</v>
          </cell>
          <cell r="I2862" t="str">
            <v>CT</v>
          </cell>
          <cell r="J2862" t="str">
            <v>06790</v>
          </cell>
          <cell r="K2862" t="str">
            <v>Exact Auto Street Reference Geocoded</v>
          </cell>
          <cell r="M2862" t="str">
            <v>LORI BLAIR</v>
          </cell>
          <cell r="N2862" t="str">
            <v>BLAIR DISTRICT</v>
          </cell>
          <cell r="P2862">
            <v>44665</v>
          </cell>
          <cell r="Q2862">
            <v>44686.559131944399</v>
          </cell>
          <cell r="R2862">
            <v>44766</v>
          </cell>
          <cell r="S2862" t="str">
            <v>FRANKIE</v>
          </cell>
          <cell r="V2862" t="str">
            <v>41.813054</v>
          </cell>
          <cell r="W2862" t="str">
            <v>-73.130867</v>
          </cell>
        </row>
        <row r="2863">
          <cell r="B2863">
            <v>313188</v>
          </cell>
          <cell r="C2863" t="str">
            <v>Tino s Wings</v>
          </cell>
          <cell r="D2863" t="str">
            <v>C</v>
          </cell>
          <cell r="E2863">
            <v>0</v>
          </cell>
          <cell r="F2863" t="str">
            <v>MR</v>
          </cell>
          <cell r="G2863" t="str">
            <v>38 Albrecht Street</v>
          </cell>
          <cell r="H2863" t="str">
            <v>TORRINGTON</v>
          </cell>
          <cell r="I2863" t="str">
            <v>CT</v>
          </cell>
          <cell r="J2863" t="str">
            <v>06790</v>
          </cell>
          <cell r="K2863" t="str">
            <v>Med Confidence Auto Street Ref Geocoded</v>
          </cell>
          <cell r="M2863" t="str">
            <v>LORI BLAIR</v>
          </cell>
          <cell r="N2863" t="str">
            <v>BLAIR DISTRICT</v>
          </cell>
          <cell r="P2863">
            <v>44595</v>
          </cell>
          <cell r="Q2863">
            <v>44595.440115740697</v>
          </cell>
          <cell r="R2863">
            <v>44766</v>
          </cell>
          <cell r="S2863" t="str">
            <v>ADMIN</v>
          </cell>
          <cell r="V2863" t="str">
            <v>41.815888</v>
          </cell>
          <cell r="W2863" t="str">
            <v>-73.081543</v>
          </cell>
        </row>
        <row r="2864">
          <cell r="B2864">
            <v>313189</v>
          </cell>
          <cell r="C2864" t="str">
            <v>Cannoli Cones &amp; Sundaes</v>
          </cell>
          <cell r="D2864" t="str">
            <v>A</v>
          </cell>
          <cell r="E2864">
            <v>0</v>
          </cell>
          <cell r="F2864" t="str">
            <v>MR</v>
          </cell>
          <cell r="G2864" t="str">
            <v>30 Hurlburt Street</v>
          </cell>
          <cell r="H2864" t="str">
            <v>TORRINGTON</v>
          </cell>
          <cell r="I2864" t="str">
            <v>CT</v>
          </cell>
          <cell r="J2864" t="str">
            <v>06790</v>
          </cell>
          <cell r="K2864" t="str">
            <v>Postal Geocoded</v>
          </cell>
          <cell r="M2864" t="str">
            <v>LORI BLAIR</v>
          </cell>
          <cell r="N2864" t="str">
            <v>BLAIR DISTRICT</v>
          </cell>
          <cell r="O2864" t="str">
            <v>Residental food truck.</v>
          </cell>
          <cell r="P2864">
            <v>44665</v>
          </cell>
          <cell r="Q2864">
            <v>44686.559131944399</v>
          </cell>
          <cell r="R2864">
            <v>44766</v>
          </cell>
          <cell r="S2864" t="str">
            <v>FRANKIE</v>
          </cell>
          <cell r="V2864" t="str">
            <v>41.822200</v>
          </cell>
          <cell r="W2864" t="str">
            <v>-73.113900</v>
          </cell>
        </row>
        <row r="2865">
          <cell r="B2865">
            <v>313190</v>
          </cell>
          <cell r="C2865" t="str">
            <v>Mansion Nursing</v>
          </cell>
          <cell r="E2865">
            <v>0</v>
          </cell>
          <cell r="F2865" t="str">
            <v>WF</v>
          </cell>
          <cell r="G2865" t="str">
            <v>104 Clay Street</v>
          </cell>
          <cell r="H2865" t="str">
            <v>CENTRAL FALLS</v>
          </cell>
          <cell r="I2865" t="str">
            <v>RI</v>
          </cell>
          <cell r="J2865" t="str">
            <v>02863</v>
          </cell>
          <cell r="K2865" t="str">
            <v>Exact Auto Street Reference Geocoded</v>
          </cell>
          <cell r="M2865" t="str">
            <v>LORI BLAIR</v>
          </cell>
          <cell r="N2865" t="str">
            <v>BLAIR DISTRICT</v>
          </cell>
          <cell r="P2865">
            <v>44665</v>
          </cell>
          <cell r="Q2865">
            <v>44686.559131944399</v>
          </cell>
          <cell r="S2865" t="str">
            <v>FRANKIE</v>
          </cell>
          <cell r="V2865" t="str">
            <v>41.883321</v>
          </cell>
          <cell r="W2865" t="str">
            <v>-71.389734</v>
          </cell>
        </row>
        <row r="2866">
          <cell r="B2866">
            <v>313191</v>
          </cell>
          <cell r="C2866" t="str">
            <v>Tots, Brats and Hots</v>
          </cell>
          <cell r="D2866" t="str">
            <v>A</v>
          </cell>
          <cell r="E2866">
            <v>0</v>
          </cell>
          <cell r="F2866" t="str">
            <v>WF</v>
          </cell>
          <cell r="G2866" t="str">
            <v>181 south street</v>
          </cell>
          <cell r="H2866" t="str">
            <v>PLYMOUTH</v>
          </cell>
          <cell r="I2866" t="str">
            <v>CT</v>
          </cell>
          <cell r="J2866" t="str">
            <v>06782</v>
          </cell>
          <cell r="K2866" t="str">
            <v>High Confidence Auto Street Ref Geocoded</v>
          </cell>
          <cell r="M2866" t="str">
            <v>LORI BLAIR</v>
          </cell>
          <cell r="N2866" t="str">
            <v>BLAIR DISTRICT</v>
          </cell>
          <cell r="P2866">
            <v>44665</v>
          </cell>
          <cell r="Q2866">
            <v>44686.559131944399</v>
          </cell>
          <cell r="S2866" t="str">
            <v>FRANKIE</v>
          </cell>
          <cell r="V2866" t="str">
            <v>41.659720</v>
          </cell>
          <cell r="W2866" t="str">
            <v>-73.049720</v>
          </cell>
        </row>
        <row r="2867">
          <cell r="B2867">
            <v>313192</v>
          </cell>
          <cell r="C2867" t="str">
            <v>Windsor Farms</v>
          </cell>
          <cell r="D2867" t="str">
            <v>A</v>
          </cell>
          <cell r="E2867">
            <v>0</v>
          </cell>
          <cell r="F2867" t="str">
            <v>WF</v>
          </cell>
          <cell r="G2867" t="str">
            <v>550 Windsor Ave</v>
          </cell>
          <cell r="H2867" t="str">
            <v>WINDSOR</v>
          </cell>
          <cell r="I2867" t="str">
            <v>CT</v>
          </cell>
          <cell r="J2867" t="str">
            <v>06095</v>
          </cell>
          <cell r="K2867" t="str">
            <v>Exact Auto Street Reference Geocoded</v>
          </cell>
          <cell r="M2867" t="str">
            <v>LORI BLAIR</v>
          </cell>
          <cell r="N2867" t="str">
            <v>BLAIR DISTRICT</v>
          </cell>
          <cell r="P2867">
            <v>44665</v>
          </cell>
          <cell r="Q2867">
            <v>44686.559131944399</v>
          </cell>
          <cell r="R2867">
            <v>44688</v>
          </cell>
          <cell r="S2867" t="str">
            <v>FRANKIE</v>
          </cell>
          <cell r="V2867" t="str">
            <v>41.821005</v>
          </cell>
          <cell r="W2867" t="str">
            <v>-72.656466</v>
          </cell>
        </row>
        <row r="2868">
          <cell r="B2868">
            <v>313193</v>
          </cell>
          <cell r="C2868" t="str">
            <v>Jeff s Kitchen @ Rose Hill</v>
          </cell>
          <cell r="E2868">
            <v>0</v>
          </cell>
          <cell r="F2868" t="str">
            <v>WF</v>
          </cell>
          <cell r="G2868" t="str">
            <v>63 Prospect Street</v>
          </cell>
          <cell r="H2868" t="str">
            <v>WATERBURY</v>
          </cell>
          <cell r="I2868" t="str">
            <v>CT</v>
          </cell>
          <cell r="J2868" t="str">
            <v>06702</v>
          </cell>
          <cell r="K2868" t="str">
            <v>Exact Auto Street Reference Geocoded</v>
          </cell>
          <cell r="M2868" t="str">
            <v>LORI BLAIR</v>
          </cell>
          <cell r="N2868" t="str">
            <v>BLAIR DISTRICT</v>
          </cell>
          <cell r="P2868">
            <v>44678</v>
          </cell>
          <cell r="Q2868">
            <v>44686.559131944399</v>
          </cell>
          <cell r="S2868" t="str">
            <v>FRANKIE</v>
          </cell>
          <cell r="V2868" t="str">
            <v>41.558224</v>
          </cell>
          <cell r="W2868" t="str">
            <v>-73.040923</v>
          </cell>
        </row>
        <row r="2869">
          <cell r="B2869">
            <v>313194</v>
          </cell>
          <cell r="C2869" t="str">
            <v>Funny Guy Productions</v>
          </cell>
          <cell r="D2869" t="str">
            <v>A</v>
          </cell>
          <cell r="E2869">
            <v>0</v>
          </cell>
          <cell r="F2869" t="str">
            <v>MR</v>
          </cell>
          <cell r="G2869" t="str">
            <v>130 Scott Ridge Road</v>
          </cell>
          <cell r="H2869" t="str">
            <v>WATERBURY</v>
          </cell>
          <cell r="I2869" t="str">
            <v>CT</v>
          </cell>
          <cell r="J2869" t="str">
            <v>06705</v>
          </cell>
          <cell r="K2869" t="str">
            <v>Med Confidence Auto Street Ref Geocoded</v>
          </cell>
          <cell r="M2869" t="str">
            <v>LORI BLAIR</v>
          </cell>
          <cell r="N2869" t="str">
            <v>BLAIR DISTRICT</v>
          </cell>
          <cell r="P2869">
            <v>44684</v>
          </cell>
          <cell r="Q2869">
            <v>44686.559131944399</v>
          </cell>
          <cell r="S2869" t="str">
            <v>FRANKIE</v>
          </cell>
          <cell r="V2869" t="str">
            <v>41.538799</v>
          </cell>
          <cell r="W2869" t="str">
            <v>-72.991593</v>
          </cell>
        </row>
        <row r="2870">
          <cell r="B2870">
            <v>313195</v>
          </cell>
          <cell r="C2870" t="str">
            <v>FOOD TRUCK WAR</v>
          </cell>
          <cell r="E2870">
            <v>0</v>
          </cell>
          <cell r="F2870" t="str">
            <v>MTWRFSU</v>
          </cell>
          <cell r="G2870" t="str">
            <v>6 Rubber Avenue</v>
          </cell>
          <cell r="H2870" t="str">
            <v>NAUGATUCK</v>
          </cell>
          <cell r="I2870" t="str">
            <v>CT</v>
          </cell>
          <cell r="J2870" t="str">
            <v>06770</v>
          </cell>
          <cell r="K2870" t="str">
            <v>Exact Auto Street Reference Geocoded</v>
          </cell>
          <cell r="M2870" t="str">
            <v>LORI BLAIR</v>
          </cell>
          <cell r="N2870" t="str">
            <v>BLAIR DISTRICT</v>
          </cell>
          <cell r="P2870">
            <v>44693</v>
          </cell>
          <cell r="Q2870">
            <v>44693.517141203702</v>
          </cell>
          <cell r="S2870" t="str">
            <v>FRANKIE</v>
          </cell>
          <cell r="V2870" t="str">
            <v>41.487181</v>
          </cell>
          <cell r="W2870" t="str">
            <v>-73.055782</v>
          </cell>
        </row>
        <row r="2871">
          <cell r="B2871">
            <v>313197</v>
          </cell>
          <cell r="C2871" t="str">
            <v>Holy Smokez BBQ</v>
          </cell>
          <cell r="D2871" t="str">
            <v>A</v>
          </cell>
          <cell r="E2871">
            <v>0</v>
          </cell>
          <cell r="F2871" t="str">
            <v>TF</v>
          </cell>
          <cell r="G2871" t="str">
            <v>180 Johnson Street</v>
          </cell>
          <cell r="H2871" t="str">
            <v>MIDDLETOWN</v>
          </cell>
          <cell r="I2871" t="str">
            <v>CT</v>
          </cell>
          <cell r="J2871" t="str">
            <v>06457</v>
          </cell>
          <cell r="K2871" t="str">
            <v>Exact Auto Street Reference Geocoded</v>
          </cell>
          <cell r="M2871" t="str">
            <v>LORI BLAIR</v>
          </cell>
          <cell r="N2871" t="str">
            <v>BLAIR DISTRICT</v>
          </cell>
          <cell r="P2871">
            <v>44733</v>
          </cell>
          <cell r="Q2871">
            <v>44733.443564814799</v>
          </cell>
          <cell r="R2871">
            <v>44760</v>
          </cell>
          <cell r="S2871" t="str">
            <v>ADMIN</v>
          </cell>
          <cell r="V2871" t="str">
            <v>41.572640</v>
          </cell>
          <cell r="W2871" t="str">
            <v>-72.659917</v>
          </cell>
        </row>
        <row r="2872">
          <cell r="B2872">
            <v>313199</v>
          </cell>
          <cell r="C2872" t="str">
            <v>J. Rene Coffee Roasters</v>
          </cell>
          <cell r="E2872">
            <v>0</v>
          </cell>
          <cell r="F2872" t="str">
            <v>MR</v>
          </cell>
          <cell r="G2872" t="str">
            <v>320 Park Road</v>
          </cell>
          <cell r="H2872" t="str">
            <v>W HARTFORD</v>
          </cell>
          <cell r="I2872" t="str">
            <v>CT</v>
          </cell>
          <cell r="J2872" t="str">
            <v>06119</v>
          </cell>
          <cell r="K2872" t="str">
            <v>Exact Auto Street Reference Geocoded</v>
          </cell>
          <cell r="M2872" t="str">
            <v>LORI BLAIR</v>
          </cell>
          <cell r="N2872" t="str">
            <v>BLAIR DISTRICT</v>
          </cell>
          <cell r="P2872">
            <v>44733</v>
          </cell>
          <cell r="Q2872">
            <v>44733.4539814815</v>
          </cell>
          <cell r="S2872" t="str">
            <v>ADMIN</v>
          </cell>
          <cell r="V2872" t="str">
            <v>41.756291</v>
          </cell>
          <cell r="W2872" t="str">
            <v>-72.727861</v>
          </cell>
        </row>
        <row r="2873">
          <cell r="B2873">
            <v>314007</v>
          </cell>
          <cell r="C2873" t="str">
            <v>FRANKLIN GIANT GRINDER</v>
          </cell>
          <cell r="D2873" t="str">
            <v>D</v>
          </cell>
          <cell r="E2873">
            <v>0</v>
          </cell>
          <cell r="F2873" t="str">
            <v>T</v>
          </cell>
          <cell r="G2873" t="str">
            <v>464 FRANKLIN AVE</v>
          </cell>
          <cell r="H2873" t="str">
            <v>HARTFORD</v>
          </cell>
          <cell r="I2873" t="str">
            <v>CT</v>
          </cell>
          <cell r="J2873" t="str">
            <v>06114</v>
          </cell>
          <cell r="K2873" t="str">
            <v>Exact Auto Street Reference Geocoded</v>
          </cell>
          <cell r="M2873" t="str">
            <v>JOHN DIBACCO</v>
          </cell>
          <cell r="N2873" t="str">
            <v>BLAIR DISTRICT</v>
          </cell>
          <cell r="O2873" t="str">
            <v>EFFECTIVE 8/10/20 Del in all locations unless cust chooses not to.</v>
          </cell>
          <cell r="P2873">
            <v>43877</v>
          </cell>
          <cell r="Q2873">
            <v>44509.579988425903</v>
          </cell>
          <cell r="R2873">
            <v>44746</v>
          </cell>
          <cell r="S2873" t="str">
            <v>FRANKIE</v>
          </cell>
          <cell r="V2873" t="str">
            <v>41.736509</v>
          </cell>
          <cell r="W2873" t="str">
            <v>-72.675081</v>
          </cell>
        </row>
        <row r="2874">
          <cell r="B2874">
            <v>314028</v>
          </cell>
          <cell r="C2874" t="str">
            <v>DCU Center</v>
          </cell>
          <cell r="E2874">
            <v>0</v>
          </cell>
          <cell r="F2874" t="str">
            <v>TF</v>
          </cell>
          <cell r="G2874" t="str">
            <v>50 Foster st</v>
          </cell>
          <cell r="H2874" t="str">
            <v>WORCESTER</v>
          </cell>
          <cell r="I2874" t="str">
            <v>MA</v>
          </cell>
          <cell r="J2874" t="str">
            <v>01608</v>
          </cell>
          <cell r="K2874" t="str">
            <v>Exact Auto Street Reference Geocoded</v>
          </cell>
          <cell r="M2874" t="str">
            <v>GREG CANAS</v>
          </cell>
          <cell r="N2874" t="str">
            <v>BLAIR DISTRICT</v>
          </cell>
          <cell r="P2874">
            <v>40449</v>
          </cell>
          <cell r="Q2874">
            <v>44200.524907407402</v>
          </cell>
          <cell r="R2874">
            <v>43902</v>
          </cell>
          <cell r="S2874" t="str">
            <v>FRANKIE</v>
          </cell>
          <cell r="V2874" t="str">
            <v>42.264297</v>
          </cell>
          <cell r="W2874" t="str">
            <v>-71.798766</v>
          </cell>
        </row>
        <row r="2875">
          <cell r="B2875">
            <v>316012</v>
          </cell>
          <cell r="C2875" t="str">
            <v>Day Hill Deli</v>
          </cell>
          <cell r="D2875" t="str">
            <v>C</v>
          </cell>
          <cell r="E2875">
            <v>0</v>
          </cell>
          <cell r="F2875" t="str">
            <v>WF</v>
          </cell>
          <cell r="G2875" t="str">
            <v>555 Day hill Road</v>
          </cell>
          <cell r="H2875" t="str">
            <v>WINDSOR</v>
          </cell>
          <cell r="I2875" t="str">
            <v>CT</v>
          </cell>
          <cell r="J2875" t="str">
            <v>06095</v>
          </cell>
          <cell r="K2875" t="str">
            <v>Exact Auto Street Reference Geocoded</v>
          </cell>
          <cell r="M2875" t="str">
            <v>KEVIN ZUKOWSKI</v>
          </cell>
          <cell r="N2875" t="str">
            <v>BLAIR DISTRICT</v>
          </cell>
          <cell r="P2875">
            <v>44300</v>
          </cell>
          <cell r="Q2875">
            <v>44369.417939814797</v>
          </cell>
          <cell r="R2875">
            <v>44719</v>
          </cell>
          <cell r="S2875" t="str">
            <v>ADMIN</v>
          </cell>
          <cell r="V2875" t="str">
            <v>41.874922</v>
          </cell>
          <cell r="W2875" t="str">
            <v>-72.685865</v>
          </cell>
        </row>
        <row r="2876">
          <cell r="B2876">
            <v>316016</v>
          </cell>
          <cell r="C2876" t="str">
            <v>KIDS PLACE - SPRINGFIELD</v>
          </cell>
          <cell r="D2876" t="str">
            <v>B</v>
          </cell>
          <cell r="E2876">
            <v>0</v>
          </cell>
          <cell r="F2876" t="str">
            <v>R</v>
          </cell>
          <cell r="G2876" t="str">
            <v>594 Cottage St</v>
          </cell>
          <cell r="H2876" t="str">
            <v>SPRINGFIELD</v>
          </cell>
          <cell r="I2876" t="str">
            <v>MA</v>
          </cell>
          <cell r="J2876" t="str">
            <v>01104</v>
          </cell>
          <cell r="K2876" t="str">
            <v>Exact Auto Street Reference Geocoded</v>
          </cell>
          <cell r="M2876" t="str">
            <v>MATT HEBERT</v>
          </cell>
          <cell r="N2876" t="str">
            <v>BLAIR DISTRICT</v>
          </cell>
          <cell r="O2876" t="str">
            <v>EFFECTIVE 8/10/20 Del in all locations unless cust chooses not to.</v>
          </cell>
          <cell r="P2876">
            <v>40241</v>
          </cell>
          <cell r="Q2876">
            <v>44510.493576388901</v>
          </cell>
          <cell r="R2876">
            <v>44762</v>
          </cell>
          <cell r="S2876" t="str">
            <v>FRANKIE</v>
          </cell>
          <cell r="V2876" t="str">
            <v>42.142621</v>
          </cell>
          <cell r="W2876" t="str">
            <v>-72.530907</v>
          </cell>
        </row>
        <row r="2877">
          <cell r="B2877">
            <v>316019</v>
          </cell>
          <cell r="C2877" t="str">
            <v>Shoprite Milford</v>
          </cell>
          <cell r="D2877" t="str">
            <v>C</v>
          </cell>
          <cell r="E2877">
            <v>0</v>
          </cell>
          <cell r="F2877" t="str">
            <v>F</v>
          </cell>
          <cell r="G2877" t="str">
            <v>155 Cherry st</v>
          </cell>
          <cell r="H2877" t="str">
            <v>MILFORD</v>
          </cell>
          <cell r="I2877" t="str">
            <v>CT</v>
          </cell>
          <cell r="J2877" t="str">
            <v>06460</v>
          </cell>
          <cell r="K2877" t="str">
            <v>Exact Auto Street Reference Geocoded</v>
          </cell>
          <cell r="M2877" t="str">
            <v>MATT HEBERT</v>
          </cell>
          <cell r="N2877" t="str">
            <v>BLAIR DISTRICT</v>
          </cell>
          <cell r="O2877" t="str">
            <v>EFFECTIVE 8/10/20 Del in all locations unless cust chooses not to. Back into dock. Ring bell, left then left.  Entry Code 2468 "Enter".</v>
          </cell>
          <cell r="P2877">
            <v>40357</v>
          </cell>
          <cell r="Q2877">
            <v>44312.690335648098</v>
          </cell>
          <cell r="R2877">
            <v>44756</v>
          </cell>
          <cell r="S2877" t="str">
            <v>FRANKIE</v>
          </cell>
          <cell r="V2877" t="str">
            <v>41.229260</v>
          </cell>
          <cell r="W2877" t="str">
            <v>-73.048766</v>
          </cell>
        </row>
        <row r="2878">
          <cell r="B2878">
            <v>316030</v>
          </cell>
          <cell r="C2878" t="str">
            <v>Big E s Foodland 6-2</v>
          </cell>
          <cell r="D2878" t="str">
            <v>A</v>
          </cell>
          <cell r="E2878">
            <v>0</v>
          </cell>
          <cell r="F2878" t="str">
            <v>MR</v>
          </cell>
          <cell r="G2878" t="str">
            <v>11 Union St</v>
          </cell>
          <cell r="H2878" t="str">
            <v>EASTHAMPTON</v>
          </cell>
          <cell r="I2878" t="str">
            <v>MA</v>
          </cell>
          <cell r="J2878" t="str">
            <v>01027</v>
          </cell>
          <cell r="K2878" t="str">
            <v>Exact Auto Street Reference Geocoded</v>
          </cell>
          <cell r="M2878" t="str">
            <v>IGNAZIO BACILE</v>
          </cell>
          <cell r="N2878" t="str">
            <v>BLAIR DISTRICT</v>
          </cell>
          <cell r="O2878" t="str">
            <v>EFFECTIVE 8/10/20 Del in all locations unless cust chooses not to.</v>
          </cell>
          <cell r="P2878">
            <v>40679</v>
          </cell>
          <cell r="Q2878">
            <v>44200.5242476852</v>
          </cell>
          <cell r="R2878">
            <v>44762</v>
          </cell>
          <cell r="S2878" t="str">
            <v>FRANKIE</v>
          </cell>
          <cell r="V2878" t="str">
            <v>42.269993</v>
          </cell>
          <cell r="W2878" t="str">
            <v>-72.672038</v>
          </cell>
        </row>
        <row r="2879">
          <cell r="B2879">
            <v>316044</v>
          </cell>
          <cell r="C2879" t="str">
            <v>East Windsor Park</v>
          </cell>
          <cell r="D2879" t="str">
            <v>A</v>
          </cell>
          <cell r="E2879">
            <v>0</v>
          </cell>
          <cell r="F2879" t="str">
            <v>MR</v>
          </cell>
          <cell r="G2879" t="str">
            <v>27 Resevoir Ave</v>
          </cell>
          <cell r="H2879" t="str">
            <v>BROAD BROOK</v>
          </cell>
          <cell r="I2879" t="str">
            <v>CT</v>
          </cell>
          <cell r="J2879" t="str">
            <v>06016</v>
          </cell>
          <cell r="K2879" t="str">
            <v>High Confidence Auto Street Ref Geocoded</v>
          </cell>
          <cell r="M2879" t="str">
            <v>MATT HEBERT</v>
          </cell>
          <cell r="N2879" t="str">
            <v>BLAIR DISTRICT</v>
          </cell>
          <cell r="P2879">
            <v>44364</v>
          </cell>
          <cell r="Q2879">
            <v>44364.417384259301</v>
          </cell>
          <cell r="R2879">
            <v>44759</v>
          </cell>
          <cell r="S2879" t="str">
            <v>ADMIN</v>
          </cell>
          <cell r="V2879" t="str">
            <v>41.909313</v>
          </cell>
          <cell r="W2879" t="str">
            <v>-72.540407</v>
          </cell>
        </row>
        <row r="2880">
          <cell r="B2880">
            <v>316046</v>
          </cell>
          <cell r="C2880" t="str">
            <v>Revolutions</v>
          </cell>
          <cell r="D2880" t="str">
            <v>B</v>
          </cell>
          <cell r="E2880">
            <v>0</v>
          </cell>
          <cell r="F2880" t="str">
            <v>R</v>
          </cell>
          <cell r="G2880" t="str">
            <v>60 Bidwell Rd</v>
          </cell>
          <cell r="H2880" t="str">
            <v>SOUTH WINDSOR</v>
          </cell>
          <cell r="I2880" t="str">
            <v>CT</v>
          </cell>
          <cell r="J2880" t="str">
            <v>06074</v>
          </cell>
          <cell r="K2880" t="str">
            <v>Exact Auto Street Reference Geocoded</v>
          </cell>
          <cell r="M2880" t="str">
            <v>MATT HEBERT</v>
          </cell>
          <cell r="N2880" t="str">
            <v>BLAIR DISTRICT</v>
          </cell>
          <cell r="O2880" t="str">
            <v>EFFECTIVE 8/10/20 Del in all locations unless cust chooses not to.</v>
          </cell>
          <cell r="P2880">
            <v>41127</v>
          </cell>
          <cell r="Q2880">
            <v>44299.509571759299</v>
          </cell>
          <cell r="R2880">
            <v>44762</v>
          </cell>
          <cell r="S2880" t="str">
            <v>FRANKIE</v>
          </cell>
          <cell r="V2880" t="str">
            <v>41.831130</v>
          </cell>
          <cell r="W2880" t="str">
            <v>-72.607660</v>
          </cell>
        </row>
        <row r="2881">
          <cell r="B2881">
            <v>316067</v>
          </cell>
          <cell r="C2881" t="str">
            <v>UNION STREET TAVERN</v>
          </cell>
          <cell r="D2881" t="str">
            <v>C</v>
          </cell>
          <cell r="E2881">
            <v>0</v>
          </cell>
          <cell r="F2881" t="str">
            <v>W</v>
          </cell>
          <cell r="G2881" t="str">
            <v>20 UNION STREET</v>
          </cell>
          <cell r="H2881" t="str">
            <v>WINDSOR</v>
          </cell>
          <cell r="I2881" t="str">
            <v>CT</v>
          </cell>
          <cell r="J2881" t="str">
            <v>06095</v>
          </cell>
          <cell r="K2881" t="str">
            <v>Exact Auto Street Reference Geocoded</v>
          </cell>
          <cell r="M2881" t="str">
            <v>KEVIN ZUKOWSKI</v>
          </cell>
          <cell r="N2881" t="str">
            <v>BLAIR DISTRICT</v>
          </cell>
          <cell r="P2881">
            <v>44362</v>
          </cell>
          <cell r="Q2881">
            <v>44362.488854166702</v>
          </cell>
          <cell r="R2881">
            <v>44368</v>
          </cell>
          <cell r="S2881" t="str">
            <v>FRANKIE</v>
          </cell>
          <cell r="V2881" t="str">
            <v>41.852986</v>
          </cell>
          <cell r="W2881" t="str">
            <v>-72.642194</v>
          </cell>
        </row>
        <row r="2882">
          <cell r="B2882">
            <v>316079</v>
          </cell>
          <cell r="C2882" t="str">
            <v>Between Rounds Vernon 6-6</v>
          </cell>
          <cell r="E2882">
            <v>0</v>
          </cell>
          <cell r="F2882" t="str">
            <v>MR</v>
          </cell>
          <cell r="G2882" t="str">
            <v>243 Hartford Turnpike</v>
          </cell>
          <cell r="H2882" t="str">
            <v>VERNON ROCKVILLE</v>
          </cell>
          <cell r="I2882" t="str">
            <v>CT</v>
          </cell>
          <cell r="J2882" t="str">
            <v>06066</v>
          </cell>
          <cell r="K2882" t="str">
            <v>High Confidence Auto Street Ref Geocoded</v>
          </cell>
          <cell r="M2882" t="str">
            <v>JCAPPELLO</v>
          </cell>
          <cell r="N2882" t="str">
            <v>CAPPELLO DISTRICT</v>
          </cell>
          <cell r="O2882" t="str">
            <v>EFFECTIVE 8/10/20 Del in all locations unless cust chooses not to.</v>
          </cell>
          <cell r="P2882">
            <v>42156</v>
          </cell>
          <cell r="Q2882">
            <v>44053.541412036997</v>
          </cell>
          <cell r="R2882">
            <v>44024</v>
          </cell>
          <cell r="S2882" t="str">
            <v>FRANKIE</v>
          </cell>
          <cell r="V2882" t="str">
            <v>41.825908</v>
          </cell>
          <cell r="W2882" t="str">
            <v>-72.495522</v>
          </cell>
        </row>
        <row r="2883">
          <cell r="B2883">
            <v>316080</v>
          </cell>
          <cell r="C2883" t="str">
            <v>Between Rounds Mancester 6-6</v>
          </cell>
          <cell r="E2883">
            <v>0</v>
          </cell>
          <cell r="F2883" t="str">
            <v>MR</v>
          </cell>
          <cell r="G2883" t="str">
            <v>1540 Pleasant Valley Rd</v>
          </cell>
          <cell r="H2883" t="str">
            <v>Mancester</v>
          </cell>
          <cell r="I2883" t="str">
            <v>CT</v>
          </cell>
          <cell r="J2883" t="str">
            <v>06042</v>
          </cell>
          <cell r="K2883" t="str">
            <v>Med Confidence Auto Street Ref Geocoded</v>
          </cell>
          <cell r="M2883" t="str">
            <v>JCAPPELLO</v>
          </cell>
          <cell r="N2883" t="str">
            <v>CAPPELLO DISTRICT</v>
          </cell>
          <cell r="O2883" t="str">
            <v>EFFECTIVE 8/10/20 Del in all locations unless cust chooses not to.</v>
          </cell>
          <cell r="P2883">
            <v>42156</v>
          </cell>
          <cell r="Q2883">
            <v>44053.541412036997</v>
          </cell>
          <cell r="R2883">
            <v>44017</v>
          </cell>
          <cell r="S2883" t="str">
            <v>FRANKIE</v>
          </cell>
          <cell r="V2883" t="str">
            <v>41.806060</v>
          </cell>
          <cell r="W2883" t="str">
            <v>-72.555670</v>
          </cell>
        </row>
        <row r="2884">
          <cell r="B2884">
            <v>316086</v>
          </cell>
          <cell r="C2884" t="str">
            <v>ROYAL ICE CREAM</v>
          </cell>
          <cell r="E2884">
            <v>0</v>
          </cell>
          <cell r="F2884" t="str">
            <v>MTWRFSU</v>
          </cell>
          <cell r="G2884" t="str">
            <v>27 WARREN STREET</v>
          </cell>
          <cell r="H2884" t="str">
            <v>MANCHESTER</v>
          </cell>
          <cell r="I2884" t="str">
            <v>CT</v>
          </cell>
          <cell r="J2884" t="str">
            <v>06040</v>
          </cell>
          <cell r="K2884" t="str">
            <v>Exact Auto Street Reference Geocoded</v>
          </cell>
          <cell r="M2884" t="str">
            <v>MATT HEBERT</v>
          </cell>
          <cell r="N2884" t="str">
            <v>BLAIR DISTRICT</v>
          </cell>
          <cell r="P2884">
            <v>43720</v>
          </cell>
          <cell r="Q2884">
            <v>44200.5238888889</v>
          </cell>
          <cell r="S2884" t="str">
            <v>FRANKIE</v>
          </cell>
          <cell r="V2884" t="str">
            <v>41.759195</v>
          </cell>
          <cell r="W2884" t="str">
            <v>-72.522149</v>
          </cell>
        </row>
        <row r="2885">
          <cell r="B2885">
            <v>316087</v>
          </cell>
          <cell r="C2885" t="str">
            <v>SHEA S</v>
          </cell>
          <cell r="D2885" t="str">
            <v>A</v>
          </cell>
          <cell r="E2885">
            <v>0</v>
          </cell>
          <cell r="F2885" t="str">
            <v>MF</v>
          </cell>
          <cell r="G2885" t="str">
            <v>103 TOLLAND TPKE</v>
          </cell>
          <cell r="H2885" t="str">
            <v>MANCHESTER</v>
          </cell>
          <cell r="I2885" t="str">
            <v>CT</v>
          </cell>
          <cell r="J2885" t="str">
            <v>06042</v>
          </cell>
          <cell r="K2885" t="str">
            <v>Exact Auto Street Reference Geocoded</v>
          </cell>
          <cell r="M2885" t="str">
            <v>JOHN DIBACCO</v>
          </cell>
          <cell r="N2885" t="str">
            <v>BLAIR DISTRICT</v>
          </cell>
          <cell r="P2885">
            <v>43996</v>
          </cell>
          <cell r="Q2885">
            <v>44686.559131944399</v>
          </cell>
          <cell r="S2885" t="str">
            <v>FRANKIE</v>
          </cell>
          <cell r="V2885" t="str">
            <v>41.813695</v>
          </cell>
          <cell r="W2885" t="str">
            <v>-72.510215</v>
          </cell>
        </row>
        <row r="2886">
          <cell r="B2886">
            <v>316104</v>
          </cell>
          <cell r="C2886" t="str">
            <v>Academy Too</v>
          </cell>
          <cell r="E2886">
            <v>0</v>
          </cell>
          <cell r="F2886" t="str">
            <v>MR</v>
          </cell>
          <cell r="G2886" t="str">
            <v>634 Talcottville Rd</v>
          </cell>
          <cell r="H2886" t="str">
            <v>VERNON ROCKVILLE</v>
          </cell>
          <cell r="I2886" t="str">
            <v>CT</v>
          </cell>
          <cell r="J2886" t="str">
            <v>06066</v>
          </cell>
          <cell r="K2886" t="str">
            <v>High Confidence Auto Street Ref Geocoded</v>
          </cell>
          <cell r="M2886" t="str">
            <v>MATT HEBERT</v>
          </cell>
          <cell r="N2886" t="str">
            <v>BLAIR DISTRICT</v>
          </cell>
          <cell r="O2886" t="str">
            <v>EFFECTIVE 8/10/20 Del in all locations unless cust chooses not to.</v>
          </cell>
          <cell r="P2886">
            <v>42419</v>
          </cell>
          <cell r="Q2886">
            <v>44510.493576388901</v>
          </cell>
          <cell r="R2886">
            <v>44269</v>
          </cell>
          <cell r="S2886" t="str">
            <v>FRANKIE</v>
          </cell>
          <cell r="V2886" t="str">
            <v>41.856767</v>
          </cell>
          <cell r="W2886" t="str">
            <v>-72.484491</v>
          </cell>
        </row>
        <row r="2887">
          <cell r="B2887">
            <v>316105</v>
          </cell>
          <cell r="C2887" t="str">
            <v>KEY -Elm City Social</v>
          </cell>
          <cell r="D2887" t="str">
            <v>B</v>
          </cell>
          <cell r="E2887">
            <v>0</v>
          </cell>
          <cell r="F2887" t="str">
            <v>TF</v>
          </cell>
          <cell r="G2887" t="str">
            <v>266 College St</v>
          </cell>
          <cell r="H2887" t="str">
            <v>New Haven</v>
          </cell>
          <cell r="I2887" t="str">
            <v>CT</v>
          </cell>
          <cell r="J2887" t="str">
            <v>06510</v>
          </cell>
          <cell r="K2887" t="str">
            <v>Exact Auto Street Reference Geocoded</v>
          </cell>
          <cell r="M2887" t="str">
            <v>LORI BLAIR</v>
          </cell>
          <cell r="N2887" t="str">
            <v>BLAIR DISTRICT</v>
          </cell>
          <cell r="O2887" t="str">
            <v>Main kitchen walk-in Cooler.  Please DO NOT leave cooler items in Beer cooler.  It is not set for food items.</v>
          </cell>
          <cell r="P2887">
            <v>42447</v>
          </cell>
          <cell r="Q2887">
            <v>44564.539236111101</v>
          </cell>
          <cell r="R2887">
            <v>44763</v>
          </cell>
          <cell r="S2887" t="str">
            <v>ADMIN</v>
          </cell>
          <cell r="U2887" t="str">
            <v>31</v>
          </cell>
          <cell r="V2887" t="str">
            <v>41.307220</v>
          </cell>
          <cell r="W2887" t="str">
            <v>-72.928782</v>
          </cell>
        </row>
        <row r="2888">
          <cell r="B2888">
            <v>316117</v>
          </cell>
          <cell r="C2888" t="str">
            <v>Mary Murphy s</v>
          </cell>
          <cell r="E2888">
            <v>0</v>
          </cell>
          <cell r="F2888" t="str">
            <v>U</v>
          </cell>
          <cell r="G2888" t="str">
            <v>333 Main St</v>
          </cell>
          <cell r="H2888" t="str">
            <v>WAKEFIELD</v>
          </cell>
          <cell r="I2888" t="str">
            <v>RI</v>
          </cell>
          <cell r="J2888" t="str">
            <v>02879</v>
          </cell>
          <cell r="K2888" t="str">
            <v>High Confidence Auto Street Ref Geocoded</v>
          </cell>
          <cell r="M2888" t="str">
            <v>MIKE GILLOOLY BDM</v>
          </cell>
          <cell r="N2888" t="str">
            <v>BLAIR DISTRICT</v>
          </cell>
          <cell r="O2888" t="str">
            <v>LOCK BOX CODE 5149</v>
          </cell>
          <cell r="P2888">
            <v>42794</v>
          </cell>
          <cell r="Q2888">
            <v>44088.480613425898</v>
          </cell>
          <cell r="R2888">
            <v>43795</v>
          </cell>
          <cell r="S2888" t="str">
            <v>FRANKIE</v>
          </cell>
          <cell r="V2888" t="str">
            <v>41.438467</v>
          </cell>
          <cell r="W2888" t="str">
            <v>-71.499376</v>
          </cell>
        </row>
        <row r="2889">
          <cell r="B2889">
            <v>316121</v>
          </cell>
          <cell r="C2889" t="str">
            <v>Finn s Harborside</v>
          </cell>
          <cell r="D2889" t="str">
            <v>C</v>
          </cell>
          <cell r="E2889">
            <v>0</v>
          </cell>
          <cell r="F2889" t="str">
            <v>U</v>
          </cell>
          <cell r="G2889" t="str">
            <v>38 WATER STREET</v>
          </cell>
          <cell r="H2889" t="str">
            <v>E GREENWICH</v>
          </cell>
          <cell r="I2889" t="str">
            <v>RI</v>
          </cell>
          <cell r="J2889" t="str">
            <v>02818</v>
          </cell>
          <cell r="K2889" t="str">
            <v>Exact Auto Street Reference Geocoded</v>
          </cell>
          <cell r="M2889" t="str">
            <v>MIKE GILLOOLY BDM</v>
          </cell>
          <cell r="N2889" t="str">
            <v>BLAIR DISTRICT</v>
          </cell>
          <cell r="P2889">
            <v>44002</v>
          </cell>
          <cell r="Q2889">
            <v>44479.497719907398</v>
          </cell>
          <cell r="R2889">
            <v>44444</v>
          </cell>
          <cell r="S2889" t="str">
            <v>FRANKIE</v>
          </cell>
          <cell r="V2889" t="str">
            <v>41.661021</v>
          </cell>
          <cell r="W2889" t="str">
            <v>-71.445031</v>
          </cell>
        </row>
        <row r="2890">
          <cell r="B2890">
            <v>316124</v>
          </cell>
          <cell r="C2890" t="str">
            <v>Springfield Cash &amp; Carry</v>
          </cell>
          <cell r="D2890" t="str">
            <v>A</v>
          </cell>
          <cell r="E2890">
            <v>0</v>
          </cell>
          <cell r="F2890" t="str">
            <v>TF</v>
          </cell>
          <cell r="G2890" t="str">
            <v>110 Avocodo St.</v>
          </cell>
          <cell r="H2890" t="str">
            <v>Springfield</v>
          </cell>
          <cell r="I2890" t="str">
            <v>MA.</v>
          </cell>
          <cell r="J2890" t="str">
            <v>01104</v>
          </cell>
          <cell r="K2890" t="str">
            <v>Exact Auto Street Reference Geocoded</v>
          </cell>
          <cell r="L2890" t="str">
            <v>STG</v>
          </cell>
          <cell r="M2890" t="str">
            <v>MATT HEBERT</v>
          </cell>
          <cell r="N2890" t="str">
            <v>BLAIR DISTRICT</v>
          </cell>
          <cell r="O2890" t="str">
            <v>Delivery entance is on Melha Ave.  Receivers out for lunch from 12-1pm.</v>
          </cell>
          <cell r="P2890">
            <v>43110</v>
          </cell>
          <cell r="Q2890">
            <v>44766.693402777797</v>
          </cell>
          <cell r="R2890">
            <v>44763</v>
          </cell>
          <cell r="S2890" t="str">
            <v>FRANKIE</v>
          </cell>
          <cell r="V2890" t="str">
            <v>42.109222</v>
          </cell>
          <cell r="W2890" t="str">
            <v>-72.608217</v>
          </cell>
        </row>
        <row r="2891">
          <cell r="B2891">
            <v>316129</v>
          </cell>
          <cell r="C2891" t="str">
            <v>Ellington C. Club</v>
          </cell>
          <cell r="E2891">
            <v>0</v>
          </cell>
          <cell r="F2891" t="str">
            <v>U</v>
          </cell>
          <cell r="G2891" t="str">
            <v>56 Abbott Rd</v>
          </cell>
          <cell r="H2891" t="str">
            <v>ELLINGTON</v>
          </cell>
          <cell r="I2891" t="str">
            <v>CT</v>
          </cell>
          <cell r="J2891" t="str">
            <v>06029</v>
          </cell>
          <cell r="K2891" t="str">
            <v>Exact Auto Street Reference Geocoded</v>
          </cell>
          <cell r="M2891" t="str">
            <v>MATT HEBERT</v>
          </cell>
          <cell r="N2891" t="str">
            <v>BLAIR DISTRICT</v>
          </cell>
          <cell r="O2891" t="str">
            <v>Maint man is in at 6:30 and can also receive the order. (860) 872 - 9133 Extension 20 is facilities manager.</v>
          </cell>
          <cell r="P2891">
            <v>43243</v>
          </cell>
          <cell r="Q2891">
            <v>44200.523900462998</v>
          </cell>
          <cell r="R2891">
            <v>44073</v>
          </cell>
          <cell r="S2891" t="str">
            <v>FRANKIE</v>
          </cell>
          <cell r="V2891" t="str">
            <v>41.881418</v>
          </cell>
          <cell r="W2891" t="str">
            <v>-72.499230</v>
          </cell>
        </row>
        <row r="2892">
          <cell r="B2892">
            <v>316139</v>
          </cell>
          <cell r="C2892" t="str">
            <v>Harvey s Market</v>
          </cell>
          <cell r="D2892" t="str">
            <v>D</v>
          </cell>
          <cell r="E2892">
            <v>0</v>
          </cell>
          <cell r="F2892" t="str">
            <v>MR</v>
          </cell>
          <cell r="G2892" t="str">
            <v>161 Oakwood Ave</v>
          </cell>
          <cell r="H2892" t="str">
            <v>W HARTFORD</v>
          </cell>
          <cell r="I2892" t="str">
            <v>CT</v>
          </cell>
          <cell r="J2892" t="str">
            <v>06119</v>
          </cell>
          <cell r="K2892" t="str">
            <v>Exact Auto Street Reference Geocoded</v>
          </cell>
          <cell r="M2892" t="str">
            <v>MATT HEBERT</v>
          </cell>
          <cell r="N2892" t="str">
            <v>BLAIR DISTRICT</v>
          </cell>
          <cell r="O2892" t="str">
            <v>EFFECTIVE 8/10/20 Del in all locations unless cust chooses not to.  del must now be made through front door.  Back door no longer accessible.</v>
          </cell>
          <cell r="P2892">
            <v>43737</v>
          </cell>
          <cell r="Q2892">
            <v>44299.509560185201</v>
          </cell>
          <cell r="R2892">
            <v>44762</v>
          </cell>
          <cell r="S2892" t="str">
            <v>FRANKIE</v>
          </cell>
          <cell r="V2892" t="str">
            <v>41.752211</v>
          </cell>
          <cell r="W2892" t="str">
            <v>-72.721928</v>
          </cell>
        </row>
        <row r="2893">
          <cell r="B2893">
            <v>316140</v>
          </cell>
          <cell r="C2893" t="str">
            <v>Pizza Choice</v>
          </cell>
          <cell r="D2893" t="str">
            <v>C</v>
          </cell>
          <cell r="E2893">
            <v>0</v>
          </cell>
          <cell r="F2893" t="str">
            <v>TF</v>
          </cell>
          <cell r="G2893" t="str">
            <v>445 State St</v>
          </cell>
          <cell r="H2893" t="str">
            <v>SPRINGFIELD</v>
          </cell>
          <cell r="I2893" t="str">
            <v>MA</v>
          </cell>
          <cell r="J2893" t="str">
            <v>01105</v>
          </cell>
          <cell r="K2893" t="str">
            <v>High Confidence Auto Street Ref Geocoded</v>
          </cell>
          <cell r="M2893" t="str">
            <v>MATT HEBERT</v>
          </cell>
          <cell r="N2893" t="str">
            <v>BLAIR DISTRICT</v>
          </cell>
          <cell r="O2893" t="str">
            <v>EFFECTIVE 8/10/20 Del in all locations unless cust chooses not to.</v>
          </cell>
          <cell r="P2893">
            <v>43871</v>
          </cell>
          <cell r="Q2893">
            <v>44299.509571759299</v>
          </cell>
          <cell r="R2893">
            <v>44442</v>
          </cell>
          <cell r="S2893" t="str">
            <v>FRANKIE</v>
          </cell>
          <cell r="V2893" t="str">
            <v>42.107536</v>
          </cell>
          <cell r="W2893" t="str">
            <v>-72.578009</v>
          </cell>
        </row>
        <row r="2894">
          <cell r="B2894">
            <v>316142</v>
          </cell>
          <cell r="C2894" t="str">
            <v>PARKVILLE MARKET, LLC</v>
          </cell>
          <cell r="E2894">
            <v>0</v>
          </cell>
          <cell r="F2894" t="str">
            <v>TF</v>
          </cell>
          <cell r="G2894" t="str">
            <v>1400 PARK STREET</v>
          </cell>
          <cell r="H2894" t="str">
            <v>HARTFORD</v>
          </cell>
          <cell r="I2894" t="str">
            <v>CT</v>
          </cell>
          <cell r="J2894" t="str">
            <v>06106</v>
          </cell>
          <cell r="K2894" t="str">
            <v>Self Geocoded</v>
          </cell>
          <cell r="M2894" t="str">
            <v>JAMES NASTRI</v>
          </cell>
          <cell r="N2894" t="str">
            <v>BLAIR DISTRICT</v>
          </cell>
          <cell r="O2894" t="str">
            <v>EFFECTIVE 8/10/20 Del in all locations unless cust chooses not to.</v>
          </cell>
          <cell r="P2894">
            <v>43942</v>
          </cell>
          <cell r="Q2894">
            <v>44761.654837962997</v>
          </cell>
          <cell r="R2894">
            <v>44760</v>
          </cell>
          <cell r="S2894" t="str">
            <v>FRANKIE</v>
          </cell>
          <cell r="V2894" t="str">
            <v>41.758224</v>
          </cell>
          <cell r="W2894" t="str">
            <v>-72.701560</v>
          </cell>
        </row>
        <row r="2895">
          <cell r="B2895">
            <v>316143</v>
          </cell>
          <cell r="C2895" t="str">
            <v>Parkville - Disco Forno</v>
          </cell>
          <cell r="E2895">
            <v>0</v>
          </cell>
          <cell r="F2895" t="str">
            <v>TF</v>
          </cell>
          <cell r="G2895" t="str">
            <v>1400 park street</v>
          </cell>
          <cell r="H2895" t="str">
            <v>Hartford</v>
          </cell>
          <cell r="I2895" t="str">
            <v>CT</v>
          </cell>
          <cell r="J2895" t="str">
            <v>06106</v>
          </cell>
          <cell r="K2895" t="str">
            <v>Exact Auto Street Reference Geocoded</v>
          </cell>
          <cell r="M2895" t="str">
            <v>MATT HEBERT</v>
          </cell>
          <cell r="N2895" t="str">
            <v>BLAIR DISTRICT</v>
          </cell>
          <cell r="P2895">
            <v>43955</v>
          </cell>
          <cell r="Q2895">
            <v>44627.797002314801</v>
          </cell>
          <cell r="S2895" t="str">
            <v>FRANKIE</v>
          </cell>
          <cell r="V2895" t="str">
            <v>41.758222</v>
          </cell>
          <cell r="W2895" t="str">
            <v>-72.701560</v>
          </cell>
        </row>
        <row r="2896">
          <cell r="B2896">
            <v>316144</v>
          </cell>
          <cell r="C2896" t="str">
            <v>Parkville - PORTLY PIG</v>
          </cell>
          <cell r="E2896">
            <v>0</v>
          </cell>
          <cell r="F2896" t="str">
            <v>TF</v>
          </cell>
          <cell r="G2896" t="str">
            <v>1400 park street</v>
          </cell>
          <cell r="H2896" t="str">
            <v>Hartford</v>
          </cell>
          <cell r="I2896" t="str">
            <v>CT</v>
          </cell>
          <cell r="J2896" t="str">
            <v>06106</v>
          </cell>
          <cell r="K2896" t="str">
            <v>Exact Auto Street Reference Geocoded</v>
          </cell>
          <cell r="M2896" t="str">
            <v>JAMES NASTRI</v>
          </cell>
          <cell r="N2896" t="str">
            <v>BLAIR DISTRICT</v>
          </cell>
          <cell r="P2896">
            <v>43955</v>
          </cell>
          <cell r="Q2896">
            <v>44627.797002314801</v>
          </cell>
          <cell r="S2896" t="str">
            <v>FRANKIE</v>
          </cell>
          <cell r="V2896" t="str">
            <v>41.758222</v>
          </cell>
          <cell r="W2896" t="str">
            <v>-72.701560</v>
          </cell>
        </row>
        <row r="2897">
          <cell r="B2897">
            <v>316145</v>
          </cell>
          <cell r="C2897" t="str">
            <v>Parkville - Chompers, LLC</v>
          </cell>
          <cell r="E2897">
            <v>0</v>
          </cell>
          <cell r="F2897" t="str">
            <v>TF</v>
          </cell>
          <cell r="G2897" t="str">
            <v>1400 Park Street</v>
          </cell>
          <cell r="H2897" t="str">
            <v>Hartford</v>
          </cell>
          <cell r="I2897" t="str">
            <v>CT</v>
          </cell>
          <cell r="J2897" t="str">
            <v>06106</v>
          </cell>
          <cell r="K2897" t="str">
            <v>Exact Auto Street Reference Geocoded</v>
          </cell>
          <cell r="M2897" t="str">
            <v>JAMES NASTRI</v>
          </cell>
          <cell r="N2897" t="str">
            <v>BLAIR DISTRICT</v>
          </cell>
          <cell r="O2897" t="str">
            <v>Located inside Parkville Market.</v>
          </cell>
          <cell r="P2897">
            <v>43982</v>
          </cell>
          <cell r="Q2897">
            <v>44627.797002314801</v>
          </cell>
          <cell r="S2897" t="str">
            <v>FRANKIE</v>
          </cell>
          <cell r="V2897" t="str">
            <v>41.758222</v>
          </cell>
          <cell r="W2897" t="str">
            <v>-72.701560</v>
          </cell>
        </row>
        <row r="2898">
          <cell r="B2898">
            <v>316146</v>
          </cell>
          <cell r="C2898" t="str">
            <v>Parkville - Mofungo Restaurant</v>
          </cell>
          <cell r="D2898" t="str">
            <v>B</v>
          </cell>
          <cell r="E2898">
            <v>0</v>
          </cell>
          <cell r="F2898" t="str">
            <v>TF</v>
          </cell>
          <cell r="G2898" t="str">
            <v>1400 Park Street</v>
          </cell>
          <cell r="H2898" t="str">
            <v>Hartford</v>
          </cell>
          <cell r="I2898" t="str">
            <v>CT</v>
          </cell>
          <cell r="J2898" t="str">
            <v>06106</v>
          </cell>
          <cell r="K2898" t="str">
            <v>Exact Auto Street Reference Geocoded</v>
          </cell>
          <cell r="M2898" t="str">
            <v>JAMES NASTRI</v>
          </cell>
          <cell r="N2898" t="str">
            <v>BLAIR DISTRICT</v>
          </cell>
          <cell r="O2898" t="str">
            <v>EFFECTIVE 8/10/20 Del in all locations unless cust chooses not to.  Located inside Parkville Market.</v>
          </cell>
          <cell r="P2898">
            <v>43982</v>
          </cell>
          <cell r="Q2898">
            <v>44627.797002314801</v>
          </cell>
          <cell r="R2898">
            <v>44005</v>
          </cell>
          <cell r="S2898" t="str">
            <v>FRANKIE</v>
          </cell>
          <cell r="V2898" t="str">
            <v>41.758222</v>
          </cell>
          <cell r="W2898" t="str">
            <v>-72.701560</v>
          </cell>
        </row>
        <row r="2899">
          <cell r="B2899">
            <v>316147</v>
          </cell>
          <cell r="C2899" t="str">
            <v>Parkville - Brazilian Gula</v>
          </cell>
          <cell r="D2899" t="str">
            <v>C</v>
          </cell>
          <cell r="E2899">
            <v>0</v>
          </cell>
          <cell r="F2899" t="str">
            <v>TF</v>
          </cell>
          <cell r="G2899" t="str">
            <v>1400 Park Street</v>
          </cell>
          <cell r="H2899" t="str">
            <v>Hartford</v>
          </cell>
          <cell r="I2899" t="str">
            <v>CT</v>
          </cell>
          <cell r="J2899" t="str">
            <v>06106</v>
          </cell>
          <cell r="K2899" t="str">
            <v>Exact Auto Street Reference Geocoded</v>
          </cell>
          <cell r="M2899" t="str">
            <v>MATT HEBERT</v>
          </cell>
          <cell r="N2899" t="str">
            <v>BLAIR DISTRICT</v>
          </cell>
          <cell r="O2899" t="str">
            <v>Located inside Parkville Market.</v>
          </cell>
          <cell r="P2899">
            <v>43982</v>
          </cell>
          <cell r="Q2899">
            <v>44627.797002314801</v>
          </cell>
          <cell r="S2899" t="str">
            <v>FRANKIE</v>
          </cell>
          <cell r="V2899" t="str">
            <v>41.758222</v>
          </cell>
          <cell r="W2899" t="str">
            <v>-72.701560</v>
          </cell>
        </row>
        <row r="2900">
          <cell r="B2900">
            <v>316148</v>
          </cell>
          <cell r="C2900" t="str">
            <v>Parkville - Bombay Express</v>
          </cell>
          <cell r="E2900">
            <v>0</v>
          </cell>
          <cell r="F2900" t="str">
            <v>TF</v>
          </cell>
          <cell r="G2900" t="str">
            <v>1400 Park Street</v>
          </cell>
          <cell r="H2900" t="str">
            <v>Hartford</v>
          </cell>
          <cell r="I2900" t="str">
            <v>CT</v>
          </cell>
          <cell r="J2900" t="str">
            <v>06106</v>
          </cell>
          <cell r="K2900" t="str">
            <v>Exact Auto Street Reference Geocoded</v>
          </cell>
          <cell r="M2900" t="str">
            <v>JAMES NASTRI</v>
          </cell>
          <cell r="N2900" t="str">
            <v>BLAIR DISTRICT</v>
          </cell>
          <cell r="O2900" t="str">
            <v>Located inside Parkville Market.</v>
          </cell>
          <cell r="P2900">
            <v>43982</v>
          </cell>
          <cell r="Q2900">
            <v>44627.797002314801</v>
          </cell>
          <cell r="S2900" t="str">
            <v>FRANKIE</v>
          </cell>
          <cell r="V2900" t="str">
            <v>41.758222</v>
          </cell>
          <cell r="W2900" t="str">
            <v>-72.701560</v>
          </cell>
        </row>
        <row r="2901">
          <cell r="B2901">
            <v>316149</v>
          </cell>
          <cell r="C2901" t="str">
            <v>Parkville - Lucky Taco</v>
          </cell>
          <cell r="E2901">
            <v>0</v>
          </cell>
          <cell r="F2901" t="str">
            <v>TF</v>
          </cell>
          <cell r="G2901" t="str">
            <v>1400 Park Street</v>
          </cell>
          <cell r="H2901" t="str">
            <v>HARTFORD</v>
          </cell>
          <cell r="I2901" t="str">
            <v>CT</v>
          </cell>
          <cell r="J2901" t="str">
            <v>06106</v>
          </cell>
          <cell r="K2901" t="str">
            <v>Exact Auto Street Reference Geocoded</v>
          </cell>
          <cell r="M2901" t="str">
            <v>MATT HEBERT</v>
          </cell>
          <cell r="N2901" t="str">
            <v>BLAIR DISTRICT</v>
          </cell>
          <cell r="P2901">
            <v>44024</v>
          </cell>
          <cell r="Q2901">
            <v>44627.797002314801</v>
          </cell>
          <cell r="S2901" t="str">
            <v>FRANKIE</v>
          </cell>
          <cell r="V2901" t="str">
            <v>41.758222</v>
          </cell>
          <cell r="W2901" t="str">
            <v>-72.701560</v>
          </cell>
        </row>
        <row r="2902">
          <cell r="B2902">
            <v>316150</v>
          </cell>
          <cell r="C2902" t="str">
            <v>KIDS PLACE - E LONGMEADOW</v>
          </cell>
          <cell r="D2902" t="str">
            <v>B</v>
          </cell>
          <cell r="E2902">
            <v>0</v>
          </cell>
          <cell r="F2902" t="str">
            <v>R</v>
          </cell>
          <cell r="G2902" t="str">
            <v>78 Shaker Road</v>
          </cell>
          <cell r="H2902" t="str">
            <v>EAST LONGMEADOW</v>
          </cell>
          <cell r="I2902" t="str">
            <v>MA</v>
          </cell>
          <cell r="J2902" t="str">
            <v>01028</v>
          </cell>
          <cell r="K2902" t="str">
            <v>Exact Auto Street Reference Geocoded</v>
          </cell>
          <cell r="M2902" t="str">
            <v>MATT HEBERT</v>
          </cell>
          <cell r="N2902" t="str">
            <v>BLAIR DISTRICT</v>
          </cell>
          <cell r="O2902" t="str">
            <v>EFFECTIVE 8/10/20 Del in all locations unless cust chooses not to.</v>
          </cell>
          <cell r="P2902">
            <v>44035</v>
          </cell>
          <cell r="Q2902">
            <v>44510.493576388901</v>
          </cell>
          <cell r="R2902">
            <v>44762</v>
          </cell>
          <cell r="S2902" t="str">
            <v>FRANKIE</v>
          </cell>
          <cell r="V2902" t="str">
            <v>42.061611</v>
          </cell>
          <cell r="W2902" t="str">
            <v>-72.514670</v>
          </cell>
        </row>
        <row r="2903">
          <cell r="B2903">
            <v>316151</v>
          </cell>
          <cell r="C2903" t="str">
            <v>KIDS PLACE - WILBRAHAM</v>
          </cell>
          <cell r="D2903" t="str">
            <v>B</v>
          </cell>
          <cell r="E2903">
            <v>0</v>
          </cell>
          <cell r="F2903" t="str">
            <v>TF</v>
          </cell>
          <cell r="G2903" t="str">
            <v>2149 BOSTON ROAD</v>
          </cell>
          <cell r="H2903" t="str">
            <v>WILBRAHAM</v>
          </cell>
          <cell r="I2903" t="str">
            <v>MA</v>
          </cell>
          <cell r="J2903" t="str">
            <v>01095</v>
          </cell>
          <cell r="K2903" t="str">
            <v>Exact Auto Street Reference Geocoded</v>
          </cell>
          <cell r="M2903" t="str">
            <v>MATT HEBERT</v>
          </cell>
          <cell r="N2903" t="str">
            <v>BLAIR DISTRICT</v>
          </cell>
          <cell r="O2903" t="str">
            <v>EFFECTIVE 8/10/20 Del in all locations unless cust chooses not to.</v>
          </cell>
          <cell r="P2903">
            <v>44035</v>
          </cell>
          <cell r="Q2903">
            <v>44510.493576388901</v>
          </cell>
          <cell r="R2903">
            <v>44763</v>
          </cell>
          <cell r="S2903" t="str">
            <v>FRANKIE</v>
          </cell>
          <cell r="V2903" t="str">
            <v>42.150947</v>
          </cell>
          <cell r="W2903" t="str">
            <v>-72.466760</v>
          </cell>
        </row>
        <row r="2904">
          <cell r="B2904">
            <v>316152</v>
          </cell>
          <cell r="C2904" t="str">
            <v>Parkville - Hartford Poke Co.</v>
          </cell>
          <cell r="E2904">
            <v>0</v>
          </cell>
          <cell r="F2904" t="str">
            <v>TF</v>
          </cell>
          <cell r="G2904" t="str">
            <v>1400 Park Street</v>
          </cell>
          <cell r="H2904" t="str">
            <v>HARTFORD</v>
          </cell>
          <cell r="I2904" t="str">
            <v>CT</v>
          </cell>
          <cell r="J2904" t="str">
            <v>06106</v>
          </cell>
          <cell r="K2904" t="str">
            <v>Exact Auto Street Reference Geocoded</v>
          </cell>
          <cell r="M2904" t="str">
            <v>JAMES NASTRI</v>
          </cell>
          <cell r="N2904" t="str">
            <v>BLAIR DISTRICT</v>
          </cell>
          <cell r="P2904">
            <v>44041</v>
          </cell>
          <cell r="Q2904">
            <v>44627.797002314801</v>
          </cell>
          <cell r="S2904" t="str">
            <v>FRANKIE</v>
          </cell>
          <cell r="V2904" t="str">
            <v>41.758222</v>
          </cell>
          <cell r="W2904" t="str">
            <v>-72.701560</v>
          </cell>
        </row>
        <row r="2905">
          <cell r="B2905">
            <v>316153</v>
          </cell>
          <cell r="C2905" t="str">
            <v>Parkville - Crave Leche</v>
          </cell>
          <cell r="D2905" t="str">
            <v>C</v>
          </cell>
          <cell r="E2905">
            <v>0</v>
          </cell>
          <cell r="F2905" t="str">
            <v>TF</v>
          </cell>
          <cell r="G2905" t="str">
            <v>1400 Park Street</v>
          </cell>
          <cell r="H2905" t="str">
            <v>HARTFORD</v>
          </cell>
          <cell r="I2905" t="str">
            <v>CT</v>
          </cell>
          <cell r="J2905" t="str">
            <v>06106</v>
          </cell>
          <cell r="K2905" t="str">
            <v>Exact Auto Street Reference Geocoded</v>
          </cell>
          <cell r="M2905" t="str">
            <v>MATT HEBERT</v>
          </cell>
          <cell r="N2905" t="str">
            <v>BLAIR DISTRICT</v>
          </cell>
          <cell r="P2905">
            <v>44305</v>
          </cell>
          <cell r="Q2905">
            <v>44627.797002314801</v>
          </cell>
          <cell r="S2905" t="str">
            <v>FRANKIE</v>
          </cell>
          <cell r="V2905" t="str">
            <v>41.758222</v>
          </cell>
          <cell r="W2905" t="str">
            <v>-72.701560</v>
          </cell>
        </row>
        <row r="2906">
          <cell r="B2906">
            <v>316154</v>
          </cell>
          <cell r="C2906" t="str">
            <v>Parkville - Phogo</v>
          </cell>
          <cell r="E2906">
            <v>0</v>
          </cell>
          <cell r="F2906" t="str">
            <v>TF</v>
          </cell>
          <cell r="G2906" t="str">
            <v>1400 Park Street</v>
          </cell>
          <cell r="H2906" t="str">
            <v>HARTFORD</v>
          </cell>
          <cell r="I2906" t="str">
            <v>CT</v>
          </cell>
          <cell r="J2906" t="str">
            <v>06106</v>
          </cell>
          <cell r="K2906" t="str">
            <v>Exact Auto Street Reference Geocoded</v>
          </cell>
          <cell r="M2906" t="str">
            <v>JAMES NASTRI</v>
          </cell>
          <cell r="N2906" t="str">
            <v>BLAIR DISTRICT</v>
          </cell>
          <cell r="P2906">
            <v>44098</v>
          </cell>
          <cell r="Q2906">
            <v>44627.797002314801</v>
          </cell>
          <cell r="S2906" t="str">
            <v>FRANKIE</v>
          </cell>
          <cell r="V2906" t="str">
            <v>41.758222</v>
          </cell>
          <cell r="W2906" t="str">
            <v>-72.701560</v>
          </cell>
        </row>
        <row r="2907">
          <cell r="B2907">
            <v>316155</v>
          </cell>
          <cell r="C2907" t="str">
            <v>Parkville - Twisted Italian Cafe</v>
          </cell>
          <cell r="D2907" t="str">
            <v>C</v>
          </cell>
          <cell r="E2907">
            <v>0</v>
          </cell>
          <cell r="F2907" t="str">
            <v>TF</v>
          </cell>
          <cell r="G2907" t="str">
            <v>1400 PARK STREET</v>
          </cell>
          <cell r="H2907" t="str">
            <v>HARTFORD</v>
          </cell>
          <cell r="I2907" t="str">
            <v>CT</v>
          </cell>
          <cell r="J2907" t="str">
            <v>06106</v>
          </cell>
          <cell r="K2907" t="str">
            <v>Self Geocoded</v>
          </cell>
          <cell r="L2907" t="str">
            <v>EJ</v>
          </cell>
          <cell r="M2907" t="str">
            <v>JAMES NASTRI</v>
          </cell>
          <cell r="N2907" t="str">
            <v>BLAIR DISTRICT</v>
          </cell>
          <cell r="O2907" t="str">
            <v>EFFECTIVE 8/10/20 Del in all locations unless cust chooses not to.</v>
          </cell>
          <cell r="P2907">
            <v>44070</v>
          </cell>
          <cell r="Q2907">
            <v>44627.797002314801</v>
          </cell>
          <cell r="S2907" t="str">
            <v>FRANKIE</v>
          </cell>
          <cell r="V2907" t="str">
            <v>41.758224</v>
          </cell>
          <cell r="W2907" t="str">
            <v>-72.701560</v>
          </cell>
        </row>
        <row r="2908">
          <cell r="B2908">
            <v>316158</v>
          </cell>
          <cell r="C2908" t="str">
            <v>CHOMPERS - CANTON</v>
          </cell>
          <cell r="D2908" t="str">
            <v>C</v>
          </cell>
          <cell r="E2908">
            <v>0</v>
          </cell>
          <cell r="F2908" t="str">
            <v>TF</v>
          </cell>
          <cell r="G2908" t="str">
            <v>15 Cheryl Drive</v>
          </cell>
          <cell r="H2908" t="str">
            <v>CANTON</v>
          </cell>
          <cell r="I2908" t="str">
            <v>CT</v>
          </cell>
          <cell r="J2908" t="str">
            <v>06019</v>
          </cell>
          <cell r="K2908" t="str">
            <v>High Confidence Auto Street Ref Geocoded</v>
          </cell>
          <cell r="M2908" t="str">
            <v>JAMES NASTRI</v>
          </cell>
          <cell r="N2908" t="str">
            <v>BLAIR DISTRICT</v>
          </cell>
          <cell r="O2908" t="str">
            <v>Delivery entrance off Colonial Rd. lock box code 0880</v>
          </cell>
          <cell r="P2908">
            <v>44094</v>
          </cell>
          <cell r="Q2908">
            <v>44670.676724536999</v>
          </cell>
          <cell r="R2908">
            <v>44760</v>
          </cell>
          <cell r="S2908" t="str">
            <v>FRANKIE</v>
          </cell>
          <cell r="V2908" t="str">
            <v>41.824208</v>
          </cell>
          <cell r="W2908" t="str">
            <v>-72.877813</v>
          </cell>
        </row>
        <row r="2909">
          <cell r="B2909">
            <v>316159</v>
          </cell>
          <cell r="C2909" t="str">
            <v>Parkville - Jerk Shack</v>
          </cell>
          <cell r="E2909">
            <v>0</v>
          </cell>
          <cell r="F2909" t="str">
            <v>TF</v>
          </cell>
          <cell r="G2909" t="str">
            <v>1400 Park Street</v>
          </cell>
          <cell r="H2909" t="str">
            <v>HARTFORD</v>
          </cell>
          <cell r="I2909" t="str">
            <v>CT</v>
          </cell>
          <cell r="J2909" t="str">
            <v>06106</v>
          </cell>
          <cell r="K2909" t="str">
            <v>Exact Auto Street Reference Geocoded</v>
          </cell>
          <cell r="M2909" t="str">
            <v>MATT HEBERT</v>
          </cell>
          <cell r="N2909" t="str">
            <v>BLAIR DISTRICT</v>
          </cell>
          <cell r="P2909">
            <v>44095</v>
          </cell>
          <cell r="Q2909">
            <v>44627.797002314801</v>
          </cell>
          <cell r="S2909" t="str">
            <v>FRANKIE</v>
          </cell>
          <cell r="V2909" t="str">
            <v>41.758222</v>
          </cell>
          <cell r="W2909" t="str">
            <v>-72.701560</v>
          </cell>
        </row>
        <row r="2910">
          <cell r="B2910">
            <v>316160</v>
          </cell>
          <cell r="C2910" t="str">
            <v>Parkville - Las Tortas MX</v>
          </cell>
          <cell r="E2910">
            <v>0</v>
          </cell>
          <cell r="F2910" t="str">
            <v>TF</v>
          </cell>
          <cell r="G2910" t="str">
            <v>1400 Park Street</v>
          </cell>
          <cell r="H2910" t="str">
            <v>HARTFORD</v>
          </cell>
          <cell r="I2910" t="str">
            <v>CT</v>
          </cell>
          <cell r="J2910" t="str">
            <v>06106</v>
          </cell>
          <cell r="K2910" t="str">
            <v>Exact Auto Street Reference Geocoded</v>
          </cell>
          <cell r="M2910" t="str">
            <v>JAMES NASTRI</v>
          </cell>
          <cell r="N2910" t="str">
            <v>BLAIR DISTRICT</v>
          </cell>
          <cell r="P2910">
            <v>44095</v>
          </cell>
          <cell r="Q2910">
            <v>44627.797002314801</v>
          </cell>
          <cell r="S2910" t="str">
            <v>FRANKIE</v>
          </cell>
          <cell r="V2910" t="str">
            <v>41.758222</v>
          </cell>
          <cell r="W2910" t="str">
            <v>-72.701560</v>
          </cell>
        </row>
        <row r="2911">
          <cell r="B2911">
            <v>316161</v>
          </cell>
          <cell r="C2911" t="str">
            <v>Parkville - Mercado 27</v>
          </cell>
          <cell r="E2911">
            <v>0</v>
          </cell>
          <cell r="F2911" t="str">
            <v>TF</v>
          </cell>
          <cell r="G2911" t="str">
            <v>1400 Park Street</v>
          </cell>
          <cell r="H2911" t="str">
            <v>HARTFORD</v>
          </cell>
          <cell r="I2911" t="str">
            <v>CT</v>
          </cell>
          <cell r="J2911" t="str">
            <v>06106</v>
          </cell>
          <cell r="K2911" t="str">
            <v>Exact Auto Street Reference Geocoded</v>
          </cell>
          <cell r="M2911" t="str">
            <v>JAMES NASTRI</v>
          </cell>
          <cell r="N2911" t="str">
            <v>BLAIR DISTRICT</v>
          </cell>
          <cell r="P2911">
            <v>44095</v>
          </cell>
          <cell r="Q2911">
            <v>44627.797002314801</v>
          </cell>
          <cell r="S2911" t="str">
            <v>FRANKIE</v>
          </cell>
          <cell r="V2911" t="str">
            <v>41.758222</v>
          </cell>
          <cell r="W2911" t="str">
            <v>-72.701560</v>
          </cell>
        </row>
        <row r="2912">
          <cell r="B2912">
            <v>316162</v>
          </cell>
          <cell r="C2912" t="str">
            <v>Parkville - Que Chivo</v>
          </cell>
          <cell r="E2912">
            <v>0</v>
          </cell>
          <cell r="F2912" t="str">
            <v>TF</v>
          </cell>
          <cell r="G2912" t="str">
            <v>1400 Park Street</v>
          </cell>
          <cell r="H2912" t="str">
            <v>HARTFORD</v>
          </cell>
          <cell r="I2912" t="str">
            <v>CT</v>
          </cell>
          <cell r="J2912" t="str">
            <v>06106</v>
          </cell>
          <cell r="K2912" t="str">
            <v>Exact Auto Street Reference Geocoded</v>
          </cell>
          <cell r="M2912" t="str">
            <v>JAMES NASTRI</v>
          </cell>
          <cell r="N2912" t="str">
            <v>BLAIR DISTRICT</v>
          </cell>
          <cell r="P2912">
            <v>44095</v>
          </cell>
          <cell r="Q2912">
            <v>44627.797002314801</v>
          </cell>
          <cell r="S2912" t="str">
            <v>FRANKIE</v>
          </cell>
          <cell r="V2912" t="str">
            <v>41.758222</v>
          </cell>
          <cell r="W2912" t="str">
            <v>-72.701560</v>
          </cell>
        </row>
        <row r="2913">
          <cell r="B2913">
            <v>316163</v>
          </cell>
          <cell r="C2913" t="str">
            <v>Kids Place - Holyoke</v>
          </cell>
          <cell r="D2913" t="str">
            <v>B</v>
          </cell>
          <cell r="E2913">
            <v>0</v>
          </cell>
          <cell r="F2913" t="str">
            <v>F</v>
          </cell>
          <cell r="G2913" t="str">
            <v>305 Homestead Ave.</v>
          </cell>
          <cell r="H2913" t="str">
            <v>HOLYOKE</v>
          </cell>
          <cell r="I2913" t="str">
            <v>MA</v>
          </cell>
          <cell r="J2913" t="str">
            <v>01040</v>
          </cell>
          <cell r="K2913" t="str">
            <v>High Confidence Auto Street Ref Geocoded</v>
          </cell>
          <cell r="M2913" t="str">
            <v>MATT HEBERT</v>
          </cell>
          <cell r="N2913" t="str">
            <v>BLAIR DISTRICT</v>
          </cell>
          <cell r="P2913">
            <v>44097</v>
          </cell>
          <cell r="Q2913">
            <v>44510.493576388901</v>
          </cell>
          <cell r="R2913">
            <v>44763</v>
          </cell>
          <cell r="S2913" t="str">
            <v>FRANKIE</v>
          </cell>
          <cell r="V2913" t="str">
            <v>42.194039</v>
          </cell>
          <cell r="W2913" t="str">
            <v>-72.647319</v>
          </cell>
        </row>
        <row r="2914">
          <cell r="B2914">
            <v>316164</v>
          </cell>
          <cell r="C2914" t="str">
            <v>Parkville - Fowl Play</v>
          </cell>
          <cell r="E2914">
            <v>0</v>
          </cell>
          <cell r="F2914" t="str">
            <v>TF</v>
          </cell>
          <cell r="G2914" t="str">
            <v>1400 Park Street</v>
          </cell>
          <cell r="H2914" t="str">
            <v>Hartford</v>
          </cell>
          <cell r="I2914" t="str">
            <v>CT</v>
          </cell>
          <cell r="J2914" t="str">
            <v>06106</v>
          </cell>
          <cell r="K2914" t="str">
            <v>Exact Auto Street Reference Geocoded</v>
          </cell>
          <cell r="M2914" t="str">
            <v>JAMES NASTRI</v>
          </cell>
          <cell r="N2914" t="str">
            <v>BLAIR DISTRICT</v>
          </cell>
          <cell r="O2914" t="str">
            <v>Located inside Parkville Market.</v>
          </cell>
          <cell r="P2914">
            <v>44098</v>
          </cell>
          <cell r="Q2914">
            <v>44627.797002314801</v>
          </cell>
          <cell r="R2914">
            <v>44133</v>
          </cell>
          <cell r="S2914" t="str">
            <v>FRANKIE</v>
          </cell>
          <cell r="V2914" t="str">
            <v>41.758222</v>
          </cell>
          <cell r="W2914" t="str">
            <v>-72.701560</v>
          </cell>
        </row>
        <row r="2915">
          <cell r="B2915">
            <v>316165</v>
          </cell>
          <cell r="C2915" t="str">
            <v>Parkville - Fowl Play</v>
          </cell>
          <cell r="E2915">
            <v>0</v>
          </cell>
          <cell r="F2915" t="str">
            <v>TF</v>
          </cell>
          <cell r="G2915" t="str">
            <v>1400 Park Street</v>
          </cell>
          <cell r="H2915" t="str">
            <v>HARTFORD</v>
          </cell>
          <cell r="I2915" t="str">
            <v>CT</v>
          </cell>
          <cell r="J2915" t="str">
            <v>06106</v>
          </cell>
          <cell r="K2915" t="str">
            <v>Exact Auto Street Reference Geocoded</v>
          </cell>
          <cell r="M2915" t="str">
            <v>MATT HEBERT</v>
          </cell>
          <cell r="N2915" t="str">
            <v>BLAIR DISTRICT</v>
          </cell>
          <cell r="P2915">
            <v>44098</v>
          </cell>
          <cell r="Q2915">
            <v>44627.797002314801</v>
          </cell>
          <cell r="S2915" t="str">
            <v>FRANKIE</v>
          </cell>
          <cell r="V2915" t="str">
            <v>41.758222</v>
          </cell>
          <cell r="W2915" t="str">
            <v>-72.701560</v>
          </cell>
        </row>
        <row r="2916">
          <cell r="B2916">
            <v>316166</v>
          </cell>
          <cell r="C2916" t="str">
            <v>Parkville - Jay s Crab Shack</v>
          </cell>
          <cell r="D2916" t="str">
            <v>D</v>
          </cell>
          <cell r="E2916">
            <v>0</v>
          </cell>
          <cell r="F2916" t="str">
            <v>TF</v>
          </cell>
          <cell r="G2916" t="str">
            <v>1400 Park Street</v>
          </cell>
          <cell r="H2916" t="str">
            <v>HARTFORD</v>
          </cell>
          <cell r="I2916" t="str">
            <v>CT</v>
          </cell>
          <cell r="J2916" t="str">
            <v>06106</v>
          </cell>
          <cell r="K2916" t="str">
            <v>Exact Auto Street Reference Geocoded</v>
          </cell>
          <cell r="M2916" t="str">
            <v>MATT HEBERT</v>
          </cell>
          <cell r="N2916" t="str">
            <v>BLAIR DISTRICT</v>
          </cell>
          <cell r="P2916">
            <v>44174</v>
          </cell>
          <cell r="Q2916">
            <v>44627.797002314801</v>
          </cell>
          <cell r="R2916">
            <v>44760</v>
          </cell>
          <cell r="S2916" t="str">
            <v>FRANKIE</v>
          </cell>
          <cell r="V2916" t="str">
            <v>41.758222</v>
          </cell>
          <cell r="W2916" t="str">
            <v>-72.701560</v>
          </cell>
        </row>
        <row r="2917">
          <cell r="B2917">
            <v>316167</v>
          </cell>
          <cell r="C2917" t="str">
            <v>Parkville - Meltdown on Park</v>
          </cell>
          <cell r="D2917" t="str">
            <v>D</v>
          </cell>
          <cell r="E2917">
            <v>0</v>
          </cell>
          <cell r="F2917" t="str">
            <v>TF</v>
          </cell>
          <cell r="G2917" t="str">
            <v>1400 Park Street</v>
          </cell>
          <cell r="H2917" t="str">
            <v>HARTFORD</v>
          </cell>
          <cell r="I2917" t="str">
            <v>CT</v>
          </cell>
          <cell r="J2917" t="str">
            <v>06106</v>
          </cell>
          <cell r="K2917" t="str">
            <v>Exact Auto Street Reference Geocoded</v>
          </cell>
          <cell r="M2917" t="str">
            <v>MATT HEBERT</v>
          </cell>
          <cell r="N2917" t="str">
            <v>BLAIR DISTRICT</v>
          </cell>
          <cell r="P2917">
            <v>44175</v>
          </cell>
          <cell r="Q2917">
            <v>44627.797002314801</v>
          </cell>
          <cell r="S2917" t="str">
            <v>FRANKIE</v>
          </cell>
          <cell r="V2917" t="str">
            <v>41.758222</v>
          </cell>
          <cell r="W2917" t="str">
            <v>-72.701560</v>
          </cell>
        </row>
        <row r="2918">
          <cell r="B2918">
            <v>316168</v>
          </cell>
          <cell r="C2918" t="str">
            <v>Wethersfield Country Club</v>
          </cell>
          <cell r="D2918" t="str">
            <v>C</v>
          </cell>
          <cell r="E2918">
            <v>0</v>
          </cell>
          <cell r="F2918" t="str">
            <v>TF</v>
          </cell>
          <cell r="G2918" t="str">
            <v>76 Country Club Road</v>
          </cell>
          <cell r="H2918" t="str">
            <v>WETHERSFIELD</v>
          </cell>
          <cell r="I2918" t="str">
            <v>CT</v>
          </cell>
          <cell r="J2918" t="str">
            <v>06109</v>
          </cell>
          <cell r="K2918" t="str">
            <v>Exact Auto Street Reference Geocoded</v>
          </cell>
          <cell r="M2918" t="str">
            <v>MATT HEBERT</v>
          </cell>
          <cell r="N2918" t="str">
            <v>BLAIR DISTRICT</v>
          </cell>
          <cell r="P2918">
            <v>44252</v>
          </cell>
          <cell r="Q2918">
            <v>44299.509571759299</v>
          </cell>
          <cell r="R2918">
            <v>44442</v>
          </cell>
          <cell r="S2918" t="str">
            <v>FRANKIE</v>
          </cell>
          <cell r="V2918" t="str">
            <v>41.689605</v>
          </cell>
          <cell r="W2918" t="str">
            <v>-72.674899</v>
          </cell>
        </row>
        <row r="2919">
          <cell r="B2919">
            <v>316169</v>
          </cell>
          <cell r="C2919" t="str">
            <v>The Hollow @ Manchester Country Club</v>
          </cell>
          <cell r="D2919" t="str">
            <v>D</v>
          </cell>
          <cell r="E2919">
            <v>0</v>
          </cell>
          <cell r="F2919" t="str">
            <v>TF</v>
          </cell>
          <cell r="G2919" t="str">
            <v>305 South Main Street</v>
          </cell>
          <cell r="H2919" t="str">
            <v>MANCHESTER</v>
          </cell>
          <cell r="I2919" t="str">
            <v>CT</v>
          </cell>
          <cell r="J2919" t="str">
            <v>06040</v>
          </cell>
          <cell r="K2919" t="str">
            <v>Exact Auto Street Reference Geocoded</v>
          </cell>
          <cell r="M2919" t="str">
            <v>MATT HEBERT</v>
          </cell>
          <cell r="N2919" t="str">
            <v>BLAIR DISTRICT</v>
          </cell>
          <cell r="P2919">
            <v>44263</v>
          </cell>
          <cell r="Q2919">
            <v>44649.4866666667</v>
          </cell>
          <cell r="R2919">
            <v>44763</v>
          </cell>
          <cell r="S2919" t="str">
            <v>ADMIN</v>
          </cell>
          <cell r="V2919" t="str">
            <v>41.751269</v>
          </cell>
          <cell r="W2919" t="str">
            <v>-72.519099</v>
          </cell>
        </row>
        <row r="2920">
          <cell r="B2920">
            <v>316170</v>
          </cell>
          <cell r="C2920" t="str">
            <v>Massack Memorial Home</v>
          </cell>
          <cell r="E2920">
            <v>0</v>
          </cell>
          <cell r="F2920" t="str">
            <v>MR</v>
          </cell>
          <cell r="G2920" t="str">
            <v>30 Davis Ave</v>
          </cell>
          <cell r="H2920" t="str">
            <v>VERNON</v>
          </cell>
          <cell r="I2920" t="str">
            <v>CT</v>
          </cell>
          <cell r="J2920" t="str">
            <v>06066</v>
          </cell>
          <cell r="K2920" t="str">
            <v>Exact Auto Street Reference Geocoded</v>
          </cell>
          <cell r="M2920" t="str">
            <v>MATT HEBERT</v>
          </cell>
          <cell r="N2920" t="str">
            <v>BLAIR DISTRICT</v>
          </cell>
          <cell r="P2920">
            <v>44264</v>
          </cell>
          <cell r="Q2920">
            <v>44299.509583333303</v>
          </cell>
          <cell r="S2920" t="str">
            <v>FRANKIE</v>
          </cell>
          <cell r="V2920" t="str">
            <v>41.871277</v>
          </cell>
          <cell r="W2920" t="str">
            <v>-72.453041</v>
          </cell>
        </row>
        <row r="2921">
          <cell r="B2921">
            <v>316171</v>
          </cell>
          <cell r="C2921" t="str">
            <v>Nick s Pizza</v>
          </cell>
          <cell r="D2921" t="str">
            <v>D</v>
          </cell>
          <cell r="E2921">
            <v>0</v>
          </cell>
          <cell r="F2921" t="str">
            <v>TF</v>
          </cell>
          <cell r="G2921" t="str">
            <v>361 Alan Street</v>
          </cell>
          <cell r="H2921" t="str">
            <v>NEW BRITAIN</v>
          </cell>
          <cell r="I2921" t="str">
            <v>CT</v>
          </cell>
          <cell r="J2921" t="str">
            <v>06053</v>
          </cell>
          <cell r="K2921" t="str">
            <v>Postal Geocoded</v>
          </cell>
          <cell r="M2921" t="str">
            <v>MATT HEBERT</v>
          </cell>
          <cell r="N2921" t="str">
            <v>BLAIR DISTRICT</v>
          </cell>
          <cell r="P2921">
            <v>44301</v>
          </cell>
          <cell r="Q2921">
            <v>44712.574224536998</v>
          </cell>
          <cell r="R2921">
            <v>44760</v>
          </cell>
          <cell r="S2921" t="str">
            <v>FRANKIE</v>
          </cell>
          <cell r="V2921" t="str">
            <v>41.689500</v>
          </cell>
          <cell r="W2921" t="str">
            <v>-72.786800</v>
          </cell>
        </row>
        <row r="2922">
          <cell r="B2922">
            <v>316172</v>
          </cell>
          <cell r="C2922" t="str">
            <v>KEY - Jamaican Kitchen WLocks</v>
          </cell>
          <cell r="D2922" t="str">
            <v>A</v>
          </cell>
          <cell r="E2922">
            <v>0</v>
          </cell>
          <cell r="F2922" t="str">
            <v>MW</v>
          </cell>
          <cell r="G2922" t="str">
            <v>209 Ella Grasso Turnpike</v>
          </cell>
          <cell r="H2922" t="str">
            <v>Windsor Locks</v>
          </cell>
          <cell r="I2922" t="str">
            <v>CT</v>
          </cell>
          <cell r="J2922" t="str">
            <v>06096</v>
          </cell>
          <cell r="K2922" t="str">
            <v>High Confidence Auto Street Ref Geocoded</v>
          </cell>
          <cell r="M2922" t="str">
            <v>LORI BLAIR</v>
          </cell>
          <cell r="N2922" t="str">
            <v>BLAIR DISTRICT</v>
          </cell>
          <cell r="O2922" t="str">
            <v>Lock Box #1269  The lockbox with key is attached to light fixture which is attached to the building  Alarm 9876</v>
          </cell>
          <cell r="P2922">
            <v>44302</v>
          </cell>
          <cell r="Q2922">
            <v>44676.580925925897</v>
          </cell>
          <cell r="R2922">
            <v>44752</v>
          </cell>
          <cell r="S2922" t="str">
            <v>FRANKIE</v>
          </cell>
          <cell r="U2922" t="str">
            <v>LOCK BOX</v>
          </cell>
          <cell r="V2922" t="str">
            <v>41.934842</v>
          </cell>
          <cell r="W2922" t="str">
            <v>-72.670693</v>
          </cell>
        </row>
        <row r="2923">
          <cell r="B2923">
            <v>316173</v>
          </cell>
          <cell r="C2923" t="str">
            <v>Ferry Park Grill</v>
          </cell>
          <cell r="D2923" t="str">
            <v>C</v>
          </cell>
          <cell r="E2923">
            <v>0</v>
          </cell>
          <cell r="F2923" t="str">
            <v>TF</v>
          </cell>
          <cell r="G2923" t="str">
            <v>277 Meadow Road</v>
          </cell>
          <cell r="H2923" t="str">
            <v>ROCKY HILL</v>
          </cell>
          <cell r="I2923" t="str">
            <v>CT</v>
          </cell>
          <cell r="J2923" t="str">
            <v>06067</v>
          </cell>
          <cell r="K2923" t="str">
            <v>Exact Auto Street Reference Geocoded</v>
          </cell>
          <cell r="M2923" t="str">
            <v>MATT HEBERT</v>
          </cell>
          <cell r="N2923" t="str">
            <v>BLAIR DISTRICT</v>
          </cell>
          <cell r="O2923" t="str">
            <v>COD - cash</v>
          </cell>
          <cell r="P2923">
            <v>44321</v>
          </cell>
          <cell r="Q2923">
            <v>44390.363252314797</v>
          </cell>
          <cell r="R2923">
            <v>44455</v>
          </cell>
          <cell r="S2923" t="str">
            <v>ADMIN</v>
          </cell>
          <cell r="V2923" t="str">
            <v>41.665982</v>
          </cell>
          <cell r="W2923" t="str">
            <v>-72.630251</v>
          </cell>
        </row>
        <row r="2924">
          <cell r="B2924">
            <v>316174</v>
          </cell>
          <cell r="C2924" t="str">
            <v>Sticks N Stone s</v>
          </cell>
          <cell r="D2924" t="str">
            <v>D</v>
          </cell>
          <cell r="E2924">
            <v>0</v>
          </cell>
          <cell r="F2924" t="str">
            <v>WF</v>
          </cell>
          <cell r="G2924" t="str">
            <v>1029 Storrs Road</v>
          </cell>
          <cell r="H2924" t="str">
            <v>MANSFIELD</v>
          </cell>
          <cell r="I2924" t="str">
            <v>CT</v>
          </cell>
          <cell r="J2924" t="str">
            <v>06268</v>
          </cell>
          <cell r="K2924" t="str">
            <v>Exact Auto Street Reference Geocoded</v>
          </cell>
          <cell r="M2924" t="str">
            <v>MATT HEBERT</v>
          </cell>
          <cell r="N2924" t="str">
            <v>BLAIR DISTRICT</v>
          </cell>
          <cell r="O2924" t="str">
            <v>same location as spring hill cafe. 860.559.1227.</v>
          </cell>
          <cell r="P2924">
            <v>44385</v>
          </cell>
          <cell r="Q2924">
            <v>44397.625590277799</v>
          </cell>
          <cell r="R2924">
            <v>44700</v>
          </cell>
          <cell r="S2924" t="str">
            <v>FRANKIE</v>
          </cell>
          <cell r="V2924" t="str">
            <v>41.791104</v>
          </cell>
          <cell r="W2924" t="str">
            <v>-72.230174</v>
          </cell>
        </row>
        <row r="2925">
          <cell r="B2925">
            <v>316175</v>
          </cell>
          <cell r="C2925" t="str">
            <v>Royal Pizza House</v>
          </cell>
          <cell r="D2925" t="str">
            <v>A</v>
          </cell>
          <cell r="E2925">
            <v>0</v>
          </cell>
          <cell r="F2925" t="str">
            <v>TF</v>
          </cell>
          <cell r="G2925" t="str">
            <v>16 Horse Plain Rd</v>
          </cell>
          <cell r="H2925" t="str">
            <v>NEW BRITAIN</v>
          </cell>
          <cell r="I2925" t="str">
            <v>CT</v>
          </cell>
          <cell r="J2925" t="str">
            <v>06053</v>
          </cell>
          <cell r="K2925" t="str">
            <v>Exact Auto Street Reference Geocoded</v>
          </cell>
          <cell r="M2925" t="str">
            <v>MATT HEBERT</v>
          </cell>
          <cell r="N2925" t="str">
            <v>BLAIR DISTRICT</v>
          </cell>
          <cell r="O2925" t="str">
            <v>lock box with key is attached to light fixture</v>
          </cell>
          <cell r="P2925">
            <v>44399</v>
          </cell>
          <cell r="Q2925">
            <v>44399.075729166703</v>
          </cell>
          <cell r="R2925">
            <v>44462</v>
          </cell>
          <cell r="S2925" t="str">
            <v>ADMIN</v>
          </cell>
          <cell r="V2925" t="str">
            <v>41.693178</v>
          </cell>
          <cell r="W2925" t="str">
            <v>-72.795854</v>
          </cell>
        </row>
        <row r="2926">
          <cell r="B2926">
            <v>316176</v>
          </cell>
          <cell r="C2926" t="str">
            <v>ABC Pizza</v>
          </cell>
          <cell r="E2926">
            <v>0</v>
          </cell>
          <cell r="F2926" t="str">
            <v>TF</v>
          </cell>
          <cell r="G2926" t="str">
            <v>287 New Britain Ave.</v>
          </cell>
          <cell r="H2926" t="str">
            <v>HARTFORD</v>
          </cell>
          <cell r="I2926" t="str">
            <v>CT</v>
          </cell>
          <cell r="J2926" t="str">
            <v>06106</v>
          </cell>
          <cell r="K2926" t="str">
            <v>Exact Auto Street Reference Geocoded</v>
          </cell>
          <cell r="M2926" t="str">
            <v>MATT HEBERT</v>
          </cell>
          <cell r="N2926" t="str">
            <v>BLAIR DISTRICT</v>
          </cell>
          <cell r="P2926">
            <v>44411</v>
          </cell>
          <cell r="Q2926">
            <v>44418.578125</v>
          </cell>
          <cell r="S2926" t="str">
            <v>ADMIN</v>
          </cell>
          <cell r="V2926" t="str">
            <v>41.742382</v>
          </cell>
          <cell r="W2926" t="str">
            <v>-72.692057</v>
          </cell>
        </row>
        <row r="2927">
          <cell r="B2927">
            <v>316177</v>
          </cell>
          <cell r="C2927" t="str">
            <v>RILEY S GOURMET</v>
          </cell>
          <cell r="E2927">
            <v>0</v>
          </cell>
          <cell r="F2927" t="str">
            <v>TF</v>
          </cell>
          <cell r="G2927" t="str">
            <v>61 GLEN ST</v>
          </cell>
          <cell r="H2927" t="str">
            <v>NEW BRITAIN</v>
          </cell>
          <cell r="I2927" t="str">
            <v>CT</v>
          </cell>
          <cell r="J2927" t="str">
            <v>06051</v>
          </cell>
          <cell r="K2927" t="str">
            <v>Exact Auto Street Reference Geocoded</v>
          </cell>
          <cell r="M2927" t="str">
            <v>MATT HEBERT</v>
          </cell>
          <cell r="N2927" t="str">
            <v>BLAIR DISTRICT</v>
          </cell>
          <cell r="O2927" t="str">
            <v>deliver side entrance</v>
          </cell>
          <cell r="P2927">
            <v>44468</v>
          </cell>
          <cell r="Q2927">
            <v>44475.5316087963</v>
          </cell>
          <cell r="S2927" t="str">
            <v>FRANKIE</v>
          </cell>
          <cell r="V2927" t="str">
            <v>41.662983</v>
          </cell>
          <cell r="W2927" t="str">
            <v>-72.781242</v>
          </cell>
        </row>
        <row r="2928">
          <cell r="B2928">
            <v>316178</v>
          </cell>
          <cell r="C2928" t="str">
            <v>MIKES PIZZERIA</v>
          </cell>
          <cell r="D2928" t="str">
            <v>D</v>
          </cell>
          <cell r="E2928">
            <v>0</v>
          </cell>
          <cell r="F2928" t="str">
            <v>TF</v>
          </cell>
          <cell r="G2928" t="str">
            <v>267 E CENTER ST</v>
          </cell>
          <cell r="H2928" t="str">
            <v>MANCHESTER</v>
          </cell>
          <cell r="I2928" t="str">
            <v>CT</v>
          </cell>
          <cell r="J2928" t="str">
            <v>06040</v>
          </cell>
          <cell r="K2928" t="str">
            <v>Exact Auto Street Reference Geocoded</v>
          </cell>
          <cell r="M2928" t="str">
            <v>MATT HEBERT</v>
          </cell>
          <cell r="N2928" t="str">
            <v>BLAIR DISTRICT</v>
          </cell>
          <cell r="P2928">
            <v>44468</v>
          </cell>
          <cell r="Q2928">
            <v>44645.535150463002</v>
          </cell>
          <cell r="R2928">
            <v>44749</v>
          </cell>
          <cell r="S2928" t="str">
            <v>ADMIN</v>
          </cell>
          <cell r="V2928" t="str">
            <v>41.777681</v>
          </cell>
          <cell r="W2928" t="str">
            <v>-72.511076</v>
          </cell>
        </row>
        <row r="2929">
          <cell r="B2929">
            <v>316179</v>
          </cell>
          <cell r="C2929" t="str">
            <v>Sterns Farm Stand</v>
          </cell>
          <cell r="E2929">
            <v>0</v>
          </cell>
          <cell r="F2929" t="str">
            <v>TF</v>
          </cell>
          <cell r="G2929" t="str">
            <v>483 Browns Street</v>
          </cell>
          <cell r="H2929" t="str">
            <v>MANSFIELD</v>
          </cell>
          <cell r="I2929" t="str">
            <v>CT</v>
          </cell>
          <cell r="J2929" t="str">
            <v>06268</v>
          </cell>
          <cell r="K2929" t="str">
            <v>Med Confidence Auto Street Ref Geocoded</v>
          </cell>
          <cell r="M2929" t="str">
            <v>MATT HEBERT</v>
          </cell>
          <cell r="N2929" t="str">
            <v>BLAIR DISTRICT</v>
          </cell>
          <cell r="P2929">
            <v>44515</v>
          </cell>
          <cell r="Q2929">
            <v>44523.786435185197</v>
          </cell>
          <cell r="S2929" t="str">
            <v>FRANKIE</v>
          </cell>
          <cell r="V2929" t="str">
            <v>41.761469</v>
          </cell>
          <cell r="W2929" t="str">
            <v>-72.238873</v>
          </cell>
        </row>
        <row r="2930">
          <cell r="B2930">
            <v>316181</v>
          </cell>
          <cell r="C2930" t="str">
            <v>Paradise Pizza</v>
          </cell>
          <cell r="D2930" t="str">
            <v>A</v>
          </cell>
          <cell r="E2930">
            <v>0</v>
          </cell>
          <cell r="F2930" t="str">
            <v>TF</v>
          </cell>
          <cell r="G2930" t="str">
            <v>400 north main street</v>
          </cell>
          <cell r="H2930" t="str">
            <v>SOUTHINGTON</v>
          </cell>
          <cell r="I2930" t="str">
            <v>CT</v>
          </cell>
          <cell r="J2930" t="str">
            <v>06489</v>
          </cell>
          <cell r="K2930" t="str">
            <v>Exact Auto Street Reference Geocoded</v>
          </cell>
          <cell r="M2930" t="str">
            <v>MATT HEBERT</v>
          </cell>
          <cell r="N2930" t="str">
            <v>BLAIR DISTRICT</v>
          </cell>
          <cell r="P2930">
            <v>44665</v>
          </cell>
          <cell r="Q2930">
            <v>44692.535324074102</v>
          </cell>
          <cell r="R2930">
            <v>44725</v>
          </cell>
          <cell r="S2930" t="str">
            <v>FRANKIE</v>
          </cell>
          <cell r="V2930" t="str">
            <v>41.611276</v>
          </cell>
          <cell r="W2930" t="str">
            <v>-72.876205</v>
          </cell>
        </row>
        <row r="2931">
          <cell r="B2931">
            <v>319010</v>
          </cell>
          <cell r="C2931" t="str">
            <v>St Paul Kensington</v>
          </cell>
          <cell r="D2931" t="str">
            <v>C</v>
          </cell>
          <cell r="E2931">
            <v>0</v>
          </cell>
          <cell r="F2931" t="str">
            <v>W</v>
          </cell>
          <cell r="G2931" t="str">
            <v>461 Alling St</v>
          </cell>
          <cell r="H2931" t="str">
            <v>KENSINGTON</v>
          </cell>
          <cell r="I2931" t="str">
            <v>CT</v>
          </cell>
          <cell r="J2931" t="str">
            <v>06037</v>
          </cell>
          <cell r="K2931" t="str">
            <v>Med Confidence Auto Street Ref Geocoded</v>
          </cell>
          <cell r="M2931" t="str">
            <v>JAMES NASTRI</v>
          </cell>
          <cell r="N2931" t="str">
            <v>BLAIR DISTRICT</v>
          </cell>
          <cell r="O2931" t="str">
            <v>JIM NASTRI</v>
          </cell>
          <cell r="P2931">
            <v>39699</v>
          </cell>
          <cell r="Q2931">
            <v>44335.469733796301</v>
          </cell>
          <cell r="R2931">
            <v>44668</v>
          </cell>
          <cell r="S2931" t="str">
            <v>ADMIN</v>
          </cell>
          <cell r="V2931" t="str">
            <v>41.634183</v>
          </cell>
          <cell r="W2931" t="str">
            <v>-72.771681</v>
          </cell>
        </row>
        <row r="2932">
          <cell r="B2932">
            <v>319012</v>
          </cell>
          <cell r="C2932" t="str">
            <v>Michaels Catering Yale Bowl</v>
          </cell>
          <cell r="E2932">
            <v>0</v>
          </cell>
          <cell r="F2932" t="str">
            <v>R</v>
          </cell>
          <cell r="G2932" t="str">
            <v>81 Central ave</v>
          </cell>
          <cell r="H2932" t="str">
            <v>NEW HAVEN</v>
          </cell>
          <cell r="I2932" t="str">
            <v>CT</v>
          </cell>
          <cell r="J2932" t="str">
            <v>6515.</v>
          </cell>
          <cell r="K2932" t="str">
            <v>High Confidence Auto Street Ref Geocoded</v>
          </cell>
          <cell r="M2932" t="str">
            <v>LORI BLAIR</v>
          </cell>
          <cell r="N2932" t="str">
            <v>BLAIR DISTRICT</v>
          </cell>
          <cell r="O2932" t="str">
            <v>Call 914.414.7255 30 minutes before delivery.</v>
          </cell>
          <cell r="P2932">
            <v>44002</v>
          </cell>
          <cell r="Q2932">
            <v>44004.5465162037</v>
          </cell>
          <cell r="S2932" t="str">
            <v>FRANKIE</v>
          </cell>
          <cell r="V2932" t="str">
            <v>41.311643</v>
          </cell>
          <cell r="W2932" t="str">
            <v>-72.963507</v>
          </cell>
        </row>
        <row r="2933">
          <cell r="B2933">
            <v>320011</v>
          </cell>
          <cell r="C2933" t="str">
            <v>Salute Restaurant</v>
          </cell>
          <cell r="D2933" t="str">
            <v>C</v>
          </cell>
          <cell r="E2933">
            <v>0</v>
          </cell>
          <cell r="F2933" t="str">
            <v>TF</v>
          </cell>
          <cell r="G2933" t="str">
            <v>100 Trumbell st</v>
          </cell>
          <cell r="H2933" t="str">
            <v>HARTFORD</v>
          </cell>
          <cell r="I2933" t="str">
            <v>CT</v>
          </cell>
          <cell r="J2933" t="str">
            <v>06103</v>
          </cell>
          <cell r="K2933" t="str">
            <v>Exact Auto Street Reference Geocoded</v>
          </cell>
          <cell r="M2933" t="str">
            <v>LOUIE SALOVSKI</v>
          </cell>
          <cell r="N2933" t="str">
            <v>BLAIR DISTRICT</v>
          </cell>
          <cell r="O2933" t="str">
            <v>Park in loading zone.  Walk to back through the brick patio.  Do not go through the area where the chain is.</v>
          </cell>
          <cell r="P2933">
            <v>40366</v>
          </cell>
          <cell r="Q2933">
            <v>44404.730532407397</v>
          </cell>
          <cell r="R2933">
            <v>44708</v>
          </cell>
          <cell r="S2933" t="str">
            <v>FRANKIE</v>
          </cell>
          <cell r="V2933" t="str">
            <v>41.765932</v>
          </cell>
          <cell r="W2933" t="str">
            <v>-72.676011</v>
          </cell>
        </row>
        <row r="2934">
          <cell r="B2934">
            <v>320019</v>
          </cell>
          <cell r="C2934" t="str">
            <v>Mancester Tabacco &amp; Candy 5-5</v>
          </cell>
          <cell r="D2934" t="str">
            <v>C</v>
          </cell>
          <cell r="E2934">
            <v>0</v>
          </cell>
          <cell r="F2934" t="str">
            <v>WF</v>
          </cell>
          <cell r="G2934" t="str">
            <v>78 Sanrico Dr</v>
          </cell>
          <cell r="H2934" t="str">
            <v>Mancester</v>
          </cell>
          <cell r="I2934" t="str">
            <v>CT</v>
          </cell>
          <cell r="J2934" t="str">
            <v>06042</v>
          </cell>
          <cell r="K2934" t="str">
            <v>High Confidence Auto Street Ref Geocoded</v>
          </cell>
          <cell r="M2934" t="str">
            <v>MATT RAMOS / HOUSE</v>
          </cell>
          <cell r="N2934" t="str">
            <v>CAPPELLO DISTRICT</v>
          </cell>
          <cell r="O2934" t="str">
            <v>EFFECTIVE 8/10/20 Del in all locations unless cust chooses not to.</v>
          </cell>
          <cell r="P2934">
            <v>40975</v>
          </cell>
          <cell r="Q2934">
            <v>44200.526423611103</v>
          </cell>
          <cell r="R2934">
            <v>44761</v>
          </cell>
          <cell r="S2934" t="str">
            <v>FRANKIE</v>
          </cell>
          <cell r="V2934" t="str">
            <v>41.808166</v>
          </cell>
          <cell r="W2934" t="str">
            <v>-72.505693</v>
          </cell>
        </row>
        <row r="2935">
          <cell r="B2935">
            <v>321002</v>
          </cell>
          <cell r="C2935" t="str">
            <v>KEY - Bohemian Pizza</v>
          </cell>
          <cell r="D2935" t="str">
            <v>C</v>
          </cell>
          <cell r="E2935">
            <v>0</v>
          </cell>
          <cell r="F2935" t="str">
            <v>MR</v>
          </cell>
          <cell r="G2935" t="str">
            <v>342 Bantum Rd</v>
          </cell>
          <cell r="H2935" t="str">
            <v>LITCHFIELD</v>
          </cell>
          <cell r="I2935" t="str">
            <v>CT</v>
          </cell>
          <cell r="J2935" t="str">
            <v>06759</v>
          </cell>
          <cell r="K2935" t="str">
            <v>Exact Auto Street Reference Geocoded</v>
          </cell>
          <cell r="M2935" t="str">
            <v>SAUL SHEMKOVITZ</v>
          </cell>
          <cell r="N2935" t="str">
            <v>BLAIR DISTRICT</v>
          </cell>
          <cell r="O2935" t="str">
            <v>EFFECTIVE 8/10/20 Del in all locations unless cust chooses not to.</v>
          </cell>
          <cell r="P2935">
            <v>40528</v>
          </cell>
          <cell r="Q2935">
            <v>44053.541412036997</v>
          </cell>
          <cell r="R2935">
            <v>44059</v>
          </cell>
          <cell r="S2935" t="str">
            <v>FRANKIE</v>
          </cell>
          <cell r="U2935" t="str">
            <v>34</v>
          </cell>
          <cell r="V2935" t="str">
            <v>41.744574</v>
          </cell>
          <cell r="W2935" t="str">
            <v>-73.208540</v>
          </cell>
        </row>
        <row r="2936">
          <cell r="B2936">
            <v>321018</v>
          </cell>
          <cell r="C2936" t="str">
            <v>Jackie s Restaurant  7:30-11</v>
          </cell>
          <cell r="D2936" t="str">
            <v>D</v>
          </cell>
          <cell r="E2936">
            <v>0</v>
          </cell>
          <cell r="F2936" t="str">
            <v>MR</v>
          </cell>
          <cell r="G2936" t="str">
            <v>920 Bantum Rd</v>
          </cell>
          <cell r="H2936" t="str">
            <v>BANTAM</v>
          </cell>
          <cell r="I2936" t="str">
            <v>CT</v>
          </cell>
          <cell r="J2936" t="str">
            <v>06750</v>
          </cell>
          <cell r="K2936" t="str">
            <v>High Confidence Auto Street Ref Geocoded</v>
          </cell>
          <cell r="M2936" t="str">
            <v>JAMES NASTRI</v>
          </cell>
          <cell r="N2936" t="str">
            <v>BLAIR DISTRICT</v>
          </cell>
          <cell r="O2936" t="str">
            <v>EFFECTIVE 8/10/20 Del in all locations unless cust chooses not to.</v>
          </cell>
          <cell r="P2936">
            <v>40884</v>
          </cell>
          <cell r="Q2936">
            <v>44053.541412036997</v>
          </cell>
          <cell r="R2936">
            <v>44762</v>
          </cell>
          <cell r="S2936" t="str">
            <v>FRANKIE</v>
          </cell>
          <cell r="V2936" t="str">
            <v>41.723730</v>
          </cell>
          <cell r="W2936" t="str">
            <v>-73.239831</v>
          </cell>
        </row>
        <row r="2937">
          <cell r="B2937">
            <v>321019</v>
          </cell>
          <cell r="C2937" t="str">
            <v>Northville Market</v>
          </cell>
          <cell r="D2937" t="str">
            <v>C</v>
          </cell>
          <cell r="E2937">
            <v>0</v>
          </cell>
          <cell r="F2937" t="str">
            <v>MW</v>
          </cell>
          <cell r="G2937" t="str">
            <v>301 Litchfield rd</v>
          </cell>
          <cell r="H2937" t="str">
            <v>NEW MILFORD</v>
          </cell>
          <cell r="I2937" t="str">
            <v>CT</v>
          </cell>
          <cell r="J2937" t="str">
            <v>06776</v>
          </cell>
          <cell r="K2937" t="str">
            <v>Exact Auto Street Reference Geocoded</v>
          </cell>
          <cell r="M2937" t="str">
            <v>JAMES NASTRI</v>
          </cell>
          <cell r="N2937" t="str">
            <v>BLAIR DISTRICT</v>
          </cell>
          <cell r="O2937" t="str">
            <v>8/24/2020 - Do not deliver in facility until further notice. Contact Trans with questions.</v>
          </cell>
          <cell r="P2937">
            <v>40949</v>
          </cell>
          <cell r="Q2937">
            <v>44067.6245486111</v>
          </cell>
          <cell r="R2937">
            <v>44766</v>
          </cell>
          <cell r="S2937" t="str">
            <v>FRANKIE</v>
          </cell>
          <cell r="V2937" t="str">
            <v>41.632059</v>
          </cell>
          <cell r="W2937" t="str">
            <v>-73.392687</v>
          </cell>
        </row>
        <row r="2938">
          <cell r="B2938">
            <v>321020</v>
          </cell>
          <cell r="C2938" t="str">
            <v>Bantum Market</v>
          </cell>
          <cell r="D2938" t="str">
            <v>B</v>
          </cell>
          <cell r="E2938">
            <v>0</v>
          </cell>
          <cell r="F2938" t="str">
            <v>MR</v>
          </cell>
          <cell r="G2938" t="str">
            <v>793 Bantum Rd</v>
          </cell>
          <cell r="H2938" t="str">
            <v>BANTAM</v>
          </cell>
          <cell r="I2938" t="str">
            <v>CT</v>
          </cell>
          <cell r="J2938" t="str">
            <v>06750</v>
          </cell>
          <cell r="K2938" t="str">
            <v>Exact Auto Street Reference Geocoded</v>
          </cell>
          <cell r="M2938" t="str">
            <v>JAMES NASTRI</v>
          </cell>
          <cell r="N2938" t="str">
            <v>BLAIR DISTRICT</v>
          </cell>
          <cell r="O2938" t="str">
            <v>EFFECTIVE 8/10/20 Del in all locations unless cust chooses not to.</v>
          </cell>
          <cell r="P2938">
            <v>40949</v>
          </cell>
          <cell r="Q2938">
            <v>44053.541412036997</v>
          </cell>
          <cell r="R2938">
            <v>44766</v>
          </cell>
          <cell r="S2938" t="str">
            <v>FRANKIE</v>
          </cell>
          <cell r="V2938" t="str">
            <v>41.724403</v>
          </cell>
          <cell r="W2938" t="str">
            <v>-73.236267</v>
          </cell>
        </row>
        <row r="2939">
          <cell r="B2939">
            <v>321023</v>
          </cell>
          <cell r="C2939" t="str">
            <v>Key - Litchfield Locker</v>
          </cell>
          <cell r="D2939" t="str">
            <v>A</v>
          </cell>
          <cell r="E2939">
            <v>0</v>
          </cell>
          <cell r="F2939" t="str">
            <v>MR</v>
          </cell>
          <cell r="G2939" t="str">
            <v>205 East St</v>
          </cell>
          <cell r="H2939" t="str">
            <v>LITCHFIELD</v>
          </cell>
          <cell r="I2939" t="str">
            <v>CT</v>
          </cell>
          <cell r="J2939" t="str">
            <v>06759</v>
          </cell>
          <cell r="K2939" t="str">
            <v>Exact Auto Street Reference Geocoded</v>
          </cell>
          <cell r="L2939" t="str">
            <v>IS COOL DRY PAL PUR</v>
          </cell>
          <cell r="M2939" t="str">
            <v>JERAMIE PERRY</v>
          </cell>
          <cell r="N2939" t="str">
            <v>CAPPELLO DISTRICT</v>
          </cell>
          <cell r="O2939" t="str">
            <v>EFFECTIVE 8/10/20 Del in all locations unless cust chooses not to.</v>
          </cell>
          <cell r="P2939">
            <v>41043</v>
          </cell>
          <cell r="Q2939">
            <v>44293.606122685203</v>
          </cell>
          <cell r="R2939">
            <v>44755</v>
          </cell>
          <cell r="S2939" t="str">
            <v>FRANKIE</v>
          </cell>
          <cell r="U2939" t="str">
            <v>63</v>
          </cell>
          <cell r="V2939" t="str">
            <v>41.747188</v>
          </cell>
          <cell r="W2939" t="str">
            <v>-73.179077</v>
          </cell>
        </row>
        <row r="2940">
          <cell r="B2940">
            <v>321027</v>
          </cell>
          <cell r="C2940" t="str">
            <v>Farmington Sports</v>
          </cell>
          <cell r="D2940" t="str">
            <v>B</v>
          </cell>
          <cell r="E2940">
            <v>0</v>
          </cell>
          <cell r="F2940" t="str">
            <v>W</v>
          </cell>
          <cell r="G2940" t="str">
            <v>11 Executive Dr</v>
          </cell>
          <cell r="H2940" t="str">
            <v>FARMINGTON</v>
          </cell>
          <cell r="I2940" t="str">
            <v>CT</v>
          </cell>
          <cell r="J2940" t="str">
            <v>06032</v>
          </cell>
          <cell r="K2940" t="str">
            <v>Exact Auto Street Reference Geocoded</v>
          </cell>
          <cell r="M2940" t="str">
            <v>KEVIN ZUKOWSKI</v>
          </cell>
          <cell r="N2940" t="str">
            <v>BLAIR DISTRICT</v>
          </cell>
          <cell r="O2940" t="str">
            <v>EFFECTIVE 8/10/20 Del in all locations unless cust chooses not to.  Too busy after 3:30.  Danger to children in area.</v>
          </cell>
          <cell r="P2940">
            <v>41249</v>
          </cell>
          <cell r="Q2940">
            <v>44053.541412036997</v>
          </cell>
          <cell r="R2940">
            <v>44706</v>
          </cell>
          <cell r="S2940" t="str">
            <v>FRANKIE</v>
          </cell>
          <cell r="V2940" t="str">
            <v>41.698041</v>
          </cell>
          <cell r="W2940" t="str">
            <v>-72.855410</v>
          </cell>
        </row>
        <row r="2941">
          <cell r="B2941">
            <v>321030</v>
          </cell>
          <cell r="C2941" t="str">
            <v>JOEY GARLICS</v>
          </cell>
          <cell r="D2941" t="str">
            <v>B</v>
          </cell>
          <cell r="E2941">
            <v>0</v>
          </cell>
          <cell r="F2941" t="str">
            <v>TF</v>
          </cell>
          <cell r="G2941" t="str">
            <v>353 PARK RD</v>
          </cell>
          <cell r="H2941" t="str">
            <v>W HARTFORD</v>
          </cell>
          <cell r="I2941" t="str">
            <v>CT</v>
          </cell>
          <cell r="J2941" t="str">
            <v>06119</v>
          </cell>
          <cell r="K2941" t="str">
            <v>High Confidence Auto Street Ref Geocoded</v>
          </cell>
          <cell r="M2941" t="str">
            <v>JOHN DIBACCO</v>
          </cell>
          <cell r="N2941" t="str">
            <v>BLAIR DISTRICT</v>
          </cell>
          <cell r="O2941" t="str">
            <v>EFFECTIVE 8/10/20 Del in all locations unless cust chooses not to.</v>
          </cell>
          <cell r="P2941">
            <v>43877</v>
          </cell>
          <cell r="Q2941">
            <v>44692.535324074102</v>
          </cell>
          <cell r="R2941">
            <v>44763</v>
          </cell>
          <cell r="S2941" t="str">
            <v>FRANKIE</v>
          </cell>
          <cell r="V2941" t="str">
            <v>41.755761</v>
          </cell>
          <cell r="W2941" t="str">
            <v>-72.729378</v>
          </cell>
        </row>
        <row r="2942">
          <cell r="B2942">
            <v>321032</v>
          </cell>
          <cell r="C2942" t="str">
            <v>Key - CUGINO S</v>
          </cell>
          <cell r="D2942" t="str">
            <v>C</v>
          </cell>
          <cell r="E2942">
            <v>0</v>
          </cell>
          <cell r="F2942" t="str">
            <v>TF</v>
          </cell>
          <cell r="G2942" t="str">
            <v>1053 FARMINGTON AVE</v>
          </cell>
          <cell r="H2942" t="str">
            <v>FARMINGTON</v>
          </cell>
          <cell r="I2942" t="str">
            <v>CT</v>
          </cell>
          <cell r="J2942" t="str">
            <v>06032</v>
          </cell>
          <cell r="K2942" t="str">
            <v>Exact Auto Street Reference Geocoded</v>
          </cell>
          <cell r="M2942" t="str">
            <v>LOUIE SALOVSKI</v>
          </cell>
          <cell r="N2942" t="str">
            <v>BLAIR DISTRICT</v>
          </cell>
          <cell r="P2942">
            <v>44383</v>
          </cell>
          <cell r="Q2942">
            <v>44476.783148148097</v>
          </cell>
          <cell r="R2942">
            <v>44760</v>
          </cell>
          <cell r="S2942" t="str">
            <v>FRANKIE</v>
          </cell>
          <cell r="U2942" t="str">
            <v>28</v>
          </cell>
          <cell r="V2942" t="str">
            <v>41.734995</v>
          </cell>
          <cell r="W2942" t="str">
            <v>-72.838078</v>
          </cell>
        </row>
        <row r="2943">
          <cell r="B2943">
            <v>321042</v>
          </cell>
          <cell r="C2943" t="str">
            <v>KEY - Wood n Smoke Pit Bar B Que</v>
          </cell>
          <cell r="D2943" t="str">
            <v>C</v>
          </cell>
          <cell r="E2943">
            <v>0</v>
          </cell>
          <cell r="F2943" t="str">
            <v>MR</v>
          </cell>
          <cell r="G2943" t="str">
            <v>123 Bantum Lake Rd</v>
          </cell>
          <cell r="H2943" t="str">
            <v>BANTAM</v>
          </cell>
          <cell r="I2943" t="str">
            <v>CT</v>
          </cell>
          <cell r="J2943" t="str">
            <v>06750</v>
          </cell>
          <cell r="K2943" t="str">
            <v>Exact Auto Street Reference Geocoded</v>
          </cell>
          <cell r="M2943" t="str">
            <v>SAUL SHEMKOVITZ</v>
          </cell>
          <cell r="N2943" t="str">
            <v>BLAIR DISTRICT</v>
          </cell>
          <cell r="P2943">
            <v>42993</v>
          </cell>
          <cell r="Q2943">
            <v>43857.714375000003</v>
          </cell>
          <cell r="R2943">
            <v>43891</v>
          </cell>
          <cell r="S2943" t="str">
            <v>FRANKIE</v>
          </cell>
          <cell r="U2943" t="str">
            <v>27</v>
          </cell>
          <cell r="V2943" t="str">
            <v>41.720552</v>
          </cell>
          <cell r="W2943" t="str">
            <v>-73.235908</v>
          </cell>
        </row>
        <row r="2944">
          <cell r="B2944">
            <v>321043</v>
          </cell>
          <cell r="C2944" t="str">
            <v>Lincoln Tech school</v>
          </cell>
          <cell r="D2944" t="str">
            <v>A</v>
          </cell>
          <cell r="E2944">
            <v>0</v>
          </cell>
          <cell r="F2944" t="str">
            <v>MR</v>
          </cell>
          <cell r="G2944" t="str">
            <v>97 Newberry RD</v>
          </cell>
          <cell r="H2944" t="str">
            <v>EAST WINDSOR</v>
          </cell>
          <cell r="I2944" t="str">
            <v>CT</v>
          </cell>
          <cell r="J2944" t="str">
            <v>06088</v>
          </cell>
          <cell r="K2944" t="str">
            <v>Exact Auto Street Reference Geocoded</v>
          </cell>
          <cell r="L2944" t="str">
            <v>IS</v>
          </cell>
          <cell r="M2944" t="str">
            <v>IGNAZIO BACILE</v>
          </cell>
          <cell r="N2944" t="str">
            <v>BLAIR DISTRICT</v>
          </cell>
          <cell r="O2944" t="str">
            <v>PICK UP EMPTY MILK CRATES AND PALLETS.</v>
          </cell>
          <cell r="P2944">
            <v>43034</v>
          </cell>
          <cell r="Q2944">
            <v>44510.493576388901</v>
          </cell>
          <cell r="R2944">
            <v>44762</v>
          </cell>
          <cell r="S2944" t="str">
            <v>FRANKIE</v>
          </cell>
          <cell r="V2944" t="str">
            <v>41.921396</v>
          </cell>
          <cell r="W2944" t="str">
            <v>-72.592963</v>
          </cell>
        </row>
        <row r="2945">
          <cell r="B2945">
            <v>321045</v>
          </cell>
          <cell r="C2945" t="str">
            <v>Cheeks Chix East Hartford 10-6</v>
          </cell>
          <cell r="E2945">
            <v>0</v>
          </cell>
          <cell r="F2945" t="str">
            <v>U</v>
          </cell>
          <cell r="G2945" t="str">
            <v>1257 Main St</v>
          </cell>
          <cell r="H2945" t="str">
            <v>EAST HARTFORD</v>
          </cell>
          <cell r="I2945" t="str">
            <v>CT</v>
          </cell>
          <cell r="J2945" t="str">
            <v>06108</v>
          </cell>
          <cell r="K2945" t="str">
            <v>High Confidence Auto Street Ref Geocoded</v>
          </cell>
          <cell r="M2945" t="str">
            <v>ROB ALLEN</v>
          </cell>
          <cell r="N2945" t="str">
            <v>BLAIR DISTRICT</v>
          </cell>
          <cell r="P2945">
            <v>43104</v>
          </cell>
          <cell r="Q2945">
            <v>44686.559131944399</v>
          </cell>
          <cell r="R2945">
            <v>43647</v>
          </cell>
          <cell r="S2945" t="str">
            <v>FRANKIE</v>
          </cell>
          <cell r="V2945" t="str">
            <v>41.774650</v>
          </cell>
          <cell r="W2945" t="str">
            <v>-72.640222</v>
          </cell>
        </row>
        <row r="2946">
          <cell r="B2946">
            <v>321046</v>
          </cell>
          <cell r="C2946" t="str">
            <v>Cheeks Chix Wallingford</v>
          </cell>
          <cell r="D2946" t="str">
            <v>D</v>
          </cell>
          <cell r="E2946">
            <v>0</v>
          </cell>
          <cell r="F2946" t="str">
            <v>TF</v>
          </cell>
          <cell r="G2946" t="str">
            <v>822  East Center st</v>
          </cell>
          <cell r="H2946" t="str">
            <v>WALLINGFORD</v>
          </cell>
          <cell r="I2946" t="str">
            <v>CT</v>
          </cell>
          <cell r="J2946" t="str">
            <v>06492</v>
          </cell>
          <cell r="K2946" t="str">
            <v>Exact Auto Street Reference Geocoded</v>
          </cell>
          <cell r="M2946" t="str">
            <v>JAMES NASTRI</v>
          </cell>
          <cell r="N2946" t="str">
            <v>BLAIR DISTRICT</v>
          </cell>
          <cell r="O2946" t="str">
            <v>EFFECTIVE 8/10/20 Del in all locations unless cust chooses not to.</v>
          </cell>
          <cell r="P2946">
            <v>43104</v>
          </cell>
          <cell r="Q2946">
            <v>44692.535324074102</v>
          </cell>
          <cell r="R2946">
            <v>44763</v>
          </cell>
          <cell r="S2946" t="str">
            <v>FRANKIE</v>
          </cell>
          <cell r="V2946" t="str">
            <v>41.447443</v>
          </cell>
          <cell r="W2946" t="str">
            <v>-72.801672</v>
          </cell>
        </row>
        <row r="2947">
          <cell r="B2947">
            <v>321048</v>
          </cell>
          <cell r="C2947" t="str">
            <v>KEY - Cheeks Chix New Jersey</v>
          </cell>
          <cell r="D2947" t="str">
            <v>C</v>
          </cell>
          <cell r="E2947">
            <v>0</v>
          </cell>
          <cell r="F2947" t="str">
            <v>U</v>
          </cell>
          <cell r="G2947" t="str">
            <v>873 King George RD</v>
          </cell>
          <cell r="H2947" t="str">
            <v>FORDS</v>
          </cell>
          <cell r="I2947" t="str">
            <v>NJ</v>
          </cell>
          <cell r="J2947" t="str">
            <v>08863</v>
          </cell>
          <cell r="K2947" t="str">
            <v>High Confidence Auto Street Ref Geocoded</v>
          </cell>
          <cell r="M2947" t="str">
            <v>ROB ALLEN</v>
          </cell>
          <cell r="N2947" t="str">
            <v>BLAIR DISTRICT</v>
          </cell>
          <cell r="O2947" t="str">
            <v>Front or Back door delivery depending on time you arrive.  Big sidewalk on back.  Bring full pallet with handtruck by door.  Walk around and enter front. by fryers are the li</v>
          </cell>
          <cell r="P2947">
            <v>43104</v>
          </cell>
          <cell r="Q2947">
            <v>44686.559131944399</v>
          </cell>
          <cell r="R2947">
            <v>43684</v>
          </cell>
          <cell r="S2947" t="str">
            <v>FRANKIE</v>
          </cell>
          <cell r="U2947" t="str">
            <v>23</v>
          </cell>
          <cell r="V2947" t="str">
            <v>40.529024</v>
          </cell>
          <cell r="W2947" t="str">
            <v>-74.315991</v>
          </cell>
        </row>
        <row r="2948">
          <cell r="B2948">
            <v>321050</v>
          </cell>
          <cell r="C2948" t="str">
            <v>Cheek s Chicken-Wethersfield</v>
          </cell>
          <cell r="E2948">
            <v>0</v>
          </cell>
          <cell r="F2948" t="str">
            <v>TF</v>
          </cell>
          <cell r="G2948" t="str">
            <v>740 SILAS DEANE HIGH</v>
          </cell>
          <cell r="H2948" t="str">
            <v>WETHERSFIELD</v>
          </cell>
          <cell r="I2948" t="str">
            <v>CT</v>
          </cell>
          <cell r="J2948" t="str">
            <v>06109</v>
          </cell>
          <cell r="K2948" t="str">
            <v>Exact Auto Street Reference Geocoded</v>
          </cell>
          <cell r="P2948">
            <v>44002</v>
          </cell>
          <cell r="Q2948">
            <v>44028.5781712963</v>
          </cell>
          <cell r="S2948" t="str">
            <v>FRANKIE</v>
          </cell>
          <cell r="V2948" t="str">
            <v>41.704185</v>
          </cell>
          <cell r="W2948" t="str">
            <v>-72.660677</v>
          </cell>
        </row>
        <row r="2949">
          <cell r="B2949">
            <v>321053</v>
          </cell>
          <cell r="C2949" t="str">
            <v>Cheeks Chix East Hartford 10-6</v>
          </cell>
          <cell r="E2949">
            <v>0</v>
          </cell>
          <cell r="F2949" t="str">
            <v>TF</v>
          </cell>
          <cell r="G2949" t="str">
            <v>1257 Main St</v>
          </cell>
          <cell r="H2949" t="str">
            <v>EAST HARTFORD</v>
          </cell>
          <cell r="I2949" t="str">
            <v>CT</v>
          </cell>
          <cell r="J2949" t="str">
            <v>6108.</v>
          </cell>
          <cell r="K2949" t="str">
            <v>High Confidence Auto Street Ref Geocoded</v>
          </cell>
          <cell r="M2949" t="str">
            <v>ROB ALLEN</v>
          </cell>
          <cell r="N2949" t="str">
            <v>BLAIR DISTRICT</v>
          </cell>
          <cell r="P2949">
            <v>44002</v>
          </cell>
          <cell r="Q2949">
            <v>44686.559131944399</v>
          </cell>
          <cell r="S2949" t="str">
            <v>FRANKIE</v>
          </cell>
          <cell r="V2949" t="str">
            <v>41.774650</v>
          </cell>
          <cell r="W2949" t="str">
            <v>-72.640222</v>
          </cell>
        </row>
        <row r="2950">
          <cell r="B2950">
            <v>321054</v>
          </cell>
          <cell r="C2950" t="str">
            <v>Brookfield Provisions 6-6</v>
          </cell>
          <cell r="D2950" t="str">
            <v>A</v>
          </cell>
          <cell r="E2950">
            <v>0</v>
          </cell>
          <cell r="F2950" t="str">
            <v>U</v>
          </cell>
          <cell r="G2950" t="str">
            <v>15 Old Sherman Turnpike</v>
          </cell>
          <cell r="H2950" t="str">
            <v>DANBURY</v>
          </cell>
          <cell r="I2950" t="str">
            <v>CT</v>
          </cell>
          <cell r="J2950" t="str">
            <v>06810</v>
          </cell>
          <cell r="K2950" t="str">
            <v>Exact Auto Street Reference Geocoded</v>
          </cell>
          <cell r="M2950" t="str">
            <v>ROB ALLEN</v>
          </cell>
          <cell r="N2950" t="str">
            <v>BLAIR DISTRICT</v>
          </cell>
          <cell r="P2950">
            <v>43530</v>
          </cell>
          <cell r="Q2950">
            <v>44686.559131944399</v>
          </cell>
          <cell r="R2950">
            <v>43795</v>
          </cell>
          <cell r="S2950" t="str">
            <v>FRANKIE</v>
          </cell>
          <cell r="V2950" t="str">
            <v>41.410219</v>
          </cell>
          <cell r="W2950" t="str">
            <v>-73.407525</v>
          </cell>
        </row>
        <row r="2951">
          <cell r="B2951">
            <v>321055</v>
          </cell>
          <cell r="C2951" t="str">
            <v>Lamberti Sausage</v>
          </cell>
          <cell r="E2951">
            <v>0</v>
          </cell>
          <cell r="F2951" t="str">
            <v>U</v>
          </cell>
          <cell r="G2951" t="str">
            <v>207 Food Terminal Plaza</v>
          </cell>
          <cell r="H2951" t="str">
            <v>NEW HAVEN</v>
          </cell>
          <cell r="I2951" t="str">
            <v>CT</v>
          </cell>
          <cell r="J2951" t="str">
            <v>06511</v>
          </cell>
          <cell r="K2951" t="str">
            <v>Exact Auto Street Reference Geocoded</v>
          </cell>
          <cell r="N2951" t="str">
            <v>BLAIR DISTRICT</v>
          </cell>
          <cell r="P2951">
            <v>43543</v>
          </cell>
          <cell r="Q2951">
            <v>44686.559131944399</v>
          </cell>
          <cell r="R2951">
            <v>43796</v>
          </cell>
          <cell r="S2951" t="str">
            <v>FRANKIE</v>
          </cell>
          <cell r="V2951" t="str">
            <v>41.293979</v>
          </cell>
          <cell r="W2951" t="str">
            <v>-72.921215</v>
          </cell>
        </row>
        <row r="2952">
          <cell r="B2952">
            <v>321057</v>
          </cell>
          <cell r="C2952" t="str">
            <v>Three Brothers Family Restaurant</v>
          </cell>
          <cell r="E2952">
            <v>0</v>
          </cell>
          <cell r="F2952" t="str">
            <v>U</v>
          </cell>
          <cell r="G2952" t="str">
            <v>79 Danbury Road</v>
          </cell>
          <cell r="H2952" t="str">
            <v>NEW MILFORD</v>
          </cell>
          <cell r="I2952" t="str">
            <v>CT</v>
          </cell>
          <cell r="J2952" t="str">
            <v>06776</v>
          </cell>
          <cell r="K2952" t="str">
            <v>Exact Auto Street Reference Geocoded</v>
          </cell>
          <cell r="M2952" t="str">
            <v>ROB ALLEN</v>
          </cell>
          <cell r="N2952" t="str">
            <v>BLAIR DISTRICT</v>
          </cell>
          <cell r="P2952">
            <v>43762</v>
          </cell>
          <cell r="Q2952">
            <v>43914.602962962999</v>
          </cell>
          <cell r="R2952">
            <v>43795</v>
          </cell>
          <cell r="S2952" t="str">
            <v>FRANKIE</v>
          </cell>
          <cell r="V2952" t="str">
            <v>41.563318</v>
          </cell>
          <cell r="W2952" t="str">
            <v>-73.415160</v>
          </cell>
        </row>
        <row r="2953">
          <cell r="B2953">
            <v>322004</v>
          </cell>
          <cell r="C2953" t="str">
            <v>Grafton Job Corp</v>
          </cell>
          <cell r="D2953" t="str">
            <v>A</v>
          </cell>
          <cell r="E2953">
            <v>0</v>
          </cell>
          <cell r="F2953" t="str">
            <v>TF</v>
          </cell>
          <cell r="G2953" t="str">
            <v>100 Pine St</v>
          </cell>
          <cell r="H2953" t="str">
            <v>NORTH GRAFTON</v>
          </cell>
          <cell r="I2953" t="str">
            <v>MA</v>
          </cell>
          <cell r="J2953" t="str">
            <v>01536</v>
          </cell>
          <cell r="K2953" t="str">
            <v>Exact Auto Street Reference Geocoded</v>
          </cell>
          <cell r="L2953" t="str">
            <v>NEED DOCK PLATE</v>
          </cell>
          <cell r="M2953" t="str">
            <v>40/STEVE SMITH</v>
          </cell>
          <cell r="N2953" t="str">
            <v>SMITH DISTRICT</v>
          </cell>
          <cell r="O2953" t="str">
            <v>EFFECTIVE 8/10/20 Del in all locations unless cust chooses not to.  Do not deliver during (11am-1pm).  Product cannot be dropped without a staff member present.  Must be checked in.  Invoice customer keeps must have driver and customer signature.</v>
          </cell>
          <cell r="P2953">
            <v>40949</v>
          </cell>
          <cell r="Q2953">
            <v>44672.772395833301</v>
          </cell>
          <cell r="R2953">
            <v>44763</v>
          </cell>
          <cell r="S2953" t="str">
            <v>ADMIN</v>
          </cell>
          <cell r="V2953" t="str">
            <v>42.248441</v>
          </cell>
          <cell r="W2953" t="str">
            <v>-71.684824</v>
          </cell>
        </row>
        <row r="2954">
          <cell r="B2954">
            <v>322005</v>
          </cell>
          <cell r="C2954" t="str">
            <v>Grafton Job Corp 8-12 / 1-4</v>
          </cell>
          <cell r="D2954" t="str">
            <v>A</v>
          </cell>
          <cell r="E2954">
            <v>0</v>
          </cell>
          <cell r="F2954" t="str">
            <v>TF</v>
          </cell>
          <cell r="G2954" t="str">
            <v>100 Pine St</v>
          </cell>
          <cell r="H2954" t="str">
            <v>NORTH GRAFTON</v>
          </cell>
          <cell r="I2954" t="str">
            <v>MA</v>
          </cell>
          <cell r="J2954" t="str">
            <v>1536.</v>
          </cell>
          <cell r="K2954" t="str">
            <v>Exact Auto Street Reference Geocoded</v>
          </cell>
          <cell r="L2954" t="str">
            <v>NO Keune, David</v>
          </cell>
          <cell r="M2954" t="str">
            <v>40/STEVE SMITH</v>
          </cell>
          <cell r="N2954" t="str">
            <v>SMITH DISTRICT</v>
          </cell>
          <cell r="P2954">
            <v>44002</v>
          </cell>
          <cell r="Q2954">
            <v>44496.570127314801</v>
          </cell>
          <cell r="S2954" t="str">
            <v>FRANKIE</v>
          </cell>
          <cell r="V2954" t="str">
            <v>42.248441</v>
          </cell>
          <cell r="W2954" t="str">
            <v>-71.684824</v>
          </cell>
        </row>
        <row r="2955">
          <cell r="B2955">
            <v>322006</v>
          </cell>
          <cell r="C2955" t="str">
            <v>Grafton Job Corp 8-12 / 1-4</v>
          </cell>
          <cell r="E2955">
            <v>0</v>
          </cell>
          <cell r="F2955" t="str">
            <v>TF</v>
          </cell>
          <cell r="G2955" t="str">
            <v>100 Pine St</v>
          </cell>
          <cell r="H2955" t="str">
            <v>NORTH GRAFTON</v>
          </cell>
          <cell r="I2955" t="str">
            <v>MA</v>
          </cell>
          <cell r="J2955" t="str">
            <v>1536.</v>
          </cell>
          <cell r="K2955" t="str">
            <v>Exact Auto Street Reference Geocoded</v>
          </cell>
          <cell r="M2955" t="str">
            <v>40/STEVE SMITH</v>
          </cell>
          <cell r="N2955" t="str">
            <v>SMITH DISTRICT</v>
          </cell>
          <cell r="P2955">
            <v>44002</v>
          </cell>
          <cell r="Q2955">
            <v>44496.570127314801</v>
          </cell>
          <cell r="S2955" t="str">
            <v>FRANKIE</v>
          </cell>
          <cell r="V2955" t="str">
            <v>42.248441</v>
          </cell>
          <cell r="W2955" t="str">
            <v>-71.684824</v>
          </cell>
        </row>
        <row r="2956">
          <cell r="B2956">
            <v>322026</v>
          </cell>
          <cell r="C2956" t="str">
            <v>Tex Barry s Coney Island 8-11/2-5</v>
          </cell>
          <cell r="D2956" t="str">
            <v>A</v>
          </cell>
          <cell r="E2956">
            <v>0</v>
          </cell>
          <cell r="F2956" t="str">
            <v>U</v>
          </cell>
          <cell r="G2956" t="str">
            <v>31 County St</v>
          </cell>
          <cell r="H2956" t="str">
            <v>ATTLEBORO</v>
          </cell>
          <cell r="I2956" t="str">
            <v>MA</v>
          </cell>
          <cell r="J2956" t="str">
            <v>02703</v>
          </cell>
          <cell r="K2956" t="str">
            <v>Exact Auto Street Reference Geocoded</v>
          </cell>
          <cell r="M2956" t="str">
            <v>PAUL PERRY</v>
          </cell>
          <cell r="N2956" t="str">
            <v>BLAIR DISTRICT</v>
          </cell>
          <cell r="O2956" t="str">
            <v>EFFECTIVE 8/10/20 Del in all locations unless cust chooses not to.</v>
          </cell>
          <cell r="P2956">
            <v>41338</v>
          </cell>
          <cell r="Q2956">
            <v>44479.498645833301</v>
          </cell>
          <cell r="R2956">
            <v>44439</v>
          </cell>
          <cell r="S2956" t="str">
            <v>FRANKIE</v>
          </cell>
          <cell r="V2956" t="str">
            <v>41.943804</v>
          </cell>
          <cell r="W2956" t="str">
            <v>-71.285223</v>
          </cell>
        </row>
        <row r="2957">
          <cell r="B2957">
            <v>322031</v>
          </cell>
          <cell r="C2957" t="str">
            <v>Del s lemonade</v>
          </cell>
          <cell r="D2957" t="str">
            <v>B</v>
          </cell>
          <cell r="E2957">
            <v>0</v>
          </cell>
          <cell r="F2957" t="str">
            <v>U</v>
          </cell>
          <cell r="G2957" t="str">
            <v>1260 Oaklawn Ave</v>
          </cell>
          <cell r="H2957" t="str">
            <v>CRANSTON</v>
          </cell>
          <cell r="I2957" t="str">
            <v>RI</v>
          </cell>
          <cell r="J2957" t="str">
            <v>02920</v>
          </cell>
          <cell r="K2957" t="str">
            <v>Exact Auto Street Reference Geocoded</v>
          </cell>
          <cell r="M2957" t="str">
            <v>PAUL PERRY</v>
          </cell>
          <cell r="N2957" t="str">
            <v>BLAIR DISTRICT</v>
          </cell>
          <cell r="O2957" t="str">
            <v>EFFECTIVE 8/10/20 Del in all locations unless cust chooses not to.</v>
          </cell>
          <cell r="P2957">
            <v>41358</v>
          </cell>
          <cell r="Q2957">
            <v>44479.498645833301</v>
          </cell>
          <cell r="R2957">
            <v>44389</v>
          </cell>
          <cell r="S2957" t="str">
            <v>FRANKIE</v>
          </cell>
          <cell r="V2957" t="str">
            <v>41.735039</v>
          </cell>
          <cell r="W2957" t="str">
            <v>-71.477622</v>
          </cell>
        </row>
        <row r="2958">
          <cell r="B2958">
            <v>322032</v>
          </cell>
          <cell r="C2958" t="str">
            <v>Country Kitchen 5 - 2</v>
          </cell>
          <cell r="D2958" t="str">
            <v>C</v>
          </cell>
          <cell r="E2958">
            <v>0</v>
          </cell>
          <cell r="F2958" t="str">
            <v>U</v>
          </cell>
          <cell r="G2958" t="str">
            <v>469 Taunton Ave</v>
          </cell>
          <cell r="H2958" t="str">
            <v>SEEKONK</v>
          </cell>
          <cell r="I2958" t="str">
            <v>MA</v>
          </cell>
          <cell r="J2958" t="str">
            <v>02771</v>
          </cell>
          <cell r="K2958" t="str">
            <v>Exact Auto Street Reference Geocoded</v>
          </cell>
          <cell r="M2958" t="str">
            <v>PAUL PERRY</v>
          </cell>
          <cell r="N2958" t="str">
            <v>BLAIR DISTRICT</v>
          </cell>
          <cell r="O2958" t="str">
            <v>EFFECTIVE 8/10/20 Del in all locations unless cust chooses not to.</v>
          </cell>
          <cell r="P2958">
            <v>41361</v>
          </cell>
          <cell r="Q2958">
            <v>44479.498645833301</v>
          </cell>
          <cell r="R2958">
            <v>44440</v>
          </cell>
          <cell r="S2958" t="str">
            <v>FRANKIE</v>
          </cell>
          <cell r="V2958" t="str">
            <v>41.827055</v>
          </cell>
          <cell r="W2958" t="str">
            <v>-71.326523</v>
          </cell>
        </row>
        <row r="2959">
          <cell r="B2959">
            <v>322035</v>
          </cell>
          <cell r="C2959" t="str">
            <v>FFA ALUMNI ASSOCIATION</v>
          </cell>
          <cell r="D2959" t="str">
            <v>A</v>
          </cell>
          <cell r="E2959">
            <v>0</v>
          </cell>
          <cell r="F2959" t="str">
            <v>WF</v>
          </cell>
          <cell r="G2959" t="str">
            <v>48 Tefft Hill Road</v>
          </cell>
          <cell r="H2959" t="str">
            <v>RICHMOND</v>
          </cell>
          <cell r="I2959" t="str">
            <v>RI</v>
          </cell>
          <cell r="J2959" t="str">
            <v>02898</v>
          </cell>
          <cell r="K2959" t="str">
            <v>Exact Auto Street Reference Geocoded</v>
          </cell>
          <cell r="M2959" t="str">
            <v>LORI BLAIR</v>
          </cell>
          <cell r="N2959" t="str">
            <v>BLAIR DISTRICT</v>
          </cell>
          <cell r="O2959" t="str">
            <v>Order 8/9 will to to fair grounds. Go through gates &amp; str8 back past all bldgs on left. FFA Alumni bldg is at end on left.  8/16/19 order goes to school on 190 Richmond Rd. C</v>
          </cell>
          <cell r="P2959">
            <v>41477</v>
          </cell>
          <cell r="Q2959">
            <v>44419.388784722199</v>
          </cell>
          <cell r="R2959">
            <v>44420</v>
          </cell>
          <cell r="S2959" t="str">
            <v>ADMIN</v>
          </cell>
          <cell r="V2959" t="str">
            <v>41.550187</v>
          </cell>
          <cell r="W2959" t="str">
            <v>-71.665348</v>
          </cell>
        </row>
        <row r="2960">
          <cell r="B2960">
            <v>322041</v>
          </cell>
          <cell r="C2960" t="str">
            <v>Camp Canonicus 7-5</v>
          </cell>
          <cell r="E2960">
            <v>0</v>
          </cell>
          <cell r="F2960" t="str">
            <v>U</v>
          </cell>
          <cell r="G2960" t="str">
            <v>54 Exeter Rd</v>
          </cell>
          <cell r="H2960" t="str">
            <v>exeter</v>
          </cell>
          <cell r="I2960" t="str">
            <v>RI</v>
          </cell>
          <cell r="J2960" t="str">
            <v>02882</v>
          </cell>
          <cell r="K2960" t="str">
            <v>High Confidence Auto Street Ref Geocoded</v>
          </cell>
          <cell r="M2960" t="str">
            <v>MIKE GILLOOLY BDM</v>
          </cell>
          <cell r="N2960" t="str">
            <v>BLAIR DISTRICT</v>
          </cell>
          <cell r="O2960" t="str">
            <v>EFFECTIVE 8/10/20 Del in all locations unless cust chooses not to.</v>
          </cell>
          <cell r="P2960">
            <v>41795</v>
          </cell>
          <cell r="Q2960">
            <v>44496.539884259299</v>
          </cell>
          <cell r="R2960">
            <v>44437</v>
          </cell>
          <cell r="S2960" t="str">
            <v>FRANKIE</v>
          </cell>
          <cell r="V2960" t="str">
            <v>41.544797</v>
          </cell>
          <cell r="W2960" t="str">
            <v>-71.521986</v>
          </cell>
        </row>
        <row r="2961">
          <cell r="B2961">
            <v>322054</v>
          </cell>
          <cell r="C2961" t="str">
            <v>Manchester Job Corps</v>
          </cell>
          <cell r="E2961">
            <v>0</v>
          </cell>
          <cell r="F2961" t="str">
            <v>TF</v>
          </cell>
          <cell r="G2961" t="str">
            <v>943 Dunbarton Rd</v>
          </cell>
          <cell r="H2961" t="str">
            <v>Manchester</v>
          </cell>
          <cell r="I2961" t="str">
            <v>NH</v>
          </cell>
          <cell r="J2961" t="str">
            <v>03102</v>
          </cell>
          <cell r="K2961" t="str">
            <v>Exact Auto Street Reference Geocoded</v>
          </cell>
          <cell r="M2961" t="str">
            <v>40/STEVE SMITH</v>
          </cell>
          <cell r="N2961" t="str">
            <v>SMITH DISTRICT</v>
          </cell>
          <cell r="O2961" t="str">
            <v>EFFECTIVE 8/10/20 Del in all locations unless cust chooses not to.</v>
          </cell>
          <cell r="P2961">
            <v>42177</v>
          </cell>
          <cell r="Q2961">
            <v>44496.539884259299</v>
          </cell>
          <cell r="R2961">
            <v>44760</v>
          </cell>
          <cell r="S2961" t="str">
            <v>FRANKIE</v>
          </cell>
          <cell r="V2961" t="str">
            <v>43.026191</v>
          </cell>
          <cell r="W2961" t="str">
            <v>-71.505936</v>
          </cell>
        </row>
        <row r="2962">
          <cell r="B2962">
            <v>322055</v>
          </cell>
          <cell r="C2962" t="str">
            <v>Manchester Job Corps</v>
          </cell>
          <cell r="D2962" t="str">
            <v>A</v>
          </cell>
          <cell r="E2962">
            <v>0</v>
          </cell>
          <cell r="F2962" t="str">
            <v>TF</v>
          </cell>
          <cell r="G2962" t="str">
            <v>943 Dunbarton Rd</v>
          </cell>
          <cell r="H2962" t="str">
            <v>Manchester</v>
          </cell>
          <cell r="I2962" t="str">
            <v>NH</v>
          </cell>
          <cell r="J2962" t="str">
            <v>3102.</v>
          </cell>
          <cell r="K2962" t="str">
            <v>Exact Auto Street Reference Geocoded</v>
          </cell>
          <cell r="M2962" t="str">
            <v>40/STEVE SMITH</v>
          </cell>
          <cell r="N2962" t="str">
            <v>SMITH DISTRICT</v>
          </cell>
          <cell r="P2962">
            <v>44002</v>
          </cell>
          <cell r="Q2962">
            <v>44496.570127314801</v>
          </cell>
          <cell r="S2962" t="str">
            <v>FRANKIE</v>
          </cell>
          <cell r="V2962" t="str">
            <v>43.024041</v>
          </cell>
          <cell r="W2962" t="str">
            <v>-71.502091</v>
          </cell>
        </row>
        <row r="2963">
          <cell r="B2963">
            <v>322056</v>
          </cell>
          <cell r="C2963" t="str">
            <v>Manchester Job Corps</v>
          </cell>
          <cell r="D2963" t="str">
            <v>A</v>
          </cell>
          <cell r="E2963">
            <v>0</v>
          </cell>
          <cell r="F2963" t="str">
            <v>TF</v>
          </cell>
          <cell r="G2963" t="str">
            <v>943 Dunbarton Rd</v>
          </cell>
          <cell r="H2963" t="str">
            <v>Manchester</v>
          </cell>
          <cell r="I2963" t="str">
            <v>NH</v>
          </cell>
          <cell r="J2963" t="str">
            <v>3102.</v>
          </cell>
          <cell r="K2963" t="str">
            <v>Exact Auto Street Reference Geocoded</v>
          </cell>
          <cell r="M2963" t="str">
            <v>40/STEVE SMITH</v>
          </cell>
          <cell r="N2963" t="str">
            <v>SMITH DISTRICT</v>
          </cell>
          <cell r="P2963">
            <v>44002</v>
          </cell>
          <cell r="Q2963">
            <v>44496.570127314801</v>
          </cell>
          <cell r="S2963" t="str">
            <v>FRANKIE</v>
          </cell>
          <cell r="V2963" t="str">
            <v>43.024041</v>
          </cell>
          <cell r="W2963" t="str">
            <v>-71.502091</v>
          </cell>
        </row>
        <row r="2964">
          <cell r="B2964">
            <v>322070</v>
          </cell>
          <cell r="C2964" t="str">
            <v>Cherry Hill Grill 6-6</v>
          </cell>
          <cell r="E2964">
            <v>0</v>
          </cell>
          <cell r="F2964" t="str">
            <v>U</v>
          </cell>
          <cell r="G2964" t="str">
            <v>8 Cherry Hill Ave</v>
          </cell>
          <cell r="H2964" t="str">
            <v>JOHNSTON</v>
          </cell>
          <cell r="I2964" t="str">
            <v>RI</v>
          </cell>
          <cell r="J2964" t="str">
            <v>02919</v>
          </cell>
          <cell r="K2964" t="str">
            <v>High Confidence Auto Street Ref Geocoded</v>
          </cell>
          <cell r="M2964" t="str">
            <v>PAUL PERRY</v>
          </cell>
          <cell r="N2964" t="str">
            <v>BLAIR DISTRICT</v>
          </cell>
          <cell r="O2964" t="str">
            <v>EFFECTIVE 8/10/20 Del in all locations unless cust chooses not to.</v>
          </cell>
          <cell r="P2964">
            <v>42634</v>
          </cell>
          <cell r="Q2964">
            <v>44479.498645833301</v>
          </cell>
          <cell r="R2964">
            <v>43970</v>
          </cell>
          <cell r="S2964" t="str">
            <v>FRANKIE</v>
          </cell>
          <cell r="V2964" t="str">
            <v>41.836758</v>
          </cell>
          <cell r="W2964" t="str">
            <v>-71.482298</v>
          </cell>
        </row>
        <row r="2965">
          <cell r="B2965">
            <v>322077</v>
          </cell>
          <cell r="C2965" t="str">
            <v>Bon Vue Ocean Bistro</v>
          </cell>
          <cell r="D2965" t="str">
            <v>C</v>
          </cell>
          <cell r="E2965">
            <v>0</v>
          </cell>
          <cell r="F2965" t="str">
            <v>U</v>
          </cell>
          <cell r="G2965" t="str">
            <v>1230 Ocean Rd</v>
          </cell>
          <cell r="H2965" t="str">
            <v>NARRAGANSETT</v>
          </cell>
          <cell r="I2965" t="str">
            <v>RI</v>
          </cell>
          <cell r="J2965" t="str">
            <v>02882</v>
          </cell>
          <cell r="K2965" t="str">
            <v>Exact Auto Street Reference Geocoded</v>
          </cell>
          <cell r="M2965" t="str">
            <v>MIKE GILLOOLY BDM</v>
          </cell>
          <cell r="N2965" t="str">
            <v>BLAIR DISTRICT</v>
          </cell>
          <cell r="O2965" t="str">
            <v>EFFECTIVE 8/10/20 Del in all locations unless cust chooses not to.</v>
          </cell>
          <cell r="P2965">
            <v>42815</v>
          </cell>
          <cell r="Q2965">
            <v>44479.497719907398</v>
          </cell>
          <cell r="R2965">
            <v>44440</v>
          </cell>
          <cell r="S2965" t="str">
            <v>FRANKIE</v>
          </cell>
          <cell r="V2965" t="str">
            <v>41.373219</v>
          </cell>
          <cell r="W2965" t="str">
            <v>-71.484471</v>
          </cell>
        </row>
        <row r="2966">
          <cell r="B2966">
            <v>322080</v>
          </cell>
          <cell r="C2966" t="str">
            <v>KEY - Jim s Dock</v>
          </cell>
          <cell r="D2966" t="str">
            <v>C</v>
          </cell>
          <cell r="E2966">
            <v>0</v>
          </cell>
          <cell r="F2966" t="str">
            <v>U</v>
          </cell>
          <cell r="G2966" t="str">
            <v>1175 Succotash Rd</v>
          </cell>
          <cell r="H2966" t="str">
            <v>WAKEFIELD</v>
          </cell>
          <cell r="I2966" t="str">
            <v>RI</v>
          </cell>
          <cell r="J2966" t="str">
            <v>02879</v>
          </cell>
          <cell r="K2966" t="str">
            <v>High Confidence Auto Street Ref Geocoded</v>
          </cell>
          <cell r="M2966" t="str">
            <v>MIKE GILLOOLY BDM</v>
          </cell>
          <cell r="N2966" t="str">
            <v>BLAIR DISTRICT</v>
          </cell>
          <cell r="O2966" t="str">
            <v>EFFECTIVE 8/10/20 Del in all locations unless cust chooses not to.  FREEZER IN SHED.  DOOR WILL BE OPEN. CODE 0583.</v>
          </cell>
          <cell r="P2966">
            <v>42879</v>
          </cell>
          <cell r="Q2966">
            <v>44479.497719907398</v>
          </cell>
          <cell r="R2966">
            <v>44444</v>
          </cell>
          <cell r="S2966" t="str">
            <v>FRANKIE</v>
          </cell>
          <cell r="V2966" t="str">
            <v>41.378513</v>
          </cell>
          <cell r="W2966" t="str">
            <v>-71.516179</v>
          </cell>
        </row>
        <row r="2967">
          <cell r="B2967">
            <v>322083</v>
          </cell>
          <cell r="C2967" t="str">
            <v>Monahan s Clam Shack</v>
          </cell>
          <cell r="D2967" t="str">
            <v>C</v>
          </cell>
          <cell r="E2967">
            <v>0</v>
          </cell>
          <cell r="F2967" t="str">
            <v>U</v>
          </cell>
          <cell r="G2967" t="str">
            <v>190 Ocean RD</v>
          </cell>
          <cell r="H2967" t="str">
            <v>NARRAGANSETT</v>
          </cell>
          <cell r="I2967" t="str">
            <v>RI</v>
          </cell>
          <cell r="J2967" t="str">
            <v>02882</v>
          </cell>
          <cell r="K2967" t="str">
            <v>Exact Auto Street Reference Geocoded</v>
          </cell>
          <cell r="M2967" t="str">
            <v>MIKE GILLOOLY BDM</v>
          </cell>
          <cell r="N2967" t="str">
            <v>BLAIR DISTRICT</v>
          </cell>
          <cell r="O2967" t="str">
            <v>EFFECTIVE 8/10/20 Del in all locations unless cust chooses not to.</v>
          </cell>
          <cell r="P2967">
            <v>42908</v>
          </cell>
          <cell r="Q2967">
            <v>44479.497719907398</v>
          </cell>
          <cell r="R2967">
            <v>44444</v>
          </cell>
          <cell r="S2967" t="str">
            <v>FRANKIE</v>
          </cell>
          <cell r="V2967" t="str">
            <v>41.422322</v>
          </cell>
          <cell r="W2967" t="str">
            <v>-71.456073</v>
          </cell>
        </row>
        <row r="2968">
          <cell r="B2968">
            <v>322084</v>
          </cell>
          <cell r="C2968" t="str">
            <v>Twin Willows</v>
          </cell>
          <cell r="E2968">
            <v>0</v>
          </cell>
          <cell r="F2968" t="str">
            <v>U</v>
          </cell>
          <cell r="G2968" t="str">
            <v>865 BOSTON NECK ROAD</v>
          </cell>
          <cell r="H2968" t="str">
            <v>NARRAGANSETT</v>
          </cell>
          <cell r="I2968" t="str">
            <v>RI</v>
          </cell>
          <cell r="J2968" t="str">
            <v>02882</v>
          </cell>
          <cell r="K2968" t="str">
            <v>Exact Auto Street Reference Geocoded</v>
          </cell>
          <cell r="M2968" t="str">
            <v>MIKE GILLOOLY BDM</v>
          </cell>
          <cell r="N2968" t="str">
            <v>BLAIR DISTRICT</v>
          </cell>
          <cell r="P2968">
            <v>44002</v>
          </cell>
          <cell r="Q2968">
            <v>44479.497719907398</v>
          </cell>
          <cell r="S2968" t="str">
            <v>FRANKIE</v>
          </cell>
          <cell r="V2968" t="str">
            <v>41.473803</v>
          </cell>
          <cell r="W2968" t="str">
            <v>-71.434182</v>
          </cell>
        </row>
        <row r="2969">
          <cell r="B2969">
            <v>322088</v>
          </cell>
          <cell r="C2969" t="str">
            <v>Tavern On Main</v>
          </cell>
          <cell r="E2969">
            <v>0</v>
          </cell>
          <cell r="F2969" t="str">
            <v>U</v>
          </cell>
          <cell r="G2969" t="str">
            <v>195 Main St</v>
          </cell>
          <cell r="H2969" t="str">
            <v>WAKEFIELD</v>
          </cell>
          <cell r="I2969" t="str">
            <v>RI</v>
          </cell>
          <cell r="J2969" t="str">
            <v>02879</v>
          </cell>
          <cell r="K2969" t="str">
            <v>High Confidence Auto Street Ref Geocoded</v>
          </cell>
          <cell r="M2969" t="str">
            <v>PAUL PERRY</v>
          </cell>
          <cell r="N2969" t="str">
            <v>BLAIR DISTRICT</v>
          </cell>
          <cell r="O2969" t="str">
            <v>EFFECTIVE 8/10/20 Del in all locations unless cust chooses not to.</v>
          </cell>
          <cell r="P2969">
            <v>43145</v>
          </cell>
          <cell r="Q2969">
            <v>44479.498645833301</v>
          </cell>
          <cell r="R2969">
            <v>44287</v>
          </cell>
          <cell r="S2969" t="str">
            <v>FRANKIE</v>
          </cell>
          <cell r="V2969" t="str">
            <v>41.440843</v>
          </cell>
          <cell r="W2969" t="str">
            <v>-71.495596</v>
          </cell>
        </row>
        <row r="2970">
          <cell r="B2970">
            <v>322090</v>
          </cell>
          <cell r="C2970" t="str">
            <v>TAVERN ON MAIN-EG #2</v>
          </cell>
          <cell r="E2970">
            <v>0</v>
          </cell>
          <cell r="F2970" t="str">
            <v>U</v>
          </cell>
          <cell r="G2970" t="str">
            <v>50 MAIN STREET</v>
          </cell>
          <cell r="H2970" t="str">
            <v>EAST GREENWICH</v>
          </cell>
          <cell r="I2970" t="str">
            <v>RI</v>
          </cell>
          <cell r="J2970" t="str">
            <v>02818</v>
          </cell>
          <cell r="K2970" t="str">
            <v>Exact Auto Street Reference Geocoded</v>
          </cell>
          <cell r="M2970" t="str">
            <v>PAUL PERRY</v>
          </cell>
          <cell r="N2970" t="str">
            <v>BLAIR DISTRICT</v>
          </cell>
          <cell r="O2970" t="str">
            <v>EFFECTIVE 8/10/20 Del in all locations unless cust chooses not to.</v>
          </cell>
          <cell r="P2970">
            <v>43612</v>
          </cell>
          <cell r="Q2970">
            <v>44479.498645833301</v>
          </cell>
          <cell r="R2970">
            <v>43961</v>
          </cell>
          <cell r="S2970" t="str">
            <v>FRANKIE</v>
          </cell>
          <cell r="V2970" t="str">
            <v>41.663283</v>
          </cell>
          <cell r="W2970" t="str">
            <v>-71.450020</v>
          </cell>
        </row>
        <row r="2971">
          <cell r="B2971">
            <v>324006</v>
          </cell>
          <cell r="C2971" t="str">
            <v>Waniewski Farms 12-4</v>
          </cell>
          <cell r="D2971" t="str">
            <v>B</v>
          </cell>
          <cell r="E2971">
            <v>0</v>
          </cell>
          <cell r="F2971" t="str">
            <v>W</v>
          </cell>
          <cell r="G2971" t="str">
            <v>409 South Westfield St</v>
          </cell>
          <cell r="H2971" t="str">
            <v>FEEDING HILLS</v>
          </cell>
          <cell r="I2971" t="str">
            <v>MA</v>
          </cell>
          <cell r="J2971" t="str">
            <v>01030</v>
          </cell>
          <cell r="K2971" t="str">
            <v>Exact Auto Street Reference Geocoded</v>
          </cell>
          <cell r="M2971" t="str">
            <v>IGNAZIO BACILE</v>
          </cell>
          <cell r="N2971" t="str">
            <v>BLAIR DISTRICT</v>
          </cell>
          <cell r="O2971" t="str">
            <v>EFFECTIVE 8/10/20 Del in all locations unless cust chooses not to.</v>
          </cell>
          <cell r="P2971">
            <v>41305</v>
          </cell>
          <cell r="Q2971">
            <v>44200.5242476852</v>
          </cell>
          <cell r="R2971">
            <v>44761</v>
          </cell>
          <cell r="S2971" t="str">
            <v>FRANKIE</v>
          </cell>
          <cell r="V2971" t="str">
            <v>42.052668</v>
          </cell>
          <cell r="W2971" t="str">
            <v>-72.675422</v>
          </cell>
        </row>
        <row r="2972">
          <cell r="B2972">
            <v>324014</v>
          </cell>
          <cell r="C2972" t="str">
            <v>Butcher Block</v>
          </cell>
          <cell r="D2972" t="str">
            <v>C</v>
          </cell>
          <cell r="E2972">
            <v>0</v>
          </cell>
          <cell r="F2972" t="str">
            <v>TF</v>
          </cell>
          <cell r="G2972" t="str">
            <v>37 North Elm St</v>
          </cell>
          <cell r="H2972" t="str">
            <v>WESTFIELD</v>
          </cell>
          <cell r="I2972" t="str">
            <v>MA</v>
          </cell>
          <cell r="J2972" t="str">
            <v>01085</v>
          </cell>
          <cell r="K2972" t="str">
            <v>Exact Auto Street Reference Geocoded</v>
          </cell>
          <cell r="M2972" t="str">
            <v>IGNAZIO BACILE</v>
          </cell>
          <cell r="N2972" t="str">
            <v>BLAIR DISTRICT</v>
          </cell>
          <cell r="O2972" t="str">
            <v>EFFECTIVE 8/10/20 Del in all locations unless cust chooses not to.</v>
          </cell>
          <cell r="P2972">
            <v>41379</v>
          </cell>
          <cell r="Q2972">
            <v>44243.858796296299</v>
          </cell>
          <cell r="R2972">
            <v>44753</v>
          </cell>
          <cell r="S2972" t="str">
            <v>FRANKIE</v>
          </cell>
          <cell r="V2972" t="str">
            <v>42.130438</v>
          </cell>
          <cell r="W2972" t="str">
            <v>-72.745097</v>
          </cell>
        </row>
        <row r="2973">
          <cell r="B2973">
            <v>324018</v>
          </cell>
          <cell r="C2973" t="str">
            <v>Genesis Spritual Life 7-11/1-5</v>
          </cell>
          <cell r="D2973" t="str">
            <v>D</v>
          </cell>
          <cell r="E2973">
            <v>0</v>
          </cell>
          <cell r="F2973" t="str">
            <v>TF</v>
          </cell>
          <cell r="G2973" t="str">
            <v>53 Mill St</v>
          </cell>
          <cell r="H2973" t="str">
            <v>WESTFIELD</v>
          </cell>
          <cell r="I2973" t="str">
            <v>MA</v>
          </cell>
          <cell r="J2973" t="str">
            <v>01085</v>
          </cell>
          <cell r="K2973" t="str">
            <v>Exact Auto Street Reference Geocoded</v>
          </cell>
          <cell r="M2973" t="str">
            <v>IGNAZIO BACILE</v>
          </cell>
          <cell r="N2973" t="str">
            <v>BLAIR DISTRICT</v>
          </cell>
          <cell r="P2973">
            <v>41442</v>
          </cell>
          <cell r="Q2973">
            <v>44200.5242476852</v>
          </cell>
          <cell r="R2973">
            <v>44749</v>
          </cell>
          <cell r="S2973" t="str">
            <v>FRANKIE</v>
          </cell>
          <cell r="V2973" t="str">
            <v>42.114645</v>
          </cell>
          <cell r="W2973" t="str">
            <v>-72.764007</v>
          </cell>
        </row>
        <row r="2974">
          <cell r="B2974">
            <v>324020</v>
          </cell>
          <cell r="C2974" t="str">
            <v>Fosters Supermarket 7-5</v>
          </cell>
          <cell r="D2974" t="str">
            <v>B</v>
          </cell>
          <cell r="E2974">
            <v>0</v>
          </cell>
          <cell r="F2974" t="str">
            <v>MR</v>
          </cell>
          <cell r="G2974" t="str">
            <v>70 Allen St</v>
          </cell>
          <cell r="H2974" t="str">
            <v>GREENFIELD</v>
          </cell>
          <cell r="I2974" t="str">
            <v>MA</v>
          </cell>
          <cell r="J2974" t="str">
            <v>01301</v>
          </cell>
          <cell r="K2974" t="str">
            <v>Exact Auto Street Reference Geocoded</v>
          </cell>
          <cell r="M2974" t="str">
            <v>IGNAZIO BACILE</v>
          </cell>
          <cell r="N2974" t="str">
            <v>BLAIR DISTRICT</v>
          </cell>
          <cell r="O2974" t="str">
            <v>EFFECTIVE 8/10/20 Del in all locations unless cust chooses not to.</v>
          </cell>
          <cell r="P2974">
            <v>41451</v>
          </cell>
          <cell r="Q2974">
            <v>44200.5242476852</v>
          </cell>
          <cell r="R2974">
            <v>44762</v>
          </cell>
          <cell r="S2974" t="str">
            <v>FRANKIE</v>
          </cell>
          <cell r="V2974" t="str">
            <v>42.596570</v>
          </cell>
          <cell r="W2974" t="str">
            <v>-72.609488</v>
          </cell>
        </row>
        <row r="2975">
          <cell r="B2975">
            <v>324027</v>
          </cell>
          <cell r="C2975" t="str">
            <v>Shady Glen Diner 6-11</v>
          </cell>
          <cell r="E2975">
            <v>0</v>
          </cell>
          <cell r="F2975" t="str">
            <v>MR</v>
          </cell>
          <cell r="G2975" t="str">
            <v>7 Ave A</v>
          </cell>
          <cell r="H2975" t="str">
            <v>TURNERS FALLS</v>
          </cell>
          <cell r="I2975" t="str">
            <v>MA</v>
          </cell>
          <cell r="J2975" t="str">
            <v>01376</v>
          </cell>
          <cell r="K2975" t="str">
            <v>Exact Auto Street Reference Geocoded</v>
          </cell>
          <cell r="M2975" t="str">
            <v>IGNAZIO BACILE</v>
          </cell>
          <cell r="N2975" t="str">
            <v>BLAIR DISTRICT</v>
          </cell>
          <cell r="P2975">
            <v>41648</v>
          </cell>
          <cell r="Q2975">
            <v>44200.5242476852</v>
          </cell>
          <cell r="R2975">
            <v>44083</v>
          </cell>
          <cell r="S2975" t="str">
            <v>FRANKIE</v>
          </cell>
          <cell r="V2975" t="str">
            <v>42.609364</v>
          </cell>
          <cell r="W2975" t="str">
            <v>-72.555494</v>
          </cell>
        </row>
        <row r="2976">
          <cell r="B2976">
            <v>324040</v>
          </cell>
          <cell r="C2976" t="str">
            <v>Quality Inn Chicopee 7-3</v>
          </cell>
          <cell r="D2976" t="str">
            <v>C</v>
          </cell>
          <cell r="E2976">
            <v>0</v>
          </cell>
          <cell r="F2976" t="str">
            <v>TF</v>
          </cell>
          <cell r="G2976" t="str">
            <v>463 Memorial Dr</v>
          </cell>
          <cell r="H2976" t="str">
            <v>CHICOPEE</v>
          </cell>
          <cell r="I2976" t="str">
            <v>MA</v>
          </cell>
          <cell r="J2976" t="str">
            <v>01020</v>
          </cell>
          <cell r="K2976" t="str">
            <v>Exact Auto Street Reference Geocoded</v>
          </cell>
          <cell r="M2976" t="str">
            <v>IGNAZIO BACILE</v>
          </cell>
          <cell r="N2976" t="str">
            <v>BLAIR DISTRICT</v>
          </cell>
          <cell r="P2976">
            <v>42053</v>
          </cell>
          <cell r="Q2976">
            <v>44676.651111111103</v>
          </cell>
          <cell r="R2976">
            <v>44756</v>
          </cell>
          <cell r="S2976" t="str">
            <v>FRANKIE</v>
          </cell>
          <cell r="V2976" t="str">
            <v>42.170670</v>
          </cell>
          <cell r="W2976" t="str">
            <v>-72.577350</v>
          </cell>
        </row>
        <row r="2977">
          <cell r="B2977">
            <v>324043</v>
          </cell>
          <cell r="C2977" t="str">
            <v>Rice Fruit farm</v>
          </cell>
          <cell r="D2977" t="str">
            <v>B</v>
          </cell>
          <cell r="E2977">
            <v>0</v>
          </cell>
          <cell r="F2977" t="str">
            <v>MR</v>
          </cell>
          <cell r="G2977" t="str">
            <v>757 Main St</v>
          </cell>
          <cell r="H2977" t="str">
            <v>WILBRAHAM</v>
          </cell>
          <cell r="I2977" t="str">
            <v>MA</v>
          </cell>
          <cell r="J2977" t="str">
            <v>01095</v>
          </cell>
          <cell r="K2977" t="str">
            <v>Exact Auto Street Reference Geocoded</v>
          </cell>
          <cell r="M2977" t="str">
            <v>IGNAZIO BACILE</v>
          </cell>
          <cell r="N2977" t="str">
            <v>BLAIR DISTRICT</v>
          </cell>
          <cell r="O2977" t="str">
            <v>EFFECTIVE 8/10/20 Del in all locations unless cust chooses not to.</v>
          </cell>
          <cell r="P2977">
            <v>42116</v>
          </cell>
          <cell r="Q2977">
            <v>44243.858796296299</v>
          </cell>
          <cell r="R2977">
            <v>44766</v>
          </cell>
          <cell r="S2977" t="str">
            <v>FRANKIE</v>
          </cell>
          <cell r="V2977" t="str">
            <v>42.103877</v>
          </cell>
          <cell r="W2977" t="str">
            <v>-72.435981</v>
          </cell>
        </row>
        <row r="2978">
          <cell r="B2978">
            <v>324044</v>
          </cell>
          <cell r="C2978" t="str">
            <v>Easthampton Community Center</v>
          </cell>
          <cell r="D2978" t="str">
            <v>B</v>
          </cell>
          <cell r="E2978">
            <v>0</v>
          </cell>
          <cell r="F2978" t="str">
            <v>R</v>
          </cell>
          <cell r="G2978" t="str">
            <v>12 Clarke Street</v>
          </cell>
          <cell r="H2978" t="str">
            <v>EASTHAMPTON</v>
          </cell>
          <cell r="I2978" t="str">
            <v>MA</v>
          </cell>
          <cell r="J2978" t="str">
            <v>01027</v>
          </cell>
          <cell r="K2978" t="str">
            <v>High Confidence Auto Street Ref Geocoded</v>
          </cell>
          <cell r="M2978" t="str">
            <v>IGNAZIO BACILE</v>
          </cell>
          <cell r="N2978" t="str">
            <v>BLAIR DISTRICT</v>
          </cell>
          <cell r="O2978" t="str">
            <v>EFFECTIVE 8/10/20 Del in all locations unless cust chooses not to.</v>
          </cell>
          <cell r="P2978">
            <v>43634</v>
          </cell>
          <cell r="Q2978">
            <v>44200.5242476852</v>
          </cell>
          <cell r="R2978">
            <v>44748</v>
          </cell>
          <cell r="S2978" t="str">
            <v>FRANKIE</v>
          </cell>
          <cell r="V2978" t="str">
            <v>42.263924</v>
          </cell>
          <cell r="W2978" t="str">
            <v>-72.662071</v>
          </cell>
        </row>
        <row r="2979">
          <cell r="B2979">
            <v>324046</v>
          </cell>
          <cell r="C2979" t="str">
            <v>Food City Turners Falls 7-7</v>
          </cell>
          <cell r="D2979" t="str">
            <v>C</v>
          </cell>
          <cell r="E2979">
            <v>0</v>
          </cell>
          <cell r="F2979" t="str">
            <v>MR</v>
          </cell>
          <cell r="G2979" t="str">
            <v>250 Ave A</v>
          </cell>
          <cell r="H2979" t="str">
            <v>TURNERS FALLS</v>
          </cell>
          <cell r="I2979" t="str">
            <v>MA</v>
          </cell>
          <cell r="J2979" t="str">
            <v>01376</v>
          </cell>
          <cell r="K2979" t="str">
            <v>Exact Auto Street Reference Geocoded</v>
          </cell>
          <cell r="M2979" t="str">
            <v>IGNAZIO BACILE</v>
          </cell>
          <cell r="N2979" t="str">
            <v>BLAIR DISTRICT</v>
          </cell>
          <cell r="O2979" t="str">
            <v>EFFECTIVE 8/10/20 Del in all locations unless cust chooses not to.</v>
          </cell>
          <cell r="P2979">
            <v>42234</v>
          </cell>
          <cell r="Q2979">
            <v>44200.5242476852</v>
          </cell>
          <cell r="R2979">
            <v>44762</v>
          </cell>
          <cell r="S2979" t="str">
            <v>FRANKIE</v>
          </cell>
          <cell r="V2979" t="str">
            <v>42.604325</v>
          </cell>
          <cell r="W2979" t="str">
            <v>-72.560942</v>
          </cell>
        </row>
        <row r="2980">
          <cell r="B2980">
            <v>324058</v>
          </cell>
          <cell r="C2980" t="str">
            <v>Wyckoff Country Club</v>
          </cell>
          <cell r="E2980">
            <v>0</v>
          </cell>
          <cell r="F2980" t="str">
            <v>TF</v>
          </cell>
          <cell r="G2980" t="str">
            <v>233 Easthampton Road</v>
          </cell>
          <cell r="H2980" t="str">
            <v>HOLYOKE</v>
          </cell>
          <cell r="I2980" t="str">
            <v>MA</v>
          </cell>
          <cell r="J2980" t="str">
            <v>01040</v>
          </cell>
          <cell r="K2980" t="str">
            <v>Exact Auto Street Reference Geocoded</v>
          </cell>
          <cell r="M2980" t="str">
            <v>IGNAZIO BACILE</v>
          </cell>
          <cell r="N2980" t="str">
            <v>BLAIR DISTRICT</v>
          </cell>
          <cell r="O2980" t="str">
            <v>EFFECTIVE 8/10/20 Del in all locations unless cust chooses not to.  Use Ramp for del.</v>
          </cell>
          <cell r="P2980">
            <v>44032</v>
          </cell>
          <cell r="Q2980">
            <v>44425.316018518497</v>
          </cell>
          <cell r="R2980">
            <v>44151</v>
          </cell>
          <cell r="S2980" t="str">
            <v>ADMIN</v>
          </cell>
          <cell r="V2980" t="str">
            <v>42.223276</v>
          </cell>
          <cell r="W2980" t="str">
            <v>-72.642887</v>
          </cell>
        </row>
        <row r="2981">
          <cell r="B2981">
            <v>324061</v>
          </cell>
          <cell r="C2981" t="str">
            <v>Camp Northfield</v>
          </cell>
          <cell r="D2981" t="str">
            <v>C</v>
          </cell>
          <cell r="E2981">
            <v>0</v>
          </cell>
          <cell r="F2981" t="str">
            <v>MR</v>
          </cell>
          <cell r="G2981" t="str">
            <v>96 Wanamaker Rd</v>
          </cell>
          <cell r="H2981" t="str">
            <v>NORTHFIELD</v>
          </cell>
          <cell r="I2981" t="str">
            <v>MA</v>
          </cell>
          <cell r="J2981" t="str">
            <v>01360</v>
          </cell>
          <cell r="K2981" t="str">
            <v>Exact Auto Street Reference Geocoded</v>
          </cell>
          <cell r="M2981" t="str">
            <v>IGNAZIO BACILE</v>
          </cell>
          <cell r="N2981" t="str">
            <v>BLAIR DISTRICT</v>
          </cell>
          <cell r="O2981" t="str">
            <v>Deiliver after 12 on monday. If possible check in at front office before delivery. Enter off of Wanamker Rd.</v>
          </cell>
          <cell r="P2981">
            <v>42537</v>
          </cell>
          <cell r="Q2981">
            <v>44375.512708333299</v>
          </cell>
          <cell r="R2981">
            <v>44402</v>
          </cell>
          <cell r="S2981" t="str">
            <v>ADMIN</v>
          </cell>
          <cell r="V2981" t="str">
            <v>42.722914</v>
          </cell>
          <cell r="W2981" t="str">
            <v>-72.442083</v>
          </cell>
        </row>
        <row r="2982">
          <cell r="B2982">
            <v>324071</v>
          </cell>
          <cell r="C2982" t="str">
            <v>Italian Pavilion 6-10</v>
          </cell>
          <cell r="E2982">
            <v>0</v>
          </cell>
          <cell r="F2982" t="str">
            <v>U</v>
          </cell>
          <cell r="G2982" t="str">
            <v>1305 Memorial Ave</v>
          </cell>
          <cell r="H2982" t="str">
            <v>WEST SPRINGFIELD</v>
          </cell>
          <cell r="I2982" t="str">
            <v>MA</v>
          </cell>
          <cell r="J2982" t="str">
            <v>01089</v>
          </cell>
          <cell r="K2982" t="str">
            <v>Exact Auto Street Reference Geocoded</v>
          </cell>
          <cell r="M2982" t="str">
            <v>IGNAZIO BACILE</v>
          </cell>
          <cell r="N2982" t="str">
            <v>BLAIR DISTRICT</v>
          </cell>
          <cell r="O2982" t="str">
            <v>BIG E NAME: "Stella s Chocolate Chip"      ENTER AT GATE 1               800am arrival</v>
          </cell>
          <cell r="P2982">
            <v>42625</v>
          </cell>
          <cell r="Q2982">
            <v>44200.524259259299</v>
          </cell>
          <cell r="R2982">
            <v>43795</v>
          </cell>
          <cell r="S2982" t="str">
            <v>FRANKIE</v>
          </cell>
          <cell r="V2982" t="str">
            <v>42.092941</v>
          </cell>
          <cell r="W2982" t="str">
            <v>-72.619218</v>
          </cell>
        </row>
        <row r="2983">
          <cell r="B2983">
            <v>324079</v>
          </cell>
          <cell r="C2983" t="str">
            <v>Nathan Bills</v>
          </cell>
          <cell r="D2983" t="str">
            <v>C</v>
          </cell>
          <cell r="E2983">
            <v>0</v>
          </cell>
          <cell r="F2983" t="str">
            <v>TF</v>
          </cell>
          <cell r="G2983" t="str">
            <v>110 Island Pond Road</v>
          </cell>
          <cell r="H2983" t="str">
            <v>SPRINGFIELD</v>
          </cell>
          <cell r="I2983" t="str">
            <v>MA</v>
          </cell>
          <cell r="J2983" t="str">
            <v>01118</v>
          </cell>
          <cell r="K2983" t="str">
            <v>Exact Auto Street Reference Geocoded</v>
          </cell>
          <cell r="M2983" t="str">
            <v>IGNAZIO BACILE</v>
          </cell>
          <cell r="N2983" t="str">
            <v>BLAIR DISTRICT</v>
          </cell>
          <cell r="O2983" t="str">
            <v>Driver to enter rear door by storage container. Do not park in front.</v>
          </cell>
          <cell r="P2983">
            <v>44375</v>
          </cell>
          <cell r="Q2983">
            <v>44630.420740740701</v>
          </cell>
          <cell r="R2983">
            <v>44634</v>
          </cell>
          <cell r="S2983" t="str">
            <v>ADMIN</v>
          </cell>
          <cell r="V2983" t="str">
            <v>42.096472</v>
          </cell>
          <cell r="W2983" t="str">
            <v>-72.550789</v>
          </cell>
        </row>
        <row r="2984">
          <cell r="B2984">
            <v>324081</v>
          </cell>
          <cell r="C2984" t="str">
            <v>Bashista Orchards 8-5</v>
          </cell>
          <cell r="D2984" t="str">
            <v>C</v>
          </cell>
          <cell r="E2984">
            <v>0</v>
          </cell>
          <cell r="F2984" t="str">
            <v>TF</v>
          </cell>
          <cell r="G2984" t="str">
            <v>160 East St</v>
          </cell>
          <cell r="H2984" t="str">
            <v>SOUTHAMPTON</v>
          </cell>
          <cell r="I2984" t="str">
            <v>MA</v>
          </cell>
          <cell r="J2984" t="str">
            <v>01073</v>
          </cell>
          <cell r="K2984" t="str">
            <v>Exact Auto Street Reference Geocoded</v>
          </cell>
          <cell r="M2984" t="str">
            <v>IGNAZIO BACILE</v>
          </cell>
          <cell r="N2984" t="str">
            <v>BLAIR DISTRICT</v>
          </cell>
          <cell r="O2984" t="str">
            <v>EFFECTIVE 8/10/20 Del in all locations unless cust chooses not to.</v>
          </cell>
          <cell r="P2984">
            <v>43034</v>
          </cell>
          <cell r="Q2984">
            <v>44692.535324074102</v>
          </cell>
          <cell r="R2984">
            <v>44739</v>
          </cell>
          <cell r="S2984" t="str">
            <v>FRANKIE</v>
          </cell>
          <cell r="V2984" t="str">
            <v>42.214294</v>
          </cell>
          <cell r="W2984" t="str">
            <v>-72.700374</v>
          </cell>
        </row>
        <row r="2985">
          <cell r="B2985">
            <v>324084</v>
          </cell>
          <cell r="C2985" t="str">
            <v>Poppi s Pizza</v>
          </cell>
          <cell r="D2985" t="str">
            <v>D</v>
          </cell>
          <cell r="E2985">
            <v>0</v>
          </cell>
          <cell r="F2985" t="str">
            <v>R</v>
          </cell>
          <cell r="G2985" t="str">
            <v>351 West street</v>
          </cell>
          <cell r="H2985" t="str">
            <v>LUDLOW</v>
          </cell>
          <cell r="I2985" t="str">
            <v>MA</v>
          </cell>
          <cell r="J2985" t="str">
            <v>01056</v>
          </cell>
          <cell r="K2985" t="str">
            <v>Exact Auto Street Reference Geocoded</v>
          </cell>
          <cell r="M2985" t="str">
            <v>IGNAZIO BACILE</v>
          </cell>
          <cell r="N2985" t="str">
            <v>BLAIR DISTRICT</v>
          </cell>
          <cell r="P2985">
            <v>44118</v>
          </cell>
          <cell r="Q2985">
            <v>44243.858796296299</v>
          </cell>
          <cell r="R2985">
            <v>44762</v>
          </cell>
          <cell r="S2985" t="str">
            <v>FRANKIE</v>
          </cell>
          <cell r="V2985" t="str">
            <v>42.182868</v>
          </cell>
          <cell r="W2985" t="str">
            <v>-72.505421</v>
          </cell>
        </row>
        <row r="2986">
          <cell r="B2986">
            <v>324089</v>
          </cell>
          <cell r="C2986" t="str">
            <v>Days Inn Greenfield 4-4</v>
          </cell>
          <cell r="D2986" t="str">
            <v>C</v>
          </cell>
          <cell r="E2986">
            <v>0</v>
          </cell>
          <cell r="F2986" t="str">
            <v>MR</v>
          </cell>
          <cell r="G2986" t="str">
            <v>21 Colrain Rd</v>
          </cell>
          <cell r="H2986" t="str">
            <v>GREENFIELD</v>
          </cell>
          <cell r="I2986" t="str">
            <v>MA</v>
          </cell>
          <cell r="J2986" t="str">
            <v>01301</v>
          </cell>
          <cell r="K2986" t="str">
            <v>Exact Auto Street Reference Geocoded</v>
          </cell>
          <cell r="M2986" t="str">
            <v>IGNAZIO BACILE</v>
          </cell>
          <cell r="N2986" t="str">
            <v>BLAIR DISTRICT</v>
          </cell>
          <cell r="P2986">
            <v>43234</v>
          </cell>
          <cell r="Q2986">
            <v>44200.524259259299</v>
          </cell>
          <cell r="R2986">
            <v>44755</v>
          </cell>
          <cell r="S2986" t="str">
            <v>FRANKIE</v>
          </cell>
          <cell r="V2986" t="str">
            <v>42.587305</v>
          </cell>
          <cell r="W2986" t="str">
            <v>-72.623512</v>
          </cell>
        </row>
        <row r="2987">
          <cell r="B2987">
            <v>324090</v>
          </cell>
          <cell r="C2987" t="str">
            <v>Moses Scout Reservation</v>
          </cell>
          <cell r="D2987" t="str">
            <v>A</v>
          </cell>
          <cell r="E2987">
            <v>0</v>
          </cell>
          <cell r="F2987" t="str">
            <v>MR</v>
          </cell>
          <cell r="G2987" t="str">
            <v>310 Birch Hill Rd</v>
          </cell>
          <cell r="H2987" t="str">
            <v>RUSSELL</v>
          </cell>
          <cell r="I2987" t="str">
            <v>MA</v>
          </cell>
          <cell r="J2987" t="str">
            <v>01071</v>
          </cell>
          <cell r="K2987" t="str">
            <v>Exact Auto Street Reference Geocoded</v>
          </cell>
          <cell r="L2987" t="str">
            <v>32</v>
          </cell>
          <cell r="M2987" t="str">
            <v>IGNAZIO BACILE</v>
          </cell>
          <cell r="N2987" t="str">
            <v>BLAIR DISTRICT</v>
          </cell>
          <cell r="O2987" t="str">
            <v>TERRANCE 413-302-7325****</v>
          </cell>
          <cell r="P2987">
            <v>43245</v>
          </cell>
          <cell r="Q2987">
            <v>44749.634131944404</v>
          </cell>
          <cell r="R2987">
            <v>44766</v>
          </cell>
          <cell r="S2987" t="str">
            <v>FRANKIE</v>
          </cell>
          <cell r="V2987" t="str">
            <v>42.157566</v>
          </cell>
          <cell r="W2987" t="str">
            <v>-72.868949</v>
          </cell>
        </row>
        <row r="2988">
          <cell r="B2988">
            <v>324091</v>
          </cell>
          <cell r="C2988" t="str">
            <v>Kappa Kappa Gamma 8-6</v>
          </cell>
          <cell r="E2988">
            <v>0</v>
          </cell>
          <cell r="F2988" t="str">
            <v>MR</v>
          </cell>
          <cell r="G2988" t="str">
            <v>32 Nutting ave</v>
          </cell>
          <cell r="H2988" t="str">
            <v>AMHERST</v>
          </cell>
          <cell r="I2988" t="str">
            <v>MA</v>
          </cell>
          <cell r="J2988" t="str">
            <v>01002</v>
          </cell>
          <cell r="K2988" t="str">
            <v>Exact Auto Street Reference Geocoded</v>
          </cell>
          <cell r="M2988" t="str">
            <v>IGNAZIO BACILE</v>
          </cell>
          <cell r="N2988" t="str">
            <v>BLAIR DISTRICT</v>
          </cell>
          <cell r="O2988" t="str">
            <v>EFFECTIVE 8/10/20 Del in all locations unless cust chooses not to.</v>
          </cell>
          <cell r="P2988">
            <v>43299</v>
          </cell>
          <cell r="Q2988">
            <v>44200.524259259299</v>
          </cell>
          <cell r="R2988">
            <v>44227</v>
          </cell>
          <cell r="S2988" t="str">
            <v>FRANKIE</v>
          </cell>
          <cell r="V2988" t="str">
            <v>42.383703</v>
          </cell>
          <cell r="W2988" t="str">
            <v>-72.523875</v>
          </cell>
        </row>
        <row r="2989">
          <cell r="B2989">
            <v>324094</v>
          </cell>
          <cell r="C2989" t="str">
            <v>Blue Elephant</v>
          </cell>
          <cell r="D2989" t="str">
            <v>B</v>
          </cell>
          <cell r="E2989">
            <v>0</v>
          </cell>
          <cell r="F2989" t="str">
            <v>MW</v>
          </cell>
          <cell r="G2989" t="str">
            <v>2000 Boston Rd</v>
          </cell>
          <cell r="H2989" t="str">
            <v>WILBRAHAM</v>
          </cell>
          <cell r="I2989" t="str">
            <v>MA</v>
          </cell>
          <cell r="J2989" t="str">
            <v>01095</v>
          </cell>
          <cell r="K2989" t="str">
            <v>Exact Auto Street Reference Geocoded</v>
          </cell>
          <cell r="M2989" t="str">
            <v>IGNAZIO BACILE</v>
          </cell>
          <cell r="N2989" t="str">
            <v>BLAIR DISTRICT</v>
          </cell>
          <cell r="O2989" t="str">
            <v>EFFECTIVE 8/10/20 Del in all locations unless cust chooses not to.</v>
          </cell>
          <cell r="P2989">
            <v>43523</v>
          </cell>
          <cell r="Q2989">
            <v>44200.524259259299</v>
          </cell>
          <cell r="R2989">
            <v>44649</v>
          </cell>
          <cell r="S2989" t="str">
            <v>FRANKIE</v>
          </cell>
          <cell r="V2989" t="str">
            <v>42.149304</v>
          </cell>
          <cell r="W2989" t="str">
            <v>-72.475923</v>
          </cell>
        </row>
        <row r="2990">
          <cell r="B2990">
            <v>324096</v>
          </cell>
          <cell r="C2990" t="str">
            <v>Red Stone Pub</v>
          </cell>
          <cell r="D2990" t="str">
            <v>C</v>
          </cell>
          <cell r="E2990">
            <v>0</v>
          </cell>
          <cell r="F2990" t="str">
            <v>WF</v>
          </cell>
          <cell r="G2990" t="str">
            <v>10 Jim Gallagher Way</v>
          </cell>
          <cell r="H2990" t="str">
            <v>SIMSBURY</v>
          </cell>
          <cell r="I2990" t="str">
            <v>CT</v>
          </cell>
          <cell r="J2990" t="str">
            <v>06070</v>
          </cell>
          <cell r="K2990" t="str">
            <v>Exact Auto Street Reference Geocoded</v>
          </cell>
          <cell r="M2990" t="str">
            <v>IGNAZIO BACILE</v>
          </cell>
          <cell r="N2990" t="str">
            <v>BLAIR DISTRICT</v>
          </cell>
          <cell r="O2990" t="str">
            <v>EFFECTIVE 8/10/20 Del in all locations unless cust chooses not to.  Call Marc at 860.992.8644 30 Min b4 del.  If issues with communication, call rep Ignazio 860.305.0741</v>
          </cell>
          <cell r="P2990">
            <v>43522</v>
          </cell>
          <cell r="Q2990">
            <v>44243.858796296299</v>
          </cell>
          <cell r="R2990">
            <v>44511</v>
          </cell>
          <cell r="S2990" t="str">
            <v>FRANKIE</v>
          </cell>
          <cell r="V2990" t="str">
            <v>41.872734</v>
          </cell>
          <cell r="W2990" t="str">
            <v>-72.802100</v>
          </cell>
        </row>
        <row r="2991">
          <cell r="B2991">
            <v>324098</v>
          </cell>
          <cell r="C2991" t="str">
            <v>KEY - Freshie s Cafe</v>
          </cell>
          <cell r="D2991" t="str">
            <v>C</v>
          </cell>
          <cell r="E2991">
            <v>0</v>
          </cell>
          <cell r="F2991" t="str">
            <v>TF</v>
          </cell>
          <cell r="G2991" t="str">
            <v>83 Salmon Brook St</v>
          </cell>
          <cell r="H2991" t="str">
            <v>GRANBY</v>
          </cell>
          <cell r="I2991" t="str">
            <v>CT</v>
          </cell>
          <cell r="J2991" t="str">
            <v>06035</v>
          </cell>
          <cell r="K2991" t="str">
            <v>Exact Auto Street Reference Geocoded</v>
          </cell>
          <cell r="M2991" t="str">
            <v>IGNAZIO BACILE</v>
          </cell>
          <cell r="N2991" t="str">
            <v>BLAIR DISTRICT</v>
          </cell>
          <cell r="O2991" t="str">
            <v>EFFECTIVE 8/10/20 Del in all locations unless cust chooses not to.  key for deadbolt. Place frozen upstairs next to their freezer. All other items placed in kitchen.</v>
          </cell>
          <cell r="P2991">
            <v>43539</v>
          </cell>
          <cell r="Q2991">
            <v>44413.442418981504</v>
          </cell>
          <cell r="R2991">
            <v>44620</v>
          </cell>
          <cell r="S2991" t="str">
            <v>ADMIN</v>
          </cell>
          <cell r="U2991" t="str">
            <v>61</v>
          </cell>
          <cell r="V2991" t="str">
            <v>41.929740</v>
          </cell>
          <cell r="W2991" t="str">
            <v>-72.790195</v>
          </cell>
        </row>
        <row r="2992">
          <cell r="B2992">
            <v>324104</v>
          </cell>
          <cell r="C2992" t="str">
            <v>GILL GRILLING-AMHERST</v>
          </cell>
          <cell r="E2992">
            <v>0</v>
          </cell>
          <cell r="F2992" t="str">
            <v>MR</v>
          </cell>
          <cell r="G2992" t="str">
            <v>32 NUTTING AVE</v>
          </cell>
          <cell r="H2992" t="str">
            <v>AMHERST</v>
          </cell>
          <cell r="I2992" t="str">
            <v>MA</v>
          </cell>
          <cell r="J2992" t="str">
            <v>01002</v>
          </cell>
          <cell r="K2992" t="str">
            <v>Exact Auto Street Reference Geocoded</v>
          </cell>
          <cell r="M2992" t="str">
            <v>IGNAZIO BACILE</v>
          </cell>
          <cell r="N2992" t="str">
            <v>BLAIR DISTRICT</v>
          </cell>
          <cell r="P2992">
            <v>43697</v>
          </cell>
          <cell r="Q2992">
            <v>44510.493576388901</v>
          </cell>
          <cell r="R2992">
            <v>44286</v>
          </cell>
          <cell r="S2992" t="str">
            <v>FRANKIE</v>
          </cell>
          <cell r="V2992" t="str">
            <v>42.383703</v>
          </cell>
          <cell r="W2992" t="str">
            <v>-72.523875</v>
          </cell>
        </row>
        <row r="2993">
          <cell r="B2993">
            <v>324105</v>
          </cell>
          <cell r="C2993" t="str">
            <v>Klondike Camping Resort</v>
          </cell>
          <cell r="E2993">
            <v>0</v>
          </cell>
          <cell r="F2993" t="str">
            <v>MR</v>
          </cell>
          <cell r="G2993" t="str">
            <v>759 North Main Rd</v>
          </cell>
          <cell r="H2993" t="str">
            <v>OTIS</v>
          </cell>
          <cell r="I2993" t="str">
            <v>MA</v>
          </cell>
          <cell r="J2993" t="str">
            <v>01253</v>
          </cell>
          <cell r="K2993" t="str">
            <v>Exact Auto Street Reference Geocoded</v>
          </cell>
          <cell r="M2993" t="str">
            <v>IGNAZIO BACILE</v>
          </cell>
          <cell r="N2993" t="str">
            <v>BLAIR DISTRICT</v>
          </cell>
          <cell r="P2993">
            <v>43713</v>
          </cell>
          <cell r="Q2993">
            <v>44200.524259259299</v>
          </cell>
          <cell r="S2993" t="str">
            <v>FRANKIE</v>
          </cell>
          <cell r="V2993" t="str">
            <v>42.216749</v>
          </cell>
          <cell r="W2993" t="str">
            <v>-73.100925</v>
          </cell>
        </row>
        <row r="2994">
          <cell r="B2994">
            <v>324106</v>
          </cell>
          <cell r="C2994" t="str">
            <v>GANDARA-WARE</v>
          </cell>
          <cell r="E2994">
            <v>0</v>
          </cell>
          <cell r="F2994" t="str">
            <v>TF</v>
          </cell>
          <cell r="G2994" t="str">
            <v>59 South Street</v>
          </cell>
          <cell r="H2994" t="str">
            <v>WARE</v>
          </cell>
          <cell r="I2994" t="str">
            <v>MA</v>
          </cell>
          <cell r="J2994" t="str">
            <v>01082</v>
          </cell>
          <cell r="K2994" t="str">
            <v>Exact Auto Street Reference Geocoded</v>
          </cell>
          <cell r="M2994" t="str">
            <v>IGNAZIO BACILE</v>
          </cell>
          <cell r="N2994" t="str">
            <v>BLAIR DISTRICT</v>
          </cell>
          <cell r="P2994">
            <v>43732</v>
          </cell>
          <cell r="Q2994">
            <v>44200.524259259299</v>
          </cell>
          <cell r="R2994">
            <v>43930</v>
          </cell>
          <cell r="S2994" t="str">
            <v>FRANKIE</v>
          </cell>
          <cell r="V2994" t="str">
            <v>42.256401</v>
          </cell>
          <cell r="W2994" t="str">
            <v>-72.240669</v>
          </cell>
        </row>
        <row r="2995">
          <cell r="B2995">
            <v>324107</v>
          </cell>
          <cell r="C2995" t="str">
            <v>Gandara Avandaza</v>
          </cell>
          <cell r="D2995" t="str">
            <v>C</v>
          </cell>
          <cell r="E2995">
            <v>0</v>
          </cell>
          <cell r="F2995" t="str">
            <v>R</v>
          </cell>
          <cell r="G2995" t="str">
            <v>14 Chestnut Place</v>
          </cell>
          <cell r="H2995" t="str">
            <v>Ludlow</v>
          </cell>
          <cell r="I2995" t="str">
            <v>MA</v>
          </cell>
          <cell r="J2995" t="str">
            <v>01056</v>
          </cell>
          <cell r="K2995" t="str">
            <v>Exact Auto Street Reference Geocoded</v>
          </cell>
          <cell r="L2995" t="str">
            <v>NO Wynn, Thomas</v>
          </cell>
          <cell r="M2995" t="str">
            <v>IGNAZIO BACILE</v>
          </cell>
          <cell r="N2995" t="str">
            <v>BLAIR DISTRICT</v>
          </cell>
          <cell r="O2995" t="str">
            <v>Deliver inside. Bring up elevator to the second floor. Ring bell to inform customer of del. Building shared with Aria dialysys.</v>
          </cell>
          <cell r="P2995">
            <v>43969</v>
          </cell>
          <cell r="Q2995">
            <v>44530.8531365741</v>
          </cell>
          <cell r="R2995">
            <v>44762</v>
          </cell>
          <cell r="S2995" t="str">
            <v>FRANKIE</v>
          </cell>
          <cell r="V2995" t="str">
            <v>42.157885</v>
          </cell>
          <cell r="W2995" t="str">
            <v>-72.481907</v>
          </cell>
        </row>
        <row r="2996">
          <cell r="B2996">
            <v>324110</v>
          </cell>
          <cell r="C2996" t="str">
            <v>SOLDIER ON</v>
          </cell>
          <cell r="D2996" t="str">
            <v>A</v>
          </cell>
          <cell r="E2996">
            <v>0</v>
          </cell>
          <cell r="F2996" t="str">
            <v>WF</v>
          </cell>
          <cell r="G2996" t="str">
            <v>702 S WESTFIELD STREET</v>
          </cell>
          <cell r="H2996" t="str">
            <v>FEEDING HILLS</v>
          </cell>
          <cell r="I2996" t="str">
            <v>MA</v>
          </cell>
          <cell r="J2996" t="str">
            <v>01030</v>
          </cell>
          <cell r="K2996" t="str">
            <v>Exact Auto Street Reference Geocoded</v>
          </cell>
          <cell r="M2996" t="str">
            <v>IGNAZIO BACILE</v>
          </cell>
          <cell r="N2996" t="str">
            <v>BLAIR DISTRICT</v>
          </cell>
          <cell r="O2996" t="str">
            <v>white double doors. Freezer is left &amp; cooler is right. Once you enter, Someone will be onsite to help. The dry goods will be placed in front of kitchen prep island. Lock Box code 17395.</v>
          </cell>
          <cell r="P2996">
            <v>43837</v>
          </cell>
          <cell r="Q2996">
            <v>44243.858796296299</v>
          </cell>
          <cell r="R2996">
            <v>44719</v>
          </cell>
          <cell r="S2996" t="str">
            <v>FRANKIE</v>
          </cell>
          <cell r="V2996" t="str">
            <v>42.044517</v>
          </cell>
          <cell r="W2996" t="str">
            <v>-72.672537</v>
          </cell>
        </row>
        <row r="2997">
          <cell r="B2997">
            <v>324112</v>
          </cell>
          <cell r="C2997" t="str">
            <v>GILL GRILLING-URI-ALPHA</v>
          </cell>
          <cell r="D2997" t="str">
            <v>B</v>
          </cell>
          <cell r="E2997">
            <v>0</v>
          </cell>
          <cell r="F2997" t="str">
            <v>TF</v>
          </cell>
          <cell r="G2997" t="str">
            <v>12 FRATERNITY CIRCLE</v>
          </cell>
          <cell r="H2997" t="str">
            <v>KINGSTON</v>
          </cell>
          <cell r="I2997" t="str">
            <v>RI</v>
          </cell>
          <cell r="J2997" t="str">
            <v>02881</v>
          </cell>
          <cell r="K2997" t="str">
            <v>Exact Auto Street Reference Geocoded</v>
          </cell>
          <cell r="M2997" t="str">
            <v>IGNAZIO BACILE</v>
          </cell>
          <cell r="N2997" t="str">
            <v>BLAIR DISTRICT</v>
          </cell>
          <cell r="P2997">
            <v>44442</v>
          </cell>
          <cell r="Q2997">
            <v>44468.533252314803</v>
          </cell>
          <cell r="R2997">
            <v>44469</v>
          </cell>
          <cell r="S2997" t="str">
            <v>FRANKIE</v>
          </cell>
          <cell r="V2997" t="str">
            <v>41.483584</v>
          </cell>
          <cell r="W2997" t="str">
            <v>-71.534013</v>
          </cell>
        </row>
        <row r="2998">
          <cell r="B2998">
            <v>324113</v>
          </cell>
          <cell r="C2998" t="str">
            <v>GILL GRILLING-URI-PHI SIG</v>
          </cell>
          <cell r="E2998">
            <v>0</v>
          </cell>
          <cell r="F2998" t="str">
            <v>TF</v>
          </cell>
          <cell r="G2998" t="str">
            <v>29 LOWER COLLEGE ROA</v>
          </cell>
          <cell r="H2998" t="str">
            <v>KINGSTON</v>
          </cell>
          <cell r="I2998" t="str">
            <v>RI</v>
          </cell>
          <cell r="J2998" t="str">
            <v>02881</v>
          </cell>
          <cell r="K2998" t="str">
            <v>High Confidence Auto Street Ref Geocoded</v>
          </cell>
          <cell r="M2998" t="str">
            <v>IGNAZIO BACILE</v>
          </cell>
          <cell r="N2998" t="str">
            <v>BLAIR DISTRICT</v>
          </cell>
          <cell r="P2998">
            <v>44445</v>
          </cell>
          <cell r="Q2998">
            <v>44468.533252314803</v>
          </cell>
          <cell r="S2998" t="str">
            <v>FRANKIE</v>
          </cell>
          <cell r="V2998" t="str">
            <v>41.482497</v>
          </cell>
          <cell r="W2998" t="str">
            <v>-71.529572</v>
          </cell>
        </row>
        <row r="2999">
          <cell r="B2999">
            <v>324115</v>
          </cell>
          <cell r="C2999" t="str">
            <v>Gandara Harison House</v>
          </cell>
          <cell r="D2999" t="str">
            <v>C</v>
          </cell>
          <cell r="E2999">
            <v>0</v>
          </cell>
          <cell r="F2999" t="str">
            <v>R</v>
          </cell>
          <cell r="G2999" t="str">
            <v>14 chestnut street</v>
          </cell>
          <cell r="H2999" t="str">
            <v>LUDLOW</v>
          </cell>
          <cell r="I2999" t="str">
            <v>MA</v>
          </cell>
          <cell r="J2999" t="str">
            <v>01056</v>
          </cell>
          <cell r="K2999" t="str">
            <v>High Confidence Auto Street Ref Geocoded</v>
          </cell>
          <cell r="L2999" t="str">
            <v>MUST BE STR</v>
          </cell>
          <cell r="M2999" t="str">
            <v>IGNAZIO BACILE</v>
          </cell>
          <cell r="N2999" t="str">
            <v>BLAIR DISTRICT</v>
          </cell>
          <cell r="P2999">
            <v>43926</v>
          </cell>
          <cell r="Q2999">
            <v>44523.5782175926</v>
          </cell>
          <cell r="R2999">
            <v>44524</v>
          </cell>
          <cell r="S2999" t="str">
            <v>FRANKIE</v>
          </cell>
          <cell r="V2999" t="str">
            <v>42.157276</v>
          </cell>
          <cell r="W2999" t="str">
            <v>-72.482261</v>
          </cell>
        </row>
        <row r="3000">
          <cell r="B3000">
            <v>324116</v>
          </cell>
          <cell r="C3000" t="str">
            <v>Smoothyville</v>
          </cell>
          <cell r="E3000">
            <v>0</v>
          </cell>
          <cell r="F3000" t="str">
            <v>T</v>
          </cell>
          <cell r="G3000" t="str">
            <v>310 Hazard Ave</v>
          </cell>
          <cell r="H3000" t="str">
            <v>ENFIELD</v>
          </cell>
          <cell r="I3000" t="str">
            <v>CT</v>
          </cell>
          <cell r="J3000" t="str">
            <v>06082</v>
          </cell>
          <cell r="K3000" t="str">
            <v>High Confidence Auto Street Ref Geocoded</v>
          </cell>
          <cell r="M3000" t="str">
            <v>DAVE VERTEFEUILLE</v>
          </cell>
          <cell r="N3000" t="str">
            <v>SMITH DISTRICT</v>
          </cell>
          <cell r="P3000">
            <v>44564</v>
          </cell>
          <cell r="Q3000">
            <v>44564.470810185201</v>
          </cell>
          <cell r="S3000" t="str">
            <v>ADMIN</v>
          </cell>
          <cell r="V3000" t="str">
            <v>41.986368</v>
          </cell>
          <cell r="W3000" t="str">
            <v>-72.539350</v>
          </cell>
        </row>
        <row r="3001">
          <cell r="B3001">
            <v>324118</v>
          </cell>
          <cell r="C3001" t="str">
            <v>Gil Grilling Pi Kappa Phi</v>
          </cell>
          <cell r="E3001">
            <v>0</v>
          </cell>
          <cell r="F3001" t="str">
            <v>MR</v>
          </cell>
          <cell r="G3001" t="str">
            <v>38 Nutting Avenue</v>
          </cell>
          <cell r="H3001" t="str">
            <v>AMHERST</v>
          </cell>
          <cell r="I3001" t="str">
            <v>MA</v>
          </cell>
          <cell r="J3001" t="str">
            <v>01002</v>
          </cell>
          <cell r="K3001" t="str">
            <v>Exact Auto Street Reference Geocoded</v>
          </cell>
          <cell r="M3001" t="str">
            <v>IGNAZIO BACILE</v>
          </cell>
          <cell r="N3001" t="str">
            <v>BLAIR DISTRICT</v>
          </cell>
          <cell r="P3001">
            <v>44063</v>
          </cell>
          <cell r="Q3001">
            <v>44200.524259259299</v>
          </cell>
          <cell r="R3001">
            <v>44286</v>
          </cell>
          <cell r="S3001" t="str">
            <v>FRANKIE</v>
          </cell>
          <cell r="V3001" t="str">
            <v>42.384336</v>
          </cell>
          <cell r="W3001" t="str">
            <v>-72.524205</v>
          </cell>
        </row>
        <row r="3002">
          <cell r="B3002">
            <v>324119</v>
          </cell>
          <cell r="C3002" t="str">
            <v>Kulick s Market</v>
          </cell>
          <cell r="D3002" t="str">
            <v>C</v>
          </cell>
          <cell r="E3002">
            <v>0</v>
          </cell>
          <cell r="F3002" t="str">
            <v>MR</v>
          </cell>
          <cell r="G3002" t="str">
            <v>30-08 Warwick Rd</v>
          </cell>
          <cell r="H3002" t="str">
            <v>WINCHESTER</v>
          </cell>
          <cell r="I3002" t="str">
            <v>NH</v>
          </cell>
          <cell r="J3002" t="str">
            <v>03470</v>
          </cell>
          <cell r="K3002" t="str">
            <v>Exact Auto Street Reference Geocoded</v>
          </cell>
          <cell r="M3002" t="str">
            <v>IGNAZIO BACILE</v>
          </cell>
          <cell r="N3002" t="str">
            <v>BLAIR DISTRICT</v>
          </cell>
          <cell r="O3002" t="str">
            <v>Dock in the rear of building. Check in with store/deli manager</v>
          </cell>
          <cell r="P3002">
            <v>44078</v>
          </cell>
          <cell r="Q3002">
            <v>44200.524259259299</v>
          </cell>
          <cell r="R3002">
            <v>44762</v>
          </cell>
          <cell r="S3002" t="str">
            <v>FRANKIE</v>
          </cell>
          <cell r="V3002" t="str">
            <v>42.765672</v>
          </cell>
          <cell r="W3002" t="str">
            <v>-72.387049</v>
          </cell>
        </row>
        <row r="3003">
          <cell r="B3003">
            <v>324120</v>
          </cell>
          <cell r="C3003" t="str">
            <v>Parthenon Restaurant</v>
          </cell>
          <cell r="E3003">
            <v>0</v>
          </cell>
          <cell r="F3003" t="str">
            <v>WF</v>
          </cell>
          <cell r="G3003" t="str">
            <v>835 Suffield Street</v>
          </cell>
          <cell r="H3003" t="str">
            <v>AGAWAM</v>
          </cell>
          <cell r="I3003" t="str">
            <v>MA</v>
          </cell>
          <cell r="J3003" t="str">
            <v>01001</v>
          </cell>
          <cell r="K3003" t="str">
            <v>Exact Auto Street Reference Geocoded</v>
          </cell>
          <cell r="M3003" t="str">
            <v>IGNAZIO BACILE</v>
          </cell>
          <cell r="N3003" t="str">
            <v>BLAIR DISTRICT</v>
          </cell>
          <cell r="P3003">
            <v>44095</v>
          </cell>
          <cell r="Q3003">
            <v>44200.524259259299</v>
          </cell>
          <cell r="R3003">
            <v>44357</v>
          </cell>
          <cell r="S3003" t="str">
            <v>FRANKIE</v>
          </cell>
          <cell r="V3003" t="str">
            <v>42.061644</v>
          </cell>
          <cell r="W3003" t="str">
            <v>-72.631997</v>
          </cell>
        </row>
        <row r="3004">
          <cell r="B3004">
            <v>324121</v>
          </cell>
          <cell r="C3004" t="str">
            <v>Craig s Doors</v>
          </cell>
          <cell r="D3004" t="str">
            <v>C</v>
          </cell>
          <cell r="E3004">
            <v>0</v>
          </cell>
          <cell r="F3004" t="str">
            <v>MR</v>
          </cell>
          <cell r="G3004" t="str">
            <v>121 north pleasant street</v>
          </cell>
          <cell r="H3004" t="str">
            <v>AMHERST</v>
          </cell>
          <cell r="I3004" t="str">
            <v>MA</v>
          </cell>
          <cell r="J3004" t="str">
            <v>01002</v>
          </cell>
          <cell r="K3004" t="str">
            <v>High Confidence Auto Street Ref Geocoded</v>
          </cell>
          <cell r="M3004" t="str">
            <v>IGNAZIO BACILE</v>
          </cell>
          <cell r="N3004" t="str">
            <v>BLAIR DISTRICT</v>
          </cell>
          <cell r="P3004">
            <v>44187</v>
          </cell>
          <cell r="Q3004">
            <v>44243.858796296299</v>
          </cell>
          <cell r="R3004">
            <v>44416</v>
          </cell>
          <cell r="S3004" t="str">
            <v>FRANKIE</v>
          </cell>
          <cell r="V3004" t="str">
            <v>42.378008</v>
          </cell>
          <cell r="W3004" t="str">
            <v>-72.519920</v>
          </cell>
        </row>
        <row r="3005">
          <cell r="B3005">
            <v>324125</v>
          </cell>
          <cell r="C3005" t="str">
            <v>Baker &amp; The Brew</v>
          </cell>
          <cell r="D3005" t="str">
            <v>C</v>
          </cell>
          <cell r="E3005">
            <v>0</v>
          </cell>
          <cell r="F3005" t="str">
            <v>W</v>
          </cell>
          <cell r="G3005" t="str">
            <v>21 North Road</v>
          </cell>
          <cell r="H3005" t="str">
            <v>WINDSOR LOCKS</v>
          </cell>
          <cell r="I3005" t="str">
            <v>CT</v>
          </cell>
          <cell r="J3005" t="str">
            <v>06096</v>
          </cell>
          <cell r="K3005" t="str">
            <v>Self Geocoded</v>
          </cell>
          <cell r="M3005" t="str">
            <v>KEVIN ZUKOWSKI</v>
          </cell>
          <cell r="N3005" t="str">
            <v>BLAIR DISTRICT</v>
          </cell>
          <cell r="P3005">
            <v>44228</v>
          </cell>
          <cell r="Q3005">
            <v>44417.549004629604</v>
          </cell>
          <cell r="R3005">
            <v>44593</v>
          </cell>
          <cell r="S3005" t="str">
            <v>ADMIN</v>
          </cell>
          <cell r="V3005" t="str">
            <v>41.929706</v>
          </cell>
          <cell r="W3005" t="str">
            <v>-72.604706</v>
          </cell>
        </row>
        <row r="3006">
          <cell r="B3006">
            <v>324126</v>
          </cell>
          <cell r="C3006" t="str">
            <v>Tempesta s</v>
          </cell>
          <cell r="D3006" t="str">
            <v>A</v>
          </cell>
          <cell r="E3006">
            <v>0</v>
          </cell>
          <cell r="F3006" t="str">
            <v>MR</v>
          </cell>
          <cell r="G3006" t="str">
            <v>401 Winchester Street</v>
          </cell>
          <cell r="H3006" t="str">
            <v>KEENE</v>
          </cell>
          <cell r="I3006" t="str">
            <v>NH</v>
          </cell>
          <cell r="J3006" t="str">
            <v>03431</v>
          </cell>
          <cell r="K3006" t="str">
            <v>Exact Auto Street Reference Geocoded</v>
          </cell>
          <cell r="M3006" t="str">
            <v>IGNAZIO BACILE</v>
          </cell>
          <cell r="N3006" t="str">
            <v>BLAIR DISTRICT</v>
          </cell>
          <cell r="O3006" t="str">
            <v>Door code - 216244</v>
          </cell>
          <cell r="P3006">
            <v>44286</v>
          </cell>
          <cell r="Q3006">
            <v>44691.6149421296</v>
          </cell>
          <cell r="R3006">
            <v>44766</v>
          </cell>
          <cell r="S3006" t="str">
            <v>ADMIN</v>
          </cell>
          <cell r="V3006" t="str">
            <v>42.921312</v>
          </cell>
          <cell r="W3006" t="str">
            <v>-72.291588</v>
          </cell>
        </row>
        <row r="3007">
          <cell r="B3007">
            <v>324130</v>
          </cell>
          <cell r="C3007" t="str">
            <v>Curious Children Daycare</v>
          </cell>
          <cell r="D3007" t="str">
            <v>A</v>
          </cell>
          <cell r="E3007">
            <v>0</v>
          </cell>
          <cell r="F3007" t="str">
            <v>WF</v>
          </cell>
          <cell r="G3007" t="str">
            <v>101 King Street</v>
          </cell>
          <cell r="H3007" t="str">
            <v>SPRINGFIELD</v>
          </cell>
          <cell r="I3007" t="str">
            <v>MA</v>
          </cell>
          <cell r="J3007" t="str">
            <v>01109</v>
          </cell>
          <cell r="K3007" t="str">
            <v>High Confidence Auto Street Ref Geocoded</v>
          </cell>
          <cell r="M3007" t="str">
            <v>IGNAZIO BACILE</v>
          </cell>
          <cell r="N3007" t="str">
            <v>BLAIR DISTRICT</v>
          </cell>
          <cell r="P3007">
            <v>44385</v>
          </cell>
          <cell r="Q3007">
            <v>44385.513703703698</v>
          </cell>
          <cell r="R3007">
            <v>44651</v>
          </cell>
          <cell r="S3007" t="str">
            <v>ADMIN</v>
          </cell>
          <cell r="V3007" t="str">
            <v>42.104813</v>
          </cell>
          <cell r="W3007" t="str">
            <v>-72.567830</v>
          </cell>
        </row>
        <row r="3008">
          <cell r="B3008">
            <v>324132</v>
          </cell>
          <cell r="C3008" t="str">
            <v>Days Inn</v>
          </cell>
          <cell r="D3008" t="str">
            <v>A</v>
          </cell>
          <cell r="E3008">
            <v>0</v>
          </cell>
          <cell r="F3008" t="str">
            <v>TF</v>
          </cell>
          <cell r="G3008" t="str">
            <v>185 Ella Grasso Turnpike</v>
          </cell>
          <cell r="H3008" t="str">
            <v>WINDSOR LOCKS</v>
          </cell>
          <cell r="I3008" t="str">
            <v>CT</v>
          </cell>
          <cell r="J3008" t="str">
            <v>06096</v>
          </cell>
          <cell r="K3008" t="str">
            <v>High Confidence Auto Street Ref Geocoded</v>
          </cell>
          <cell r="M3008" t="str">
            <v>CHRISTINE DEVORE</v>
          </cell>
          <cell r="N3008" t="str">
            <v>BLAIR DISTRICT</v>
          </cell>
          <cell r="O3008" t="str">
            <v>Delivery through front door and into kitchen</v>
          </cell>
          <cell r="P3008">
            <v>44655</v>
          </cell>
          <cell r="Q3008">
            <v>44686.559131944399</v>
          </cell>
          <cell r="R3008">
            <v>44756</v>
          </cell>
          <cell r="S3008" t="str">
            <v>FRANKIE</v>
          </cell>
          <cell r="V3008" t="str">
            <v>41.934842</v>
          </cell>
          <cell r="W3008" t="str">
            <v>-72.670693</v>
          </cell>
        </row>
        <row r="3009">
          <cell r="B3009">
            <v>325003</v>
          </cell>
          <cell r="C3009" t="str">
            <v>Westchester Marketplace</v>
          </cell>
          <cell r="D3009" t="str">
            <v>C</v>
          </cell>
          <cell r="E3009">
            <v>0</v>
          </cell>
          <cell r="F3009" t="str">
            <v>TF</v>
          </cell>
          <cell r="G3009" t="str">
            <v>493 Westchester Rd</v>
          </cell>
          <cell r="H3009" t="str">
            <v>COLCHESTER</v>
          </cell>
          <cell r="I3009" t="str">
            <v>CT</v>
          </cell>
          <cell r="J3009" t="str">
            <v>06415</v>
          </cell>
          <cell r="K3009" t="str">
            <v>Exact Auto Street Reference Geocoded</v>
          </cell>
          <cell r="M3009" t="str">
            <v>CHRISTINE DEVORE</v>
          </cell>
          <cell r="N3009" t="str">
            <v>BLAIR DISTRICT</v>
          </cell>
          <cell r="O3009" t="str">
            <v>EFFECTIVE 8/10/20 Del in all locations unless cust chooses not to.</v>
          </cell>
          <cell r="P3009">
            <v>41276</v>
          </cell>
          <cell r="Q3009">
            <v>44305.539039351897</v>
          </cell>
          <cell r="R3009">
            <v>44628</v>
          </cell>
          <cell r="S3009" t="str">
            <v>FRANKIE</v>
          </cell>
          <cell r="V3009" t="str">
            <v>41.545584</v>
          </cell>
          <cell r="W3009" t="str">
            <v>-72.413034</v>
          </cell>
        </row>
        <row r="3010">
          <cell r="B3010">
            <v>325005</v>
          </cell>
          <cell r="C3010" t="str">
            <v>Town Tavern</v>
          </cell>
          <cell r="D3010" t="str">
            <v>A</v>
          </cell>
          <cell r="E3010">
            <v>0</v>
          </cell>
          <cell r="F3010" t="str">
            <v>WF</v>
          </cell>
          <cell r="G3010" t="str">
            <v>381 Town St</v>
          </cell>
          <cell r="H3010" t="str">
            <v>EAST HADDAM</v>
          </cell>
          <cell r="I3010" t="str">
            <v>CT</v>
          </cell>
          <cell r="J3010" t="str">
            <v>06423</v>
          </cell>
          <cell r="K3010" t="str">
            <v>Exact Auto Street Reference Geocoded</v>
          </cell>
          <cell r="M3010" t="str">
            <v>CHRISTINE DEVORE</v>
          </cell>
          <cell r="N3010" t="str">
            <v>BLAIR DISTRICT</v>
          </cell>
          <cell r="O3010" t="str">
            <v>EFFECTIVE 8/10/20 Del in all locations unless cust chooses not to.  Call Bridgett at 2037060244 a stop b4 del.</v>
          </cell>
          <cell r="P3010">
            <v>41319</v>
          </cell>
          <cell r="Q3010">
            <v>44200.5245601852</v>
          </cell>
          <cell r="R3010">
            <v>44761</v>
          </cell>
          <cell r="S3010" t="str">
            <v>FRANKIE</v>
          </cell>
          <cell r="V3010" t="str">
            <v>41.464686</v>
          </cell>
          <cell r="W3010" t="str">
            <v>-72.444305</v>
          </cell>
        </row>
        <row r="3011">
          <cell r="B3011">
            <v>325009</v>
          </cell>
          <cell r="C3011" t="str">
            <v>Blackledge Country Club</v>
          </cell>
          <cell r="D3011" t="str">
            <v>A</v>
          </cell>
          <cell r="E3011">
            <v>0</v>
          </cell>
          <cell r="F3011" t="str">
            <v>TF</v>
          </cell>
          <cell r="G3011" t="str">
            <v>180 West St</v>
          </cell>
          <cell r="H3011" t="str">
            <v>HEBRON</v>
          </cell>
          <cell r="I3011" t="str">
            <v>CT</v>
          </cell>
          <cell r="J3011" t="str">
            <v>06248</v>
          </cell>
          <cell r="K3011" t="str">
            <v>Exact Auto Street Reference Geocoded</v>
          </cell>
          <cell r="M3011" t="str">
            <v>KEN CARDNER</v>
          </cell>
          <cell r="N3011" t="str">
            <v>BLAIR DISTRICT</v>
          </cell>
          <cell r="O3011" t="str">
            <v>EFFECTIVE 8/10/20 Del in all locations unless cust chooses not to.  Put product in proper enviorment. NOT IN ELEVATOR</v>
          </cell>
          <cell r="P3011">
            <v>41361</v>
          </cell>
          <cell r="Q3011">
            <v>44692.535324074102</v>
          </cell>
          <cell r="R3011">
            <v>44763</v>
          </cell>
          <cell r="S3011" t="str">
            <v>FRANKIE</v>
          </cell>
          <cell r="V3011" t="str">
            <v>41.679252</v>
          </cell>
          <cell r="W3011" t="str">
            <v>-72.440461</v>
          </cell>
        </row>
        <row r="3012">
          <cell r="B3012">
            <v>325011</v>
          </cell>
          <cell r="C3012" t="str">
            <v>Tallwood Country Club</v>
          </cell>
          <cell r="D3012" t="str">
            <v>A</v>
          </cell>
          <cell r="E3012">
            <v>0</v>
          </cell>
          <cell r="F3012" t="str">
            <v>MF</v>
          </cell>
          <cell r="G3012" t="str">
            <v>91 North St</v>
          </cell>
          <cell r="H3012" t="str">
            <v>HEBRON</v>
          </cell>
          <cell r="I3012" t="str">
            <v>CT</v>
          </cell>
          <cell r="J3012" t="str">
            <v>06248</v>
          </cell>
          <cell r="K3012" t="str">
            <v>Exact Auto Street Reference Geocoded</v>
          </cell>
          <cell r="M3012" t="str">
            <v>CHRISTINE DEVORE</v>
          </cell>
          <cell r="N3012" t="str">
            <v>BLAIR DISTRICT</v>
          </cell>
          <cell r="P3012">
            <v>41379</v>
          </cell>
          <cell r="Q3012">
            <v>44200.5245601852</v>
          </cell>
          <cell r="R3012">
            <v>44392</v>
          </cell>
          <cell r="S3012" t="str">
            <v>FRANKIE</v>
          </cell>
          <cell r="V3012" t="str">
            <v>41.698798</v>
          </cell>
          <cell r="W3012" t="str">
            <v>-72.436217</v>
          </cell>
        </row>
        <row r="3013">
          <cell r="B3013">
            <v>325025</v>
          </cell>
          <cell r="C3013" t="str">
            <v>Marlborough Pizza</v>
          </cell>
          <cell r="D3013" t="str">
            <v>D</v>
          </cell>
          <cell r="E3013">
            <v>0</v>
          </cell>
          <cell r="F3013" t="str">
            <v>W</v>
          </cell>
          <cell r="G3013" t="str">
            <v>7 Independence Drive</v>
          </cell>
          <cell r="H3013" t="str">
            <v>Marlborough</v>
          </cell>
          <cell r="I3013" t="str">
            <v>CT</v>
          </cell>
          <cell r="J3013" t="str">
            <v>06447</v>
          </cell>
          <cell r="K3013" t="str">
            <v>Exact Auto Street Reference Geocoded</v>
          </cell>
          <cell r="M3013" t="str">
            <v>JOHN DIBACCO</v>
          </cell>
          <cell r="N3013" t="str">
            <v>BLAIR DISTRICT</v>
          </cell>
          <cell r="P3013">
            <v>43958</v>
          </cell>
          <cell r="Q3013">
            <v>44278.651875000003</v>
          </cell>
          <cell r="R3013">
            <v>44761</v>
          </cell>
          <cell r="S3013" t="str">
            <v>ADMIN</v>
          </cell>
          <cell r="V3013" t="str">
            <v>41.629298</v>
          </cell>
          <cell r="W3013" t="str">
            <v>-72.461641</v>
          </cell>
        </row>
        <row r="3014">
          <cell r="B3014">
            <v>325031</v>
          </cell>
          <cell r="C3014" t="str">
            <v>THE TAVERN ON 66</v>
          </cell>
          <cell r="D3014" t="str">
            <v>C</v>
          </cell>
          <cell r="E3014">
            <v>0</v>
          </cell>
          <cell r="F3014" t="str">
            <v>WF</v>
          </cell>
          <cell r="G3014" t="str">
            <v>227 WEST HIGH STREET</v>
          </cell>
          <cell r="H3014" t="str">
            <v>EAST HAMPTON</v>
          </cell>
          <cell r="I3014" t="str">
            <v>CT</v>
          </cell>
          <cell r="J3014" t="str">
            <v>06424</v>
          </cell>
          <cell r="K3014" t="str">
            <v>Exact Auto Street Reference Geocoded</v>
          </cell>
          <cell r="M3014" t="str">
            <v>CHRISTINE DEVORE</v>
          </cell>
          <cell r="N3014" t="str">
            <v>BLAIR DISTRICT</v>
          </cell>
          <cell r="O3014" t="str">
            <v>EFFECTIVE 8/10/20 Del in all locations unless cust chooses not to.</v>
          </cell>
          <cell r="P3014">
            <v>43473</v>
          </cell>
          <cell r="Q3014">
            <v>44243.858136574097</v>
          </cell>
          <cell r="R3014">
            <v>44749</v>
          </cell>
          <cell r="S3014" t="str">
            <v>FRANKIE</v>
          </cell>
          <cell r="V3014" t="str">
            <v>41.566323</v>
          </cell>
          <cell r="W3014" t="str">
            <v>-72.537906</v>
          </cell>
        </row>
        <row r="3015">
          <cell r="B3015">
            <v>325033</v>
          </cell>
          <cell r="C3015" t="str">
            <v>Holy Apostles College</v>
          </cell>
          <cell r="D3015" t="str">
            <v>C</v>
          </cell>
          <cell r="E3015">
            <v>0</v>
          </cell>
          <cell r="F3015" t="str">
            <v>TF</v>
          </cell>
          <cell r="G3015" t="str">
            <v>33 Prospect Hill Rd</v>
          </cell>
          <cell r="H3015" t="str">
            <v>CROMWELL</v>
          </cell>
          <cell r="I3015" t="str">
            <v>CT</v>
          </cell>
          <cell r="J3015" t="str">
            <v>06416</v>
          </cell>
          <cell r="K3015" t="str">
            <v>Exact Auto Street Reference Geocoded</v>
          </cell>
          <cell r="M3015" t="str">
            <v>MATT HEBERT</v>
          </cell>
          <cell r="N3015" t="str">
            <v>BLAIR DISTRICT</v>
          </cell>
          <cell r="O3015" t="str">
            <v>EFFECTIVE 8/10/20 Del in all locations unless cust chooses not to.</v>
          </cell>
          <cell r="P3015">
            <v>42087</v>
          </cell>
          <cell r="Q3015">
            <v>44629.56</v>
          </cell>
          <cell r="R3015">
            <v>44662</v>
          </cell>
          <cell r="S3015" t="str">
            <v>ADMIN</v>
          </cell>
          <cell r="V3015" t="str">
            <v>41.606967</v>
          </cell>
          <cell r="W3015" t="str">
            <v>-72.646971</v>
          </cell>
        </row>
        <row r="3016">
          <cell r="B3016">
            <v>325035</v>
          </cell>
          <cell r="C3016" t="str">
            <v>Days Inn Southington</v>
          </cell>
          <cell r="E3016">
            <v>0</v>
          </cell>
          <cell r="F3016" t="str">
            <v>TR</v>
          </cell>
          <cell r="G3016" t="str">
            <v>30 Laning St</v>
          </cell>
          <cell r="H3016" t="str">
            <v>SOUTHINGTON</v>
          </cell>
          <cell r="I3016" t="str">
            <v>CT</v>
          </cell>
          <cell r="J3016" t="str">
            <v>06489</v>
          </cell>
          <cell r="K3016" t="str">
            <v>Exact Auto Street Reference Geocoded</v>
          </cell>
          <cell r="M3016" t="str">
            <v>CHRISTINE DEVORE</v>
          </cell>
          <cell r="N3016" t="str">
            <v>BLAIR DISTRICT</v>
          </cell>
          <cell r="P3016">
            <v>42093</v>
          </cell>
          <cell r="Q3016">
            <v>44200.524571759299</v>
          </cell>
          <cell r="R3016">
            <v>43894</v>
          </cell>
          <cell r="S3016" t="str">
            <v>FRANKIE</v>
          </cell>
          <cell r="V3016" t="str">
            <v>41.629768</v>
          </cell>
          <cell r="W3016" t="str">
            <v>-72.873529</v>
          </cell>
        </row>
        <row r="3017">
          <cell r="B3017">
            <v>325043</v>
          </cell>
          <cell r="C3017" t="str">
            <v>Lady of Perpetual Help 9-4</v>
          </cell>
          <cell r="E3017">
            <v>0</v>
          </cell>
          <cell r="F3017" t="str">
            <v>U</v>
          </cell>
          <cell r="G3017" t="str">
            <v>63 Old Norwich Rd</v>
          </cell>
          <cell r="H3017" t="str">
            <v>QUAKER HILL</v>
          </cell>
          <cell r="I3017" t="str">
            <v>CT</v>
          </cell>
          <cell r="J3017" t="str">
            <v>06375</v>
          </cell>
          <cell r="K3017" t="str">
            <v>Exact Auto Street Reference Geocoded</v>
          </cell>
          <cell r="M3017" t="str">
            <v>CHRISTINE DEVORE</v>
          </cell>
          <cell r="N3017" t="str">
            <v>BLAIR DISTRICT</v>
          </cell>
          <cell r="P3017">
            <v>42283</v>
          </cell>
          <cell r="Q3017">
            <v>44200.524571759299</v>
          </cell>
          <cell r="R3017">
            <v>43795</v>
          </cell>
          <cell r="S3017" t="str">
            <v>FRANKIE</v>
          </cell>
          <cell r="V3017" t="str">
            <v>41.394057</v>
          </cell>
          <cell r="W3017" t="str">
            <v>-72.109131</v>
          </cell>
        </row>
        <row r="3018">
          <cell r="B3018">
            <v>325047</v>
          </cell>
          <cell r="C3018" t="str">
            <v>Richard  VFW 594</v>
          </cell>
          <cell r="D3018" t="str">
            <v>B</v>
          </cell>
          <cell r="E3018">
            <v>0</v>
          </cell>
          <cell r="F3018" t="str">
            <v>T</v>
          </cell>
          <cell r="G3018" t="str">
            <v>30 Connecticut Ave</v>
          </cell>
          <cell r="H3018" t="str">
            <v>NORWICH</v>
          </cell>
          <cell r="I3018" t="str">
            <v>CT</v>
          </cell>
          <cell r="J3018" t="str">
            <v>06360</v>
          </cell>
          <cell r="K3018" t="str">
            <v>Exact Auto Street Reference Geocoded</v>
          </cell>
          <cell r="M3018" t="str">
            <v>CHRISTINE DEVORE</v>
          </cell>
          <cell r="N3018" t="str">
            <v>BLAIR DISTRICT</v>
          </cell>
          <cell r="O3018" t="str">
            <v>Enter off Broadway. CALL BRUCE 860.949.4217 1 STOP b4.</v>
          </cell>
          <cell r="P3018">
            <v>42409</v>
          </cell>
          <cell r="Q3018">
            <v>44692.535324074102</v>
          </cell>
          <cell r="R3018">
            <v>44760</v>
          </cell>
          <cell r="S3018" t="str">
            <v>FRANKIE</v>
          </cell>
          <cell r="V3018" t="str">
            <v>41.560856</v>
          </cell>
          <cell r="W3018" t="str">
            <v>-72.112977</v>
          </cell>
        </row>
        <row r="3019">
          <cell r="B3019">
            <v>325049</v>
          </cell>
          <cell r="C3019" t="str">
            <v>Natures Art Village</v>
          </cell>
          <cell r="D3019" t="str">
            <v>A</v>
          </cell>
          <cell r="E3019">
            <v>0</v>
          </cell>
          <cell r="F3019" t="str">
            <v>WF</v>
          </cell>
          <cell r="G3019" t="str">
            <v>1650 route 85</v>
          </cell>
          <cell r="H3019" t="str">
            <v>OAKDALE</v>
          </cell>
          <cell r="I3019" t="str">
            <v>CT</v>
          </cell>
          <cell r="J3019" t="str">
            <v>06370</v>
          </cell>
          <cell r="K3019" t="str">
            <v>High Confidence Auto Street Ref Geocoded</v>
          </cell>
          <cell r="M3019" t="str">
            <v>CHRISTINE DEVORE</v>
          </cell>
          <cell r="N3019" t="str">
            <v>BLAIR DISTRICT</v>
          </cell>
          <cell r="O3019" t="str">
            <v>EFFECTIVE 8/10/20 Del in all locations unless cust chooses not to.</v>
          </cell>
          <cell r="P3019">
            <v>42478</v>
          </cell>
          <cell r="Q3019">
            <v>44288.339143518497</v>
          </cell>
          <cell r="R3019">
            <v>44761</v>
          </cell>
          <cell r="S3019" t="str">
            <v>ADMIN</v>
          </cell>
          <cell r="V3019" t="str">
            <v>41.431199</v>
          </cell>
          <cell r="W3019" t="str">
            <v>-72.219961</v>
          </cell>
        </row>
        <row r="3020">
          <cell r="B3020">
            <v>325052</v>
          </cell>
          <cell r="C3020" t="str">
            <v>Tim s Bistro 6-11</v>
          </cell>
          <cell r="D3020" t="str">
            <v>C</v>
          </cell>
          <cell r="E3020">
            <v>0</v>
          </cell>
          <cell r="F3020" t="str">
            <v>T</v>
          </cell>
          <cell r="G3020" t="str">
            <v>467 South Main St</v>
          </cell>
          <cell r="H3020" t="str">
            <v>COLCHESTER</v>
          </cell>
          <cell r="I3020" t="str">
            <v>CT</v>
          </cell>
          <cell r="J3020" t="str">
            <v>06415</v>
          </cell>
          <cell r="K3020" t="str">
            <v>Exact Auto Street Reference Geocoded</v>
          </cell>
          <cell r="M3020" t="str">
            <v>CHRISTINE DEVORE</v>
          </cell>
          <cell r="N3020" t="str">
            <v>BLAIR DISTRICT</v>
          </cell>
          <cell r="O3020" t="str">
            <v>EFFECTIVE 8/10/20 Del in all locations unless cust chooses not to.</v>
          </cell>
          <cell r="P3020">
            <v>42538</v>
          </cell>
          <cell r="Q3020">
            <v>44692.535324074102</v>
          </cell>
          <cell r="R3020">
            <v>44760</v>
          </cell>
          <cell r="S3020" t="str">
            <v>FRANKIE</v>
          </cell>
          <cell r="V3020" t="str">
            <v>41.566437</v>
          </cell>
          <cell r="W3020" t="str">
            <v>-72.323615</v>
          </cell>
        </row>
        <row r="3021">
          <cell r="B3021">
            <v>325060</v>
          </cell>
          <cell r="C3021" t="str">
            <v>Caddyshack 2    9-7</v>
          </cell>
          <cell r="D3021" t="str">
            <v>C</v>
          </cell>
          <cell r="E3021">
            <v>0</v>
          </cell>
          <cell r="F3021" t="str">
            <v>TF</v>
          </cell>
          <cell r="G3021" t="str">
            <v>685 New London Turnpike</v>
          </cell>
          <cell r="H3021" t="str">
            <v>NORWICH</v>
          </cell>
          <cell r="I3021" t="str">
            <v>CT</v>
          </cell>
          <cell r="J3021" t="str">
            <v>06360</v>
          </cell>
          <cell r="K3021" t="str">
            <v>Exact Auto Street Reference Geocoded</v>
          </cell>
          <cell r="M3021" t="str">
            <v>CHRISTINE DEVORE</v>
          </cell>
          <cell r="N3021" t="str">
            <v>BLAIR DISTRICT</v>
          </cell>
          <cell r="O3021" t="str">
            <v>EFFECTIVE 8/10/20 Del in all locations unless cust chooses not to.</v>
          </cell>
          <cell r="P3021">
            <v>42845</v>
          </cell>
          <cell r="Q3021">
            <v>44200.524571759299</v>
          </cell>
          <cell r="R3021">
            <v>44763</v>
          </cell>
          <cell r="S3021" t="str">
            <v>FRANKIE</v>
          </cell>
          <cell r="V3021" t="str">
            <v>41.502572</v>
          </cell>
          <cell r="W3021" t="str">
            <v>-72.102337</v>
          </cell>
        </row>
        <row r="3022">
          <cell r="B3022">
            <v>325061</v>
          </cell>
          <cell r="C3022" t="str">
            <v>Herb s Country Deli</v>
          </cell>
          <cell r="D3022" t="str">
            <v>C</v>
          </cell>
          <cell r="E3022">
            <v>0</v>
          </cell>
          <cell r="F3022" t="str">
            <v>F</v>
          </cell>
          <cell r="G3022" t="str">
            <v>1115 Norwich New London Turnpike</v>
          </cell>
          <cell r="H3022" t="str">
            <v>UNCASVILLE</v>
          </cell>
          <cell r="I3022" t="str">
            <v>CT</v>
          </cell>
          <cell r="J3022" t="str">
            <v>06382</v>
          </cell>
          <cell r="K3022" t="str">
            <v>Exact Auto Street Reference Geocoded</v>
          </cell>
          <cell r="M3022" t="str">
            <v>CHRISTINE DEVORE</v>
          </cell>
          <cell r="N3022" t="str">
            <v>BLAIR DISTRICT</v>
          </cell>
          <cell r="O3022" t="str">
            <v>EFFECTIVE 8/10/20 Del in all locations unless cust chooses not to.</v>
          </cell>
          <cell r="P3022">
            <v>42849</v>
          </cell>
          <cell r="Q3022">
            <v>44200.524571759299</v>
          </cell>
          <cell r="R3022">
            <v>44742</v>
          </cell>
          <cell r="S3022" t="str">
            <v>FRANKIE</v>
          </cell>
          <cell r="V3022" t="str">
            <v>41.456593</v>
          </cell>
          <cell r="W3022" t="str">
            <v>-72.105480</v>
          </cell>
        </row>
        <row r="3023">
          <cell r="B3023">
            <v>325062</v>
          </cell>
          <cell r="C3023" t="str">
            <v>KEY - These Guys Brewing</v>
          </cell>
          <cell r="D3023" t="str">
            <v>C</v>
          </cell>
          <cell r="E3023">
            <v>0</v>
          </cell>
          <cell r="F3023" t="str">
            <v>TF</v>
          </cell>
          <cell r="G3023" t="str">
            <v>78 Franklin St</v>
          </cell>
          <cell r="H3023" t="str">
            <v>NORWICH</v>
          </cell>
          <cell r="I3023" t="str">
            <v>CT</v>
          </cell>
          <cell r="J3023" t="str">
            <v>06360</v>
          </cell>
          <cell r="K3023" t="str">
            <v>Exact Auto Street Reference Geocoded</v>
          </cell>
          <cell r="M3023" t="str">
            <v>CHRISTINE DEVORE</v>
          </cell>
          <cell r="N3023" t="str">
            <v>BLAIR DISTRICT</v>
          </cell>
          <cell r="O3023" t="str">
            <v>use back door for delivery. call 8605535798 (BRIAN) on arrival. back up contact 8609421478 (KELLY). Someone will be on site and can be contacted at one of these 2 numbers.  If you are going to show up before 6am, contact Brian 30 min ahead.</v>
          </cell>
          <cell r="P3023">
            <v>42849</v>
          </cell>
          <cell r="Q3023">
            <v>44692.535324074102</v>
          </cell>
          <cell r="R3023">
            <v>44747</v>
          </cell>
          <cell r="S3023" t="str">
            <v>FRANKIE</v>
          </cell>
          <cell r="U3023" t="str">
            <v>CALL CUST.</v>
          </cell>
          <cell r="V3023" t="str">
            <v>41.526086</v>
          </cell>
          <cell r="W3023" t="str">
            <v>-72.074226</v>
          </cell>
        </row>
        <row r="3024">
          <cell r="B3024">
            <v>325063</v>
          </cell>
          <cell r="C3024" t="str">
            <v>Marina at the Wharf 10am-12am</v>
          </cell>
          <cell r="E3024">
            <v>0</v>
          </cell>
          <cell r="F3024" t="str">
            <v>TWF</v>
          </cell>
          <cell r="G3024" t="str">
            <v>1 American Wharf</v>
          </cell>
          <cell r="H3024" t="str">
            <v>NORWICH</v>
          </cell>
          <cell r="I3024" t="str">
            <v>CT</v>
          </cell>
          <cell r="J3024" t="str">
            <v>6360.</v>
          </cell>
          <cell r="K3024" t="str">
            <v>Exact Auto Street Reference Geocoded</v>
          </cell>
          <cell r="M3024" t="str">
            <v>CHRISTINE DEVORE</v>
          </cell>
          <cell r="N3024" t="str">
            <v>BLAIR DISTRICT</v>
          </cell>
          <cell r="O3024" t="str">
            <v>CALL MARIO 1hr B-4 917-669-7527</v>
          </cell>
          <cell r="P3024">
            <v>44002</v>
          </cell>
          <cell r="Q3024">
            <v>44200.524571759299</v>
          </cell>
          <cell r="S3024" t="str">
            <v>FRANKIE</v>
          </cell>
          <cell r="V3024" t="str">
            <v>41.524081</v>
          </cell>
          <cell r="W3024" t="str">
            <v>-72.081204</v>
          </cell>
        </row>
        <row r="3025">
          <cell r="B3025">
            <v>325065</v>
          </cell>
          <cell r="C3025" t="str">
            <v>Baymont Inn East Windsor 4-4</v>
          </cell>
          <cell r="D3025" t="str">
            <v>A</v>
          </cell>
          <cell r="E3025">
            <v>0</v>
          </cell>
          <cell r="F3025" t="str">
            <v>TF</v>
          </cell>
          <cell r="G3025" t="str">
            <v>260 Main St</v>
          </cell>
          <cell r="H3025" t="str">
            <v>EAST WINDSOR</v>
          </cell>
          <cell r="I3025" t="str">
            <v>CT</v>
          </cell>
          <cell r="J3025" t="str">
            <v>06088</v>
          </cell>
          <cell r="K3025" t="str">
            <v>Exact Auto Street Reference Geocoded</v>
          </cell>
          <cell r="M3025" t="str">
            <v>CHRISTINE DEVORE</v>
          </cell>
          <cell r="N3025" t="str">
            <v>BLAIR DISTRICT</v>
          </cell>
          <cell r="P3025">
            <v>42961</v>
          </cell>
          <cell r="Q3025">
            <v>44200.524571759299</v>
          </cell>
          <cell r="R3025">
            <v>44763</v>
          </cell>
          <cell r="S3025" t="str">
            <v>FRANKIE</v>
          </cell>
          <cell r="V3025" t="str">
            <v>41.917070</v>
          </cell>
          <cell r="W3025" t="str">
            <v>-72.614675</v>
          </cell>
        </row>
        <row r="3026">
          <cell r="B3026">
            <v>325068</v>
          </cell>
          <cell r="C3026" t="str">
            <v>Strange Brew Pub 11-7</v>
          </cell>
          <cell r="D3026" t="str">
            <v>B</v>
          </cell>
          <cell r="E3026">
            <v>0</v>
          </cell>
          <cell r="F3026" t="str">
            <v>T</v>
          </cell>
          <cell r="G3026" t="str">
            <v>86 Water ST</v>
          </cell>
          <cell r="H3026" t="str">
            <v>NORWICH</v>
          </cell>
          <cell r="I3026" t="str">
            <v>CT</v>
          </cell>
          <cell r="J3026" t="str">
            <v>06360</v>
          </cell>
          <cell r="K3026" t="str">
            <v>Exact Auto Street Reference Geocoded</v>
          </cell>
          <cell r="M3026" t="str">
            <v>CHRISTINE DEVORE</v>
          </cell>
          <cell r="N3026" t="str">
            <v>BLAIR DISTRICT</v>
          </cell>
          <cell r="O3026" t="str">
            <v>CALL Terry at 860.861.1555 before delivery</v>
          </cell>
          <cell r="P3026">
            <v>43013</v>
          </cell>
          <cell r="Q3026">
            <v>44200.524571759299</v>
          </cell>
          <cell r="R3026">
            <v>44648</v>
          </cell>
          <cell r="S3026" t="str">
            <v>FRANKIE</v>
          </cell>
          <cell r="V3026" t="str">
            <v>41.524035</v>
          </cell>
          <cell r="W3026" t="str">
            <v>-72.077715</v>
          </cell>
        </row>
        <row r="3027">
          <cell r="B3027">
            <v>325071</v>
          </cell>
          <cell r="C3027" t="str">
            <v>Twin Hills C. Club 6-4</v>
          </cell>
          <cell r="D3027" t="str">
            <v>A</v>
          </cell>
          <cell r="E3027">
            <v>0</v>
          </cell>
          <cell r="F3027" t="str">
            <v>MWF</v>
          </cell>
          <cell r="G3027" t="str">
            <v>199 Bread and Milk St</v>
          </cell>
          <cell r="H3027" t="str">
            <v>COVENTRY</v>
          </cell>
          <cell r="I3027" t="str">
            <v>CT</v>
          </cell>
          <cell r="J3027" t="str">
            <v>06238</v>
          </cell>
          <cell r="K3027" t="str">
            <v>Exact Auto Street Reference Geocoded</v>
          </cell>
          <cell r="M3027" t="str">
            <v>CHRISTINE DEVORE</v>
          </cell>
          <cell r="N3027" t="str">
            <v>BLAIR DISTRICT</v>
          </cell>
          <cell r="O3027" t="str">
            <v>EFFECTIVE 8/10/20 Del in all locations unless cust chooses not to.</v>
          </cell>
          <cell r="P3027">
            <v>43187</v>
          </cell>
          <cell r="Q3027">
            <v>44200.524571759299</v>
          </cell>
          <cell r="R3027">
            <v>44763</v>
          </cell>
          <cell r="S3027" t="str">
            <v>FRANKIE</v>
          </cell>
          <cell r="V3027" t="str">
            <v>41.802301</v>
          </cell>
          <cell r="W3027" t="str">
            <v>-72.394220</v>
          </cell>
        </row>
        <row r="3028">
          <cell r="B3028">
            <v>325074</v>
          </cell>
          <cell r="C3028" t="str">
            <v>Bagels N More</v>
          </cell>
          <cell r="E3028">
            <v>0</v>
          </cell>
          <cell r="F3028" t="str">
            <v>U</v>
          </cell>
          <cell r="G3028" t="str">
            <v>105 Franklin St</v>
          </cell>
          <cell r="H3028" t="str">
            <v>WESTERLY</v>
          </cell>
          <cell r="I3028" t="str">
            <v>RI</v>
          </cell>
          <cell r="J3028" t="str">
            <v>02891</v>
          </cell>
          <cell r="K3028" t="str">
            <v>Exact Auto Street Reference Geocoded</v>
          </cell>
          <cell r="M3028" t="str">
            <v>MIKE GILLOOLY BDM</v>
          </cell>
          <cell r="N3028" t="str">
            <v>BLAIR DISTRICT</v>
          </cell>
          <cell r="P3028">
            <v>43510</v>
          </cell>
          <cell r="Q3028">
            <v>44088.480613425898</v>
          </cell>
          <cell r="S3028" t="str">
            <v>FRANKIE</v>
          </cell>
          <cell r="V3028" t="str">
            <v>41.360395</v>
          </cell>
          <cell r="W3028" t="str">
            <v>-71.811274</v>
          </cell>
        </row>
        <row r="3029">
          <cell r="B3029">
            <v>325075</v>
          </cell>
          <cell r="C3029" t="str">
            <v>Salem Prime Cuts</v>
          </cell>
          <cell r="D3029" t="str">
            <v>C</v>
          </cell>
          <cell r="E3029">
            <v>0</v>
          </cell>
          <cell r="F3029" t="str">
            <v>TWF</v>
          </cell>
          <cell r="G3029" t="str">
            <v>12 New London RD</v>
          </cell>
          <cell r="H3029" t="str">
            <v>SALEM</v>
          </cell>
          <cell r="I3029" t="str">
            <v>CT</v>
          </cell>
          <cell r="J3029" t="str">
            <v>06420</v>
          </cell>
          <cell r="K3029" t="str">
            <v>Exact Auto Street Reference Geocoded</v>
          </cell>
          <cell r="M3029" t="str">
            <v>CHRISTINE DEVORE</v>
          </cell>
          <cell r="N3029" t="str">
            <v>BLAIR DISTRICT</v>
          </cell>
          <cell r="O3029" t="str">
            <v>EFFECTIVE 8/10/20 Del in all locations unless cust chooses not to.  Get someone so to direct you where dry/cooler/ frozen items go. All product must be dropped in proper environment.</v>
          </cell>
          <cell r="P3029">
            <v>43522</v>
          </cell>
          <cell r="Q3029">
            <v>44692.535324074102</v>
          </cell>
          <cell r="R3029">
            <v>44761</v>
          </cell>
          <cell r="S3029" t="str">
            <v>FRANKIE</v>
          </cell>
          <cell r="V3029" t="str">
            <v>41.475968</v>
          </cell>
          <cell r="W3029" t="str">
            <v>-72.263492</v>
          </cell>
        </row>
        <row r="3030">
          <cell r="B3030">
            <v>325079</v>
          </cell>
          <cell r="C3030" t="str">
            <v>DAYS INN - MYSTIC</v>
          </cell>
          <cell r="D3030" t="str">
            <v>B</v>
          </cell>
          <cell r="E3030">
            <v>0</v>
          </cell>
          <cell r="F3030" t="str">
            <v>W</v>
          </cell>
          <cell r="G3030" t="str">
            <v>55 WHITEHALL AVENUE</v>
          </cell>
          <cell r="H3030" t="str">
            <v>MYSTIC</v>
          </cell>
          <cell r="I3030" t="str">
            <v>CT</v>
          </cell>
          <cell r="J3030" t="str">
            <v>06355</v>
          </cell>
          <cell r="K3030" t="str">
            <v>Exact Auto Street Reference Geocoded</v>
          </cell>
          <cell r="M3030" t="str">
            <v>CHRISTINE DEVORE</v>
          </cell>
          <cell r="N3030" t="str">
            <v>BLAIR DISTRICT</v>
          </cell>
          <cell r="O3030" t="str">
            <v>Delivery through front door. Product goes up elevator one floor. Take ramp on the right through french doors into the kitchen area.</v>
          </cell>
          <cell r="P3030">
            <v>43858</v>
          </cell>
          <cell r="Q3030">
            <v>44602.515393518501</v>
          </cell>
          <cell r="R3030">
            <v>44761</v>
          </cell>
          <cell r="S3030" t="str">
            <v>ADMIN</v>
          </cell>
          <cell r="V3030" t="str">
            <v>41.378924</v>
          </cell>
          <cell r="W3030" t="str">
            <v>-71.956793</v>
          </cell>
        </row>
        <row r="3031">
          <cell r="B3031">
            <v>325080</v>
          </cell>
          <cell r="C3031" t="str">
            <v>Eddy Center Middletown</v>
          </cell>
          <cell r="E3031">
            <v>0</v>
          </cell>
          <cell r="F3031" t="str">
            <v>TF</v>
          </cell>
          <cell r="G3031" t="str">
            <v>1 Labella Circle</v>
          </cell>
          <cell r="H3031" t="str">
            <v>MIDDLETOWN</v>
          </cell>
          <cell r="I3031" t="str">
            <v>CT</v>
          </cell>
          <cell r="J3031" t="str">
            <v>06457</v>
          </cell>
          <cell r="K3031" t="str">
            <v>Exact Auto Street Reference Geocoded</v>
          </cell>
          <cell r="M3031" t="str">
            <v>CHRISTINE DEVORE</v>
          </cell>
          <cell r="N3031" t="str">
            <v>BLAIR DISTRICT</v>
          </cell>
          <cell r="P3031">
            <v>43906</v>
          </cell>
          <cell r="Q3031">
            <v>44200.524571759299</v>
          </cell>
          <cell r="R3031">
            <v>43916</v>
          </cell>
          <cell r="S3031" t="str">
            <v>FRANKIE</v>
          </cell>
          <cell r="V3031" t="str">
            <v>41.554652</v>
          </cell>
          <cell r="W3031" t="str">
            <v>-72.628997</v>
          </cell>
        </row>
        <row r="3032">
          <cell r="B3032">
            <v>325081</v>
          </cell>
          <cell r="C3032" t="str">
            <v>Connection floor 4</v>
          </cell>
          <cell r="E3032">
            <v>0</v>
          </cell>
          <cell r="F3032" t="str">
            <v>MWF</v>
          </cell>
          <cell r="G3032" t="str">
            <v>48 Howe St</v>
          </cell>
          <cell r="H3032" t="str">
            <v>NEW HAVEN</v>
          </cell>
          <cell r="I3032" t="str">
            <v>CT</v>
          </cell>
          <cell r="J3032" t="str">
            <v>06511</v>
          </cell>
          <cell r="K3032" t="str">
            <v>High Confidence Auto Street Ref Geocoded</v>
          </cell>
          <cell r="M3032" t="str">
            <v>CHRISTINE DEVORE</v>
          </cell>
          <cell r="N3032" t="str">
            <v>BLAIR DISTRICT</v>
          </cell>
          <cell r="P3032">
            <v>43909</v>
          </cell>
          <cell r="Q3032">
            <v>44496.570127314801</v>
          </cell>
          <cell r="R3032">
            <v>43914</v>
          </cell>
          <cell r="S3032" t="str">
            <v>FRANKIE</v>
          </cell>
          <cell r="V3032" t="str">
            <v>41.308681</v>
          </cell>
          <cell r="W3032" t="str">
            <v>-72.935935</v>
          </cell>
        </row>
        <row r="3033">
          <cell r="B3033">
            <v>325082</v>
          </cell>
          <cell r="C3033" t="str">
            <v>Connections Floor 3</v>
          </cell>
          <cell r="E3033">
            <v>0</v>
          </cell>
          <cell r="F3033" t="str">
            <v>MWF</v>
          </cell>
          <cell r="G3033" t="str">
            <v>48 Howe St</v>
          </cell>
          <cell r="H3033" t="str">
            <v>NEW HAVEN</v>
          </cell>
          <cell r="I3033" t="str">
            <v>CT</v>
          </cell>
          <cell r="J3033" t="str">
            <v>06511</v>
          </cell>
          <cell r="K3033" t="str">
            <v>High Confidence Auto Street Ref Geocoded</v>
          </cell>
          <cell r="M3033" t="str">
            <v>CHRISTINE DEVORE</v>
          </cell>
          <cell r="N3033" t="str">
            <v>BLAIR DISTRICT</v>
          </cell>
          <cell r="P3033">
            <v>43909</v>
          </cell>
          <cell r="Q3033">
            <v>44496.570127314801</v>
          </cell>
          <cell r="R3033">
            <v>43914</v>
          </cell>
          <cell r="S3033" t="str">
            <v>FRANKIE</v>
          </cell>
          <cell r="V3033" t="str">
            <v>41.308681</v>
          </cell>
          <cell r="W3033" t="str">
            <v>-72.935935</v>
          </cell>
        </row>
        <row r="3034">
          <cell r="B3034">
            <v>325083</v>
          </cell>
          <cell r="C3034" t="str">
            <v>Connections Floor 1</v>
          </cell>
          <cell r="E3034">
            <v>0</v>
          </cell>
          <cell r="F3034" t="str">
            <v>MWF</v>
          </cell>
          <cell r="G3034" t="str">
            <v>48 Howe st</v>
          </cell>
          <cell r="H3034" t="str">
            <v>NEW HAVEN</v>
          </cell>
          <cell r="I3034" t="str">
            <v>CT</v>
          </cell>
          <cell r="J3034" t="str">
            <v>06511</v>
          </cell>
          <cell r="K3034" t="str">
            <v>High Confidence Auto Street Ref Geocoded</v>
          </cell>
          <cell r="M3034" t="str">
            <v>CHRISTINE DEVORE</v>
          </cell>
          <cell r="N3034" t="str">
            <v>BLAIR DISTRICT</v>
          </cell>
          <cell r="P3034">
            <v>43909</v>
          </cell>
          <cell r="Q3034">
            <v>44496.570127314801</v>
          </cell>
          <cell r="R3034">
            <v>43914</v>
          </cell>
          <cell r="S3034" t="str">
            <v>FRANKIE</v>
          </cell>
          <cell r="V3034" t="str">
            <v>41.308681</v>
          </cell>
          <cell r="W3034" t="str">
            <v>-72.935935</v>
          </cell>
        </row>
        <row r="3035">
          <cell r="B3035">
            <v>325084</v>
          </cell>
          <cell r="C3035" t="str">
            <v>Connection ground floor</v>
          </cell>
          <cell r="E3035">
            <v>0</v>
          </cell>
          <cell r="F3035" t="str">
            <v>MWF</v>
          </cell>
          <cell r="G3035" t="str">
            <v>48 Howe St</v>
          </cell>
          <cell r="H3035" t="str">
            <v>NEW HAVEN</v>
          </cell>
          <cell r="I3035" t="str">
            <v>CT</v>
          </cell>
          <cell r="J3035" t="str">
            <v>06511</v>
          </cell>
          <cell r="K3035" t="str">
            <v>High Confidence Auto Street Ref Geocoded</v>
          </cell>
          <cell r="M3035" t="str">
            <v>CHRISTINE DEVORE</v>
          </cell>
          <cell r="N3035" t="str">
            <v>BLAIR DISTRICT</v>
          </cell>
          <cell r="P3035">
            <v>43909</v>
          </cell>
          <cell r="Q3035">
            <v>44496.570127314801</v>
          </cell>
          <cell r="R3035">
            <v>43914</v>
          </cell>
          <cell r="S3035" t="str">
            <v>FRANKIE</v>
          </cell>
          <cell r="V3035" t="str">
            <v>41.308681</v>
          </cell>
          <cell r="W3035" t="str">
            <v>-72.935935</v>
          </cell>
        </row>
        <row r="3036">
          <cell r="B3036">
            <v>325086</v>
          </cell>
          <cell r="C3036" t="str">
            <v>MANSFIELD DRIVE-IN</v>
          </cell>
          <cell r="D3036" t="str">
            <v>A</v>
          </cell>
          <cell r="E3036">
            <v>0</v>
          </cell>
          <cell r="F3036" t="str">
            <v>WF</v>
          </cell>
          <cell r="G3036" t="str">
            <v>228 STAFFORD ROAD</v>
          </cell>
          <cell r="H3036" t="str">
            <v>MANSFIELD</v>
          </cell>
          <cell r="I3036" t="str">
            <v>CT</v>
          </cell>
          <cell r="J3036" t="str">
            <v>06250</v>
          </cell>
          <cell r="K3036" t="str">
            <v>Exact Auto Street Reference Geocoded</v>
          </cell>
          <cell r="M3036" t="str">
            <v>CHRISTINE DEVORE</v>
          </cell>
          <cell r="N3036" t="str">
            <v>BLAIR DISTRICT</v>
          </cell>
          <cell r="P3036">
            <v>44070</v>
          </cell>
          <cell r="Q3036">
            <v>44475.564456018503</v>
          </cell>
          <cell r="R3036">
            <v>44763</v>
          </cell>
          <cell r="S3036" t="str">
            <v>FRANKIE</v>
          </cell>
          <cell r="V3036" t="str">
            <v>41.740248</v>
          </cell>
          <cell r="W3036" t="str">
            <v>-72.259874</v>
          </cell>
        </row>
        <row r="3037">
          <cell r="B3037">
            <v>325088</v>
          </cell>
          <cell r="C3037" t="str">
            <v>Key - Red Rose Desserts &amp; More</v>
          </cell>
          <cell r="D3037" t="str">
            <v>A</v>
          </cell>
          <cell r="E3037">
            <v>0</v>
          </cell>
          <cell r="F3037" t="str">
            <v>WF</v>
          </cell>
          <cell r="G3037" t="str">
            <v>125 Lebanon Ave</v>
          </cell>
          <cell r="H3037" t="str">
            <v>COLCHESTER</v>
          </cell>
          <cell r="I3037" t="str">
            <v>CT</v>
          </cell>
          <cell r="J3037" t="str">
            <v>06415</v>
          </cell>
          <cell r="K3037" t="str">
            <v>Exact Auto Street Reference Geocoded</v>
          </cell>
          <cell r="M3037" t="str">
            <v>CHRISTINE DEVORE</v>
          </cell>
          <cell r="N3037" t="str">
            <v>BLAIR DISTRICT</v>
          </cell>
          <cell r="P3037">
            <v>44109</v>
          </cell>
          <cell r="Q3037">
            <v>44280.574317129598</v>
          </cell>
          <cell r="R3037">
            <v>44761</v>
          </cell>
          <cell r="S3037" t="str">
            <v>FRANKIE</v>
          </cell>
          <cell r="U3037" t="str">
            <v>32</v>
          </cell>
          <cell r="V3037" t="str">
            <v>41.578449</v>
          </cell>
          <cell r="W3037" t="str">
            <v>-72.328702</v>
          </cell>
        </row>
        <row r="3038">
          <cell r="B3038">
            <v>325090</v>
          </cell>
          <cell r="C3038" t="str">
            <v>CRAFTBIRD FOOD TRUCK</v>
          </cell>
          <cell r="D3038" t="str">
            <v>D</v>
          </cell>
          <cell r="E3038">
            <v>0</v>
          </cell>
          <cell r="F3038" t="str">
            <v>MW</v>
          </cell>
          <cell r="G3038" t="str">
            <v>87 church street</v>
          </cell>
          <cell r="H3038" t="str">
            <v>EAST HARTFORD</v>
          </cell>
          <cell r="I3038" t="str">
            <v>CT</v>
          </cell>
          <cell r="J3038" t="str">
            <v>06108</v>
          </cell>
          <cell r="K3038" t="str">
            <v>Exact Auto Street Reference Geocoded</v>
          </cell>
          <cell r="M3038" t="str">
            <v>KEVIN ZUKOWSKI</v>
          </cell>
          <cell r="N3038" t="str">
            <v>BLAIR DISTRICT</v>
          </cell>
          <cell r="O3038" t="str">
            <v>call eric @ 3035329880 for delivery.</v>
          </cell>
          <cell r="P3038">
            <v>44224</v>
          </cell>
          <cell r="Q3038">
            <v>44503.577523148102</v>
          </cell>
          <cell r="R3038">
            <v>44761</v>
          </cell>
          <cell r="S3038" t="str">
            <v>FRANKIE</v>
          </cell>
          <cell r="V3038" t="str">
            <v>41.777009</v>
          </cell>
          <cell r="W3038" t="str">
            <v>-72.608871</v>
          </cell>
        </row>
        <row r="3039">
          <cell r="B3039">
            <v>325091</v>
          </cell>
          <cell r="C3039" t="str">
            <v>Saint Joseph Polish Society</v>
          </cell>
          <cell r="E3039">
            <v>0</v>
          </cell>
          <cell r="F3039" t="str">
            <v>TF</v>
          </cell>
          <cell r="G3039" t="str">
            <v>395 south main street</v>
          </cell>
          <cell r="H3039" t="str">
            <v>COLCHESTER</v>
          </cell>
          <cell r="I3039" t="str">
            <v>CT</v>
          </cell>
          <cell r="J3039" t="str">
            <v>06415</v>
          </cell>
          <cell r="K3039" t="str">
            <v>Exact Auto Street Reference Geocoded</v>
          </cell>
          <cell r="M3039" t="str">
            <v>CHRISTINE DEVORE</v>
          </cell>
          <cell r="N3039" t="str">
            <v>BLAIR DISTRICT</v>
          </cell>
          <cell r="P3039">
            <v>44250</v>
          </cell>
          <cell r="Q3039">
            <v>44305.539166666698</v>
          </cell>
          <cell r="S3039" t="str">
            <v>FRANKIE</v>
          </cell>
          <cell r="V3039" t="str">
            <v>41.567341</v>
          </cell>
          <cell r="W3039" t="str">
            <v>-72.325221</v>
          </cell>
        </row>
        <row r="3040">
          <cell r="B3040">
            <v>325092</v>
          </cell>
          <cell r="C3040" t="str">
            <v>Tavern on the hill</v>
          </cell>
          <cell r="D3040" t="str">
            <v>C</v>
          </cell>
          <cell r="E3040">
            <v>0</v>
          </cell>
          <cell r="F3040" t="str">
            <v>WF</v>
          </cell>
          <cell r="G3040" t="str">
            <v>12 Rae Palmer Road</v>
          </cell>
          <cell r="H3040" t="str">
            <v>MOODUS</v>
          </cell>
          <cell r="I3040" t="str">
            <v>CT</v>
          </cell>
          <cell r="J3040" t="str">
            <v>06469</v>
          </cell>
          <cell r="K3040" t="str">
            <v>Exact Auto Street Reference Geocoded</v>
          </cell>
          <cell r="M3040" t="str">
            <v>CHRISTINE DEVORE</v>
          </cell>
          <cell r="N3040" t="str">
            <v>BLAIR DISTRICT</v>
          </cell>
          <cell r="P3040">
            <v>44258</v>
          </cell>
          <cell r="Q3040">
            <v>44258.616249999999</v>
          </cell>
          <cell r="R3040">
            <v>44721</v>
          </cell>
          <cell r="S3040" t="str">
            <v>ADMIN</v>
          </cell>
          <cell r="V3040" t="str">
            <v>41.503227</v>
          </cell>
          <cell r="W3040" t="str">
            <v>-72.449280</v>
          </cell>
        </row>
        <row r="3041">
          <cell r="B3041">
            <v>325093</v>
          </cell>
          <cell r="C3041" t="str">
            <v>Maria s Pizza</v>
          </cell>
          <cell r="D3041" t="str">
            <v>C</v>
          </cell>
          <cell r="E3041">
            <v>0</v>
          </cell>
          <cell r="F3041" t="str">
            <v>WF</v>
          </cell>
          <cell r="G3041" t="str">
            <v>744 Middletown Road</v>
          </cell>
          <cell r="H3041" t="str">
            <v>MOODUS</v>
          </cell>
          <cell r="I3041" t="str">
            <v>CT</v>
          </cell>
          <cell r="J3041" t="str">
            <v>06469</v>
          </cell>
          <cell r="K3041" t="str">
            <v>Low Confidence Auto Street Ref Geocoded</v>
          </cell>
          <cell r="M3041" t="str">
            <v>CHRISTINE DEVORE</v>
          </cell>
          <cell r="N3041" t="str">
            <v>BLAIR DISTRICT</v>
          </cell>
          <cell r="O3041" t="str">
            <v>Delivery door on left side of building. Any issues call sales rep christine @ 8603673508</v>
          </cell>
          <cell r="P3041">
            <v>44263</v>
          </cell>
          <cell r="Q3041">
            <v>44291.475902777798</v>
          </cell>
          <cell r="R3041">
            <v>44461</v>
          </cell>
          <cell r="S3041" t="str">
            <v>ADMIN</v>
          </cell>
          <cell r="V3041" t="str">
            <v>41.545279</v>
          </cell>
          <cell r="W3041" t="str">
            <v>-72.415362</v>
          </cell>
        </row>
        <row r="3042">
          <cell r="B3042">
            <v>325094</v>
          </cell>
          <cell r="C3042" t="str">
            <v>Papa Z pizza</v>
          </cell>
          <cell r="D3042" t="str">
            <v>B</v>
          </cell>
          <cell r="E3042">
            <v>0</v>
          </cell>
          <cell r="F3042" t="str">
            <v>WF</v>
          </cell>
          <cell r="G3042" t="str">
            <v>713 Middletown Road</v>
          </cell>
          <cell r="H3042" t="str">
            <v>MOODUS</v>
          </cell>
          <cell r="I3042" t="str">
            <v>CT</v>
          </cell>
          <cell r="J3042" t="str">
            <v>06469</v>
          </cell>
          <cell r="K3042" t="str">
            <v>Low Confidence Auto Street Ref Geocoded</v>
          </cell>
          <cell r="M3042" t="str">
            <v>CHRISTINE DEVORE</v>
          </cell>
          <cell r="N3042" t="str">
            <v>BLAIR DISTRICT</v>
          </cell>
          <cell r="P3042">
            <v>44263</v>
          </cell>
          <cell r="Q3042">
            <v>44291.47625</v>
          </cell>
          <cell r="R3042">
            <v>44733</v>
          </cell>
          <cell r="S3042" t="str">
            <v>ADMIN</v>
          </cell>
          <cell r="V3042" t="str">
            <v>41.546462</v>
          </cell>
          <cell r="W3042" t="str">
            <v>-72.408565</v>
          </cell>
        </row>
        <row r="3043">
          <cell r="B3043">
            <v>325095</v>
          </cell>
          <cell r="C3043" t="str">
            <v>Main Moose</v>
          </cell>
          <cell r="D3043" t="str">
            <v>A</v>
          </cell>
          <cell r="E3043">
            <v>0</v>
          </cell>
          <cell r="F3043" t="str">
            <v>WF</v>
          </cell>
          <cell r="G3043" t="str">
            <v>94 Rt. 66 East</v>
          </cell>
          <cell r="H3043" t="str">
            <v>COLUMBIA</v>
          </cell>
          <cell r="I3043" t="str">
            <v>CT</v>
          </cell>
          <cell r="J3043" t="str">
            <v>06237</v>
          </cell>
          <cell r="K3043" t="str">
            <v>Med Confidence Auto Street Ref Geocoded</v>
          </cell>
          <cell r="L3043" t="str">
            <v>BHD</v>
          </cell>
          <cell r="M3043" t="str">
            <v>CHRISTINE DEVORE</v>
          </cell>
          <cell r="N3043" t="str">
            <v>BLAIR DISTRICT</v>
          </cell>
          <cell r="O3043" t="str">
            <v>Call Tyler 30 Min before. 8602089774</v>
          </cell>
          <cell r="P3043">
            <v>44301</v>
          </cell>
          <cell r="Q3043">
            <v>44766.721261574101</v>
          </cell>
          <cell r="R3043">
            <v>44763</v>
          </cell>
          <cell r="S3043" t="str">
            <v>FRANKIE</v>
          </cell>
          <cell r="U3043" t="str">
            <v>PHONE CALL</v>
          </cell>
          <cell r="V3043" t="str">
            <v>41.719657</v>
          </cell>
          <cell r="W3043" t="str">
            <v>-72.274909</v>
          </cell>
        </row>
        <row r="3044">
          <cell r="B3044">
            <v>325096</v>
          </cell>
          <cell r="C3044" t="str">
            <v>Something Simple</v>
          </cell>
          <cell r="D3044" t="str">
            <v>A</v>
          </cell>
          <cell r="E3044">
            <v>0</v>
          </cell>
          <cell r="F3044" t="str">
            <v>WF</v>
          </cell>
          <cell r="G3044" t="str">
            <v>12 Main Street</v>
          </cell>
          <cell r="H3044" t="str">
            <v>HEBRON</v>
          </cell>
          <cell r="I3044" t="str">
            <v>CT</v>
          </cell>
          <cell r="J3044" t="str">
            <v>06248</v>
          </cell>
          <cell r="K3044" t="str">
            <v>Exact Auto Street Reference Geocoded</v>
          </cell>
          <cell r="M3044" t="str">
            <v>CHRISTINE DEVORE</v>
          </cell>
          <cell r="N3044" t="str">
            <v>BLAIR DISTRICT</v>
          </cell>
          <cell r="P3044">
            <v>44350</v>
          </cell>
          <cell r="Q3044">
            <v>44350.425937499997</v>
          </cell>
          <cell r="R3044">
            <v>44371</v>
          </cell>
          <cell r="S3044" t="str">
            <v>ADMIN</v>
          </cell>
          <cell r="V3044" t="str">
            <v>41.658069</v>
          </cell>
          <cell r="W3044" t="str">
            <v>-72.365768</v>
          </cell>
        </row>
        <row r="3045">
          <cell r="B3045">
            <v>325098</v>
          </cell>
          <cell r="C3045" t="str">
            <v>Roberts Lakehouse</v>
          </cell>
          <cell r="D3045" t="str">
            <v>A</v>
          </cell>
          <cell r="E3045">
            <v>0</v>
          </cell>
          <cell r="F3045" t="str">
            <v>WF</v>
          </cell>
          <cell r="G3045" t="str">
            <v>81 North Main Street</v>
          </cell>
          <cell r="H3045" t="str">
            <v>EAST HAMPTON</v>
          </cell>
          <cell r="I3045" t="str">
            <v>CT</v>
          </cell>
          <cell r="J3045" t="str">
            <v>06424</v>
          </cell>
          <cell r="K3045" t="str">
            <v>Exact Auto Street Reference Geocoded</v>
          </cell>
          <cell r="M3045" t="str">
            <v>CHRISTINE DEVORE</v>
          </cell>
          <cell r="N3045" t="str">
            <v>BLAIR DISTRICT</v>
          </cell>
          <cell r="P3045">
            <v>44432</v>
          </cell>
          <cell r="Q3045">
            <v>44432.460092592599</v>
          </cell>
          <cell r="R3045">
            <v>44440</v>
          </cell>
          <cell r="S3045" t="str">
            <v>ADMIN</v>
          </cell>
          <cell r="V3045" t="str">
            <v>41.593112</v>
          </cell>
          <cell r="W3045" t="str">
            <v>-72.510269</v>
          </cell>
        </row>
        <row r="3046">
          <cell r="B3046">
            <v>325099</v>
          </cell>
          <cell r="C3046" t="str">
            <v>Cold Spring Farm</v>
          </cell>
          <cell r="E3046">
            <v>0</v>
          </cell>
          <cell r="F3046" t="str">
            <v>TF</v>
          </cell>
          <cell r="G3046" t="str">
            <v>45 LAKE HAYWARD TOWN</v>
          </cell>
          <cell r="H3046" t="str">
            <v>COLCHESTER</v>
          </cell>
          <cell r="I3046" t="str">
            <v>CT</v>
          </cell>
          <cell r="J3046" t="str">
            <v>06415</v>
          </cell>
          <cell r="K3046" t="str">
            <v>High Confidence Auto Street Ref Geocoded</v>
          </cell>
          <cell r="M3046" t="str">
            <v>CHRISTINE DEVORE</v>
          </cell>
          <cell r="N3046" t="str">
            <v>BLAIR DISTRICT</v>
          </cell>
          <cell r="P3046">
            <v>44468</v>
          </cell>
          <cell r="Q3046">
            <v>44469.466377314799</v>
          </cell>
          <cell r="S3046" t="str">
            <v>ADMIN</v>
          </cell>
          <cell r="V3046" t="str">
            <v>41.560627</v>
          </cell>
          <cell r="W3046" t="str">
            <v>-72.318342</v>
          </cell>
        </row>
        <row r="3047">
          <cell r="B3047">
            <v>325102</v>
          </cell>
          <cell r="C3047" t="str">
            <v>Baymont Inn Branford</v>
          </cell>
          <cell r="D3047" t="str">
            <v>A</v>
          </cell>
          <cell r="E3047">
            <v>0</v>
          </cell>
          <cell r="F3047" t="str">
            <v>W</v>
          </cell>
          <cell r="G3047" t="str">
            <v>3 Business Park</v>
          </cell>
          <cell r="H3047" t="str">
            <v>BRANFORD</v>
          </cell>
          <cell r="I3047" t="str">
            <v>CT</v>
          </cell>
          <cell r="J3047" t="str">
            <v>06405</v>
          </cell>
          <cell r="K3047" t="str">
            <v>High Confidence Auto Street Ref Geocoded</v>
          </cell>
          <cell r="M3047" t="str">
            <v>CHRISTINE DEVORE</v>
          </cell>
          <cell r="N3047" t="str">
            <v>BLAIR DISTRICT</v>
          </cell>
          <cell r="O3047" t="str">
            <v>Black top parking lot. Food will go through front door.</v>
          </cell>
          <cell r="P3047">
            <v>44481</v>
          </cell>
          <cell r="Q3047">
            <v>44487.862777777802</v>
          </cell>
          <cell r="R3047">
            <v>44748</v>
          </cell>
          <cell r="S3047" t="str">
            <v>FRANKIE</v>
          </cell>
          <cell r="V3047" t="str">
            <v>41.296859</v>
          </cell>
          <cell r="W3047" t="str">
            <v>-72.764605</v>
          </cell>
        </row>
        <row r="3048">
          <cell r="B3048">
            <v>325103</v>
          </cell>
          <cell r="C3048" t="str">
            <v>Two Brothers Cafe</v>
          </cell>
          <cell r="D3048" t="str">
            <v>C</v>
          </cell>
          <cell r="E3048">
            <v>0</v>
          </cell>
          <cell r="F3048" t="str">
            <v>WF</v>
          </cell>
          <cell r="G3048" t="str">
            <v>367 West High Street</v>
          </cell>
          <cell r="H3048" t="str">
            <v>COBALT</v>
          </cell>
          <cell r="I3048" t="str">
            <v>CT</v>
          </cell>
          <cell r="J3048" t="str">
            <v>06414</v>
          </cell>
          <cell r="K3048" t="str">
            <v>Exact Auto Street Reference Geocoded</v>
          </cell>
          <cell r="M3048" t="str">
            <v>CHRISTINE DEVORE</v>
          </cell>
          <cell r="N3048" t="str">
            <v>BLAIR DISTRICT</v>
          </cell>
          <cell r="P3048">
            <v>44572</v>
          </cell>
          <cell r="Q3048">
            <v>44572.454328703701</v>
          </cell>
          <cell r="R3048">
            <v>44707</v>
          </cell>
          <cell r="S3048" t="str">
            <v>ADMIN</v>
          </cell>
          <cell r="V3048" t="str">
            <v>41.562395</v>
          </cell>
          <cell r="W3048" t="str">
            <v>-72.555694</v>
          </cell>
        </row>
        <row r="3049">
          <cell r="B3049">
            <v>325104</v>
          </cell>
          <cell r="C3049" t="str">
            <v>Hamden Housing</v>
          </cell>
          <cell r="D3049" t="str">
            <v>B</v>
          </cell>
          <cell r="E3049">
            <v>0</v>
          </cell>
          <cell r="F3049" t="str">
            <v>WF</v>
          </cell>
          <cell r="G3049" t="str">
            <v>3007 Whitney Ave.</v>
          </cell>
          <cell r="H3049" t="str">
            <v>HAMDEN</v>
          </cell>
          <cell r="I3049" t="str">
            <v>CT</v>
          </cell>
          <cell r="J3049" t="str">
            <v>06518</v>
          </cell>
          <cell r="K3049" t="str">
            <v>Exact Auto Street Reference Geocoded</v>
          </cell>
          <cell r="M3049" t="str">
            <v>CHRISTINE DEVORE</v>
          </cell>
          <cell r="N3049" t="str">
            <v>BLAIR DISTRICT</v>
          </cell>
          <cell r="O3049" t="str">
            <v>Door will be open for key drop delivery.  Leave all product in kitchen.  When customer comes in, they will check in and put it away.  Ok Per Christine &amp; Lori..fp  33 Woodruff is address but Whitney is easier for delivery.</v>
          </cell>
          <cell r="P3049">
            <v>44602</v>
          </cell>
          <cell r="Q3049">
            <v>44657.621412036999</v>
          </cell>
          <cell r="R3049">
            <v>44761</v>
          </cell>
          <cell r="S3049" t="str">
            <v>ADMIN</v>
          </cell>
          <cell r="V3049" t="str">
            <v>41.405239</v>
          </cell>
          <cell r="W3049" t="str">
            <v>-72.898778</v>
          </cell>
        </row>
        <row r="3050">
          <cell r="B3050">
            <v>325105</v>
          </cell>
          <cell r="C3050" t="str">
            <v>Tallwood Country Club</v>
          </cell>
          <cell r="D3050" t="str">
            <v>A</v>
          </cell>
          <cell r="E3050">
            <v>0</v>
          </cell>
          <cell r="F3050" t="str">
            <v>WF</v>
          </cell>
          <cell r="G3050" t="str">
            <v>91 North Street</v>
          </cell>
          <cell r="H3050" t="str">
            <v>HEBRON</v>
          </cell>
          <cell r="I3050" t="str">
            <v>CT</v>
          </cell>
          <cell r="J3050" t="str">
            <v>06248</v>
          </cell>
          <cell r="K3050" t="str">
            <v>Exact Auto Street Reference Geocoded</v>
          </cell>
          <cell r="M3050" t="str">
            <v>CHRISTINE DEVORE</v>
          </cell>
          <cell r="N3050" t="str">
            <v>BLAIR DISTRICT</v>
          </cell>
          <cell r="P3050">
            <v>44613</v>
          </cell>
          <cell r="Q3050">
            <v>44678.7030324074</v>
          </cell>
          <cell r="R3050">
            <v>44761</v>
          </cell>
          <cell r="S3050" t="str">
            <v>FRANKIE</v>
          </cell>
          <cell r="V3050" t="str">
            <v>41.698798</v>
          </cell>
          <cell r="W3050" t="str">
            <v>-72.436217</v>
          </cell>
        </row>
        <row r="3051">
          <cell r="B3051">
            <v>325106</v>
          </cell>
          <cell r="C3051" t="str">
            <v>The Johnson Home</v>
          </cell>
          <cell r="D3051" t="str">
            <v>A</v>
          </cell>
          <cell r="E3051">
            <v>0</v>
          </cell>
          <cell r="F3051" t="str">
            <v>T</v>
          </cell>
          <cell r="G3051" t="str">
            <v>100 Town Street</v>
          </cell>
          <cell r="H3051" t="str">
            <v>NORWICH</v>
          </cell>
          <cell r="I3051" t="str">
            <v>CT</v>
          </cell>
          <cell r="J3051" t="str">
            <v>06360</v>
          </cell>
          <cell r="K3051" t="str">
            <v>Exact Auto Street Reference Geocoded</v>
          </cell>
          <cell r="M3051" t="str">
            <v>CHRISTINE DEVORE</v>
          </cell>
          <cell r="N3051" t="str">
            <v>BLAIR DISTRICT</v>
          </cell>
          <cell r="P3051">
            <v>44678</v>
          </cell>
          <cell r="Q3051">
            <v>44692.535324074102</v>
          </cell>
          <cell r="R3051">
            <v>44691</v>
          </cell>
          <cell r="S3051" t="str">
            <v>FRANKIE</v>
          </cell>
          <cell r="V3051" t="str">
            <v>41.549102</v>
          </cell>
          <cell r="W3051" t="str">
            <v>-72.095671</v>
          </cell>
        </row>
        <row r="3052">
          <cell r="B3052">
            <v>325107</v>
          </cell>
          <cell r="C3052" t="str">
            <v>Riverside Tavern</v>
          </cell>
          <cell r="D3052" t="str">
            <v>A</v>
          </cell>
          <cell r="E3052">
            <v>0</v>
          </cell>
          <cell r="F3052" t="str">
            <v>F</v>
          </cell>
          <cell r="G3052" t="str">
            <v>26 Killingworth Road</v>
          </cell>
          <cell r="H3052" t="str">
            <v>HIGGANUM</v>
          </cell>
          <cell r="I3052" t="str">
            <v>CT</v>
          </cell>
          <cell r="J3052" t="str">
            <v>06441</v>
          </cell>
          <cell r="K3052" t="str">
            <v>Exact Auto Street Reference Geocoded</v>
          </cell>
          <cell r="M3052" t="str">
            <v>CHRISTINE DEVORE</v>
          </cell>
          <cell r="N3052" t="str">
            <v>BLAIR DISTRICT</v>
          </cell>
          <cell r="P3052">
            <v>44725</v>
          </cell>
          <cell r="Q3052">
            <v>44725.418495370403</v>
          </cell>
          <cell r="R3052">
            <v>44763</v>
          </cell>
          <cell r="S3052" t="str">
            <v>ADMIN</v>
          </cell>
          <cell r="V3052" t="str">
            <v>41.494725</v>
          </cell>
          <cell r="W3052" t="str">
            <v>-72.558228</v>
          </cell>
        </row>
        <row r="3053">
          <cell r="B3053">
            <v>326009</v>
          </cell>
          <cell r="C3053" t="str">
            <v>Mario catering</v>
          </cell>
          <cell r="D3053" t="str">
            <v>C</v>
          </cell>
          <cell r="E3053">
            <v>0</v>
          </cell>
          <cell r="F3053" t="str">
            <v>TR</v>
          </cell>
          <cell r="G3053" t="str">
            <v>225 Episcopal Road</v>
          </cell>
          <cell r="H3053" t="str">
            <v>BERLIN</v>
          </cell>
          <cell r="I3053" t="str">
            <v>CT</v>
          </cell>
          <cell r="J3053" t="str">
            <v>06037</v>
          </cell>
          <cell r="K3053" t="str">
            <v>Exact Auto Street Reference Geocoded</v>
          </cell>
          <cell r="M3053" t="str">
            <v>MATT HEBERT</v>
          </cell>
          <cell r="N3053" t="str">
            <v>BLAIR DISTRICT</v>
          </cell>
          <cell r="O3053" t="str">
            <v>Deliver through main entrance in back. EFFECTIVE 8/10/20 Del in all locations unless cust chooses not to.</v>
          </cell>
          <cell r="P3053">
            <v>42345</v>
          </cell>
          <cell r="Q3053">
            <v>44635.559988425899</v>
          </cell>
          <cell r="R3053">
            <v>44760</v>
          </cell>
          <cell r="S3053" t="str">
            <v>ADMIN</v>
          </cell>
          <cell r="V3053" t="str">
            <v>41.648259</v>
          </cell>
          <cell r="W3053" t="str">
            <v>-72.736214</v>
          </cell>
        </row>
        <row r="3054">
          <cell r="B3054">
            <v>328008</v>
          </cell>
          <cell r="C3054" t="str">
            <v>Greenwoods Camp</v>
          </cell>
          <cell r="D3054" t="str">
            <v>A</v>
          </cell>
          <cell r="E3054">
            <v>0</v>
          </cell>
          <cell r="F3054" t="str">
            <v>MR</v>
          </cell>
          <cell r="G3054" t="str">
            <v>390 Winchester Road</v>
          </cell>
          <cell r="H3054" t="str">
            <v>WINCHESTER</v>
          </cell>
          <cell r="I3054" t="str">
            <v>CT</v>
          </cell>
          <cell r="J3054" t="str">
            <v>06098</v>
          </cell>
          <cell r="K3054" t="str">
            <v>Exact Auto Street Reference Geocoded</v>
          </cell>
          <cell r="L3054" t="str">
            <v>STR TRK MUST</v>
          </cell>
          <cell r="M3054" t="str">
            <v>JAMES NASTRI</v>
          </cell>
          <cell r="N3054" t="str">
            <v>BLAIR DISTRICT</v>
          </cell>
          <cell r="P3054">
            <v>44350</v>
          </cell>
          <cell r="Q3054">
            <v>44746.528263888897</v>
          </cell>
          <cell r="R3054">
            <v>44766</v>
          </cell>
          <cell r="S3054" t="str">
            <v>FRANKIE</v>
          </cell>
          <cell r="V3054" t="str">
            <v>41.915803</v>
          </cell>
          <cell r="W3054" t="str">
            <v>-73.109386</v>
          </cell>
        </row>
        <row r="3055">
          <cell r="B3055">
            <v>328009</v>
          </cell>
          <cell r="C3055" t="str">
            <v>Green House Cafe</v>
          </cell>
          <cell r="D3055" t="str">
            <v>C</v>
          </cell>
          <cell r="E3055">
            <v>0</v>
          </cell>
          <cell r="F3055" t="str">
            <v>WF</v>
          </cell>
          <cell r="G3055" t="str">
            <v>511 Spielman Highway</v>
          </cell>
          <cell r="H3055" t="str">
            <v>BURLINGTON</v>
          </cell>
          <cell r="I3055" t="str">
            <v>CT</v>
          </cell>
          <cell r="J3055" t="str">
            <v>06013</v>
          </cell>
          <cell r="K3055" t="str">
            <v>Exact Auto Street Reference Geocoded</v>
          </cell>
          <cell r="L3055" t="str">
            <v>IS;LG</v>
          </cell>
          <cell r="M3055" t="str">
            <v>SAUL SHEMKOVITZ</v>
          </cell>
          <cell r="N3055" t="str">
            <v>BLAIR DISTRICT</v>
          </cell>
          <cell r="P3055">
            <v>42604</v>
          </cell>
          <cell r="Q3055">
            <v>44593.701967592599</v>
          </cell>
          <cell r="R3055">
            <v>43879</v>
          </cell>
          <cell r="S3055" t="str">
            <v>FRANKIE</v>
          </cell>
          <cell r="V3055" t="str">
            <v>41.776919</v>
          </cell>
          <cell r="W3055" t="str">
            <v>-73.006350</v>
          </cell>
        </row>
        <row r="3056">
          <cell r="B3056">
            <v>328010</v>
          </cell>
          <cell r="C3056" t="str">
            <v>Rogers Orchard SUNNYMOUNT</v>
          </cell>
          <cell r="D3056" t="str">
            <v>B</v>
          </cell>
          <cell r="E3056">
            <v>0</v>
          </cell>
          <cell r="F3056" t="str">
            <v>TF</v>
          </cell>
          <cell r="G3056" t="str">
            <v>2876 Meriden Waterbury Turnpike</v>
          </cell>
          <cell r="H3056" t="str">
            <v>SOUTHINGTON</v>
          </cell>
          <cell r="I3056" t="str">
            <v>CT</v>
          </cell>
          <cell r="J3056" t="str">
            <v>06489</v>
          </cell>
          <cell r="K3056" t="str">
            <v>Self Geocoded</v>
          </cell>
          <cell r="M3056" t="str">
            <v>MATT RAMOS / HOUSE</v>
          </cell>
          <cell r="N3056" t="str">
            <v>CAPPELLO DISTRICT</v>
          </cell>
          <cell r="O3056" t="str">
            <v>EFFECTIVE 8/10/20 Del in all locations unless cust chooses not to.</v>
          </cell>
          <cell r="P3056">
            <v>42641</v>
          </cell>
          <cell r="Q3056">
            <v>44692.535324074102</v>
          </cell>
          <cell r="R3056">
            <v>44756</v>
          </cell>
          <cell r="S3056" t="str">
            <v>FRANKIE</v>
          </cell>
          <cell r="V3056" t="str">
            <v>41.563114</v>
          </cell>
          <cell r="W3056" t="str">
            <v>-72.873832</v>
          </cell>
        </row>
        <row r="3057">
          <cell r="B3057">
            <v>328014</v>
          </cell>
          <cell r="C3057" t="str">
            <v>Mount Southington (Mountian Room)</v>
          </cell>
          <cell r="D3057" t="str">
            <v>B</v>
          </cell>
          <cell r="E3057">
            <v>0</v>
          </cell>
          <cell r="F3057" t="str">
            <v>TR</v>
          </cell>
          <cell r="G3057" t="str">
            <v>396 Mount Vernon Road</v>
          </cell>
          <cell r="H3057" t="str">
            <v>PLANTSVILLE</v>
          </cell>
          <cell r="I3057" t="str">
            <v>CT</v>
          </cell>
          <cell r="J3057" t="str">
            <v>06479</v>
          </cell>
          <cell r="K3057" t="str">
            <v>Exact Auto Street Reference Geocoded</v>
          </cell>
          <cell r="M3057" t="str">
            <v>JAMES NASTRI</v>
          </cell>
          <cell r="N3057" t="str">
            <v>BLAIR DISTRICT</v>
          </cell>
          <cell r="P3057">
            <v>44536</v>
          </cell>
          <cell r="Q3057">
            <v>44536.495914351901</v>
          </cell>
          <cell r="R3057">
            <v>44550</v>
          </cell>
          <cell r="S3057" t="str">
            <v>ADMIN</v>
          </cell>
          <cell r="V3057" t="str">
            <v>41.581982</v>
          </cell>
          <cell r="W3057" t="str">
            <v>-72.924429</v>
          </cell>
        </row>
        <row r="3058">
          <cell r="B3058">
            <v>328016</v>
          </cell>
          <cell r="C3058" t="str">
            <v>Shamrock Pub &amp; Grill 10:30 - 9</v>
          </cell>
          <cell r="E3058">
            <v>0</v>
          </cell>
          <cell r="F3058" t="str">
            <v>U</v>
          </cell>
          <cell r="G3058" t="str">
            <v>210 Meadow St</v>
          </cell>
          <cell r="H3058" t="str">
            <v>Waterbury</v>
          </cell>
          <cell r="I3058" t="str">
            <v>CT</v>
          </cell>
          <cell r="J3058" t="str">
            <v>06702</v>
          </cell>
          <cell r="K3058" t="str">
            <v>Exact Auto Street Reference Geocoded</v>
          </cell>
          <cell r="M3058" t="str">
            <v>DIMITRIOS KRIKRIS</v>
          </cell>
          <cell r="N3058" t="str">
            <v>BLAIR DISTRICT</v>
          </cell>
          <cell r="P3058">
            <v>43129</v>
          </cell>
          <cell r="Q3058">
            <v>43914.602986111102</v>
          </cell>
          <cell r="R3058">
            <v>43795</v>
          </cell>
          <cell r="S3058" t="str">
            <v>FRANKIE</v>
          </cell>
          <cell r="V3058" t="str">
            <v>41.552660</v>
          </cell>
          <cell r="W3058" t="str">
            <v>-73.044563</v>
          </cell>
        </row>
        <row r="3059">
          <cell r="B3059">
            <v>328019</v>
          </cell>
          <cell r="C3059" t="str">
            <v>BIG SHOTS</v>
          </cell>
          <cell r="E3059">
            <v>0</v>
          </cell>
          <cell r="F3059" t="str">
            <v>MR</v>
          </cell>
          <cell r="G3059" t="str">
            <v>99 TURNER AVE</v>
          </cell>
          <cell r="H3059" t="str">
            <v>TORRINGTON</v>
          </cell>
          <cell r="I3059" t="str">
            <v>CT</v>
          </cell>
          <cell r="J3059" t="str">
            <v>06790</v>
          </cell>
          <cell r="K3059" t="str">
            <v>Exact Auto Street Reference Geocoded</v>
          </cell>
          <cell r="M3059" t="str">
            <v>JAMES NASTRI</v>
          </cell>
          <cell r="N3059" t="str">
            <v>BLAIR DISTRICT</v>
          </cell>
          <cell r="O3059" t="str">
            <v>EFFECTIVE 8/10/20 Del in all locations unless cust chooses not to.</v>
          </cell>
          <cell r="P3059">
            <v>43390</v>
          </cell>
          <cell r="Q3059">
            <v>44053.541423611103</v>
          </cell>
          <cell r="R3059">
            <v>44111</v>
          </cell>
          <cell r="S3059" t="str">
            <v>FRANKIE</v>
          </cell>
          <cell r="V3059" t="str">
            <v>41.796956</v>
          </cell>
          <cell r="W3059" t="str">
            <v>-73.127584</v>
          </cell>
        </row>
        <row r="3060">
          <cell r="B3060">
            <v>328021</v>
          </cell>
          <cell r="C3060" t="str">
            <v>Four Corners</v>
          </cell>
          <cell r="D3060" t="str">
            <v>B</v>
          </cell>
          <cell r="E3060">
            <v>0</v>
          </cell>
          <cell r="F3060" t="str">
            <v>WF</v>
          </cell>
          <cell r="G3060" t="str">
            <v>600 Middlebury Rd</v>
          </cell>
          <cell r="H3060" t="str">
            <v>MIDDLEBURY</v>
          </cell>
          <cell r="I3060" t="str">
            <v>CT</v>
          </cell>
          <cell r="J3060" t="str">
            <v>06762</v>
          </cell>
          <cell r="K3060" t="str">
            <v>Exact Auto Street Reference Geocoded</v>
          </cell>
          <cell r="M3060" t="str">
            <v>JAMES NASTRI</v>
          </cell>
          <cell r="N3060" t="str">
            <v>BLAIR DISTRICT</v>
          </cell>
          <cell r="O3060" t="str">
            <v>EFFECTIVE 8/10/20 Del in all locations unless cust chooses not to.</v>
          </cell>
          <cell r="P3060">
            <v>43496</v>
          </cell>
          <cell r="Q3060">
            <v>44600.7339236111</v>
          </cell>
          <cell r="R3060">
            <v>44763</v>
          </cell>
          <cell r="S3060" t="str">
            <v>FRANKIE</v>
          </cell>
          <cell r="V3060" t="str">
            <v>41.537770</v>
          </cell>
          <cell r="W3060" t="str">
            <v>-73.108362</v>
          </cell>
        </row>
        <row r="3061">
          <cell r="B3061">
            <v>328022</v>
          </cell>
          <cell r="C3061" t="str">
            <v>Lake House Catering</v>
          </cell>
          <cell r="D3061" t="str">
            <v>B</v>
          </cell>
          <cell r="E3061">
            <v>0</v>
          </cell>
          <cell r="F3061" t="str">
            <v>WF</v>
          </cell>
          <cell r="G3061" t="str">
            <v>66 Central Ave</v>
          </cell>
          <cell r="H3061" t="str">
            <v>WOLCOTT</v>
          </cell>
          <cell r="I3061" t="str">
            <v>CT</v>
          </cell>
          <cell r="J3061" t="str">
            <v>06716</v>
          </cell>
          <cell r="K3061" t="str">
            <v>Exact Auto Street Reference Geocoded</v>
          </cell>
          <cell r="M3061" t="str">
            <v>LORI BLAIR</v>
          </cell>
          <cell r="N3061" t="str">
            <v>BLAIR DISTRICT</v>
          </cell>
          <cell r="P3061">
            <v>43602</v>
          </cell>
          <cell r="Q3061">
            <v>44299.509606481501</v>
          </cell>
          <cell r="R3061">
            <v>44362</v>
          </cell>
          <cell r="S3061" t="str">
            <v>FRANKIE</v>
          </cell>
          <cell r="V3061" t="str">
            <v>41.562995</v>
          </cell>
          <cell r="W3061" t="str">
            <v>-72.968663</v>
          </cell>
        </row>
        <row r="3062">
          <cell r="B3062">
            <v>328023</v>
          </cell>
          <cell r="C3062" t="str">
            <v>PATRUNO S PLACE</v>
          </cell>
          <cell r="D3062" t="str">
            <v>C</v>
          </cell>
          <cell r="E3062">
            <v>0</v>
          </cell>
          <cell r="F3062" t="str">
            <v>MR</v>
          </cell>
          <cell r="G3062" t="str">
            <v>37 SOUTH STREET</v>
          </cell>
          <cell r="H3062" t="str">
            <v>BLANFORD</v>
          </cell>
          <cell r="I3062" t="str">
            <v>MA</v>
          </cell>
          <cell r="J3062" t="str">
            <v>01008</v>
          </cell>
          <cell r="K3062" t="str">
            <v>High Confidence Auto Street Ref Geocoded</v>
          </cell>
          <cell r="M3062" t="str">
            <v>IGNAZIO BACILE</v>
          </cell>
          <cell r="N3062" t="str">
            <v>BLAIR DISTRICT</v>
          </cell>
          <cell r="P3062">
            <v>44385</v>
          </cell>
          <cell r="Q3062">
            <v>44388.790254629603</v>
          </cell>
          <cell r="R3062">
            <v>44685</v>
          </cell>
          <cell r="S3062" t="str">
            <v>FRANKIE</v>
          </cell>
          <cell r="V3062" t="str">
            <v>42.155636</v>
          </cell>
          <cell r="W3062" t="str">
            <v>-72.912183</v>
          </cell>
        </row>
        <row r="3063">
          <cell r="B3063">
            <v>328024</v>
          </cell>
          <cell r="C3063" t="str">
            <v>KEY - JT Catering - Taco Shack</v>
          </cell>
          <cell r="D3063" t="str">
            <v>D</v>
          </cell>
          <cell r="E3063">
            <v>0</v>
          </cell>
          <cell r="F3063" t="str">
            <v>MR</v>
          </cell>
          <cell r="G3063" t="str">
            <v>529 Burlington Road</v>
          </cell>
          <cell r="H3063" t="str">
            <v>TORRINGTON</v>
          </cell>
          <cell r="I3063" t="str">
            <v>CT</v>
          </cell>
          <cell r="J3063" t="str">
            <v>06791</v>
          </cell>
          <cell r="K3063" t="str">
            <v>High Confidence Auto Street Ref Geocoded</v>
          </cell>
          <cell r="L3063" t="str">
            <v>Lock combo 12345</v>
          </cell>
          <cell r="M3063" t="str">
            <v>LORI BLAIR</v>
          </cell>
          <cell r="N3063" t="str">
            <v>BLAIR DISTRICT</v>
          </cell>
          <cell r="O3063" t="str">
            <v>Bay # 12 - Lock combo 12345 - Product into proper enviorment - PICK UP CHECK IF TAPED ON FRIDGE.</v>
          </cell>
          <cell r="P3063">
            <v>43648</v>
          </cell>
          <cell r="Q3063">
            <v>44299.509606481501</v>
          </cell>
          <cell r="R3063">
            <v>44749</v>
          </cell>
          <cell r="S3063" t="str">
            <v>FRANKIE</v>
          </cell>
          <cell r="V3063" t="str">
            <v>41.777023</v>
          </cell>
          <cell r="W3063" t="str">
            <v>-73.015415</v>
          </cell>
        </row>
        <row r="3064">
          <cell r="B3064">
            <v>328025</v>
          </cell>
          <cell r="C3064" t="str">
            <v>Goshen Fair</v>
          </cell>
          <cell r="E3064">
            <v>0</v>
          </cell>
          <cell r="F3064" t="str">
            <v>MTWRFSU</v>
          </cell>
          <cell r="G3064" t="str">
            <v>116 OLD MIDDLE STREET</v>
          </cell>
          <cell r="H3064" t="str">
            <v>GOSHEN</v>
          </cell>
          <cell r="I3064" t="str">
            <v>CT</v>
          </cell>
          <cell r="J3064" t="str">
            <v>06756</v>
          </cell>
          <cell r="K3064" t="str">
            <v>Exact Auto Street Reference Geocoded</v>
          </cell>
          <cell r="M3064" t="str">
            <v>JCAPPELLO</v>
          </cell>
          <cell r="N3064" t="str">
            <v>CAPPELLO DISTRICT</v>
          </cell>
          <cell r="O3064" t="str">
            <v>EFFECTIVE 8/10/20 Del in all locations unless cust chooses not to.  Goshen Fair - Low &amp; Slow Catering 329037 &amp; JT Catering 328024.  PLEASE DELIVER TO FAIR.</v>
          </cell>
          <cell r="P3064">
            <v>43705</v>
          </cell>
          <cell r="Q3064">
            <v>44053.541423611103</v>
          </cell>
          <cell r="R3064">
            <v>44720</v>
          </cell>
          <cell r="S3064" t="str">
            <v>FRANKIE</v>
          </cell>
          <cell r="V3064" t="str">
            <v>41.826040</v>
          </cell>
          <cell r="W3064" t="str">
            <v>-73.222614</v>
          </cell>
        </row>
        <row r="3065">
          <cell r="B3065">
            <v>328026</v>
          </cell>
          <cell r="C3065" t="str">
            <v>Fresh Monkee - Main st</v>
          </cell>
          <cell r="D3065" t="str">
            <v>B</v>
          </cell>
          <cell r="E3065">
            <v>0</v>
          </cell>
          <cell r="F3065" t="str">
            <v>MWF</v>
          </cell>
          <cell r="G3065" t="str">
            <v>2945 Main St</v>
          </cell>
          <cell r="H3065" t="str">
            <v>GLASTONBURY</v>
          </cell>
          <cell r="I3065" t="str">
            <v>CT</v>
          </cell>
          <cell r="J3065" t="str">
            <v>06033</v>
          </cell>
          <cell r="K3065" t="str">
            <v>High Confidence Auto Street Ref Geocoded</v>
          </cell>
          <cell r="M3065" t="str">
            <v>40/STEVE SMITH</v>
          </cell>
          <cell r="N3065" t="str">
            <v>SMITH DISTRICT</v>
          </cell>
          <cell r="O3065" t="str">
            <v>EFFECTIVE 8/10/20 Del in all locations unless cust chooses not to.</v>
          </cell>
          <cell r="P3065">
            <v>43751</v>
          </cell>
          <cell r="Q3065">
            <v>44057.517118055599</v>
          </cell>
          <cell r="R3065">
            <v>44766</v>
          </cell>
          <cell r="S3065" t="str">
            <v>FRANKIE</v>
          </cell>
          <cell r="V3065" t="str">
            <v>41.723961</v>
          </cell>
          <cell r="W3065" t="str">
            <v>-72.615098</v>
          </cell>
        </row>
        <row r="3066">
          <cell r="B3066">
            <v>329006</v>
          </cell>
          <cell r="C3066" t="str">
            <v>Camp Astah Wamah</v>
          </cell>
          <cell r="E3066">
            <v>0</v>
          </cell>
          <cell r="F3066" t="str">
            <v>M</v>
          </cell>
          <cell r="G3066" t="str">
            <v>42 W Rte 87</v>
          </cell>
          <cell r="H3066" t="str">
            <v>COLUMBIA</v>
          </cell>
          <cell r="I3066" t="str">
            <v>CT</v>
          </cell>
          <cell r="J3066" t="str">
            <v>06237</v>
          </cell>
          <cell r="K3066" t="str">
            <v>High Confidence Auto Street Ref Geocoded</v>
          </cell>
          <cell r="M3066" t="str">
            <v>CHRISTINE DEVORE</v>
          </cell>
          <cell r="N3066" t="str">
            <v>BLAIR DISTRICT</v>
          </cell>
          <cell r="O3066" t="str">
            <v>EFFECTIVE 8/10/20 Del in all locations unless cust chooses not to.</v>
          </cell>
          <cell r="P3066">
            <v>42475</v>
          </cell>
          <cell r="Q3066">
            <v>44200.524571759299</v>
          </cell>
          <cell r="R3066">
            <v>44019</v>
          </cell>
          <cell r="S3066" t="str">
            <v>FRANKIE</v>
          </cell>
          <cell r="V3066" t="str">
            <v>41.718946</v>
          </cell>
          <cell r="W3066" t="str">
            <v>-72.335743</v>
          </cell>
        </row>
        <row r="3067">
          <cell r="B3067">
            <v>329010</v>
          </cell>
          <cell r="C3067" t="str">
            <v>Bidwell Tavern 9-9</v>
          </cell>
          <cell r="E3067">
            <v>0</v>
          </cell>
          <cell r="F3067" t="str">
            <v>T</v>
          </cell>
          <cell r="G3067" t="str">
            <v>1260 Main St</v>
          </cell>
          <cell r="H3067" t="str">
            <v>COVENTRY</v>
          </cell>
          <cell r="I3067" t="str">
            <v>CT</v>
          </cell>
          <cell r="J3067" t="str">
            <v>06238</v>
          </cell>
          <cell r="K3067" t="str">
            <v>Exact Auto Street Reference Geocoded</v>
          </cell>
          <cell r="M3067" t="str">
            <v>JERAMIE PERRY</v>
          </cell>
          <cell r="N3067" t="str">
            <v>CAPPELLO DISTRICT</v>
          </cell>
          <cell r="O3067" t="str">
            <v>EFFECTIVE 8/10/20 Del in all locations unless cust chooses not to.</v>
          </cell>
          <cell r="P3067">
            <v>42507</v>
          </cell>
          <cell r="Q3067">
            <v>44053.541423611103</v>
          </cell>
          <cell r="R3067">
            <v>44042</v>
          </cell>
          <cell r="S3067" t="str">
            <v>FRANKIE</v>
          </cell>
          <cell r="V3067" t="str">
            <v>41.768688</v>
          </cell>
          <cell r="W3067" t="str">
            <v>-72.302936</v>
          </cell>
        </row>
        <row r="3068">
          <cell r="B3068">
            <v>329013</v>
          </cell>
          <cell r="C3068" t="str">
            <v>Hebron Fair 6-4</v>
          </cell>
          <cell r="D3068" t="str">
            <v>A</v>
          </cell>
          <cell r="E3068">
            <v>0</v>
          </cell>
          <cell r="F3068" t="str">
            <v>MTWRF</v>
          </cell>
          <cell r="G3068" t="str">
            <v>347 Gilead St</v>
          </cell>
          <cell r="H3068" t="str">
            <v>HEBRON</v>
          </cell>
          <cell r="I3068" t="str">
            <v>CT</v>
          </cell>
          <cell r="J3068" t="str">
            <v>06248</v>
          </cell>
          <cell r="K3068" t="str">
            <v>High Confidence Auto Street Ref Geocoded</v>
          </cell>
          <cell r="M3068" t="str">
            <v>KEN CARDNER</v>
          </cell>
          <cell r="N3068" t="str">
            <v>BLAIR DISTRICT</v>
          </cell>
          <cell r="O3068" t="str">
            <v>Call Lee @ 860.942.2527</v>
          </cell>
          <cell r="P3068">
            <v>42608</v>
          </cell>
          <cell r="Q3068">
            <v>44496.539884259299</v>
          </cell>
          <cell r="R3068">
            <v>44761</v>
          </cell>
          <cell r="S3068" t="str">
            <v>FRANKIE</v>
          </cell>
          <cell r="V3068" t="str">
            <v>41.672575</v>
          </cell>
          <cell r="W3068" t="str">
            <v>-72.389877</v>
          </cell>
        </row>
        <row r="3069">
          <cell r="B3069">
            <v>329014</v>
          </cell>
          <cell r="C3069" t="str">
            <v>Germano s Grill 12 - 11</v>
          </cell>
          <cell r="E3069">
            <v>0</v>
          </cell>
          <cell r="F3069" t="str">
            <v>TF</v>
          </cell>
          <cell r="G3069" t="str">
            <v>493 Westcester Rd</v>
          </cell>
          <cell r="H3069" t="str">
            <v>COLCHESTER</v>
          </cell>
          <cell r="I3069" t="str">
            <v>CT</v>
          </cell>
          <cell r="J3069" t="str">
            <v>06415</v>
          </cell>
          <cell r="K3069" t="str">
            <v>High Confidence Auto Street Ref Geocoded</v>
          </cell>
          <cell r="M3069" t="str">
            <v>KEN CARDNER</v>
          </cell>
          <cell r="N3069" t="str">
            <v>BLAIR DISTRICT</v>
          </cell>
          <cell r="O3069" t="str">
            <v>EFFECTIVE 8/10/20 Del in all locations unless cust chooses not to.</v>
          </cell>
          <cell r="P3069">
            <v>42538</v>
          </cell>
          <cell r="Q3069">
            <v>44299.509583333303</v>
          </cell>
          <cell r="R3069">
            <v>44277</v>
          </cell>
          <cell r="S3069" t="str">
            <v>FRANKIE</v>
          </cell>
          <cell r="V3069" t="str">
            <v>41.545584</v>
          </cell>
          <cell r="W3069" t="str">
            <v>-72.413034</v>
          </cell>
        </row>
        <row r="3070">
          <cell r="B3070">
            <v>329015</v>
          </cell>
          <cell r="C3070" t="str">
            <v>Fresh Monkee - Glastonbury</v>
          </cell>
          <cell r="E3070">
            <v>0</v>
          </cell>
          <cell r="F3070" t="str">
            <v>U</v>
          </cell>
          <cell r="G3070" t="str">
            <v>30 Welles Street</v>
          </cell>
          <cell r="H3070" t="str">
            <v>Glastonbury</v>
          </cell>
          <cell r="I3070" t="str">
            <v>CT</v>
          </cell>
          <cell r="J3070" t="str">
            <v>06033</v>
          </cell>
          <cell r="K3070" t="str">
            <v>Exact Auto Street Reference Geocoded</v>
          </cell>
          <cell r="M3070" t="str">
            <v>40/STEVE SMITH</v>
          </cell>
          <cell r="N3070" t="str">
            <v>SMITH DISTRICT</v>
          </cell>
          <cell r="P3070">
            <v>42566</v>
          </cell>
          <cell r="Q3070">
            <v>44167.454907407402</v>
          </cell>
          <cell r="R3070">
            <v>43906</v>
          </cell>
          <cell r="S3070" t="str">
            <v>FRANKIE</v>
          </cell>
          <cell r="V3070" t="str">
            <v>41.713870</v>
          </cell>
          <cell r="W3070" t="str">
            <v>-72.606545</v>
          </cell>
        </row>
        <row r="3071">
          <cell r="B3071">
            <v>329016</v>
          </cell>
          <cell r="C3071" t="str">
            <v>Fresh Monkee - Wethersfield</v>
          </cell>
          <cell r="D3071" t="str">
            <v>B</v>
          </cell>
          <cell r="E3071">
            <v>0</v>
          </cell>
          <cell r="F3071" t="str">
            <v>MWF</v>
          </cell>
          <cell r="G3071" t="str">
            <v>1107 Silas Deane Highway</v>
          </cell>
          <cell r="H3071" t="str">
            <v>Wethersfield</v>
          </cell>
          <cell r="I3071" t="str">
            <v>CT</v>
          </cell>
          <cell r="J3071" t="str">
            <v>06109</v>
          </cell>
          <cell r="K3071" t="str">
            <v>High Confidence Auto Street Ref Geocoded</v>
          </cell>
          <cell r="M3071" t="str">
            <v>40/STEVE SMITH</v>
          </cell>
          <cell r="N3071" t="str">
            <v>SMITH DISTRICT</v>
          </cell>
          <cell r="O3071" t="str">
            <v>EFFECTIVE 8/10/20 Del in all locations unless cust chooses not to.</v>
          </cell>
          <cell r="P3071">
            <v>42566</v>
          </cell>
          <cell r="Q3071">
            <v>44057.517118055599</v>
          </cell>
          <cell r="R3071">
            <v>44766</v>
          </cell>
          <cell r="S3071" t="str">
            <v>FRANKIE</v>
          </cell>
          <cell r="V3071" t="str">
            <v>41.690572</v>
          </cell>
          <cell r="W3071" t="str">
            <v>-72.655905</v>
          </cell>
        </row>
        <row r="3072">
          <cell r="B3072">
            <v>329018</v>
          </cell>
          <cell r="C3072" t="str">
            <v>Hebron Fair 6-4</v>
          </cell>
          <cell r="D3072" t="str">
            <v>A</v>
          </cell>
          <cell r="E3072">
            <v>0</v>
          </cell>
          <cell r="F3072" t="str">
            <v>MTWRF</v>
          </cell>
          <cell r="G3072" t="str">
            <v>347 Gilead St</v>
          </cell>
          <cell r="H3072" t="str">
            <v>HEBRON</v>
          </cell>
          <cell r="I3072" t="str">
            <v>CT</v>
          </cell>
          <cell r="J3072" t="str">
            <v>6248.</v>
          </cell>
          <cell r="K3072" t="str">
            <v>High Confidence Auto Street Ref Geocoded</v>
          </cell>
          <cell r="M3072" t="str">
            <v>KEN CARDNER</v>
          </cell>
          <cell r="N3072" t="str">
            <v>BLAIR DISTRICT</v>
          </cell>
          <cell r="P3072">
            <v>44002</v>
          </cell>
          <cell r="Q3072">
            <v>44496.570127314801</v>
          </cell>
          <cell r="S3072" t="str">
            <v>FRANKIE</v>
          </cell>
          <cell r="V3072" t="str">
            <v>41.672540</v>
          </cell>
          <cell r="W3072" t="str">
            <v>-72.389160</v>
          </cell>
        </row>
        <row r="3073">
          <cell r="B3073">
            <v>329019</v>
          </cell>
          <cell r="C3073" t="str">
            <v>Hebron Fair 6-4</v>
          </cell>
          <cell r="D3073" t="str">
            <v>A</v>
          </cell>
          <cell r="E3073">
            <v>0</v>
          </cell>
          <cell r="F3073" t="str">
            <v>MTWRF</v>
          </cell>
          <cell r="G3073" t="str">
            <v>347 Gilead St</v>
          </cell>
          <cell r="H3073" t="str">
            <v>HEBRON</v>
          </cell>
          <cell r="I3073" t="str">
            <v>CT</v>
          </cell>
          <cell r="J3073" t="str">
            <v>6248.</v>
          </cell>
          <cell r="K3073" t="str">
            <v>High Confidence Auto Street Ref Geocoded</v>
          </cell>
          <cell r="M3073" t="str">
            <v>KEN CARDNER</v>
          </cell>
          <cell r="N3073" t="str">
            <v>BLAIR DISTRICT</v>
          </cell>
          <cell r="P3073">
            <v>44002</v>
          </cell>
          <cell r="Q3073">
            <v>44496.570127314801</v>
          </cell>
          <cell r="S3073" t="str">
            <v>FRANKIE</v>
          </cell>
          <cell r="V3073" t="str">
            <v>41.672540</v>
          </cell>
          <cell r="W3073" t="str">
            <v>-72.389160</v>
          </cell>
        </row>
        <row r="3074">
          <cell r="B3074">
            <v>329020</v>
          </cell>
          <cell r="C3074" t="str">
            <v>Hebron Fair 6-4</v>
          </cell>
          <cell r="E3074">
            <v>0</v>
          </cell>
          <cell r="F3074" t="str">
            <v>MTWRF</v>
          </cell>
          <cell r="G3074" t="str">
            <v>347 Gilead St</v>
          </cell>
          <cell r="H3074" t="str">
            <v>HEBRON</v>
          </cell>
          <cell r="I3074" t="str">
            <v>CT</v>
          </cell>
          <cell r="J3074" t="str">
            <v>6248.</v>
          </cell>
          <cell r="K3074" t="str">
            <v>High Confidence Auto Street Ref Geocoded</v>
          </cell>
          <cell r="M3074" t="str">
            <v>KEN CARDNER</v>
          </cell>
          <cell r="N3074" t="str">
            <v>BLAIR DISTRICT</v>
          </cell>
          <cell r="P3074">
            <v>44002</v>
          </cell>
          <cell r="Q3074">
            <v>44496.570127314801</v>
          </cell>
          <cell r="S3074" t="str">
            <v>FRANKIE</v>
          </cell>
          <cell r="V3074" t="str">
            <v>41.672540</v>
          </cell>
          <cell r="W3074" t="str">
            <v>-72.389160</v>
          </cell>
        </row>
        <row r="3075">
          <cell r="B3075">
            <v>329021</v>
          </cell>
          <cell r="C3075" t="str">
            <v>Hebron Fair Cash</v>
          </cell>
          <cell r="D3075" t="str">
            <v>C</v>
          </cell>
          <cell r="E3075">
            <v>0</v>
          </cell>
          <cell r="F3075" t="str">
            <v>MTWRF</v>
          </cell>
          <cell r="G3075" t="str">
            <v>347 Gilead St</v>
          </cell>
          <cell r="H3075" t="str">
            <v>HEBRON</v>
          </cell>
          <cell r="I3075" t="str">
            <v>CT</v>
          </cell>
          <cell r="J3075" t="str">
            <v>06248</v>
          </cell>
          <cell r="K3075" t="str">
            <v>High Confidence Auto Street Ref Geocoded</v>
          </cell>
          <cell r="M3075" t="str">
            <v>KEN CARDNER</v>
          </cell>
          <cell r="N3075" t="str">
            <v>BLAIR DISTRICT</v>
          </cell>
          <cell r="P3075">
            <v>43347</v>
          </cell>
          <cell r="Q3075">
            <v>43846.5797916667</v>
          </cell>
          <cell r="R3075">
            <v>44451</v>
          </cell>
          <cell r="S3075" t="str">
            <v>FRANKIE</v>
          </cell>
          <cell r="V3075" t="str">
            <v>41.672575</v>
          </cell>
          <cell r="W3075" t="str">
            <v>-72.389877</v>
          </cell>
        </row>
        <row r="3076">
          <cell r="B3076">
            <v>329022</v>
          </cell>
          <cell r="C3076" t="str">
            <v>Tom s Place 6-2</v>
          </cell>
          <cell r="E3076">
            <v>0</v>
          </cell>
          <cell r="F3076" t="str">
            <v>U</v>
          </cell>
          <cell r="G3076" t="str">
            <v>1 Hendee Rd</v>
          </cell>
          <cell r="H3076" t="str">
            <v>ANDOVER</v>
          </cell>
          <cell r="I3076" t="str">
            <v>CT</v>
          </cell>
          <cell r="J3076" t="str">
            <v>06232</v>
          </cell>
          <cell r="K3076" t="str">
            <v>High Confidence Auto Street Ref Geocoded</v>
          </cell>
          <cell r="M3076" t="str">
            <v>MATT RAMOS / HOUSE</v>
          </cell>
          <cell r="N3076" t="str">
            <v>CAPPELLO DISTRICT</v>
          </cell>
          <cell r="P3076">
            <v>42620</v>
          </cell>
          <cell r="Q3076">
            <v>44200.526423611103</v>
          </cell>
          <cell r="R3076">
            <v>43796</v>
          </cell>
          <cell r="S3076" t="str">
            <v>FRANKIE</v>
          </cell>
          <cell r="V3076" t="str">
            <v>41.756833</v>
          </cell>
          <cell r="W3076" t="str">
            <v>-72.400566</v>
          </cell>
        </row>
        <row r="3077">
          <cell r="B3077">
            <v>329028</v>
          </cell>
          <cell r="C3077" t="str">
            <v>Center Perk Restaurant 6-2</v>
          </cell>
          <cell r="E3077">
            <v>0</v>
          </cell>
          <cell r="F3077" t="str">
            <v>U</v>
          </cell>
          <cell r="G3077" t="str">
            <v>639 Main St</v>
          </cell>
          <cell r="H3077" t="str">
            <v>MANCHESTER</v>
          </cell>
          <cell r="I3077" t="str">
            <v>CT</v>
          </cell>
          <cell r="J3077" t="str">
            <v>06040</v>
          </cell>
          <cell r="K3077" t="str">
            <v>Exact Auto Street Reference Geocoded</v>
          </cell>
          <cell r="M3077" t="str">
            <v>JOHN DIBACCO</v>
          </cell>
          <cell r="N3077" t="str">
            <v>BLAIR DISTRICT</v>
          </cell>
          <cell r="P3077">
            <v>42734</v>
          </cell>
          <cell r="Q3077">
            <v>43914.603009259299</v>
          </cell>
          <cell r="R3077">
            <v>43635</v>
          </cell>
          <cell r="S3077" t="str">
            <v>FRANKIE</v>
          </cell>
          <cell r="V3077" t="str">
            <v>41.773585</v>
          </cell>
          <cell r="W3077" t="str">
            <v>-72.521399</v>
          </cell>
        </row>
        <row r="3078">
          <cell r="B3078">
            <v>329029</v>
          </cell>
          <cell r="C3078" t="str">
            <v>Pine Acres Family Restaurant 7-12</v>
          </cell>
          <cell r="D3078" t="str">
            <v>C</v>
          </cell>
          <cell r="E3078">
            <v>0</v>
          </cell>
          <cell r="F3078" t="str">
            <v>U</v>
          </cell>
          <cell r="G3078" t="str">
            <v>250 Willimantic Road</v>
          </cell>
          <cell r="H3078" t="str">
            <v>CHAPLIN</v>
          </cell>
          <cell r="I3078" t="str">
            <v>CT</v>
          </cell>
          <cell r="J3078" t="str">
            <v>06235</v>
          </cell>
          <cell r="K3078" t="str">
            <v>Exact Auto Street Reference Geocoded</v>
          </cell>
          <cell r="P3078">
            <v>42780</v>
          </cell>
          <cell r="Q3078">
            <v>43914.603009259299</v>
          </cell>
          <cell r="R3078">
            <v>43795</v>
          </cell>
          <cell r="S3078" t="str">
            <v>FRANKIE</v>
          </cell>
          <cell r="V3078" t="str">
            <v>41.756250</v>
          </cell>
          <cell r="W3078" t="str">
            <v>-72.148158</v>
          </cell>
        </row>
        <row r="3079">
          <cell r="B3079">
            <v>329034</v>
          </cell>
          <cell r="C3079" t="str">
            <v>Harry s Place</v>
          </cell>
          <cell r="D3079" t="str">
            <v>A</v>
          </cell>
          <cell r="E3079">
            <v>0</v>
          </cell>
          <cell r="F3079" t="str">
            <v>WF</v>
          </cell>
          <cell r="G3079" t="str">
            <v>104 Broadway</v>
          </cell>
          <cell r="H3079" t="str">
            <v>COLCHESTER</v>
          </cell>
          <cell r="I3079" t="str">
            <v>CT</v>
          </cell>
          <cell r="J3079" t="str">
            <v>06415</v>
          </cell>
          <cell r="K3079" t="str">
            <v>High Confidence Auto Street Ref Geocoded</v>
          </cell>
          <cell r="M3079" t="str">
            <v>CHRISTINE DEVORE</v>
          </cell>
          <cell r="N3079" t="str">
            <v>BLAIR DISTRICT</v>
          </cell>
          <cell r="O3079" t="str">
            <v>EFFECTIVE 8/10/20 Del in all locations unless cust chooses not to.  Call John at 860.751.9290 1 stop b4 or when you leave HPC if 1st stop.</v>
          </cell>
          <cell r="P3079">
            <v>42836</v>
          </cell>
          <cell r="Q3079">
            <v>44376.535312499997</v>
          </cell>
          <cell r="R3079">
            <v>44761</v>
          </cell>
          <cell r="S3079" t="str">
            <v>FRANKIE</v>
          </cell>
          <cell r="V3079" t="str">
            <v>41.577801</v>
          </cell>
          <cell r="W3079" t="str">
            <v>-72.335277</v>
          </cell>
        </row>
        <row r="3080">
          <cell r="B3080">
            <v>329035</v>
          </cell>
          <cell r="C3080" t="str">
            <v>Gardner s Market 7-5</v>
          </cell>
          <cell r="E3080">
            <v>0</v>
          </cell>
          <cell r="F3080" t="str">
            <v>MR</v>
          </cell>
          <cell r="G3080" t="str">
            <v>868 Main St South</v>
          </cell>
          <cell r="H3080" t="str">
            <v>SOUTH GLASTONBURY</v>
          </cell>
          <cell r="I3080" t="str">
            <v>CT</v>
          </cell>
          <cell r="J3080" t="str">
            <v>06073</v>
          </cell>
          <cell r="K3080" t="str">
            <v>Med Confidence Auto Street Ref Geocoded</v>
          </cell>
          <cell r="M3080" t="str">
            <v>CHRISTINE DEVORE</v>
          </cell>
          <cell r="N3080" t="str">
            <v>BLAIR DISTRICT</v>
          </cell>
          <cell r="P3080">
            <v>42849</v>
          </cell>
          <cell r="Q3080">
            <v>44200.524571759299</v>
          </cell>
          <cell r="R3080">
            <v>43838</v>
          </cell>
          <cell r="S3080" t="str">
            <v>FRANKIE</v>
          </cell>
          <cell r="V3080" t="str">
            <v>41.665600</v>
          </cell>
          <cell r="W3080" t="str">
            <v>-72.603339</v>
          </cell>
        </row>
        <row r="3081">
          <cell r="B3081">
            <v>329036</v>
          </cell>
          <cell r="C3081" t="str">
            <v>Fresh Monkee - G. Food Truck Wethersfie</v>
          </cell>
          <cell r="E3081">
            <v>0</v>
          </cell>
          <cell r="F3081" t="str">
            <v>MWF</v>
          </cell>
          <cell r="G3081" t="str">
            <v>1107 Silas Deane Hwy</v>
          </cell>
          <cell r="H3081" t="str">
            <v>WETHERSFIELD</v>
          </cell>
          <cell r="I3081" t="str">
            <v>CT</v>
          </cell>
          <cell r="J3081" t="str">
            <v>06109</v>
          </cell>
          <cell r="K3081" t="str">
            <v>High Confidence Auto Street Ref Geocoded</v>
          </cell>
          <cell r="M3081" t="str">
            <v>40/STEVE SMITH</v>
          </cell>
          <cell r="N3081" t="str">
            <v>SMITH DISTRICT</v>
          </cell>
          <cell r="O3081" t="str">
            <v>EFFECTIVE 8/10/20 Del in all locations unless cust chooses not to.</v>
          </cell>
          <cell r="P3081">
            <v>42871</v>
          </cell>
          <cell r="Q3081">
            <v>44057.517118055599</v>
          </cell>
          <cell r="R3081">
            <v>43969</v>
          </cell>
          <cell r="S3081" t="str">
            <v>FRANKIE</v>
          </cell>
          <cell r="V3081" t="str">
            <v>41.690572</v>
          </cell>
          <cell r="W3081" t="str">
            <v>-72.655905</v>
          </cell>
        </row>
        <row r="3082">
          <cell r="B3082">
            <v>329037</v>
          </cell>
          <cell r="C3082" t="str">
            <v>Low and Slow Catering</v>
          </cell>
          <cell r="D3082" t="str">
            <v>D</v>
          </cell>
          <cell r="E3082">
            <v>0</v>
          </cell>
          <cell r="F3082" t="str">
            <v>MR</v>
          </cell>
          <cell r="G3082" t="str">
            <v>448 Main St</v>
          </cell>
          <cell r="H3082" t="str">
            <v>TORRINGTON</v>
          </cell>
          <cell r="I3082" t="str">
            <v>CT</v>
          </cell>
          <cell r="J3082" t="str">
            <v>06790</v>
          </cell>
          <cell r="K3082" t="str">
            <v>Exact Auto Street Reference Geocoded</v>
          </cell>
          <cell r="M3082" t="str">
            <v>LORI BLAIR</v>
          </cell>
          <cell r="N3082" t="str">
            <v>BLAIR DISTRICT</v>
          </cell>
          <cell r="O3082" t="str">
            <v>EFFECTIVE 8/10/20 Del in all locations unless cust chooses not to.  Call Joe 30 min b4 @ 860.881.7492.Tan building in back. Door code 1234.</v>
          </cell>
          <cell r="P3082">
            <v>42885</v>
          </cell>
          <cell r="Q3082">
            <v>44299.509618055599</v>
          </cell>
          <cell r="R3082">
            <v>44766</v>
          </cell>
          <cell r="S3082" t="str">
            <v>FRANKIE</v>
          </cell>
          <cell r="V3082" t="str">
            <v>41.809518</v>
          </cell>
          <cell r="W3082" t="str">
            <v>-73.121356</v>
          </cell>
        </row>
        <row r="3083">
          <cell r="B3083">
            <v>329039</v>
          </cell>
          <cell r="C3083" t="str">
            <v>BSA Troop 60 hebron Fair 6-12</v>
          </cell>
          <cell r="D3083" t="str">
            <v>A</v>
          </cell>
          <cell r="E3083">
            <v>0</v>
          </cell>
          <cell r="F3083" t="str">
            <v>MTWRF</v>
          </cell>
          <cell r="G3083" t="str">
            <v>347 Gilead St</v>
          </cell>
          <cell r="H3083" t="str">
            <v>HEBRON</v>
          </cell>
          <cell r="I3083" t="str">
            <v>CT</v>
          </cell>
          <cell r="J3083" t="str">
            <v>6248.</v>
          </cell>
          <cell r="K3083" t="str">
            <v>High Confidence Auto Street Ref Geocoded</v>
          </cell>
          <cell r="M3083" t="str">
            <v>KEN CARDNER</v>
          </cell>
          <cell r="N3083" t="str">
            <v>BLAIR DISTRICT</v>
          </cell>
          <cell r="P3083">
            <v>44002</v>
          </cell>
          <cell r="Q3083">
            <v>44496.570127314801</v>
          </cell>
          <cell r="S3083" t="str">
            <v>FRANKIE</v>
          </cell>
          <cell r="V3083" t="str">
            <v>41.672540</v>
          </cell>
          <cell r="W3083" t="str">
            <v>-72.389160</v>
          </cell>
        </row>
        <row r="3084">
          <cell r="B3084">
            <v>329049</v>
          </cell>
          <cell r="C3084" t="str">
            <v>Spring Hill Cafe</v>
          </cell>
          <cell r="D3084" t="str">
            <v>B</v>
          </cell>
          <cell r="E3084">
            <v>0</v>
          </cell>
          <cell r="F3084" t="str">
            <v>WF</v>
          </cell>
          <cell r="G3084" t="str">
            <v>1029 Storrs Rd</v>
          </cell>
          <cell r="H3084" t="str">
            <v>STORRS MANSFIELD</v>
          </cell>
          <cell r="I3084" t="str">
            <v>CT</v>
          </cell>
          <cell r="J3084" t="str">
            <v>06268</v>
          </cell>
          <cell r="K3084" t="str">
            <v>High Confidence Auto Street Ref Geocoded</v>
          </cell>
          <cell r="M3084" t="str">
            <v>MATT HEBERT</v>
          </cell>
          <cell r="N3084" t="str">
            <v>BLAIR DISTRICT</v>
          </cell>
          <cell r="O3084" t="str">
            <v>EFFECTIVE 8/10/20 Del in all locations unless cust chooses not to.</v>
          </cell>
          <cell r="P3084">
            <v>43020</v>
          </cell>
          <cell r="Q3084">
            <v>44299.509571759299</v>
          </cell>
          <cell r="R3084">
            <v>44376</v>
          </cell>
          <cell r="S3084" t="str">
            <v>FRANKIE</v>
          </cell>
          <cell r="V3084" t="str">
            <v>41.791104</v>
          </cell>
          <cell r="W3084" t="str">
            <v>-72.230174</v>
          </cell>
        </row>
        <row r="3085">
          <cell r="B3085">
            <v>329051</v>
          </cell>
          <cell r="C3085" t="str">
            <v>J.P. Maken Food Service 8-3</v>
          </cell>
          <cell r="D3085" t="str">
            <v>C</v>
          </cell>
          <cell r="E3085">
            <v>0</v>
          </cell>
          <cell r="F3085" t="str">
            <v>W</v>
          </cell>
          <cell r="G3085" t="str">
            <v>155 Berkshire Ave</v>
          </cell>
          <cell r="H3085" t="str">
            <v>SOUTHWICK</v>
          </cell>
          <cell r="I3085" t="str">
            <v>MA</v>
          </cell>
          <cell r="J3085" t="str">
            <v>01077</v>
          </cell>
          <cell r="K3085" t="str">
            <v>Exact Auto Street Reference Geocoded</v>
          </cell>
          <cell r="M3085" t="str">
            <v>IGNAZIO BACILE</v>
          </cell>
          <cell r="N3085" t="str">
            <v>BLAIR DISTRICT</v>
          </cell>
          <cell r="O3085" t="str">
            <v>EFFECTIVE 8/10/20 Del in all locations unless cust chooses not to.</v>
          </cell>
          <cell r="P3085">
            <v>43031</v>
          </cell>
          <cell r="Q3085">
            <v>44200.524259259299</v>
          </cell>
          <cell r="R3085">
            <v>44754</v>
          </cell>
          <cell r="S3085" t="str">
            <v>FRANKIE</v>
          </cell>
          <cell r="V3085" t="str">
            <v>42.037489</v>
          </cell>
          <cell r="W3085" t="str">
            <v>-72.760796</v>
          </cell>
        </row>
        <row r="3086">
          <cell r="B3086">
            <v>329053</v>
          </cell>
          <cell r="C3086" t="str">
            <v>Fresh Monkee - Berlin</v>
          </cell>
          <cell r="D3086" t="str">
            <v>B</v>
          </cell>
          <cell r="E3086">
            <v>0</v>
          </cell>
          <cell r="F3086" t="str">
            <v>MWF</v>
          </cell>
          <cell r="G3086" t="str">
            <v>224 Berlin Turnpike</v>
          </cell>
          <cell r="H3086" t="str">
            <v>KENSINGTON</v>
          </cell>
          <cell r="I3086" t="str">
            <v>CT</v>
          </cell>
          <cell r="J3086" t="str">
            <v>06037</v>
          </cell>
          <cell r="K3086" t="str">
            <v>High Confidence Auto Street Ref Geocoded</v>
          </cell>
          <cell r="M3086" t="str">
            <v>40/STEVE SMITH</v>
          </cell>
          <cell r="N3086" t="str">
            <v>SMITH DISTRICT</v>
          </cell>
          <cell r="O3086" t="str">
            <v>EFFECTIVE 8/10/20 Del in all locations unless cust chooses not to.</v>
          </cell>
          <cell r="P3086">
            <v>43069</v>
          </cell>
          <cell r="Q3086">
            <v>44200.489351851902</v>
          </cell>
          <cell r="R3086">
            <v>44766</v>
          </cell>
          <cell r="S3086" t="str">
            <v>FRANKIE</v>
          </cell>
          <cell r="V3086" t="str">
            <v>41.642835</v>
          </cell>
          <cell r="W3086" t="str">
            <v>-72.732749</v>
          </cell>
        </row>
        <row r="3087">
          <cell r="B3087">
            <v>329057</v>
          </cell>
          <cell r="C3087" t="str">
            <v>THREE J S CAFE</v>
          </cell>
          <cell r="D3087" t="str">
            <v>D</v>
          </cell>
          <cell r="E3087">
            <v>0</v>
          </cell>
          <cell r="F3087" t="str">
            <v>W</v>
          </cell>
          <cell r="G3087" t="str">
            <v>124 BOSTON TPKE</v>
          </cell>
          <cell r="H3087" t="str">
            <v>BOLTON</v>
          </cell>
          <cell r="I3087" t="str">
            <v>CT</v>
          </cell>
          <cell r="J3087" t="str">
            <v>06043</v>
          </cell>
          <cell r="K3087" t="str">
            <v>High Confidence Auto Street Ref Geocoded</v>
          </cell>
          <cell r="M3087" t="str">
            <v>JOHN DIBACCO</v>
          </cell>
          <cell r="N3087" t="str">
            <v>BLAIR DISTRICT</v>
          </cell>
          <cell r="P3087">
            <v>44552</v>
          </cell>
          <cell r="Q3087">
            <v>44559.785624999997</v>
          </cell>
          <cell r="R3087">
            <v>44651</v>
          </cell>
          <cell r="S3087" t="str">
            <v>FRANKIE</v>
          </cell>
          <cell r="V3087" t="str">
            <v>41.783898</v>
          </cell>
          <cell r="W3087" t="str">
            <v>-72.465930</v>
          </cell>
        </row>
        <row r="3088">
          <cell r="B3088">
            <v>329065</v>
          </cell>
          <cell r="C3088" t="str">
            <v>That Breakfast Place 6-1</v>
          </cell>
          <cell r="D3088" t="str">
            <v>B</v>
          </cell>
          <cell r="E3088">
            <v>0</v>
          </cell>
          <cell r="F3088" t="str">
            <v>TF</v>
          </cell>
          <cell r="G3088" t="str">
            <v>37 Boston Post Rd</v>
          </cell>
          <cell r="H3088" t="str">
            <v>WILLIMANTIC</v>
          </cell>
          <cell r="I3088" t="str">
            <v>CT</v>
          </cell>
          <cell r="J3088" t="str">
            <v>06226</v>
          </cell>
          <cell r="K3088" t="str">
            <v>Exact Auto Street Reference Geocoded</v>
          </cell>
          <cell r="M3088" t="str">
            <v>CHRISTINE DEVORE</v>
          </cell>
          <cell r="N3088" t="str">
            <v>BLAIR DISTRICT</v>
          </cell>
          <cell r="O3088" t="str">
            <v>EFFECTIVE 8/10/20 Del in all locations unless cust chooses not to.</v>
          </cell>
          <cell r="P3088">
            <v>43273</v>
          </cell>
          <cell r="Q3088">
            <v>44200.524571759299</v>
          </cell>
          <cell r="R3088">
            <v>44747</v>
          </cell>
          <cell r="S3088" t="str">
            <v>FRANKIE</v>
          </cell>
          <cell r="V3088" t="str">
            <v>41.717494</v>
          </cell>
          <cell r="W3088" t="str">
            <v>-72.196795</v>
          </cell>
        </row>
        <row r="3089">
          <cell r="B3089">
            <v>329066</v>
          </cell>
          <cell r="C3089" t="str">
            <v>Fresh Monkee - Manchester</v>
          </cell>
          <cell r="D3089" t="str">
            <v>B</v>
          </cell>
          <cell r="E3089">
            <v>0</v>
          </cell>
          <cell r="F3089" t="str">
            <v>MWF</v>
          </cell>
          <cell r="G3089" t="str">
            <v>1540 Pleasant Valley Rd</v>
          </cell>
          <cell r="H3089" t="str">
            <v>MANCHESTER</v>
          </cell>
          <cell r="I3089" t="str">
            <v>CT</v>
          </cell>
          <cell r="J3089" t="str">
            <v>06042</v>
          </cell>
          <cell r="K3089" t="str">
            <v>High Confidence Auto Street Ref Geocoded</v>
          </cell>
          <cell r="M3089" t="str">
            <v>40/STEVE SMITH</v>
          </cell>
          <cell r="N3089" t="str">
            <v>SMITH DISTRICT</v>
          </cell>
          <cell r="O3089" t="str">
            <v>EFFECTIVE 8/10/20 Del in all locations unless cust chooses not to.</v>
          </cell>
          <cell r="P3089">
            <v>43383</v>
          </cell>
          <cell r="Q3089">
            <v>44057.517118055599</v>
          </cell>
          <cell r="R3089">
            <v>44766</v>
          </cell>
          <cell r="S3089" t="str">
            <v>FRANKIE</v>
          </cell>
          <cell r="V3089" t="str">
            <v>41.806060</v>
          </cell>
          <cell r="W3089" t="str">
            <v>-72.555670</v>
          </cell>
        </row>
        <row r="3090">
          <cell r="B3090">
            <v>329067</v>
          </cell>
          <cell r="C3090" t="str">
            <v>Fresh Monkee - Southington</v>
          </cell>
          <cell r="D3090" t="str">
            <v>B</v>
          </cell>
          <cell r="E3090">
            <v>0</v>
          </cell>
          <cell r="F3090" t="str">
            <v>MWF</v>
          </cell>
          <cell r="G3090" t="str">
            <v>405 Queen St</v>
          </cell>
          <cell r="H3090" t="str">
            <v>SOUTHINGTON</v>
          </cell>
          <cell r="I3090" t="str">
            <v>CT</v>
          </cell>
          <cell r="J3090" t="str">
            <v>06489</v>
          </cell>
          <cell r="K3090" t="str">
            <v>Exact Auto Street Reference Geocoded</v>
          </cell>
          <cell r="M3090" t="str">
            <v>40/STEVE SMITH</v>
          </cell>
          <cell r="N3090" t="str">
            <v>SMITH DISTRICT</v>
          </cell>
          <cell r="O3090" t="str">
            <v>EFFECTIVE 8/10/20 Del in all locations unless cust chooses not to.  8609199099 15 b4</v>
          </cell>
          <cell r="P3090">
            <v>43286</v>
          </cell>
          <cell r="Q3090">
            <v>44057.517118055599</v>
          </cell>
          <cell r="R3090">
            <v>44766</v>
          </cell>
          <cell r="S3090" t="str">
            <v>FRANKIE</v>
          </cell>
          <cell r="V3090" t="str">
            <v>41.627454</v>
          </cell>
          <cell r="W3090" t="str">
            <v>-72.873563</v>
          </cell>
        </row>
        <row r="3091">
          <cell r="B3091">
            <v>329070</v>
          </cell>
          <cell r="C3091" t="str">
            <v>Bradley Taffy</v>
          </cell>
          <cell r="D3091" t="str">
            <v>C</v>
          </cell>
          <cell r="E3091">
            <v>0</v>
          </cell>
          <cell r="F3091" t="str">
            <v>MTWRFSU</v>
          </cell>
          <cell r="G3091" t="str">
            <v>33 Marion Street</v>
          </cell>
          <cell r="H3091" t="str">
            <v>BRISTOL</v>
          </cell>
          <cell r="I3091" t="str">
            <v>CT</v>
          </cell>
          <cell r="J3091" t="str">
            <v>06010</v>
          </cell>
          <cell r="K3091" t="str">
            <v>Exact Auto Street Reference Geocoded</v>
          </cell>
          <cell r="M3091" t="str">
            <v>LORI BLAIR</v>
          </cell>
          <cell r="N3091" t="str">
            <v>BLAIR DISTRICT</v>
          </cell>
          <cell r="P3091">
            <v>44349</v>
          </cell>
          <cell r="Q3091">
            <v>44349.638287037</v>
          </cell>
          <cell r="R3091">
            <v>44672</v>
          </cell>
          <cell r="S3091" t="str">
            <v>ADMIN</v>
          </cell>
          <cell r="V3091" t="str">
            <v>41.668162</v>
          </cell>
          <cell r="W3091" t="str">
            <v>-72.890423</v>
          </cell>
        </row>
        <row r="3092">
          <cell r="B3092">
            <v>329075</v>
          </cell>
          <cell r="C3092" t="str">
            <v>Wings N Pies 10-7</v>
          </cell>
          <cell r="E3092">
            <v>0</v>
          </cell>
          <cell r="F3092" t="str">
            <v>WF</v>
          </cell>
          <cell r="G3092" t="str">
            <v>109 Valley St</v>
          </cell>
          <cell r="H3092" t="str">
            <v>WILLIMANTIC</v>
          </cell>
          <cell r="I3092" t="str">
            <v>CT</v>
          </cell>
          <cell r="J3092" t="str">
            <v>06226</v>
          </cell>
          <cell r="K3092" t="str">
            <v>Exact Auto Street Reference Geocoded</v>
          </cell>
          <cell r="M3092" t="str">
            <v>STEPHEN LAPIERRE BDM</v>
          </cell>
          <cell r="N3092" t="str">
            <v>MARC HERZOG DISTRICT</v>
          </cell>
          <cell r="P3092">
            <v>43440</v>
          </cell>
          <cell r="Q3092">
            <v>43440.4555092593</v>
          </cell>
          <cell r="S3092" t="str">
            <v>ADMIN</v>
          </cell>
          <cell r="V3092" t="str">
            <v>41.713483</v>
          </cell>
          <cell r="W3092" t="str">
            <v>-72.211795</v>
          </cell>
        </row>
        <row r="3093">
          <cell r="B3093">
            <v>329076</v>
          </cell>
          <cell r="C3093" t="str">
            <v>KEY - Oz &amp; Bones BBQ</v>
          </cell>
          <cell r="D3093" t="str">
            <v>C</v>
          </cell>
          <cell r="E3093">
            <v>0</v>
          </cell>
          <cell r="F3093" t="str">
            <v>TF</v>
          </cell>
          <cell r="G3093" t="str">
            <v>43 Hayward Ave.</v>
          </cell>
          <cell r="H3093" t="str">
            <v>COLCHESTER</v>
          </cell>
          <cell r="I3093" t="str">
            <v>CT</v>
          </cell>
          <cell r="J3093" t="str">
            <v>06415</v>
          </cell>
          <cell r="K3093" t="str">
            <v>Exact Auto Street Reference Geocoded</v>
          </cell>
          <cell r="M3093" t="str">
            <v>CHRISTINE DEVORE</v>
          </cell>
          <cell r="N3093" t="str">
            <v>BLAIR DISTRICT</v>
          </cell>
          <cell r="O3093" t="str">
            <v>Pull into driveway, restaurant is on the right, go around back, left cooler-walk-in is for all meats, right cooler-walk-in is for all produce and dairy, all dry go into the basement.</v>
          </cell>
          <cell r="P3093">
            <v>44559</v>
          </cell>
          <cell r="Q3093">
            <v>44566.576736111099</v>
          </cell>
          <cell r="R3093">
            <v>44627</v>
          </cell>
          <cell r="S3093" t="str">
            <v>ADMIN</v>
          </cell>
          <cell r="U3093" t="str">
            <v>73</v>
          </cell>
          <cell r="V3093" t="str">
            <v>41.575133</v>
          </cell>
          <cell r="W3093" t="str">
            <v>-72.331349</v>
          </cell>
        </row>
        <row r="3094">
          <cell r="B3094">
            <v>329077</v>
          </cell>
          <cell r="C3094" t="str">
            <v>Angies Pizza 10-10</v>
          </cell>
          <cell r="D3094" t="str">
            <v>A</v>
          </cell>
          <cell r="E3094">
            <v>0</v>
          </cell>
          <cell r="F3094" t="str">
            <v>U</v>
          </cell>
          <cell r="G3094" t="str">
            <v>127 Main St</v>
          </cell>
          <cell r="H3094" t="str">
            <v>HEBRON</v>
          </cell>
          <cell r="I3094" t="str">
            <v>CT</v>
          </cell>
          <cell r="J3094" t="str">
            <v>06248</v>
          </cell>
          <cell r="K3094" t="str">
            <v>Exact Auto Street Reference Geocoded</v>
          </cell>
          <cell r="P3094">
            <v>43467</v>
          </cell>
          <cell r="Q3094">
            <v>43914.602974537003</v>
          </cell>
          <cell r="R3094">
            <v>43795</v>
          </cell>
          <cell r="S3094" t="str">
            <v>FRANKIE</v>
          </cell>
          <cell r="V3094" t="str">
            <v>41.661044</v>
          </cell>
          <cell r="W3094" t="str">
            <v>-72.354329</v>
          </cell>
        </row>
        <row r="3095">
          <cell r="B3095">
            <v>329079</v>
          </cell>
          <cell r="C3095" t="str">
            <v>Big Cheese</v>
          </cell>
          <cell r="D3095" t="str">
            <v>C</v>
          </cell>
          <cell r="E3095">
            <v>0</v>
          </cell>
          <cell r="F3095" t="str">
            <v>WF</v>
          </cell>
          <cell r="G3095" t="str">
            <v>67 White Oak Dr</v>
          </cell>
          <cell r="H3095" t="str">
            <v>SOUTHINGTON</v>
          </cell>
          <cell r="I3095" t="str">
            <v>CT</v>
          </cell>
          <cell r="J3095" t="str">
            <v>06489</v>
          </cell>
          <cell r="K3095" t="str">
            <v>Exact Auto Street Reference Geocoded</v>
          </cell>
          <cell r="M3095" t="str">
            <v>LORI BLAIR</v>
          </cell>
          <cell r="N3095" t="str">
            <v>BLAIR DISTRICT</v>
          </cell>
          <cell r="P3095">
            <v>43481</v>
          </cell>
          <cell r="Q3095">
            <v>44602.612766203703</v>
          </cell>
          <cell r="R3095">
            <v>44691</v>
          </cell>
          <cell r="S3095" t="str">
            <v>FRANKIE</v>
          </cell>
          <cell r="V3095" t="str">
            <v>41.593368</v>
          </cell>
          <cell r="W3095" t="str">
            <v>-72.854464</v>
          </cell>
        </row>
        <row r="3096">
          <cell r="B3096">
            <v>329080</v>
          </cell>
          <cell r="C3096" t="str">
            <v>KEY - Thread City</v>
          </cell>
          <cell r="D3096" t="str">
            <v>B</v>
          </cell>
          <cell r="E3096">
            <v>0</v>
          </cell>
          <cell r="F3096" t="str">
            <v>MF</v>
          </cell>
          <cell r="G3096" t="str">
            <v>931 Main St</v>
          </cell>
          <cell r="H3096" t="str">
            <v>WILLIMANTIC</v>
          </cell>
          <cell r="I3096" t="str">
            <v>CT</v>
          </cell>
          <cell r="J3096" t="str">
            <v>06226</v>
          </cell>
          <cell r="K3096" t="str">
            <v>Exact Auto Street Reference Geocoded</v>
          </cell>
          <cell r="M3096" t="str">
            <v>CHRISTINE DEVORE</v>
          </cell>
          <cell r="N3096" t="str">
            <v>BLAIR DISTRICT</v>
          </cell>
          <cell r="O3096" t="str">
            <v>EFFECTIVE 8/10/20 Del in all locations unless cust chooses not to.  Please deliver through back door.</v>
          </cell>
          <cell r="P3096">
            <v>43510</v>
          </cell>
          <cell r="Q3096">
            <v>44529.814606481501</v>
          </cell>
          <cell r="R3096">
            <v>44766</v>
          </cell>
          <cell r="S3096" t="str">
            <v>FRANKIE</v>
          </cell>
          <cell r="U3096" t="str">
            <v>71</v>
          </cell>
          <cell r="V3096" t="str">
            <v>41.712778</v>
          </cell>
          <cell r="W3096" t="str">
            <v>-72.216566</v>
          </cell>
        </row>
        <row r="3097">
          <cell r="B3097">
            <v>329081</v>
          </cell>
          <cell r="C3097" t="str">
            <v>So. Witney Pizza House 10-6</v>
          </cell>
          <cell r="D3097" t="str">
            <v>C</v>
          </cell>
          <cell r="E3097">
            <v>0</v>
          </cell>
          <cell r="F3097" t="str">
            <v>TF</v>
          </cell>
          <cell r="G3097" t="str">
            <v>264 South Whitney St</v>
          </cell>
          <cell r="H3097" t="str">
            <v>HARTFORD</v>
          </cell>
          <cell r="I3097" t="str">
            <v>CT</v>
          </cell>
          <cell r="J3097" t="str">
            <v>06105</v>
          </cell>
          <cell r="K3097" t="str">
            <v>High Confidence Auto Street Ref Geocoded</v>
          </cell>
          <cell r="M3097" t="str">
            <v>MATT HEBERT</v>
          </cell>
          <cell r="N3097" t="str">
            <v>BLAIR DISTRICT</v>
          </cell>
          <cell r="O3097" t="str">
            <v>EFFECTIVE 8/10/20 Del in all locations unless cust chooses not to.</v>
          </cell>
          <cell r="P3097">
            <v>43524</v>
          </cell>
          <cell r="Q3097">
            <v>44299.509571759299</v>
          </cell>
          <cell r="R3097">
            <v>44577</v>
          </cell>
          <cell r="S3097" t="str">
            <v>FRANKIE</v>
          </cell>
          <cell r="V3097" t="str">
            <v>41.766170</v>
          </cell>
          <cell r="W3097" t="str">
            <v>-72.711024</v>
          </cell>
        </row>
        <row r="3098">
          <cell r="B3098">
            <v>329083</v>
          </cell>
          <cell r="C3098" t="str">
            <v>Country Snack Bar</v>
          </cell>
          <cell r="D3098" t="str">
            <v>C</v>
          </cell>
          <cell r="E3098">
            <v>0</v>
          </cell>
          <cell r="F3098" t="str">
            <v>TF</v>
          </cell>
          <cell r="G3098" t="str">
            <v>2767 Boston Turnpike  (R.44)</v>
          </cell>
          <cell r="H3098" t="str">
            <v>COVENTRY</v>
          </cell>
          <cell r="I3098" t="str">
            <v>CT</v>
          </cell>
          <cell r="J3098" t="str">
            <v>06238</v>
          </cell>
          <cell r="K3098" t="str">
            <v>Exact Auto Street Reference Geocoded</v>
          </cell>
          <cell r="M3098" t="str">
            <v>MATT HEBERT</v>
          </cell>
          <cell r="N3098" t="str">
            <v>BLAIR DISTRICT</v>
          </cell>
          <cell r="P3098">
            <v>44298</v>
          </cell>
          <cell r="Q3098">
            <v>44298.408472222203</v>
          </cell>
          <cell r="R3098">
            <v>44763</v>
          </cell>
          <cell r="S3098" t="str">
            <v>ADMIN</v>
          </cell>
          <cell r="V3098" t="str">
            <v>41.796391</v>
          </cell>
          <cell r="W3098" t="str">
            <v>-72.411599</v>
          </cell>
        </row>
        <row r="3099">
          <cell r="B3099">
            <v>329084</v>
          </cell>
          <cell r="C3099" t="str">
            <v>St Thomas Aquinas</v>
          </cell>
          <cell r="E3099">
            <v>0</v>
          </cell>
          <cell r="F3099" t="str">
            <v>WF</v>
          </cell>
          <cell r="G3099" t="str">
            <v>46 North Eagleville Rd</v>
          </cell>
          <cell r="H3099" t="str">
            <v>MANSFIELD</v>
          </cell>
          <cell r="I3099" t="str">
            <v>CT</v>
          </cell>
          <cell r="J3099" t="str">
            <v>06268</v>
          </cell>
          <cell r="K3099" t="str">
            <v>High Confidence Auto Street Ref Geocoded</v>
          </cell>
          <cell r="M3099" t="str">
            <v>STEPHEN LAPIERRE BDM</v>
          </cell>
          <cell r="N3099" t="str">
            <v>MARC HERZOG DISTRICT</v>
          </cell>
          <cell r="P3099">
            <v>43559</v>
          </cell>
          <cell r="Q3099">
            <v>43559.381898148102</v>
          </cell>
          <cell r="S3099" t="str">
            <v>ADMIN</v>
          </cell>
          <cell r="V3099" t="str">
            <v>41.807714</v>
          </cell>
          <cell r="W3099" t="str">
            <v>-72.264987</v>
          </cell>
        </row>
        <row r="3100">
          <cell r="B3100">
            <v>329085</v>
          </cell>
          <cell r="C3100" t="str">
            <v>Bolton Pizza House</v>
          </cell>
          <cell r="E3100">
            <v>0</v>
          </cell>
          <cell r="F3100" t="str">
            <v>WF</v>
          </cell>
          <cell r="G3100" t="str">
            <v>270 West St</v>
          </cell>
          <cell r="H3100" t="str">
            <v>BOLTON</v>
          </cell>
          <cell r="I3100" t="str">
            <v>CT</v>
          </cell>
          <cell r="J3100" t="str">
            <v>06043</v>
          </cell>
          <cell r="K3100" t="str">
            <v>Exact Auto Street Reference Geocoded</v>
          </cell>
          <cell r="M3100" t="str">
            <v>LOUIE SALOVSKI</v>
          </cell>
          <cell r="N3100" t="str">
            <v>BLAIR DISTRICT</v>
          </cell>
          <cell r="P3100">
            <v>43565</v>
          </cell>
          <cell r="Q3100">
            <v>43846.578287037002</v>
          </cell>
          <cell r="S3100" t="str">
            <v>FRANKIE</v>
          </cell>
          <cell r="V3100" t="str">
            <v>41.741001</v>
          </cell>
          <cell r="W3100" t="str">
            <v>-72.436466</v>
          </cell>
        </row>
        <row r="3101">
          <cell r="B3101">
            <v>330013</v>
          </cell>
          <cell r="C3101" t="str">
            <v>Hard Hat N. Haven 930-9</v>
          </cell>
          <cell r="E3101">
            <v>0</v>
          </cell>
          <cell r="F3101" t="str">
            <v>U</v>
          </cell>
          <cell r="G3101" t="str">
            <v>65 Old Broadway</v>
          </cell>
          <cell r="H3101" t="str">
            <v>NORTH HAVEN</v>
          </cell>
          <cell r="I3101" t="str">
            <v>CT</v>
          </cell>
          <cell r="J3101" t="str">
            <v>06473</v>
          </cell>
          <cell r="K3101" t="str">
            <v>High Confidence Auto Street Ref Geocoded</v>
          </cell>
          <cell r="M3101" t="str">
            <v>JAMES NASTRI</v>
          </cell>
          <cell r="N3101" t="str">
            <v>BLAIR DISTRICT</v>
          </cell>
          <cell r="O3101" t="str">
            <v>JIM NASTRI</v>
          </cell>
          <cell r="P3101">
            <v>43104</v>
          </cell>
          <cell r="Q3101">
            <v>43914.602986111102</v>
          </cell>
          <cell r="R3101">
            <v>43796</v>
          </cell>
          <cell r="S3101" t="str">
            <v>FRANKIE</v>
          </cell>
          <cell r="V3101" t="str">
            <v>41.388559</v>
          </cell>
          <cell r="W3101" t="str">
            <v>-72.866807</v>
          </cell>
        </row>
        <row r="3102">
          <cell r="B3102">
            <v>330017</v>
          </cell>
          <cell r="C3102" t="str">
            <v>Lake Zoar Drive Inn 10-6</v>
          </cell>
          <cell r="D3102" t="str">
            <v>C</v>
          </cell>
          <cell r="E3102">
            <v>0</v>
          </cell>
          <cell r="F3102" t="str">
            <v>TF</v>
          </cell>
          <cell r="G3102" t="str">
            <v>14 Roosevelt Dr</v>
          </cell>
          <cell r="H3102" t="str">
            <v>STEVENSON</v>
          </cell>
          <cell r="I3102" t="str">
            <v>CT</v>
          </cell>
          <cell r="J3102" t="str">
            <v>06491</v>
          </cell>
          <cell r="K3102" t="str">
            <v>Ambiguous Auto Street Ref Geocode</v>
          </cell>
          <cell r="M3102" t="str">
            <v>ALICIA CABAN</v>
          </cell>
          <cell r="N3102" t="str">
            <v>BLAIR DISTRICT</v>
          </cell>
          <cell r="O3102" t="str">
            <v>Bring envelopes for cash P/U.  Call Owner Mike Basso 203.556.4433 if no one there.</v>
          </cell>
          <cell r="P3102">
            <v>43145</v>
          </cell>
          <cell r="Q3102">
            <v>44299.509618055599</v>
          </cell>
          <cell r="R3102">
            <v>44763</v>
          </cell>
          <cell r="S3102" t="str">
            <v>FRANKIE</v>
          </cell>
          <cell r="V3102" t="str">
            <v>41.346954</v>
          </cell>
          <cell r="W3102" t="str">
            <v>-73.124545</v>
          </cell>
        </row>
        <row r="3103">
          <cell r="B3103">
            <v>330018</v>
          </cell>
          <cell r="C3103" t="str">
            <v>Guilford Mooring</v>
          </cell>
          <cell r="D3103" t="str">
            <v>C</v>
          </cell>
          <cell r="E3103">
            <v>0</v>
          </cell>
          <cell r="F3103" t="str">
            <v>MR</v>
          </cell>
          <cell r="G3103" t="str">
            <v>505 Old Whitfield St</v>
          </cell>
          <cell r="H3103" t="str">
            <v>GUILFORD</v>
          </cell>
          <cell r="I3103" t="str">
            <v>CT</v>
          </cell>
          <cell r="J3103" t="str">
            <v>06437</v>
          </cell>
          <cell r="K3103" t="str">
            <v>Exact Auto Street Reference Geocoded</v>
          </cell>
          <cell r="M3103" t="str">
            <v>KEN CARDNER</v>
          </cell>
          <cell r="N3103" t="str">
            <v>BLAIR DISTRICT</v>
          </cell>
          <cell r="O3103" t="str">
            <v>EFFECTIVE 8/10/20 Del in all locations unless cust chooses not to.</v>
          </cell>
          <cell r="P3103">
            <v>43146</v>
          </cell>
          <cell r="Q3103">
            <v>44630.429212962998</v>
          </cell>
          <cell r="R3103">
            <v>44741</v>
          </cell>
          <cell r="S3103" t="str">
            <v>ADMIN</v>
          </cell>
          <cell r="V3103" t="str">
            <v>41.272669</v>
          </cell>
          <cell r="W3103" t="str">
            <v>-72.666944</v>
          </cell>
        </row>
        <row r="3104">
          <cell r="B3104">
            <v>330025</v>
          </cell>
          <cell r="C3104" t="str">
            <v>BBQ Chicken New Haven 9 -9</v>
          </cell>
          <cell r="E3104">
            <v>0</v>
          </cell>
          <cell r="F3104" t="str">
            <v>TF</v>
          </cell>
          <cell r="G3104" t="str">
            <v>56 Whitney Ave</v>
          </cell>
          <cell r="H3104" t="str">
            <v>NEW HAVEN</v>
          </cell>
          <cell r="I3104" t="str">
            <v>CT</v>
          </cell>
          <cell r="J3104" t="str">
            <v>06510</v>
          </cell>
          <cell r="K3104" t="str">
            <v>Exact Auto Street Reference Geocoded</v>
          </cell>
          <cell r="M3104" t="str">
            <v>DEVIN PISCATELLI</v>
          </cell>
          <cell r="N3104" t="str">
            <v>BLAIR DISTRICT</v>
          </cell>
          <cell r="P3104">
            <v>43432</v>
          </cell>
          <cell r="Q3104">
            <v>43826.543518518498</v>
          </cell>
          <cell r="S3104" t="str">
            <v>FRANKIE</v>
          </cell>
          <cell r="V3104" t="str">
            <v>41.312309</v>
          </cell>
          <cell r="W3104" t="str">
            <v>-72.922086</v>
          </cell>
        </row>
        <row r="3105">
          <cell r="B3105">
            <v>330026</v>
          </cell>
          <cell r="C3105" t="str">
            <v>Sam The Clam s Pub 10-7</v>
          </cell>
          <cell r="E3105">
            <v>0</v>
          </cell>
          <cell r="F3105" t="str">
            <v>WF</v>
          </cell>
          <cell r="G3105" t="str">
            <v>1303 Meriden Waterbury Turnpike</v>
          </cell>
          <cell r="H3105" t="str">
            <v>Plantsville</v>
          </cell>
          <cell r="I3105" t="str">
            <v>CT</v>
          </cell>
          <cell r="J3105" t="str">
            <v>16479</v>
          </cell>
          <cell r="K3105" t="str">
            <v>Low Confidence Auto Street Ref Geocoded</v>
          </cell>
          <cell r="M3105" t="str">
            <v>DEVIN PISCATELLI</v>
          </cell>
          <cell r="N3105" t="str">
            <v>BLAIR DISTRICT</v>
          </cell>
          <cell r="P3105">
            <v>43432</v>
          </cell>
          <cell r="Q3105">
            <v>43826.543518518498</v>
          </cell>
          <cell r="S3105" t="str">
            <v>FRANKIE</v>
          </cell>
          <cell r="V3105" t="str">
            <v>41.564842</v>
          </cell>
          <cell r="W3105" t="str">
            <v>-72.889632</v>
          </cell>
        </row>
        <row r="3106">
          <cell r="B3106">
            <v>331005</v>
          </cell>
          <cell r="C3106" t="str">
            <v>KEY - MAPLE TREE CAFE</v>
          </cell>
          <cell r="D3106" t="str">
            <v>D</v>
          </cell>
          <cell r="E3106">
            <v>0</v>
          </cell>
          <cell r="F3106" t="str">
            <v>MWF</v>
          </cell>
          <cell r="G3106" t="str">
            <v>781 HOPMEADOW STREET</v>
          </cell>
          <cell r="H3106" t="str">
            <v>SIMSBURY</v>
          </cell>
          <cell r="I3106" t="str">
            <v>CT</v>
          </cell>
          <cell r="J3106" t="str">
            <v>06070</v>
          </cell>
          <cell r="K3106" t="str">
            <v>Exact Auto Street Reference Geocoded</v>
          </cell>
          <cell r="M3106" t="str">
            <v>LOUIE SALOVSKI</v>
          </cell>
          <cell r="N3106" t="str">
            <v>BLAIR DISTRICT</v>
          </cell>
          <cell r="O3106" t="str">
            <v>lock box code 2016. alarm code 19701. enter through door at Wigbear. to the right of the doors is a white lock box. product into proper enviorment.</v>
          </cell>
          <cell r="P3106">
            <v>44425</v>
          </cell>
          <cell r="Q3106">
            <v>44762.635706018496</v>
          </cell>
          <cell r="R3106">
            <v>44761</v>
          </cell>
          <cell r="S3106" t="str">
            <v>FRANKIE</v>
          </cell>
          <cell r="U3106" t="str">
            <v>LOCK BOX</v>
          </cell>
          <cell r="V3106" t="str">
            <v>41.875648</v>
          </cell>
          <cell r="W3106" t="str">
            <v>-72.801597</v>
          </cell>
        </row>
        <row r="3107">
          <cell r="B3107">
            <v>331007</v>
          </cell>
          <cell r="C3107" t="str">
            <v>Elmwood Pastry Shop 6-6</v>
          </cell>
          <cell r="E3107">
            <v>0</v>
          </cell>
          <cell r="F3107" t="str">
            <v>MR</v>
          </cell>
          <cell r="G3107" t="str">
            <v>1136 New Britain Ave</v>
          </cell>
          <cell r="H3107" t="str">
            <v>W HARTFORD</v>
          </cell>
          <cell r="I3107" t="str">
            <v>CT</v>
          </cell>
          <cell r="J3107" t="str">
            <v>06110</v>
          </cell>
          <cell r="K3107" t="str">
            <v>Exact Auto Street Reference Geocoded</v>
          </cell>
          <cell r="M3107" t="str">
            <v>KEVIN ZUKOWSKI</v>
          </cell>
          <cell r="N3107" t="str">
            <v>BLAIR DISTRICT</v>
          </cell>
          <cell r="O3107" t="str">
            <v>EFFECTIVE 8/10/20 Del in all locations unless cust chooses not to.</v>
          </cell>
          <cell r="P3107">
            <v>42802</v>
          </cell>
          <cell r="Q3107">
            <v>44053.541423611103</v>
          </cell>
          <cell r="R3107">
            <v>43971</v>
          </cell>
          <cell r="S3107" t="str">
            <v>FRANKIE</v>
          </cell>
          <cell r="V3107" t="str">
            <v>41.732860</v>
          </cell>
          <cell r="W3107" t="str">
            <v>-72.732637</v>
          </cell>
        </row>
        <row r="3108">
          <cell r="B3108">
            <v>331018</v>
          </cell>
          <cell r="C3108" t="str">
            <v>J s Crab Shack</v>
          </cell>
          <cell r="D3108" t="str">
            <v>C</v>
          </cell>
          <cell r="E3108">
            <v>0</v>
          </cell>
          <cell r="F3108" t="str">
            <v>TF</v>
          </cell>
          <cell r="G3108" t="str">
            <v>2074 Park St</v>
          </cell>
          <cell r="H3108" t="str">
            <v>HARTFORD</v>
          </cell>
          <cell r="I3108" t="str">
            <v>CT</v>
          </cell>
          <cell r="J3108" t="str">
            <v>06106</v>
          </cell>
          <cell r="K3108" t="str">
            <v>Exact Auto Street Reference Geocoded</v>
          </cell>
          <cell r="L3108" t="str">
            <v>EJ</v>
          </cell>
          <cell r="M3108" t="str">
            <v>MATT HEBERT</v>
          </cell>
          <cell r="N3108" t="str">
            <v>BLAIR DISTRICT</v>
          </cell>
          <cell r="O3108" t="str">
            <v>EFFECTIVE 8/10/20 Del in all locations unless cust chooses not to.</v>
          </cell>
          <cell r="P3108">
            <v>43035</v>
          </cell>
          <cell r="Q3108">
            <v>44510.493576388901</v>
          </cell>
          <cell r="R3108">
            <v>44708</v>
          </cell>
          <cell r="S3108" t="str">
            <v>FRANKIE</v>
          </cell>
          <cell r="V3108" t="str">
            <v>41.756265</v>
          </cell>
          <cell r="W3108" t="str">
            <v>-72.713373</v>
          </cell>
        </row>
        <row r="3109">
          <cell r="B3109">
            <v>332004</v>
          </cell>
          <cell r="C3109" t="str">
            <v>Casa Della Luce</v>
          </cell>
          <cell r="E3109">
            <v>0</v>
          </cell>
          <cell r="F3109" t="str">
            <v>U</v>
          </cell>
          <cell r="G3109" t="str">
            <v>105 Franklin St</v>
          </cell>
          <cell r="H3109" t="str">
            <v>WESTERLY</v>
          </cell>
          <cell r="I3109" t="str">
            <v>RI</v>
          </cell>
          <cell r="J3109" t="str">
            <v>02891</v>
          </cell>
          <cell r="K3109" t="str">
            <v>Exact Auto Street Reference Geocoded</v>
          </cell>
          <cell r="M3109" t="str">
            <v>MIKE GILLOOLY BDM</v>
          </cell>
          <cell r="N3109" t="str">
            <v>BLAIR DISTRICT</v>
          </cell>
          <cell r="O3109" t="str">
            <v>Back door delivery.  Pls do not use side door if they have one.</v>
          </cell>
          <cell r="P3109">
            <v>42858</v>
          </cell>
          <cell r="Q3109">
            <v>44479.497719907398</v>
          </cell>
          <cell r="R3109">
            <v>44311</v>
          </cell>
          <cell r="S3109" t="str">
            <v>FRANKIE</v>
          </cell>
          <cell r="V3109" t="str">
            <v>41.360395</v>
          </cell>
          <cell r="W3109" t="str">
            <v>-71.811274</v>
          </cell>
        </row>
        <row r="3110">
          <cell r="B3110">
            <v>332007</v>
          </cell>
          <cell r="C3110" t="str">
            <v>CC O Brians</v>
          </cell>
          <cell r="E3110">
            <v>0</v>
          </cell>
          <cell r="F3110" t="str">
            <v>U</v>
          </cell>
          <cell r="G3110" t="str">
            <v>8 Mechanic ST</v>
          </cell>
          <cell r="H3110" t="str">
            <v>PAWCATUCK</v>
          </cell>
          <cell r="I3110" t="str">
            <v>CT</v>
          </cell>
          <cell r="J3110" t="str">
            <v>06379</v>
          </cell>
          <cell r="K3110" t="str">
            <v>Exact Auto Street Reference Geocoded</v>
          </cell>
          <cell r="M3110" t="str">
            <v>MIKE GILLOOLY BDM</v>
          </cell>
          <cell r="N3110" t="str">
            <v>BLAIR DISTRICT</v>
          </cell>
          <cell r="P3110">
            <v>42894</v>
          </cell>
          <cell r="Q3110">
            <v>44088.480613425898</v>
          </cell>
          <cell r="R3110">
            <v>43902</v>
          </cell>
          <cell r="S3110" t="str">
            <v>FRANKIE</v>
          </cell>
          <cell r="V3110" t="str">
            <v>41.377239</v>
          </cell>
          <cell r="W3110" t="str">
            <v>-71.833175</v>
          </cell>
        </row>
        <row r="3111">
          <cell r="B3111">
            <v>332010</v>
          </cell>
          <cell r="C3111" t="str">
            <v>Sunset Farm</v>
          </cell>
          <cell r="D3111" t="str">
            <v>A</v>
          </cell>
          <cell r="E3111">
            <v>0</v>
          </cell>
          <cell r="F3111" t="str">
            <v>U</v>
          </cell>
          <cell r="G3111" t="str">
            <v>505 Point Judith RD</v>
          </cell>
          <cell r="H3111" t="str">
            <v>NARRAGANSETT</v>
          </cell>
          <cell r="I3111" t="str">
            <v>RI</v>
          </cell>
          <cell r="J3111" t="str">
            <v>02882</v>
          </cell>
          <cell r="K3111" t="str">
            <v>Exact Auto Street Reference Geocoded</v>
          </cell>
          <cell r="M3111" t="str">
            <v>MIKE GILLOOLY BDM</v>
          </cell>
          <cell r="N3111" t="str">
            <v>BLAIR DISTRICT</v>
          </cell>
          <cell r="O3111" t="str">
            <v>EFFECTIVE 8/10/20 Del in all locations unless cust chooses not to.</v>
          </cell>
          <cell r="P3111">
            <v>42928</v>
          </cell>
          <cell r="Q3111">
            <v>44479.497719907398</v>
          </cell>
          <cell r="R3111">
            <v>44440</v>
          </cell>
          <cell r="S3111" t="str">
            <v>FRANKIE</v>
          </cell>
          <cell r="V3111" t="str">
            <v>41.409578</v>
          </cell>
          <cell r="W3111" t="str">
            <v>-71.478323</v>
          </cell>
        </row>
        <row r="3112">
          <cell r="B3112">
            <v>332011</v>
          </cell>
          <cell r="C3112" t="str">
            <v>Vetranos</v>
          </cell>
          <cell r="D3112" t="str">
            <v>C</v>
          </cell>
          <cell r="E3112">
            <v>0</v>
          </cell>
          <cell r="F3112" t="str">
            <v>U</v>
          </cell>
          <cell r="G3112" t="str">
            <v>130 Granite St</v>
          </cell>
          <cell r="H3112" t="str">
            <v>WESTERLY</v>
          </cell>
          <cell r="I3112" t="str">
            <v>RI</v>
          </cell>
          <cell r="J3112" t="str">
            <v>02891</v>
          </cell>
          <cell r="K3112" t="str">
            <v>Exact Auto Street Reference Geocoded</v>
          </cell>
          <cell r="M3112" t="str">
            <v>MIKE GILLOOLY BDM</v>
          </cell>
          <cell r="N3112" t="str">
            <v>BLAIR DISTRICT</v>
          </cell>
          <cell r="O3112" t="str">
            <v>BACK DOOR del.  Do not use the side door.</v>
          </cell>
          <cell r="P3112">
            <v>42934</v>
          </cell>
          <cell r="Q3112">
            <v>44479.497719907398</v>
          </cell>
          <cell r="R3112">
            <v>44442</v>
          </cell>
          <cell r="S3112" t="str">
            <v>FRANKIE</v>
          </cell>
          <cell r="V3112" t="str">
            <v>41.370907</v>
          </cell>
          <cell r="W3112" t="str">
            <v>-71.820164</v>
          </cell>
        </row>
        <row r="3113">
          <cell r="B3113">
            <v>332012</v>
          </cell>
          <cell r="C3113" t="str">
            <v>Vittorias</v>
          </cell>
          <cell r="D3113" t="str">
            <v>C</v>
          </cell>
          <cell r="E3113">
            <v>0</v>
          </cell>
          <cell r="F3113" t="str">
            <v>U</v>
          </cell>
          <cell r="G3113" t="str">
            <v>224 Post Rd</v>
          </cell>
          <cell r="H3113" t="str">
            <v>WESTERLY</v>
          </cell>
          <cell r="I3113" t="str">
            <v>RI</v>
          </cell>
          <cell r="J3113" t="str">
            <v>02891</v>
          </cell>
          <cell r="K3113" t="str">
            <v>Exact Auto Street Reference Geocoded</v>
          </cell>
          <cell r="M3113" t="str">
            <v>MIKE GILLOOLY BDM</v>
          </cell>
          <cell r="N3113" t="str">
            <v>BLAIR DISTRICT</v>
          </cell>
          <cell r="O3113" t="str">
            <v>Back door delivery. Do not use side door.</v>
          </cell>
          <cell r="P3113">
            <v>42934</v>
          </cell>
          <cell r="Q3113">
            <v>44479.497719907398</v>
          </cell>
          <cell r="R3113">
            <v>44442</v>
          </cell>
          <cell r="S3113" t="str">
            <v>FRANKIE</v>
          </cell>
          <cell r="V3113" t="str">
            <v>41.351247</v>
          </cell>
          <cell r="W3113" t="str">
            <v>-71.771233</v>
          </cell>
        </row>
        <row r="3114">
          <cell r="B3114">
            <v>332013</v>
          </cell>
          <cell r="C3114" t="str">
            <v>Back 40</v>
          </cell>
          <cell r="D3114" t="str">
            <v>C</v>
          </cell>
          <cell r="E3114">
            <v>0</v>
          </cell>
          <cell r="F3114" t="str">
            <v>U</v>
          </cell>
          <cell r="G3114" t="str">
            <v>20 South County Trail</v>
          </cell>
          <cell r="H3114" t="str">
            <v>NORTH KINGSTOWN</v>
          </cell>
          <cell r="I3114" t="str">
            <v>RI</v>
          </cell>
          <cell r="J3114" t="str">
            <v>02852</v>
          </cell>
          <cell r="K3114" t="str">
            <v>Exact Auto Street Reference Geocoded</v>
          </cell>
          <cell r="M3114" t="str">
            <v>MIKE GILLOOLY BDM</v>
          </cell>
          <cell r="N3114" t="str">
            <v>BLAIR DISTRICT</v>
          </cell>
          <cell r="P3114">
            <v>42975</v>
          </cell>
          <cell r="Q3114">
            <v>44479.497719907398</v>
          </cell>
          <cell r="R3114">
            <v>44444</v>
          </cell>
          <cell r="S3114" t="str">
            <v>FRANKIE</v>
          </cell>
          <cell r="V3114" t="str">
            <v>41.575157</v>
          </cell>
          <cell r="W3114" t="str">
            <v>-71.516249</v>
          </cell>
        </row>
        <row r="3115">
          <cell r="B3115">
            <v>332017</v>
          </cell>
          <cell r="C3115" t="str">
            <v>Bike Stop Cafe</v>
          </cell>
          <cell r="D3115" t="str">
            <v>C</v>
          </cell>
          <cell r="E3115">
            <v>0</v>
          </cell>
          <cell r="F3115" t="str">
            <v>TF</v>
          </cell>
          <cell r="G3115" t="str">
            <v>148 Boon St</v>
          </cell>
          <cell r="H3115" t="str">
            <v>NARRAGANSETT</v>
          </cell>
          <cell r="I3115" t="str">
            <v>RI</v>
          </cell>
          <cell r="J3115" t="str">
            <v>02882</v>
          </cell>
          <cell r="K3115" t="str">
            <v>Exact Auto Street Reference Geocoded</v>
          </cell>
          <cell r="M3115" t="str">
            <v>LORI BLAIR</v>
          </cell>
          <cell r="N3115" t="str">
            <v>BLAIR DISTRICT</v>
          </cell>
          <cell r="O3115" t="str">
            <v>Brown door RH side of building almost always open. Drop product there if no one is there.</v>
          </cell>
          <cell r="P3115">
            <v>43027</v>
          </cell>
          <cell r="Q3115">
            <v>44479.496990740699</v>
          </cell>
          <cell r="R3115">
            <v>44760</v>
          </cell>
          <cell r="S3115" t="str">
            <v>FRANKIE</v>
          </cell>
          <cell r="V3115" t="str">
            <v>41.425756</v>
          </cell>
          <cell r="W3115" t="str">
            <v>-71.459811</v>
          </cell>
        </row>
        <row r="3116">
          <cell r="B3116">
            <v>332018</v>
          </cell>
          <cell r="C3116" t="str">
            <v>Rome Point Café</v>
          </cell>
          <cell r="E3116">
            <v>0</v>
          </cell>
          <cell r="F3116" t="str">
            <v>U</v>
          </cell>
          <cell r="G3116" t="str">
            <v>820 BOSTON NECK ROAD</v>
          </cell>
          <cell r="H3116" t="str">
            <v>N KINGSTOWN</v>
          </cell>
          <cell r="I3116" t="str">
            <v>RI</v>
          </cell>
          <cell r="J3116" t="str">
            <v>02850</v>
          </cell>
          <cell r="K3116" t="str">
            <v>High Confidence Auto Street Ref Geocoded</v>
          </cell>
          <cell r="M3116" t="str">
            <v>MIKE GILLOOLY BDM</v>
          </cell>
          <cell r="N3116" t="str">
            <v>BLAIR DISTRICT</v>
          </cell>
          <cell r="P3116">
            <v>44002</v>
          </cell>
          <cell r="Q3116">
            <v>44479.497719907398</v>
          </cell>
          <cell r="S3116" t="str">
            <v>FRANKIE</v>
          </cell>
          <cell r="V3116" t="str">
            <v>41.548607</v>
          </cell>
          <cell r="W3116" t="str">
            <v>-71.441219</v>
          </cell>
        </row>
        <row r="3117">
          <cell r="B3117">
            <v>332020</v>
          </cell>
          <cell r="C3117" t="str">
            <v>Dan s Carriage Inn</v>
          </cell>
          <cell r="E3117">
            <v>0</v>
          </cell>
          <cell r="F3117" t="str">
            <v>U</v>
          </cell>
          <cell r="G3117" t="str">
            <v>1065 Tower Hill Rd</v>
          </cell>
          <cell r="H3117" t="str">
            <v>NORTH KINGSTOWN</v>
          </cell>
          <cell r="I3117" t="str">
            <v>RI</v>
          </cell>
          <cell r="J3117" t="str">
            <v>02852</v>
          </cell>
          <cell r="K3117" t="str">
            <v>Exact Auto Street Reference Geocoded</v>
          </cell>
          <cell r="M3117" t="str">
            <v>MIKE GILLOOLY BDM</v>
          </cell>
          <cell r="N3117" t="str">
            <v>BLAIR DISTRICT</v>
          </cell>
          <cell r="P3117">
            <v>43097</v>
          </cell>
          <cell r="Q3117">
            <v>44088.480613425898</v>
          </cell>
          <cell r="R3117">
            <v>43879</v>
          </cell>
          <cell r="S3117" t="str">
            <v>FRANKIE</v>
          </cell>
          <cell r="V3117" t="str">
            <v>41.548080</v>
          </cell>
          <cell r="W3117" t="str">
            <v>-71.468066</v>
          </cell>
        </row>
        <row r="3118">
          <cell r="B3118">
            <v>332027</v>
          </cell>
          <cell r="C3118" t="str">
            <v>Phil s Main Street</v>
          </cell>
          <cell r="D3118" t="str">
            <v>C</v>
          </cell>
          <cell r="E3118">
            <v>0</v>
          </cell>
          <cell r="F3118" t="str">
            <v>U</v>
          </cell>
          <cell r="G3118" t="str">
            <v>323 Main Street</v>
          </cell>
          <cell r="H3118" t="str">
            <v>South Kingstown</v>
          </cell>
          <cell r="I3118" t="str">
            <v>RI</v>
          </cell>
          <cell r="J3118" t="str">
            <v>02879</v>
          </cell>
          <cell r="K3118" t="str">
            <v>Exact Auto Street Reference Geocoded</v>
          </cell>
          <cell r="M3118" t="str">
            <v>MIKE GILLOOLY BDM</v>
          </cell>
          <cell r="N3118" t="str">
            <v>BLAIR DISTRICT</v>
          </cell>
          <cell r="O3118" t="str">
            <v>EFFECTIVE 8/10/20 Del in all locations unless cust chooses not to.  Call Ken at the stop b4 4014477391</v>
          </cell>
          <cell r="P3118">
            <v>43986</v>
          </cell>
          <cell r="Q3118">
            <v>44479.497719907398</v>
          </cell>
          <cell r="R3118">
            <v>44385</v>
          </cell>
          <cell r="S3118" t="str">
            <v>FRANKIE</v>
          </cell>
          <cell r="V3118" t="str">
            <v>41.438598</v>
          </cell>
          <cell r="W3118" t="str">
            <v>-71.499228</v>
          </cell>
        </row>
        <row r="3119">
          <cell r="B3119">
            <v>332029</v>
          </cell>
          <cell r="C3119" t="str">
            <v>Beachway Grill</v>
          </cell>
          <cell r="E3119">
            <v>0</v>
          </cell>
          <cell r="F3119" t="str">
            <v>U</v>
          </cell>
          <cell r="G3119" t="str">
            <v>1 Charlestown Beac Rd</v>
          </cell>
          <cell r="H3119" t="str">
            <v>CHARLESTOWN</v>
          </cell>
          <cell r="I3119" t="str">
            <v>RI</v>
          </cell>
          <cell r="J3119" t="str">
            <v>02813</v>
          </cell>
          <cell r="K3119" t="str">
            <v>Exact Auto Street Reference Geocoded</v>
          </cell>
          <cell r="M3119" t="str">
            <v>MIKE GILLOOLY BDM</v>
          </cell>
          <cell r="N3119" t="str">
            <v>BLAIR DISTRICT</v>
          </cell>
          <cell r="O3119" t="str">
            <v>EFFECTIVE 8/10/20 Del in all locations unless cust chooses not to.</v>
          </cell>
          <cell r="P3119">
            <v>43310</v>
          </cell>
          <cell r="Q3119">
            <v>44479.497719907398</v>
          </cell>
          <cell r="R3119">
            <v>44147</v>
          </cell>
          <cell r="S3119" t="str">
            <v>FRANKIE</v>
          </cell>
          <cell r="V3119" t="str">
            <v>41.381012</v>
          </cell>
          <cell r="W3119" t="str">
            <v>-71.624034</v>
          </cell>
        </row>
        <row r="3120">
          <cell r="B3120">
            <v>332030</v>
          </cell>
          <cell r="C3120" t="str">
            <v>Charlestown Rathskeller Tavern</v>
          </cell>
          <cell r="D3120" t="str">
            <v>B</v>
          </cell>
          <cell r="E3120">
            <v>0</v>
          </cell>
          <cell r="F3120" t="str">
            <v>U</v>
          </cell>
          <cell r="G3120" t="str">
            <v>489 Old Coach Rd</v>
          </cell>
          <cell r="H3120" t="str">
            <v>CHARLESTOWN</v>
          </cell>
          <cell r="I3120" t="str">
            <v>RI</v>
          </cell>
          <cell r="J3120" t="str">
            <v>02813</v>
          </cell>
          <cell r="K3120" t="str">
            <v>Exact Auto Street Reference Geocoded</v>
          </cell>
          <cell r="M3120" t="str">
            <v>MIKE GILLOOLY BDM</v>
          </cell>
          <cell r="N3120" t="str">
            <v>BLAIR DISTRICT</v>
          </cell>
          <cell r="O3120" t="str">
            <v>EFFECTIVE 8/10/20 Del in all locations unless cust chooses not to.</v>
          </cell>
          <cell r="P3120">
            <v>43343</v>
          </cell>
          <cell r="Q3120">
            <v>44479.497719907398</v>
          </cell>
          <cell r="R3120">
            <v>44427</v>
          </cell>
          <cell r="S3120" t="str">
            <v>FRANKIE</v>
          </cell>
          <cell r="V3120" t="str">
            <v>41.424620</v>
          </cell>
          <cell r="W3120" t="str">
            <v>-71.613512</v>
          </cell>
        </row>
        <row r="3121">
          <cell r="B3121">
            <v>332031</v>
          </cell>
          <cell r="C3121" t="str">
            <v>Bonnet Shores Beach Club Assoc</v>
          </cell>
          <cell r="E3121">
            <v>0</v>
          </cell>
          <cell r="F3121" t="str">
            <v>TF</v>
          </cell>
          <cell r="G3121" t="str">
            <v>175 Bonnet Point Road</v>
          </cell>
          <cell r="H3121" t="str">
            <v>NARRAGANSETT</v>
          </cell>
          <cell r="I3121" t="str">
            <v>RI</v>
          </cell>
          <cell r="J3121" t="str">
            <v>02882</v>
          </cell>
          <cell r="K3121" t="str">
            <v>Exact Auto Street Reference Geocoded</v>
          </cell>
          <cell r="M3121" t="str">
            <v>LORI BLAIR</v>
          </cell>
          <cell r="N3121" t="str">
            <v>BLAIR DISTRICT</v>
          </cell>
          <cell r="O3121" t="str">
            <v>Go to right past courts and the dumpster is on left with a ramp. Customer is available from</v>
          </cell>
          <cell r="P3121">
            <v>43647</v>
          </cell>
          <cell r="Q3121">
            <v>44479.496990740699</v>
          </cell>
          <cell r="S3121" t="str">
            <v>FRANKIE</v>
          </cell>
          <cell r="V3121" t="str">
            <v>41.475556</v>
          </cell>
          <cell r="W3121" t="str">
            <v>-71.428540</v>
          </cell>
        </row>
        <row r="3122">
          <cell r="B3122">
            <v>332032</v>
          </cell>
          <cell r="C3122" t="str">
            <v>KEY - Carriage Inn</v>
          </cell>
          <cell r="D3122" t="str">
            <v>C</v>
          </cell>
          <cell r="E3122">
            <v>0</v>
          </cell>
          <cell r="F3122" t="str">
            <v>U</v>
          </cell>
          <cell r="G3122" t="str">
            <v>1065 Tower Hill Rd</v>
          </cell>
          <cell r="H3122" t="str">
            <v>NORTH KINGSTOWN</v>
          </cell>
          <cell r="I3122" t="str">
            <v>RI</v>
          </cell>
          <cell r="J3122" t="str">
            <v>02852</v>
          </cell>
          <cell r="K3122" t="str">
            <v>Exact Auto Street Reference Geocoded</v>
          </cell>
          <cell r="M3122" t="str">
            <v>LORI BLAIR</v>
          </cell>
          <cell r="N3122" t="str">
            <v>BLAIR DISTRICT</v>
          </cell>
          <cell r="O3122" t="str">
            <v>Walk up to door.  There is a beam with a key on it. Please make sure all product goes in its proper environment.</v>
          </cell>
          <cell r="P3122">
            <v>43886</v>
          </cell>
          <cell r="Q3122">
            <v>44479.497719907398</v>
          </cell>
          <cell r="R3122">
            <v>44581</v>
          </cell>
          <cell r="S3122" t="str">
            <v>FRANKIE</v>
          </cell>
          <cell r="U3122" t="str">
            <v>DROP</v>
          </cell>
          <cell r="V3122" t="str">
            <v>41.548080</v>
          </cell>
          <cell r="W3122" t="str">
            <v>-71.468066</v>
          </cell>
        </row>
        <row r="3123">
          <cell r="B3123">
            <v>332033</v>
          </cell>
          <cell r="C3123" t="str">
            <v>Richards Pub</v>
          </cell>
          <cell r="D3123" t="str">
            <v>B</v>
          </cell>
          <cell r="E3123">
            <v>0</v>
          </cell>
          <cell r="F3123" t="str">
            <v>U</v>
          </cell>
          <cell r="G3123" t="str">
            <v>3347 South Country Trail</v>
          </cell>
          <cell r="H3123" t="str">
            <v>EAST GREENWICH</v>
          </cell>
          <cell r="I3123" t="str">
            <v>RI</v>
          </cell>
          <cell r="J3123" t="str">
            <v>02818</v>
          </cell>
          <cell r="K3123" t="str">
            <v>High Confidence Auto Street Ref Geocoded</v>
          </cell>
          <cell r="M3123" t="str">
            <v>MIKE GILLOOLY BDM</v>
          </cell>
          <cell r="N3123" t="str">
            <v>BLAIR DISTRICT</v>
          </cell>
          <cell r="P3123">
            <v>44095</v>
          </cell>
          <cell r="Q3123">
            <v>44479.497719907398</v>
          </cell>
          <cell r="R3123">
            <v>44404</v>
          </cell>
          <cell r="S3123" t="str">
            <v>FRANKIE</v>
          </cell>
          <cell r="V3123" t="str">
            <v>41.605242</v>
          </cell>
          <cell r="W3123" t="str">
            <v>-71.494836</v>
          </cell>
        </row>
        <row r="3124">
          <cell r="B3124">
            <v>332034</v>
          </cell>
          <cell r="C3124" t="str">
            <v>Kingston Pizza</v>
          </cell>
          <cell r="E3124">
            <v>0</v>
          </cell>
          <cell r="F3124" t="str">
            <v>U</v>
          </cell>
          <cell r="G3124" t="str">
            <v>63 Briar Lane</v>
          </cell>
          <cell r="H3124" t="str">
            <v>NARRAGANSETT</v>
          </cell>
          <cell r="I3124" t="str">
            <v>RI</v>
          </cell>
          <cell r="J3124" t="str">
            <v>02882</v>
          </cell>
          <cell r="K3124" t="str">
            <v>Low Confidence Auto Street Ref Geocoded</v>
          </cell>
          <cell r="M3124" t="str">
            <v>MIKE GILLOOLY BDM</v>
          </cell>
          <cell r="N3124" t="str">
            <v>BLAIR DISTRICT</v>
          </cell>
          <cell r="O3124" t="str">
            <v>Back up on right side of building and go in the back door.  There are no stairs.</v>
          </cell>
          <cell r="P3124">
            <v>44154</v>
          </cell>
          <cell r="Q3124">
            <v>44479.497719907398</v>
          </cell>
          <cell r="R3124">
            <v>44308</v>
          </cell>
          <cell r="S3124" t="str">
            <v>FRANKIE</v>
          </cell>
          <cell r="V3124" t="str">
            <v>41.482939</v>
          </cell>
          <cell r="W3124" t="str">
            <v>-71.523972</v>
          </cell>
        </row>
        <row r="3125">
          <cell r="B3125">
            <v>332035</v>
          </cell>
          <cell r="C3125" t="str">
            <v>Thirsty Beaver Cranston</v>
          </cell>
          <cell r="D3125" t="str">
            <v>C</v>
          </cell>
          <cell r="E3125">
            <v>0</v>
          </cell>
          <cell r="F3125" t="str">
            <v>U</v>
          </cell>
          <cell r="G3125" t="str">
            <v>288 Atwood Ave</v>
          </cell>
          <cell r="H3125" t="str">
            <v>CRANSTON</v>
          </cell>
          <cell r="I3125" t="str">
            <v>RI</v>
          </cell>
          <cell r="J3125" t="str">
            <v>02920</v>
          </cell>
          <cell r="K3125" t="str">
            <v>Exact Auto Street Reference Geocoded</v>
          </cell>
          <cell r="M3125" t="str">
            <v>MIKE GILLOOLY BDM</v>
          </cell>
          <cell r="N3125" t="str">
            <v>BLAIR DISTRICT</v>
          </cell>
          <cell r="P3125">
            <v>44167</v>
          </cell>
          <cell r="Q3125">
            <v>44479.497719907398</v>
          </cell>
          <cell r="R3125">
            <v>44399</v>
          </cell>
          <cell r="S3125" t="str">
            <v>FRANKIE</v>
          </cell>
          <cell r="V3125" t="str">
            <v>41.783660</v>
          </cell>
          <cell r="W3125" t="str">
            <v>-71.472964</v>
          </cell>
        </row>
        <row r="3126">
          <cell r="B3126">
            <v>332036</v>
          </cell>
          <cell r="C3126" t="str">
            <v>Thirsty Bever - smithfield</v>
          </cell>
          <cell r="E3126">
            <v>0</v>
          </cell>
          <cell r="F3126" t="str">
            <v>U</v>
          </cell>
          <cell r="G3126" t="str">
            <v>45 cedar swamp road</v>
          </cell>
          <cell r="H3126" t="str">
            <v>SMITHFIELD</v>
          </cell>
          <cell r="I3126" t="str">
            <v>RI</v>
          </cell>
          <cell r="J3126" t="str">
            <v>02917</v>
          </cell>
          <cell r="K3126" t="str">
            <v>Exact Auto Street Reference Geocoded</v>
          </cell>
          <cell r="M3126" t="str">
            <v>MIKE GILLOOLY BDM</v>
          </cell>
          <cell r="N3126" t="str">
            <v>BLAIR DISTRICT</v>
          </cell>
          <cell r="P3126">
            <v>44167</v>
          </cell>
          <cell r="Q3126">
            <v>44479.497719907398</v>
          </cell>
          <cell r="S3126" t="str">
            <v>FRANKIE</v>
          </cell>
          <cell r="V3126" t="str">
            <v>41.876812</v>
          </cell>
          <cell r="W3126" t="str">
            <v>-71.536094</v>
          </cell>
        </row>
        <row r="3127">
          <cell r="B3127">
            <v>332037</v>
          </cell>
          <cell r="C3127" t="str">
            <v>Thirsty Beaver Foxboro</v>
          </cell>
          <cell r="D3127" t="str">
            <v>D</v>
          </cell>
          <cell r="E3127">
            <v>0</v>
          </cell>
          <cell r="F3127" t="str">
            <v>U</v>
          </cell>
          <cell r="G3127" t="str">
            <v>591 washington street</v>
          </cell>
          <cell r="H3127" t="str">
            <v>WRENTHAM</v>
          </cell>
          <cell r="I3127" t="str">
            <v>MA</v>
          </cell>
          <cell r="J3127" t="str">
            <v>02093</v>
          </cell>
          <cell r="K3127" t="str">
            <v>Exact Auto Street Reference Geocoded</v>
          </cell>
          <cell r="M3127" t="str">
            <v>MIKE GILLOOLY BDM</v>
          </cell>
          <cell r="N3127" t="str">
            <v>BLAIR DISTRICT</v>
          </cell>
          <cell r="P3127">
            <v>44167</v>
          </cell>
          <cell r="Q3127">
            <v>44479.497719907398</v>
          </cell>
          <cell r="R3127">
            <v>44416</v>
          </cell>
          <cell r="S3127" t="str">
            <v>FRANKIE</v>
          </cell>
          <cell r="V3127" t="str">
            <v>42.046075</v>
          </cell>
          <cell r="W3127" t="str">
            <v>-71.302598</v>
          </cell>
        </row>
        <row r="3128">
          <cell r="B3128">
            <v>332038</v>
          </cell>
          <cell r="C3128" t="str">
            <v>BUFFALO GILLS</v>
          </cell>
          <cell r="D3128" t="str">
            <v>C</v>
          </cell>
          <cell r="E3128">
            <v>0</v>
          </cell>
          <cell r="F3128" t="str">
            <v>U</v>
          </cell>
          <cell r="G3128" t="str">
            <v>222 Rose Hill Road</v>
          </cell>
          <cell r="H3128" t="str">
            <v>SAUNDERSTOWN</v>
          </cell>
          <cell r="I3128" t="str">
            <v>RI</v>
          </cell>
          <cell r="J3128" t="str">
            <v>02874</v>
          </cell>
          <cell r="K3128" t="str">
            <v>High Confidence Auto Street Ref Geocoded</v>
          </cell>
          <cell r="M3128" t="str">
            <v>MIKE GILLOOLY BDM</v>
          </cell>
          <cell r="N3128" t="str">
            <v>BLAIR DISTRICT</v>
          </cell>
          <cell r="P3128">
            <v>44284</v>
          </cell>
          <cell r="Q3128">
            <v>44510.493576388901</v>
          </cell>
          <cell r="R3128">
            <v>44440</v>
          </cell>
          <cell r="S3128" t="str">
            <v>FRANKIE</v>
          </cell>
          <cell r="V3128" t="str">
            <v>41.505630</v>
          </cell>
          <cell r="W3128" t="str">
            <v>-71.428709</v>
          </cell>
        </row>
        <row r="3129">
          <cell r="B3129">
            <v>332039</v>
          </cell>
          <cell r="C3129" t="str">
            <v>Ocean Community YMCA</v>
          </cell>
          <cell r="D3129" t="str">
            <v>C</v>
          </cell>
          <cell r="E3129">
            <v>0</v>
          </cell>
          <cell r="F3129" t="str">
            <v>U</v>
          </cell>
          <cell r="G3129" t="str">
            <v>160 Prosser Trail</v>
          </cell>
          <cell r="H3129" t="str">
            <v>CHARLESTOWN</v>
          </cell>
          <cell r="I3129" t="str">
            <v>RI</v>
          </cell>
          <cell r="J3129" t="str">
            <v>02813</v>
          </cell>
          <cell r="K3129" t="str">
            <v>Exact Auto Street Reference Geocoded</v>
          </cell>
          <cell r="M3129" t="str">
            <v>MIKE GILLOOLY BDM</v>
          </cell>
          <cell r="N3129" t="str">
            <v>BLAIR DISTRICT</v>
          </cell>
          <cell r="O3129" t="str">
            <v>call ½ hour prior. 401-364-6535</v>
          </cell>
          <cell r="P3129">
            <v>44371</v>
          </cell>
          <cell r="Q3129">
            <v>44479.497719907398</v>
          </cell>
          <cell r="R3129">
            <v>44427</v>
          </cell>
          <cell r="S3129" t="str">
            <v>FRANKIE</v>
          </cell>
          <cell r="V3129" t="str">
            <v>41.382595</v>
          </cell>
          <cell r="W3129" t="str">
            <v>-71.674467</v>
          </cell>
        </row>
        <row r="3130">
          <cell r="B3130">
            <v>332040</v>
          </cell>
          <cell r="C3130" t="str">
            <v>Cafe Nuovo</v>
          </cell>
          <cell r="E3130">
            <v>0</v>
          </cell>
          <cell r="F3130" t="str">
            <v>U</v>
          </cell>
          <cell r="G3130" t="str">
            <v>1 Citizen Plaza</v>
          </cell>
          <cell r="H3130" t="str">
            <v>PROVIDENCE</v>
          </cell>
          <cell r="I3130" t="str">
            <v>RI</v>
          </cell>
          <cell r="J3130" t="str">
            <v>02903</v>
          </cell>
          <cell r="K3130" t="str">
            <v>High Confidence Auto Street Ref Geocoded</v>
          </cell>
          <cell r="M3130" t="str">
            <v>MIKE GILLOOLY BDM</v>
          </cell>
          <cell r="N3130" t="str">
            <v>BLAIR DISTRICT</v>
          </cell>
          <cell r="P3130">
            <v>44397</v>
          </cell>
          <cell r="Q3130">
            <v>44479.497719907398</v>
          </cell>
          <cell r="S3130" t="str">
            <v>FRANKIE</v>
          </cell>
          <cell r="V3130" t="str">
            <v>41.828307</v>
          </cell>
          <cell r="W3130" t="str">
            <v>-71.411988</v>
          </cell>
        </row>
        <row r="3131">
          <cell r="B3131">
            <v>332041</v>
          </cell>
          <cell r="C3131" t="str">
            <v>Homestead</v>
          </cell>
          <cell r="D3131" t="str">
            <v>C</v>
          </cell>
          <cell r="E3131">
            <v>0</v>
          </cell>
          <cell r="F3131" t="str">
            <v>MWF</v>
          </cell>
          <cell r="G3131" t="str">
            <v>750 South Country Trail</v>
          </cell>
          <cell r="H3131" t="str">
            <v>EXETER</v>
          </cell>
          <cell r="I3131" t="str">
            <v>RI</v>
          </cell>
          <cell r="J3131" t="str">
            <v>02822</v>
          </cell>
          <cell r="K3131" t="str">
            <v>High Confidence Auto Street Ref Geocoded</v>
          </cell>
          <cell r="M3131" t="str">
            <v>LORI BLAIR</v>
          </cell>
          <cell r="N3131" t="str">
            <v>BLAIR DISTRICT</v>
          </cell>
          <cell r="P3131">
            <v>44397</v>
          </cell>
          <cell r="Q3131">
            <v>44397.055844907401</v>
          </cell>
          <cell r="R3131">
            <v>44442</v>
          </cell>
          <cell r="S3131" t="str">
            <v>ADMIN</v>
          </cell>
          <cell r="V3131" t="str">
            <v>41.515116</v>
          </cell>
          <cell r="W3131" t="str">
            <v>-71.555568</v>
          </cell>
        </row>
        <row r="3132">
          <cell r="B3132">
            <v>332042</v>
          </cell>
          <cell r="C3132" t="str">
            <v>Aunt Carries</v>
          </cell>
          <cell r="D3132" t="str">
            <v>A</v>
          </cell>
          <cell r="E3132">
            <v>0</v>
          </cell>
          <cell r="F3132" t="str">
            <v>U</v>
          </cell>
          <cell r="G3132" t="str">
            <v>1239 Ocean Road</v>
          </cell>
          <cell r="H3132" t="str">
            <v>NARRAGANSETT</v>
          </cell>
          <cell r="I3132" t="str">
            <v>RI</v>
          </cell>
          <cell r="J3132" t="str">
            <v>02882</v>
          </cell>
          <cell r="K3132" t="str">
            <v>High Confidence Auto Street Ref Geocoded</v>
          </cell>
          <cell r="M3132" t="str">
            <v>MIKE GILLOOLY BDM</v>
          </cell>
          <cell r="N3132" t="str">
            <v>BLAIR DISTRICT</v>
          </cell>
          <cell r="O3132" t="str">
            <v>Back down dirt driveway.  Dry goes up top.</v>
          </cell>
          <cell r="P3132">
            <v>44411</v>
          </cell>
          <cell r="Q3132">
            <v>44479.497719907398</v>
          </cell>
          <cell r="R3132">
            <v>44425</v>
          </cell>
          <cell r="S3132" t="str">
            <v>FRANKIE</v>
          </cell>
          <cell r="V3132" t="str">
            <v>41.373091</v>
          </cell>
          <cell r="W3132" t="str">
            <v>-71.485509</v>
          </cell>
        </row>
        <row r="3133">
          <cell r="B3133">
            <v>333004</v>
          </cell>
          <cell r="C3133" t="str">
            <v>Suney s Pub Worcester</v>
          </cell>
          <cell r="D3133" t="str">
            <v>C</v>
          </cell>
          <cell r="E3133">
            <v>0</v>
          </cell>
          <cell r="F3133" t="str">
            <v>TF</v>
          </cell>
          <cell r="G3133" t="str">
            <v>216 Chandler St</v>
          </cell>
          <cell r="H3133" t="str">
            <v>WORCESTER</v>
          </cell>
          <cell r="I3133" t="str">
            <v>MA</v>
          </cell>
          <cell r="J3133" t="str">
            <v>01609</v>
          </cell>
          <cell r="K3133" t="str">
            <v>Exact Auto Street Reference Geocoded</v>
          </cell>
          <cell r="M3133" t="str">
            <v>GREG CANAS</v>
          </cell>
          <cell r="N3133" t="str">
            <v>BLAIR DISTRICT</v>
          </cell>
          <cell r="O3133" t="str">
            <v>THE DELIVERY FOR SUNEY S PUB IS DONE ON THE LEFT SIDE OF THE BUILDING INTO THE SIDE DOOR.</v>
          </cell>
          <cell r="P3133">
            <v>42821</v>
          </cell>
          <cell r="Q3133">
            <v>44620.527534722198</v>
          </cell>
          <cell r="R3133">
            <v>44763</v>
          </cell>
          <cell r="S3133" t="str">
            <v>ADMIN</v>
          </cell>
          <cell r="V3133" t="str">
            <v>42.260856</v>
          </cell>
          <cell r="W3133" t="str">
            <v>-71.818543</v>
          </cell>
        </row>
        <row r="3134">
          <cell r="B3134">
            <v>333005</v>
          </cell>
          <cell r="C3134" t="str">
            <v>Swirls &amp; Scoops 1045-6</v>
          </cell>
          <cell r="D3134" t="str">
            <v>A</v>
          </cell>
          <cell r="E3134">
            <v>0</v>
          </cell>
          <cell r="F3134" t="str">
            <v>TF</v>
          </cell>
          <cell r="G3134" t="str">
            <v>68 Worcester St</v>
          </cell>
          <cell r="H3134" t="str">
            <v>NORTH GRAFTON</v>
          </cell>
          <cell r="I3134" t="str">
            <v>MA</v>
          </cell>
          <cell r="J3134" t="str">
            <v>01536</v>
          </cell>
          <cell r="K3134" t="str">
            <v>Exact Auto Street Reference Geocoded</v>
          </cell>
          <cell r="M3134" t="str">
            <v>GREG CANAS</v>
          </cell>
          <cell r="N3134" t="str">
            <v>BLAIR DISTRICT</v>
          </cell>
          <cell r="O3134" t="str">
            <v>soft serve ice cream into the cooler please.</v>
          </cell>
          <cell r="P3134">
            <v>42822</v>
          </cell>
          <cell r="Q3134">
            <v>44425.477349537003</v>
          </cell>
          <cell r="R3134">
            <v>44728</v>
          </cell>
          <cell r="S3134" t="str">
            <v>FRANKIE</v>
          </cell>
          <cell r="V3134" t="str">
            <v>42.214478</v>
          </cell>
          <cell r="W3134" t="str">
            <v>-71.691294</v>
          </cell>
        </row>
        <row r="3135">
          <cell r="B3135">
            <v>333008</v>
          </cell>
          <cell r="C3135" t="str">
            <v>Buggy Whip Catering 8-5</v>
          </cell>
          <cell r="D3135" t="str">
            <v>A</v>
          </cell>
          <cell r="E3135">
            <v>0</v>
          </cell>
          <cell r="F3135" t="str">
            <v>TF</v>
          </cell>
          <cell r="G3135" t="str">
            <v>343 Providence Rd</v>
          </cell>
          <cell r="H3135" t="str">
            <v>SOUTH GRAFTON</v>
          </cell>
          <cell r="I3135" t="str">
            <v>MA</v>
          </cell>
          <cell r="J3135" t="str">
            <v>01560</v>
          </cell>
          <cell r="K3135" t="str">
            <v>Exact Auto Street Reference Geocoded</v>
          </cell>
          <cell r="M3135" t="str">
            <v>GREG CANAS</v>
          </cell>
          <cell r="N3135" t="str">
            <v>BLAIR DISTRICT</v>
          </cell>
          <cell r="P3135">
            <v>42842</v>
          </cell>
          <cell r="Q3135">
            <v>44200.524907407402</v>
          </cell>
          <cell r="R3135">
            <v>44536</v>
          </cell>
          <cell r="S3135" t="str">
            <v>FRANKIE</v>
          </cell>
          <cell r="V3135" t="str">
            <v>42.171381</v>
          </cell>
          <cell r="W3135" t="str">
            <v>-71.673505</v>
          </cell>
        </row>
        <row r="3136">
          <cell r="B3136">
            <v>333009</v>
          </cell>
          <cell r="C3136" t="str">
            <v>J &amp; J Tavern @ Highfield CC</v>
          </cell>
          <cell r="D3136" t="str">
            <v>A</v>
          </cell>
          <cell r="E3136">
            <v>0</v>
          </cell>
          <cell r="F3136" t="str">
            <v>WF</v>
          </cell>
          <cell r="G3136" t="str">
            <v>42 Magill Dr</v>
          </cell>
          <cell r="H3136" t="str">
            <v>GRAFTON</v>
          </cell>
          <cell r="I3136" t="str">
            <v>MA</v>
          </cell>
          <cell r="J3136" t="str">
            <v>01519</v>
          </cell>
          <cell r="K3136" t="str">
            <v>Exact Auto Street Reference Geocoded</v>
          </cell>
          <cell r="M3136" t="str">
            <v>GREG CANAS</v>
          </cell>
          <cell r="N3136" t="str">
            <v>BLAIR DISTRICT</v>
          </cell>
          <cell r="O3136" t="str">
            <v>EFFECTIVE 8/10/20 Del in all locations unless cust chooses not to.</v>
          </cell>
          <cell r="P3136">
            <v>42852</v>
          </cell>
          <cell r="Q3136">
            <v>44371.452789351897</v>
          </cell>
          <cell r="R3136">
            <v>44763</v>
          </cell>
          <cell r="S3136" t="str">
            <v>ADMIN</v>
          </cell>
          <cell r="V3136" t="str">
            <v>42.196118</v>
          </cell>
          <cell r="W3136" t="str">
            <v>-71.679941</v>
          </cell>
        </row>
        <row r="3137">
          <cell r="B3137">
            <v>333011</v>
          </cell>
          <cell r="C3137" t="str">
            <v>D errico s Market</v>
          </cell>
          <cell r="D3137" t="str">
            <v>B</v>
          </cell>
          <cell r="E3137">
            <v>0</v>
          </cell>
          <cell r="F3137" t="str">
            <v>TRF</v>
          </cell>
          <cell r="G3137" t="str">
            <v>141 East Central St</v>
          </cell>
          <cell r="H3137" t="str">
            <v>WORCESTER</v>
          </cell>
          <cell r="I3137" t="str">
            <v>MA</v>
          </cell>
          <cell r="J3137" t="str">
            <v>01605</v>
          </cell>
          <cell r="K3137" t="str">
            <v>Exact Auto Street Reference Geocoded</v>
          </cell>
          <cell r="M3137" t="str">
            <v>GREG CANAS</v>
          </cell>
          <cell r="N3137" t="str">
            <v>BLAIR DISTRICT</v>
          </cell>
          <cell r="O3137" t="str">
            <v>EFFECTIVE 8/10/20 Del in all locations unless cust chooses not to.</v>
          </cell>
          <cell r="P3137">
            <v>42873</v>
          </cell>
          <cell r="Q3137">
            <v>44509.786481481497</v>
          </cell>
          <cell r="R3137">
            <v>44763</v>
          </cell>
          <cell r="S3137" t="str">
            <v>FRANKIE</v>
          </cell>
          <cell r="V3137" t="str">
            <v>42.264559</v>
          </cell>
          <cell r="W3137" t="str">
            <v>-71.788669</v>
          </cell>
        </row>
        <row r="3138">
          <cell r="B3138">
            <v>333014</v>
          </cell>
          <cell r="C3138" t="str">
            <v>Grill on the Hill</v>
          </cell>
          <cell r="E3138">
            <v>0</v>
          </cell>
          <cell r="F3138" t="str">
            <v>TF</v>
          </cell>
          <cell r="G3138" t="str">
            <v>**DO NOT USE**</v>
          </cell>
          <cell r="H3138" t="str">
            <v>WORCESTER</v>
          </cell>
          <cell r="I3138" t="str">
            <v>MA</v>
          </cell>
          <cell r="J3138" t="str">
            <v>01605</v>
          </cell>
          <cell r="K3138" t="str">
            <v>Postal Geocoded</v>
          </cell>
          <cell r="M3138" t="str">
            <v>GREG CANAS</v>
          </cell>
          <cell r="N3138" t="str">
            <v>BLAIR DISTRICT</v>
          </cell>
          <cell r="P3138">
            <v>44002</v>
          </cell>
          <cell r="Q3138">
            <v>44200.524907407402</v>
          </cell>
          <cell r="S3138" t="str">
            <v>FRANKIE</v>
          </cell>
          <cell r="V3138" t="str">
            <v>42.288200</v>
          </cell>
          <cell r="W3138" t="str">
            <v>-71.788700</v>
          </cell>
        </row>
        <row r="3139">
          <cell r="B3139">
            <v>333019</v>
          </cell>
          <cell r="C3139" t="str">
            <v>Pepe s Pizza</v>
          </cell>
          <cell r="D3139" t="str">
            <v>B</v>
          </cell>
          <cell r="E3139">
            <v>0</v>
          </cell>
          <cell r="F3139" t="str">
            <v>MF</v>
          </cell>
          <cell r="G3139" t="str">
            <v>179 SHREWBURY STREET</v>
          </cell>
          <cell r="H3139" t="str">
            <v>WORCESTER</v>
          </cell>
          <cell r="I3139" t="str">
            <v>MA</v>
          </cell>
          <cell r="J3139" t="str">
            <v>01604</v>
          </cell>
          <cell r="K3139" t="str">
            <v>High Confidence Auto Street Ref Geocoded</v>
          </cell>
          <cell r="M3139" t="str">
            <v>GREG CANAS</v>
          </cell>
          <cell r="N3139" t="str">
            <v>BLAIR DISTRICT</v>
          </cell>
          <cell r="O3139" t="str">
            <v>Park truck on right side of Pepe s building. Wheel product through front door.</v>
          </cell>
          <cell r="P3139">
            <v>42998</v>
          </cell>
          <cell r="Q3139">
            <v>44640.812777777799</v>
          </cell>
          <cell r="R3139">
            <v>44763</v>
          </cell>
          <cell r="S3139" t="str">
            <v>FRANKIE</v>
          </cell>
          <cell r="V3139" t="str">
            <v>42.265664</v>
          </cell>
          <cell r="W3139" t="str">
            <v>-71.785739</v>
          </cell>
        </row>
        <row r="3140">
          <cell r="B3140">
            <v>333021</v>
          </cell>
          <cell r="C3140" t="str">
            <v>Fairway Beef Company 6-11</v>
          </cell>
          <cell r="E3140">
            <v>0</v>
          </cell>
          <cell r="F3140" t="str">
            <v>TRF</v>
          </cell>
          <cell r="G3140" t="str">
            <v>48 Grafton St</v>
          </cell>
          <cell r="H3140" t="str">
            <v>WORCESTER</v>
          </cell>
          <cell r="I3140" t="str">
            <v>MA</v>
          </cell>
          <cell r="J3140" t="str">
            <v>01604</v>
          </cell>
          <cell r="K3140" t="str">
            <v>High Confidence Auto Street Ref Geocoded</v>
          </cell>
          <cell r="L3140" t="str">
            <v>IS COOLER</v>
          </cell>
          <cell r="M3140" t="str">
            <v>GREG CANAS</v>
          </cell>
          <cell r="N3140" t="str">
            <v>BLAIR DISTRICT</v>
          </cell>
          <cell r="O3140" t="str">
            <v>EFFECTIVE 8/10/20 Del in all locations unless cust chooses not to.  CALL MARK WILSON IF NO ONE IS AT LOCATION 5082549890</v>
          </cell>
          <cell r="P3140">
            <v>43012</v>
          </cell>
          <cell r="Q3140">
            <v>44243.858796296299</v>
          </cell>
          <cell r="R3140">
            <v>44378</v>
          </cell>
          <cell r="S3140" t="str">
            <v>FRANKIE</v>
          </cell>
          <cell r="V3140" t="str">
            <v>42.259592</v>
          </cell>
          <cell r="W3140" t="str">
            <v>-71.793687</v>
          </cell>
        </row>
        <row r="3141">
          <cell r="B3141">
            <v>333023</v>
          </cell>
          <cell r="C3141" t="str">
            <v>Uxbridge Sports / Hab 10-8</v>
          </cell>
          <cell r="E3141">
            <v>0</v>
          </cell>
          <cell r="F3141" t="str">
            <v>F</v>
          </cell>
          <cell r="G3141" t="str">
            <v>374 West St</v>
          </cell>
          <cell r="H3141" t="str">
            <v>UXBRIDGE</v>
          </cell>
          <cell r="I3141" t="str">
            <v>MA</v>
          </cell>
          <cell r="J3141" t="str">
            <v>01569</v>
          </cell>
          <cell r="K3141" t="str">
            <v>Exact Auto Street Reference Geocoded</v>
          </cell>
          <cell r="M3141" t="str">
            <v>GREG CANAS</v>
          </cell>
          <cell r="N3141" t="str">
            <v>BLAIR DISTRICT</v>
          </cell>
          <cell r="P3141">
            <v>43035</v>
          </cell>
          <cell r="Q3141">
            <v>44200.524907407402</v>
          </cell>
          <cell r="R3141">
            <v>44294</v>
          </cell>
          <cell r="S3141" t="str">
            <v>FRANKIE</v>
          </cell>
          <cell r="V3141" t="str">
            <v>42.058699</v>
          </cell>
          <cell r="W3141" t="str">
            <v>-71.668004</v>
          </cell>
        </row>
        <row r="3142">
          <cell r="B3142">
            <v>333025</v>
          </cell>
          <cell r="C3142" t="str">
            <v>Wonder Bar</v>
          </cell>
          <cell r="D3142" t="str">
            <v>C</v>
          </cell>
          <cell r="E3142">
            <v>0</v>
          </cell>
          <cell r="F3142" t="str">
            <v>TRF</v>
          </cell>
          <cell r="G3142" t="str">
            <v>121 Shresbury St</v>
          </cell>
          <cell r="H3142" t="str">
            <v>WORCESTER</v>
          </cell>
          <cell r="I3142" t="str">
            <v>MA</v>
          </cell>
          <cell r="J3142" t="str">
            <v>01604</v>
          </cell>
          <cell r="K3142" t="str">
            <v>High Confidence Auto Street Ref Geocoded</v>
          </cell>
          <cell r="M3142" t="str">
            <v>GREG CANAS</v>
          </cell>
          <cell r="N3142" t="str">
            <v>BLAIR DISTRICT</v>
          </cell>
          <cell r="O3142" t="str">
            <v>Call Frank at 508.878.8883 30min before delivery.</v>
          </cell>
          <cell r="P3142">
            <v>43040</v>
          </cell>
          <cell r="Q3142">
            <v>44397.585243055597</v>
          </cell>
          <cell r="R3142">
            <v>44480</v>
          </cell>
          <cell r="S3142" t="str">
            <v>FRANKIE</v>
          </cell>
          <cell r="V3142" t="str">
            <v>42.263878</v>
          </cell>
          <cell r="W3142" t="str">
            <v>-71.789191</v>
          </cell>
        </row>
        <row r="3143">
          <cell r="B3143">
            <v>333028</v>
          </cell>
          <cell r="C3143" t="str">
            <v>Leroux Meats</v>
          </cell>
          <cell r="D3143" t="str">
            <v>C</v>
          </cell>
          <cell r="E3143">
            <v>0</v>
          </cell>
          <cell r="F3143" t="str">
            <v>MR</v>
          </cell>
          <cell r="G3143" t="str">
            <v>624 Main St</v>
          </cell>
          <cell r="H3143" t="str">
            <v>HOLDEN</v>
          </cell>
          <cell r="I3143" t="str">
            <v>MA</v>
          </cell>
          <cell r="J3143" t="str">
            <v>01520</v>
          </cell>
          <cell r="K3143" t="str">
            <v>High Confidence Auto Street Ref Geocoded</v>
          </cell>
          <cell r="M3143" t="str">
            <v>GREG CANAS</v>
          </cell>
          <cell r="N3143" t="str">
            <v>BLAIR DISTRICT</v>
          </cell>
          <cell r="O3143" t="str">
            <v>EFFECTIVE 8/10/20 Del in all locations unless cust chooses not to.</v>
          </cell>
          <cell r="P3143">
            <v>43133</v>
          </cell>
          <cell r="Q3143">
            <v>44243.858796296299</v>
          </cell>
          <cell r="R3143">
            <v>44587</v>
          </cell>
          <cell r="S3143" t="str">
            <v>FRANKIE</v>
          </cell>
          <cell r="V3143" t="str">
            <v>42.338645</v>
          </cell>
          <cell r="W3143" t="str">
            <v>-71.837140</v>
          </cell>
        </row>
        <row r="3144">
          <cell r="B3144">
            <v>333029</v>
          </cell>
          <cell r="C3144" t="str">
            <v>Compass Tavern</v>
          </cell>
          <cell r="D3144" t="str">
            <v>C</v>
          </cell>
          <cell r="E3144">
            <v>0</v>
          </cell>
          <cell r="F3144" t="str">
            <v>TF</v>
          </cell>
          <cell r="G3144" t="str">
            <v>90 Harding St</v>
          </cell>
          <cell r="H3144" t="str">
            <v>WORCESTER</v>
          </cell>
          <cell r="I3144" t="str">
            <v>MA</v>
          </cell>
          <cell r="J3144" t="str">
            <v>01604</v>
          </cell>
          <cell r="K3144" t="str">
            <v>Exact Auto Street Reference Geocoded</v>
          </cell>
          <cell r="M3144" t="str">
            <v>GREG CANAS</v>
          </cell>
          <cell r="N3144" t="str">
            <v>BLAIR DISTRICT</v>
          </cell>
          <cell r="O3144" t="str">
            <v>EFFECTIVE 8/10/20 Del in all locations unless cust chooses not to.  FOR EARLY del, MUST CALL ANGEL BARBOSA AT 508.868.3195. They will get someone to meet you.</v>
          </cell>
          <cell r="P3144">
            <v>43145</v>
          </cell>
          <cell r="Q3144">
            <v>44200.524907407402</v>
          </cell>
          <cell r="R3144">
            <v>44603</v>
          </cell>
          <cell r="S3144" t="str">
            <v>FRANKIE</v>
          </cell>
          <cell r="V3144" t="str">
            <v>42.259030</v>
          </cell>
          <cell r="W3144" t="str">
            <v>-71.795306</v>
          </cell>
        </row>
        <row r="3145">
          <cell r="B3145">
            <v>333032</v>
          </cell>
          <cell r="C3145" t="str">
            <v>National Grill</v>
          </cell>
          <cell r="D3145" t="str">
            <v>C</v>
          </cell>
          <cell r="E3145">
            <v>0</v>
          </cell>
          <cell r="F3145" t="str">
            <v>TR</v>
          </cell>
          <cell r="G3145" t="str">
            <v>227 Putnam Hill Rd</v>
          </cell>
          <cell r="H3145" t="str">
            <v>SUTTON</v>
          </cell>
          <cell r="I3145" t="str">
            <v>MA</v>
          </cell>
          <cell r="J3145" t="str">
            <v>01590</v>
          </cell>
          <cell r="K3145" t="str">
            <v>Exact Auto Street Reference Geocoded</v>
          </cell>
          <cell r="M3145" t="str">
            <v>GREG CANAS</v>
          </cell>
          <cell r="N3145" t="str">
            <v>BLAIR DISTRICT</v>
          </cell>
          <cell r="O3145" t="str">
            <v>EFFECTIVE 8/10/20 Del in all locations unless cust chooses not to.</v>
          </cell>
          <cell r="P3145">
            <v>43215</v>
          </cell>
          <cell r="Q3145">
            <v>44200.524907407402</v>
          </cell>
          <cell r="R3145">
            <v>44760</v>
          </cell>
          <cell r="S3145" t="str">
            <v>FRANKIE</v>
          </cell>
          <cell r="V3145" t="str">
            <v>42.117214</v>
          </cell>
          <cell r="W3145" t="str">
            <v>-71.770979</v>
          </cell>
        </row>
        <row r="3146">
          <cell r="B3146">
            <v>333033</v>
          </cell>
          <cell r="C3146" t="str">
            <v>Park Grill &amp; Spirts</v>
          </cell>
          <cell r="E3146">
            <v>0</v>
          </cell>
          <cell r="F3146" t="str">
            <v>TF</v>
          </cell>
          <cell r="G3146" t="str">
            <v>257 Park Ave</v>
          </cell>
          <cell r="H3146" t="str">
            <v>WORCESTER</v>
          </cell>
          <cell r="I3146" t="str">
            <v>MA</v>
          </cell>
          <cell r="J3146" t="str">
            <v>01609</v>
          </cell>
          <cell r="K3146" t="str">
            <v>Exact Auto Street Reference Geocoded</v>
          </cell>
          <cell r="M3146" t="str">
            <v>GREG CANAS</v>
          </cell>
          <cell r="N3146" t="str">
            <v>BLAIR DISTRICT</v>
          </cell>
          <cell r="O3146" t="str">
            <v>EFFECTIVE 8/10/20 Del in all locations unless cust chooses not to.</v>
          </cell>
          <cell r="P3146">
            <v>43250</v>
          </cell>
          <cell r="Q3146">
            <v>44200.524907407402</v>
          </cell>
          <cell r="R3146">
            <v>44305</v>
          </cell>
          <cell r="S3146" t="str">
            <v>FRANKIE</v>
          </cell>
          <cell r="V3146" t="str">
            <v>42.264568</v>
          </cell>
          <cell r="W3146" t="str">
            <v>-71.819105</v>
          </cell>
        </row>
        <row r="3147">
          <cell r="B3147">
            <v>333035</v>
          </cell>
          <cell r="C3147" t="str">
            <v>DCU Center Catering</v>
          </cell>
          <cell r="D3147" t="str">
            <v>A</v>
          </cell>
          <cell r="E3147">
            <v>0</v>
          </cell>
          <cell r="F3147" t="str">
            <v>TF</v>
          </cell>
          <cell r="G3147" t="str">
            <v>50 Foster st</v>
          </cell>
          <cell r="H3147" t="str">
            <v>WORCESTER</v>
          </cell>
          <cell r="I3147" t="str">
            <v>MA</v>
          </cell>
          <cell r="J3147" t="str">
            <v>01608</v>
          </cell>
          <cell r="K3147" t="str">
            <v>Exact Auto Street Reference Geocoded</v>
          </cell>
          <cell r="M3147" t="str">
            <v>GREG CANAS</v>
          </cell>
          <cell r="N3147" t="str">
            <v>BLAIR DISTRICT</v>
          </cell>
          <cell r="O3147" t="str">
            <v>Go in door 4a and the security guard will give driver access to delivery area.</v>
          </cell>
          <cell r="P3147">
            <v>43343</v>
          </cell>
          <cell r="Q3147">
            <v>44686.544953703698</v>
          </cell>
          <cell r="R3147">
            <v>44686</v>
          </cell>
          <cell r="S3147" t="str">
            <v>FRANKIE</v>
          </cell>
          <cell r="V3147" t="str">
            <v>42.264297</v>
          </cell>
          <cell r="W3147" t="str">
            <v>-71.798766</v>
          </cell>
        </row>
        <row r="3148">
          <cell r="B3148">
            <v>333041</v>
          </cell>
          <cell r="C3148" t="str">
            <v>Grill on the Hill</v>
          </cell>
          <cell r="D3148" t="str">
            <v>B</v>
          </cell>
          <cell r="E3148">
            <v>0</v>
          </cell>
          <cell r="F3148" t="str">
            <v>MRF</v>
          </cell>
          <cell r="G3148" t="str">
            <v>1929 Officer Manny Familia Way</v>
          </cell>
          <cell r="H3148" t="str">
            <v>WORCESTER</v>
          </cell>
          <cell r="I3148" t="str">
            <v>MA</v>
          </cell>
          <cell r="J3148" t="str">
            <v>01602</v>
          </cell>
          <cell r="K3148" t="str">
            <v>Self Geocoded</v>
          </cell>
          <cell r="M3148" t="str">
            <v>GREG CANAS</v>
          </cell>
          <cell r="N3148" t="str">
            <v>BLAIR DISTRICT</v>
          </cell>
          <cell r="O3148" t="str">
            <v>Make del to the back door. Use Belmont street for GPS.</v>
          </cell>
          <cell r="P3148">
            <v>43531</v>
          </cell>
          <cell r="Q3148">
            <v>44636.713379629597</v>
          </cell>
          <cell r="R3148">
            <v>44766</v>
          </cell>
          <cell r="S3148" t="str">
            <v>FRANKIE</v>
          </cell>
          <cell r="V3148" t="str">
            <v>42.288266</v>
          </cell>
          <cell r="W3148" t="str">
            <v>-71.779442</v>
          </cell>
        </row>
        <row r="3149">
          <cell r="B3149">
            <v>333043</v>
          </cell>
          <cell r="C3149" t="str">
            <v>Lodge Restaurant</v>
          </cell>
          <cell r="E3149">
            <v>0</v>
          </cell>
          <cell r="F3149" t="str">
            <v>TF</v>
          </cell>
          <cell r="G3149" t="str">
            <v>148 Gore RD</v>
          </cell>
          <cell r="H3149" t="str">
            <v>WEBSTER</v>
          </cell>
          <cell r="I3149" t="str">
            <v>MA</v>
          </cell>
          <cell r="J3149" t="str">
            <v>01570</v>
          </cell>
          <cell r="K3149" t="str">
            <v>Exact Auto Street Reference Geocoded</v>
          </cell>
          <cell r="M3149" t="str">
            <v>GREG CANAS</v>
          </cell>
          <cell r="N3149" t="str">
            <v>BLAIR DISTRICT</v>
          </cell>
          <cell r="O3149" t="str">
            <v>EFFECTIVE 8/10/20 Del in all locations unless cust chooses not to.</v>
          </cell>
          <cell r="P3149">
            <v>43551</v>
          </cell>
          <cell r="Q3149">
            <v>44200.524907407402</v>
          </cell>
          <cell r="R3149">
            <v>44186</v>
          </cell>
          <cell r="S3149" t="str">
            <v>FRANKIE</v>
          </cell>
          <cell r="V3149" t="str">
            <v>42.060207</v>
          </cell>
          <cell r="W3149" t="str">
            <v>-71.863175</v>
          </cell>
        </row>
        <row r="3150">
          <cell r="B3150">
            <v>333046</v>
          </cell>
          <cell r="C3150" t="str">
            <v>Puffins Restaurant</v>
          </cell>
          <cell r="D3150" t="str">
            <v>C</v>
          </cell>
          <cell r="E3150">
            <v>0</v>
          </cell>
          <cell r="F3150" t="str">
            <v>TF</v>
          </cell>
          <cell r="G3150" t="str">
            <v>95 Main St</v>
          </cell>
          <cell r="H3150" t="str">
            <v>MILLBURY</v>
          </cell>
          <cell r="I3150" t="str">
            <v>MA</v>
          </cell>
          <cell r="J3150" t="str">
            <v>01527</v>
          </cell>
          <cell r="K3150" t="str">
            <v>Ambiguous Auto Street Ref Geocode</v>
          </cell>
          <cell r="M3150" t="str">
            <v>GREG CANAS</v>
          </cell>
          <cell r="N3150" t="str">
            <v>BLAIR DISTRICT</v>
          </cell>
          <cell r="O3150" t="str">
            <v>Back in off street.</v>
          </cell>
          <cell r="P3150">
            <v>43608</v>
          </cell>
          <cell r="Q3150">
            <v>44521.654432870397</v>
          </cell>
          <cell r="R3150">
            <v>44763</v>
          </cell>
          <cell r="S3150" t="str">
            <v>FRANKIE</v>
          </cell>
          <cell r="V3150" t="str">
            <v>42.181275</v>
          </cell>
          <cell r="W3150" t="str">
            <v>-71.769983</v>
          </cell>
        </row>
        <row r="3151">
          <cell r="B3151">
            <v>333047</v>
          </cell>
          <cell r="C3151" t="str">
            <v>GORETTI S SUPERMARKET,INC</v>
          </cell>
          <cell r="D3151" t="str">
            <v>C</v>
          </cell>
          <cell r="E3151">
            <v>0</v>
          </cell>
          <cell r="F3151" t="str">
            <v>TF</v>
          </cell>
          <cell r="G3151" t="str">
            <v>1 PROVIDENCE STREET</v>
          </cell>
          <cell r="H3151" t="str">
            <v>MILLBURY</v>
          </cell>
          <cell r="I3151" t="str">
            <v>MA</v>
          </cell>
          <cell r="J3151" t="str">
            <v>01527</v>
          </cell>
          <cell r="K3151" t="str">
            <v>Exact Auto Street Reference Geocoded</v>
          </cell>
          <cell r="M3151" t="str">
            <v>GREG CANAS</v>
          </cell>
          <cell r="N3151" t="str">
            <v>BLAIR DISTRICT</v>
          </cell>
          <cell r="O3151" t="str">
            <v>EFFECTIVE 8/10/20 Del in all locations unless cust chooses not to.  LIFT GATE del FRONT LEFT SIDE OF BLDG.</v>
          </cell>
          <cell r="P3151">
            <v>43670</v>
          </cell>
          <cell r="Q3151">
            <v>44200.524907407402</v>
          </cell>
          <cell r="R3151">
            <v>44361</v>
          </cell>
          <cell r="S3151" t="str">
            <v>FRANKIE</v>
          </cell>
          <cell r="V3151" t="str">
            <v>42.192870</v>
          </cell>
          <cell r="W3151" t="str">
            <v>-71.754626</v>
          </cell>
        </row>
        <row r="3152">
          <cell r="B3152">
            <v>333048</v>
          </cell>
          <cell r="C3152" t="str">
            <v>DERRICO S DELI-WORCESTER</v>
          </cell>
          <cell r="E3152">
            <v>0</v>
          </cell>
          <cell r="F3152" t="str">
            <v>TF</v>
          </cell>
          <cell r="G3152" t="str">
            <v>127 CAMBRIDGE STREET</v>
          </cell>
          <cell r="H3152" t="str">
            <v>WORCESTER</v>
          </cell>
          <cell r="I3152" t="str">
            <v>MA</v>
          </cell>
          <cell r="J3152" t="str">
            <v>01605</v>
          </cell>
          <cell r="K3152" t="str">
            <v>High Confidence Auto Street Ref Geocoded</v>
          </cell>
          <cell r="M3152" t="str">
            <v>GREG CANAS</v>
          </cell>
          <cell r="N3152" t="str">
            <v>BLAIR DISTRICT</v>
          </cell>
          <cell r="O3152" t="str">
            <v>Back door delivery.</v>
          </cell>
          <cell r="P3152">
            <v>43836</v>
          </cell>
          <cell r="Q3152">
            <v>44200.524907407402</v>
          </cell>
          <cell r="R3152">
            <v>44062</v>
          </cell>
          <cell r="S3152" t="str">
            <v>FRANKIE</v>
          </cell>
          <cell r="V3152" t="str">
            <v>42.243648</v>
          </cell>
          <cell r="W3152" t="str">
            <v>-71.825936</v>
          </cell>
        </row>
        <row r="3153">
          <cell r="B3153">
            <v>333049</v>
          </cell>
          <cell r="C3153" t="str">
            <v>Annies Country Kitchen</v>
          </cell>
          <cell r="D3153" t="str">
            <v>B</v>
          </cell>
          <cell r="E3153">
            <v>0</v>
          </cell>
          <cell r="F3153" t="str">
            <v>R</v>
          </cell>
          <cell r="G3153" t="str">
            <v>140 Main St</v>
          </cell>
          <cell r="H3153" t="str">
            <v>STURBRIDGE</v>
          </cell>
          <cell r="I3153" t="str">
            <v>MA</v>
          </cell>
          <cell r="J3153" t="str">
            <v>01566</v>
          </cell>
          <cell r="K3153" t="str">
            <v>Exact Auto Street Reference Geocoded</v>
          </cell>
          <cell r="M3153" t="str">
            <v>GREG CANAS</v>
          </cell>
          <cell r="N3153" t="str">
            <v>BLAIR DISTRICT</v>
          </cell>
          <cell r="O3153" t="str">
            <v>EFFECTIVE 8/10/20 Del in all locations unless cust chooses not to.</v>
          </cell>
          <cell r="P3153">
            <v>43843</v>
          </cell>
          <cell r="Q3153">
            <v>44243.858796296299</v>
          </cell>
          <cell r="R3153">
            <v>44763</v>
          </cell>
          <cell r="S3153" t="str">
            <v>FRANKIE</v>
          </cell>
          <cell r="V3153" t="str">
            <v>42.093345</v>
          </cell>
          <cell r="W3153" t="str">
            <v>-72.068307</v>
          </cell>
        </row>
        <row r="3154">
          <cell r="B3154">
            <v>333050</v>
          </cell>
          <cell r="C3154" t="str">
            <v>Sturbridge Host Hotel</v>
          </cell>
          <cell r="E3154">
            <v>0</v>
          </cell>
          <cell r="F3154" t="str">
            <v>MR</v>
          </cell>
          <cell r="G3154" t="str">
            <v>366 Main St</v>
          </cell>
          <cell r="H3154" t="str">
            <v>STURBRIDGE</v>
          </cell>
          <cell r="I3154" t="str">
            <v>MA</v>
          </cell>
          <cell r="J3154" t="str">
            <v>01566</v>
          </cell>
          <cell r="K3154" t="str">
            <v>Exact Auto Street Reference Geocoded</v>
          </cell>
          <cell r="M3154" t="str">
            <v>GREG CANAS</v>
          </cell>
          <cell r="N3154" t="str">
            <v>BLAIR DISTRICT</v>
          </cell>
          <cell r="O3154" t="str">
            <v>EFFECTIVE 8/10/20 Del in all locations unless cust chooses not to.  Need to drive around the right side of the building to the back of the building. There is a loading dock next to back door del entance.</v>
          </cell>
          <cell r="P3154">
            <v>43885</v>
          </cell>
          <cell r="Q3154">
            <v>44340.424513888902</v>
          </cell>
          <cell r="R3154">
            <v>44336</v>
          </cell>
          <cell r="S3154" t="str">
            <v>ADMIN</v>
          </cell>
          <cell r="V3154" t="str">
            <v>42.112104</v>
          </cell>
          <cell r="W3154" t="str">
            <v>-72.089091</v>
          </cell>
        </row>
        <row r="3155">
          <cell r="B3155">
            <v>333051</v>
          </cell>
          <cell r="C3155" t="str">
            <v>Oxhead Tavern</v>
          </cell>
          <cell r="E3155">
            <v>0</v>
          </cell>
          <cell r="F3155" t="str">
            <v>MR</v>
          </cell>
          <cell r="G3155" t="str">
            <v>366 Main St</v>
          </cell>
          <cell r="H3155" t="str">
            <v>STURBRIDGE</v>
          </cell>
          <cell r="I3155" t="str">
            <v>MA</v>
          </cell>
          <cell r="J3155" t="str">
            <v>01566</v>
          </cell>
          <cell r="K3155" t="str">
            <v>Exact Auto Street Reference Geocoded</v>
          </cell>
          <cell r="M3155" t="str">
            <v>GREG CANAS</v>
          </cell>
          <cell r="N3155" t="str">
            <v>BLAIR DISTRICT</v>
          </cell>
          <cell r="O3155" t="str">
            <v>EFFECTIVE 8/10/20 Del in all locations unless cust chooses not to.</v>
          </cell>
          <cell r="P3155">
            <v>43885</v>
          </cell>
          <cell r="Q3155">
            <v>44340.424363425896</v>
          </cell>
          <cell r="R3155">
            <v>44349</v>
          </cell>
          <cell r="S3155" t="str">
            <v>ADMIN</v>
          </cell>
          <cell r="V3155" t="str">
            <v>42.112104</v>
          </cell>
          <cell r="W3155" t="str">
            <v>-72.089091</v>
          </cell>
        </row>
        <row r="3156">
          <cell r="B3156">
            <v>333052</v>
          </cell>
          <cell r="C3156" t="str">
            <v>Barn at Blackstone</v>
          </cell>
          <cell r="D3156" t="str">
            <v>C</v>
          </cell>
          <cell r="E3156">
            <v>0</v>
          </cell>
          <cell r="F3156" t="str">
            <v>TR</v>
          </cell>
          <cell r="G3156" t="str">
            <v>227 Putnam Hill Rd</v>
          </cell>
          <cell r="H3156" t="str">
            <v>SUTTON</v>
          </cell>
          <cell r="I3156" t="str">
            <v>MA</v>
          </cell>
          <cell r="J3156" t="str">
            <v>01590</v>
          </cell>
          <cell r="K3156" t="str">
            <v>Exact Auto Street Reference Geocoded</v>
          </cell>
          <cell r="M3156" t="str">
            <v>GREG CANAS</v>
          </cell>
          <cell r="N3156" t="str">
            <v>BLAIR DISTRICT</v>
          </cell>
          <cell r="O3156" t="str">
            <v>EFFECTIVE 8/10/20 Del in all locations unless cust chooses not to.</v>
          </cell>
          <cell r="P3156">
            <v>44321</v>
          </cell>
          <cell r="Q3156">
            <v>44693.5700462963</v>
          </cell>
          <cell r="R3156">
            <v>44762</v>
          </cell>
          <cell r="S3156" t="str">
            <v>FRANKIE</v>
          </cell>
          <cell r="V3156" t="str">
            <v>42.117214</v>
          </cell>
          <cell r="W3156" t="str">
            <v>-71.770979</v>
          </cell>
        </row>
        <row r="3157">
          <cell r="B3157">
            <v>333054</v>
          </cell>
          <cell r="C3157" t="str">
            <v>FRIENDLY HOUSE, INC</v>
          </cell>
          <cell r="E3157">
            <v>0</v>
          </cell>
          <cell r="F3157" t="str">
            <v>TR</v>
          </cell>
          <cell r="G3157" t="str">
            <v>36 WALL STREET</v>
          </cell>
          <cell r="H3157" t="str">
            <v>WORCESTER</v>
          </cell>
          <cell r="I3157" t="str">
            <v>MA</v>
          </cell>
          <cell r="J3157" t="str">
            <v>01604</v>
          </cell>
          <cell r="K3157" t="str">
            <v>High Confidence Auto Street Ref Geocoded</v>
          </cell>
          <cell r="M3157" t="str">
            <v>GREG CANAS</v>
          </cell>
          <cell r="N3157" t="str">
            <v>BLAIR DISTRICT</v>
          </cell>
          <cell r="O3157" t="str">
            <v>EFFECTIVE 8/10/20 Del in all locations unless cust chooses not to.  del back side entrance.  Drop off product just inside Gym door where customer will bring in the rest of the way.</v>
          </cell>
          <cell r="P3157">
            <v>43927</v>
          </cell>
          <cell r="Q3157">
            <v>44200.524907407402</v>
          </cell>
          <cell r="R3157">
            <v>44007</v>
          </cell>
          <cell r="S3157" t="str">
            <v>FRANKIE</v>
          </cell>
          <cell r="V3157" t="str">
            <v>42.258726</v>
          </cell>
          <cell r="W3157" t="str">
            <v>-71.785901</v>
          </cell>
        </row>
        <row r="3158">
          <cell r="B3158">
            <v>333055</v>
          </cell>
          <cell r="C3158" t="str">
            <v>Douglas Orchard &amp; Farm Stand</v>
          </cell>
          <cell r="E3158">
            <v>0</v>
          </cell>
          <cell r="F3158" t="str">
            <v>TR</v>
          </cell>
          <cell r="G3158" t="str">
            <v>36 Locust Street</v>
          </cell>
          <cell r="H3158" t="str">
            <v>Douglas</v>
          </cell>
          <cell r="I3158" t="str">
            <v>MA</v>
          </cell>
          <cell r="J3158" t="str">
            <v>01516</v>
          </cell>
          <cell r="K3158" t="str">
            <v>Exact Auto Street Reference Geocoded</v>
          </cell>
          <cell r="M3158" t="str">
            <v>GREG CANAS</v>
          </cell>
          <cell r="N3158" t="str">
            <v>BLAIR DISTRICT</v>
          </cell>
          <cell r="O3158" t="str">
            <v>DELIVERY CAN BE MADE IN FRONT OF THE FARM STAND</v>
          </cell>
          <cell r="P3158">
            <v>43963</v>
          </cell>
          <cell r="Q3158">
            <v>44200.524907407402</v>
          </cell>
          <cell r="R3158">
            <v>44081</v>
          </cell>
          <cell r="S3158" t="str">
            <v>FRANKIE</v>
          </cell>
          <cell r="V3158" t="str">
            <v>42.041479</v>
          </cell>
          <cell r="W3158" t="str">
            <v>-71.705603</v>
          </cell>
        </row>
        <row r="3159">
          <cell r="B3159">
            <v>333057</v>
          </cell>
          <cell r="C3159" t="str">
            <v>PAKACHOAG ACRES DAY CARE</v>
          </cell>
          <cell r="D3159" t="str">
            <v>C</v>
          </cell>
          <cell r="E3159">
            <v>0</v>
          </cell>
          <cell r="F3159" t="str">
            <v>TF</v>
          </cell>
          <cell r="G3159" t="str">
            <v>308 Millbury Ave</v>
          </cell>
          <cell r="H3159" t="str">
            <v>MILLBURY</v>
          </cell>
          <cell r="I3159" t="str">
            <v>MA</v>
          </cell>
          <cell r="J3159" t="str">
            <v>01527</v>
          </cell>
          <cell r="K3159" t="str">
            <v>Exact Auto Street Reference Geocoded</v>
          </cell>
          <cell r="M3159" t="str">
            <v>GREG CANAS</v>
          </cell>
          <cell r="N3159" t="str">
            <v>BLAIR DISTRICT</v>
          </cell>
          <cell r="O3159" t="str">
            <v>EFFECTIVE 8/10/20 Del in all locations unless cust chooses not to.  del best after 9:30</v>
          </cell>
          <cell r="P3159">
            <v>44020</v>
          </cell>
          <cell r="Q3159">
            <v>44200.524907407402</v>
          </cell>
          <cell r="R3159">
            <v>44760</v>
          </cell>
          <cell r="S3159" t="str">
            <v>FRANKIE</v>
          </cell>
          <cell r="V3159" t="str">
            <v>42.222640</v>
          </cell>
          <cell r="W3159" t="str">
            <v>-71.759981</v>
          </cell>
        </row>
        <row r="3160">
          <cell r="B3160">
            <v>333058</v>
          </cell>
          <cell r="C3160" t="str">
            <v>Worcester County Sheriff s Office</v>
          </cell>
          <cell r="D3160" t="str">
            <v>C</v>
          </cell>
          <cell r="E3160">
            <v>0</v>
          </cell>
          <cell r="F3160" t="str">
            <v>TF</v>
          </cell>
          <cell r="G3160" t="str">
            <v>5 Paul x Tivnan Drive</v>
          </cell>
          <cell r="H3160" t="str">
            <v>WESTBOROUGH</v>
          </cell>
          <cell r="I3160" t="str">
            <v>MA</v>
          </cell>
          <cell r="J3160" t="str">
            <v>01581</v>
          </cell>
          <cell r="K3160" t="str">
            <v>Low Confidence Auto Street Ref Geocoded</v>
          </cell>
          <cell r="L3160" t="str">
            <v>Prdc/Meat Seperate</v>
          </cell>
          <cell r="M3160" t="str">
            <v>GREG CANAS</v>
          </cell>
          <cell r="N3160" t="str">
            <v>BLAIR DISTRICT</v>
          </cell>
          <cell r="P3160">
            <v>44084</v>
          </cell>
          <cell r="Q3160">
            <v>44748.583101851902</v>
          </cell>
          <cell r="R3160">
            <v>44763</v>
          </cell>
          <cell r="S3160" t="str">
            <v>FRANKIE</v>
          </cell>
          <cell r="V3160" t="str">
            <v>42.328668</v>
          </cell>
          <cell r="W3160" t="str">
            <v>-71.767052</v>
          </cell>
        </row>
        <row r="3161">
          <cell r="B3161">
            <v>333059</v>
          </cell>
          <cell r="C3161" t="str">
            <v>The Hare &amp; The Hound</v>
          </cell>
          <cell r="E3161">
            <v>0</v>
          </cell>
          <cell r="F3161" t="str">
            <v>MR</v>
          </cell>
          <cell r="G3161" t="str">
            <v>58 Main Street</v>
          </cell>
          <cell r="H3161" t="str">
            <v>PUTNAM</v>
          </cell>
          <cell r="I3161" t="str">
            <v>CT</v>
          </cell>
          <cell r="J3161" t="str">
            <v>06260</v>
          </cell>
          <cell r="K3161" t="str">
            <v>Exact Auto Street Reference Geocoded</v>
          </cell>
          <cell r="M3161" t="str">
            <v>GREG CANAS</v>
          </cell>
          <cell r="N3161" t="str">
            <v>BLAIR DISTRICT</v>
          </cell>
          <cell r="O3161" t="str">
            <v>Delivery around the left side of the building.</v>
          </cell>
          <cell r="P3161">
            <v>44102</v>
          </cell>
          <cell r="Q3161">
            <v>44243.858796296299</v>
          </cell>
          <cell r="R3161">
            <v>44257</v>
          </cell>
          <cell r="S3161" t="str">
            <v>FRANKIE</v>
          </cell>
          <cell r="V3161" t="str">
            <v>41.914707</v>
          </cell>
          <cell r="W3161" t="str">
            <v>-71.908722</v>
          </cell>
        </row>
        <row r="3162">
          <cell r="B3162">
            <v>333060</v>
          </cell>
          <cell r="C3162" t="str">
            <v>Dad s Breakfast and Lunch</v>
          </cell>
          <cell r="D3162" t="str">
            <v>D</v>
          </cell>
          <cell r="E3162">
            <v>0</v>
          </cell>
          <cell r="F3162" t="str">
            <v>TR</v>
          </cell>
          <cell r="G3162" t="str">
            <v>417 Worcester Road</v>
          </cell>
          <cell r="H3162" t="str">
            <v>CHARLTON</v>
          </cell>
          <cell r="I3162" t="str">
            <v>MA</v>
          </cell>
          <cell r="J3162" t="str">
            <v>01507</v>
          </cell>
          <cell r="K3162" t="str">
            <v>Exact Auto Street Reference Geocoded</v>
          </cell>
          <cell r="M3162" t="str">
            <v>GREG CANAS</v>
          </cell>
          <cell r="N3162" t="str">
            <v>BLAIR DISTRICT</v>
          </cell>
          <cell r="P3162">
            <v>44125</v>
          </cell>
          <cell r="Q3162">
            <v>44298.551909722199</v>
          </cell>
          <cell r="R3162">
            <v>44760</v>
          </cell>
          <cell r="S3162" t="str">
            <v>FRANKIE</v>
          </cell>
          <cell r="V3162" t="str">
            <v>42.151869</v>
          </cell>
          <cell r="W3162" t="str">
            <v>-71.922334</v>
          </cell>
        </row>
        <row r="3163">
          <cell r="B3163">
            <v>333061</v>
          </cell>
          <cell r="C3163" t="str">
            <v>Putnam Supermarket</v>
          </cell>
          <cell r="D3163" t="str">
            <v>A</v>
          </cell>
          <cell r="E3163">
            <v>0</v>
          </cell>
          <cell r="F3163" t="str">
            <v>MR</v>
          </cell>
          <cell r="G3163" t="str">
            <v>162 Providence Street</v>
          </cell>
          <cell r="H3163" t="str">
            <v>PUTNAM</v>
          </cell>
          <cell r="I3163" t="str">
            <v>CT</v>
          </cell>
          <cell r="J3163" t="str">
            <v>06260</v>
          </cell>
          <cell r="K3163" t="str">
            <v>High Confidence Auto Street Ref Geocoded</v>
          </cell>
          <cell r="M3163" t="str">
            <v>GREG CANAS</v>
          </cell>
          <cell r="N3163" t="str">
            <v>BLAIR DISTRICT</v>
          </cell>
          <cell r="P3163">
            <v>44179</v>
          </cell>
          <cell r="Q3163">
            <v>44243.858796296299</v>
          </cell>
          <cell r="R3163">
            <v>44431</v>
          </cell>
          <cell r="S3163" t="str">
            <v>FRANKIE</v>
          </cell>
          <cell r="V3163" t="str">
            <v>41.923563</v>
          </cell>
          <cell r="W3163" t="str">
            <v>-71.908686</v>
          </cell>
        </row>
        <row r="3164">
          <cell r="B3164">
            <v>333062</v>
          </cell>
          <cell r="C3164" t="str">
            <v>Fancy Pizza</v>
          </cell>
          <cell r="E3164">
            <v>0</v>
          </cell>
          <cell r="F3164" t="str">
            <v>MR</v>
          </cell>
          <cell r="G3164" t="str">
            <v>3 Main street</v>
          </cell>
          <cell r="H3164" t="str">
            <v>SOUTH GRAFTON</v>
          </cell>
          <cell r="I3164" t="str">
            <v>MA</v>
          </cell>
          <cell r="J3164" t="str">
            <v>01560</v>
          </cell>
          <cell r="K3164" t="str">
            <v>Exact Auto Street Reference Geocoded</v>
          </cell>
          <cell r="M3164" t="str">
            <v>GREG CANAS</v>
          </cell>
          <cell r="N3164" t="str">
            <v>BLAIR DISTRICT</v>
          </cell>
          <cell r="O3164" t="str">
            <v>Use parking lot in rear for delivery.</v>
          </cell>
          <cell r="P3164">
            <v>44242</v>
          </cell>
          <cell r="Q3164">
            <v>44243.858796296299</v>
          </cell>
          <cell r="R3164">
            <v>44360</v>
          </cell>
          <cell r="S3164" t="str">
            <v>FRANKIE</v>
          </cell>
          <cell r="V3164" t="str">
            <v>42.176528</v>
          </cell>
          <cell r="W3164" t="str">
            <v>-71.680910</v>
          </cell>
        </row>
        <row r="3165">
          <cell r="B3165">
            <v>333063</v>
          </cell>
          <cell r="C3165" t="str">
            <v>A&amp;D PIZZA</v>
          </cell>
          <cell r="D3165" t="str">
            <v>B</v>
          </cell>
          <cell r="E3165">
            <v>0</v>
          </cell>
          <cell r="F3165" t="str">
            <v>TF</v>
          </cell>
          <cell r="G3165" t="str">
            <v>60 Elm Street</v>
          </cell>
          <cell r="H3165" t="str">
            <v>MILLBURY</v>
          </cell>
          <cell r="I3165" t="str">
            <v>MA</v>
          </cell>
          <cell r="J3165" t="str">
            <v>01527</v>
          </cell>
          <cell r="K3165" t="str">
            <v>Exact Auto Street Reference Geocoded</v>
          </cell>
          <cell r="M3165" t="str">
            <v>GREG CANAS</v>
          </cell>
          <cell r="N3165" t="str">
            <v>BLAIR DISTRICT</v>
          </cell>
          <cell r="O3165" t="str">
            <v>Deliver across the street at bakery - 49 elm street.</v>
          </cell>
          <cell r="P3165">
            <v>44250</v>
          </cell>
          <cell r="Q3165">
            <v>44453.675092592603</v>
          </cell>
          <cell r="R3165">
            <v>44763</v>
          </cell>
          <cell r="S3165" t="str">
            <v>FRANKIE</v>
          </cell>
          <cell r="V3165" t="str">
            <v>42.191797</v>
          </cell>
          <cell r="W3165" t="str">
            <v>-71.759168</v>
          </cell>
        </row>
        <row r="3166">
          <cell r="B3166">
            <v>333064</v>
          </cell>
          <cell r="C3166" t="str">
            <v>Corner Pizza</v>
          </cell>
          <cell r="E3166">
            <v>0</v>
          </cell>
          <cell r="F3166" t="str">
            <v>MR</v>
          </cell>
          <cell r="G3166" t="str">
            <v>125 Church street</v>
          </cell>
          <cell r="H3166" t="str">
            <v>WHITINSVILLE</v>
          </cell>
          <cell r="I3166" t="str">
            <v>MA</v>
          </cell>
          <cell r="J3166" t="str">
            <v>01588</v>
          </cell>
          <cell r="K3166" t="str">
            <v>High Confidence Auto Street Ref Geocoded</v>
          </cell>
          <cell r="M3166" t="str">
            <v>GREG CANAS</v>
          </cell>
          <cell r="N3166" t="str">
            <v>BLAIR DISTRICT</v>
          </cell>
          <cell r="O3166" t="str">
            <v>delivery made through rear entrance</v>
          </cell>
          <cell r="P3166">
            <v>44257</v>
          </cell>
          <cell r="Q3166">
            <v>44257.571261574099</v>
          </cell>
          <cell r="R3166">
            <v>44335</v>
          </cell>
          <cell r="S3166" t="str">
            <v>ADMIN</v>
          </cell>
          <cell r="V3166" t="str">
            <v>42.112263</v>
          </cell>
          <cell r="W3166" t="str">
            <v>-71.659529</v>
          </cell>
        </row>
        <row r="3167">
          <cell r="B3167">
            <v>333065</v>
          </cell>
          <cell r="C3167" t="str">
            <v>Golden Pizza</v>
          </cell>
          <cell r="D3167" t="str">
            <v>C</v>
          </cell>
          <cell r="E3167">
            <v>0</v>
          </cell>
          <cell r="F3167" t="str">
            <v>WF</v>
          </cell>
          <cell r="G3167" t="str">
            <v>20 Auburn street</v>
          </cell>
          <cell r="H3167" t="str">
            <v>AUBURN</v>
          </cell>
          <cell r="I3167" t="str">
            <v>MA</v>
          </cell>
          <cell r="J3167" t="str">
            <v>01501</v>
          </cell>
          <cell r="K3167" t="str">
            <v>Exact Auto Street Reference Geocoded</v>
          </cell>
          <cell r="M3167" t="str">
            <v>GREG CANAS</v>
          </cell>
          <cell r="N3167" t="str">
            <v>BLAIR DISTRICT</v>
          </cell>
          <cell r="O3167" t="str">
            <v>Make delivery in the parking lot to the left side of the main door</v>
          </cell>
          <cell r="P3167">
            <v>44257</v>
          </cell>
          <cell r="Q3167">
            <v>44371.475636574098</v>
          </cell>
          <cell r="R3167">
            <v>44404</v>
          </cell>
          <cell r="S3167" t="str">
            <v>ADMIN</v>
          </cell>
          <cell r="V3167" t="str">
            <v>42.203468</v>
          </cell>
          <cell r="W3167" t="str">
            <v>-71.831967</v>
          </cell>
        </row>
        <row r="3168">
          <cell r="B3168">
            <v>333066</v>
          </cell>
          <cell r="C3168" t="str">
            <v>NIKOS PIZZA</v>
          </cell>
          <cell r="E3168">
            <v>0</v>
          </cell>
          <cell r="F3168" t="str">
            <v>TF</v>
          </cell>
          <cell r="G3168" t="str">
            <v>294 North Main Street</v>
          </cell>
          <cell r="H3168" t="str">
            <v>N UXBRIDGE</v>
          </cell>
          <cell r="I3168" t="str">
            <v>MA</v>
          </cell>
          <cell r="J3168" t="str">
            <v>01538</v>
          </cell>
          <cell r="K3168" t="str">
            <v>Low Confidence Auto Street Ref Geocoded</v>
          </cell>
          <cell r="M3168" t="str">
            <v>GREG CANAS</v>
          </cell>
          <cell r="N3168" t="str">
            <v>BLAIR DISTRICT</v>
          </cell>
          <cell r="O3168" t="str">
            <v>Deliver through side door on left of building.</v>
          </cell>
          <cell r="P3168">
            <v>44270</v>
          </cell>
          <cell r="Q3168">
            <v>44270.448888888903</v>
          </cell>
          <cell r="R3168">
            <v>44277</v>
          </cell>
          <cell r="S3168" t="str">
            <v>ADMIN</v>
          </cell>
          <cell r="V3168" t="str">
            <v>42.273188</v>
          </cell>
          <cell r="W3168" t="str">
            <v>-72.084620</v>
          </cell>
        </row>
        <row r="3169">
          <cell r="B3169">
            <v>333067</v>
          </cell>
          <cell r="C3169" t="str">
            <v>Mykono s Bakery</v>
          </cell>
          <cell r="E3169">
            <v>0</v>
          </cell>
          <cell r="F3169" t="str">
            <v>TF</v>
          </cell>
          <cell r="G3169" t="str">
            <v>49 Elm Street</v>
          </cell>
          <cell r="H3169" t="str">
            <v>MILLBURY</v>
          </cell>
          <cell r="I3169" t="str">
            <v>MA</v>
          </cell>
          <cell r="J3169" t="str">
            <v>01527</v>
          </cell>
          <cell r="K3169" t="str">
            <v>Exact Auto Street Reference Geocoded</v>
          </cell>
          <cell r="M3169" t="str">
            <v>GREG CANAS</v>
          </cell>
          <cell r="N3169" t="str">
            <v>BLAIR DISTRICT</v>
          </cell>
          <cell r="O3169" t="str">
            <v>Deliver down hill to the back right hand side of bakery through the garage door.</v>
          </cell>
          <cell r="P3169">
            <v>44287</v>
          </cell>
          <cell r="Q3169">
            <v>44287.4529861111</v>
          </cell>
          <cell r="R3169">
            <v>44357</v>
          </cell>
          <cell r="S3169" t="str">
            <v>ADMIN</v>
          </cell>
          <cell r="V3169" t="str">
            <v>42.191851</v>
          </cell>
          <cell r="W3169" t="str">
            <v>-71.758804</v>
          </cell>
        </row>
        <row r="3170">
          <cell r="B3170">
            <v>333068</v>
          </cell>
          <cell r="C3170" t="str">
            <v>PSC @ Worcester Red Sox</v>
          </cell>
          <cell r="D3170" t="str">
            <v>NEW</v>
          </cell>
          <cell r="E3170">
            <v>0</v>
          </cell>
          <cell r="F3170" t="str">
            <v>MTRF</v>
          </cell>
          <cell r="G3170" t="str">
            <v>100 Madison Street</v>
          </cell>
          <cell r="H3170" t="str">
            <v>Worcester</v>
          </cell>
          <cell r="I3170" t="str">
            <v>MA</v>
          </cell>
          <cell r="J3170" t="str">
            <v>01608</v>
          </cell>
          <cell r="K3170" t="str">
            <v>Exact Auto Street Reference Geocoded</v>
          </cell>
          <cell r="L3170" t="str">
            <v>IS; MUST WRAP TIGHT</v>
          </cell>
          <cell r="M3170" t="str">
            <v>GREG CANAS</v>
          </cell>
          <cell r="N3170" t="str">
            <v>BLAIR DISTRICT</v>
          </cell>
          <cell r="O3170" t="str">
            <v>Receiving area is at the light before the bridge on Madison Street.</v>
          </cell>
          <cell r="P3170">
            <v>44302</v>
          </cell>
          <cell r="Q3170">
            <v>44748.714618055601</v>
          </cell>
          <cell r="R3170">
            <v>44766</v>
          </cell>
          <cell r="S3170" t="str">
            <v>FRANKIE</v>
          </cell>
          <cell r="V3170" t="str">
            <v>42.257031</v>
          </cell>
          <cell r="W3170" t="str">
            <v>-71.801441</v>
          </cell>
        </row>
        <row r="3171">
          <cell r="B3171">
            <v>333069</v>
          </cell>
          <cell r="C3171" t="str">
            <v>Tasty Tips</v>
          </cell>
          <cell r="E3171">
            <v>0</v>
          </cell>
          <cell r="F3171" t="str">
            <v>MF</v>
          </cell>
          <cell r="G3171" t="str">
            <v>72 West Street</v>
          </cell>
          <cell r="H3171" t="str">
            <v>FOXBOROUGH</v>
          </cell>
          <cell r="I3171" t="str">
            <v>MA</v>
          </cell>
          <cell r="J3171" t="str">
            <v>02035</v>
          </cell>
          <cell r="K3171" t="str">
            <v>Exact Auto Street Reference Geocoded</v>
          </cell>
          <cell r="M3171" t="str">
            <v>GREG CANAS</v>
          </cell>
          <cell r="N3171" t="str">
            <v>BLAIR DISTRICT</v>
          </cell>
          <cell r="P3171">
            <v>44385</v>
          </cell>
          <cell r="Q3171">
            <v>44385.546631944402</v>
          </cell>
          <cell r="S3171" t="str">
            <v>ADMIN</v>
          </cell>
          <cell r="V3171" t="str">
            <v>42.041518</v>
          </cell>
          <cell r="W3171" t="str">
            <v>-71.280995</v>
          </cell>
        </row>
        <row r="3172">
          <cell r="B3172">
            <v>333070</v>
          </cell>
          <cell r="C3172" t="str">
            <v>Ward 4</v>
          </cell>
          <cell r="D3172" t="str">
            <v>C</v>
          </cell>
          <cell r="E3172">
            <v>0</v>
          </cell>
          <cell r="F3172" t="str">
            <v>WF</v>
          </cell>
          <cell r="G3172" t="str">
            <v>277 Auburn Street</v>
          </cell>
          <cell r="H3172" t="str">
            <v>NEWTON</v>
          </cell>
          <cell r="I3172" t="str">
            <v>MA</v>
          </cell>
          <cell r="J3172" t="str">
            <v>02466</v>
          </cell>
          <cell r="K3172" t="str">
            <v>High Confidence Auto Street Ref Geocoded</v>
          </cell>
          <cell r="M3172" t="str">
            <v>GREG CANAS</v>
          </cell>
          <cell r="N3172" t="str">
            <v>BLAIR DISTRICT</v>
          </cell>
          <cell r="O3172" t="str">
            <v>If delivery made before 2pm on Friday, please go to front of building to lawyers office so they can let you into the building for delivery.</v>
          </cell>
          <cell r="P3172">
            <v>44404</v>
          </cell>
          <cell r="Q3172">
            <v>44490.537557870397</v>
          </cell>
          <cell r="R3172">
            <v>44763</v>
          </cell>
          <cell r="S3172" t="str">
            <v>FRANKIE</v>
          </cell>
          <cell r="V3172" t="str">
            <v>42.346377</v>
          </cell>
          <cell r="W3172" t="str">
            <v>-71.246848</v>
          </cell>
        </row>
        <row r="3173">
          <cell r="B3173">
            <v>333071</v>
          </cell>
          <cell r="C3173" t="str">
            <v>Ed Stearns Dressed Meats</v>
          </cell>
          <cell r="D3173" t="str">
            <v>C</v>
          </cell>
          <cell r="E3173">
            <v>0</v>
          </cell>
          <cell r="F3173" t="str">
            <v>TF</v>
          </cell>
          <cell r="G3173" t="str">
            <v>27 Worcester Road</v>
          </cell>
          <cell r="H3173" t="str">
            <v>CHARLTON</v>
          </cell>
          <cell r="I3173" t="str">
            <v>MA</v>
          </cell>
          <cell r="J3173" t="str">
            <v>01507</v>
          </cell>
          <cell r="K3173" t="str">
            <v>Exact Auto Street Reference Geocoded</v>
          </cell>
          <cell r="M3173" t="str">
            <v>GREG CANAS</v>
          </cell>
          <cell r="N3173" t="str">
            <v>BLAIR DISTRICT</v>
          </cell>
          <cell r="O3173" t="str">
            <v>Check in at front door. Owner will let you know if you are to deliver through the front or at their dock.</v>
          </cell>
          <cell r="P3173">
            <v>44410</v>
          </cell>
          <cell r="Q3173">
            <v>44410.426678240699</v>
          </cell>
          <cell r="R3173">
            <v>44763</v>
          </cell>
          <cell r="S3173" t="str">
            <v>ADMIN</v>
          </cell>
          <cell r="V3173" t="str">
            <v>42.145254</v>
          </cell>
          <cell r="W3173" t="str">
            <v>-71.989670</v>
          </cell>
        </row>
        <row r="3174">
          <cell r="B3174">
            <v>333072</v>
          </cell>
          <cell r="C3174" t="str">
            <v>KEY - Derrico s Meat Company</v>
          </cell>
          <cell r="D3174" t="str">
            <v>D</v>
          </cell>
          <cell r="E3174">
            <v>0</v>
          </cell>
          <cell r="F3174" t="str">
            <v>MR</v>
          </cell>
          <cell r="G3174" t="str">
            <v>1123 Central Street</v>
          </cell>
          <cell r="H3174" t="str">
            <v>LEOMINSTER</v>
          </cell>
          <cell r="I3174" t="str">
            <v>MA</v>
          </cell>
          <cell r="J3174" t="str">
            <v>01453</v>
          </cell>
          <cell r="K3174" t="str">
            <v>Exact Auto Street Reference Geocoded</v>
          </cell>
          <cell r="M3174" t="str">
            <v>GREG CANAS</v>
          </cell>
          <cell r="N3174" t="str">
            <v>BLAIR DISTRICT</v>
          </cell>
          <cell r="O3174" t="str">
            <v>lock box code 1123.  Make delivery in the back door entrance.</v>
          </cell>
          <cell r="P3174">
            <v>44420</v>
          </cell>
          <cell r="Q3174">
            <v>44753.835254629601</v>
          </cell>
          <cell r="R3174">
            <v>44766</v>
          </cell>
          <cell r="S3174" t="str">
            <v>FRANKIE</v>
          </cell>
          <cell r="U3174" t="str">
            <v>Lock Box</v>
          </cell>
          <cell r="V3174" t="str">
            <v>42.496874</v>
          </cell>
          <cell r="W3174" t="str">
            <v>-71.745073</v>
          </cell>
        </row>
        <row r="3175">
          <cell r="B3175">
            <v>333074</v>
          </cell>
          <cell r="C3175" t="str">
            <v>KAROL S CATERING &amp; MORE</v>
          </cell>
          <cell r="D3175" t="str">
            <v>D</v>
          </cell>
          <cell r="E3175">
            <v>0</v>
          </cell>
          <cell r="F3175" t="str">
            <v>TF</v>
          </cell>
          <cell r="G3175" t="str">
            <v>88 BANCROFT ST.</v>
          </cell>
          <cell r="H3175" t="str">
            <v>AUBURN</v>
          </cell>
          <cell r="I3175" t="str">
            <v>MA</v>
          </cell>
          <cell r="J3175" t="str">
            <v>01501</v>
          </cell>
          <cell r="K3175" t="str">
            <v>Exact Auto Street Reference Geocoded</v>
          </cell>
          <cell r="M3175" t="str">
            <v>GREG CANAS</v>
          </cell>
          <cell r="N3175" t="str">
            <v>BLAIR DISTRICT</v>
          </cell>
          <cell r="O3175" t="str">
            <v>DELIVERY NEEDS TO BE DELIVERED THROUGH THE FRONT DOOR INTO THE KITCHEN. THE KITCHEN HAS THE FREEZER, COOLER AND DRY STORAGE AREA IN THE SAME AREA.</v>
          </cell>
          <cell r="P3175">
            <v>44515</v>
          </cell>
          <cell r="Q3175">
            <v>44515.541793981502</v>
          </cell>
          <cell r="R3175">
            <v>44763</v>
          </cell>
          <cell r="S3175" t="str">
            <v>FRANKIE</v>
          </cell>
          <cell r="V3175" t="str">
            <v>42.201638</v>
          </cell>
          <cell r="W3175" t="str">
            <v>-71.823795</v>
          </cell>
        </row>
        <row r="3176">
          <cell r="B3176">
            <v>333075</v>
          </cell>
          <cell r="C3176" t="str">
            <v>VAL S RESTAURANT</v>
          </cell>
          <cell r="D3176" t="str">
            <v>C</v>
          </cell>
          <cell r="E3176">
            <v>0</v>
          </cell>
          <cell r="F3176" t="str">
            <v>R</v>
          </cell>
          <cell r="G3176" t="str">
            <v>75 RESERVOIR STREET</v>
          </cell>
          <cell r="H3176" t="str">
            <v>HOLDEN</v>
          </cell>
          <cell r="I3176" t="str">
            <v>MA</v>
          </cell>
          <cell r="J3176" t="str">
            <v>01520</v>
          </cell>
          <cell r="K3176" t="str">
            <v>Exact Auto Street Reference Geocoded</v>
          </cell>
          <cell r="M3176" t="str">
            <v>GREG CANAS</v>
          </cell>
          <cell r="N3176" t="str">
            <v>BLAIR DISTRICT</v>
          </cell>
          <cell r="O3176" t="str">
            <v>DELIVERY MADE IN THE BACK OF BUIDING. NO STAIRS.</v>
          </cell>
          <cell r="P3176">
            <v>44587</v>
          </cell>
          <cell r="Q3176">
            <v>44634.313078703701</v>
          </cell>
          <cell r="R3176">
            <v>44762</v>
          </cell>
          <cell r="S3176" t="str">
            <v>ADMIN</v>
          </cell>
          <cell r="V3176" t="str">
            <v>42.348097</v>
          </cell>
          <cell r="W3176" t="str">
            <v>-71.864883</v>
          </cell>
        </row>
        <row r="3177">
          <cell r="B3177">
            <v>333076</v>
          </cell>
          <cell r="C3177" t="str">
            <v>Luigis Italian Market</v>
          </cell>
          <cell r="D3177" t="str">
            <v>A</v>
          </cell>
          <cell r="E3177">
            <v>0</v>
          </cell>
          <cell r="F3177" t="str">
            <v>MF</v>
          </cell>
          <cell r="G3177" t="str">
            <v>181 Shrewsbury Street</v>
          </cell>
          <cell r="H3177" t="str">
            <v>WORCESTER</v>
          </cell>
          <cell r="I3177" t="str">
            <v>MA</v>
          </cell>
          <cell r="J3177" t="str">
            <v>01609</v>
          </cell>
          <cell r="K3177" t="str">
            <v>High Confidence Auto Street Ref Geocoded</v>
          </cell>
          <cell r="M3177" t="str">
            <v>GREG CANAS</v>
          </cell>
          <cell r="N3177" t="str">
            <v>BLAIR DISTRICT</v>
          </cell>
          <cell r="O3177" t="str">
            <v>Delivery on the right side of building.</v>
          </cell>
          <cell r="P3177">
            <v>44630</v>
          </cell>
          <cell r="Q3177">
            <v>44630.437754629602</v>
          </cell>
          <cell r="R3177">
            <v>44634</v>
          </cell>
          <cell r="S3177" t="str">
            <v>ADMIN</v>
          </cell>
          <cell r="V3177" t="str">
            <v>42.265754</v>
          </cell>
          <cell r="W3177" t="str">
            <v>-71.785555</v>
          </cell>
        </row>
        <row r="3178">
          <cell r="B3178">
            <v>334003</v>
          </cell>
          <cell r="C3178" t="str">
            <v>Mario s Showplace</v>
          </cell>
          <cell r="D3178" t="str">
            <v>C</v>
          </cell>
          <cell r="E3178">
            <v>0</v>
          </cell>
          <cell r="F3178" t="str">
            <v>TR</v>
          </cell>
          <cell r="G3178" t="str">
            <v>147 Thompson RD</v>
          </cell>
          <cell r="H3178" t="str">
            <v>WEBSTER</v>
          </cell>
          <cell r="I3178" t="str">
            <v>MA</v>
          </cell>
          <cell r="J3178" t="str">
            <v>01570</v>
          </cell>
          <cell r="K3178" t="str">
            <v>Exact Auto Street Reference Geocoded</v>
          </cell>
          <cell r="M3178" t="str">
            <v>GREG CANAS</v>
          </cell>
          <cell r="N3178" t="str">
            <v>BLAIR DISTRICT</v>
          </cell>
          <cell r="P3178">
            <v>43691</v>
          </cell>
          <cell r="Q3178">
            <v>44495.6952662037</v>
          </cell>
          <cell r="R3178">
            <v>44762</v>
          </cell>
          <cell r="S3178" t="str">
            <v>FRANKIE</v>
          </cell>
          <cell r="V3178" t="str">
            <v>42.044760</v>
          </cell>
          <cell r="W3178" t="str">
            <v>-71.862731</v>
          </cell>
        </row>
        <row r="3179">
          <cell r="B3179">
            <v>334004</v>
          </cell>
          <cell r="C3179" t="str">
            <v>New England Carpenters</v>
          </cell>
          <cell r="E3179">
            <v>0</v>
          </cell>
          <cell r="F3179" t="str">
            <v>TF</v>
          </cell>
          <cell r="G3179" t="str">
            <v>13 Holman Rd</v>
          </cell>
          <cell r="H3179" t="str">
            <v>MILLBURY</v>
          </cell>
          <cell r="I3179" t="str">
            <v>MA</v>
          </cell>
          <cell r="J3179" t="str">
            <v>01527</v>
          </cell>
          <cell r="K3179" t="str">
            <v>High Confidence Auto Street Ref Geocoded</v>
          </cell>
          <cell r="M3179" t="str">
            <v>GREG CANAS</v>
          </cell>
          <cell r="N3179" t="str">
            <v>BLAIR DISTRICT</v>
          </cell>
          <cell r="O3179" t="str">
            <v>EFFECTIVE 8/10/20 Del in all locations unless cust chooses not to.</v>
          </cell>
          <cell r="P3179">
            <v>43759</v>
          </cell>
          <cell r="Q3179">
            <v>44200.5249189815</v>
          </cell>
          <cell r="R3179">
            <v>44041</v>
          </cell>
          <cell r="S3179" t="str">
            <v>FRANKIE</v>
          </cell>
          <cell r="V3179" t="str">
            <v>42.210147</v>
          </cell>
          <cell r="W3179" t="str">
            <v>-71.774644</v>
          </cell>
        </row>
        <row r="3180">
          <cell r="B3180">
            <v>334005</v>
          </cell>
          <cell r="C3180" t="str">
            <v>KEY - Whisle Stop</v>
          </cell>
          <cell r="D3180" t="str">
            <v>C</v>
          </cell>
          <cell r="E3180">
            <v>0</v>
          </cell>
          <cell r="F3180" t="str">
            <v>MR</v>
          </cell>
          <cell r="G3180" t="str">
            <v>85 Main Street</v>
          </cell>
          <cell r="H3180" t="str">
            <v>OXFORD</v>
          </cell>
          <cell r="I3180" t="str">
            <v>MA</v>
          </cell>
          <cell r="J3180" t="str">
            <v>01540</v>
          </cell>
          <cell r="K3180" t="str">
            <v>Exact Auto Street Reference Geocoded</v>
          </cell>
          <cell r="M3180" t="str">
            <v>GREG CANAS</v>
          </cell>
          <cell r="N3180" t="str">
            <v>BLAIR DISTRICT</v>
          </cell>
          <cell r="O3180" t="str">
            <v>Alarm pnl to right of door.  Code# 0827. Produce to  rear left.  Dairy &amp; cheese in walk in cooler to right. KEY WORKS SIDE DOOR GARGE.  Dry, Chem, paper, fr fries, Pretzels &amp; Flatbread left on ground in garage.Do not re-activate alarm. Chicken back cooler</v>
          </cell>
          <cell r="P3180">
            <v>43713</v>
          </cell>
          <cell r="Q3180">
            <v>44298.503888888903</v>
          </cell>
          <cell r="R3180">
            <v>44766</v>
          </cell>
          <cell r="S3180" t="str">
            <v>FRANKIE</v>
          </cell>
          <cell r="U3180" t="str">
            <v>68</v>
          </cell>
          <cell r="V3180" t="str">
            <v>42.092599</v>
          </cell>
          <cell r="W3180" t="str">
            <v>-71.871818</v>
          </cell>
        </row>
        <row r="3181">
          <cell r="B3181">
            <v>340000</v>
          </cell>
          <cell r="C3181" t="str">
            <v>LENA S</v>
          </cell>
          <cell r="D3181" t="str">
            <v>C</v>
          </cell>
          <cell r="E3181">
            <v>0</v>
          </cell>
          <cell r="F3181" t="str">
            <v>MF</v>
          </cell>
          <cell r="G3181" t="str">
            <v>655 JOHN FITCH BLVD</v>
          </cell>
          <cell r="H3181" t="str">
            <v>SOUTH WINDSOR</v>
          </cell>
          <cell r="I3181" t="str">
            <v>CT</v>
          </cell>
          <cell r="J3181" t="str">
            <v>06074</v>
          </cell>
          <cell r="K3181" t="str">
            <v>Exact Auto Street Reference Geocoded</v>
          </cell>
          <cell r="M3181" t="str">
            <v>JOHN DIBACCO</v>
          </cell>
          <cell r="N3181" t="str">
            <v>BLAIR DISTRICT</v>
          </cell>
          <cell r="O3181" t="str">
            <v>EFFECTIVE 8/10/20 Del in all locations unless cust chooses not to.</v>
          </cell>
          <cell r="P3181">
            <v>43877</v>
          </cell>
          <cell r="Q3181">
            <v>44304.8051388889</v>
          </cell>
          <cell r="R3181">
            <v>44766</v>
          </cell>
          <cell r="S3181" t="str">
            <v>FRANKIE</v>
          </cell>
          <cell r="V3181" t="str">
            <v>41.820321</v>
          </cell>
          <cell r="W3181" t="str">
            <v>-72.609202</v>
          </cell>
        </row>
        <row r="3182">
          <cell r="B3182">
            <v>380040</v>
          </cell>
          <cell r="C3182" t="str">
            <v>Plainville High School</v>
          </cell>
          <cell r="D3182" t="str">
            <v>K12</v>
          </cell>
          <cell r="E3182">
            <v>0</v>
          </cell>
          <cell r="F3182" t="str">
            <v>R</v>
          </cell>
          <cell r="G3182" t="str">
            <v>47 Robert Holcomb Wa</v>
          </cell>
          <cell r="H3182" t="str">
            <v>Plainville</v>
          </cell>
          <cell r="I3182" t="str">
            <v>CT</v>
          </cell>
          <cell r="J3182" t="str">
            <v>06062</v>
          </cell>
          <cell r="K3182" t="str">
            <v>High Confidence Auto Street Ref Geocoded</v>
          </cell>
          <cell r="M3182" t="str">
            <v>SIERING/SCHOOLS</v>
          </cell>
          <cell r="N3182" t="str">
            <v>SIERING DISTRICT</v>
          </cell>
          <cell r="P3182">
            <v>44390</v>
          </cell>
          <cell r="Q3182">
            <v>44706.4868055556</v>
          </cell>
          <cell r="R3182">
            <v>44748</v>
          </cell>
          <cell r="S3182" t="str">
            <v>FRANKIE</v>
          </cell>
          <cell r="V3182" t="str">
            <v>41.666223</v>
          </cell>
          <cell r="W3182" t="str">
            <v>-72.858028</v>
          </cell>
        </row>
        <row r="3183">
          <cell r="B3183">
            <v>380050</v>
          </cell>
          <cell r="C3183" t="str">
            <v>Middle School of Plainville</v>
          </cell>
          <cell r="D3183" t="str">
            <v>K12</v>
          </cell>
          <cell r="E3183">
            <v>0</v>
          </cell>
          <cell r="F3183" t="str">
            <v>R</v>
          </cell>
          <cell r="G3183" t="str">
            <v>150 Northwest Dr</v>
          </cell>
          <cell r="H3183" t="str">
            <v>Plainville</v>
          </cell>
          <cell r="I3183" t="str">
            <v>CT</v>
          </cell>
          <cell r="J3183" t="str">
            <v>06062</v>
          </cell>
          <cell r="K3183" t="str">
            <v>Exact Auto Street Reference Geocoded</v>
          </cell>
          <cell r="M3183" t="str">
            <v>SIERING/SCHOOLS</v>
          </cell>
          <cell r="N3183" t="str">
            <v>SIERING DISTRICT</v>
          </cell>
          <cell r="P3183">
            <v>44417</v>
          </cell>
          <cell r="Q3183">
            <v>44530.846157407403</v>
          </cell>
          <cell r="R3183">
            <v>44720</v>
          </cell>
          <cell r="S3183" t="str">
            <v>FRANKIE</v>
          </cell>
          <cell r="V3183" t="str">
            <v>41.684775</v>
          </cell>
          <cell r="W3183" t="str">
            <v>-72.889082</v>
          </cell>
        </row>
        <row r="3184">
          <cell r="B3184">
            <v>380060</v>
          </cell>
          <cell r="C3184" t="str">
            <v>Louis Toffolon School</v>
          </cell>
          <cell r="D3184" t="str">
            <v>K12</v>
          </cell>
          <cell r="E3184">
            <v>0</v>
          </cell>
          <cell r="F3184" t="str">
            <v>R</v>
          </cell>
          <cell r="G3184" t="str">
            <v>145 Northwest Drive</v>
          </cell>
          <cell r="H3184" t="str">
            <v>Plainville</v>
          </cell>
          <cell r="I3184" t="str">
            <v>CT</v>
          </cell>
          <cell r="J3184" t="str">
            <v>06062</v>
          </cell>
          <cell r="K3184" t="str">
            <v>Exact Auto Street Reference Geocoded</v>
          </cell>
          <cell r="M3184" t="str">
            <v>SIERING/SCHOOLS</v>
          </cell>
          <cell r="N3184" t="str">
            <v>SIERING DISTRICT</v>
          </cell>
          <cell r="P3184">
            <v>44417</v>
          </cell>
          <cell r="Q3184">
            <v>44503.613067129598</v>
          </cell>
          <cell r="R3184">
            <v>44720</v>
          </cell>
          <cell r="S3184" t="str">
            <v>FRANKIE</v>
          </cell>
          <cell r="V3184" t="str">
            <v>41.684885</v>
          </cell>
          <cell r="W3184" t="str">
            <v>-72.889088</v>
          </cell>
        </row>
        <row r="3185">
          <cell r="B3185">
            <v>380070</v>
          </cell>
          <cell r="C3185" t="str">
            <v>Frank T Wheeler School</v>
          </cell>
          <cell r="D3185" t="str">
            <v>K12</v>
          </cell>
          <cell r="E3185">
            <v>0</v>
          </cell>
          <cell r="F3185" t="str">
            <v>R</v>
          </cell>
          <cell r="G3185" t="str">
            <v>15 Cleveland Memoria</v>
          </cell>
          <cell r="H3185" t="str">
            <v>Plainville</v>
          </cell>
          <cell r="I3185" t="str">
            <v>CT</v>
          </cell>
          <cell r="J3185" t="str">
            <v>06062</v>
          </cell>
          <cell r="K3185" t="str">
            <v>High Confidence Auto Street Ref Geocoded</v>
          </cell>
          <cell r="M3185" t="str">
            <v>SIERING/SCHOOLS</v>
          </cell>
          <cell r="N3185" t="str">
            <v>SIERING DISTRICT</v>
          </cell>
          <cell r="P3185">
            <v>44417</v>
          </cell>
          <cell r="Q3185">
            <v>44644.384548611102</v>
          </cell>
          <cell r="R3185">
            <v>44721</v>
          </cell>
          <cell r="S3185" t="str">
            <v>ADMIN</v>
          </cell>
          <cell r="V3185" t="str">
            <v>41.684528</v>
          </cell>
          <cell r="W3185" t="str">
            <v>-72.853246</v>
          </cell>
        </row>
        <row r="3186">
          <cell r="B3186">
            <v>380080</v>
          </cell>
          <cell r="C3186" t="str">
            <v>Linden Street School</v>
          </cell>
          <cell r="D3186" t="str">
            <v>K12</v>
          </cell>
          <cell r="E3186">
            <v>0</v>
          </cell>
          <cell r="F3186" t="str">
            <v>R</v>
          </cell>
          <cell r="G3186" t="str">
            <v>69 Linden Street</v>
          </cell>
          <cell r="H3186" t="str">
            <v>Plainville</v>
          </cell>
          <cell r="I3186" t="str">
            <v>CT</v>
          </cell>
          <cell r="J3186" t="str">
            <v>06062</v>
          </cell>
          <cell r="K3186" t="str">
            <v>Exact Auto Street Reference Geocoded</v>
          </cell>
          <cell r="M3186" t="str">
            <v>SIERING/SCHOOLS</v>
          </cell>
          <cell r="N3186" t="str">
            <v>SIERING DISTRICT</v>
          </cell>
          <cell r="P3186">
            <v>44390</v>
          </cell>
          <cell r="Q3186">
            <v>44503.6108564815</v>
          </cell>
          <cell r="R3186">
            <v>44762</v>
          </cell>
          <cell r="S3186" t="str">
            <v>FRANKIE</v>
          </cell>
          <cell r="V3186" t="str">
            <v>41.668953</v>
          </cell>
          <cell r="W3186" t="str">
            <v>-72.857137</v>
          </cell>
        </row>
        <row r="3187">
          <cell r="B3187">
            <v>395122</v>
          </cell>
          <cell r="C3187" t="str">
            <v>FIRST CATHEDRAL</v>
          </cell>
          <cell r="E3187">
            <v>0</v>
          </cell>
          <cell r="F3187" t="str">
            <v>WF</v>
          </cell>
          <cell r="G3187" t="str">
            <v>1151 BLUE HILLS AVENUE</v>
          </cell>
          <cell r="H3187" t="str">
            <v>BLOOMFIELD</v>
          </cell>
          <cell r="I3187" t="str">
            <v>CT</v>
          </cell>
          <cell r="J3187" t="str">
            <v>06002</v>
          </cell>
          <cell r="K3187" t="str">
            <v>High Confidence Auto Street Ref Geocoded</v>
          </cell>
          <cell r="P3187">
            <v>44475</v>
          </cell>
          <cell r="Q3187">
            <v>44475.552152777796</v>
          </cell>
          <cell r="S3187" t="str">
            <v>FRANKIE</v>
          </cell>
          <cell r="V3187" t="str">
            <v>41.835377</v>
          </cell>
          <cell r="W3187" t="str">
            <v>-72.698708</v>
          </cell>
        </row>
        <row r="3188">
          <cell r="B3188">
            <v>400001</v>
          </cell>
          <cell r="C3188" t="str">
            <v>Amherst  Valentine Hall</v>
          </cell>
          <cell r="D3188" t="str">
            <v>C</v>
          </cell>
          <cell r="E3188">
            <v>0</v>
          </cell>
          <cell r="F3188" t="str">
            <v>MR</v>
          </cell>
          <cell r="G3188" t="str">
            <v>52 College St</v>
          </cell>
          <cell r="H3188" t="str">
            <v>AMHERST</v>
          </cell>
          <cell r="I3188" t="str">
            <v>MA</v>
          </cell>
          <cell r="J3188" t="str">
            <v>01002</v>
          </cell>
          <cell r="K3188" t="str">
            <v>Exact Auto Street Reference Geocoded</v>
          </cell>
          <cell r="M3188" t="str">
            <v>40/STEVE SMITH</v>
          </cell>
          <cell r="N3188" t="str">
            <v>SMITH DISTRICT</v>
          </cell>
          <cell r="P3188">
            <v>38953</v>
          </cell>
          <cell r="Q3188">
            <v>44020.590104166702</v>
          </cell>
          <cell r="R3188">
            <v>44714</v>
          </cell>
          <cell r="S3188" t="str">
            <v>FRANKIE</v>
          </cell>
          <cell r="V3188" t="str">
            <v>42.373231</v>
          </cell>
          <cell r="W3188" t="str">
            <v>-72.516639</v>
          </cell>
        </row>
        <row r="3189">
          <cell r="B3189">
            <v>400022</v>
          </cell>
          <cell r="C3189" t="str">
            <v>CW - C Workshop Springfield</v>
          </cell>
          <cell r="E3189">
            <v>0</v>
          </cell>
          <cell r="F3189" t="str">
            <v>WF</v>
          </cell>
          <cell r="G3189" t="str">
            <v>170 Carondo Dr.</v>
          </cell>
          <cell r="H3189" t="str">
            <v>SPRINGFIELD</v>
          </cell>
          <cell r="I3189" t="str">
            <v>MA</v>
          </cell>
          <cell r="J3189" t="str">
            <v>01104</v>
          </cell>
          <cell r="K3189" t="str">
            <v>Exact Auto Street Reference Geocoded</v>
          </cell>
          <cell r="M3189" t="str">
            <v>40/STEVE SMITH</v>
          </cell>
          <cell r="N3189" t="str">
            <v>SMITH DISTRICT</v>
          </cell>
          <cell r="O3189" t="str">
            <v>EFFECTIVE 8/10/20 Del in all locations unless cust chooses not to.</v>
          </cell>
          <cell r="P3189">
            <v>39731</v>
          </cell>
          <cell r="Q3189">
            <v>44220.579363425903</v>
          </cell>
          <cell r="R3189">
            <v>44280</v>
          </cell>
          <cell r="S3189" t="str">
            <v>FRANKIE</v>
          </cell>
          <cell r="V3189" t="str">
            <v>42.146453</v>
          </cell>
          <cell r="W3189" t="str">
            <v>-72.531537</v>
          </cell>
        </row>
        <row r="3190">
          <cell r="B3190">
            <v>400112</v>
          </cell>
          <cell r="C3190" t="str">
            <v>Homekook d</v>
          </cell>
          <cell r="E3190">
            <v>0</v>
          </cell>
          <cell r="F3190" t="str">
            <v>U</v>
          </cell>
          <cell r="G3190" t="str">
            <v>98 Cyppress ST</v>
          </cell>
          <cell r="H3190" t="str">
            <v>BROOKLINE</v>
          </cell>
          <cell r="I3190" t="str">
            <v>MA</v>
          </cell>
          <cell r="J3190" t="str">
            <v>02445</v>
          </cell>
          <cell r="K3190" t="str">
            <v>High Confidence Auto Street Ref Geocoded</v>
          </cell>
          <cell r="M3190" t="str">
            <v>40/STEVE SMITH</v>
          </cell>
          <cell r="N3190" t="str">
            <v>SMITH DISTRICT</v>
          </cell>
          <cell r="P3190">
            <v>43602</v>
          </cell>
          <cell r="Q3190">
            <v>43914.602974537003</v>
          </cell>
          <cell r="R3190">
            <v>43804</v>
          </cell>
          <cell r="S3190" t="str">
            <v>FRANKIE</v>
          </cell>
          <cell r="V3190" t="str">
            <v>42.331560</v>
          </cell>
          <cell r="W3190" t="str">
            <v>-71.125542</v>
          </cell>
        </row>
        <row r="3191">
          <cell r="B3191">
            <v>400114</v>
          </cell>
          <cell r="C3191" t="str">
            <v>Gino s Grill</v>
          </cell>
          <cell r="E3191">
            <v>0</v>
          </cell>
          <cell r="F3191" t="str">
            <v>WF</v>
          </cell>
          <cell r="G3191" t="str">
            <v>9 Dog Lane</v>
          </cell>
          <cell r="H3191" t="str">
            <v>MANSFIELD</v>
          </cell>
          <cell r="I3191" t="str">
            <v>CT</v>
          </cell>
          <cell r="J3191" t="str">
            <v>06268</v>
          </cell>
          <cell r="K3191" t="str">
            <v>Exact Auto Street Reference Geocoded</v>
          </cell>
          <cell r="M3191" t="str">
            <v>40/STEVE SMITH</v>
          </cell>
          <cell r="N3191" t="str">
            <v>SMITH DISTRICT</v>
          </cell>
          <cell r="O3191" t="str">
            <v>Delivery on opposite of Dogg lane in back of restaurant</v>
          </cell>
          <cell r="P3191">
            <v>43901</v>
          </cell>
          <cell r="Q3191">
            <v>43901.587997685201</v>
          </cell>
          <cell r="S3191" t="str">
            <v>FRANKIE</v>
          </cell>
          <cell r="V3191" t="str">
            <v>41.805089</v>
          </cell>
          <cell r="W3191" t="str">
            <v>-72.243308</v>
          </cell>
        </row>
        <row r="3192">
          <cell r="B3192">
            <v>400116</v>
          </cell>
          <cell r="C3192" t="str">
            <v>MICKY S OCEANIC</v>
          </cell>
          <cell r="D3192" t="str">
            <v>C</v>
          </cell>
          <cell r="E3192">
            <v>0</v>
          </cell>
          <cell r="F3192" t="str">
            <v>TF</v>
          </cell>
          <cell r="G3192" t="str">
            <v>119 PITKIN STREET</v>
          </cell>
          <cell r="H3192" t="str">
            <v>EAST HARTFORD</v>
          </cell>
          <cell r="I3192" t="str">
            <v>CT</v>
          </cell>
          <cell r="J3192" t="str">
            <v>06108</v>
          </cell>
          <cell r="K3192" t="str">
            <v>Exact Auto Street Reference Geocoded</v>
          </cell>
          <cell r="M3192" t="str">
            <v>MATT HEBERT</v>
          </cell>
          <cell r="N3192" t="str">
            <v>BLAIR DISTRICT</v>
          </cell>
          <cell r="O3192" t="str">
            <v>EFFECTIVE 8/10/20 Del in all locations unless cust chooses not to.</v>
          </cell>
          <cell r="P3192">
            <v>43964</v>
          </cell>
          <cell r="Q3192">
            <v>44692.535324074102</v>
          </cell>
          <cell r="R3192">
            <v>44760</v>
          </cell>
          <cell r="S3192" t="str">
            <v>FRANKIE</v>
          </cell>
          <cell r="V3192" t="str">
            <v>41.763705</v>
          </cell>
          <cell r="W3192" t="str">
            <v>-72.652570</v>
          </cell>
        </row>
        <row r="3193">
          <cell r="B3193">
            <v>400117</v>
          </cell>
          <cell r="C3193" t="str">
            <v>RACHEL S TABLE LLC</v>
          </cell>
          <cell r="E3193">
            <v>0</v>
          </cell>
          <cell r="F3193" t="str">
            <v>TF</v>
          </cell>
          <cell r="G3193" t="str">
            <v>37H LARK INDUSTRIAL PARKWAY</v>
          </cell>
          <cell r="H3193" t="str">
            <v>SMITHFIELD</v>
          </cell>
          <cell r="I3193" t="str">
            <v>RI</v>
          </cell>
          <cell r="J3193" t="str">
            <v>02828</v>
          </cell>
          <cell r="K3193" t="str">
            <v>Exact Auto Street Reference Geocoded</v>
          </cell>
          <cell r="M3193" t="str">
            <v>40/STEVE SMITH</v>
          </cell>
          <cell r="N3193" t="str">
            <v>SMITH DISTRICT</v>
          </cell>
          <cell r="O3193" t="str">
            <v>EFFECTIVE 8/10/20 Del in all locations unless cust chooses not to.  del ot the left side of the building.</v>
          </cell>
          <cell r="P3193">
            <v>44004</v>
          </cell>
          <cell r="Q3193">
            <v>44053.541423611103</v>
          </cell>
          <cell r="R3193">
            <v>44305</v>
          </cell>
          <cell r="S3193" t="str">
            <v>FRANKIE</v>
          </cell>
          <cell r="V3193" t="str">
            <v>41.864500</v>
          </cell>
          <cell r="W3193" t="str">
            <v>-71.536808</v>
          </cell>
        </row>
        <row r="3194">
          <cell r="B3194">
            <v>400118</v>
          </cell>
          <cell r="C3194" t="str">
            <v>143rd MP Stone Ranch Military Reservation</v>
          </cell>
          <cell r="E3194">
            <v>0</v>
          </cell>
          <cell r="F3194" t="str">
            <v>TF</v>
          </cell>
          <cell r="G3194" t="str">
            <v>462 Boston Post Road</v>
          </cell>
          <cell r="H3194" t="str">
            <v>EAST LYME</v>
          </cell>
          <cell r="I3194" t="str">
            <v>CT</v>
          </cell>
          <cell r="J3194" t="str">
            <v>06333</v>
          </cell>
          <cell r="K3194" t="str">
            <v>Exact Auto Street Reference Geocoded</v>
          </cell>
          <cell r="M3194" t="str">
            <v>40/STEVE SMITH</v>
          </cell>
          <cell r="N3194" t="str">
            <v>SMITH DISTRICT</v>
          </cell>
          <cell r="P3194">
            <v>44343</v>
          </cell>
          <cell r="Q3194">
            <v>44343.537638888898</v>
          </cell>
          <cell r="R3194">
            <v>44361</v>
          </cell>
          <cell r="S3194" t="str">
            <v>ADMIN</v>
          </cell>
          <cell r="V3194" t="str">
            <v>41.351137</v>
          </cell>
          <cell r="W3194" t="str">
            <v>-72.255387</v>
          </cell>
        </row>
        <row r="3195">
          <cell r="B3195">
            <v>4004178</v>
          </cell>
          <cell r="C3195" t="str">
            <v>Bell City Diner</v>
          </cell>
          <cell r="E3195">
            <v>0</v>
          </cell>
          <cell r="F3195" t="str">
            <v>WF</v>
          </cell>
          <cell r="G3195" t="str">
            <v>782 Pine St</v>
          </cell>
          <cell r="H3195" t="str">
            <v>Bristol</v>
          </cell>
          <cell r="I3195" t="str">
            <v>CT</v>
          </cell>
          <cell r="J3195" t="str">
            <v>06010</v>
          </cell>
          <cell r="K3195" t="str">
            <v>Exact Auto Street Reference Geocoded</v>
          </cell>
          <cell r="P3195">
            <v>43691</v>
          </cell>
          <cell r="Q3195">
            <v>43691.481909722199</v>
          </cell>
          <cell r="S3195" t="str">
            <v>ADMIN</v>
          </cell>
          <cell r="V3195" t="str">
            <v>41.668792</v>
          </cell>
          <cell r="W3195" t="str">
            <v>-72.894808</v>
          </cell>
        </row>
        <row r="3196">
          <cell r="B3196">
            <v>400810</v>
          </cell>
          <cell r="C3196" t="str">
            <v>Parkway Diner</v>
          </cell>
          <cell r="D3196" t="str">
            <v>C</v>
          </cell>
          <cell r="E3196">
            <v>0</v>
          </cell>
          <cell r="F3196" t="str">
            <v>TR</v>
          </cell>
          <cell r="G3196" t="str">
            <v>1066 High Ridge rd</v>
          </cell>
          <cell r="H3196" t="str">
            <v>STAMFORD</v>
          </cell>
          <cell r="I3196" t="str">
            <v>CT</v>
          </cell>
          <cell r="J3196" t="str">
            <v>06905</v>
          </cell>
          <cell r="K3196" t="str">
            <v>Exact Auto Street Reference Geocoded</v>
          </cell>
          <cell r="M3196" t="str">
            <v>ALICIA CABAN</v>
          </cell>
          <cell r="N3196" t="str">
            <v>BLAIR DISTRICT</v>
          </cell>
          <cell r="O3196" t="str">
            <v>EFFECTIVE 8/10/20 Del in all locations unless cust chooses not to.</v>
          </cell>
          <cell r="P3196">
            <v>39847</v>
          </cell>
          <cell r="Q3196">
            <v>44299.509594907402</v>
          </cell>
          <cell r="R3196">
            <v>44363</v>
          </cell>
          <cell r="S3196" t="str">
            <v>FRANKIE</v>
          </cell>
          <cell r="V3196" t="str">
            <v>41.108148</v>
          </cell>
          <cell r="W3196" t="str">
            <v>-73.547669</v>
          </cell>
        </row>
        <row r="3197">
          <cell r="B3197">
            <v>401000</v>
          </cell>
          <cell r="C3197" t="str">
            <v>R.I. College - Cafe</v>
          </cell>
          <cell r="D3197" t="str">
            <v>A</v>
          </cell>
          <cell r="E3197">
            <v>0</v>
          </cell>
          <cell r="F3197" t="str">
            <v>MTWRF</v>
          </cell>
          <cell r="G3197" t="str">
            <v>600 Mt. Pleasant Ave</v>
          </cell>
          <cell r="H3197" t="str">
            <v>PROVIDENCE</v>
          </cell>
          <cell r="I3197" t="str">
            <v>RI</v>
          </cell>
          <cell r="J3197" t="str">
            <v>02908</v>
          </cell>
          <cell r="K3197" t="str">
            <v>Exact Auto Street Reference Geocoded</v>
          </cell>
          <cell r="M3197" t="str">
            <v>40/STEVE SMITH</v>
          </cell>
          <cell r="N3197" t="str">
            <v>SMITH DISTRICT</v>
          </cell>
          <cell r="O3197" t="str">
            <v>LG needed in case dock is taken.</v>
          </cell>
          <cell r="P3197">
            <v>39611</v>
          </cell>
          <cell r="Q3197">
            <v>44496.570127314801</v>
          </cell>
          <cell r="R3197">
            <v>44285</v>
          </cell>
          <cell r="S3197" t="str">
            <v>FRANKIE</v>
          </cell>
          <cell r="V3197" t="str">
            <v>41.841653</v>
          </cell>
          <cell r="W3197" t="str">
            <v>-71.452741</v>
          </cell>
        </row>
        <row r="3198">
          <cell r="B3198">
            <v>401001</v>
          </cell>
          <cell r="C3198" t="str">
            <v>R.I. College</v>
          </cell>
          <cell r="D3198" t="str">
            <v>A</v>
          </cell>
          <cell r="E3198">
            <v>0</v>
          </cell>
          <cell r="F3198" t="str">
            <v>MW</v>
          </cell>
          <cell r="G3198" t="str">
            <v>600 Mt. Pleasant Ave</v>
          </cell>
          <cell r="H3198" t="str">
            <v>PROVIDENCE</v>
          </cell>
          <cell r="I3198" t="str">
            <v>RI</v>
          </cell>
          <cell r="J3198" t="str">
            <v>02908</v>
          </cell>
          <cell r="K3198" t="str">
            <v>Exact Auto Street Reference Geocoded</v>
          </cell>
          <cell r="L3198" t="str">
            <v>STAGE;36</v>
          </cell>
          <cell r="M3198" t="str">
            <v>40/STEVE SMITH</v>
          </cell>
          <cell r="N3198" t="str">
            <v>SMITH DISTRICT</v>
          </cell>
          <cell r="O3198" t="str">
            <v>EFFECTIVE 8/10/20 Del in all locations unless cust chooses not to.</v>
          </cell>
          <cell r="P3198">
            <v>39611</v>
          </cell>
          <cell r="Q3198">
            <v>44727.535624999997</v>
          </cell>
          <cell r="R3198">
            <v>44766</v>
          </cell>
          <cell r="S3198" t="str">
            <v>FRANKIE</v>
          </cell>
          <cell r="V3198" t="str">
            <v>41.841653</v>
          </cell>
          <cell r="W3198" t="str">
            <v>-71.452741</v>
          </cell>
        </row>
        <row r="3199">
          <cell r="B3199">
            <v>401005</v>
          </cell>
          <cell r="C3199" t="str">
            <v>R.I. College 6-10 Donavan NF</v>
          </cell>
          <cell r="E3199">
            <v>0</v>
          </cell>
          <cell r="F3199" t="str">
            <v>MTWRF</v>
          </cell>
          <cell r="G3199" t="str">
            <v>600 Mt. Pleasant Ave</v>
          </cell>
          <cell r="H3199" t="str">
            <v>PROVIDENCE</v>
          </cell>
          <cell r="I3199" t="str">
            <v>RI</v>
          </cell>
          <cell r="J3199" t="str">
            <v>2908.</v>
          </cell>
          <cell r="K3199" t="str">
            <v>Exact Auto Street Reference Geocoded</v>
          </cell>
          <cell r="M3199" t="str">
            <v>40/STEVE SMITH</v>
          </cell>
          <cell r="N3199" t="str">
            <v>SMITH DISTRICT</v>
          </cell>
          <cell r="P3199">
            <v>44002</v>
          </cell>
          <cell r="Q3199">
            <v>44593.684016203697</v>
          </cell>
          <cell r="S3199" t="str">
            <v>FRANKIE</v>
          </cell>
          <cell r="V3199" t="str">
            <v>41.841653</v>
          </cell>
          <cell r="W3199" t="str">
            <v>-71.452741</v>
          </cell>
        </row>
        <row r="3200">
          <cell r="B3200">
            <v>401103</v>
          </cell>
          <cell r="C3200" t="str">
            <v>Rogers Orchard</v>
          </cell>
          <cell r="D3200" t="str">
            <v>B</v>
          </cell>
          <cell r="E3200">
            <v>0</v>
          </cell>
          <cell r="F3200" t="str">
            <v>TF</v>
          </cell>
          <cell r="G3200" t="str">
            <v>336 Long Bottom Rd</v>
          </cell>
          <cell r="H3200" t="str">
            <v>SOUTHINGTON</v>
          </cell>
          <cell r="I3200" t="str">
            <v>CT</v>
          </cell>
          <cell r="J3200" t="str">
            <v>06489</v>
          </cell>
          <cell r="K3200" t="str">
            <v>High Confidence Auto Street Ref Geocoded</v>
          </cell>
          <cell r="M3200" t="str">
            <v>MATT RAMOS / HOUSE</v>
          </cell>
          <cell r="N3200" t="str">
            <v>CAPPELLO DISTRICT</v>
          </cell>
          <cell r="O3200" t="str">
            <v>EFFECTIVE 8/10/20 Del in all locations unless cust chooses not to.</v>
          </cell>
          <cell r="P3200">
            <v>40807</v>
          </cell>
          <cell r="Q3200">
            <v>44424.590949074103</v>
          </cell>
          <cell r="R3200">
            <v>44760</v>
          </cell>
          <cell r="S3200" t="str">
            <v>FRANKIE</v>
          </cell>
          <cell r="V3200" t="str">
            <v>41.637333</v>
          </cell>
          <cell r="W3200" t="str">
            <v>-72.838409</v>
          </cell>
        </row>
        <row r="3201">
          <cell r="B3201">
            <v>401106</v>
          </cell>
          <cell r="C3201" t="str">
            <v>Mitchell s Coffee House 5-3</v>
          </cell>
          <cell r="D3201" t="str">
            <v>C</v>
          </cell>
          <cell r="E3201">
            <v>0</v>
          </cell>
          <cell r="F3201" t="str">
            <v>T</v>
          </cell>
          <cell r="G3201" t="str">
            <v>2010 Silas Dean Hwy</v>
          </cell>
          <cell r="H3201" t="str">
            <v>ROCKY HILL</v>
          </cell>
          <cell r="I3201" t="str">
            <v>CT</v>
          </cell>
          <cell r="J3201" t="str">
            <v>06067</v>
          </cell>
          <cell r="K3201" t="str">
            <v>High Confidence Auto Street Ref Geocoded</v>
          </cell>
          <cell r="M3201" t="str">
            <v>JOHN DIBACCO</v>
          </cell>
          <cell r="N3201" t="str">
            <v>BLAIR DISTRICT</v>
          </cell>
          <cell r="O3201" t="str">
            <v>EFFECTIVE 8/10/20 Del in all locations unless cust chooses not to.  NO HAND TRUCK DOWNSTAIRS</v>
          </cell>
          <cell r="P3201">
            <v>40870</v>
          </cell>
          <cell r="Q3201">
            <v>44299.509571759299</v>
          </cell>
          <cell r="R3201">
            <v>44753</v>
          </cell>
          <cell r="S3201" t="str">
            <v>FRANKIE</v>
          </cell>
          <cell r="V3201" t="str">
            <v>41.672563</v>
          </cell>
          <cell r="W3201" t="str">
            <v>-72.645385</v>
          </cell>
        </row>
        <row r="3202">
          <cell r="B3202">
            <v>401112</v>
          </cell>
          <cell r="C3202" t="str">
            <v>Camp Canonicus</v>
          </cell>
          <cell r="D3202" t="str">
            <v>A</v>
          </cell>
          <cell r="E3202">
            <v>0</v>
          </cell>
          <cell r="F3202" t="str">
            <v>U</v>
          </cell>
          <cell r="G3202" t="str">
            <v>54 Exeter Rd</v>
          </cell>
          <cell r="H3202" t="str">
            <v>exeter</v>
          </cell>
          <cell r="I3202" t="str">
            <v>RI</v>
          </cell>
          <cell r="J3202" t="str">
            <v>2882.</v>
          </cell>
          <cell r="K3202" t="str">
            <v>High Confidence Auto Street Ref Geocoded</v>
          </cell>
          <cell r="M3202" t="str">
            <v>MIKE GILLOOLY BDM</v>
          </cell>
          <cell r="N3202" t="str">
            <v>BLAIR DISTRICT</v>
          </cell>
          <cell r="O3202" t="str">
            <v>Call 30min ahead 1st Beth Hollis 401.523.9989 or 2nd Matt Ming 401.286.5269.</v>
          </cell>
          <cell r="P3202">
            <v>44002</v>
          </cell>
          <cell r="Q3202">
            <v>44496.570127314801</v>
          </cell>
          <cell r="S3202" t="str">
            <v>FRANKIE</v>
          </cell>
          <cell r="V3202" t="str">
            <v>41.544797</v>
          </cell>
          <cell r="W3202" t="str">
            <v>-71.521986</v>
          </cell>
        </row>
        <row r="3203">
          <cell r="B3203">
            <v>401116</v>
          </cell>
          <cell r="C3203" t="str">
            <v>Mitchell s on Main Cromwell 6-3</v>
          </cell>
          <cell r="D3203" t="str">
            <v>C</v>
          </cell>
          <cell r="E3203">
            <v>0</v>
          </cell>
          <cell r="F3203" t="str">
            <v>TR</v>
          </cell>
          <cell r="G3203" t="str">
            <v>317 Main St</v>
          </cell>
          <cell r="H3203" t="str">
            <v>CROMWELL</v>
          </cell>
          <cell r="I3203" t="str">
            <v>CT</v>
          </cell>
          <cell r="J3203" t="str">
            <v>06416</v>
          </cell>
          <cell r="K3203" t="str">
            <v>Exact Auto Street Reference Geocoded</v>
          </cell>
          <cell r="M3203" t="str">
            <v>JOHN DIBACCO</v>
          </cell>
          <cell r="N3203" t="str">
            <v>BLAIR DISTRICT</v>
          </cell>
          <cell r="P3203">
            <v>41374</v>
          </cell>
          <cell r="Q3203">
            <v>44371.376875000002</v>
          </cell>
          <cell r="R3203">
            <v>44753</v>
          </cell>
          <cell r="S3203" t="str">
            <v>ADMIN</v>
          </cell>
          <cell r="V3203" t="str">
            <v>41.595043</v>
          </cell>
          <cell r="W3203" t="str">
            <v>-72.645690</v>
          </cell>
        </row>
        <row r="3204">
          <cell r="B3204">
            <v>401135</v>
          </cell>
          <cell r="C3204" t="str">
            <v>Till - Till Inc. Nashua</v>
          </cell>
          <cell r="D3204" t="str">
            <v>A</v>
          </cell>
          <cell r="E3204">
            <v>0</v>
          </cell>
          <cell r="F3204" t="str">
            <v>TF</v>
          </cell>
          <cell r="G3204" t="str">
            <v>64 East Pearl St</v>
          </cell>
          <cell r="H3204" t="str">
            <v>NASHUA</v>
          </cell>
          <cell r="I3204" t="str">
            <v>NH</v>
          </cell>
          <cell r="J3204" t="str">
            <v>03060</v>
          </cell>
          <cell r="K3204" t="str">
            <v>High Confidence Auto Street Ref Geocoded</v>
          </cell>
          <cell r="M3204" t="str">
            <v>SIERING/OTHER</v>
          </cell>
          <cell r="N3204" t="str">
            <v>SIERING DISTRICT</v>
          </cell>
          <cell r="O3204" t="str">
            <v>For Craving s order, please call 603-882-6626</v>
          </cell>
          <cell r="P3204">
            <v>41877</v>
          </cell>
          <cell r="Q3204">
            <v>44523.596203703702</v>
          </cell>
          <cell r="R3204">
            <v>44756</v>
          </cell>
          <cell r="S3204" t="str">
            <v>FRANKIE</v>
          </cell>
          <cell r="V3204" t="str">
            <v>42.760216</v>
          </cell>
          <cell r="W3204" t="str">
            <v>-71.464894</v>
          </cell>
        </row>
        <row r="3205">
          <cell r="B3205">
            <v>401136</v>
          </cell>
          <cell r="C3205" t="str">
            <v>Till - Till Inc. Hyde Park</v>
          </cell>
          <cell r="D3205" t="str">
            <v>A</v>
          </cell>
          <cell r="E3205">
            <v>0</v>
          </cell>
          <cell r="F3205" t="str">
            <v>MWF</v>
          </cell>
          <cell r="G3205" t="str">
            <v>1300 Hyde Park Ave</v>
          </cell>
          <cell r="H3205" t="str">
            <v>HYDE PARK</v>
          </cell>
          <cell r="I3205" t="str">
            <v>MA</v>
          </cell>
          <cell r="J3205" t="str">
            <v>02136</v>
          </cell>
          <cell r="K3205" t="str">
            <v>High Confidence Auto Street Ref Geocoded</v>
          </cell>
          <cell r="M3205" t="str">
            <v>SIERING/OTHER</v>
          </cell>
          <cell r="N3205" t="str">
            <v>SIERING DISTRICT</v>
          </cell>
          <cell r="O3205" t="str">
            <v>EFFECTIVE 8/10/20 Del in all locations unless cust chooses not to.  Call 617-364-0820 in case you don t think someone is at location. MUST PICK UP MILK CRATES.</v>
          </cell>
          <cell r="P3205">
            <v>41877</v>
          </cell>
          <cell r="Q3205">
            <v>44523.596342592602</v>
          </cell>
          <cell r="R3205">
            <v>44763</v>
          </cell>
          <cell r="S3205" t="str">
            <v>FRANKIE</v>
          </cell>
          <cell r="V3205" t="str">
            <v>42.254507</v>
          </cell>
          <cell r="W3205" t="str">
            <v>-71.124269</v>
          </cell>
        </row>
        <row r="3206">
          <cell r="B3206">
            <v>401139</v>
          </cell>
          <cell r="C3206" t="str">
            <v>Key - Jeanne s Family Diner</v>
          </cell>
          <cell r="D3206" t="str">
            <v>C</v>
          </cell>
          <cell r="E3206">
            <v>0</v>
          </cell>
          <cell r="F3206" t="str">
            <v>MR</v>
          </cell>
          <cell r="G3206" t="str">
            <v>767 West Swanzea Road</v>
          </cell>
          <cell r="H3206" t="str">
            <v>SWANZEY</v>
          </cell>
          <cell r="I3206" t="str">
            <v>NH</v>
          </cell>
          <cell r="J3206" t="str">
            <v>03446</v>
          </cell>
          <cell r="K3206" t="str">
            <v>High Confidence Auto Street Ref Geocoded</v>
          </cell>
          <cell r="M3206" t="str">
            <v>IGNAZIO BACILE</v>
          </cell>
          <cell r="N3206" t="str">
            <v>BLAIR DISTRICT</v>
          </cell>
          <cell r="O3206" t="str">
            <v>Use rear door when open or staff on site.  Place freezer items in freezer.  Coller in cooler and dry in kitchen.  Enter through second door in front entrance with the key.  First door is always unlocked.</v>
          </cell>
          <cell r="P3206">
            <v>44073</v>
          </cell>
          <cell r="Q3206">
            <v>44592.815694444398</v>
          </cell>
          <cell r="R3206">
            <v>44696</v>
          </cell>
          <cell r="S3206" t="str">
            <v>FRANKIE</v>
          </cell>
          <cell r="U3206" t="str">
            <v>43</v>
          </cell>
          <cell r="V3206" t="str">
            <v>42.865602</v>
          </cell>
          <cell r="W3206" t="str">
            <v>-72.335331</v>
          </cell>
        </row>
        <row r="3207">
          <cell r="B3207">
            <v>401142</v>
          </cell>
          <cell r="C3207" t="str">
            <v>Augustin Calderone5-5</v>
          </cell>
          <cell r="E3207">
            <v>0</v>
          </cell>
          <cell r="F3207" t="str">
            <v>T</v>
          </cell>
          <cell r="G3207" t="str">
            <v>100 signature Way</v>
          </cell>
          <cell r="H3207" t="str">
            <v>EAST GRANBY</v>
          </cell>
          <cell r="I3207" t="str">
            <v>CT</v>
          </cell>
          <cell r="J3207" t="str">
            <v>06026</v>
          </cell>
          <cell r="K3207" t="str">
            <v>Exact Auto Street Reference Geocoded</v>
          </cell>
          <cell r="P3207">
            <v>42316</v>
          </cell>
          <cell r="Q3207">
            <v>44686.561145833301</v>
          </cell>
          <cell r="R3207">
            <v>43864</v>
          </cell>
          <cell r="S3207" t="str">
            <v>FRANKIE</v>
          </cell>
          <cell r="V3207" t="str">
            <v>41.939050</v>
          </cell>
          <cell r="W3207" t="str">
            <v>-72.695803</v>
          </cell>
        </row>
        <row r="3208">
          <cell r="B3208">
            <v>401148</v>
          </cell>
          <cell r="C3208" t="str">
            <v>Cook Willow Nursing</v>
          </cell>
          <cell r="E3208">
            <v>0</v>
          </cell>
          <cell r="F3208" t="str">
            <v>W</v>
          </cell>
          <cell r="G3208" t="str">
            <v>81 Hillside Ave</v>
          </cell>
          <cell r="H3208" t="str">
            <v>PLYMOUTH</v>
          </cell>
          <cell r="I3208" t="str">
            <v>CT</v>
          </cell>
          <cell r="J3208" t="str">
            <v>06782</v>
          </cell>
          <cell r="K3208" t="str">
            <v>Exact Auto Street Reference Geocoded</v>
          </cell>
          <cell r="L3208" t="str">
            <v>STAGE</v>
          </cell>
          <cell r="M3208" t="str">
            <v>IGNAZIO BACILE</v>
          </cell>
          <cell r="N3208" t="str">
            <v>BLAIR DISTRICT</v>
          </cell>
          <cell r="O3208" t="str">
            <v>EFFECTIVE 8/10/20 Del in all locations unless cust chooses not to.</v>
          </cell>
          <cell r="P3208">
            <v>42429</v>
          </cell>
          <cell r="Q3208">
            <v>44510.493576388901</v>
          </cell>
          <cell r="R3208">
            <v>44719</v>
          </cell>
          <cell r="S3208" t="str">
            <v>FRANKIE</v>
          </cell>
          <cell r="V3208" t="str">
            <v>41.667029</v>
          </cell>
          <cell r="W3208" t="str">
            <v>-73.059543</v>
          </cell>
        </row>
        <row r="3209">
          <cell r="B3209">
            <v>401149</v>
          </cell>
          <cell r="C3209" t="str">
            <v>Cook Willow Nursing</v>
          </cell>
          <cell r="D3209" t="str">
            <v>A</v>
          </cell>
          <cell r="E3209">
            <v>0</v>
          </cell>
          <cell r="F3209" t="str">
            <v>WF</v>
          </cell>
          <cell r="G3209" t="str">
            <v>81 Hillside Ave</v>
          </cell>
          <cell r="H3209" t="str">
            <v>PLYMOUTH</v>
          </cell>
          <cell r="I3209" t="str">
            <v>CT</v>
          </cell>
          <cell r="J3209" t="str">
            <v>6782.</v>
          </cell>
          <cell r="K3209" t="str">
            <v>Exact Auto Street Reference Geocoded</v>
          </cell>
          <cell r="M3209" t="str">
            <v>IGNAZIO BACILE</v>
          </cell>
          <cell r="N3209" t="str">
            <v>BLAIR DISTRICT</v>
          </cell>
          <cell r="P3209">
            <v>44002</v>
          </cell>
          <cell r="Q3209">
            <v>44691.574166666702</v>
          </cell>
          <cell r="S3209" t="str">
            <v>FRANKIE</v>
          </cell>
          <cell r="V3209" t="str">
            <v>41.667029</v>
          </cell>
          <cell r="W3209" t="str">
            <v>-73.059543</v>
          </cell>
        </row>
        <row r="3210">
          <cell r="B3210">
            <v>401150</v>
          </cell>
          <cell r="C3210" t="str">
            <v>TAC Air 5-5</v>
          </cell>
          <cell r="E3210">
            <v>0</v>
          </cell>
          <cell r="F3210" t="str">
            <v>W</v>
          </cell>
          <cell r="G3210" t="str">
            <v>Building 85-205</v>
          </cell>
          <cell r="H3210" t="str">
            <v>Windsor Locks</v>
          </cell>
          <cell r="I3210" t="str">
            <v>CT</v>
          </cell>
          <cell r="J3210" t="str">
            <v>06096</v>
          </cell>
          <cell r="K3210" t="str">
            <v>Low Confidence Auto Street Ref Geocoded</v>
          </cell>
          <cell r="P3210">
            <v>42493</v>
          </cell>
          <cell r="Q3210">
            <v>44686.561145833301</v>
          </cell>
          <cell r="R3210">
            <v>43893</v>
          </cell>
          <cell r="S3210" t="str">
            <v>FRANKIE</v>
          </cell>
          <cell r="V3210" t="str">
            <v>41.973867</v>
          </cell>
          <cell r="W3210" t="str">
            <v>-72.478859</v>
          </cell>
        </row>
        <row r="3211">
          <cell r="B3211">
            <v>401153</v>
          </cell>
          <cell r="C3211" t="str">
            <v>Till - Pacific Rim Academy H.Park</v>
          </cell>
          <cell r="D3211" t="str">
            <v>A</v>
          </cell>
          <cell r="E3211">
            <v>0</v>
          </cell>
          <cell r="F3211" t="str">
            <v>F</v>
          </cell>
          <cell r="G3211" t="str">
            <v>1 Westinghouse Plaza</v>
          </cell>
          <cell r="H3211" t="str">
            <v>HYDE PARK</v>
          </cell>
          <cell r="I3211" t="str">
            <v>MA</v>
          </cell>
          <cell r="J3211" t="str">
            <v>02136</v>
          </cell>
          <cell r="K3211" t="str">
            <v>High Confidence Auto Street Ref Geocoded</v>
          </cell>
          <cell r="M3211" t="str">
            <v>SIERING/OTHER</v>
          </cell>
          <cell r="N3211" t="str">
            <v>SIERING DISTRICT</v>
          </cell>
          <cell r="P3211">
            <v>42961</v>
          </cell>
          <cell r="Q3211">
            <v>44535.823668981502</v>
          </cell>
          <cell r="R3211">
            <v>44728</v>
          </cell>
          <cell r="S3211" t="str">
            <v>FRANKIE</v>
          </cell>
          <cell r="V3211" t="str">
            <v>42.243631</v>
          </cell>
          <cell r="W3211" t="str">
            <v>-71.131815</v>
          </cell>
        </row>
        <row r="3212">
          <cell r="B3212">
            <v>401154</v>
          </cell>
          <cell r="C3212" t="str">
            <v>Boston Prep H.Park 6-2</v>
          </cell>
          <cell r="E3212">
            <v>0</v>
          </cell>
          <cell r="F3212" t="str">
            <v>WF</v>
          </cell>
          <cell r="G3212" t="str">
            <v>885 River St</v>
          </cell>
          <cell r="H3212" t="str">
            <v>HYDE PARK</v>
          </cell>
          <cell r="I3212" t="str">
            <v>MA</v>
          </cell>
          <cell r="J3212" t="str">
            <v>02136</v>
          </cell>
          <cell r="K3212" t="str">
            <v>High Confidence Auto Street Ref Geocoded</v>
          </cell>
          <cell r="M3212" t="str">
            <v>SIERING/OTHER</v>
          </cell>
          <cell r="N3212" t="str">
            <v>SIERING DISTRICT</v>
          </cell>
          <cell r="P3212">
            <v>42961</v>
          </cell>
          <cell r="Q3212">
            <v>44503.577523148102</v>
          </cell>
          <cell r="R3212">
            <v>43902</v>
          </cell>
          <cell r="S3212" t="str">
            <v>FRANKIE</v>
          </cell>
          <cell r="V3212" t="str">
            <v>42.262110</v>
          </cell>
          <cell r="W3212" t="str">
            <v>-71.109261</v>
          </cell>
        </row>
        <row r="3213">
          <cell r="B3213">
            <v>401164</v>
          </cell>
          <cell r="C3213" t="str">
            <v>Till - Nashua Adult Learning</v>
          </cell>
          <cell r="D3213" t="str">
            <v>A</v>
          </cell>
          <cell r="E3213">
            <v>0</v>
          </cell>
          <cell r="F3213" t="str">
            <v>TF</v>
          </cell>
          <cell r="G3213" t="str">
            <v>4 Lake Street</v>
          </cell>
          <cell r="H3213" t="str">
            <v>NASHUA</v>
          </cell>
          <cell r="I3213" t="str">
            <v>NH</v>
          </cell>
          <cell r="J3213" t="str">
            <v>03060</v>
          </cell>
          <cell r="K3213" t="str">
            <v>Exact Auto Street Reference Geocoded</v>
          </cell>
          <cell r="M3213" t="str">
            <v>SIERING/OTHER</v>
          </cell>
          <cell r="N3213" t="str">
            <v>CAPPELLO DISTRICT</v>
          </cell>
          <cell r="O3213" t="str">
            <v>ANGELA 603-943-1671.  Park on Lake Ave in front next to playground.  Door on right of steps downstairs.  Front office is on Bridle Street.</v>
          </cell>
          <cell r="P3213">
            <v>43265</v>
          </cell>
          <cell r="Q3213">
            <v>44503.577523148102</v>
          </cell>
          <cell r="R3213">
            <v>44112</v>
          </cell>
          <cell r="S3213" t="str">
            <v>FRANKIE</v>
          </cell>
          <cell r="V3213" t="str">
            <v>42.752548</v>
          </cell>
          <cell r="W3213" t="str">
            <v>-71.462318</v>
          </cell>
        </row>
        <row r="3214">
          <cell r="B3214">
            <v>401167</v>
          </cell>
          <cell r="C3214" t="str">
            <v>Reins Deli</v>
          </cell>
          <cell r="D3214" t="str">
            <v>D</v>
          </cell>
          <cell r="E3214">
            <v>0</v>
          </cell>
          <cell r="F3214" t="str">
            <v>TF</v>
          </cell>
          <cell r="G3214" t="str">
            <v>435 Hartford Turnpike</v>
          </cell>
          <cell r="H3214" t="str">
            <v>VERNON</v>
          </cell>
          <cell r="I3214" t="str">
            <v>CT</v>
          </cell>
          <cell r="J3214" t="str">
            <v>06066</v>
          </cell>
          <cell r="K3214" t="str">
            <v>Exact Auto Street Reference Geocoded</v>
          </cell>
          <cell r="M3214" t="str">
            <v>MATT HEBERT</v>
          </cell>
          <cell r="N3214" t="str">
            <v>BLAIR DISTRICT</v>
          </cell>
          <cell r="O3214" t="str">
            <v>EFFECTIVE 8/10/20 Del in all locations unless cust chooses not to.</v>
          </cell>
          <cell r="P3214">
            <v>43467</v>
          </cell>
          <cell r="Q3214">
            <v>44669.788136574098</v>
          </cell>
          <cell r="R3214">
            <v>44763</v>
          </cell>
          <cell r="S3214" t="str">
            <v>FRANKIE</v>
          </cell>
          <cell r="V3214" t="str">
            <v>41.829033</v>
          </cell>
          <cell r="W3214" t="str">
            <v>-72.482251</v>
          </cell>
        </row>
        <row r="3215">
          <cell r="B3215">
            <v>401168</v>
          </cell>
          <cell r="C3215" t="str">
            <v>Till - Prospect Hill Webster St</v>
          </cell>
          <cell r="D3215" t="str">
            <v>A</v>
          </cell>
          <cell r="E3215">
            <v>0</v>
          </cell>
          <cell r="F3215" t="str">
            <v>MR</v>
          </cell>
          <cell r="G3215" t="str">
            <v>15 Webster Avenue</v>
          </cell>
          <cell r="H3215" t="str">
            <v>SOMERVILLE</v>
          </cell>
          <cell r="I3215" t="str">
            <v>MA</v>
          </cell>
          <cell r="J3215" t="str">
            <v>02145</v>
          </cell>
          <cell r="K3215" t="str">
            <v>High Confidence Auto Street Ref Geocoded</v>
          </cell>
          <cell r="M3215" t="str">
            <v>SIERING/OTHER</v>
          </cell>
          <cell r="N3215" t="str">
            <v>SIERING DISTRICT</v>
          </cell>
          <cell r="O3215" t="str">
            <v>Front door delivery.</v>
          </cell>
          <cell r="P3215">
            <v>43503</v>
          </cell>
          <cell r="Q3215">
            <v>44658.627974536997</v>
          </cell>
          <cell r="R3215">
            <v>44766</v>
          </cell>
          <cell r="S3215" t="str">
            <v>FRANKIE</v>
          </cell>
          <cell r="V3215" t="str">
            <v>42.378742</v>
          </cell>
          <cell r="W3215" t="str">
            <v>-71.096217</v>
          </cell>
        </row>
        <row r="3216">
          <cell r="B3216">
            <v>401169</v>
          </cell>
          <cell r="C3216" t="str">
            <v>Till - Prospect Hill - Franklin 6/10</v>
          </cell>
          <cell r="D3216" t="str">
            <v>A</v>
          </cell>
          <cell r="E3216">
            <v>0</v>
          </cell>
          <cell r="F3216" t="str">
            <v>MR</v>
          </cell>
          <cell r="G3216" t="str">
            <v>17 Franklin St</v>
          </cell>
          <cell r="H3216" t="str">
            <v>SOMERVILLE</v>
          </cell>
          <cell r="I3216" t="str">
            <v>MA</v>
          </cell>
          <cell r="J3216" t="str">
            <v>02145</v>
          </cell>
          <cell r="K3216" t="str">
            <v>High Confidence Auto Street Ref Geocoded</v>
          </cell>
          <cell r="M3216" t="str">
            <v>SIERING/OTHER</v>
          </cell>
          <cell r="N3216" t="str">
            <v>SIERING DISTRICT</v>
          </cell>
          <cell r="P3216">
            <v>43503</v>
          </cell>
          <cell r="Q3216">
            <v>44532.699108796303</v>
          </cell>
          <cell r="R3216">
            <v>44727</v>
          </cell>
          <cell r="S3216" t="str">
            <v>FRANKIE</v>
          </cell>
          <cell r="V3216" t="str">
            <v>42.383561</v>
          </cell>
          <cell r="W3216" t="str">
            <v>-71.084786</v>
          </cell>
        </row>
        <row r="3217">
          <cell r="B3217">
            <v>401170</v>
          </cell>
          <cell r="C3217" t="str">
            <v>Till - Prospect Hill - Essex Street</v>
          </cell>
          <cell r="D3217" t="str">
            <v>A</v>
          </cell>
          <cell r="E3217">
            <v>0</v>
          </cell>
          <cell r="F3217" t="str">
            <v>W</v>
          </cell>
          <cell r="G3217" t="str">
            <v>50 Essex Street</v>
          </cell>
          <cell r="H3217" t="str">
            <v>CAMBRIDGEPORT</v>
          </cell>
          <cell r="I3217" t="str">
            <v>MA</v>
          </cell>
          <cell r="J3217" t="str">
            <v>02139</v>
          </cell>
          <cell r="K3217" t="str">
            <v>High Confidence Auto Street Ref Geocoded</v>
          </cell>
          <cell r="M3217" t="str">
            <v>SIERING/OTHER</v>
          </cell>
          <cell r="N3217" t="str">
            <v>SIERING DISTRICT</v>
          </cell>
          <cell r="O3217" t="str">
            <v>Turn on Harvard St.  Turn on Norfolk ST.  (all one way s).  Deliver front entrance, elevator to basement.  Pick up Milk Crates.</v>
          </cell>
          <cell r="P3217">
            <v>44335</v>
          </cell>
          <cell r="Q3217">
            <v>44532.584490740701</v>
          </cell>
          <cell r="R3217">
            <v>44726</v>
          </cell>
          <cell r="S3217" t="str">
            <v>FRANKIE</v>
          </cell>
          <cell r="V3217" t="str">
            <v>42.367443</v>
          </cell>
          <cell r="W3217" t="str">
            <v>-71.101086</v>
          </cell>
        </row>
        <row r="3218">
          <cell r="B3218">
            <v>401171</v>
          </cell>
          <cell r="C3218" t="str">
            <v>Brelun Food Services</v>
          </cell>
          <cell r="D3218" t="str">
            <v>C</v>
          </cell>
          <cell r="E3218">
            <v>0</v>
          </cell>
          <cell r="F3218" t="str">
            <v>M</v>
          </cell>
          <cell r="G3218" t="str">
            <v>175 ADDISON RD</v>
          </cell>
          <cell r="H3218" t="str">
            <v>WINDSOR</v>
          </cell>
          <cell r="I3218" t="str">
            <v>CT</v>
          </cell>
          <cell r="J3218" t="str">
            <v>06095</v>
          </cell>
          <cell r="K3218" t="str">
            <v>Exact Auto Street Reference Geocoded</v>
          </cell>
          <cell r="M3218" t="str">
            <v>MATT HEBERT</v>
          </cell>
          <cell r="N3218" t="str">
            <v>BLAIR DISTRICT</v>
          </cell>
          <cell r="O3218" t="str">
            <v>EFFECTIVE 8/10/20 Del in all locations unless cust chooses not to.</v>
          </cell>
          <cell r="P3218">
            <v>43648</v>
          </cell>
          <cell r="Q3218">
            <v>44410.4245717593</v>
          </cell>
          <cell r="R3218">
            <v>44766</v>
          </cell>
          <cell r="S3218" t="str">
            <v>ADMIN</v>
          </cell>
          <cell r="V3218" t="str">
            <v>41.865243</v>
          </cell>
          <cell r="W3218" t="str">
            <v>-72.677965</v>
          </cell>
        </row>
        <row r="3219">
          <cell r="B3219">
            <v>401172</v>
          </cell>
          <cell r="C3219" t="str">
            <v>Methuen Charter School</v>
          </cell>
          <cell r="E3219">
            <v>0</v>
          </cell>
          <cell r="F3219" t="str">
            <v>MR</v>
          </cell>
          <cell r="G3219" t="str">
            <v>100 Haverhill Street</v>
          </cell>
          <cell r="H3219" t="str">
            <v>METHUEN</v>
          </cell>
          <cell r="I3219" t="str">
            <v>MA</v>
          </cell>
          <cell r="J3219" t="str">
            <v>01844</v>
          </cell>
          <cell r="K3219" t="str">
            <v>Exact Auto Street Reference Geocoded</v>
          </cell>
          <cell r="P3219">
            <v>43899</v>
          </cell>
          <cell r="Q3219">
            <v>44686.561145833301</v>
          </cell>
          <cell r="S3219" t="str">
            <v>FRANKIE</v>
          </cell>
          <cell r="V3219" t="str">
            <v>42.704627</v>
          </cell>
          <cell r="W3219" t="str">
            <v>-71.195954</v>
          </cell>
        </row>
        <row r="3220">
          <cell r="B3220">
            <v>401173</v>
          </cell>
          <cell r="C3220" t="str">
            <v>St. Ann s School</v>
          </cell>
          <cell r="D3220" t="str">
            <v>C</v>
          </cell>
          <cell r="E3220">
            <v>0</v>
          </cell>
          <cell r="F3220" t="str">
            <v>MR</v>
          </cell>
          <cell r="G3220" t="str">
            <v>100A Haverhill Ave</v>
          </cell>
          <cell r="H3220" t="str">
            <v>METHUEN</v>
          </cell>
          <cell r="I3220" t="str">
            <v>MA</v>
          </cell>
          <cell r="J3220" t="str">
            <v>01844</v>
          </cell>
          <cell r="K3220" t="str">
            <v>High Confidence Auto Street Ref Geocoded</v>
          </cell>
          <cell r="M3220" t="str">
            <v>KEVIN ZUKOWSKI</v>
          </cell>
          <cell r="N3220" t="str">
            <v>BLAIR DISTRICT</v>
          </cell>
          <cell r="P3220">
            <v>44075</v>
          </cell>
          <cell r="Q3220">
            <v>44200.526018518503</v>
          </cell>
          <cell r="R3220">
            <v>44430</v>
          </cell>
          <cell r="S3220" t="str">
            <v>FRANKIE</v>
          </cell>
          <cell r="V3220" t="str">
            <v>42.704627</v>
          </cell>
          <cell r="W3220" t="str">
            <v>-71.195954</v>
          </cell>
        </row>
        <row r="3221">
          <cell r="B3221">
            <v>401174</v>
          </cell>
          <cell r="C3221" t="str">
            <v>Till - St. Ann s Home</v>
          </cell>
          <cell r="D3221" t="str">
            <v>A</v>
          </cell>
          <cell r="E3221">
            <v>0</v>
          </cell>
          <cell r="F3221" t="str">
            <v>R</v>
          </cell>
          <cell r="G3221" t="str">
            <v>100A Haverhill Street</v>
          </cell>
          <cell r="H3221" t="str">
            <v>METHUEN</v>
          </cell>
          <cell r="I3221" t="str">
            <v>MA</v>
          </cell>
          <cell r="J3221" t="str">
            <v>01844</v>
          </cell>
          <cell r="K3221" t="str">
            <v>Exact Auto Street Reference Geocoded</v>
          </cell>
          <cell r="M3221" t="str">
            <v>SIERING/OTHER</v>
          </cell>
          <cell r="N3221" t="str">
            <v>SIERING DISTRICT</v>
          </cell>
          <cell r="P3221">
            <v>44073</v>
          </cell>
          <cell r="Q3221">
            <v>44535.822812500002</v>
          </cell>
          <cell r="R3221">
            <v>44762</v>
          </cell>
          <cell r="S3221" t="str">
            <v>FRANKIE</v>
          </cell>
          <cell r="V3221" t="str">
            <v>42.704627</v>
          </cell>
          <cell r="W3221" t="str">
            <v>-71.195954</v>
          </cell>
        </row>
        <row r="3222">
          <cell r="B3222">
            <v>401178</v>
          </cell>
          <cell r="C3222" t="str">
            <v>Till - St. Augustine Elem. School</v>
          </cell>
          <cell r="D3222" t="str">
            <v>A</v>
          </cell>
          <cell r="E3222">
            <v>0</v>
          </cell>
          <cell r="F3222" t="str">
            <v>W</v>
          </cell>
          <cell r="G3222" t="str">
            <v>26 Central Street</v>
          </cell>
          <cell r="H3222" t="str">
            <v>ANDOVER</v>
          </cell>
          <cell r="I3222" t="str">
            <v>MA</v>
          </cell>
          <cell r="J3222" t="str">
            <v>01810</v>
          </cell>
          <cell r="K3222" t="str">
            <v>Exact Auto Street Reference Geocoded</v>
          </cell>
          <cell r="M3222" t="str">
            <v>SIERING/OTHER</v>
          </cell>
          <cell r="N3222" t="str">
            <v>SIERING DISTRICT</v>
          </cell>
          <cell r="P3222">
            <v>44445</v>
          </cell>
          <cell r="Q3222">
            <v>44532.697928240697</v>
          </cell>
          <cell r="R3222">
            <v>44532</v>
          </cell>
          <cell r="S3222" t="str">
            <v>FRANKIE</v>
          </cell>
          <cell r="V3222" t="str">
            <v>42.654646</v>
          </cell>
          <cell r="W3222" t="str">
            <v>-71.141980</v>
          </cell>
        </row>
        <row r="3223">
          <cell r="B3223">
            <v>401180</v>
          </cell>
          <cell r="C3223" t="str">
            <v>NASHUA ADULT LEARNING CTR</v>
          </cell>
          <cell r="D3223" t="str">
            <v>C</v>
          </cell>
          <cell r="E3223">
            <v>0</v>
          </cell>
          <cell r="F3223" t="str">
            <v>TF</v>
          </cell>
          <cell r="G3223" t="str">
            <v>4 Lake Street</v>
          </cell>
          <cell r="H3223" t="str">
            <v>NASHUA</v>
          </cell>
          <cell r="I3223" t="str">
            <v>NH</v>
          </cell>
          <cell r="J3223" t="str">
            <v>03060</v>
          </cell>
          <cell r="K3223" t="str">
            <v>Exact Auto Street Reference Geocoded</v>
          </cell>
          <cell r="M3223" t="str">
            <v>SIERING/OTHER</v>
          </cell>
          <cell r="N3223" t="str">
            <v>SIERING DISTRICT</v>
          </cell>
          <cell r="P3223">
            <v>44487</v>
          </cell>
          <cell r="Q3223">
            <v>44487.696828703702</v>
          </cell>
          <cell r="R3223">
            <v>44760</v>
          </cell>
          <cell r="S3223" t="str">
            <v>FRANKIE</v>
          </cell>
          <cell r="V3223" t="str">
            <v>42.752548</v>
          </cell>
          <cell r="W3223" t="str">
            <v>-71.462318</v>
          </cell>
        </row>
        <row r="3224">
          <cell r="B3224">
            <v>401181</v>
          </cell>
          <cell r="C3224" t="str">
            <v>Till - COMM CHARTER SCH-CAM</v>
          </cell>
          <cell r="D3224" t="str">
            <v>A</v>
          </cell>
          <cell r="E3224">
            <v>0</v>
          </cell>
          <cell r="F3224" t="str">
            <v>MR</v>
          </cell>
          <cell r="G3224" t="str">
            <v>245 Bent Street</v>
          </cell>
          <cell r="H3224" t="str">
            <v>E CAMBRIDGE</v>
          </cell>
          <cell r="I3224" t="str">
            <v>MA</v>
          </cell>
          <cell r="J3224" t="str">
            <v>02141</v>
          </cell>
          <cell r="K3224" t="str">
            <v>High Confidence Auto Street Ref Geocoded</v>
          </cell>
          <cell r="M3224" t="str">
            <v>SIERING/OTHER</v>
          </cell>
          <cell r="N3224" t="str">
            <v>SIERING DISTRICT</v>
          </cell>
          <cell r="P3224">
            <v>44529</v>
          </cell>
          <cell r="Q3224">
            <v>44532.584143518499</v>
          </cell>
          <cell r="R3224">
            <v>44759</v>
          </cell>
          <cell r="S3224" t="str">
            <v>FRANKIE</v>
          </cell>
          <cell r="V3224" t="str">
            <v>42.367548</v>
          </cell>
          <cell r="W3224" t="str">
            <v>-71.085132</v>
          </cell>
        </row>
        <row r="3225">
          <cell r="B3225">
            <v>402018</v>
          </cell>
          <cell r="C3225" t="str">
            <v>Cummington Fair 8-8</v>
          </cell>
          <cell r="E3225">
            <v>0</v>
          </cell>
          <cell r="F3225" t="str">
            <v>U</v>
          </cell>
          <cell r="G3225" t="str">
            <v>97 Fairgrounds Rd</v>
          </cell>
          <cell r="H3225" t="str">
            <v>CUMMINGTON</v>
          </cell>
          <cell r="I3225" t="str">
            <v>MA</v>
          </cell>
          <cell r="J3225" t="str">
            <v>01026</v>
          </cell>
          <cell r="K3225" t="str">
            <v>Exact Auto Street Reference Geocoded</v>
          </cell>
          <cell r="M3225" t="str">
            <v>IGNAZIO BACILE</v>
          </cell>
          <cell r="N3225" t="str">
            <v>BLAIR DISTRICT</v>
          </cell>
          <cell r="P3225">
            <v>42537</v>
          </cell>
          <cell r="Q3225">
            <v>44200.524259259299</v>
          </cell>
          <cell r="R3225">
            <v>43696</v>
          </cell>
          <cell r="S3225" t="str">
            <v>FRANKIE</v>
          </cell>
          <cell r="V3225" t="str">
            <v>42.444363</v>
          </cell>
          <cell r="W3225" t="str">
            <v>-72.894024</v>
          </cell>
        </row>
        <row r="3226">
          <cell r="B3226">
            <v>402020</v>
          </cell>
          <cell r="C3226" t="str">
            <v>Rodd s Restaurant</v>
          </cell>
          <cell r="D3226" t="str">
            <v>C</v>
          </cell>
          <cell r="E3226">
            <v>0</v>
          </cell>
          <cell r="F3226" t="str">
            <v>M</v>
          </cell>
          <cell r="G3226" t="str">
            <v>854 Farmington Ave</v>
          </cell>
          <cell r="H3226" t="str">
            <v>BRISTOL</v>
          </cell>
          <cell r="I3226" t="str">
            <v>CT</v>
          </cell>
          <cell r="J3226" t="str">
            <v>06010</v>
          </cell>
          <cell r="K3226" t="str">
            <v>High Confidence Auto Street Ref Geocoded</v>
          </cell>
          <cell r="M3226" t="str">
            <v>JAMES NASTRI</v>
          </cell>
          <cell r="N3226" t="str">
            <v>BLAIR DISTRICT</v>
          </cell>
          <cell r="O3226" t="str">
            <v>EFFECTIVE 8/10/20 Del in all locations unless cust chooses not to.</v>
          </cell>
          <cell r="P3226">
            <v>42608</v>
          </cell>
          <cell r="Q3226">
            <v>44292.602025462998</v>
          </cell>
          <cell r="R3226">
            <v>44766</v>
          </cell>
          <cell r="S3226" t="str">
            <v>FRANKIE</v>
          </cell>
          <cell r="V3226" t="str">
            <v>41.693230</v>
          </cell>
          <cell r="W3226" t="str">
            <v>-72.915195</v>
          </cell>
        </row>
        <row r="3227">
          <cell r="B3227">
            <v>402021</v>
          </cell>
          <cell r="C3227" t="str">
            <v>ocean Mist</v>
          </cell>
          <cell r="E3227">
            <v>0</v>
          </cell>
          <cell r="F3227" t="str">
            <v>U</v>
          </cell>
          <cell r="G3227" t="str">
            <v>895 Matunuck beach road</v>
          </cell>
          <cell r="H3227" t="str">
            <v>WAKEFIELD</v>
          </cell>
          <cell r="I3227" t="str">
            <v>RI</v>
          </cell>
          <cell r="J3227" t="str">
            <v>02880</v>
          </cell>
          <cell r="K3227" t="str">
            <v>City Center Geocoded</v>
          </cell>
          <cell r="M3227" t="str">
            <v>MIKE GILLOOLY BDM</v>
          </cell>
          <cell r="N3227" t="str">
            <v>BLAIR DISTRICT</v>
          </cell>
          <cell r="P3227">
            <v>43888</v>
          </cell>
          <cell r="Q3227">
            <v>44088.565590277802</v>
          </cell>
          <cell r="S3227" t="str">
            <v>FRANKIE</v>
          </cell>
          <cell r="V3227" t="str">
            <v>41.439400</v>
          </cell>
          <cell r="W3227" t="str">
            <v>-71.489400</v>
          </cell>
        </row>
        <row r="3228">
          <cell r="B3228">
            <v>402022</v>
          </cell>
          <cell r="C3228" t="str">
            <v>Rye Ridge Deli Westport 6-6</v>
          </cell>
          <cell r="D3228" t="str">
            <v>C</v>
          </cell>
          <cell r="E3228">
            <v>0</v>
          </cell>
          <cell r="F3228" t="str">
            <v>U</v>
          </cell>
          <cell r="G3228" t="str">
            <v>159 Main St</v>
          </cell>
          <cell r="H3228" t="str">
            <v>WESTPORT</v>
          </cell>
          <cell r="I3228" t="str">
            <v>CT</v>
          </cell>
          <cell r="J3228" t="str">
            <v>06880</v>
          </cell>
          <cell r="K3228" t="str">
            <v>Exact Auto Street Reference Geocoded</v>
          </cell>
          <cell r="P3228">
            <v>43104</v>
          </cell>
          <cell r="Q3228">
            <v>44510.493576388901</v>
          </cell>
          <cell r="R3228">
            <v>43843</v>
          </cell>
          <cell r="S3228" t="str">
            <v>FRANKIE</v>
          </cell>
          <cell r="V3228" t="str">
            <v>41.143710</v>
          </cell>
          <cell r="W3228" t="str">
            <v>-73.361909</v>
          </cell>
        </row>
        <row r="3229">
          <cell r="B3229">
            <v>402023</v>
          </cell>
          <cell r="C3229" t="str">
            <v>Rye Ridge Deli 6-6</v>
          </cell>
          <cell r="D3229" t="str">
            <v>C</v>
          </cell>
          <cell r="E3229">
            <v>0</v>
          </cell>
          <cell r="F3229" t="str">
            <v>U</v>
          </cell>
          <cell r="G3229" t="str">
            <v>126 South Ridge RD</v>
          </cell>
          <cell r="H3229" t="str">
            <v>PORT CHESTER</v>
          </cell>
          <cell r="I3229" t="str">
            <v>NY</v>
          </cell>
          <cell r="J3229" t="str">
            <v>10573</v>
          </cell>
          <cell r="K3229" t="str">
            <v>High Confidence Auto Street Ref Geocoded</v>
          </cell>
          <cell r="P3229">
            <v>43104</v>
          </cell>
          <cell r="Q3229">
            <v>44510.493576388901</v>
          </cell>
          <cell r="R3229">
            <v>43843</v>
          </cell>
          <cell r="S3229" t="str">
            <v>FRANKIE</v>
          </cell>
          <cell r="V3229" t="str">
            <v>41.001809</v>
          </cell>
          <cell r="W3229" t="str">
            <v>-73.681555</v>
          </cell>
        </row>
        <row r="3230">
          <cell r="B3230">
            <v>402025</v>
          </cell>
          <cell r="C3230" t="str">
            <v>Pagani Catering</v>
          </cell>
          <cell r="D3230" t="str">
            <v>C</v>
          </cell>
          <cell r="E3230">
            <v>0</v>
          </cell>
          <cell r="F3230" t="str">
            <v>TR</v>
          </cell>
          <cell r="G3230" t="str">
            <v>78 Maple Street</v>
          </cell>
          <cell r="H3230" t="str">
            <v>MANCHESTER</v>
          </cell>
          <cell r="I3230" t="str">
            <v>CT</v>
          </cell>
          <cell r="J3230" t="str">
            <v>06040</v>
          </cell>
          <cell r="K3230" t="str">
            <v>Exact Auto Street Reference Geocoded</v>
          </cell>
          <cell r="M3230" t="str">
            <v>MATT HEBERT</v>
          </cell>
          <cell r="N3230" t="str">
            <v>BLAIR DISTRICT</v>
          </cell>
          <cell r="O3230" t="str">
            <v>COD - cash/check.  Call customer 15 minutes prior to delivery.</v>
          </cell>
          <cell r="P3230">
            <v>44321</v>
          </cell>
          <cell r="Q3230">
            <v>44350.5782175926</v>
          </cell>
          <cell r="R3230">
            <v>44760</v>
          </cell>
          <cell r="S3230" t="str">
            <v>FRANKIE</v>
          </cell>
          <cell r="V3230" t="str">
            <v>41.768355</v>
          </cell>
          <cell r="W3230" t="str">
            <v>-72.516736</v>
          </cell>
        </row>
        <row r="3231">
          <cell r="B3231">
            <v>402026</v>
          </cell>
          <cell r="C3231" t="str">
            <v>KEY - whey staition 2</v>
          </cell>
          <cell r="D3231" t="str">
            <v>C</v>
          </cell>
          <cell r="E3231">
            <v>0</v>
          </cell>
          <cell r="F3231" t="str">
            <v>F</v>
          </cell>
          <cell r="G3231" t="str">
            <v>544 main st</v>
          </cell>
          <cell r="H3231" t="str">
            <v>MIDDLETOWN</v>
          </cell>
          <cell r="I3231" t="str">
            <v>CT</v>
          </cell>
          <cell r="J3231" t="str">
            <v>06457</v>
          </cell>
          <cell r="K3231" t="str">
            <v>Exact Auto Street Reference Geocoded</v>
          </cell>
          <cell r="M3231" t="str">
            <v>LORI BLAIR</v>
          </cell>
          <cell r="N3231" t="str">
            <v>BLAIR DISTRICT</v>
          </cell>
          <cell r="O3231" t="str">
            <v>Alarm code 8737 off.  Rearm alarm when leaving.</v>
          </cell>
          <cell r="P3231">
            <v>43755</v>
          </cell>
          <cell r="Q3231">
            <v>44613.566562499997</v>
          </cell>
          <cell r="R3231">
            <v>44742</v>
          </cell>
          <cell r="S3231" t="str">
            <v>FRANKIE</v>
          </cell>
          <cell r="U3231" t="str">
            <v>72</v>
          </cell>
          <cell r="V3231" t="str">
            <v>41.562717</v>
          </cell>
          <cell r="W3231" t="str">
            <v>-72.651101</v>
          </cell>
        </row>
        <row r="3232">
          <cell r="B3232">
            <v>403006</v>
          </cell>
          <cell r="C3232" t="str">
            <v>Pop s Restaurant5-3</v>
          </cell>
          <cell r="D3232" t="str">
            <v>C</v>
          </cell>
          <cell r="E3232">
            <v>0</v>
          </cell>
          <cell r="F3232" t="str">
            <v>TF</v>
          </cell>
          <cell r="G3232" t="str">
            <v>134 Old Gate Lane</v>
          </cell>
          <cell r="H3232" t="str">
            <v>MILFORD</v>
          </cell>
          <cell r="I3232" t="str">
            <v>CT</v>
          </cell>
          <cell r="J3232" t="str">
            <v>06460</v>
          </cell>
          <cell r="K3232" t="str">
            <v>Exact Auto Street Reference Geocoded</v>
          </cell>
          <cell r="M3232" t="str">
            <v>ALICIA CABAN</v>
          </cell>
          <cell r="N3232" t="str">
            <v>BLAIR DISTRICT</v>
          </cell>
          <cell r="O3232" t="str">
            <v>EFFECTIVE 8/10/20 Del in all locations unless cust chooses not to.</v>
          </cell>
          <cell r="P3232">
            <v>40899</v>
          </cell>
          <cell r="Q3232">
            <v>44299.509594907402</v>
          </cell>
          <cell r="R3232">
            <v>44739</v>
          </cell>
          <cell r="S3232" t="str">
            <v>FRANKIE</v>
          </cell>
          <cell r="V3232" t="str">
            <v>41.228950</v>
          </cell>
          <cell r="W3232" t="str">
            <v>-73.031483</v>
          </cell>
        </row>
        <row r="3233">
          <cell r="B3233">
            <v>403011</v>
          </cell>
          <cell r="C3233" t="str">
            <v>Marley s Bar &amp; Bistro</v>
          </cell>
          <cell r="D3233" t="str">
            <v>C</v>
          </cell>
          <cell r="E3233">
            <v>0</v>
          </cell>
          <cell r="F3233" t="str">
            <v>TF</v>
          </cell>
          <cell r="G3233" t="str">
            <v>101 Old Ridgefield Rd</v>
          </cell>
          <cell r="H3233" t="str">
            <v>WILTON</v>
          </cell>
          <cell r="I3233" t="str">
            <v>CT</v>
          </cell>
          <cell r="J3233" t="str">
            <v>06897</v>
          </cell>
          <cell r="K3233" t="str">
            <v>Exact Auto Street Reference Geocoded</v>
          </cell>
          <cell r="M3233" t="str">
            <v>ALICIA CABAN</v>
          </cell>
          <cell r="N3233" t="str">
            <v>BLAIR DISTRICT</v>
          </cell>
          <cell r="O3233" t="str">
            <v>8/24/2020 - Do not deliver in facility until further notice. Contact Trans with questions.</v>
          </cell>
          <cell r="P3233">
            <v>40963</v>
          </cell>
          <cell r="Q3233">
            <v>44299.509594907402</v>
          </cell>
          <cell r="R3233">
            <v>44760</v>
          </cell>
          <cell r="S3233" t="str">
            <v>FRANKIE</v>
          </cell>
          <cell r="V3233" t="str">
            <v>41.194246</v>
          </cell>
          <cell r="W3233" t="str">
            <v>-73.432238</v>
          </cell>
        </row>
        <row r="3234">
          <cell r="B3234">
            <v>403019</v>
          </cell>
          <cell r="C3234" t="str">
            <v>Libby Coverly Catering 9:30-3</v>
          </cell>
          <cell r="E3234">
            <v>0</v>
          </cell>
          <cell r="F3234" t="str">
            <v>TR</v>
          </cell>
          <cell r="G3234" t="str">
            <v>49 Brownhouse rd</v>
          </cell>
          <cell r="H3234" t="str">
            <v>STAMFORD</v>
          </cell>
          <cell r="I3234" t="str">
            <v>CT</v>
          </cell>
          <cell r="J3234" t="str">
            <v>06902</v>
          </cell>
          <cell r="K3234" t="str">
            <v>Exact Auto Street Reference Geocoded</v>
          </cell>
          <cell r="M3234" t="str">
            <v>ALICIA CABAN</v>
          </cell>
          <cell r="N3234" t="str">
            <v>BLAIR DISTRICT</v>
          </cell>
          <cell r="P3234">
            <v>41096</v>
          </cell>
          <cell r="Q3234">
            <v>44299.509594907402</v>
          </cell>
          <cell r="R3234">
            <v>43892</v>
          </cell>
          <cell r="S3234" t="str">
            <v>FRANKIE</v>
          </cell>
          <cell r="V3234" t="str">
            <v>41.041045</v>
          </cell>
          <cell r="W3234" t="str">
            <v>-73.562419</v>
          </cell>
        </row>
        <row r="3235">
          <cell r="B3235">
            <v>403021</v>
          </cell>
          <cell r="C3235" t="str">
            <v>Greenwich High School 6-9</v>
          </cell>
          <cell r="D3235" t="str">
            <v>A</v>
          </cell>
          <cell r="E3235">
            <v>0</v>
          </cell>
          <cell r="F3235" t="str">
            <v>TR</v>
          </cell>
          <cell r="G3235" t="str">
            <v>10 Hillside Ave</v>
          </cell>
          <cell r="H3235" t="str">
            <v>GREENWICH</v>
          </cell>
          <cell r="I3235" t="str">
            <v>CT</v>
          </cell>
          <cell r="J3235" t="str">
            <v>06830</v>
          </cell>
          <cell r="K3235" t="str">
            <v>High Confidence Auto Street Ref Geocoded</v>
          </cell>
          <cell r="M3235" t="str">
            <v>ALICIA CABAN</v>
          </cell>
          <cell r="N3235" t="str">
            <v>BLAIR DISTRICT</v>
          </cell>
          <cell r="O3235" t="str">
            <v>EFFECTIVE 8/10/20 Del in all locations unless cust chooses not to.</v>
          </cell>
          <cell r="P3235">
            <v>41135</v>
          </cell>
          <cell r="Q3235">
            <v>44299.509594907402</v>
          </cell>
          <cell r="R3235">
            <v>44361</v>
          </cell>
          <cell r="S3235" t="str">
            <v>FRANKIE</v>
          </cell>
          <cell r="V3235" t="str">
            <v>41.041024</v>
          </cell>
          <cell r="W3235" t="str">
            <v>-73.611891</v>
          </cell>
        </row>
        <row r="3236">
          <cell r="B3236">
            <v>403023</v>
          </cell>
          <cell r="C3236" t="str">
            <v>LEGEND FOOD SERVICE</v>
          </cell>
          <cell r="E3236">
            <v>0</v>
          </cell>
          <cell r="F3236" t="str">
            <v>TF</v>
          </cell>
          <cell r="G3236" t="str">
            <v>29 BAER CIRCLE</v>
          </cell>
          <cell r="H3236" t="str">
            <v>NEW HAVEN</v>
          </cell>
          <cell r="I3236" t="str">
            <v>CT</v>
          </cell>
          <cell r="J3236" t="str">
            <v>06512</v>
          </cell>
          <cell r="K3236" t="str">
            <v>High Confidence Auto Street Ref Geocoded</v>
          </cell>
          <cell r="M3236" t="str">
            <v>ALICIA CABAN</v>
          </cell>
          <cell r="N3236" t="str">
            <v>LORI BLAIR</v>
          </cell>
          <cell r="P3236">
            <v>44763</v>
          </cell>
          <cell r="Q3236">
            <v>44763.802106481497</v>
          </cell>
          <cell r="S3236" t="str">
            <v>FRANKIE</v>
          </cell>
          <cell r="V3236" t="str">
            <v>41.250885</v>
          </cell>
          <cell r="W3236" t="str">
            <v>-72.881250</v>
          </cell>
        </row>
        <row r="3237">
          <cell r="B3237">
            <v>403026</v>
          </cell>
          <cell r="C3237" t="str">
            <v>ST CHRISTOPHERS - VALHALLA</v>
          </cell>
          <cell r="D3237" t="str">
            <v>A</v>
          </cell>
          <cell r="E3237">
            <v>0</v>
          </cell>
          <cell r="F3237" t="str">
            <v>W</v>
          </cell>
          <cell r="G3237" t="str">
            <v>1700 OLD ORCHARD STREET</v>
          </cell>
          <cell r="H3237" t="str">
            <v>VALHALLA</v>
          </cell>
          <cell r="I3237" t="str">
            <v>NY</v>
          </cell>
          <cell r="J3237" t="str">
            <v>10595</v>
          </cell>
          <cell r="K3237" t="str">
            <v>Low Confidence Auto Street Ref Geocoded</v>
          </cell>
          <cell r="M3237" t="str">
            <v>ALICIA CABAN</v>
          </cell>
          <cell r="N3237" t="str">
            <v>BLAIR DISTRICT</v>
          </cell>
          <cell r="O3237" t="str">
            <v>EFFECTIVE 8/10/20 Del in all locations unless cust chooses not to.  Please call customer (Winston Johnson) on cell phone 914-760-6115. To ensure someone will sign for the del</v>
          </cell>
          <cell r="P3237">
            <v>43811</v>
          </cell>
          <cell r="Q3237">
            <v>44299.509594907402</v>
          </cell>
          <cell r="R3237">
            <v>44411</v>
          </cell>
          <cell r="S3237" t="str">
            <v>FRANKIE</v>
          </cell>
          <cell r="V3237" t="str">
            <v>41.114622</v>
          </cell>
          <cell r="W3237" t="str">
            <v>-73.766461</v>
          </cell>
        </row>
        <row r="3238">
          <cell r="B3238">
            <v>403027</v>
          </cell>
          <cell r="C3238" t="str">
            <v>St Christophers</v>
          </cell>
          <cell r="E3238">
            <v>0</v>
          </cell>
          <cell r="F3238" t="str">
            <v>W</v>
          </cell>
          <cell r="G3238" t="str">
            <v>71 South Broadway</v>
          </cell>
          <cell r="H3238" t="str">
            <v>DOBBS FERRY</v>
          </cell>
          <cell r="I3238" t="str">
            <v>NY</v>
          </cell>
          <cell r="J3238" t="str">
            <v>10522</v>
          </cell>
          <cell r="K3238" t="str">
            <v>Med Confidence Auto Street Ref Geocoded</v>
          </cell>
          <cell r="M3238" t="str">
            <v>ALICIA CABAN</v>
          </cell>
          <cell r="N3238" t="str">
            <v>BLAIR DISTRICT</v>
          </cell>
          <cell r="P3238">
            <v>43774</v>
          </cell>
          <cell r="Q3238">
            <v>44299.509594907402</v>
          </cell>
          <cell r="R3238">
            <v>44152</v>
          </cell>
          <cell r="S3238" t="str">
            <v>FRANKIE</v>
          </cell>
          <cell r="V3238" t="str">
            <v>41.006002</v>
          </cell>
          <cell r="W3238" t="str">
            <v>-73.879629</v>
          </cell>
        </row>
        <row r="3239">
          <cell r="B3239">
            <v>403040</v>
          </cell>
          <cell r="C3239" t="str">
            <v>Monroe Fish Market 9-6</v>
          </cell>
          <cell r="D3239" t="str">
            <v>B</v>
          </cell>
          <cell r="E3239">
            <v>0</v>
          </cell>
          <cell r="F3239" t="str">
            <v>T</v>
          </cell>
          <cell r="G3239" t="str">
            <v>477 Main St</v>
          </cell>
          <cell r="H3239" t="str">
            <v>MONROE</v>
          </cell>
          <cell r="I3239" t="str">
            <v>CT</v>
          </cell>
          <cell r="J3239" t="str">
            <v>06468</v>
          </cell>
          <cell r="K3239" t="str">
            <v>Exact Auto Street Reference Geocoded</v>
          </cell>
          <cell r="M3239" t="str">
            <v>ALICIA CABAN</v>
          </cell>
          <cell r="N3239" t="str">
            <v>BLAIR DISTRICT</v>
          </cell>
          <cell r="O3239" t="str">
            <v>EFFECTIVE 8/10/20 Del in all locations unless cust chooses not to.</v>
          </cell>
          <cell r="P3239">
            <v>41948</v>
          </cell>
          <cell r="Q3239">
            <v>44299.509594907402</v>
          </cell>
          <cell r="R3239">
            <v>44747</v>
          </cell>
          <cell r="S3239" t="str">
            <v>FRANKIE</v>
          </cell>
          <cell r="V3239" t="str">
            <v>41.325336</v>
          </cell>
          <cell r="W3239" t="str">
            <v>-73.267231</v>
          </cell>
        </row>
        <row r="3240">
          <cell r="B3240">
            <v>403046</v>
          </cell>
          <cell r="C3240" t="str">
            <v>Greenwich Country Day School 6-10</v>
          </cell>
          <cell r="D3240" t="str">
            <v>B</v>
          </cell>
          <cell r="E3240">
            <v>0</v>
          </cell>
          <cell r="F3240" t="str">
            <v>TR</v>
          </cell>
          <cell r="G3240" t="str">
            <v>401 Old Church Rd</v>
          </cell>
          <cell r="H3240" t="str">
            <v>GREENWICH</v>
          </cell>
          <cell r="I3240" t="str">
            <v>CT</v>
          </cell>
          <cell r="J3240" t="str">
            <v>06830</v>
          </cell>
          <cell r="K3240" t="str">
            <v>Exact Auto Street Reference Geocoded</v>
          </cell>
          <cell r="L3240" t="str">
            <v>LG;EJ</v>
          </cell>
          <cell r="M3240" t="str">
            <v>ALICIA CABAN</v>
          </cell>
          <cell r="N3240" t="str">
            <v>BLAIR DISTRICT</v>
          </cell>
          <cell r="O3240" t="str">
            <v>Call number on Manifest so they can open door.</v>
          </cell>
          <cell r="P3240">
            <v>42193</v>
          </cell>
          <cell r="Q3240">
            <v>44496.539884259299</v>
          </cell>
          <cell r="R3240">
            <v>44762</v>
          </cell>
          <cell r="S3240" t="str">
            <v>FRANKIE</v>
          </cell>
          <cell r="V3240" t="str">
            <v>41.048644</v>
          </cell>
          <cell r="W3240" t="str">
            <v>-73.616226</v>
          </cell>
        </row>
        <row r="3241">
          <cell r="B3241">
            <v>403056</v>
          </cell>
          <cell r="C3241" t="str">
            <v>St Marks Daycare 630-5</v>
          </cell>
          <cell r="D3241" t="str">
            <v>B</v>
          </cell>
          <cell r="E3241">
            <v>0</v>
          </cell>
          <cell r="F3241" t="str">
            <v>F</v>
          </cell>
          <cell r="G3241" t="str">
            <v>368 Newfield St</v>
          </cell>
          <cell r="H3241" t="str">
            <v>BRIDGEPORT</v>
          </cell>
          <cell r="I3241" t="str">
            <v>CT</v>
          </cell>
          <cell r="J3241" t="str">
            <v>06607</v>
          </cell>
          <cell r="K3241" t="str">
            <v>High Confidence Auto Street Ref Geocoded</v>
          </cell>
          <cell r="M3241" t="str">
            <v>ALICIA CABAN</v>
          </cell>
          <cell r="N3241" t="str">
            <v>BLAIR DISTRICT</v>
          </cell>
          <cell r="O3241" t="str">
            <v>EFFECTIVE 8/10/20 Del in all locations unless cust chooses not to.</v>
          </cell>
          <cell r="P3241">
            <v>42467</v>
          </cell>
          <cell r="Q3241">
            <v>44299.509594907402</v>
          </cell>
          <cell r="R3241">
            <v>44763</v>
          </cell>
          <cell r="S3241" t="str">
            <v>FRANKIE</v>
          </cell>
          <cell r="V3241" t="str">
            <v>41.173841</v>
          </cell>
          <cell r="W3241" t="str">
            <v>-73.168056</v>
          </cell>
        </row>
        <row r="3242">
          <cell r="B3242">
            <v>403057</v>
          </cell>
          <cell r="C3242" t="str">
            <v>Precious Memories 7-4</v>
          </cell>
          <cell r="D3242" t="str">
            <v>B</v>
          </cell>
          <cell r="E3242">
            <v>0</v>
          </cell>
          <cell r="F3242" t="str">
            <v>F</v>
          </cell>
          <cell r="G3242" t="str">
            <v>2181 Main St</v>
          </cell>
          <cell r="H3242" t="str">
            <v>BRIDGEPORT</v>
          </cell>
          <cell r="I3242" t="str">
            <v>CT</v>
          </cell>
          <cell r="J3242" t="str">
            <v>06606</v>
          </cell>
          <cell r="K3242" t="str">
            <v>Exact Auto Street Reference Geocoded</v>
          </cell>
          <cell r="M3242" t="str">
            <v>ALICIA CABAN</v>
          </cell>
          <cell r="N3242" t="str">
            <v>BLAIR DISTRICT</v>
          </cell>
          <cell r="O3242" t="str">
            <v>EFFECTIVE 8/10/20 Del in all locations unless cust chooses not to.</v>
          </cell>
          <cell r="P3242">
            <v>42513</v>
          </cell>
          <cell r="Q3242">
            <v>44496.570127314801</v>
          </cell>
          <cell r="R3242">
            <v>44140</v>
          </cell>
          <cell r="S3242" t="str">
            <v>FRANKIE</v>
          </cell>
          <cell r="V3242" t="str">
            <v>41.192828</v>
          </cell>
          <cell r="W3242" t="str">
            <v>-73.197839</v>
          </cell>
        </row>
        <row r="3243">
          <cell r="B3243">
            <v>403059</v>
          </cell>
          <cell r="C3243" t="str">
            <v>Precious Memories 1   7-1130 / 12/130</v>
          </cell>
          <cell r="D3243" t="str">
            <v>B</v>
          </cell>
          <cell r="E3243">
            <v>0</v>
          </cell>
          <cell r="F3243" t="str">
            <v>F</v>
          </cell>
          <cell r="G3243" t="str">
            <v>3600 Main St</v>
          </cell>
          <cell r="H3243" t="str">
            <v>BRIDGEPORT</v>
          </cell>
          <cell r="I3243" t="str">
            <v>CT</v>
          </cell>
          <cell r="J3243" t="str">
            <v>06606</v>
          </cell>
          <cell r="K3243" t="str">
            <v>Exact Auto Street Reference Geocoded</v>
          </cell>
          <cell r="M3243" t="str">
            <v>ALICIA CABAN</v>
          </cell>
          <cell r="N3243" t="str">
            <v>BLAIR DISTRICT</v>
          </cell>
          <cell r="O3243" t="str">
            <v>EFFECTIVE 8/10/20 Del in all locations unless cust chooses not to.</v>
          </cell>
          <cell r="P3243">
            <v>42620</v>
          </cell>
          <cell r="Q3243">
            <v>44299.509594907402</v>
          </cell>
          <cell r="R3243">
            <v>44742</v>
          </cell>
          <cell r="S3243" t="str">
            <v>FRANKIE</v>
          </cell>
          <cell r="V3243" t="str">
            <v>41.210377</v>
          </cell>
          <cell r="W3243" t="str">
            <v>-73.209023</v>
          </cell>
        </row>
        <row r="3244">
          <cell r="B3244">
            <v>403060</v>
          </cell>
          <cell r="C3244" t="str">
            <v>Precious Memoeries 2  7-1130 / 12-130</v>
          </cell>
          <cell r="D3244" t="str">
            <v>B</v>
          </cell>
          <cell r="E3244">
            <v>0</v>
          </cell>
          <cell r="F3244" t="str">
            <v>F</v>
          </cell>
          <cell r="G3244" t="str">
            <v>753 Fairfield Ave</v>
          </cell>
          <cell r="H3244" t="str">
            <v>BRIDGEPORT</v>
          </cell>
          <cell r="I3244" t="str">
            <v>CT</v>
          </cell>
          <cell r="J3244" t="str">
            <v>06604</v>
          </cell>
          <cell r="K3244" t="str">
            <v>Exact Auto Street Reference Geocoded</v>
          </cell>
          <cell r="M3244" t="str">
            <v>ALICIA CABAN</v>
          </cell>
          <cell r="N3244" t="str">
            <v>BLAIR DISTRICT</v>
          </cell>
          <cell r="O3244" t="str">
            <v>EFFECTIVE 8/10/20 Del in all locations unless cust chooses not to.</v>
          </cell>
          <cell r="P3244">
            <v>42620</v>
          </cell>
          <cell r="Q3244">
            <v>44299.509594907402</v>
          </cell>
          <cell r="R3244">
            <v>44742</v>
          </cell>
          <cell r="S3244" t="str">
            <v>FRANKIE</v>
          </cell>
          <cell r="V3244" t="str">
            <v>41.174616</v>
          </cell>
          <cell r="W3244" t="str">
            <v>-73.199172</v>
          </cell>
        </row>
        <row r="3245">
          <cell r="B3245">
            <v>403061</v>
          </cell>
          <cell r="C3245" t="str">
            <v>Precious Memories 3  7-1130 / 12-130</v>
          </cell>
          <cell r="D3245" t="str">
            <v>B</v>
          </cell>
          <cell r="E3245">
            <v>0</v>
          </cell>
          <cell r="F3245" t="str">
            <v>F</v>
          </cell>
          <cell r="G3245" t="str">
            <v>1332 North Ave</v>
          </cell>
          <cell r="H3245" t="str">
            <v>BRIDGEPORT</v>
          </cell>
          <cell r="I3245" t="str">
            <v>CT</v>
          </cell>
          <cell r="J3245" t="str">
            <v>06604</v>
          </cell>
          <cell r="K3245" t="str">
            <v>Exact Auto Street Reference Geocoded</v>
          </cell>
          <cell r="M3245" t="str">
            <v>ALICIA CABAN</v>
          </cell>
          <cell r="N3245" t="str">
            <v>BLAIR DISTRICT</v>
          </cell>
          <cell r="O3245" t="str">
            <v>EFFECTIVE 8/10/20 Del in all locations unless cust chooses not to.</v>
          </cell>
          <cell r="P3245">
            <v>42620</v>
          </cell>
          <cell r="Q3245">
            <v>44299.509594907402</v>
          </cell>
          <cell r="R3245">
            <v>44742</v>
          </cell>
          <cell r="S3245" t="str">
            <v>FRANKIE</v>
          </cell>
          <cell r="V3245" t="str">
            <v>41.187774</v>
          </cell>
          <cell r="W3245" t="str">
            <v>-73.201856</v>
          </cell>
        </row>
        <row r="3246">
          <cell r="B3246">
            <v>403067</v>
          </cell>
          <cell r="C3246" t="str">
            <v>SUN SET BEACH CAFE</v>
          </cell>
          <cell r="D3246" t="str">
            <v>C</v>
          </cell>
          <cell r="E3246">
            <v>0</v>
          </cell>
          <cell r="F3246" t="str">
            <v>TR</v>
          </cell>
          <cell r="G3246" t="str">
            <v>323 FAIRFIELD BEACH ROAD</v>
          </cell>
          <cell r="H3246" t="str">
            <v>FAIRFIELD</v>
          </cell>
          <cell r="I3246" t="str">
            <v>CT</v>
          </cell>
          <cell r="J3246" t="str">
            <v>06825</v>
          </cell>
          <cell r="K3246" t="str">
            <v>High Confidence Auto Street Ref Geocoded</v>
          </cell>
          <cell r="M3246" t="str">
            <v>JAMES NASTRI</v>
          </cell>
          <cell r="N3246" t="str">
            <v>BLAIR DISTRICT</v>
          </cell>
          <cell r="P3246">
            <v>43642</v>
          </cell>
          <cell r="Q3246">
            <v>44375.546168981498</v>
          </cell>
          <cell r="R3246">
            <v>44410</v>
          </cell>
          <cell r="S3246" t="str">
            <v>ADMIN</v>
          </cell>
          <cell r="V3246" t="str">
            <v>41.134854</v>
          </cell>
          <cell r="W3246" t="str">
            <v>-73.241808</v>
          </cell>
        </row>
        <row r="3247">
          <cell r="B3247">
            <v>403068</v>
          </cell>
          <cell r="C3247" t="str">
            <v>WHAT S COOKING</v>
          </cell>
          <cell r="D3247" t="str">
            <v>A</v>
          </cell>
          <cell r="E3247">
            <v>0</v>
          </cell>
          <cell r="F3247" t="str">
            <v>TR</v>
          </cell>
          <cell r="G3247" t="str">
            <v>880 SOUTH BENSON ROAD</v>
          </cell>
          <cell r="H3247" t="str">
            <v>FAIRFIELD</v>
          </cell>
          <cell r="I3247" t="str">
            <v>CT</v>
          </cell>
          <cell r="J3247" t="str">
            <v>06824</v>
          </cell>
          <cell r="K3247" t="str">
            <v>Exact Auto Street Reference Geocoded</v>
          </cell>
          <cell r="M3247" t="str">
            <v>JAMES NASTRI</v>
          </cell>
          <cell r="N3247" t="str">
            <v>BLAIR DISTRICT</v>
          </cell>
          <cell r="P3247">
            <v>43642</v>
          </cell>
          <cell r="Q3247">
            <v>44375.546793981499</v>
          </cell>
          <cell r="R3247">
            <v>44377</v>
          </cell>
          <cell r="S3247" t="str">
            <v>ADMIN</v>
          </cell>
          <cell r="V3247" t="str">
            <v>41.143006</v>
          </cell>
          <cell r="W3247" t="str">
            <v>-73.235685</v>
          </cell>
        </row>
        <row r="3248">
          <cell r="B3248">
            <v>403070</v>
          </cell>
          <cell r="C3248" t="str">
            <v>New Wave Seafood 9-5</v>
          </cell>
          <cell r="D3248" t="str">
            <v>C</v>
          </cell>
          <cell r="E3248">
            <v>0</v>
          </cell>
          <cell r="F3248" t="str">
            <v>TR</v>
          </cell>
          <cell r="G3248" t="str">
            <v>81 Camp Ave</v>
          </cell>
          <cell r="H3248" t="str">
            <v>STAMFORD</v>
          </cell>
          <cell r="I3248" t="str">
            <v>CT</v>
          </cell>
          <cell r="J3248" t="str">
            <v>06907</v>
          </cell>
          <cell r="K3248" t="str">
            <v>Exact Auto Street Reference Geocoded</v>
          </cell>
          <cell r="M3248" t="str">
            <v>ALICIA CABAN</v>
          </cell>
          <cell r="N3248" t="str">
            <v>BLAIR DISTRICT</v>
          </cell>
          <cell r="O3248" t="str">
            <v>EFFECTIVE 8/10/20 Del in all locations unless cust chooses not to.</v>
          </cell>
          <cell r="P3248">
            <v>43019</v>
          </cell>
          <cell r="Q3248">
            <v>44299.509594907402</v>
          </cell>
          <cell r="R3248">
            <v>44655</v>
          </cell>
          <cell r="S3248" t="str">
            <v>FRANKIE</v>
          </cell>
          <cell r="V3248" t="str">
            <v>41.095296</v>
          </cell>
          <cell r="W3248" t="str">
            <v>-73.515171</v>
          </cell>
        </row>
        <row r="3249">
          <cell r="B3249">
            <v>403071</v>
          </cell>
          <cell r="C3249" t="str">
            <v>Greenwich Country Day School 6-10</v>
          </cell>
          <cell r="D3249" t="str">
            <v>B</v>
          </cell>
          <cell r="E3249">
            <v>0</v>
          </cell>
          <cell r="F3249" t="str">
            <v>TR</v>
          </cell>
          <cell r="G3249" t="str">
            <v>401 Old Church Rd</v>
          </cell>
          <cell r="H3249" t="str">
            <v>GREENWICH</v>
          </cell>
          <cell r="I3249" t="str">
            <v>CT</v>
          </cell>
          <cell r="J3249" t="str">
            <v>6830.</v>
          </cell>
          <cell r="K3249" t="str">
            <v>Exact Auto Street Reference Geocoded</v>
          </cell>
          <cell r="M3249" t="str">
            <v>ALICIA CABAN</v>
          </cell>
          <cell r="N3249" t="str">
            <v>BLAIR DISTRICT</v>
          </cell>
          <cell r="P3249">
            <v>44002</v>
          </cell>
          <cell r="Q3249">
            <v>44496.570127314801</v>
          </cell>
          <cell r="S3249" t="str">
            <v>FRANKIE</v>
          </cell>
          <cell r="V3249" t="str">
            <v>41.048644</v>
          </cell>
          <cell r="W3249" t="str">
            <v>-73.616226</v>
          </cell>
        </row>
        <row r="3250">
          <cell r="B3250">
            <v>403072</v>
          </cell>
          <cell r="C3250" t="str">
            <v>Hub &amp; Spoke 10-6</v>
          </cell>
          <cell r="D3250" t="str">
            <v>C</v>
          </cell>
          <cell r="E3250">
            <v>0</v>
          </cell>
          <cell r="F3250" t="str">
            <v>TF</v>
          </cell>
          <cell r="G3250" t="str">
            <v>3001 Fairfield Ave</v>
          </cell>
          <cell r="H3250" t="str">
            <v>BRIDGEPORT</v>
          </cell>
          <cell r="I3250" t="str">
            <v>CT</v>
          </cell>
          <cell r="J3250" t="str">
            <v>06605</v>
          </cell>
          <cell r="K3250" t="str">
            <v>Exact Auto Street Reference Geocoded</v>
          </cell>
          <cell r="M3250" t="str">
            <v>ALICIA CABAN</v>
          </cell>
          <cell r="N3250" t="str">
            <v>BLAIR DISTRICT</v>
          </cell>
          <cell r="O3250" t="str">
            <v>EFFECTIVE 8/10/20 Del in all locations unless cust chooses not to.  Pick up milk crates</v>
          </cell>
          <cell r="P3250">
            <v>43097</v>
          </cell>
          <cell r="Q3250">
            <v>44299.509594907402</v>
          </cell>
          <cell r="R3250">
            <v>44578</v>
          </cell>
          <cell r="S3250" t="str">
            <v>FRANKIE</v>
          </cell>
          <cell r="V3250" t="str">
            <v>41.155855</v>
          </cell>
          <cell r="W3250" t="str">
            <v>-73.228930</v>
          </cell>
        </row>
        <row r="3251">
          <cell r="B3251">
            <v>403073</v>
          </cell>
          <cell r="C3251" t="str">
            <v>Billy s Bakery</v>
          </cell>
          <cell r="D3251" t="str">
            <v>D</v>
          </cell>
          <cell r="E3251">
            <v>0</v>
          </cell>
          <cell r="F3251" t="str">
            <v>F</v>
          </cell>
          <cell r="G3251" t="str">
            <v>1885 Blackrock Turnpike</v>
          </cell>
          <cell r="H3251" t="str">
            <v>Fairfield</v>
          </cell>
          <cell r="I3251" t="str">
            <v>CT</v>
          </cell>
          <cell r="J3251" t="str">
            <v>06825</v>
          </cell>
          <cell r="K3251" t="str">
            <v>Exact Auto Street Reference Geocoded</v>
          </cell>
          <cell r="M3251" t="str">
            <v>ALICIA CABAN</v>
          </cell>
          <cell r="N3251" t="str">
            <v>BLAIR DISTRICT</v>
          </cell>
          <cell r="O3251" t="str">
            <v>EFFECTIVE 8/10/20 Del in all locations unless cust chooses not to.</v>
          </cell>
          <cell r="P3251">
            <v>43157</v>
          </cell>
          <cell r="Q3251">
            <v>44329.743611111102</v>
          </cell>
          <cell r="R3251">
            <v>44756</v>
          </cell>
          <cell r="S3251" t="str">
            <v>FRANKIE</v>
          </cell>
          <cell r="V3251" t="str">
            <v>41.180238</v>
          </cell>
          <cell r="W3251" t="str">
            <v>-73.247689</v>
          </cell>
        </row>
        <row r="3252">
          <cell r="B3252">
            <v>403081</v>
          </cell>
          <cell r="C3252" t="str">
            <v>GREENWICH SKATING CLUB 7-2</v>
          </cell>
          <cell r="D3252" t="str">
            <v>B</v>
          </cell>
          <cell r="E3252">
            <v>0</v>
          </cell>
          <cell r="F3252" t="str">
            <v>TR</v>
          </cell>
          <cell r="G3252" t="str">
            <v>9 CARDINAL RD</v>
          </cell>
          <cell r="H3252" t="str">
            <v>GREENWICH</v>
          </cell>
          <cell r="I3252" t="str">
            <v>CT</v>
          </cell>
          <cell r="J3252" t="str">
            <v>06830</v>
          </cell>
          <cell r="K3252" t="str">
            <v>Exact Auto Street Reference Geocoded</v>
          </cell>
          <cell r="M3252" t="str">
            <v>ALICIA CABAN</v>
          </cell>
          <cell r="N3252" t="str">
            <v>BLAIR DISTRICT</v>
          </cell>
          <cell r="P3252">
            <v>43395</v>
          </cell>
          <cell r="Q3252">
            <v>44299.509583333303</v>
          </cell>
          <cell r="R3252">
            <v>44601</v>
          </cell>
          <cell r="S3252" t="str">
            <v>FRANKIE</v>
          </cell>
          <cell r="V3252" t="str">
            <v>41.046294</v>
          </cell>
          <cell r="W3252" t="str">
            <v>-73.609581</v>
          </cell>
        </row>
        <row r="3253">
          <cell r="B3253">
            <v>403084</v>
          </cell>
          <cell r="C3253" t="str">
            <v>St Aloysius</v>
          </cell>
          <cell r="E3253">
            <v>0</v>
          </cell>
          <cell r="F3253" t="str">
            <v>R</v>
          </cell>
          <cell r="G3253" t="str">
            <v>33 South Ave</v>
          </cell>
          <cell r="H3253" t="str">
            <v>NEW CANAAN</v>
          </cell>
          <cell r="I3253" t="str">
            <v>CT</v>
          </cell>
          <cell r="J3253" t="str">
            <v>06840</v>
          </cell>
          <cell r="K3253" t="str">
            <v>High Confidence Auto Street Ref Geocoded</v>
          </cell>
          <cell r="M3253" t="str">
            <v>ALICIA CABAN</v>
          </cell>
          <cell r="N3253" t="str">
            <v>BLAIR DISTRICT</v>
          </cell>
          <cell r="O3253" t="str">
            <v>The side entrance to the school for the delivery is in the shared parking lot between the school and church. I provided a picture. The cross streets are Elm street, cherry st</v>
          </cell>
          <cell r="P3253">
            <v>43467</v>
          </cell>
          <cell r="Q3253">
            <v>44299.509594907402</v>
          </cell>
          <cell r="R3253">
            <v>44203</v>
          </cell>
          <cell r="S3253" t="str">
            <v>FRANKIE</v>
          </cell>
          <cell r="V3253" t="str">
            <v>41.145829</v>
          </cell>
          <cell r="W3253" t="str">
            <v>-73.493071</v>
          </cell>
        </row>
        <row r="3254">
          <cell r="B3254">
            <v>403088</v>
          </cell>
          <cell r="C3254" t="str">
            <v>Solun Tappas Restaurant</v>
          </cell>
          <cell r="D3254" t="str">
            <v>C</v>
          </cell>
          <cell r="E3254">
            <v>0</v>
          </cell>
          <cell r="F3254" t="str">
            <v>W</v>
          </cell>
          <cell r="G3254" t="str">
            <v>245 Amity Rd</v>
          </cell>
          <cell r="H3254" t="str">
            <v>WOODBRIDGE</v>
          </cell>
          <cell r="I3254" t="str">
            <v>CT</v>
          </cell>
          <cell r="J3254" t="str">
            <v>06525</v>
          </cell>
          <cell r="K3254" t="str">
            <v>Exact Auto Street Reference Geocoded</v>
          </cell>
          <cell r="M3254" t="str">
            <v>JAMES NASTRI</v>
          </cell>
          <cell r="N3254" t="str">
            <v>BLAIR DISTRICT</v>
          </cell>
          <cell r="P3254">
            <v>43601</v>
          </cell>
          <cell r="Q3254">
            <v>44299.509618055599</v>
          </cell>
          <cell r="R3254">
            <v>44371</v>
          </cell>
          <cell r="S3254" t="str">
            <v>FRANKIE</v>
          </cell>
          <cell r="V3254" t="str">
            <v>41.342793</v>
          </cell>
          <cell r="W3254" t="str">
            <v>-72.983963</v>
          </cell>
        </row>
        <row r="3255">
          <cell r="B3255">
            <v>403090</v>
          </cell>
          <cell r="C3255" t="str">
            <v>GREENWICH COUNTRY DAY-UPP</v>
          </cell>
          <cell r="D3255" t="str">
            <v>B</v>
          </cell>
          <cell r="E3255">
            <v>0</v>
          </cell>
          <cell r="F3255" t="str">
            <v>TR</v>
          </cell>
          <cell r="G3255" t="str">
            <v>257 STANWICH ROAD</v>
          </cell>
          <cell r="H3255" t="str">
            <v>GREENWICH</v>
          </cell>
          <cell r="I3255" t="str">
            <v>CT</v>
          </cell>
          <cell r="J3255" t="str">
            <v>06830</v>
          </cell>
          <cell r="K3255" t="str">
            <v>Exact Auto Street Reference Geocoded</v>
          </cell>
          <cell r="M3255" t="str">
            <v>ALICIA CABAN</v>
          </cell>
          <cell r="N3255" t="str">
            <v>BLAIR DISTRICT</v>
          </cell>
          <cell r="O3255" t="str">
            <v>Must use St Agnes Entrance. Rear delivery entrance. Back to dock.</v>
          </cell>
          <cell r="P3255">
            <v>43664</v>
          </cell>
          <cell r="Q3255">
            <v>44577.731655092597</v>
          </cell>
          <cell r="R3255">
            <v>44714</v>
          </cell>
          <cell r="S3255" t="str">
            <v>ADMIN</v>
          </cell>
          <cell r="V3255" t="str">
            <v>41.074045</v>
          </cell>
          <cell r="W3255" t="str">
            <v>-73.603781</v>
          </cell>
        </row>
        <row r="3256">
          <cell r="B3256">
            <v>403092</v>
          </cell>
          <cell r="C3256" t="str">
            <v>HEALTHY EATING FOR KIDS</v>
          </cell>
          <cell r="D3256" t="str">
            <v>B</v>
          </cell>
          <cell r="E3256">
            <v>0</v>
          </cell>
          <cell r="F3256" t="str">
            <v>TF</v>
          </cell>
          <cell r="G3256" t="str">
            <v>2181 MAIN STREET</v>
          </cell>
          <cell r="H3256" t="str">
            <v>BRIDGEPORT</v>
          </cell>
          <cell r="I3256" t="str">
            <v>CT</v>
          </cell>
          <cell r="J3256" t="str">
            <v>06606</v>
          </cell>
          <cell r="K3256" t="str">
            <v>Exact Auto Street Reference Geocoded</v>
          </cell>
          <cell r="L3256" t="str">
            <v>LG</v>
          </cell>
          <cell r="M3256" t="str">
            <v>ALICIA CABAN</v>
          </cell>
          <cell r="N3256" t="str">
            <v>BLAIR DISTRICT</v>
          </cell>
          <cell r="P3256">
            <v>44049</v>
          </cell>
          <cell r="Q3256">
            <v>44496.539884259299</v>
          </cell>
          <cell r="R3256">
            <v>44763</v>
          </cell>
          <cell r="S3256" t="str">
            <v>FRANKIE</v>
          </cell>
          <cell r="V3256" t="str">
            <v>41.192828</v>
          </cell>
          <cell r="W3256" t="str">
            <v>-73.197839</v>
          </cell>
        </row>
        <row r="3257">
          <cell r="B3257">
            <v>403093</v>
          </cell>
          <cell r="C3257" t="str">
            <v>Remo Pizza</v>
          </cell>
          <cell r="D3257" t="str">
            <v>C</v>
          </cell>
          <cell r="E3257">
            <v>0</v>
          </cell>
          <cell r="F3257" t="str">
            <v>TF</v>
          </cell>
          <cell r="G3257" t="str">
            <v>3945 Main Street</v>
          </cell>
          <cell r="H3257" t="str">
            <v>BRIDGEPORT</v>
          </cell>
          <cell r="I3257" t="str">
            <v>CT</v>
          </cell>
          <cell r="J3257" t="str">
            <v>06606</v>
          </cell>
          <cell r="K3257" t="str">
            <v>High Confidence Auto Street Ref Geocoded</v>
          </cell>
          <cell r="M3257" t="str">
            <v>ALICIA CABAN</v>
          </cell>
          <cell r="N3257" t="str">
            <v>BLAIR DISTRICT</v>
          </cell>
          <cell r="P3257">
            <v>44091</v>
          </cell>
          <cell r="Q3257">
            <v>44299.509594907402</v>
          </cell>
          <cell r="R3257">
            <v>44627</v>
          </cell>
          <cell r="S3257" t="str">
            <v>FRANKIE</v>
          </cell>
          <cell r="V3257" t="str">
            <v>41.214563</v>
          </cell>
          <cell r="W3257" t="str">
            <v>-73.212245</v>
          </cell>
        </row>
        <row r="3258">
          <cell r="B3258">
            <v>403094</v>
          </cell>
          <cell r="C3258" t="str">
            <v>CENTRAL CT COAST YMCA - BRIDGEPORT</v>
          </cell>
          <cell r="D3258" t="str">
            <v>B</v>
          </cell>
          <cell r="E3258">
            <v>0</v>
          </cell>
          <cell r="F3258" t="str">
            <v>TF</v>
          </cell>
          <cell r="G3258" t="str">
            <v>401 KOSSUTH STREET</v>
          </cell>
          <cell r="H3258" t="str">
            <v>BRIDGEPORT</v>
          </cell>
          <cell r="I3258" t="str">
            <v>CT</v>
          </cell>
          <cell r="J3258" t="str">
            <v>06608</v>
          </cell>
          <cell r="K3258" t="str">
            <v>Exact Auto Street Reference Geocoded</v>
          </cell>
          <cell r="M3258" t="str">
            <v>ALICIA CABAN</v>
          </cell>
          <cell r="N3258" t="str">
            <v>BLAIR DISTRICT</v>
          </cell>
          <cell r="O3258" t="str">
            <v>GPS USE: 140 NOBLE AVE.  Deliveries go to back door along side the playground.   Same building as Bridge Academy School.  PICK UP MILK CRATES.</v>
          </cell>
          <cell r="P3258">
            <v>44124</v>
          </cell>
          <cell r="Q3258">
            <v>44517.501944444397</v>
          </cell>
          <cell r="R3258">
            <v>44490</v>
          </cell>
          <cell r="S3258" t="str">
            <v>FRANKIE</v>
          </cell>
          <cell r="V3258" t="str">
            <v>41.183873</v>
          </cell>
          <cell r="W3258" t="str">
            <v>-73.182880</v>
          </cell>
        </row>
        <row r="3259">
          <cell r="B3259">
            <v>403095</v>
          </cell>
          <cell r="C3259" t="str">
            <v>Naugatuck YMCA</v>
          </cell>
          <cell r="E3259">
            <v>0</v>
          </cell>
          <cell r="F3259" t="str">
            <v>TR</v>
          </cell>
          <cell r="G3259" t="str">
            <v>284 Church Street</v>
          </cell>
          <cell r="H3259" t="str">
            <v>NAUGATUCK</v>
          </cell>
          <cell r="I3259" t="str">
            <v>CT</v>
          </cell>
          <cell r="J3259" t="str">
            <v>06770</v>
          </cell>
          <cell r="K3259" t="str">
            <v>Exact Auto Street Reference Geocoded</v>
          </cell>
          <cell r="M3259" t="str">
            <v>ALICIA CABAN</v>
          </cell>
          <cell r="N3259" t="str">
            <v>BLAIR DISTRICT</v>
          </cell>
          <cell r="P3259">
            <v>44125</v>
          </cell>
          <cell r="Q3259">
            <v>44299.509594907402</v>
          </cell>
          <cell r="R3259">
            <v>44216</v>
          </cell>
          <cell r="S3259" t="str">
            <v>FRANKIE</v>
          </cell>
          <cell r="V3259" t="str">
            <v>41.492323</v>
          </cell>
          <cell r="W3259" t="str">
            <v>-73.054912</v>
          </cell>
        </row>
        <row r="3260">
          <cell r="B3260">
            <v>403096</v>
          </cell>
          <cell r="C3260" t="str">
            <v>Greenwich Country Day (Food Pantry)</v>
          </cell>
          <cell r="E3260">
            <v>0</v>
          </cell>
          <cell r="F3260" t="str">
            <v>TR</v>
          </cell>
          <cell r="G3260" t="str">
            <v>401 Old Church Road</v>
          </cell>
          <cell r="H3260" t="str">
            <v>GREENWICH</v>
          </cell>
          <cell r="I3260" t="str">
            <v>CT</v>
          </cell>
          <cell r="J3260" t="str">
            <v>06830</v>
          </cell>
          <cell r="K3260" t="str">
            <v>Exact Auto Street Reference Geocoded</v>
          </cell>
          <cell r="M3260" t="str">
            <v>ALICIA CABAN</v>
          </cell>
          <cell r="N3260" t="str">
            <v>BLAIR DISTRICT</v>
          </cell>
          <cell r="P3260">
            <v>44179</v>
          </cell>
          <cell r="Q3260">
            <v>44496.570127314801</v>
          </cell>
          <cell r="R3260">
            <v>44237</v>
          </cell>
          <cell r="S3260" t="str">
            <v>FRANKIE</v>
          </cell>
          <cell r="V3260" t="str">
            <v>41.048644</v>
          </cell>
          <cell r="W3260" t="str">
            <v>-73.616226</v>
          </cell>
        </row>
        <row r="3261">
          <cell r="B3261">
            <v>403097</v>
          </cell>
          <cell r="C3261" t="str">
            <v>COUNTRY CLUB OF FAIRFIELD</v>
          </cell>
          <cell r="D3261" t="str">
            <v>A</v>
          </cell>
          <cell r="E3261">
            <v>0</v>
          </cell>
          <cell r="F3261" t="str">
            <v>TR</v>
          </cell>
          <cell r="G3261" t="str">
            <v>960 SASCO HILL ROAD</v>
          </cell>
          <cell r="H3261" t="str">
            <v>FAIRFIELD</v>
          </cell>
          <cell r="I3261" t="str">
            <v>CT</v>
          </cell>
          <cell r="J3261" t="str">
            <v>06824</v>
          </cell>
          <cell r="K3261" t="str">
            <v>High Confidence Auto Street Ref Geocoded</v>
          </cell>
          <cell r="M3261" t="str">
            <v>ALICIA CABAN</v>
          </cell>
          <cell r="N3261" t="str">
            <v>BLAIR DISTRICT</v>
          </cell>
          <cell r="O3261" t="str">
            <v>GPS 508 SASCO HILL ROAD. Right down a private road. Tight until you hit the golf course. Guard shack next to mait. barn. call chef/contact at country club to lead you to delivery area.</v>
          </cell>
          <cell r="P3261">
            <v>44256</v>
          </cell>
          <cell r="Q3261">
            <v>44510.493576388901</v>
          </cell>
          <cell r="R3261">
            <v>44762</v>
          </cell>
          <cell r="S3261" t="str">
            <v>FRANKIE</v>
          </cell>
          <cell r="V3261" t="str">
            <v>41.126561</v>
          </cell>
          <cell r="W3261" t="str">
            <v>-73.273746</v>
          </cell>
        </row>
        <row r="3262">
          <cell r="B3262">
            <v>403098</v>
          </cell>
          <cell r="C3262" t="str">
            <v>Nick s Pizza Restaurant</v>
          </cell>
          <cell r="E3262">
            <v>0</v>
          </cell>
          <cell r="F3262" t="str">
            <v>TR</v>
          </cell>
          <cell r="G3262" t="str">
            <v>522 Glenbrook Road</v>
          </cell>
          <cell r="H3262" t="str">
            <v>STAMFORD</v>
          </cell>
          <cell r="I3262" t="str">
            <v>CT</v>
          </cell>
          <cell r="J3262" t="str">
            <v>06906</v>
          </cell>
          <cell r="K3262" t="str">
            <v>Exact Auto Street Reference Geocoded</v>
          </cell>
          <cell r="M3262" t="str">
            <v>ALICIA CABAN</v>
          </cell>
          <cell r="N3262" t="str">
            <v>BLAIR DISTRICT</v>
          </cell>
          <cell r="P3262">
            <v>44279</v>
          </cell>
          <cell r="Q3262">
            <v>44279.568622685198</v>
          </cell>
          <cell r="R3262">
            <v>44335</v>
          </cell>
          <cell r="S3262" t="str">
            <v>ADMIN</v>
          </cell>
          <cell r="V3262" t="str">
            <v>41.071293</v>
          </cell>
          <cell r="W3262" t="str">
            <v>-73.520651</v>
          </cell>
        </row>
        <row r="3263">
          <cell r="B3263">
            <v>403099</v>
          </cell>
          <cell r="C3263" t="str">
            <v>Piccolo s Sunnyside Deli</v>
          </cell>
          <cell r="E3263">
            <v>0</v>
          </cell>
          <cell r="F3263" t="str">
            <v>TR</v>
          </cell>
          <cell r="G3263" t="str">
            <v>425 River Road</v>
          </cell>
          <cell r="H3263" t="str">
            <v>SHELTON</v>
          </cell>
          <cell r="I3263" t="str">
            <v>CT</v>
          </cell>
          <cell r="J3263" t="str">
            <v>06484</v>
          </cell>
          <cell r="K3263" t="str">
            <v>Exact Auto Street Reference Geocoded</v>
          </cell>
          <cell r="M3263" t="str">
            <v>ALICIA CABAN</v>
          </cell>
          <cell r="N3263" t="str">
            <v>BLAIR DISTRICT</v>
          </cell>
          <cell r="O3263" t="str">
            <v>Delivery from street preferred</v>
          </cell>
          <cell r="P3263">
            <v>44300</v>
          </cell>
          <cell r="Q3263">
            <v>44305.5097916667</v>
          </cell>
          <cell r="S3263" t="str">
            <v>FRANKIE</v>
          </cell>
          <cell r="V3263" t="str">
            <v>41.291553</v>
          </cell>
          <cell r="W3263" t="str">
            <v>-73.074930</v>
          </cell>
        </row>
        <row r="3264">
          <cell r="B3264">
            <v>403100</v>
          </cell>
          <cell r="C3264" t="str">
            <v>COUNTRY CLUB OF FAIRFIELD - Snack Bar</v>
          </cell>
          <cell r="D3264" t="str">
            <v>A</v>
          </cell>
          <cell r="E3264">
            <v>0</v>
          </cell>
          <cell r="F3264" t="str">
            <v>TR</v>
          </cell>
          <cell r="G3264" t="str">
            <v>508 Sasco Hill Road</v>
          </cell>
          <cell r="H3264" t="str">
            <v>FAIRFIELD</v>
          </cell>
          <cell r="I3264" t="str">
            <v>CT</v>
          </cell>
          <cell r="J3264" t="str">
            <v>06824</v>
          </cell>
          <cell r="K3264" t="str">
            <v>Exact Auto Street Reference Geocoded</v>
          </cell>
          <cell r="M3264" t="str">
            <v>ALICIA CABAN</v>
          </cell>
          <cell r="N3264" t="str">
            <v>BLAIR DISTRICT</v>
          </cell>
          <cell r="P3264">
            <v>44342</v>
          </cell>
          <cell r="Q3264">
            <v>44354.836817129602</v>
          </cell>
          <cell r="R3264">
            <v>44760</v>
          </cell>
          <cell r="S3264" t="str">
            <v>FRANKIE</v>
          </cell>
          <cell r="V3264" t="str">
            <v>41.133026</v>
          </cell>
          <cell r="W3264" t="str">
            <v>-73.272992</v>
          </cell>
        </row>
        <row r="3265">
          <cell r="B3265">
            <v>403101</v>
          </cell>
          <cell r="C3265" t="str">
            <v>COUNTRY CLUB OF FAIRFIELD</v>
          </cell>
          <cell r="D3265" t="str">
            <v>A</v>
          </cell>
          <cell r="E3265">
            <v>0</v>
          </cell>
          <cell r="F3265" t="str">
            <v>TR</v>
          </cell>
          <cell r="G3265" t="str">
            <v>508 SASCO HILL ROAD</v>
          </cell>
          <cell r="H3265" t="str">
            <v>FAIRFIELD</v>
          </cell>
          <cell r="I3265" t="str">
            <v>CT</v>
          </cell>
          <cell r="J3265" t="str">
            <v>06824</v>
          </cell>
          <cell r="K3265" t="str">
            <v>Exact Auto Street Reference Geocoded</v>
          </cell>
          <cell r="M3265" t="str">
            <v>ALICIA CABAN</v>
          </cell>
          <cell r="N3265" t="str">
            <v>BLAIR DISTRICT</v>
          </cell>
          <cell r="O3265" t="str">
            <v>GPS 508 SASCO HILL ROAD. Right down a private road. Tight until you hit the golf course. Guard shack next to mait. barn. call chef/contact at country club to lead you to delivery area.</v>
          </cell>
          <cell r="P3265">
            <v>44354</v>
          </cell>
          <cell r="Q3265">
            <v>44510.493576388901</v>
          </cell>
          <cell r="S3265" t="str">
            <v>FRANKIE</v>
          </cell>
          <cell r="V3265" t="str">
            <v>41.133026</v>
          </cell>
          <cell r="W3265" t="str">
            <v>-73.272992</v>
          </cell>
        </row>
        <row r="3266">
          <cell r="B3266">
            <v>403102</v>
          </cell>
          <cell r="C3266" t="str">
            <v>Seasoned Catering</v>
          </cell>
          <cell r="D3266" t="str">
            <v>A</v>
          </cell>
          <cell r="E3266">
            <v>0</v>
          </cell>
          <cell r="F3266" t="str">
            <v>TF</v>
          </cell>
          <cell r="G3266" t="str">
            <v>1013 Housatonic Ave</v>
          </cell>
          <cell r="H3266" t="str">
            <v>BRIDGEPORT</v>
          </cell>
          <cell r="I3266" t="str">
            <v>CT</v>
          </cell>
          <cell r="J3266" t="str">
            <v>06606</v>
          </cell>
          <cell r="K3266" t="str">
            <v>Exact Auto Street Reference Geocoded</v>
          </cell>
          <cell r="M3266" t="str">
            <v>ALICIA CABAN</v>
          </cell>
          <cell r="N3266" t="str">
            <v>BLAIR DISTRICT</v>
          </cell>
          <cell r="P3266">
            <v>44377</v>
          </cell>
          <cell r="Q3266">
            <v>44377.507025462997</v>
          </cell>
          <cell r="R3266">
            <v>44417</v>
          </cell>
          <cell r="S3266" t="str">
            <v>ADMIN</v>
          </cell>
          <cell r="V3266" t="str">
            <v>41.194250</v>
          </cell>
          <cell r="W3266" t="str">
            <v>-73.193433</v>
          </cell>
        </row>
        <row r="3267">
          <cell r="B3267">
            <v>403103</v>
          </cell>
          <cell r="C3267" t="str">
            <v>Dry Docks Smokin Aces</v>
          </cell>
          <cell r="D3267" t="str">
            <v>A</v>
          </cell>
          <cell r="E3267">
            <v>0</v>
          </cell>
          <cell r="F3267" t="str">
            <v>R</v>
          </cell>
          <cell r="G3267" t="str">
            <v>165 Fillow Street</v>
          </cell>
          <cell r="H3267" t="str">
            <v>NORWALK</v>
          </cell>
          <cell r="I3267" t="str">
            <v>CT</v>
          </cell>
          <cell r="J3267" t="str">
            <v>06850</v>
          </cell>
          <cell r="K3267" t="str">
            <v>High Confidence Auto Street Ref Geocoded</v>
          </cell>
          <cell r="M3267" t="str">
            <v>ALICIA CABAN</v>
          </cell>
          <cell r="N3267" t="str">
            <v>BLAIR DISTRICT</v>
          </cell>
          <cell r="P3267">
            <v>44406</v>
          </cell>
          <cell r="Q3267">
            <v>44406.551666666703</v>
          </cell>
          <cell r="R3267">
            <v>44406</v>
          </cell>
          <cell r="S3267" t="str">
            <v>FRANKIE</v>
          </cell>
          <cell r="V3267" t="str">
            <v>41.119592</v>
          </cell>
          <cell r="W3267" t="str">
            <v>-73.444276</v>
          </cell>
        </row>
        <row r="3268">
          <cell r="B3268">
            <v>403104</v>
          </cell>
          <cell r="C3268" t="str">
            <v>Quail &amp; Ale Pub</v>
          </cell>
          <cell r="E3268">
            <v>0</v>
          </cell>
          <cell r="F3268" t="str">
            <v>WF</v>
          </cell>
          <cell r="G3268" t="str">
            <v>233 Derby Avenue</v>
          </cell>
          <cell r="H3268" t="str">
            <v>DERBY</v>
          </cell>
          <cell r="I3268" t="str">
            <v>CT</v>
          </cell>
          <cell r="J3268" t="str">
            <v>06418</v>
          </cell>
          <cell r="K3268" t="str">
            <v>Exact Auto Street Reference Geocoded</v>
          </cell>
          <cell r="M3268" t="str">
            <v>ALICIA CABAN</v>
          </cell>
          <cell r="N3268" t="str">
            <v>BLAIR DISTRICT</v>
          </cell>
          <cell r="P3268">
            <v>44475</v>
          </cell>
          <cell r="Q3268">
            <v>44475.526828703703</v>
          </cell>
          <cell r="S3268" t="str">
            <v>FRANKIE</v>
          </cell>
          <cell r="V3268" t="str">
            <v>41.325151</v>
          </cell>
          <cell r="W3268" t="str">
            <v>-73.080373</v>
          </cell>
        </row>
        <row r="3269">
          <cell r="B3269">
            <v>403105</v>
          </cell>
          <cell r="C3269" t="str">
            <v>Lovebird</v>
          </cell>
          <cell r="D3269" t="str">
            <v>C</v>
          </cell>
          <cell r="E3269">
            <v>0</v>
          </cell>
          <cell r="F3269" t="str">
            <v>WF</v>
          </cell>
          <cell r="G3269" t="str">
            <v>2385 BLACK ROCK TURNPIKE</v>
          </cell>
          <cell r="H3269" t="str">
            <v>FAIRFIELD</v>
          </cell>
          <cell r="I3269" t="str">
            <v>CT</v>
          </cell>
          <cell r="J3269" t="str">
            <v>06825</v>
          </cell>
          <cell r="K3269" t="str">
            <v>High Confidence Auto Street Ref Geocoded</v>
          </cell>
          <cell r="L3269" t="str">
            <v>28</v>
          </cell>
          <cell r="M3269" t="str">
            <v>ALICIA CABAN</v>
          </cell>
          <cell r="N3269" t="str">
            <v>BLAIR DISTRICT</v>
          </cell>
          <cell r="O3269" t="str">
            <v>No back door.  Must use front door for delivery</v>
          </cell>
          <cell r="P3269">
            <v>44468</v>
          </cell>
          <cell r="Q3269">
            <v>44475.790266203701</v>
          </cell>
          <cell r="R3269">
            <v>44719</v>
          </cell>
          <cell r="S3269" t="str">
            <v>FRANKIE</v>
          </cell>
          <cell r="V3269" t="str">
            <v>41.183416</v>
          </cell>
          <cell r="W3269" t="str">
            <v>-73.255431</v>
          </cell>
        </row>
        <row r="3270">
          <cell r="B3270">
            <v>403106</v>
          </cell>
          <cell r="C3270" t="str">
            <v>PEQUOT YACHT CLUB</v>
          </cell>
          <cell r="D3270" t="str">
            <v>C</v>
          </cell>
          <cell r="E3270">
            <v>0</v>
          </cell>
          <cell r="F3270" t="str">
            <v>TR</v>
          </cell>
          <cell r="G3270" t="str">
            <v>669 HARBOR ROAD</v>
          </cell>
          <cell r="H3270" t="str">
            <v>SOUTHPORT</v>
          </cell>
          <cell r="I3270" t="str">
            <v>CT</v>
          </cell>
          <cell r="J3270" t="str">
            <v>06890</v>
          </cell>
          <cell r="K3270" t="str">
            <v>High Confidence Auto Street Ref Geocoded</v>
          </cell>
          <cell r="M3270" t="str">
            <v>ALICIA CABAN</v>
          </cell>
          <cell r="N3270" t="str">
            <v>BLAIR DISTRICT</v>
          </cell>
          <cell r="P3270">
            <v>44504</v>
          </cell>
          <cell r="Q3270">
            <v>44504.720671296302</v>
          </cell>
          <cell r="R3270">
            <v>44760</v>
          </cell>
          <cell r="S3270" t="str">
            <v>FRANKIE</v>
          </cell>
          <cell r="V3270" t="str">
            <v>41.132989</v>
          </cell>
          <cell r="W3270" t="str">
            <v>-73.283158</v>
          </cell>
        </row>
        <row r="3271">
          <cell r="B3271">
            <v>403107</v>
          </cell>
          <cell r="C3271" t="str">
            <v>San Remo Pizza</v>
          </cell>
          <cell r="D3271" t="str">
            <v>A</v>
          </cell>
          <cell r="E3271">
            <v>0</v>
          </cell>
          <cell r="F3271" t="str">
            <v>TF</v>
          </cell>
          <cell r="G3271" t="str">
            <v>3945 MAIN ST</v>
          </cell>
          <cell r="H3271" t="str">
            <v>BRIDGEPORT</v>
          </cell>
          <cell r="I3271" t="str">
            <v>CT</v>
          </cell>
          <cell r="J3271" t="str">
            <v>06606</v>
          </cell>
          <cell r="K3271" t="str">
            <v>High Confidence Auto Street Ref Geocoded</v>
          </cell>
          <cell r="M3271" t="str">
            <v>ALICIA CABAN</v>
          </cell>
          <cell r="N3271" t="str">
            <v>BLAIR DISTRICT</v>
          </cell>
          <cell r="P3271">
            <v>44651</v>
          </cell>
          <cell r="Q3271">
            <v>44655.387719907398</v>
          </cell>
          <cell r="R3271">
            <v>44651</v>
          </cell>
          <cell r="S3271" t="str">
            <v>ADMIN</v>
          </cell>
          <cell r="V3271" t="str">
            <v>41.214563</v>
          </cell>
          <cell r="W3271" t="str">
            <v>-73.212245</v>
          </cell>
        </row>
        <row r="3272">
          <cell r="B3272">
            <v>404006</v>
          </cell>
          <cell r="C3272" t="str">
            <v>Portofino s</v>
          </cell>
          <cell r="D3272" t="str">
            <v>C</v>
          </cell>
          <cell r="E3272">
            <v>0</v>
          </cell>
          <cell r="F3272" t="str">
            <v>WF</v>
          </cell>
          <cell r="G3272" t="str">
            <v>246 NEW BRITAIN AVEN</v>
          </cell>
          <cell r="H3272" t="str">
            <v>KENSINGTON</v>
          </cell>
          <cell r="I3272" t="str">
            <v>CT</v>
          </cell>
          <cell r="J3272" t="str">
            <v>06037</v>
          </cell>
          <cell r="K3272" t="str">
            <v>Med Confidence Auto Street Ref Geocoded</v>
          </cell>
          <cell r="M3272" t="str">
            <v>LOUIE SALOVSKI</v>
          </cell>
          <cell r="N3272" t="str">
            <v>BLAIR DISTRICT</v>
          </cell>
          <cell r="P3272">
            <v>44385</v>
          </cell>
          <cell r="Q3272">
            <v>44487.871793981503</v>
          </cell>
          <cell r="R3272">
            <v>44761</v>
          </cell>
          <cell r="S3272" t="str">
            <v>FRANKIE</v>
          </cell>
          <cell r="V3272" t="str">
            <v>41.641090</v>
          </cell>
          <cell r="W3272" t="str">
            <v>-72.770000</v>
          </cell>
        </row>
        <row r="3273">
          <cell r="B3273">
            <v>404017</v>
          </cell>
          <cell r="C3273" t="str">
            <v>Georgina s</v>
          </cell>
          <cell r="D3273" t="str">
            <v>C</v>
          </cell>
          <cell r="E3273">
            <v>0</v>
          </cell>
          <cell r="F3273" t="str">
            <v>TR</v>
          </cell>
          <cell r="G3273" t="str">
            <v>275 Boston Trpk.</v>
          </cell>
          <cell r="H3273" t="str">
            <v>BOLTON</v>
          </cell>
          <cell r="I3273" t="str">
            <v>CT</v>
          </cell>
          <cell r="J3273" t="str">
            <v>06043</v>
          </cell>
          <cell r="K3273" t="str">
            <v>Med Confidence Auto Street Ref Geocoded</v>
          </cell>
          <cell r="M3273" t="str">
            <v>LOUIE SALOVSKI</v>
          </cell>
          <cell r="N3273" t="str">
            <v>BLAIR DISTRICT</v>
          </cell>
          <cell r="P3273">
            <v>44432</v>
          </cell>
          <cell r="Q3273">
            <v>44692.535324074102</v>
          </cell>
          <cell r="R3273">
            <v>44760</v>
          </cell>
          <cell r="S3273" t="str">
            <v>FRANKIE</v>
          </cell>
          <cell r="V3273" t="str">
            <v>41.785121</v>
          </cell>
          <cell r="W3273" t="str">
            <v>-72.458637</v>
          </cell>
        </row>
        <row r="3274">
          <cell r="B3274">
            <v>404022</v>
          </cell>
          <cell r="C3274" t="str">
            <v>Peppino s Pizza</v>
          </cell>
          <cell r="E3274">
            <v>0</v>
          </cell>
          <cell r="F3274" t="str">
            <v>TF</v>
          </cell>
          <cell r="G3274" t="str">
            <v>10 Main Street</v>
          </cell>
          <cell r="H3274" t="str">
            <v>NEW BRITAIN</v>
          </cell>
          <cell r="I3274" t="str">
            <v>CT</v>
          </cell>
          <cell r="J3274" t="str">
            <v>06051</v>
          </cell>
          <cell r="K3274" t="str">
            <v>Exact Auto Street Reference Geocoded</v>
          </cell>
          <cell r="M3274" t="str">
            <v>LOUIE SALOVSKI</v>
          </cell>
          <cell r="N3274" t="str">
            <v>BLAIR DISTRICT</v>
          </cell>
          <cell r="P3274">
            <v>44432</v>
          </cell>
          <cell r="Q3274">
            <v>44432.466238425899</v>
          </cell>
          <cell r="S3274" t="str">
            <v>ADMIN</v>
          </cell>
          <cell r="V3274" t="str">
            <v>41.664554</v>
          </cell>
          <cell r="W3274" t="str">
            <v>-72.780098</v>
          </cell>
        </row>
        <row r="3275">
          <cell r="B3275">
            <v>404023</v>
          </cell>
          <cell r="C3275" t="str">
            <v>Anthony s Oceanview</v>
          </cell>
          <cell r="D3275" t="str">
            <v>A</v>
          </cell>
          <cell r="E3275">
            <v>0</v>
          </cell>
          <cell r="F3275" t="str">
            <v>TF</v>
          </cell>
          <cell r="G3275" t="str">
            <v>450 LIGHTHOSUE ROAD</v>
          </cell>
          <cell r="H3275" t="str">
            <v>NEW HAVEN</v>
          </cell>
          <cell r="I3275" t="str">
            <v>CT</v>
          </cell>
          <cell r="J3275" t="str">
            <v>06515</v>
          </cell>
          <cell r="K3275" t="str">
            <v>High Confidence Auto Street Ref Geocoded</v>
          </cell>
          <cell r="M3275" t="str">
            <v>LOUIE SALOVSKI</v>
          </cell>
          <cell r="N3275" t="str">
            <v>BLAIR DISTRICT</v>
          </cell>
          <cell r="P3275">
            <v>44385</v>
          </cell>
          <cell r="Q3275">
            <v>44388.785347222198</v>
          </cell>
          <cell r="S3275" t="str">
            <v>FRANKIE</v>
          </cell>
          <cell r="V3275" t="str">
            <v>41.256249</v>
          </cell>
          <cell r="W3275" t="str">
            <v>-72.892372</v>
          </cell>
        </row>
        <row r="3276">
          <cell r="B3276">
            <v>404024</v>
          </cell>
          <cell r="C3276" t="str">
            <v>USS Chowder Pot Hartford 9-12</v>
          </cell>
          <cell r="E3276">
            <v>0</v>
          </cell>
          <cell r="F3276" t="str">
            <v>MW</v>
          </cell>
          <cell r="G3276" t="str">
            <v>165 Brainard Rd</v>
          </cell>
          <cell r="H3276" t="str">
            <v>HARTFORD</v>
          </cell>
          <cell r="I3276" t="str">
            <v>CT</v>
          </cell>
          <cell r="J3276" t="str">
            <v>06114</v>
          </cell>
          <cell r="K3276" t="str">
            <v>Exact Auto Street Reference Geocoded</v>
          </cell>
          <cell r="L3276" t="str">
            <v>LG;EJ</v>
          </cell>
          <cell r="M3276" t="str">
            <v>LOUIE SALOVSKI</v>
          </cell>
          <cell r="N3276" t="str">
            <v>BLAIR DISTRICT</v>
          </cell>
          <cell r="P3276">
            <v>41372</v>
          </cell>
          <cell r="Q3276">
            <v>44000.5715277778</v>
          </cell>
          <cell r="R3276">
            <v>43241</v>
          </cell>
          <cell r="S3276" t="str">
            <v>FRANKIE</v>
          </cell>
          <cell r="V3276" t="str">
            <v>41.736102</v>
          </cell>
          <cell r="W3276" t="str">
            <v>-72.659711</v>
          </cell>
        </row>
        <row r="3277">
          <cell r="B3277">
            <v>404026</v>
          </cell>
          <cell r="C3277" t="str">
            <v>Manor Inn</v>
          </cell>
          <cell r="D3277" t="str">
            <v>C</v>
          </cell>
          <cell r="E3277">
            <v>0</v>
          </cell>
          <cell r="F3277" t="str">
            <v>WF</v>
          </cell>
          <cell r="G3277" t="str">
            <v>1636 Meriden Waterbury Turnpike</v>
          </cell>
          <cell r="H3277" t="str">
            <v>MILLDALE</v>
          </cell>
          <cell r="I3277" t="str">
            <v>CT</v>
          </cell>
          <cell r="J3277" t="str">
            <v>06467</v>
          </cell>
          <cell r="K3277" t="str">
            <v>Exact Auto Street Reference Geocoded</v>
          </cell>
          <cell r="M3277" t="str">
            <v>LOUIE SALOVSKI</v>
          </cell>
          <cell r="N3277" t="str">
            <v>BLAIR DISTRICT</v>
          </cell>
          <cell r="P3277">
            <v>44419</v>
          </cell>
          <cell r="Q3277">
            <v>44559.563946759299</v>
          </cell>
          <cell r="R3277">
            <v>44754</v>
          </cell>
          <cell r="S3277" t="str">
            <v>ADMIN</v>
          </cell>
          <cell r="V3277" t="str">
            <v>41.564227</v>
          </cell>
          <cell r="W3277" t="str">
            <v>-72.901252</v>
          </cell>
        </row>
        <row r="3278">
          <cell r="B3278">
            <v>404028</v>
          </cell>
          <cell r="C3278" t="str">
            <v>Aria Wedding and Banquet</v>
          </cell>
          <cell r="D3278" t="str">
            <v>C</v>
          </cell>
          <cell r="E3278">
            <v>0</v>
          </cell>
          <cell r="F3278" t="str">
            <v>TR</v>
          </cell>
          <cell r="G3278" t="str">
            <v>45 Murphy Road</v>
          </cell>
          <cell r="H3278" t="str">
            <v>PROSPECT</v>
          </cell>
          <cell r="I3278" t="str">
            <v>CT</v>
          </cell>
          <cell r="J3278" t="str">
            <v>06712</v>
          </cell>
          <cell r="K3278" t="str">
            <v>Exact Auto Street Reference Geocoded</v>
          </cell>
          <cell r="M3278" t="str">
            <v>LOUIE SALOVSKI</v>
          </cell>
          <cell r="N3278" t="str">
            <v>BLAIR DISTRICT</v>
          </cell>
          <cell r="P3278">
            <v>44536</v>
          </cell>
          <cell r="Q3278">
            <v>44693.569942129601</v>
          </cell>
          <cell r="R3278">
            <v>44762</v>
          </cell>
          <cell r="S3278" t="str">
            <v>FRANKIE</v>
          </cell>
          <cell r="V3278" t="str">
            <v>41.525093</v>
          </cell>
          <cell r="W3278" t="str">
            <v>-73.000163</v>
          </cell>
        </row>
        <row r="3279">
          <cell r="B3279">
            <v>404029</v>
          </cell>
          <cell r="C3279" t="str">
            <v>Gelston House</v>
          </cell>
          <cell r="D3279" t="str">
            <v>A</v>
          </cell>
          <cell r="E3279">
            <v>0</v>
          </cell>
          <cell r="F3279" t="str">
            <v>MR</v>
          </cell>
          <cell r="G3279" t="str">
            <v>*DO NOT USE/SEE NOTE</v>
          </cell>
          <cell r="H3279" t="str">
            <v>EAST HADDAM</v>
          </cell>
          <cell r="I3279" t="str">
            <v>CT</v>
          </cell>
          <cell r="J3279" t="str">
            <v>06423</v>
          </cell>
          <cell r="K3279" t="str">
            <v>Postal Geocoded</v>
          </cell>
          <cell r="M3279" t="str">
            <v>KEN CARDNER</v>
          </cell>
          <cell r="N3279" t="str">
            <v>BLAIR DISTRICT</v>
          </cell>
          <cell r="P3279">
            <v>44002</v>
          </cell>
          <cell r="Q3279">
            <v>44028.578182870398</v>
          </cell>
          <cell r="R3279">
            <v>44412</v>
          </cell>
          <cell r="S3279" t="str">
            <v>FRANKIE</v>
          </cell>
          <cell r="V3279" t="str">
            <v>41.466500</v>
          </cell>
          <cell r="W3279" t="str">
            <v>-72.399000</v>
          </cell>
        </row>
        <row r="3280">
          <cell r="B3280">
            <v>404030</v>
          </cell>
          <cell r="C3280" t="str">
            <v>GEORGES PIZZA</v>
          </cell>
          <cell r="E3280">
            <v>0</v>
          </cell>
          <cell r="F3280" t="str">
            <v>WF</v>
          </cell>
          <cell r="G3280" t="str">
            <v>9 SCHOOL ST</v>
          </cell>
          <cell r="H3280" t="str">
            <v>UNIONVILLE</v>
          </cell>
          <cell r="I3280" t="str">
            <v>CT</v>
          </cell>
          <cell r="K3280" t="str">
            <v>High Confidence Auto Street Ref Geocoded</v>
          </cell>
          <cell r="M3280" t="str">
            <v>JOHN DIBACCO</v>
          </cell>
          <cell r="N3280" t="str">
            <v>BLAIR DISTRICT</v>
          </cell>
          <cell r="P3280">
            <v>43877</v>
          </cell>
          <cell r="Q3280">
            <v>44299.509629629603</v>
          </cell>
          <cell r="R3280">
            <v>43907</v>
          </cell>
          <cell r="S3280" t="str">
            <v>FRANKIE</v>
          </cell>
          <cell r="V3280" t="str">
            <v>41.758086</v>
          </cell>
          <cell r="W3280" t="str">
            <v>-72.887709</v>
          </cell>
        </row>
        <row r="3281">
          <cell r="B3281">
            <v>404039</v>
          </cell>
          <cell r="C3281" t="str">
            <v>Chutes Gates Steak House</v>
          </cell>
          <cell r="D3281" t="str">
            <v>C</v>
          </cell>
          <cell r="E3281">
            <v>0</v>
          </cell>
          <cell r="F3281" t="str">
            <v>WF</v>
          </cell>
          <cell r="G3281" t="str">
            <v>372 Main Street</v>
          </cell>
          <cell r="H3281" t="str">
            <v>TERRYVILLE</v>
          </cell>
          <cell r="I3281" t="str">
            <v>CT</v>
          </cell>
          <cell r="J3281" t="str">
            <v>06786</v>
          </cell>
          <cell r="K3281" t="str">
            <v>High Confidence Auto Street Ref Geocoded</v>
          </cell>
          <cell r="M3281" t="str">
            <v>LOUIE SALOVSKI</v>
          </cell>
          <cell r="N3281" t="str">
            <v>BLAIR DISTRICT</v>
          </cell>
          <cell r="O3281" t="str">
            <v>Pull into American Rescue Foundation parking lot to back behind the building.</v>
          </cell>
          <cell r="P3281">
            <v>44356</v>
          </cell>
          <cell r="Q3281">
            <v>44496.677187499998</v>
          </cell>
          <cell r="R3281">
            <v>44747</v>
          </cell>
          <cell r="S3281" t="str">
            <v>FRANKIE</v>
          </cell>
          <cell r="V3281" t="str">
            <v>41.656307</v>
          </cell>
          <cell r="W3281" t="str">
            <v>-73.007313</v>
          </cell>
        </row>
        <row r="3282">
          <cell r="B3282">
            <v>404044</v>
          </cell>
          <cell r="C3282" t="str">
            <v>Mancester Grill 11-11</v>
          </cell>
          <cell r="D3282" t="str">
            <v>A</v>
          </cell>
          <cell r="E3282">
            <v>0</v>
          </cell>
          <cell r="F3282" t="str">
            <v>R</v>
          </cell>
          <cell r="G3282" t="str">
            <v>316 Green St</v>
          </cell>
          <cell r="H3282" t="str">
            <v>MANCHESTER</v>
          </cell>
          <cell r="I3282" t="str">
            <v>CT</v>
          </cell>
          <cell r="J3282" t="str">
            <v>06040</v>
          </cell>
          <cell r="K3282" t="str">
            <v>Med Confidence Auto Street Ref Geocoded</v>
          </cell>
          <cell r="M3282" t="str">
            <v>LOUIE SALOVSKI</v>
          </cell>
          <cell r="N3282" t="str">
            <v>BLAIR DISTRICT</v>
          </cell>
          <cell r="O3282" t="str">
            <v>EFFECTIVE 8/10/20 Del in all locations unless cust chooses not to.</v>
          </cell>
          <cell r="P3282">
            <v>41502</v>
          </cell>
          <cell r="Q3282">
            <v>44299.509606481501</v>
          </cell>
          <cell r="R3282">
            <v>44755</v>
          </cell>
          <cell r="S3282" t="str">
            <v>FRANKIE</v>
          </cell>
          <cell r="V3282" t="str">
            <v>41.790447</v>
          </cell>
          <cell r="W3282" t="str">
            <v>-72.506112</v>
          </cell>
        </row>
        <row r="3283">
          <cell r="B3283">
            <v>404065</v>
          </cell>
          <cell r="C3283" t="str">
            <v>BIG CHEESE PIZZA - Middletown</v>
          </cell>
          <cell r="D3283" t="str">
            <v>D</v>
          </cell>
          <cell r="E3283">
            <v>0</v>
          </cell>
          <cell r="F3283" t="str">
            <v>TF</v>
          </cell>
          <cell r="G3283" t="str">
            <v>272 East Main Street</v>
          </cell>
          <cell r="H3283" t="str">
            <v>MIDDLETOWN</v>
          </cell>
          <cell r="I3283" t="str">
            <v>CT</v>
          </cell>
          <cell r="J3283" t="str">
            <v>06457</v>
          </cell>
          <cell r="K3283" t="str">
            <v>Exact Auto Street Reference Geocoded</v>
          </cell>
          <cell r="M3283" t="str">
            <v>LOUIE SALOVSKI</v>
          </cell>
          <cell r="N3283" t="str">
            <v>BLAIR DISTRICT</v>
          </cell>
          <cell r="P3283">
            <v>44392</v>
          </cell>
          <cell r="Q3283">
            <v>44392.6036342593</v>
          </cell>
          <cell r="R3283">
            <v>44760</v>
          </cell>
          <cell r="S3283" t="str">
            <v>FRANKIE</v>
          </cell>
          <cell r="V3283" t="str">
            <v>41.549075</v>
          </cell>
          <cell r="W3283" t="str">
            <v>-72.639591</v>
          </cell>
        </row>
        <row r="3284">
          <cell r="B3284">
            <v>404066</v>
          </cell>
          <cell r="C3284" t="str">
            <v>Galleria Restaurant 11-5</v>
          </cell>
          <cell r="D3284" t="str">
            <v>D</v>
          </cell>
          <cell r="E3284">
            <v>0</v>
          </cell>
          <cell r="F3284" t="str">
            <v>WF</v>
          </cell>
          <cell r="G3284" t="str">
            <v>2 Spring Lane</v>
          </cell>
          <cell r="H3284" t="str">
            <v>FARMINGTON</v>
          </cell>
          <cell r="I3284" t="str">
            <v>CT</v>
          </cell>
          <cell r="J3284" t="str">
            <v>06032</v>
          </cell>
          <cell r="K3284" t="str">
            <v>High Confidence Auto Street Ref Geocoded</v>
          </cell>
          <cell r="M3284" t="str">
            <v>LOUIE SALOVSKI</v>
          </cell>
          <cell r="N3284" t="str">
            <v>BLAIR DISTRICT</v>
          </cell>
          <cell r="O3284" t="str">
            <v>EFFECTIVE 8/10/20 Del in all locations unless cust chooses not to.</v>
          </cell>
          <cell r="P3284">
            <v>41648</v>
          </cell>
          <cell r="Q3284">
            <v>44053.541423611103</v>
          </cell>
          <cell r="R3284">
            <v>44763</v>
          </cell>
          <cell r="S3284" t="str">
            <v>FRANKIE</v>
          </cell>
          <cell r="V3284" t="str">
            <v>41.707078</v>
          </cell>
          <cell r="W3284" t="str">
            <v>-72.874066</v>
          </cell>
        </row>
        <row r="3285">
          <cell r="B3285">
            <v>404067</v>
          </cell>
          <cell r="C3285" t="str">
            <v>Applewood Restaurant</v>
          </cell>
          <cell r="D3285" t="str">
            <v>C</v>
          </cell>
          <cell r="E3285">
            <v>0</v>
          </cell>
          <cell r="F3285" t="str">
            <v>WF</v>
          </cell>
          <cell r="G3285" t="str">
            <v>820 Farmington Ave</v>
          </cell>
          <cell r="H3285" t="str">
            <v>BRISTOL</v>
          </cell>
          <cell r="I3285" t="str">
            <v>CT</v>
          </cell>
          <cell r="J3285" t="str">
            <v>06010</v>
          </cell>
          <cell r="K3285" t="str">
            <v>Exact Auto Street Reference Geocoded</v>
          </cell>
          <cell r="M3285" t="str">
            <v>JAMES NASTRI</v>
          </cell>
          <cell r="N3285" t="str">
            <v>BLAIR DISTRICT</v>
          </cell>
          <cell r="O3285" t="str">
            <v>EFFECTIVE 8/10/20 Del in all locations unless cust chooses not to.</v>
          </cell>
          <cell r="P3285">
            <v>41646</v>
          </cell>
          <cell r="Q3285">
            <v>44053.541423611103</v>
          </cell>
          <cell r="R3285">
            <v>44607</v>
          </cell>
          <cell r="S3285" t="str">
            <v>FRANKIE</v>
          </cell>
          <cell r="V3285" t="str">
            <v>41.692812</v>
          </cell>
          <cell r="W3285" t="str">
            <v>-72.916235</v>
          </cell>
        </row>
        <row r="3286">
          <cell r="B3286">
            <v>404084</v>
          </cell>
          <cell r="C3286" t="str">
            <v>Brookside Inn Restaurant</v>
          </cell>
          <cell r="D3286" t="str">
            <v>A</v>
          </cell>
          <cell r="E3286">
            <v>0</v>
          </cell>
          <cell r="F3286" t="str">
            <v>R</v>
          </cell>
          <cell r="G3286" t="str">
            <v>231 Oxford Road</v>
          </cell>
          <cell r="H3286" t="str">
            <v>OXFORD</v>
          </cell>
          <cell r="I3286" t="str">
            <v>CT</v>
          </cell>
          <cell r="J3286" t="str">
            <v>06478</v>
          </cell>
          <cell r="K3286" t="str">
            <v>Exact Auto Street Reference Geocoded</v>
          </cell>
          <cell r="M3286" t="str">
            <v>LOUIE SALOVSKI</v>
          </cell>
          <cell r="N3286" t="str">
            <v>BLAIR DISTRICT</v>
          </cell>
          <cell r="P3286">
            <v>44419</v>
          </cell>
          <cell r="Q3286">
            <v>44419.454212962999</v>
          </cell>
          <cell r="R3286">
            <v>44447</v>
          </cell>
          <cell r="S3286" t="str">
            <v>ADMIN</v>
          </cell>
          <cell r="V3286" t="str">
            <v>41.419128</v>
          </cell>
          <cell r="W3286" t="str">
            <v>-73.103280</v>
          </cell>
        </row>
        <row r="3287">
          <cell r="B3287">
            <v>404090</v>
          </cell>
          <cell r="C3287" t="str">
            <v>Max Pizza</v>
          </cell>
          <cell r="D3287" t="str">
            <v>C</v>
          </cell>
          <cell r="E3287">
            <v>0</v>
          </cell>
          <cell r="F3287" t="str">
            <v>TF</v>
          </cell>
          <cell r="G3287" t="str">
            <v>108 STAFFORD AVENUE</v>
          </cell>
          <cell r="H3287" t="str">
            <v>BRISTOL</v>
          </cell>
          <cell r="I3287" t="str">
            <v>CT</v>
          </cell>
          <cell r="J3287" t="str">
            <v>06010</v>
          </cell>
          <cell r="K3287" t="str">
            <v>Exact Auto Street Reference Geocoded</v>
          </cell>
          <cell r="M3287" t="str">
            <v>LOUIE SALOVSKI</v>
          </cell>
          <cell r="N3287" t="str">
            <v>BLAIR DISTRICT</v>
          </cell>
          <cell r="P3287">
            <v>44385</v>
          </cell>
          <cell r="Q3287">
            <v>44388.785358796304</v>
          </cell>
          <cell r="R3287">
            <v>44760</v>
          </cell>
          <cell r="S3287" t="str">
            <v>FRANKIE</v>
          </cell>
          <cell r="V3287" t="str">
            <v>41.680020</v>
          </cell>
          <cell r="W3287" t="str">
            <v>-72.903477</v>
          </cell>
        </row>
        <row r="3288">
          <cell r="B3288">
            <v>404091</v>
          </cell>
          <cell r="C3288" t="str">
            <v>Violis Restaurant</v>
          </cell>
          <cell r="E3288">
            <v>0</v>
          </cell>
          <cell r="F3288" t="str">
            <v>TR</v>
          </cell>
          <cell r="G3288" t="str">
            <v>688 Westfield Rd</v>
          </cell>
          <cell r="H3288" t="str">
            <v>MERIDEN</v>
          </cell>
          <cell r="I3288" t="str">
            <v>CT</v>
          </cell>
          <cell r="J3288" t="str">
            <v>06450</v>
          </cell>
          <cell r="K3288" t="str">
            <v>High Confidence Auto Street Ref Geocoded</v>
          </cell>
          <cell r="M3288" t="str">
            <v>LOUIE SALOVSKI</v>
          </cell>
          <cell r="N3288" t="str">
            <v>BLAIR DISTRICT</v>
          </cell>
          <cell r="P3288">
            <v>42093</v>
          </cell>
          <cell r="Q3288">
            <v>44392.606354166703</v>
          </cell>
          <cell r="R3288">
            <v>43619</v>
          </cell>
          <cell r="S3288" t="str">
            <v>FRANKIE</v>
          </cell>
          <cell r="V3288" t="str">
            <v>41.551960</v>
          </cell>
          <cell r="W3288" t="str">
            <v>-72.765690</v>
          </cell>
        </row>
        <row r="3289">
          <cell r="B3289">
            <v>404093</v>
          </cell>
          <cell r="C3289" t="str">
            <v>BASILS</v>
          </cell>
          <cell r="E3289">
            <v>0</v>
          </cell>
          <cell r="F3289" t="str">
            <v>F</v>
          </cell>
          <cell r="G3289" t="str">
            <v>64 WEST STAFFORD ST</v>
          </cell>
          <cell r="H3289" t="str">
            <v>STAFFORD SPRINGS</v>
          </cell>
          <cell r="I3289" t="str">
            <v>CT</v>
          </cell>
          <cell r="J3289" t="str">
            <v>06076</v>
          </cell>
          <cell r="K3289" t="str">
            <v>High Confidence Auto Street Ref Geocoded</v>
          </cell>
          <cell r="M3289" t="str">
            <v>JOHN DIBACCO</v>
          </cell>
          <cell r="N3289" t="str">
            <v>BLAIR DISTRICT</v>
          </cell>
          <cell r="P3289">
            <v>43877</v>
          </cell>
          <cell r="Q3289">
            <v>44686.559131944399</v>
          </cell>
          <cell r="S3289" t="str">
            <v>FRANKIE</v>
          </cell>
          <cell r="V3289" t="str">
            <v>41.965410</v>
          </cell>
          <cell r="W3289" t="str">
            <v>-72.327179</v>
          </cell>
        </row>
        <row r="3290">
          <cell r="B3290">
            <v>404097</v>
          </cell>
          <cell r="C3290" t="str">
            <v>Taco Loco 11-11</v>
          </cell>
          <cell r="E3290">
            <v>0</v>
          </cell>
          <cell r="F3290" t="str">
            <v>TR</v>
          </cell>
          <cell r="G3290" t="str">
            <v>3170 Fairfield Ave</v>
          </cell>
          <cell r="H3290" t="str">
            <v>BRIDGEPORT</v>
          </cell>
          <cell r="I3290" t="str">
            <v>CT</v>
          </cell>
          <cell r="J3290" t="str">
            <v>06605</v>
          </cell>
          <cell r="K3290" t="str">
            <v>Exact Auto Street Reference Geocoded</v>
          </cell>
          <cell r="M3290" t="str">
            <v>ALICIA CABAN</v>
          </cell>
          <cell r="N3290" t="str">
            <v>BLAIR DISTRICT</v>
          </cell>
          <cell r="O3290" t="str">
            <v>EFFECTIVE 8/10/20 Del in all locations unless cust chooses not to.</v>
          </cell>
          <cell r="P3290">
            <v>42116</v>
          </cell>
          <cell r="Q3290">
            <v>44299.509606481501</v>
          </cell>
          <cell r="R3290">
            <v>44312</v>
          </cell>
          <cell r="S3290" t="str">
            <v>FRANKIE</v>
          </cell>
          <cell r="V3290" t="str">
            <v>41.155629</v>
          </cell>
          <cell r="W3290" t="str">
            <v>-73.231681</v>
          </cell>
        </row>
        <row r="3291">
          <cell r="B3291">
            <v>404101</v>
          </cell>
          <cell r="C3291" t="str">
            <v>Max Pizza II</v>
          </cell>
          <cell r="D3291" t="str">
            <v>C</v>
          </cell>
          <cell r="E3291">
            <v>0</v>
          </cell>
          <cell r="F3291" t="str">
            <v>TF</v>
          </cell>
          <cell r="G3291" t="str">
            <v>79 SHUTTLEMEADOW AVE</v>
          </cell>
          <cell r="H3291" t="str">
            <v>NEW BRITAIN</v>
          </cell>
          <cell r="I3291" t="str">
            <v>CT</v>
          </cell>
          <cell r="J3291" t="str">
            <v>06052</v>
          </cell>
          <cell r="K3291" t="str">
            <v>High Confidence Auto Street Ref Geocoded</v>
          </cell>
          <cell r="M3291" t="str">
            <v>LOUIE SALOVSKI</v>
          </cell>
          <cell r="N3291" t="str">
            <v>BLAIR DISTRICT</v>
          </cell>
          <cell r="P3291">
            <v>44385</v>
          </cell>
          <cell r="Q3291">
            <v>44692.535324074102</v>
          </cell>
          <cell r="R3291">
            <v>44760</v>
          </cell>
          <cell r="S3291" t="str">
            <v>FRANKIE</v>
          </cell>
          <cell r="V3291" t="str">
            <v>41.654952</v>
          </cell>
          <cell r="W3291" t="str">
            <v>-72.788633</v>
          </cell>
        </row>
        <row r="3292">
          <cell r="B3292">
            <v>404102</v>
          </cell>
          <cell r="C3292" t="str">
            <v>Max Pizza III</v>
          </cell>
          <cell r="D3292" t="str">
            <v>C</v>
          </cell>
          <cell r="E3292">
            <v>0</v>
          </cell>
          <cell r="F3292" t="str">
            <v>TF</v>
          </cell>
          <cell r="G3292" t="str">
            <v>225 STAFFORD ROAD</v>
          </cell>
          <cell r="H3292" t="str">
            <v>BURLINGTON</v>
          </cell>
          <cell r="I3292" t="str">
            <v>CT</v>
          </cell>
          <cell r="J3292" t="str">
            <v>06013</v>
          </cell>
          <cell r="K3292" t="str">
            <v>Self Geocoded</v>
          </cell>
          <cell r="M3292" t="str">
            <v>LOUIE SALOVSKI</v>
          </cell>
          <cell r="N3292" t="str">
            <v>BLAIR DISTRICT</v>
          </cell>
          <cell r="P3292">
            <v>44385</v>
          </cell>
          <cell r="Q3292">
            <v>44602.616562499999</v>
          </cell>
          <cell r="R3292">
            <v>44763</v>
          </cell>
          <cell r="S3292" t="str">
            <v>FRANKIE</v>
          </cell>
          <cell r="V3292" t="str">
            <v>41.730871</v>
          </cell>
          <cell r="W3292" t="str">
            <v>-72.902035</v>
          </cell>
        </row>
        <row r="3293">
          <cell r="B3293">
            <v>404107</v>
          </cell>
          <cell r="C3293" t="str">
            <v>KEY - Skippers Dock Niantic</v>
          </cell>
          <cell r="D3293" t="str">
            <v>C</v>
          </cell>
          <cell r="E3293">
            <v>0</v>
          </cell>
          <cell r="F3293" t="str">
            <v>TF</v>
          </cell>
          <cell r="G3293" t="str">
            <v>167 Main St</v>
          </cell>
          <cell r="H3293" t="str">
            <v>NIANTIC</v>
          </cell>
          <cell r="I3293" t="str">
            <v>CT</v>
          </cell>
          <cell r="J3293" t="str">
            <v>06357</v>
          </cell>
          <cell r="K3293" t="str">
            <v>Exact Auto Street Reference Geocoded</v>
          </cell>
          <cell r="M3293" t="str">
            <v>KEN CARDNER</v>
          </cell>
          <cell r="N3293" t="str">
            <v>BLAIR DISTRICT</v>
          </cell>
          <cell r="O3293" t="str">
            <v>All Dry down stairs.  Product must be put in proper environment.  Alarm 3030 "OFF".  Press  3030 "Away" when done. Key under piece of wood next to door in back if key is forgotten.  The key is for front door. grab check on cork board in back of kitchen</v>
          </cell>
          <cell r="P3293">
            <v>42292</v>
          </cell>
          <cell r="Q3293">
            <v>44600.496562499997</v>
          </cell>
          <cell r="R3293">
            <v>44686</v>
          </cell>
          <cell r="S3293" t="str">
            <v>FRANKIE</v>
          </cell>
          <cell r="U3293" t="str">
            <v>64</v>
          </cell>
          <cell r="V3293" t="str">
            <v>41.324272</v>
          </cell>
          <cell r="W3293" t="str">
            <v>-72.188511</v>
          </cell>
        </row>
        <row r="3294">
          <cell r="B3294">
            <v>404109</v>
          </cell>
          <cell r="C3294" t="str">
            <v>SAN GENNARO WOOD FIRED</v>
          </cell>
          <cell r="E3294">
            <v>0</v>
          </cell>
          <cell r="F3294" t="str">
            <v>MTWRFSU</v>
          </cell>
          <cell r="G3294" t="str">
            <v>22 East Main Street</v>
          </cell>
          <cell r="H3294" t="str">
            <v>BRISTOL</v>
          </cell>
          <cell r="I3294" t="str">
            <v>CT</v>
          </cell>
          <cell r="J3294" t="str">
            <v>06010</v>
          </cell>
          <cell r="K3294" t="str">
            <v>Exact Auto Street Reference Geocoded</v>
          </cell>
          <cell r="M3294" t="str">
            <v>LOUIE SALOVSKI</v>
          </cell>
          <cell r="N3294" t="str">
            <v>BLAIR DISTRICT</v>
          </cell>
          <cell r="P3294">
            <v>44392</v>
          </cell>
          <cell r="Q3294">
            <v>44392.604432870401</v>
          </cell>
          <cell r="S3294" t="str">
            <v>FRANKIE</v>
          </cell>
          <cell r="V3294" t="str">
            <v>41.672566</v>
          </cell>
          <cell r="W3294" t="str">
            <v>-72.896966</v>
          </cell>
        </row>
        <row r="3295">
          <cell r="B3295">
            <v>404112</v>
          </cell>
          <cell r="C3295" t="str">
            <v>NEWINGTON PIZZA</v>
          </cell>
          <cell r="D3295" t="str">
            <v>C</v>
          </cell>
          <cell r="E3295">
            <v>0</v>
          </cell>
          <cell r="F3295" t="str">
            <v>T</v>
          </cell>
          <cell r="G3295" t="str">
            <v>75 MARKET SQ</v>
          </cell>
          <cell r="H3295" t="str">
            <v>NEWINGTON</v>
          </cell>
          <cell r="I3295" t="str">
            <v>CT</v>
          </cell>
          <cell r="J3295" t="str">
            <v>06111</v>
          </cell>
          <cell r="K3295" t="str">
            <v>Exact Auto Street Reference Geocoded</v>
          </cell>
          <cell r="L3295" t="str">
            <v>STR</v>
          </cell>
          <cell r="M3295" t="str">
            <v>JOHN DIBACCO</v>
          </cell>
          <cell r="N3295" t="str">
            <v>BLAIR DISTRICT</v>
          </cell>
          <cell r="O3295" t="str">
            <v>EFFECTIVE 8/10/20 Del in all locations unless cust chooses not to.</v>
          </cell>
          <cell r="P3295">
            <v>43877</v>
          </cell>
          <cell r="Q3295">
            <v>44692.535324074102</v>
          </cell>
          <cell r="R3295">
            <v>44760</v>
          </cell>
          <cell r="S3295" t="str">
            <v>FRANKIE</v>
          </cell>
          <cell r="V3295" t="str">
            <v>41.696383</v>
          </cell>
          <cell r="W3295" t="str">
            <v>-72.721586</v>
          </cell>
        </row>
        <row r="3296">
          <cell r="B3296">
            <v>404114</v>
          </cell>
          <cell r="C3296" t="str">
            <v>The Place 2 Be</v>
          </cell>
          <cell r="E3296">
            <v>0</v>
          </cell>
          <cell r="F3296" t="str">
            <v>F</v>
          </cell>
          <cell r="G3296" t="str">
            <v>615 Franklin Ave</v>
          </cell>
          <cell r="H3296" t="str">
            <v>HARTFORD</v>
          </cell>
          <cell r="I3296" t="str">
            <v>CT</v>
          </cell>
          <cell r="J3296" t="str">
            <v>06114</v>
          </cell>
          <cell r="K3296" t="str">
            <v>Exact Auto Street Reference Geocoded</v>
          </cell>
          <cell r="M3296" t="str">
            <v>LOUIE SALOVSKI</v>
          </cell>
          <cell r="N3296" t="str">
            <v>BLAIR DISTRICT</v>
          </cell>
          <cell r="O3296" t="str">
            <v>EFFECTIVE 8/10/20 Del in all locations unless cust chooses not to.</v>
          </cell>
          <cell r="P3296">
            <v>42444</v>
          </cell>
          <cell r="Q3296">
            <v>44053.558379629598</v>
          </cell>
          <cell r="R3296">
            <v>43972</v>
          </cell>
          <cell r="S3296" t="str">
            <v>FRANKIE</v>
          </cell>
          <cell r="V3296" t="str">
            <v>41.731289</v>
          </cell>
          <cell r="W3296" t="str">
            <v>-72.674322</v>
          </cell>
        </row>
        <row r="3297">
          <cell r="B3297">
            <v>404116</v>
          </cell>
          <cell r="C3297" t="str">
            <v>David s Place</v>
          </cell>
          <cell r="D3297" t="str">
            <v>D</v>
          </cell>
          <cell r="E3297">
            <v>0</v>
          </cell>
          <cell r="F3297" t="str">
            <v>WF</v>
          </cell>
          <cell r="G3297" t="str">
            <v>1647 rte 85</v>
          </cell>
          <cell r="H3297" t="str">
            <v>Chesterfield</v>
          </cell>
          <cell r="I3297" t="str">
            <v>CT</v>
          </cell>
          <cell r="J3297" t="str">
            <v>06370</v>
          </cell>
          <cell r="K3297" t="str">
            <v>Med Confidence Auto Street Ref Geocoded</v>
          </cell>
          <cell r="M3297" t="str">
            <v>KEN CARDNER</v>
          </cell>
          <cell r="N3297" t="str">
            <v>BLAIR DISTRICT</v>
          </cell>
          <cell r="O3297" t="str">
            <v>EFFECTIVE 8/10/20 Del in all locations unless cust chooses not to.  call Blendi 30 min b4 stop 860-235-4034</v>
          </cell>
          <cell r="P3297">
            <v>42485</v>
          </cell>
          <cell r="Q3297">
            <v>44600.496284722198</v>
          </cell>
          <cell r="R3297">
            <v>44761</v>
          </cell>
          <cell r="S3297" t="str">
            <v>FRANKIE</v>
          </cell>
          <cell r="V3297" t="str">
            <v>41.432083</v>
          </cell>
          <cell r="W3297" t="str">
            <v>-72.220947</v>
          </cell>
        </row>
        <row r="3298">
          <cell r="B3298">
            <v>404126</v>
          </cell>
          <cell r="C3298" t="str">
            <v>Taverna Grill</v>
          </cell>
          <cell r="D3298" t="str">
            <v>C</v>
          </cell>
          <cell r="E3298">
            <v>0</v>
          </cell>
          <cell r="F3298" t="str">
            <v>WF</v>
          </cell>
          <cell r="G3298" t="str">
            <v>417 BROAD STREET</v>
          </cell>
          <cell r="H3298" t="str">
            <v>BRISTOL</v>
          </cell>
          <cell r="I3298" t="str">
            <v>CT</v>
          </cell>
          <cell r="J3298" t="str">
            <v>06010</v>
          </cell>
          <cell r="K3298" t="str">
            <v>Exact Auto Street Reference Geocoded</v>
          </cell>
          <cell r="M3298" t="str">
            <v>LOUIE SALOVSKI</v>
          </cell>
          <cell r="N3298" t="str">
            <v>BLAIR DISTRICT</v>
          </cell>
          <cell r="O3298" t="str">
            <v>860.845.8402     860.845.8749</v>
          </cell>
          <cell r="P3298">
            <v>44468</v>
          </cell>
          <cell r="Q3298">
            <v>44733.491527777798</v>
          </cell>
          <cell r="R3298">
            <v>44761</v>
          </cell>
          <cell r="S3298" t="str">
            <v>ADMIN</v>
          </cell>
          <cell r="V3298" t="str">
            <v>41.672053</v>
          </cell>
          <cell r="W3298" t="str">
            <v>-72.912841</v>
          </cell>
        </row>
        <row r="3299">
          <cell r="B3299">
            <v>404128</v>
          </cell>
          <cell r="C3299" t="str">
            <v>The Avenue Family Restaurant</v>
          </cell>
          <cell r="E3299">
            <v>0</v>
          </cell>
          <cell r="F3299" t="str">
            <v>WF</v>
          </cell>
          <cell r="G3299" t="str">
            <v>108 Stafford Ave.</v>
          </cell>
          <cell r="H3299" t="str">
            <v>BRISTOL</v>
          </cell>
          <cell r="I3299" t="str">
            <v>CT</v>
          </cell>
          <cell r="J3299" t="str">
            <v>06010</v>
          </cell>
          <cell r="K3299" t="str">
            <v>Exact Auto Street Reference Geocoded</v>
          </cell>
          <cell r="M3299" t="str">
            <v>LOUIE SALOVSKI</v>
          </cell>
          <cell r="N3299" t="str">
            <v>BLAIR DISTRICT</v>
          </cell>
          <cell r="P3299">
            <v>44640</v>
          </cell>
          <cell r="Q3299">
            <v>44640.999120370398</v>
          </cell>
          <cell r="S3299" t="str">
            <v>ADMIN</v>
          </cell>
          <cell r="V3299" t="str">
            <v>41.680020</v>
          </cell>
          <cell r="W3299" t="str">
            <v>-72.903477</v>
          </cell>
        </row>
        <row r="3300">
          <cell r="B3300">
            <v>404137</v>
          </cell>
          <cell r="C3300" t="str">
            <v>Pizza Palace</v>
          </cell>
          <cell r="E3300">
            <v>0</v>
          </cell>
          <cell r="F3300" t="str">
            <v>TF</v>
          </cell>
          <cell r="G3300" t="str">
            <v>725 South Main Street</v>
          </cell>
          <cell r="H3300" t="str">
            <v>MIDDLETOWN</v>
          </cell>
          <cell r="I3300" t="str">
            <v>CT</v>
          </cell>
          <cell r="J3300" t="str">
            <v>06457</v>
          </cell>
          <cell r="K3300" t="str">
            <v>Exact Auto Street Reference Geocoded</v>
          </cell>
          <cell r="M3300" t="str">
            <v>LORI BLAIR</v>
          </cell>
          <cell r="N3300" t="str">
            <v>BLAIR DISTRICT</v>
          </cell>
          <cell r="P3300">
            <v>44026</v>
          </cell>
          <cell r="Q3300">
            <v>44299.509606481501</v>
          </cell>
          <cell r="R3300">
            <v>44216</v>
          </cell>
          <cell r="S3300" t="str">
            <v>FRANKIE</v>
          </cell>
          <cell r="V3300" t="str">
            <v>41.536874</v>
          </cell>
          <cell r="W3300" t="str">
            <v>-72.654954</v>
          </cell>
        </row>
        <row r="3301">
          <cell r="B3301">
            <v>404144</v>
          </cell>
          <cell r="C3301" t="str">
            <v>Cascade Fine Catering</v>
          </cell>
          <cell r="E3301">
            <v>0</v>
          </cell>
          <cell r="F3301" t="str">
            <v>WF</v>
          </cell>
          <cell r="G3301" t="str">
            <v>480 sherman ave</v>
          </cell>
          <cell r="H3301" t="str">
            <v>HAMDEN</v>
          </cell>
          <cell r="I3301" t="str">
            <v>CT</v>
          </cell>
          <cell r="J3301" t="str">
            <v>06514</v>
          </cell>
          <cell r="K3301" t="str">
            <v>Exact Auto Street Reference Geocoded</v>
          </cell>
          <cell r="M3301" t="str">
            <v>LOUIE SALOVSKI</v>
          </cell>
          <cell r="N3301" t="str">
            <v>BLAIR DISTRICT</v>
          </cell>
          <cell r="P3301">
            <v>44664</v>
          </cell>
          <cell r="Q3301">
            <v>44664.371319444399</v>
          </cell>
          <cell r="S3301" t="str">
            <v>ADMIN</v>
          </cell>
          <cell r="V3301" t="str">
            <v>41.409657</v>
          </cell>
          <cell r="W3301" t="str">
            <v>-72.908570</v>
          </cell>
        </row>
        <row r="3302">
          <cell r="B3302">
            <v>404156</v>
          </cell>
          <cell r="C3302" t="str">
            <v>Max Pizza 4</v>
          </cell>
          <cell r="D3302" t="str">
            <v>C</v>
          </cell>
          <cell r="E3302">
            <v>0</v>
          </cell>
          <cell r="F3302" t="str">
            <v>TF</v>
          </cell>
          <cell r="G3302" t="str">
            <v>454 MIDDLE STREET</v>
          </cell>
          <cell r="H3302" t="str">
            <v>BRISTOL</v>
          </cell>
          <cell r="I3302" t="str">
            <v>CT</v>
          </cell>
          <cell r="J3302" t="str">
            <v>06010</v>
          </cell>
          <cell r="K3302" t="str">
            <v>Exact Auto Street Reference Geocoded</v>
          </cell>
          <cell r="M3302" t="str">
            <v>LOUIE SALOVSKI</v>
          </cell>
          <cell r="N3302" t="str">
            <v>BLAIR DISTRICT</v>
          </cell>
          <cell r="P3302">
            <v>44385</v>
          </cell>
          <cell r="Q3302">
            <v>44388.785358796304</v>
          </cell>
          <cell r="R3302">
            <v>44550</v>
          </cell>
          <cell r="S3302" t="str">
            <v>FRANKIE</v>
          </cell>
          <cell r="V3302" t="str">
            <v>41.656765</v>
          </cell>
          <cell r="W3302" t="str">
            <v>-72.914713</v>
          </cell>
        </row>
        <row r="3303">
          <cell r="B3303">
            <v>404157</v>
          </cell>
          <cell r="C3303" t="str">
            <v>JL Pomodoro 11-11</v>
          </cell>
          <cell r="E3303">
            <v>0</v>
          </cell>
          <cell r="F3303" t="str">
            <v>MR</v>
          </cell>
          <cell r="G3303" t="str">
            <v>117 Boston Post Rd</v>
          </cell>
          <cell r="H3303" t="str">
            <v>EAST LYME</v>
          </cell>
          <cell r="I3303" t="str">
            <v>CT</v>
          </cell>
          <cell r="J3303" t="str">
            <v>06333</v>
          </cell>
          <cell r="K3303" t="str">
            <v>Exact Auto Street Reference Geocoded</v>
          </cell>
          <cell r="M3303" t="str">
            <v>LOUIE SALOVSKI</v>
          </cell>
          <cell r="N3303" t="str">
            <v>BLAIR DISTRICT</v>
          </cell>
          <cell r="P3303">
            <v>43364</v>
          </cell>
          <cell r="Q3303">
            <v>43364.583668981497</v>
          </cell>
          <cell r="S3303" t="str">
            <v>ADMIN</v>
          </cell>
          <cell r="V3303" t="str">
            <v>41.366212</v>
          </cell>
          <cell r="W3303" t="str">
            <v>-72.210208</v>
          </cell>
        </row>
        <row r="3304">
          <cell r="B3304">
            <v>404158</v>
          </cell>
          <cell r="C3304" t="str">
            <v>KEY - Crystal Peak Banquets</v>
          </cell>
          <cell r="D3304" t="str">
            <v>C</v>
          </cell>
          <cell r="E3304">
            <v>0</v>
          </cell>
          <cell r="F3304" t="str">
            <v>MR</v>
          </cell>
          <cell r="G3304" t="str">
            <v>164 Torrington Road</v>
          </cell>
          <cell r="H3304" t="str">
            <v>WINCHESTER</v>
          </cell>
          <cell r="I3304" t="str">
            <v>CT</v>
          </cell>
          <cell r="J3304" t="str">
            <v>06098</v>
          </cell>
          <cell r="K3304" t="str">
            <v>Exact Auto Street Reference Geocoded</v>
          </cell>
          <cell r="M3304" t="str">
            <v>LOUIE SALOVSKI</v>
          </cell>
          <cell r="N3304" t="str">
            <v>BLAIR DISTRICT</v>
          </cell>
          <cell r="O3304" t="str">
            <v>Key will be in Back under the Gray loading dock hanging on white coat hanger.  Put shrimp in freezer.  Beef &amp; chicken in cooler. alarm code 7777. 9 to reararm.</v>
          </cell>
          <cell r="P3304">
            <v>44519</v>
          </cell>
          <cell r="Q3304">
            <v>44679.453564814801</v>
          </cell>
          <cell r="R3304">
            <v>44755</v>
          </cell>
          <cell r="S3304" t="str">
            <v>ADMIN</v>
          </cell>
          <cell r="U3304" t="str">
            <v>69</v>
          </cell>
          <cell r="V3304" t="str">
            <v>41.898871</v>
          </cell>
          <cell r="W3304" t="str">
            <v>-73.071880</v>
          </cell>
        </row>
        <row r="3305">
          <cell r="B3305">
            <v>404160</v>
          </cell>
          <cell r="C3305" t="str">
            <v>SINGLAIR RESTAURANT</v>
          </cell>
          <cell r="E3305">
            <v>0</v>
          </cell>
          <cell r="F3305" t="str">
            <v>TF</v>
          </cell>
          <cell r="G3305" t="str">
            <v>1229 POST RD</v>
          </cell>
          <cell r="H3305" t="str">
            <v>FAIRFIELD</v>
          </cell>
          <cell r="I3305" t="str">
            <v>CT</v>
          </cell>
          <cell r="J3305" t="str">
            <v>06824</v>
          </cell>
          <cell r="K3305" t="str">
            <v>High Confidence Auto Street Ref Geocoded</v>
          </cell>
          <cell r="M3305" t="str">
            <v>LOUIE SALOVSKI</v>
          </cell>
          <cell r="N3305" t="str">
            <v>BLAIR DISTRICT</v>
          </cell>
          <cell r="P3305">
            <v>43384</v>
          </cell>
          <cell r="Q3305">
            <v>44640.995497685202</v>
          </cell>
          <cell r="R3305">
            <v>43699</v>
          </cell>
          <cell r="S3305" t="str">
            <v>ADMIN</v>
          </cell>
          <cell r="V3305" t="str">
            <v>41.143314</v>
          </cell>
          <cell r="W3305" t="str">
            <v>-73.254590</v>
          </cell>
        </row>
        <row r="3306">
          <cell r="B3306">
            <v>404162</v>
          </cell>
          <cell r="C3306" t="str">
            <v>Shakti Foods</v>
          </cell>
          <cell r="D3306" t="str">
            <v>B</v>
          </cell>
          <cell r="E3306">
            <v>0</v>
          </cell>
          <cell r="F3306" t="str">
            <v>TF</v>
          </cell>
          <cell r="G3306" t="str">
            <v>88 Quinninpiac Ave</v>
          </cell>
          <cell r="H3306" t="str">
            <v>NORTH HAVEN</v>
          </cell>
          <cell r="I3306" t="str">
            <v>CT</v>
          </cell>
          <cell r="J3306" t="str">
            <v>06473</v>
          </cell>
          <cell r="K3306" t="str">
            <v>High Confidence Auto Street Ref Geocoded</v>
          </cell>
          <cell r="M3306" t="str">
            <v>LOUIE SALOVSKI</v>
          </cell>
          <cell r="N3306" t="str">
            <v>BLAIR DISTRICT</v>
          </cell>
          <cell r="O3306" t="str">
            <v>EFFECTIVE 8/10/20 Del in all locations unless cust chooses not to.</v>
          </cell>
          <cell r="P3306">
            <v>43417</v>
          </cell>
          <cell r="Q3306">
            <v>44299.509606481501</v>
          </cell>
          <cell r="R3306">
            <v>44763</v>
          </cell>
          <cell r="S3306" t="str">
            <v>FRANKIE</v>
          </cell>
          <cell r="V3306" t="str">
            <v>41.340379</v>
          </cell>
          <cell r="W3306" t="str">
            <v>-72.863441</v>
          </cell>
        </row>
        <row r="3307">
          <cell r="B3307">
            <v>404163</v>
          </cell>
          <cell r="C3307" t="str">
            <v>Cafe Luna</v>
          </cell>
          <cell r="E3307">
            <v>0</v>
          </cell>
          <cell r="F3307" t="str">
            <v>TF</v>
          </cell>
          <cell r="G3307" t="str">
            <v>35 Berlin Road</v>
          </cell>
          <cell r="H3307" t="str">
            <v>CROMWELL</v>
          </cell>
          <cell r="I3307" t="str">
            <v>CT</v>
          </cell>
          <cell r="J3307" t="str">
            <v>06416</v>
          </cell>
          <cell r="K3307" t="str">
            <v>Exact Auto Street Reference Geocoded</v>
          </cell>
          <cell r="M3307" t="str">
            <v>LOUIE SALOVSKI</v>
          </cell>
          <cell r="N3307" t="str">
            <v>BLAIR DISTRICT</v>
          </cell>
          <cell r="P3307">
            <v>44640</v>
          </cell>
          <cell r="Q3307">
            <v>44640.991956018501</v>
          </cell>
          <cell r="S3307" t="str">
            <v>ADMIN</v>
          </cell>
          <cell r="V3307" t="str">
            <v>41.602167</v>
          </cell>
          <cell r="W3307" t="str">
            <v>-72.685416</v>
          </cell>
        </row>
        <row r="3308">
          <cell r="B3308">
            <v>404164</v>
          </cell>
          <cell r="C3308" t="str">
            <v>Mama Mia Pizza 11/11</v>
          </cell>
          <cell r="E3308">
            <v>0</v>
          </cell>
          <cell r="F3308" t="str">
            <v>WF</v>
          </cell>
          <cell r="G3308" t="str">
            <v>1765 Meriden Waterbury Turnpike</v>
          </cell>
          <cell r="H3308" t="str">
            <v>SOUTHINGTON</v>
          </cell>
          <cell r="I3308" t="str">
            <v>CT</v>
          </cell>
          <cell r="J3308" t="str">
            <v>06489</v>
          </cell>
          <cell r="K3308" t="str">
            <v>Ambiguous Auto Street Ref Geocode</v>
          </cell>
          <cell r="M3308" t="str">
            <v>LOUIE SALOVSKI</v>
          </cell>
          <cell r="N3308" t="str">
            <v>BLAIR DISTRICT</v>
          </cell>
          <cell r="P3308">
            <v>43446</v>
          </cell>
          <cell r="Q3308">
            <v>43446.482939814799</v>
          </cell>
          <cell r="S3308" t="str">
            <v>ADMIN</v>
          </cell>
          <cell r="V3308" t="str">
            <v>41.563041</v>
          </cell>
          <cell r="W3308" t="str">
            <v>-72.873847</v>
          </cell>
        </row>
        <row r="3309">
          <cell r="B3309">
            <v>404165</v>
          </cell>
          <cell r="C3309" t="str">
            <v>CICI Market 7-9</v>
          </cell>
          <cell r="E3309">
            <v>0</v>
          </cell>
          <cell r="F3309" t="str">
            <v>TF</v>
          </cell>
          <cell r="G3309" t="str">
            <v>385 Roosevelt Dr</v>
          </cell>
          <cell r="H3309" t="str">
            <v>SEYMOUR</v>
          </cell>
          <cell r="I3309" t="str">
            <v>CT</v>
          </cell>
          <cell r="J3309" t="str">
            <v>06483</v>
          </cell>
          <cell r="K3309" t="str">
            <v>Exact Auto Street Reference Geocoded</v>
          </cell>
          <cell r="M3309" t="str">
            <v>LOUIE SALOVSKI</v>
          </cell>
          <cell r="N3309" t="str">
            <v>BLAIR DISTRICT</v>
          </cell>
          <cell r="P3309">
            <v>43481</v>
          </cell>
          <cell r="Q3309">
            <v>43846.578287037002</v>
          </cell>
          <cell r="S3309" t="str">
            <v>FRANKIE</v>
          </cell>
          <cell r="V3309" t="str">
            <v>41.367518</v>
          </cell>
          <cell r="W3309" t="str">
            <v>-73.145589</v>
          </cell>
        </row>
        <row r="3310">
          <cell r="B3310">
            <v>404167</v>
          </cell>
          <cell r="C3310" t="str">
            <v>J &amp; M Pizza</v>
          </cell>
          <cell r="E3310">
            <v>0</v>
          </cell>
          <cell r="F3310" t="str">
            <v>WF</v>
          </cell>
          <cell r="G3310" t="str">
            <v>1512 WOLCOTT ROAD</v>
          </cell>
          <cell r="H3310" t="str">
            <v>WOLCOTT</v>
          </cell>
          <cell r="I3310" t="str">
            <v>CT</v>
          </cell>
          <cell r="J3310" t="str">
            <v>06716</v>
          </cell>
          <cell r="K3310" t="str">
            <v>High Confidence Auto Street Ref Geocoded</v>
          </cell>
          <cell r="M3310" t="str">
            <v>LOUIE SALOVSKI</v>
          </cell>
          <cell r="N3310" t="str">
            <v>BLAIR DISTRICT</v>
          </cell>
          <cell r="P3310">
            <v>44385</v>
          </cell>
          <cell r="Q3310">
            <v>44388.785347222198</v>
          </cell>
          <cell r="S3310" t="str">
            <v>FRANKIE</v>
          </cell>
          <cell r="V3310" t="str">
            <v>41.628878</v>
          </cell>
          <cell r="W3310" t="str">
            <v>-72.961532</v>
          </cell>
        </row>
        <row r="3311">
          <cell r="B3311">
            <v>404168</v>
          </cell>
          <cell r="C3311" t="str">
            <v>Giulias LLC 11 -4</v>
          </cell>
          <cell r="E3311">
            <v>0</v>
          </cell>
          <cell r="F3311" t="str">
            <v>TF</v>
          </cell>
          <cell r="G3311" t="str">
            <v>199 Shunpike Rd</v>
          </cell>
          <cell r="H3311" t="str">
            <v>CROMWELL</v>
          </cell>
          <cell r="I3311" t="str">
            <v>CT</v>
          </cell>
          <cell r="J3311" t="str">
            <v>06416</v>
          </cell>
          <cell r="K3311" t="str">
            <v>Exact Auto Street Reference Geocoded</v>
          </cell>
          <cell r="M3311" t="str">
            <v>LOUIE SALOVSKI</v>
          </cell>
          <cell r="N3311" t="str">
            <v>BLAIR DISTRICT</v>
          </cell>
          <cell r="P3311">
            <v>43510</v>
          </cell>
          <cell r="Q3311">
            <v>43510.4469328704</v>
          </cell>
          <cell r="S3311" t="str">
            <v>ADMIN</v>
          </cell>
          <cell r="V3311" t="str">
            <v>41.626711</v>
          </cell>
          <cell r="W3311" t="str">
            <v>-72.676444</v>
          </cell>
        </row>
        <row r="3312">
          <cell r="B3312">
            <v>404169</v>
          </cell>
          <cell r="C3312" t="str">
            <v>Viva Taco</v>
          </cell>
          <cell r="E3312">
            <v>0</v>
          </cell>
          <cell r="F3312" t="str">
            <v>TF</v>
          </cell>
          <cell r="G3312" t="str">
            <v>4 ELIZABETH STREET</v>
          </cell>
          <cell r="H3312" t="str">
            <v>DERBY</v>
          </cell>
          <cell r="I3312" t="str">
            <v>CT</v>
          </cell>
          <cell r="J3312" t="str">
            <v>06418</v>
          </cell>
          <cell r="K3312" t="str">
            <v>High Confidence Auto Street Ref Geocoded</v>
          </cell>
          <cell r="M3312" t="str">
            <v>LOUIE SALOVSKI</v>
          </cell>
          <cell r="N3312" t="str">
            <v>BLAIR DISTRICT</v>
          </cell>
          <cell r="P3312">
            <v>44385</v>
          </cell>
          <cell r="Q3312">
            <v>44388.785347222198</v>
          </cell>
          <cell r="S3312" t="str">
            <v>FRANKIE</v>
          </cell>
          <cell r="V3312" t="str">
            <v>41.319602</v>
          </cell>
          <cell r="W3312" t="str">
            <v>-73.089104</v>
          </cell>
        </row>
        <row r="3313">
          <cell r="B3313">
            <v>404170</v>
          </cell>
          <cell r="C3313" t="str">
            <v>Neo Restaurant &amp; Bar</v>
          </cell>
          <cell r="E3313">
            <v>0</v>
          </cell>
          <cell r="F3313" t="str">
            <v>W</v>
          </cell>
          <cell r="G3313" t="str">
            <v>19 MAIN STREET</v>
          </cell>
          <cell r="H3313" t="str">
            <v>SALISBURY</v>
          </cell>
          <cell r="I3313" t="str">
            <v>CT</v>
          </cell>
          <cell r="J3313" t="str">
            <v>06068</v>
          </cell>
          <cell r="K3313" t="str">
            <v>Exact Auto Street Reference Geocoded</v>
          </cell>
          <cell r="M3313" t="str">
            <v>LOUIE SALOVSKI</v>
          </cell>
          <cell r="N3313" t="str">
            <v>BLAIR DISTRICT</v>
          </cell>
          <cell r="O3313" t="str">
            <v>door code 2586. no alarm</v>
          </cell>
          <cell r="P3313">
            <v>43530</v>
          </cell>
          <cell r="Q3313">
            <v>44572.441909722198</v>
          </cell>
          <cell r="R3313">
            <v>43732</v>
          </cell>
          <cell r="S3313" t="str">
            <v>ADMIN</v>
          </cell>
          <cell r="V3313" t="str">
            <v>41.982087</v>
          </cell>
          <cell r="W3313" t="str">
            <v>-73.422773</v>
          </cell>
        </row>
        <row r="3314">
          <cell r="B3314">
            <v>404171</v>
          </cell>
          <cell r="C3314" t="str">
            <v>Baki s Pizza 11-10</v>
          </cell>
          <cell r="D3314" t="str">
            <v>A</v>
          </cell>
          <cell r="E3314">
            <v>0</v>
          </cell>
          <cell r="F3314" t="str">
            <v>U</v>
          </cell>
          <cell r="G3314" t="str">
            <v>105 Waterbury RD</v>
          </cell>
          <cell r="H3314" t="str">
            <v>PROSPECT</v>
          </cell>
          <cell r="I3314" t="str">
            <v>CT</v>
          </cell>
          <cell r="J3314" t="str">
            <v>06712</v>
          </cell>
          <cell r="K3314" t="str">
            <v>Exact Auto Street Reference Geocoded</v>
          </cell>
          <cell r="M3314" t="str">
            <v>LOUIE SALOVSKI</v>
          </cell>
          <cell r="N3314" t="str">
            <v>BLAIR DISTRICT</v>
          </cell>
          <cell r="P3314">
            <v>43531</v>
          </cell>
          <cell r="Q3314">
            <v>44686.560717592598</v>
          </cell>
          <cell r="R3314">
            <v>43796</v>
          </cell>
          <cell r="S3314" t="str">
            <v>FRANKIE</v>
          </cell>
          <cell r="V3314" t="str">
            <v>41.517936</v>
          </cell>
          <cell r="W3314" t="str">
            <v>-72.989549</v>
          </cell>
        </row>
        <row r="3315">
          <cell r="B3315">
            <v>404174</v>
          </cell>
          <cell r="C3315" t="str">
            <v>Nino s Restaurant 9-9</v>
          </cell>
          <cell r="D3315" t="str">
            <v>D</v>
          </cell>
          <cell r="E3315">
            <v>0</v>
          </cell>
          <cell r="F3315" t="str">
            <v>U</v>
          </cell>
          <cell r="G3315" t="str">
            <v>825 Saybrook Rd</v>
          </cell>
          <cell r="H3315" t="str">
            <v>MIDDLETOWN</v>
          </cell>
          <cell r="I3315" t="str">
            <v>CT</v>
          </cell>
          <cell r="J3315" t="str">
            <v>06457</v>
          </cell>
          <cell r="K3315" t="str">
            <v>High Confidence Auto Street Ref Geocoded</v>
          </cell>
          <cell r="M3315" t="str">
            <v>LOUIE SALOVSKI</v>
          </cell>
          <cell r="N3315" t="str">
            <v>BLAIR DISTRICT</v>
          </cell>
          <cell r="P3315">
            <v>43608</v>
          </cell>
          <cell r="Q3315">
            <v>44686.560717592598</v>
          </cell>
          <cell r="R3315">
            <v>43836</v>
          </cell>
          <cell r="S3315" t="str">
            <v>FRANKIE</v>
          </cell>
          <cell r="V3315" t="str">
            <v>41.535056</v>
          </cell>
          <cell r="W3315" t="str">
            <v>-72.614193</v>
          </cell>
        </row>
        <row r="3316">
          <cell r="B3316">
            <v>404175</v>
          </cell>
          <cell r="C3316" t="str">
            <v>VIOLIS 2 WALLINGFORD</v>
          </cell>
          <cell r="D3316" t="str">
            <v>C</v>
          </cell>
          <cell r="E3316">
            <v>0</v>
          </cell>
          <cell r="F3316" t="str">
            <v>TF</v>
          </cell>
          <cell r="G3316" t="str">
            <v>195 LONG HILL RD</v>
          </cell>
          <cell r="H3316" t="str">
            <v>WALLINGFORD</v>
          </cell>
          <cell r="I3316" t="str">
            <v>CT</v>
          </cell>
          <cell r="J3316" t="str">
            <v>06492</v>
          </cell>
          <cell r="K3316" t="str">
            <v>Exact Auto Street Reference Geocoded</v>
          </cell>
          <cell r="M3316" t="str">
            <v>LOUIE SALOVSKI</v>
          </cell>
          <cell r="N3316" t="str">
            <v>BLAIR DISTRICT</v>
          </cell>
          <cell r="P3316">
            <v>43648</v>
          </cell>
          <cell r="Q3316">
            <v>43846.578287037002</v>
          </cell>
          <cell r="R3316">
            <v>44763</v>
          </cell>
          <cell r="S3316" t="str">
            <v>FRANKIE</v>
          </cell>
          <cell r="V3316" t="str">
            <v>41.443236</v>
          </cell>
          <cell r="W3316" t="str">
            <v>-72.808618</v>
          </cell>
        </row>
        <row r="3317">
          <cell r="B3317">
            <v>404176</v>
          </cell>
          <cell r="C3317" t="str">
            <v>Uncommon Grill</v>
          </cell>
          <cell r="E3317">
            <v>0</v>
          </cell>
          <cell r="F3317" t="str">
            <v>WF</v>
          </cell>
          <cell r="G3317" t="str">
            <v>777 Echo Lake RD</v>
          </cell>
          <cell r="H3317" t="str">
            <v>WATERTOWN</v>
          </cell>
          <cell r="I3317" t="str">
            <v>CT</v>
          </cell>
          <cell r="J3317" t="str">
            <v>06795</v>
          </cell>
          <cell r="K3317" t="str">
            <v>Exact Auto Street Reference Geocoded</v>
          </cell>
          <cell r="M3317" t="str">
            <v>LOUIE SALOVSKI</v>
          </cell>
          <cell r="N3317" t="str">
            <v>BLAIR DISTRICT</v>
          </cell>
          <cell r="P3317">
            <v>43668</v>
          </cell>
          <cell r="Q3317">
            <v>44641.002233796302</v>
          </cell>
          <cell r="S3317" t="str">
            <v>ADMIN</v>
          </cell>
          <cell r="V3317" t="str">
            <v>41.608423</v>
          </cell>
          <cell r="W3317" t="str">
            <v>-73.091395</v>
          </cell>
        </row>
        <row r="3318">
          <cell r="B3318">
            <v>404177</v>
          </cell>
          <cell r="C3318" t="str">
            <v>Triple A Diner 7-7</v>
          </cell>
          <cell r="E3318">
            <v>0</v>
          </cell>
          <cell r="F3318" t="str">
            <v>T</v>
          </cell>
          <cell r="G3318" t="str">
            <v>1209 Main St</v>
          </cell>
          <cell r="H3318" t="str">
            <v>EAST HARTFORD</v>
          </cell>
          <cell r="I3318" t="str">
            <v>CT</v>
          </cell>
          <cell r="J3318" t="str">
            <v>06108</v>
          </cell>
          <cell r="K3318" t="str">
            <v>Exact Auto Street Reference Geocoded</v>
          </cell>
          <cell r="M3318" t="str">
            <v>LOUIE SALOVSKI</v>
          </cell>
          <cell r="N3318" t="str">
            <v>BLAIR DISTRICT</v>
          </cell>
          <cell r="P3318">
            <v>43675</v>
          </cell>
          <cell r="Q3318">
            <v>43846.578287037002</v>
          </cell>
          <cell r="S3318" t="str">
            <v>FRANKIE</v>
          </cell>
          <cell r="V3318" t="str">
            <v>41.774633</v>
          </cell>
          <cell r="W3318" t="str">
            <v>-72.640318</v>
          </cell>
        </row>
        <row r="3319">
          <cell r="B3319">
            <v>404179</v>
          </cell>
          <cell r="C3319" t="str">
            <v>Malibu Taco</v>
          </cell>
          <cell r="E3319">
            <v>0</v>
          </cell>
          <cell r="F3319" t="str">
            <v>U</v>
          </cell>
          <cell r="G3319" t="str">
            <v>1177 Post Rd</v>
          </cell>
          <cell r="H3319" t="str">
            <v>FAIRFIELD</v>
          </cell>
          <cell r="I3319" t="str">
            <v>CT</v>
          </cell>
          <cell r="J3319" t="str">
            <v>06824</v>
          </cell>
          <cell r="K3319" t="str">
            <v>Exact Auto Street Reference Geocoded</v>
          </cell>
          <cell r="M3319" t="str">
            <v>LOUIE SALOVSKI</v>
          </cell>
          <cell r="N3319" t="str">
            <v>BLAIR DISTRICT</v>
          </cell>
          <cell r="P3319">
            <v>43691</v>
          </cell>
          <cell r="Q3319">
            <v>43914.602974537003</v>
          </cell>
          <cell r="R3319">
            <v>43706</v>
          </cell>
          <cell r="S3319" t="str">
            <v>FRANKIE</v>
          </cell>
          <cell r="V3319" t="str">
            <v>41.143876</v>
          </cell>
          <cell r="W3319" t="str">
            <v>-73.253824</v>
          </cell>
        </row>
        <row r="3320">
          <cell r="B3320">
            <v>404181</v>
          </cell>
          <cell r="C3320" t="str">
            <v>KEY - VILLA LOUISA</v>
          </cell>
          <cell r="D3320" t="str">
            <v>C</v>
          </cell>
          <cell r="E3320">
            <v>0</v>
          </cell>
          <cell r="F3320" t="str">
            <v>W</v>
          </cell>
          <cell r="G3320" t="str">
            <v>60 VILLA LOUISA ROAD</v>
          </cell>
          <cell r="H3320" t="str">
            <v>BOLTON</v>
          </cell>
          <cell r="I3320" t="str">
            <v>CT</v>
          </cell>
          <cell r="J3320" t="str">
            <v>06043</v>
          </cell>
          <cell r="K3320" t="str">
            <v>Exact Auto Street Reference Geocoded</v>
          </cell>
          <cell r="M3320" t="str">
            <v>LOUIE SALOVSKI</v>
          </cell>
          <cell r="N3320" t="str">
            <v>BLAIR DISTRICT</v>
          </cell>
          <cell r="O3320" t="str">
            <v>use door on right side of building CODE 12590.  Inside door on the left if you look at top left corner.</v>
          </cell>
          <cell r="P3320">
            <v>43900</v>
          </cell>
          <cell r="Q3320">
            <v>44750.436226851903</v>
          </cell>
          <cell r="R3320">
            <v>44747</v>
          </cell>
          <cell r="S3320" t="str">
            <v>ADMIN</v>
          </cell>
          <cell r="U3320" t="str">
            <v>LOCK BOX</v>
          </cell>
          <cell r="V3320" t="str">
            <v>41.741175</v>
          </cell>
          <cell r="W3320" t="str">
            <v>-72.462452</v>
          </cell>
        </row>
        <row r="3321">
          <cell r="B3321">
            <v>404182</v>
          </cell>
          <cell r="C3321" t="str">
            <v>Patti s Place</v>
          </cell>
          <cell r="E3321">
            <v>0</v>
          </cell>
          <cell r="F3321" t="str">
            <v>WF</v>
          </cell>
          <cell r="G3321" t="str">
            <v>4 PARK STREET</v>
          </cell>
          <cell r="H3321" t="str">
            <v>THOMASTON</v>
          </cell>
          <cell r="I3321" t="str">
            <v>CT</v>
          </cell>
          <cell r="J3321" t="str">
            <v>06787</v>
          </cell>
          <cell r="K3321" t="str">
            <v>High Confidence Auto Street Ref Geocoded</v>
          </cell>
          <cell r="M3321" t="str">
            <v>LOUIE SALOVSKI</v>
          </cell>
          <cell r="N3321" t="str">
            <v>BLAIR DISTRICT</v>
          </cell>
          <cell r="P3321">
            <v>44385</v>
          </cell>
          <cell r="Q3321">
            <v>44388.785347222198</v>
          </cell>
          <cell r="S3321" t="str">
            <v>FRANKIE</v>
          </cell>
          <cell r="V3321" t="str">
            <v>41.674093</v>
          </cell>
          <cell r="W3321" t="str">
            <v>-73.073040</v>
          </cell>
        </row>
        <row r="3322">
          <cell r="B3322">
            <v>404183</v>
          </cell>
          <cell r="C3322" t="str">
            <v>Adriatic Restaurant</v>
          </cell>
          <cell r="D3322" t="str">
            <v>C</v>
          </cell>
          <cell r="E3322">
            <v>0</v>
          </cell>
          <cell r="F3322" t="str">
            <v>WF</v>
          </cell>
          <cell r="G3322" t="str">
            <v>577 FRANKLIN AVE</v>
          </cell>
          <cell r="H3322" t="str">
            <v>HARTFORD</v>
          </cell>
          <cell r="I3322" t="str">
            <v>CT</v>
          </cell>
          <cell r="J3322" t="str">
            <v>06114</v>
          </cell>
          <cell r="K3322" t="str">
            <v>Exact Auto Street Reference Geocoded</v>
          </cell>
          <cell r="M3322" t="str">
            <v>LOUIE SALOVSKI</v>
          </cell>
          <cell r="N3322" t="str">
            <v>BLAIR DISTRICT</v>
          </cell>
          <cell r="P3322">
            <v>44385</v>
          </cell>
          <cell r="Q3322">
            <v>44487.870775463001</v>
          </cell>
          <cell r="R3322">
            <v>44691</v>
          </cell>
          <cell r="S3322" t="str">
            <v>FRANKIE</v>
          </cell>
          <cell r="V3322" t="str">
            <v>41.732634</v>
          </cell>
          <cell r="W3322" t="str">
            <v>-72.674555</v>
          </cell>
        </row>
        <row r="3323">
          <cell r="B3323">
            <v>404184</v>
          </cell>
          <cell r="C3323" t="str">
            <v>MICHAEL ANGELOS PIZZARIA</v>
          </cell>
          <cell r="D3323" t="str">
            <v>B</v>
          </cell>
          <cell r="E3323">
            <v>0</v>
          </cell>
          <cell r="F3323" t="str">
            <v>MR</v>
          </cell>
          <cell r="G3323" t="str">
            <v>825 CROMWELL AVENUE</v>
          </cell>
          <cell r="H3323" t="str">
            <v>ROCKY HILL</v>
          </cell>
          <cell r="I3323" t="str">
            <v>CT</v>
          </cell>
          <cell r="J3323" t="str">
            <v>06067</v>
          </cell>
          <cell r="K3323" t="str">
            <v>Exact Auto Street Reference Geocoded</v>
          </cell>
          <cell r="M3323" t="str">
            <v>LOUIE SALOVSKI</v>
          </cell>
          <cell r="N3323" t="str">
            <v>BLAIR DISTRICT</v>
          </cell>
          <cell r="P3323">
            <v>44388</v>
          </cell>
          <cell r="Q3323">
            <v>44543.635821759301</v>
          </cell>
          <cell r="R3323">
            <v>44734</v>
          </cell>
          <cell r="S3323" t="str">
            <v>FRANKIE</v>
          </cell>
          <cell r="V3323" t="str">
            <v>41.648070</v>
          </cell>
          <cell r="W3323" t="str">
            <v>-72.678432</v>
          </cell>
        </row>
        <row r="3324">
          <cell r="B3324">
            <v>404185</v>
          </cell>
          <cell r="C3324" t="str">
            <v>San Genaro</v>
          </cell>
          <cell r="D3324" t="str">
            <v>D</v>
          </cell>
          <cell r="E3324">
            <v>0</v>
          </cell>
          <cell r="F3324" t="str">
            <v>W</v>
          </cell>
          <cell r="G3324" t="str">
            <v>22 east main street</v>
          </cell>
          <cell r="H3324" t="str">
            <v>BRISTOL</v>
          </cell>
          <cell r="I3324" t="str">
            <v>CT</v>
          </cell>
          <cell r="J3324" t="str">
            <v>06010</v>
          </cell>
          <cell r="K3324" t="str">
            <v>Exact Auto Street Reference Geocoded</v>
          </cell>
          <cell r="M3324" t="str">
            <v>LOUIE SALOVSKI</v>
          </cell>
          <cell r="N3324" t="str">
            <v>BLAIR DISTRICT</v>
          </cell>
          <cell r="P3324">
            <v>44399</v>
          </cell>
          <cell r="Q3324">
            <v>44399.0790277778</v>
          </cell>
          <cell r="R3324">
            <v>44719</v>
          </cell>
          <cell r="S3324" t="str">
            <v>ADMIN</v>
          </cell>
          <cell r="V3324" t="str">
            <v>41.672566</v>
          </cell>
          <cell r="W3324" t="str">
            <v>-72.896966</v>
          </cell>
        </row>
        <row r="3325">
          <cell r="B3325">
            <v>404186</v>
          </cell>
          <cell r="C3325" t="str">
            <v>Michel Angelo s Pizzeria</v>
          </cell>
          <cell r="D3325" t="str">
            <v>A</v>
          </cell>
          <cell r="E3325">
            <v>0</v>
          </cell>
          <cell r="F3325" t="str">
            <v>MR</v>
          </cell>
          <cell r="G3325" t="str">
            <v>266 Main Street</v>
          </cell>
          <cell r="H3325" t="str">
            <v>NEW HARTFORD</v>
          </cell>
          <cell r="I3325" t="str">
            <v>CT</v>
          </cell>
          <cell r="J3325" t="str">
            <v>06057</v>
          </cell>
          <cell r="K3325" t="str">
            <v>Exact Auto Street Reference Geocoded</v>
          </cell>
          <cell r="M3325" t="str">
            <v>LOUIE SALOVSKI</v>
          </cell>
          <cell r="N3325" t="str">
            <v>BLAIR DISTRICT</v>
          </cell>
          <cell r="P3325">
            <v>44412</v>
          </cell>
          <cell r="Q3325">
            <v>44412.531377314801</v>
          </cell>
          <cell r="R3325">
            <v>44629</v>
          </cell>
          <cell r="S3325" t="str">
            <v>ADMIN</v>
          </cell>
          <cell r="V3325" t="str">
            <v>41.868759</v>
          </cell>
          <cell r="W3325" t="str">
            <v>-72.960329</v>
          </cell>
        </row>
        <row r="3326">
          <cell r="B3326">
            <v>404187</v>
          </cell>
          <cell r="C3326" t="str">
            <v>Pepperoni Pizza</v>
          </cell>
          <cell r="E3326">
            <v>0</v>
          </cell>
          <cell r="F3326" t="str">
            <v>WF</v>
          </cell>
          <cell r="G3326" t="str">
            <v>1400 Hopemeadow Street</v>
          </cell>
          <cell r="H3326" t="str">
            <v>SIMSBURY</v>
          </cell>
          <cell r="I3326" t="str">
            <v>CT</v>
          </cell>
          <cell r="J3326" t="str">
            <v>06070</v>
          </cell>
          <cell r="K3326" t="str">
            <v>High Confidence Auto Street Ref Geocoded</v>
          </cell>
          <cell r="M3326" t="str">
            <v>LOUIE SALOVSKI</v>
          </cell>
          <cell r="N3326" t="str">
            <v>BLAIR DISTRICT</v>
          </cell>
          <cell r="P3326">
            <v>44419</v>
          </cell>
          <cell r="Q3326">
            <v>44419.460636574098</v>
          </cell>
          <cell r="S3326" t="str">
            <v>ADMIN</v>
          </cell>
          <cell r="V3326" t="str">
            <v>41.904510</v>
          </cell>
          <cell r="W3326" t="str">
            <v>-72.786510</v>
          </cell>
        </row>
        <row r="3327">
          <cell r="B3327">
            <v>404188</v>
          </cell>
          <cell r="C3327" t="str">
            <v>River Hill Rest</v>
          </cell>
          <cell r="D3327" t="str">
            <v>D</v>
          </cell>
          <cell r="E3327">
            <v>0</v>
          </cell>
          <cell r="F3327" t="str">
            <v>WF</v>
          </cell>
          <cell r="G3327" t="str">
            <v>1700 Watertown Avenue</v>
          </cell>
          <cell r="H3327" t="str">
            <v>WATERBURY</v>
          </cell>
          <cell r="I3327" t="str">
            <v>CT</v>
          </cell>
          <cell r="J3327" t="str">
            <v>06705</v>
          </cell>
          <cell r="K3327" t="str">
            <v>High Confidence Auto Street Ref Geocoded</v>
          </cell>
          <cell r="M3327" t="str">
            <v>LOUIE SALOVSKI</v>
          </cell>
          <cell r="N3327" t="str">
            <v>BLAIR DISTRICT</v>
          </cell>
          <cell r="P3327">
            <v>44419</v>
          </cell>
          <cell r="Q3327">
            <v>44503.748865740701</v>
          </cell>
          <cell r="R3327">
            <v>44735</v>
          </cell>
          <cell r="S3327" t="str">
            <v>FRANKIE</v>
          </cell>
          <cell r="V3327" t="str">
            <v>41.585977</v>
          </cell>
          <cell r="W3327" t="str">
            <v>-73.077675</v>
          </cell>
        </row>
        <row r="3328">
          <cell r="B3328">
            <v>404189</v>
          </cell>
          <cell r="C3328" t="str">
            <v>Olee s Pizza</v>
          </cell>
          <cell r="D3328" t="str">
            <v>C</v>
          </cell>
          <cell r="E3328">
            <v>0</v>
          </cell>
          <cell r="F3328" t="str">
            <v>WF</v>
          </cell>
          <cell r="G3328" t="str">
            <v>222 Main Street</v>
          </cell>
          <cell r="H3328" t="str">
            <v>FARMINGTON</v>
          </cell>
          <cell r="I3328" t="str">
            <v>CT</v>
          </cell>
          <cell r="J3328" t="str">
            <v>06032</v>
          </cell>
          <cell r="K3328" t="str">
            <v>High Confidence Auto Street Ref Geocoded</v>
          </cell>
          <cell r="M3328" t="str">
            <v>LOUIE SALOVSKI</v>
          </cell>
          <cell r="N3328" t="str">
            <v>BLAIR DISTRICT</v>
          </cell>
          <cell r="P3328">
            <v>44424</v>
          </cell>
          <cell r="Q3328">
            <v>44424.098761574103</v>
          </cell>
          <cell r="R3328">
            <v>44628</v>
          </cell>
          <cell r="S3328" t="str">
            <v>ADMIN</v>
          </cell>
          <cell r="V3328" t="str">
            <v>41.710878</v>
          </cell>
          <cell r="W3328" t="str">
            <v>-72.839757</v>
          </cell>
        </row>
        <row r="3329">
          <cell r="B3329">
            <v>404190</v>
          </cell>
          <cell r="C3329" t="str">
            <v>Emily s Gourmet</v>
          </cell>
          <cell r="E3329">
            <v>0</v>
          </cell>
          <cell r="F3329" t="str">
            <v>TR</v>
          </cell>
          <cell r="G3329" t="str">
            <v>105 Central Street</v>
          </cell>
          <cell r="H3329" t="str">
            <v>BRISTOL</v>
          </cell>
          <cell r="I3329" t="str">
            <v>CT</v>
          </cell>
          <cell r="J3329" t="str">
            <v>06010</v>
          </cell>
          <cell r="K3329" t="str">
            <v>Exact Auto Street Reference Geocoded</v>
          </cell>
          <cell r="M3329" t="str">
            <v>LOUIE SALOVSKI</v>
          </cell>
          <cell r="N3329" t="str">
            <v>BLAIR DISTRICT</v>
          </cell>
          <cell r="O3329" t="str">
            <v>code 8626 for back door.</v>
          </cell>
          <cell r="P3329">
            <v>44445</v>
          </cell>
          <cell r="Q3329">
            <v>44445.387002314797</v>
          </cell>
          <cell r="S3329" t="str">
            <v>ADMIN</v>
          </cell>
          <cell r="V3329" t="str">
            <v>41.671835</v>
          </cell>
          <cell r="W3329" t="str">
            <v>-72.897940</v>
          </cell>
        </row>
        <row r="3330">
          <cell r="B3330">
            <v>404191</v>
          </cell>
          <cell r="C3330" t="str">
            <v>Salute Rest-Rocky Hill</v>
          </cell>
          <cell r="D3330" t="str">
            <v>C</v>
          </cell>
          <cell r="E3330">
            <v>0</v>
          </cell>
          <cell r="F3330" t="str">
            <v>TF</v>
          </cell>
          <cell r="G3330" t="str">
            <v>377 CROWMELL AVENUE</v>
          </cell>
          <cell r="H3330" t="str">
            <v>ROCKY HILL</v>
          </cell>
          <cell r="I3330" t="str">
            <v>CT</v>
          </cell>
          <cell r="J3330" t="str">
            <v>06067</v>
          </cell>
          <cell r="K3330" t="str">
            <v>Exact Auto Street Reference Geocoded</v>
          </cell>
          <cell r="M3330" t="str">
            <v>LOUIE SALOVSKI</v>
          </cell>
          <cell r="N3330" t="str">
            <v>BLAIR DISTRICT</v>
          </cell>
          <cell r="O3330" t="str">
            <v>Please do not block the flow of traffic or the drive through at the bank. Thank you.</v>
          </cell>
          <cell r="P3330">
            <v>44468</v>
          </cell>
          <cell r="Q3330">
            <v>44573.382534722201</v>
          </cell>
          <cell r="R3330">
            <v>44753</v>
          </cell>
          <cell r="S3330" t="str">
            <v>ADMIN</v>
          </cell>
          <cell r="V3330" t="str">
            <v>41.660308</v>
          </cell>
          <cell r="W3330" t="str">
            <v>-72.678634</v>
          </cell>
        </row>
        <row r="3331">
          <cell r="B3331">
            <v>404192</v>
          </cell>
          <cell r="C3331" t="str">
            <v>Pier 131 Kitchen &amp; Bar</v>
          </cell>
          <cell r="D3331" t="str">
            <v>B</v>
          </cell>
          <cell r="E3331">
            <v>0</v>
          </cell>
          <cell r="F3331" t="str">
            <v>TF</v>
          </cell>
          <cell r="G3331" t="str">
            <v>9 Riverside Drive</v>
          </cell>
          <cell r="H3331" t="str">
            <v>SHELTON</v>
          </cell>
          <cell r="I3331" t="str">
            <v>CT</v>
          </cell>
          <cell r="J3331" t="str">
            <v>06484</v>
          </cell>
          <cell r="K3331" t="str">
            <v>Med Confidence Auto Street Ref Geocoded</v>
          </cell>
          <cell r="M3331" t="str">
            <v>LOUIE SALOVSKI</v>
          </cell>
          <cell r="N3331" t="str">
            <v>BLAIR DISTRICT</v>
          </cell>
          <cell r="P3331">
            <v>44494</v>
          </cell>
          <cell r="Q3331">
            <v>44494.802048611098</v>
          </cell>
          <cell r="R3331">
            <v>44742</v>
          </cell>
          <cell r="S3331" t="str">
            <v>FRANKIE</v>
          </cell>
          <cell r="V3331" t="str">
            <v>41.322538</v>
          </cell>
          <cell r="W3331" t="str">
            <v>-73.106080</v>
          </cell>
        </row>
        <row r="3332">
          <cell r="B3332">
            <v>404193</v>
          </cell>
          <cell r="C3332" t="str">
            <v>Paradise Pizza</v>
          </cell>
          <cell r="D3332" t="str">
            <v>C</v>
          </cell>
          <cell r="E3332">
            <v>0</v>
          </cell>
          <cell r="F3332" t="str">
            <v>TF</v>
          </cell>
          <cell r="G3332" t="str">
            <v>714 Main Street</v>
          </cell>
          <cell r="H3332" t="str">
            <v>WATERTOWN</v>
          </cell>
          <cell r="I3332" t="str">
            <v>CT</v>
          </cell>
          <cell r="J3332" t="str">
            <v>06779</v>
          </cell>
          <cell r="K3332" t="str">
            <v>Exact Auto Street Reference Geocoded</v>
          </cell>
          <cell r="M3332" t="str">
            <v>LOUIE SALOVSKI</v>
          </cell>
          <cell r="N3332" t="str">
            <v>BLAIR DISTRICT</v>
          </cell>
          <cell r="P3332">
            <v>44515</v>
          </cell>
          <cell r="Q3332">
            <v>44515.4620138889</v>
          </cell>
          <cell r="R3332">
            <v>44686</v>
          </cell>
          <cell r="S3332" t="str">
            <v>ADMIN</v>
          </cell>
          <cell r="V3332" t="str">
            <v>41.589958</v>
          </cell>
          <cell r="W3332" t="str">
            <v>-73.093986</v>
          </cell>
        </row>
        <row r="3333">
          <cell r="B3333">
            <v>404194</v>
          </cell>
          <cell r="C3333" t="str">
            <v>Tommy s Place &amp; Market</v>
          </cell>
          <cell r="E3333">
            <v>0</v>
          </cell>
          <cell r="F3333" t="str">
            <v>WF</v>
          </cell>
          <cell r="G3333" t="str">
            <v>1277 Stafford Ave</v>
          </cell>
          <cell r="H3333" t="str">
            <v>BRISTOL</v>
          </cell>
          <cell r="I3333" t="str">
            <v>CT</v>
          </cell>
          <cell r="J3333" t="str">
            <v>06010</v>
          </cell>
          <cell r="K3333" t="str">
            <v>Exact Auto Street Reference Geocoded</v>
          </cell>
          <cell r="M3333" t="str">
            <v>LOUIE SALOVSKI</v>
          </cell>
          <cell r="N3333" t="str">
            <v>BLAIR DISTRICT</v>
          </cell>
          <cell r="P3333">
            <v>44551</v>
          </cell>
          <cell r="Q3333">
            <v>44551.577372685198</v>
          </cell>
          <cell r="S3333" t="str">
            <v>ADMIN</v>
          </cell>
          <cell r="V3333" t="str">
            <v>41.711108</v>
          </cell>
          <cell r="W3333" t="str">
            <v>-72.912953</v>
          </cell>
        </row>
        <row r="3334">
          <cell r="B3334">
            <v>404195</v>
          </cell>
          <cell r="C3334" t="str">
            <v>Key - Pizza Express</v>
          </cell>
          <cell r="D3334" t="str">
            <v>C</v>
          </cell>
          <cell r="E3334">
            <v>0</v>
          </cell>
          <cell r="F3334" t="str">
            <v>MR</v>
          </cell>
          <cell r="G3334" t="str">
            <v>1218 East Main Street</v>
          </cell>
          <cell r="H3334" t="str">
            <v>TORRINGTON</v>
          </cell>
          <cell r="I3334" t="str">
            <v>CT</v>
          </cell>
          <cell r="J3334" t="str">
            <v>06790</v>
          </cell>
          <cell r="K3334" t="str">
            <v>Exact Auto Street Reference Geocoded</v>
          </cell>
          <cell r="M3334" t="str">
            <v>LOUIE SALOVSKI</v>
          </cell>
          <cell r="N3334" t="str">
            <v>BLAIR DISTRICT</v>
          </cell>
          <cell r="O3334" t="str">
            <v>No alarm</v>
          </cell>
          <cell r="P3334">
            <v>44572</v>
          </cell>
          <cell r="Q3334">
            <v>44580.8741435185</v>
          </cell>
          <cell r="R3334">
            <v>44734</v>
          </cell>
          <cell r="S3334" t="str">
            <v>FRANKIE</v>
          </cell>
          <cell r="U3334" t="str">
            <v>38</v>
          </cell>
          <cell r="V3334" t="str">
            <v>41.816349</v>
          </cell>
          <cell r="W3334" t="str">
            <v>-73.093035</v>
          </cell>
        </row>
        <row r="3335">
          <cell r="B3335">
            <v>404196</v>
          </cell>
          <cell r="C3335" t="str">
            <v>Ragozino s</v>
          </cell>
          <cell r="D3335" t="str">
            <v>A</v>
          </cell>
          <cell r="E3335">
            <v>0</v>
          </cell>
          <cell r="F3335" t="str">
            <v>TF</v>
          </cell>
          <cell r="G3335" t="str">
            <v>1428 Meriden Road</v>
          </cell>
          <cell r="H3335" t="str">
            <v>WATERBURY</v>
          </cell>
          <cell r="I3335" t="str">
            <v>CT</v>
          </cell>
          <cell r="J3335" t="str">
            <v>06705</v>
          </cell>
          <cell r="K3335" t="str">
            <v>Exact Auto Street Reference Geocoded</v>
          </cell>
          <cell r="M3335" t="str">
            <v>LOUIE SALOVSKI</v>
          </cell>
          <cell r="N3335" t="str">
            <v>BLAIR DISTRICT</v>
          </cell>
          <cell r="P3335">
            <v>44572</v>
          </cell>
          <cell r="Q3335">
            <v>44572.433206018497</v>
          </cell>
          <cell r="R3335">
            <v>44578</v>
          </cell>
          <cell r="S3335" t="str">
            <v>ADMIN</v>
          </cell>
          <cell r="V3335" t="str">
            <v>41.553792</v>
          </cell>
          <cell r="W3335" t="str">
            <v>-72.971270</v>
          </cell>
        </row>
        <row r="3336">
          <cell r="B3336">
            <v>404197</v>
          </cell>
          <cell r="C3336" t="str">
            <v>Farmington Pizza and Kitchen</v>
          </cell>
          <cell r="E3336">
            <v>0</v>
          </cell>
          <cell r="F3336" t="str">
            <v>WF</v>
          </cell>
          <cell r="G3336" t="str">
            <v>1019 Farmington Ave.</v>
          </cell>
          <cell r="H3336" t="str">
            <v>FARMINGTON</v>
          </cell>
          <cell r="I3336" t="str">
            <v>CT</v>
          </cell>
          <cell r="J3336" t="str">
            <v>06032</v>
          </cell>
          <cell r="K3336" t="str">
            <v>Exact Auto Street Reference Geocoded</v>
          </cell>
          <cell r="M3336" t="str">
            <v>LOUIE SALOVSKI</v>
          </cell>
          <cell r="N3336" t="str">
            <v>BLAIR DISTRICT</v>
          </cell>
          <cell r="P3336">
            <v>44595</v>
          </cell>
          <cell r="Q3336">
            <v>44595.4283796296</v>
          </cell>
          <cell r="S3336" t="str">
            <v>ADMIN</v>
          </cell>
          <cell r="V3336" t="str">
            <v>41.733764</v>
          </cell>
          <cell r="W3336" t="str">
            <v>-72.835785</v>
          </cell>
        </row>
        <row r="3337">
          <cell r="B3337">
            <v>404198</v>
          </cell>
          <cell r="C3337" t="str">
            <v>Mill House Kitchen and Bar</v>
          </cell>
          <cell r="D3337" t="str">
            <v>A</v>
          </cell>
          <cell r="E3337">
            <v>0</v>
          </cell>
          <cell r="F3337" t="str">
            <v>MR</v>
          </cell>
          <cell r="G3337" t="str">
            <v>367 Winsted road</v>
          </cell>
          <cell r="H3337" t="str">
            <v>TORRINGTON</v>
          </cell>
          <cell r="I3337" t="str">
            <v>CT</v>
          </cell>
          <cell r="J3337" t="str">
            <v>06790</v>
          </cell>
          <cell r="K3337" t="str">
            <v>Exact Auto Street Reference Geocoded</v>
          </cell>
          <cell r="M3337" t="str">
            <v>LOUIE SALOVSKI</v>
          </cell>
          <cell r="N3337" t="str">
            <v>BLAIR DISTRICT</v>
          </cell>
          <cell r="P3337">
            <v>44595</v>
          </cell>
          <cell r="Q3337">
            <v>44595.445092592599</v>
          </cell>
          <cell r="R3337">
            <v>44650</v>
          </cell>
          <cell r="S3337" t="str">
            <v>ADMIN</v>
          </cell>
          <cell r="V3337" t="str">
            <v>41.824784</v>
          </cell>
          <cell r="W3337" t="str">
            <v>-73.114875</v>
          </cell>
        </row>
        <row r="3338">
          <cell r="B3338">
            <v>404199</v>
          </cell>
          <cell r="C3338" t="str">
            <v>Southford Pizza &amp; Rest.</v>
          </cell>
          <cell r="D3338" t="str">
            <v>C</v>
          </cell>
          <cell r="E3338">
            <v>0</v>
          </cell>
          <cell r="F3338" t="str">
            <v>TR</v>
          </cell>
          <cell r="G3338" t="str">
            <v>1481 southford road</v>
          </cell>
          <cell r="H3338" t="str">
            <v>SOUTHBURY</v>
          </cell>
          <cell r="I3338" t="str">
            <v>CT</v>
          </cell>
          <cell r="J3338" t="str">
            <v>06488</v>
          </cell>
          <cell r="K3338" t="str">
            <v>Exact Auto Street Reference Geocoded</v>
          </cell>
          <cell r="M3338" t="str">
            <v>LOUIE SALOVSKI</v>
          </cell>
          <cell r="N3338" t="str">
            <v>BLAIR DISTRICT</v>
          </cell>
          <cell r="P3338">
            <v>44595</v>
          </cell>
          <cell r="Q3338">
            <v>44595.4504282407</v>
          </cell>
          <cell r="R3338">
            <v>44725</v>
          </cell>
          <cell r="S3338" t="str">
            <v>ADMIN</v>
          </cell>
          <cell r="V3338" t="str">
            <v>41.464282</v>
          </cell>
          <cell r="W3338" t="str">
            <v>-73.161543</v>
          </cell>
        </row>
        <row r="3339">
          <cell r="B3339">
            <v>404200</v>
          </cell>
          <cell r="C3339" t="str">
            <v>Jimmy s Store s Inc.</v>
          </cell>
          <cell r="E3339">
            <v>0</v>
          </cell>
          <cell r="F3339" t="str">
            <v>MR</v>
          </cell>
          <cell r="G3339" t="str">
            <v>1238 East Main Street</v>
          </cell>
          <cell r="H3339" t="str">
            <v>TORRINGTON</v>
          </cell>
          <cell r="I3339" t="str">
            <v>CT</v>
          </cell>
          <cell r="J3339" t="str">
            <v>06790</v>
          </cell>
          <cell r="K3339" t="str">
            <v>High Confidence Auto Street Ref Geocoded</v>
          </cell>
          <cell r="M3339" t="str">
            <v>LOUIE SALOVSKI</v>
          </cell>
          <cell r="N3339" t="str">
            <v>BLAIR DISTRICT</v>
          </cell>
          <cell r="P3339">
            <v>44602</v>
          </cell>
          <cell r="Q3339">
            <v>44602.465370370403</v>
          </cell>
          <cell r="S3339" t="str">
            <v>ADMIN</v>
          </cell>
          <cell r="V3339" t="str">
            <v>41.816373</v>
          </cell>
          <cell r="W3339" t="str">
            <v>-73.093051</v>
          </cell>
        </row>
        <row r="3340">
          <cell r="B3340">
            <v>404201</v>
          </cell>
          <cell r="C3340" t="str">
            <v>Roma Pizza</v>
          </cell>
          <cell r="E3340">
            <v>0</v>
          </cell>
          <cell r="F3340" t="str">
            <v>TF</v>
          </cell>
          <cell r="G3340" t="str">
            <v>871 Newfield Street</v>
          </cell>
          <cell r="H3340" t="str">
            <v>MIDDLETOWN</v>
          </cell>
          <cell r="I3340" t="str">
            <v>CT</v>
          </cell>
          <cell r="J3340" t="str">
            <v>06457</v>
          </cell>
          <cell r="K3340" t="str">
            <v>Exact Auto Street Reference Geocoded</v>
          </cell>
          <cell r="M3340" t="str">
            <v>LOUIE SALOVSKI</v>
          </cell>
          <cell r="N3340" t="str">
            <v>BLAIR DISTRICT</v>
          </cell>
          <cell r="P3340">
            <v>44613</v>
          </cell>
          <cell r="Q3340">
            <v>44613.447754629597</v>
          </cell>
          <cell r="S3340" t="str">
            <v>ADMIN</v>
          </cell>
          <cell r="V3340" t="str">
            <v>41.582804</v>
          </cell>
          <cell r="W3340" t="str">
            <v>-72.673159</v>
          </cell>
        </row>
        <row r="3341">
          <cell r="B3341">
            <v>404202</v>
          </cell>
          <cell r="C3341" t="str">
            <v>THE CAJUN BOIL</v>
          </cell>
          <cell r="D3341" t="str">
            <v>A</v>
          </cell>
          <cell r="E3341">
            <v>0</v>
          </cell>
          <cell r="F3341" t="str">
            <v>MR</v>
          </cell>
          <cell r="G3341" t="str">
            <v>349 Winsted Road</v>
          </cell>
          <cell r="H3341" t="str">
            <v>TORRINGTON</v>
          </cell>
          <cell r="I3341" t="str">
            <v>CT</v>
          </cell>
          <cell r="J3341" t="str">
            <v>06790</v>
          </cell>
          <cell r="K3341" t="str">
            <v>Exact Auto Street Reference Geocoded</v>
          </cell>
          <cell r="M3341" t="str">
            <v>LOUIE SALOVSKI</v>
          </cell>
          <cell r="N3341" t="str">
            <v>BLAIR DISTRICT</v>
          </cell>
          <cell r="P3341">
            <v>44613</v>
          </cell>
          <cell r="Q3341">
            <v>44613.442118055602</v>
          </cell>
          <cell r="R3341">
            <v>44643</v>
          </cell>
          <cell r="S3341" t="str">
            <v>ADMIN</v>
          </cell>
          <cell r="V3341" t="str">
            <v>41.824570</v>
          </cell>
          <cell r="W3341" t="str">
            <v>-73.115186</v>
          </cell>
        </row>
        <row r="3342">
          <cell r="B3342">
            <v>404203</v>
          </cell>
          <cell r="C3342" t="str">
            <v>Spartan II</v>
          </cell>
          <cell r="E3342">
            <v>0</v>
          </cell>
          <cell r="F3342" t="str">
            <v>WF</v>
          </cell>
          <cell r="G3342" t="str">
            <v>930 Meriden Waterbury Road</v>
          </cell>
          <cell r="H3342" t="str">
            <v>PLANTSVILLE</v>
          </cell>
          <cell r="I3342" t="str">
            <v>CT</v>
          </cell>
          <cell r="J3342" t="str">
            <v>06479</v>
          </cell>
          <cell r="K3342" t="str">
            <v>High Confidence Auto Street Ref Geocoded</v>
          </cell>
          <cell r="M3342" t="str">
            <v>LOUIE SALOVSKI</v>
          </cell>
          <cell r="N3342" t="str">
            <v>BLAIR DISTRICT</v>
          </cell>
          <cell r="P3342">
            <v>44649</v>
          </cell>
          <cell r="Q3342">
            <v>44649.452488425901</v>
          </cell>
          <cell r="S3342" t="str">
            <v>ADMIN</v>
          </cell>
          <cell r="V3342" t="str">
            <v>41.563228</v>
          </cell>
          <cell r="W3342" t="str">
            <v>-72.875352</v>
          </cell>
        </row>
        <row r="3343">
          <cell r="B3343">
            <v>404204</v>
          </cell>
          <cell r="C3343" t="str">
            <v>Station Restaurant</v>
          </cell>
          <cell r="E3343">
            <v>0</v>
          </cell>
          <cell r="F3343" t="str">
            <v>WF</v>
          </cell>
          <cell r="G3343" t="str">
            <v>195 Water Street</v>
          </cell>
          <cell r="H3343" t="str">
            <v>NAUGATUCK</v>
          </cell>
          <cell r="I3343" t="str">
            <v>CT</v>
          </cell>
          <cell r="J3343" t="str">
            <v>06770</v>
          </cell>
          <cell r="K3343" t="str">
            <v>Exact Auto Street Reference Geocoded</v>
          </cell>
          <cell r="M3343" t="str">
            <v>LOUIE SALOVSKI</v>
          </cell>
          <cell r="N3343" t="str">
            <v>BLAIR DISTRICT</v>
          </cell>
          <cell r="P3343">
            <v>44649</v>
          </cell>
          <cell r="Q3343">
            <v>44649.456678240698</v>
          </cell>
          <cell r="S3343" t="str">
            <v>ADMIN</v>
          </cell>
          <cell r="V3343" t="str">
            <v>41.491049</v>
          </cell>
          <cell r="W3343" t="str">
            <v>-73.052761</v>
          </cell>
        </row>
        <row r="3344">
          <cell r="B3344">
            <v>404205</v>
          </cell>
          <cell r="C3344" t="str">
            <v>Vera Roma Grill</v>
          </cell>
          <cell r="E3344">
            <v>0</v>
          </cell>
          <cell r="F3344" t="str">
            <v>MR</v>
          </cell>
          <cell r="G3344" t="str">
            <v>1301 Torringford West Street</v>
          </cell>
          <cell r="H3344" t="str">
            <v>TORRINGTON</v>
          </cell>
          <cell r="I3344" t="str">
            <v>CT</v>
          </cell>
          <cell r="J3344" t="str">
            <v>06790</v>
          </cell>
          <cell r="K3344" t="str">
            <v>High Confidence Auto Street Ref Geocoded</v>
          </cell>
          <cell r="M3344" t="str">
            <v>LOUIE SALOVSKI</v>
          </cell>
          <cell r="N3344" t="str">
            <v>BLAIR DISTRICT</v>
          </cell>
          <cell r="P3344">
            <v>44655</v>
          </cell>
          <cell r="Q3344">
            <v>44686.559131944399</v>
          </cell>
          <cell r="R3344">
            <v>44762</v>
          </cell>
          <cell r="S3344" t="str">
            <v>FRANKIE</v>
          </cell>
          <cell r="V3344" t="str">
            <v>41.826038</v>
          </cell>
          <cell r="W3344" t="str">
            <v>-73.079632</v>
          </cell>
        </row>
        <row r="3345">
          <cell r="B3345">
            <v>404206</v>
          </cell>
          <cell r="C3345" t="str">
            <v>Olee s Pizza</v>
          </cell>
          <cell r="D3345" t="str">
            <v>A</v>
          </cell>
          <cell r="E3345">
            <v>0</v>
          </cell>
          <cell r="F3345" t="str">
            <v>WF</v>
          </cell>
          <cell r="G3345" t="str">
            <v>222 Main Street</v>
          </cell>
          <cell r="H3345" t="str">
            <v>FARMINGTON</v>
          </cell>
          <cell r="I3345" t="str">
            <v>CT</v>
          </cell>
          <cell r="J3345" t="str">
            <v>06032</v>
          </cell>
          <cell r="K3345" t="str">
            <v>High Confidence Auto Street Ref Geocoded</v>
          </cell>
          <cell r="M3345" t="str">
            <v>LOUIE SALOVSKI</v>
          </cell>
          <cell r="N3345" t="str">
            <v>BLAIR DISTRICT</v>
          </cell>
          <cell r="P3345">
            <v>44655</v>
          </cell>
          <cell r="Q3345">
            <v>44655.399444444403</v>
          </cell>
          <cell r="R3345">
            <v>44670</v>
          </cell>
          <cell r="S3345" t="str">
            <v>ADMIN</v>
          </cell>
          <cell r="V3345" t="str">
            <v>41.710878</v>
          </cell>
          <cell r="W3345" t="str">
            <v>-72.839757</v>
          </cell>
        </row>
        <row r="3346">
          <cell r="B3346">
            <v>404207</v>
          </cell>
          <cell r="C3346" t="str">
            <v>Grand Oak villa</v>
          </cell>
          <cell r="E3346">
            <v>0</v>
          </cell>
          <cell r="F3346" t="str">
            <v>TR</v>
          </cell>
          <cell r="G3346" t="str">
            <v>550 Sylvan Lake Road</v>
          </cell>
          <cell r="H3346" t="str">
            <v>WATERTOWN</v>
          </cell>
          <cell r="I3346" t="str">
            <v>CT</v>
          </cell>
          <cell r="J3346" t="str">
            <v>06779</v>
          </cell>
          <cell r="K3346" t="str">
            <v>Exact Auto Street Reference Geocoded</v>
          </cell>
          <cell r="M3346" t="str">
            <v>LOUIE SALOVSKI</v>
          </cell>
          <cell r="N3346" t="str">
            <v>BLAIR DISTRICT</v>
          </cell>
          <cell r="P3346">
            <v>44678</v>
          </cell>
          <cell r="Q3346">
            <v>44686.559131944399</v>
          </cell>
          <cell r="S3346" t="str">
            <v>FRANKIE</v>
          </cell>
          <cell r="V3346" t="str">
            <v>41.598129</v>
          </cell>
          <cell r="W3346" t="str">
            <v>-73.067966</v>
          </cell>
        </row>
        <row r="3347">
          <cell r="B3347">
            <v>404208</v>
          </cell>
          <cell r="C3347" t="str">
            <v>LA Molisana Sausage</v>
          </cell>
          <cell r="E3347">
            <v>0</v>
          </cell>
          <cell r="F3347" t="str">
            <v>TR</v>
          </cell>
          <cell r="G3347" t="str">
            <v>350 Congress Avenue</v>
          </cell>
          <cell r="H3347" t="str">
            <v>WATERBURY</v>
          </cell>
          <cell r="I3347" t="str">
            <v>CT</v>
          </cell>
          <cell r="J3347" t="str">
            <v>06708</v>
          </cell>
          <cell r="K3347" t="str">
            <v>Exact Auto Street Reference Geocoded</v>
          </cell>
          <cell r="M3347" t="str">
            <v>LOUIE SALOVSKI</v>
          </cell>
          <cell r="N3347" t="str">
            <v>BLAIR DISTRICT</v>
          </cell>
          <cell r="O3347" t="str">
            <v>Contact: Robert</v>
          </cell>
          <cell r="P3347">
            <v>44752</v>
          </cell>
          <cell r="Q3347">
            <v>44752.746400463002</v>
          </cell>
          <cell r="S3347" t="str">
            <v>FRANKIE</v>
          </cell>
          <cell r="V3347" t="str">
            <v>41.540722</v>
          </cell>
          <cell r="W3347" t="str">
            <v>-73.048169</v>
          </cell>
        </row>
        <row r="3348">
          <cell r="B3348">
            <v>405004</v>
          </cell>
          <cell r="C3348" t="str">
            <v>Wrights Farm Restaurant</v>
          </cell>
          <cell r="D3348" t="str">
            <v>A</v>
          </cell>
          <cell r="E3348">
            <v>0</v>
          </cell>
          <cell r="F3348" t="str">
            <v>U</v>
          </cell>
          <cell r="G3348" t="str">
            <v>84 Inman Rd</v>
          </cell>
          <cell r="H3348" t="str">
            <v>HARRISVILLE</v>
          </cell>
          <cell r="I3348" t="str">
            <v>RI</v>
          </cell>
          <cell r="J3348" t="str">
            <v>02830</v>
          </cell>
          <cell r="K3348" t="str">
            <v>High Confidence Auto Street Ref Geocoded</v>
          </cell>
          <cell r="L3348" t="str">
            <v>PAL PURE</v>
          </cell>
          <cell r="M3348" t="str">
            <v>PAUL PERRY</v>
          </cell>
          <cell r="N3348" t="str">
            <v>BLAIR DISTRICT</v>
          </cell>
          <cell r="O3348" t="str">
            <v>EFFECTIVE 8/10/20 Del in all locations unless cust chooses not to.</v>
          </cell>
          <cell r="P3348">
            <v>41372</v>
          </cell>
          <cell r="Q3348">
            <v>44479.498645833301</v>
          </cell>
          <cell r="R3348">
            <v>44444</v>
          </cell>
          <cell r="S3348" t="str">
            <v>FRANKIE</v>
          </cell>
          <cell r="V3348" t="str">
            <v>41.992286</v>
          </cell>
          <cell r="W3348" t="str">
            <v>-71.608802</v>
          </cell>
        </row>
        <row r="3349">
          <cell r="B3349">
            <v>405006</v>
          </cell>
          <cell r="C3349" t="str">
            <v>Park Terrace Swim Club 7-10 only</v>
          </cell>
          <cell r="E3349">
            <v>0</v>
          </cell>
          <cell r="F3349" t="str">
            <v>U</v>
          </cell>
          <cell r="G3349" t="str">
            <v>8 Berry St</v>
          </cell>
          <cell r="H3349" t="str">
            <v>PLAINVILLE</v>
          </cell>
          <cell r="I3349" t="str">
            <v>MA</v>
          </cell>
          <cell r="J3349" t="str">
            <v>02762</v>
          </cell>
          <cell r="K3349" t="str">
            <v>Exact Auto Street Reference Geocoded</v>
          </cell>
          <cell r="M3349" t="str">
            <v>PAUL PERRY</v>
          </cell>
          <cell r="N3349" t="str">
            <v>BLAIR DISTRICT</v>
          </cell>
          <cell r="P3349">
            <v>41379</v>
          </cell>
          <cell r="Q3349">
            <v>44200.526018518503</v>
          </cell>
          <cell r="R3349">
            <v>43795</v>
          </cell>
          <cell r="S3349" t="str">
            <v>FRANKIE</v>
          </cell>
          <cell r="V3349" t="str">
            <v>42.023233</v>
          </cell>
          <cell r="W3349" t="str">
            <v>-71.344329</v>
          </cell>
        </row>
        <row r="3350">
          <cell r="B3350">
            <v>405013</v>
          </cell>
          <cell r="C3350" t="str">
            <v>Newport Yacht Club</v>
          </cell>
          <cell r="D3350" t="str">
            <v>B</v>
          </cell>
          <cell r="E3350">
            <v>0</v>
          </cell>
          <cell r="F3350" t="str">
            <v>U</v>
          </cell>
          <cell r="G3350" t="str">
            <v>110 Long Wharf</v>
          </cell>
          <cell r="H3350" t="str">
            <v>NEWPORT</v>
          </cell>
          <cell r="I3350" t="str">
            <v>RI</v>
          </cell>
          <cell r="J3350" t="str">
            <v>02840</v>
          </cell>
          <cell r="K3350" t="str">
            <v>High Confidence Auto Street Ref Geocoded</v>
          </cell>
          <cell r="M3350" t="str">
            <v>PAUL PERRY</v>
          </cell>
          <cell r="N3350" t="str">
            <v>BLAIR DISTRICT</v>
          </cell>
          <cell r="O3350" t="str">
            <v>EFFECTIVE 8/10/20 Del in all locations unless cust chooses not to.</v>
          </cell>
          <cell r="P3350">
            <v>41523</v>
          </cell>
          <cell r="Q3350">
            <v>44479.498645833301</v>
          </cell>
          <cell r="R3350">
            <v>44444</v>
          </cell>
          <cell r="S3350" t="str">
            <v>FRANKIE</v>
          </cell>
          <cell r="V3350" t="str">
            <v>41.489596</v>
          </cell>
          <cell r="W3350" t="str">
            <v>-71.317978</v>
          </cell>
        </row>
        <row r="3351">
          <cell r="B3351">
            <v>405014</v>
          </cell>
          <cell r="C3351" t="str">
            <v>Clarke Cooke House 9a-12p</v>
          </cell>
          <cell r="E3351">
            <v>0</v>
          </cell>
          <cell r="F3351" t="str">
            <v>U</v>
          </cell>
          <cell r="G3351" t="str">
            <v>1 Bannisters Wharf</v>
          </cell>
          <cell r="H3351" t="str">
            <v>Newport</v>
          </cell>
          <cell r="I3351" t="str">
            <v>RI</v>
          </cell>
          <cell r="J3351" t="str">
            <v>02840</v>
          </cell>
          <cell r="K3351" t="str">
            <v>Exact Auto Street Reference Geocoded</v>
          </cell>
          <cell r="M3351" t="str">
            <v>PAUL PERRY</v>
          </cell>
          <cell r="N3351" t="str">
            <v>BLAIR DISTRICT</v>
          </cell>
          <cell r="O3351" t="str">
            <v>EFFECTIVE 8/10/20 Del in all locations unless cust chooses not to.</v>
          </cell>
          <cell r="P3351">
            <v>41534</v>
          </cell>
          <cell r="Q3351">
            <v>44479.498645833301</v>
          </cell>
          <cell r="R3351">
            <v>43993</v>
          </cell>
          <cell r="S3351" t="str">
            <v>FRANKIE</v>
          </cell>
          <cell r="V3351" t="str">
            <v>41.486341</v>
          </cell>
          <cell r="W3351" t="str">
            <v>-71.315332</v>
          </cell>
        </row>
        <row r="3352">
          <cell r="B3352">
            <v>405015</v>
          </cell>
          <cell r="C3352" t="str">
            <v>Bouchards</v>
          </cell>
          <cell r="D3352" t="str">
            <v>C</v>
          </cell>
          <cell r="E3352">
            <v>0</v>
          </cell>
          <cell r="F3352" t="str">
            <v>U</v>
          </cell>
          <cell r="G3352" t="str">
            <v>505 Thames Street</v>
          </cell>
          <cell r="H3352" t="str">
            <v>NEWPORT</v>
          </cell>
          <cell r="I3352" t="str">
            <v>RI</v>
          </cell>
          <cell r="J3352" t="str">
            <v>02840</v>
          </cell>
          <cell r="K3352" t="str">
            <v>Exact Auto Street Reference Geocoded</v>
          </cell>
          <cell r="M3352" t="str">
            <v>PAUL PERRY</v>
          </cell>
          <cell r="N3352" t="str">
            <v>BLAIR DISTRICT</v>
          </cell>
          <cell r="P3352">
            <v>44385</v>
          </cell>
          <cell r="Q3352">
            <v>44479.498645833301</v>
          </cell>
          <cell r="R3352">
            <v>44439</v>
          </cell>
          <cell r="S3352" t="str">
            <v>FRANKIE</v>
          </cell>
          <cell r="V3352" t="str">
            <v>41.479227</v>
          </cell>
          <cell r="W3352" t="str">
            <v>-71.314331</v>
          </cell>
        </row>
        <row r="3353">
          <cell r="B3353">
            <v>405020</v>
          </cell>
          <cell r="C3353" t="str">
            <v>Bigg s Corner Pizza</v>
          </cell>
          <cell r="D3353" t="str">
            <v>B</v>
          </cell>
          <cell r="E3353">
            <v>0</v>
          </cell>
          <cell r="F3353" t="str">
            <v>U</v>
          </cell>
          <cell r="G3353" t="str">
            <v>1128 Oak Hill Ave</v>
          </cell>
          <cell r="H3353" t="str">
            <v>ATTLEBORO</v>
          </cell>
          <cell r="I3353" t="str">
            <v>MA</v>
          </cell>
          <cell r="J3353" t="str">
            <v>02703</v>
          </cell>
          <cell r="K3353" t="str">
            <v>Exact Auto Street Reference Geocoded</v>
          </cell>
          <cell r="M3353" t="str">
            <v>PAUL PERRY</v>
          </cell>
          <cell r="N3353" t="str">
            <v>BLAIR DISTRICT</v>
          </cell>
          <cell r="O3353" t="str">
            <v>Until Pandemic Social restrictions are lifted, Customer will not arrive until 10am.</v>
          </cell>
          <cell r="P3353">
            <v>41648</v>
          </cell>
          <cell r="Q3353">
            <v>44479.498645833301</v>
          </cell>
          <cell r="R3353">
            <v>44442</v>
          </cell>
          <cell r="S3353" t="str">
            <v>FRANKIE</v>
          </cell>
          <cell r="V3353" t="str">
            <v>41.911771</v>
          </cell>
          <cell r="W3353" t="str">
            <v>-71.258438</v>
          </cell>
        </row>
        <row r="3354">
          <cell r="B3354">
            <v>405021</v>
          </cell>
          <cell r="C3354" t="str">
            <v>MEDITERRANIAN Grill Attle. 9-5</v>
          </cell>
          <cell r="E3354">
            <v>0</v>
          </cell>
          <cell r="F3354" t="str">
            <v>U</v>
          </cell>
          <cell r="G3354" t="str">
            <v>595 Washington St</v>
          </cell>
          <cell r="H3354" t="str">
            <v>ATTLEBORO</v>
          </cell>
          <cell r="I3354" t="str">
            <v>MA</v>
          </cell>
          <cell r="J3354" t="str">
            <v>02703</v>
          </cell>
          <cell r="K3354" t="str">
            <v>Exact Auto Street Reference Geocoded</v>
          </cell>
          <cell r="P3354">
            <v>41648</v>
          </cell>
          <cell r="Q3354">
            <v>44686.561145833301</v>
          </cell>
          <cell r="R3354">
            <v>43670</v>
          </cell>
          <cell r="S3354" t="str">
            <v>FRANKIE</v>
          </cell>
          <cell r="V3354" t="str">
            <v>41.912007</v>
          </cell>
          <cell r="W3354" t="str">
            <v>-71.362400</v>
          </cell>
        </row>
        <row r="3355">
          <cell r="B3355">
            <v>405026</v>
          </cell>
          <cell r="C3355" t="str">
            <v>Dewolf Tavern</v>
          </cell>
          <cell r="D3355" t="str">
            <v>A</v>
          </cell>
          <cell r="E3355">
            <v>0</v>
          </cell>
          <cell r="F3355" t="str">
            <v>U</v>
          </cell>
          <cell r="G3355" t="str">
            <v>259 Thames St</v>
          </cell>
          <cell r="H3355" t="str">
            <v>BRISTOL</v>
          </cell>
          <cell r="I3355" t="str">
            <v>RI</v>
          </cell>
          <cell r="J3355" t="str">
            <v>02809</v>
          </cell>
          <cell r="K3355" t="str">
            <v>High Confidence Auto Street Ref Geocoded</v>
          </cell>
          <cell r="M3355" t="str">
            <v>PAUL PERRY</v>
          </cell>
          <cell r="N3355" t="str">
            <v>BLAIR DISTRICT</v>
          </cell>
          <cell r="P3355">
            <v>44434</v>
          </cell>
          <cell r="Q3355">
            <v>44479.498645833301</v>
          </cell>
          <cell r="S3355" t="str">
            <v>FRANKIE</v>
          </cell>
          <cell r="V3355" t="str">
            <v>41.670629</v>
          </cell>
          <cell r="W3355" t="str">
            <v>-71.278059</v>
          </cell>
        </row>
        <row r="3356">
          <cell r="B3356">
            <v>405032</v>
          </cell>
          <cell r="C3356" t="str">
            <v>Coachman s Lodge</v>
          </cell>
          <cell r="D3356" t="str">
            <v>C</v>
          </cell>
          <cell r="E3356">
            <v>0</v>
          </cell>
          <cell r="F3356" t="str">
            <v>U</v>
          </cell>
          <cell r="G3356" t="str">
            <v>273 Wrentham Rd.</v>
          </cell>
          <cell r="H3356" t="str">
            <v>Bellingham</v>
          </cell>
          <cell r="I3356" t="str">
            <v>MA</v>
          </cell>
          <cell r="J3356" t="str">
            <v>02019</v>
          </cell>
          <cell r="K3356" t="str">
            <v>Exact Auto Street Reference Geocoded</v>
          </cell>
          <cell r="M3356" t="str">
            <v>PAUL PERRY</v>
          </cell>
          <cell r="N3356" t="str">
            <v>BLAIR DISTRICT</v>
          </cell>
          <cell r="P3356">
            <v>41871</v>
          </cell>
          <cell r="Q3356">
            <v>44479.498645833301</v>
          </cell>
          <cell r="R3356">
            <v>44444</v>
          </cell>
          <cell r="S3356" t="str">
            <v>FRANKIE</v>
          </cell>
          <cell r="V3356" t="str">
            <v>42.025876</v>
          </cell>
          <cell r="W3356" t="str">
            <v>-71.475276</v>
          </cell>
        </row>
        <row r="3357">
          <cell r="B3357">
            <v>405034</v>
          </cell>
          <cell r="C3357" t="str">
            <v>Kids Club Office 8-4</v>
          </cell>
          <cell r="E3357">
            <v>0</v>
          </cell>
          <cell r="F3357" t="str">
            <v>U</v>
          </cell>
          <cell r="G3357" t="str">
            <v>1201 Douglas Pike</v>
          </cell>
          <cell r="H3357" t="str">
            <v>SMITHFIELD</v>
          </cell>
          <cell r="I3357" t="str">
            <v>RI</v>
          </cell>
          <cell r="J3357" t="str">
            <v>02917</v>
          </cell>
          <cell r="K3357" t="str">
            <v>Exact Auto Street Reference Geocoded</v>
          </cell>
          <cell r="M3357" t="str">
            <v>PAUL PERRY</v>
          </cell>
          <cell r="N3357" t="str">
            <v>BLAIR DISTRICT</v>
          </cell>
          <cell r="P3357">
            <v>41954</v>
          </cell>
          <cell r="Q3357">
            <v>44479.498645833301</v>
          </cell>
          <cell r="R3357">
            <v>44250</v>
          </cell>
          <cell r="S3357" t="str">
            <v>FRANKIE</v>
          </cell>
          <cell r="V3357" t="str">
            <v>41.928020</v>
          </cell>
          <cell r="W3357" t="str">
            <v>-71.536346</v>
          </cell>
        </row>
        <row r="3358">
          <cell r="B3358">
            <v>405047</v>
          </cell>
          <cell r="C3358" t="str">
            <v>Attleboro Youth baseball  930-4</v>
          </cell>
          <cell r="E3358">
            <v>0</v>
          </cell>
          <cell r="F3358" t="str">
            <v>U</v>
          </cell>
          <cell r="G3358" t="str">
            <v>429 Oakhill Ave</v>
          </cell>
          <cell r="H3358" t="str">
            <v>ATTLEBORO</v>
          </cell>
          <cell r="I3358" t="str">
            <v>MA</v>
          </cell>
          <cell r="J3358" t="str">
            <v>02703</v>
          </cell>
          <cell r="K3358" t="str">
            <v>Exact Auto Street Reference Geocoded</v>
          </cell>
          <cell r="M3358" t="str">
            <v>PAUL PERRY</v>
          </cell>
          <cell r="N3358" t="str">
            <v>BLAIR DISTRICT</v>
          </cell>
          <cell r="O3358" t="str">
            <v>774-300-7804 CALL 30min B-4</v>
          </cell>
          <cell r="P3358">
            <v>42467</v>
          </cell>
          <cell r="Q3358">
            <v>44200.525185185201</v>
          </cell>
          <cell r="R3358">
            <v>43795</v>
          </cell>
          <cell r="S3358" t="str">
            <v>FRANKIE</v>
          </cell>
          <cell r="V3358" t="str">
            <v>41.909150</v>
          </cell>
          <cell r="W3358" t="str">
            <v>-71.289049</v>
          </cell>
        </row>
        <row r="3359">
          <cell r="B3359">
            <v>405048</v>
          </cell>
          <cell r="C3359" t="str">
            <v>Dr Day Care Wakefield 7-5</v>
          </cell>
          <cell r="E3359">
            <v>0</v>
          </cell>
          <cell r="F3359" t="str">
            <v>U</v>
          </cell>
          <cell r="G3359" t="str">
            <v>12 High St</v>
          </cell>
          <cell r="H3359" t="str">
            <v>WAKEFIELD</v>
          </cell>
          <cell r="I3359" t="str">
            <v>RI</v>
          </cell>
          <cell r="J3359" t="str">
            <v>02879</v>
          </cell>
          <cell r="K3359" t="str">
            <v>High Confidence Auto Street Ref Geocoded</v>
          </cell>
          <cell r="M3359" t="str">
            <v>PAUL PERRY</v>
          </cell>
          <cell r="N3359" t="str">
            <v>BLAIR DISTRICT</v>
          </cell>
          <cell r="P3359">
            <v>42613</v>
          </cell>
          <cell r="Q3359">
            <v>44479.498645833301</v>
          </cell>
          <cell r="R3359">
            <v>43900</v>
          </cell>
          <cell r="S3359" t="str">
            <v>FRANKIE</v>
          </cell>
          <cell r="V3359" t="str">
            <v>41.436851</v>
          </cell>
          <cell r="W3359" t="str">
            <v>-71.501789</v>
          </cell>
        </row>
        <row r="3360">
          <cell r="B3360">
            <v>405049</v>
          </cell>
          <cell r="C3360" t="str">
            <v>Dr Day Care Providence 7-5</v>
          </cell>
          <cell r="E3360">
            <v>0</v>
          </cell>
          <cell r="F3360" t="str">
            <v>U</v>
          </cell>
          <cell r="G3360" t="str">
            <v>133 Delaine St</v>
          </cell>
          <cell r="H3360" t="str">
            <v>PROVIDENCE</v>
          </cell>
          <cell r="I3360" t="str">
            <v>RI</v>
          </cell>
          <cell r="J3360" t="str">
            <v>02909</v>
          </cell>
          <cell r="K3360" t="str">
            <v>Exact Auto Street Reference Geocoded</v>
          </cell>
          <cell r="M3360" t="str">
            <v>PAUL PERRY</v>
          </cell>
          <cell r="N3360" t="str">
            <v>BLAIR DISTRICT</v>
          </cell>
          <cell r="P3360">
            <v>42613</v>
          </cell>
          <cell r="Q3360">
            <v>44479.498645833301</v>
          </cell>
          <cell r="R3360">
            <v>43900</v>
          </cell>
          <cell r="S3360" t="str">
            <v>FRANKIE</v>
          </cell>
          <cell r="V3360" t="str">
            <v>41.818786</v>
          </cell>
          <cell r="W3360" t="str">
            <v>-71.443474</v>
          </cell>
        </row>
        <row r="3361">
          <cell r="B3361">
            <v>405050</v>
          </cell>
          <cell r="C3361" t="str">
            <v>Dr Day Care Pawtucket 7-5</v>
          </cell>
          <cell r="E3361">
            <v>0</v>
          </cell>
          <cell r="F3361" t="str">
            <v>U</v>
          </cell>
          <cell r="G3361" t="str">
            <v>25 Thornley St</v>
          </cell>
          <cell r="H3361" t="str">
            <v>PAWTUCKET</v>
          </cell>
          <cell r="I3361" t="str">
            <v>RI</v>
          </cell>
          <cell r="J3361" t="str">
            <v>02860</v>
          </cell>
          <cell r="K3361" t="str">
            <v>High Confidence Auto Street Ref Geocoded</v>
          </cell>
          <cell r="M3361" t="str">
            <v>PAUL PERRY</v>
          </cell>
          <cell r="N3361" t="str">
            <v>BLAIR DISTRICT</v>
          </cell>
          <cell r="P3361">
            <v>42613</v>
          </cell>
          <cell r="Q3361">
            <v>44479.498645833301</v>
          </cell>
          <cell r="R3361">
            <v>43900</v>
          </cell>
          <cell r="S3361" t="str">
            <v>FRANKIE</v>
          </cell>
          <cell r="V3361" t="str">
            <v>41.875843</v>
          </cell>
          <cell r="W3361" t="str">
            <v>-71.398008</v>
          </cell>
        </row>
        <row r="3362">
          <cell r="B3362">
            <v>405051</v>
          </cell>
          <cell r="C3362" t="str">
            <v>Dr Day Care North Providence 7-5</v>
          </cell>
          <cell r="E3362">
            <v>0</v>
          </cell>
          <cell r="F3362" t="str">
            <v>U</v>
          </cell>
          <cell r="G3362" t="str">
            <v>2 Volturno St</v>
          </cell>
          <cell r="H3362" t="str">
            <v>PROVIDENCE</v>
          </cell>
          <cell r="I3362" t="str">
            <v>RI</v>
          </cell>
          <cell r="J3362" t="str">
            <v>02904</v>
          </cell>
          <cell r="K3362" t="str">
            <v>High Confidence Auto Street Ref Geocoded</v>
          </cell>
          <cell r="M3362" t="str">
            <v>PAUL PERRY</v>
          </cell>
          <cell r="N3362" t="str">
            <v>BLAIR DISTRICT</v>
          </cell>
          <cell r="P3362">
            <v>42613</v>
          </cell>
          <cell r="Q3362">
            <v>44479.498645833301</v>
          </cell>
          <cell r="R3362">
            <v>43900</v>
          </cell>
          <cell r="S3362" t="str">
            <v>FRANKIE</v>
          </cell>
          <cell r="V3362" t="str">
            <v>41.863104</v>
          </cell>
          <cell r="W3362" t="str">
            <v>-71.427874</v>
          </cell>
        </row>
        <row r="3363">
          <cell r="B3363">
            <v>405055</v>
          </cell>
          <cell r="C3363" t="str">
            <v>Ultimate Quality Seafood</v>
          </cell>
          <cell r="D3363" t="str">
            <v>C</v>
          </cell>
          <cell r="E3363">
            <v>0</v>
          </cell>
          <cell r="F3363" t="str">
            <v>U</v>
          </cell>
          <cell r="G3363" t="str">
            <v>1503 Park Street</v>
          </cell>
          <cell r="H3363" t="str">
            <v>Attleboro</v>
          </cell>
          <cell r="I3363" t="str">
            <v>MA</v>
          </cell>
          <cell r="J3363" t="str">
            <v>02703</v>
          </cell>
          <cell r="K3363" t="str">
            <v>Exact Auto Street Reference Geocoded</v>
          </cell>
          <cell r="M3363" t="str">
            <v>PAUL PERRY</v>
          </cell>
          <cell r="N3363" t="str">
            <v>BLAIR DISTRICT</v>
          </cell>
          <cell r="P3363">
            <v>42865</v>
          </cell>
          <cell r="Q3363">
            <v>44479.498645833301</v>
          </cell>
          <cell r="R3363">
            <v>44370</v>
          </cell>
          <cell r="S3363" t="str">
            <v>FRANKIE</v>
          </cell>
          <cell r="V3363" t="str">
            <v>41.912362</v>
          </cell>
          <cell r="W3363" t="str">
            <v>-71.258781</v>
          </cell>
        </row>
        <row r="3364">
          <cell r="B3364">
            <v>405056</v>
          </cell>
          <cell r="C3364" t="str">
            <v>Celestial Cafe</v>
          </cell>
          <cell r="D3364" t="str">
            <v>C</v>
          </cell>
          <cell r="E3364">
            <v>0</v>
          </cell>
          <cell r="F3364" t="str">
            <v>U</v>
          </cell>
          <cell r="G3364" t="str">
            <v>567 South County Trail</v>
          </cell>
          <cell r="H3364" t="str">
            <v>EXETER</v>
          </cell>
          <cell r="I3364" t="str">
            <v>RI</v>
          </cell>
          <cell r="J3364" t="str">
            <v>02822</v>
          </cell>
          <cell r="K3364" t="str">
            <v>Exact Auto Street Reference Geocoded</v>
          </cell>
          <cell r="M3364" t="str">
            <v>MIKE GILLOOLY BDM</v>
          </cell>
          <cell r="N3364" t="str">
            <v>BLAIR DISTRICT</v>
          </cell>
          <cell r="O3364" t="str">
            <v>EFFECTIVE 8/10/20 Del in all locations unless cust chooses not to.</v>
          </cell>
          <cell r="P3364">
            <v>42871</v>
          </cell>
          <cell r="Q3364">
            <v>44479.497719907398</v>
          </cell>
          <cell r="R3364">
            <v>44440</v>
          </cell>
          <cell r="S3364" t="str">
            <v>FRANKIE</v>
          </cell>
          <cell r="V3364" t="str">
            <v>41.524279</v>
          </cell>
          <cell r="W3364" t="str">
            <v>-71.552991</v>
          </cell>
        </row>
        <row r="3365">
          <cell r="B3365">
            <v>405057</v>
          </cell>
          <cell r="C3365" t="str">
            <v>Perro Salado 9-5</v>
          </cell>
          <cell r="D3365" t="str">
            <v>A</v>
          </cell>
          <cell r="E3365">
            <v>0</v>
          </cell>
          <cell r="F3365" t="str">
            <v>U</v>
          </cell>
          <cell r="G3365" t="str">
            <v>19 Charles ST</v>
          </cell>
          <cell r="H3365" t="str">
            <v>NEWPORT</v>
          </cell>
          <cell r="I3365" t="str">
            <v>RI</v>
          </cell>
          <cell r="J3365" t="str">
            <v>02840</v>
          </cell>
          <cell r="K3365" t="str">
            <v>Exact Auto Street Reference Geocoded</v>
          </cell>
          <cell r="M3365" t="str">
            <v>PAUL PERRY</v>
          </cell>
          <cell r="N3365" t="str">
            <v>BLAIR DISTRICT</v>
          </cell>
          <cell r="O3365" t="str">
            <v>EFFECTIVE 8/10/20 Del in all locations unless cust chooses not to.</v>
          </cell>
          <cell r="P3365">
            <v>42927</v>
          </cell>
          <cell r="Q3365">
            <v>44479.498645833301</v>
          </cell>
          <cell r="R3365">
            <v>44444</v>
          </cell>
          <cell r="S3365" t="str">
            <v>FRANKIE</v>
          </cell>
          <cell r="V3365" t="str">
            <v>41.490919</v>
          </cell>
          <cell r="W3365" t="str">
            <v>-71.314447</v>
          </cell>
        </row>
        <row r="3366">
          <cell r="B3366">
            <v>405058</v>
          </cell>
          <cell r="C3366" t="str">
            <v>Mon Kou Restaurant 11-11</v>
          </cell>
          <cell r="D3366" t="str">
            <v>B</v>
          </cell>
          <cell r="E3366">
            <v>0</v>
          </cell>
          <cell r="F3366" t="str">
            <v>U</v>
          </cell>
          <cell r="G3366" t="str">
            <v>676 Washington St</v>
          </cell>
          <cell r="H3366" t="str">
            <v>ATTLEBORO</v>
          </cell>
          <cell r="I3366" t="str">
            <v>MA</v>
          </cell>
          <cell r="J3366" t="str">
            <v>02703</v>
          </cell>
          <cell r="K3366" t="str">
            <v>Exact Auto Street Reference Geocoded</v>
          </cell>
          <cell r="M3366" t="str">
            <v>PAUL PERRY</v>
          </cell>
          <cell r="N3366" t="str">
            <v>BLAIR DISTRICT</v>
          </cell>
          <cell r="P3366">
            <v>43131</v>
          </cell>
          <cell r="Q3366">
            <v>44479.498645833301</v>
          </cell>
          <cell r="R3366">
            <v>44377</v>
          </cell>
          <cell r="S3366" t="str">
            <v>FRANKIE</v>
          </cell>
          <cell r="V3366" t="str">
            <v>41.909062</v>
          </cell>
          <cell r="W3366" t="str">
            <v>-71.363746</v>
          </cell>
        </row>
        <row r="3367">
          <cell r="B3367">
            <v>405059</v>
          </cell>
          <cell r="C3367" t="str">
            <v>Lucky Dog Tavern</v>
          </cell>
          <cell r="E3367">
            <v>0</v>
          </cell>
          <cell r="F3367" t="str">
            <v>U</v>
          </cell>
          <cell r="G3367" t="str">
            <v>82 School St</v>
          </cell>
          <cell r="H3367" t="str">
            <v>FORESTDALE</v>
          </cell>
          <cell r="I3367" t="str">
            <v>RI</v>
          </cell>
          <cell r="J3367" t="str">
            <v>02824</v>
          </cell>
          <cell r="K3367" t="str">
            <v>High Confidence Auto Street Ref Geocoded</v>
          </cell>
          <cell r="M3367" t="str">
            <v>PAUL PERRY</v>
          </cell>
          <cell r="N3367" t="str">
            <v>BLAIR DISTRICT</v>
          </cell>
          <cell r="P3367">
            <v>43517</v>
          </cell>
          <cell r="Q3367">
            <v>44479.498645833301</v>
          </cell>
          <cell r="R3367">
            <v>43804</v>
          </cell>
          <cell r="S3367" t="str">
            <v>FRANKIE</v>
          </cell>
          <cell r="V3367" t="str">
            <v>41.999540</v>
          </cell>
          <cell r="W3367" t="str">
            <v>-71.569570</v>
          </cell>
        </row>
        <row r="3368">
          <cell r="B3368">
            <v>405062</v>
          </cell>
          <cell r="C3368" t="str">
            <v>Burrito Bowl</v>
          </cell>
          <cell r="E3368">
            <v>0</v>
          </cell>
          <cell r="F3368" t="str">
            <v>U</v>
          </cell>
          <cell r="G3368" t="str">
            <v>809 Broadway</v>
          </cell>
          <cell r="H3368" t="str">
            <v>EAST PROVIDENCE</v>
          </cell>
          <cell r="I3368" t="str">
            <v>RI</v>
          </cell>
          <cell r="J3368" t="str">
            <v>02914</v>
          </cell>
          <cell r="K3368" t="str">
            <v>Exact Auto Street Reference Geocoded</v>
          </cell>
          <cell r="M3368" t="str">
            <v>PAUL PERRY</v>
          </cell>
          <cell r="N3368" t="str">
            <v>BLAIR DISTRICT</v>
          </cell>
          <cell r="P3368">
            <v>43657</v>
          </cell>
          <cell r="Q3368">
            <v>44200.525185185201</v>
          </cell>
          <cell r="R3368">
            <v>43702</v>
          </cell>
          <cell r="S3368" t="str">
            <v>FRANKIE</v>
          </cell>
          <cell r="V3368" t="str">
            <v>41.819066</v>
          </cell>
          <cell r="W3368" t="str">
            <v>-71.368684</v>
          </cell>
        </row>
        <row r="3369">
          <cell r="B3369">
            <v>405063</v>
          </cell>
          <cell r="C3369" t="str">
            <v>MEDITERRANIAN Grill Attle. 9-5</v>
          </cell>
          <cell r="E3369">
            <v>0</v>
          </cell>
          <cell r="F3369" t="str">
            <v>U</v>
          </cell>
          <cell r="G3369" t="str">
            <v>595 Washington St</v>
          </cell>
          <cell r="H3369" t="str">
            <v>ATTLEBORO</v>
          </cell>
          <cell r="I3369" t="str">
            <v>MA</v>
          </cell>
          <cell r="J3369" t="str">
            <v>02703</v>
          </cell>
          <cell r="K3369" t="str">
            <v>Exact Auto Street Reference Geocoded</v>
          </cell>
          <cell r="M3369" t="str">
            <v>PAUL PERRY</v>
          </cell>
          <cell r="N3369" t="str">
            <v>BLAIR DISTRICT</v>
          </cell>
          <cell r="P3369">
            <v>43675</v>
          </cell>
          <cell r="Q3369">
            <v>44479.498645833301</v>
          </cell>
          <cell r="S3369" t="str">
            <v>FRANKIE</v>
          </cell>
          <cell r="V3369" t="str">
            <v>41.912007</v>
          </cell>
          <cell r="W3369" t="str">
            <v>-71.362400</v>
          </cell>
        </row>
        <row r="3370">
          <cell r="B3370">
            <v>405064</v>
          </cell>
          <cell r="C3370" t="str">
            <v>SAINT GEORGE S CHURCH</v>
          </cell>
          <cell r="E3370">
            <v>0</v>
          </cell>
          <cell r="F3370" t="str">
            <v>U</v>
          </cell>
          <cell r="G3370" t="str">
            <v>1493 CRANSTON STREET</v>
          </cell>
          <cell r="H3370" t="str">
            <v>CRANSTON</v>
          </cell>
          <cell r="I3370" t="str">
            <v>RI</v>
          </cell>
          <cell r="J3370" t="str">
            <v>02920</v>
          </cell>
          <cell r="K3370" t="str">
            <v>Exact Auto Street Reference Geocoded</v>
          </cell>
          <cell r="M3370" t="str">
            <v>PAUL PERRY</v>
          </cell>
          <cell r="N3370" t="str">
            <v>BLAIR DISTRICT</v>
          </cell>
          <cell r="P3370">
            <v>43717</v>
          </cell>
          <cell r="Q3370">
            <v>44479.498645833301</v>
          </cell>
          <cell r="S3370" t="str">
            <v>FRANKIE</v>
          </cell>
          <cell r="V3370" t="str">
            <v>41.790416</v>
          </cell>
          <cell r="W3370" t="str">
            <v>-71.462251</v>
          </cell>
        </row>
        <row r="3371">
          <cell r="B3371">
            <v>405066</v>
          </cell>
          <cell r="C3371" t="str">
            <v>ASSUMPTION GREEK ORTHDOX CHURCH</v>
          </cell>
          <cell r="D3371" t="str">
            <v>A</v>
          </cell>
          <cell r="E3371">
            <v>0</v>
          </cell>
          <cell r="F3371" t="str">
            <v>U</v>
          </cell>
          <cell r="G3371" t="str">
            <v>97 WALCOTT STREET</v>
          </cell>
          <cell r="H3371" t="str">
            <v>PAWTUCKET</v>
          </cell>
          <cell r="I3371" t="str">
            <v>RI</v>
          </cell>
          <cell r="J3371" t="str">
            <v>02860</v>
          </cell>
          <cell r="K3371" t="str">
            <v>Exact Auto Street Reference Geocoded</v>
          </cell>
          <cell r="M3371" t="str">
            <v>PAUL PERRY</v>
          </cell>
          <cell r="N3371" t="str">
            <v>BLAIR DISTRICT</v>
          </cell>
          <cell r="P3371">
            <v>43832</v>
          </cell>
          <cell r="Q3371">
            <v>44479.498645833301</v>
          </cell>
          <cell r="R3371">
            <v>44420</v>
          </cell>
          <cell r="S3371" t="str">
            <v>FRANKIE</v>
          </cell>
          <cell r="V3371" t="str">
            <v>41.876786</v>
          </cell>
          <cell r="W3371" t="str">
            <v>-71.378149</v>
          </cell>
        </row>
        <row r="3372">
          <cell r="B3372">
            <v>406008</v>
          </cell>
          <cell r="C3372" t="str">
            <v>State St Cafe 5-3</v>
          </cell>
          <cell r="D3372" t="str">
            <v>C</v>
          </cell>
          <cell r="E3372">
            <v>0</v>
          </cell>
          <cell r="F3372" t="str">
            <v>TF</v>
          </cell>
          <cell r="G3372" t="str">
            <v>346 State St</v>
          </cell>
          <cell r="H3372" t="str">
            <v>NORTH HAVEN</v>
          </cell>
          <cell r="I3372" t="str">
            <v>CT</v>
          </cell>
          <cell r="J3372" t="str">
            <v>06473</v>
          </cell>
          <cell r="K3372" t="str">
            <v>Exact Auto Street Reference Geocoded</v>
          </cell>
          <cell r="M3372" t="str">
            <v>JAMES NASTRI</v>
          </cell>
          <cell r="N3372" t="str">
            <v>BLAIR DISTRICT</v>
          </cell>
          <cell r="O3372" t="str">
            <v>EFFECTIVE 8/10/20 Del in all locations unless cust chooses not to.</v>
          </cell>
          <cell r="P3372">
            <v>41591</v>
          </cell>
          <cell r="Q3372">
            <v>44600.734699074099</v>
          </cell>
          <cell r="R3372">
            <v>44599</v>
          </cell>
          <cell r="S3372" t="str">
            <v>FRANKIE</v>
          </cell>
          <cell r="V3372" t="str">
            <v>41.369294</v>
          </cell>
          <cell r="W3372" t="str">
            <v>-72.886690</v>
          </cell>
        </row>
        <row r="3373">
          <cell r="B3373">
            <v>406010</v>
          </cell>
          <cell r="C3373" t="str">
            <v>Station House</v>
          </cell>
          <cell r="D3373" t="str">
            <v>C</v>
          </cell>
          <cell r="E3373">
            <v>0</v>
          </cell>
          <cell r="F3373" t="str">
            <v>TR</v>
          </cell>
          <cell r="G3373" t="str">
            <v>232 East Ave</v>
          </cell>
          <cell r="H3373" t="str">
            <v>NORWALK</v>
          </cell>
          <cell r="I3373" t="str">
            <v>CT</v>
          </cell>
          <cell r="J3373" t="str">
            <v>06855</v>
          </cell>
          <cell r="K3373" t="str">
            <v>Exact Auto Street Reference Geocoded</v>
          </cell>
          <cell r="M3373" t="str">
            <v>ALICIA CABAN</v>
          </cell>
          <cell r="N3373" t="str">
            <v>BLAIR DISTRICT</v>
          </cell>
          <cell r="P3373">
            <v>44385</v>
          </cell>
          <cell r="Q3373">
            <v>44385.542268518497</v>
          </cell>
          <cell r="R3373">
            <v>44753</v>
          </cell>
          <cell r="S3373" t="str">
            <v>ADMIN</v>
          </cell>
          <cell r="V3373" t="str">
            <v>41.103383</v>
          </cell>
          <cell r="W3373" t="str">
            <v>-73.404302</v>
          </cell>
        </row>
        <row r="3374">
          <cell r="B3374">
            <v>406020</v>
          </cell>
          <cell r="C3374" t="str">
            <v>Dairy King 9-12 / 12-3</v>
          </cell>
          <cell r="E3374">
            <v>0</v>
          </cell>
          <cell r="F3374" t="str">
            <v>TR</v>
          </cell>
          <cell r="G3374" t="str">
            <v>169 Main St</v>
          </cell>
          <cell r="H3374" t="str">
            <v>NORWALK</v>
          </cell>
          <cell r="I3374" t="str">
            <v>CT</v>
          </cell>
          <cell r="J3374" t="str">
            <v>06851</v>
          </cell>
          <cell r="K3374" t="str">
            <v>Exact Auto Street Reference Geocoded</v>
          </cell>
          <cell r="M3374" t="str">
            <v>ALICIA CABAN</v>
          </cell>
          <cell r="N3374" t="str">
            <v>BLAIR DISTRICT</v>
          </cell>
          <cell r="O3374" t="str">
            <v>EFFECTIVE 8/10/20 Del in all locations unless cust chooses not to.</v>
          </cell>
          <cell r="P3374">
            <v>41704</v>
          </cell>
          <cell r="Q3374">
            <v>44299.509594907402</v>
          </cell>
          <cell r="R3374">
            <v>44055</v>
          </cell>
          <cell r="S3374" t="str">
            <v>FRANKIE</v>
          </cell>
          <cell r="V3374" t="str">
            <v>41.125804</v>
          </cell>
          <cell r="W3374" t="str">
            <v>-73.419712</v>
          </cell>
        </row>
        <row r="3375">
          <cell r="B3375">
            <v>406024</v>
          </cell>
          <cell r="C3375" t="str">
            <v>Overton s Seafood 10-9</v>
          </cell>
          <cell r="D3375" t="str">
            <v>D</v>
          </cell>
          <cell r="E3375">
            <v>0</v>
          </cell>
          <cell r="F3375" t="str">
            <v>TR</v>
          </cell>
          <cell r="G3375" t="str">
            <v>80 Seaview Ave</v>
          </cell>
          <cell r="H3375" t="str">
            <v>NORWALK</v>
          </cell>
          <cell r="I3375" t="str">
            <v>CT</v>
          </cell>
          <cell r="J3375" t="str">
            <v>06855</v>
          </cell>
          <cell r="K3375" t="str">
            <v>Exact Auto Street Reference Geocoded</v>
          </cell>
          <cell r="M3375" t="str">
            <v>ALICIA CABAN</v>
          </cell>
          <cell r="N3375" t="str">
            <v>BLAIR DISTRICT</v>
          </cell>
          <cell r="O3375" t="str">
            <v>EFFECTIVE 8/10/20 Del in all locations unless cust chooses not to.</v>
          </cell>
          <cell r="P3375">
            <v>41760</v>
          </cell>
          <cell r="Q3375">
            <v>44299.509594907402</v>
          </cell>
          <cell r="R3375">
            <v>44760</v>
          </cell>
          <cell r="S3375" t="str">
            <v>FRANKIE</v>
          </cell>
          <cell r="V3375" t="str">
            <v>41.098299</v>
          </cell>
          <cell r="W3375" t="str">
            <v>-73.405904</v>
          </cell>
        </row>
        <row r="3376">
          <cell r="B3376">
            <v>406045</v>
          </cell>
          <cell r="C3376" t="str">
            <v>Twin Pines Diner 3-3</v>
          </cell>
          <cell r="E3376">
            <v>0</v>
          </cell>
          <cell r="F3376" t="str">
            <v>U</v>
          </cell>
          <cell r="G3376" t="str">
            <v>34 Main St</v>
          </cell>
          <cell r="H3376" t="str">
            <v>EAST HAVEN</v>
          </cell>
          <cell r="I3376" t="str">
            <v>CT</v>
          </cell>
          <cell r="J3376" t="str">
            <v>06512</v>
          </cell>
          <cell r="K3376" t="str">
            <v>Exact Auto Street Reference Geocoded</v>
          </cell>
          <cell r="M3376" t="str">
            <v>JAMES NASTRI</v>
          </cell>
          <cell r="N3376" t="str">
            <v>BLAIR DISTRICT</v>
          </cell>
          <cell r="P3376">
            <v>42523</v>
          </cell>
          <cell r="Q3376">
            <v>43914.603009259299</v>
          </cell>
          <cell r="R3376">
            <v>43670</v>
          </cell>
          <cell r="S3376" t="str">
            <v>FRANKIE</v>
          </cell>
          <cell r="V3376" t="str">
            <v>41.277106</v>
          </cell>
          <cell r="W3376" t="str">
            <v>-72.862664</v>
          </cell>
        </row>
        <row r="3377">
          <cell r="B3377">
            <v>406048</v>
          </cell>
          <cell r="C3377" t="str">
            <v>Greek Olive</v>
          </cell>
          <cell r="E3377">
            <v>0</v>
          </cell>
          <cell r="F3377" t="str">
            <v>U</v>
          </cell>
          <cell r="G3377" t="str">
            <v>402 Sargent Dr</v>
          </cell>
          <cell r="H3377" t="str">
            <v>NEW HAVEN</v>
          </cell>
          <cell r="I3377" t="str">
            <v>CT</v>
          </cell>
          <cell r="J3377" t="str">
            <v>06511</v>
          </cell>
          <cell r="K3377" t="str">
            <v>High Confidence Auto Street Ref Geocoded</v>
          </cell>
          <cell r="M3377" t="str">
            <v>JAMES NASTRI</v>
          </cell>
          <cell r="N3377" t="str">
            <v>BLAIR DISTRICT</v>
          </cell>
          <cell r="P3377">
            <v>42716</v>
          </cell>
          <cell r="Q3377">
            <v>43914.603009259299</v>
          </cell>
          <cell r="R3377">
            <v>43760</v>
          </cell>
          <cell r="S3377" t="str">
            <v>FRANKIE</v>
          </cell>
          <cell r="V3377" t="str">
            <v>41.295051</v>
          </cell>
          <cell r="W3377" t="str">
            <v>-72.918870</v>
          </cell>
        </row>
        <row r="3378">
          <cell r="B3378">
            <v>406055</v>
          </cell>
          <cell r="C3378" t="str">
            <v>Harbor Lights Norwalk 11-9</v>
          </cell>
          <cell r="D3378" t="str">
            <v>C</v>
          </cell>
          <cell r="E3378">
            <v>0</v>
          </cell>
          <cell r="F3378" t="str">
            <v>TR</v>
          </cell>
          <cell r="G3378" t="str">
            <v>82 Seaview Ave</v>
          </cell>
          <cell r="H3378" t="str">
            <v>NORWALK</v>
          </cell>
          <cell r="I3378" t="str">
            <v>CT</v>
          </cell>
          <cell r="J3378" t="str">
            <v>06855</v>
          </cell>
          <cell r="K3378" t="str">
            <v>Exact Auto Street Reference Geocoded</v>
          </cell>
          <cell r="M3378" t="str">
            <v>ALICIA CABAN</v>
          </cell>
          <cell r="N3378" t="str">
            <v>BLAIR DISTRICT</v>
          </cell>
          <cell r="O3378" t="str">
            <v>EFFECTIVE 8/10/20 Del in all locations unless cust chooses not to.</v>
          </cell>
          <cell r="P3378">
            <v>43174</v>
          </cell>
          <cell r="Q3378">
            <v>44299.509606481501</v>
          </cell>
          <cell r="R3378">
            <v>44762</v>
          </cell>
          <cell r="S3378" t="str">
            <v>FRANKIE</v>
          </cell>
          <cell r="V3378" t="str">
            <v>41.098254</v>
          </cell>
          <cell r="W3378" t="str">
            <v>-73.405880</v>
          </cell>
        </row>
        <row r="3379">
          <cell r="B3379">
            <v>406056</v>
          </cell>
          <cell r="C3379" t="str">
            <v>Cross Roads Pizza</v>
          </cell>
          <cell r="D3379" t="str">
            <v>C</v>
          </cell>
          <cell r="E3379">
            <v>0</v>
          </cell>
          <cell r="F3379" t="str">
            <v>TR</v>
          </cell>
          <cell r="G3379" t="str">
            <v>68 N Main St</v>
          </cell>
          <cell r="H3379" t="str">
            <v>NORWALK</v>
          </cell>
          <cell r="I3379" t="str">
            <v>CT</v>
          </cell>
          <cell r="J3379" t="str">
            <v>06854</v>
          </cell>
          <cell r="K3379" t="str">
            <v>Exact Auto Street Reference Geocoded</v>
          </cell>
          <cell r="M3379" t="str">
            <v>ALICIA CABAN</v>
          </cell>
          <cell r="N3379" t="str">
            <v>BLAIR DISTRICT</v>
          </cell>
          <cell r="O3379" t="str">
            <v>EFFECTIVE 8/10/20 Del in all locations unless cust chooses not to.</v>
          </cell>
          <cell r="P3379">
            <v>43629</v>
          </cell>
          <cell r="Q3379">
            <v>44299.509594907402</v>
          </cell>
          <cell r="R3379">
            <v>44452</v>
          </cell>
          <cell r="S3379" t="str">
            <v>FRANKIE</v>
          </cell>
          <cell r="V3379" t="str">
            <v>41.100928</v>
          </cell>
          <cell r="W3379" t="str">
            <v>-73.419567</v>
          </cell>
        </row>
        <row r="3380">
          <cell r="B3380">
            <v>406062</v>
          </cell>
          <cell r="C3380" t="str">
            <v>Nick s Lunch</v>
          </cell>
          <cell r="E3380">
            <v>0</v>
          </cell>
          <cell r="F3380" t="str">
            <v>TF</v>
          </cell>
          <cell r="G3380" t="str">
            <v>255 Saw Mill Rd</v>
          </cell>
          <cell r="H3380" t="str">
            <v>WEST HAVEN</v>
          </cell>
          <cell r="I3380" t="str">
            <v>CT</v>
          </cell>
          <cell r="J3380" t="str">
            <v>06516</v>
          </cell>
          <cell r="K3380" t="str">
            <v>Exact Auto Street Reference Geocoded</v>
          </cell>
          <cell r="M3380" t="str">
            <v>ALICIA CABAN</v>
          </cell>
          <cell r="N3380" t="str">
            <v>BLAIR DISTRICT</v>
          </cell>
          <cell r="O3380" t="str">
            <v>EFFECTIVE 8/10/20 Del in all locations unless cust chooses not to.</v>
          </cell>
          <cell r="P3380">
            <v>43447</v>
          </cell>
          <cell r="Q3380">
            <v>44299.509594907402</v>
          </cell>
          <cell r="R3380">
            <v>44042</v>
          </cell>
          <cell r="S3380" t="str">
            <v>FRANKIE</v>
          </cell>
          <cell r="V3380" t="str">
            <v>41.274037</v>
          </cell>
          <cell r="W3380" t="str">
            <v>-72.967407</v>
          </cell>
        </row>
        <row r="3381">
          <cell r="B3381">
            <v>406063</v>
          </cell>
          <cell r="C3381" t="str">
            <v>Stani Dairy 3am/12</v>
          </cell>
          <cell r="E3381">
            <v>0</v>
          </cell>
          <cell r="F3381" t="str">
            <v>WF</v>
          </cell>
          <cell r="G3381" t="str">
            <v>5 Howard Ave</v>
          </cell>
          <cell r="H3381" t="str">
            <v>ANSONIA</v>
          </cell>
          <cell r="I3381" t="str">
            <v>CT</v>
          </cell>
          <cell r="J3381" t="str">
            <v>06401</v>
          </cell>
          <cell r="K3381" t="str">
            <v>High Confidence Auto Street Ref Geocoded</v>
          </cell>
          <cell r="M3381" t="str">
            <v>DIMITRIOS KRIKRIS</v>
          </cell>
          <cell r="N3381" t="str">
            <v>BLAIR DISTRICT</v>
          </cell>
          <cell r="P3381">
            <v>43446</v>
          </cell>
          <cell r="Q3381">
            <v>43446.486064814802</v>
          </cell>
          <cell r="S3381" t="str">
            <v>ADMIN</v>
          </cell>
          <cell r="V3381" t="str">
            <v>41.334686</v>
          </cell>
          <cell r="W3381" t="str">
            <v>-73.085739</v>
          </cell>
        </row>
        <row r="3382">
          <cell r="B3382">
            <v>406065</v>
          </cell>
          <cell r="C3382" t="str">
            <v>Sandpiper Restaurant</v>
          </cell>
          <cell r="E3382">
            <v>0</v>
          </cell>
          <cell r="F3382" t="str">
            <v>U</v>
          </cell>
          <cell r="G3382" t="str">
            <v>161 Cosey Beach</v>
          </cell>
          <cell r="H3382" t="str">
            <v>NEW HAVEN</v>
          </cell>
          <cell r="I3382" t="str">
            <v>CT</v>
          </cell>
          <cell r="J3382" t="str">
            <v>06512</v>
          </cell>
          <cell r="K3382" t="str">
            <v>Med Confidence Auto Street Ref Geocoded</v>
          </cell>
          <cell r="M3382" t="str">
            <v>JAMES NASTRI</v>
          </cell>
          <cell r="N3382" t="str">
            <v>BLAIR DISTRICT</v>
          </cell>
          <cell r="P3382">
            <v>43669</v>
          </cell>
          <cell r="Q3382">
            <v>43914.602974537003</v>
          </cell>
          <cell r="R3382">
            <v>43683</v>
          </cell>
          <cell r="S3382" t="str">
            <v>FRANKIE</v>
          </cell>
          <cell r="V3382" t="str">
            <v>41.248573</v>
          </cell>
          <cell r="W3382" t="str">
            <v>-72.875467</v>
          </cell>
        </row>
        <row r="3383">
          <cell r="B3383">
            <v>408005</v>
          </cell>
          <cell r="C3383" t="str">
            <v>Quality Inn Cromwell</v>
          </cell>
          <cell r="D3383" t="str">
            <v>C</v>
          </cell>
          <cell r="E3383">
            <v>0</v>
          </cell>
          <cell r="F3383" t="str">
            <v>W</v>
          </cell>
          <cell r="G3383" t="str">
            <v>111 Berlin Rd</v>
          </cell>
          <cell r="H3383" t="str">
            <v>CROMWELL</v>
          </cell>
          <cell r="I3383" t="str">
            <v>CT</v>
          </cell>
          <cell r="J3383" t="str">
            <v>06416</v>
          </cell>
          <cell r="K3383" t="str">
            <v>High Confidence Auto Street Ref Geocoded</v>
          </cell>
          <cell r="M3383" t="str">
            <v>JAMES NASTRI</v>
          </cell>
          <cell r="N3383" t="str">
            <v>BLAIR DISTRICT</v>
          </cell>
          <cell r="O3383" t="str">
            <v>EFFECTIVE 8/10/20 Del in all locations unless cust chooses not to.</v>
          </cell>
          <cell r="P3383">
            <v>41941</v>
          </cell>
          <cell r="Q3383">
            <v>44600.630729166704</v>
          </cell>
          <cell r="R3383">
            <v>44749</v>
          </cell>
          <cell r="S3383" t="str">
            <v>FRANKIE</v>
          </cell>
          <cell r="V3383" t="str">
            <v>41.603369</v>
          </cell>
          <cell r="W3383" t="str">
            <v>-72.701465</v>
          </cell>
        </row>
        <row r="3384">
          <cell r="B3384">
            <v>408019</v>
          </cell>
          <cell r="C3384" t="str">
            <v>KEY - Whey Station</v>
          </cell>
          <cell r="D3384" t="str">
            <v>B</v>
          </cell>
          <cell r="E3384">
            <v>0</v>
          </cell>
          <cell r="F3384" t="str">
            <v>TR</v>
          </cell>
          <cell r="G3384" t="str">
            <v>180 Johnson St</v>
          </cell>
          <cell r="H3384" t="str">
            <v>MIDDLETOWN</v>
          </cell>
          <cell r="I3384" t="str">
            <v>CT</v>
          </cell>
          <cell r="J3384" t="str">
            <v>06457</v>
          </cell>
          <cell r="K3384" t="str">
            <v>Exact Auto Street Reference Geocoded</v>
          </cell>
          <cell r="M3384" t="str">
            <v>LORI BLAIR</v>
          </cell>
          <cell r="N3384" t="str">
            <v>BLAIR DISTRICT</v>
          </cell>
          <cell r="O3384" t="str">
            <v>Go through door.  Metal pole with hide a key behind the air conditioner.  call Lori at 203.710.3608 with questions. Dry and freezer across hall.  The room with the air conditioner is the walk in cooler.  Please leave cooler product there.</v>
          </cell>
          <cell r="P3384">
            <v>42516</v>
          </cell>
          <cell r="Q3384">
            <v>44357.781423611101</v>
          </cell>
          <cell r="R3384">
            <v>44762</v>
          </cell>
          <cell r="S3384" t="str">
            <v>FRANKIE</v>
          </cell>
          <cell r="V3384" t="str">
            <v>41.572640</v>
          </cell>
          <cell r="W3384" t="str">
            <v>-72.659917</v>
          </cell>
        </row>
        <row r="3385">
          <cell r="B3385">
            <v>409014</v>
          </cell>
          <cell r="C3385" t="str">
            <v>River Rock Tavern</v>
          </cell>
          <cell r="D3385" t="str">
            <v>A</v>
          </cell>
          <cell r="E3385">
            <v>0</v>
          </cell>
          <cell r="F3385" t="str">
            <v>F</v>
          </cell>
          <cell r="G3385" t="str">
            <v>5 Main St</v>
          </cell>
          <cell r="H3385" t="str">
            <v>DERBY</v>
          </cell>
          <cell r="I3385" t="str">
            <v>CT</v>
          </cell>
          <cell r="J3385" t="str">
            <v>06418</v>
          </cell>
          <cell r="K3385" t="str">
            <v>Exact Auto Street Reference Geocoded</v>
          </cell>
          <cell r="M3385" t="str">
            <v>ALICIA CABAN</v>
          </cell>
          <cell r="N3385" t="str">
            <v>BLAIR DISTRICT</v>
          </cell>
          <cell r="O3385" t="str">
            <v>EFFECTIVE 8/10/20 Del in all locations unless cust chooses not to.  call Carlos 203-243-2055 20 min b4 stop</v>
          </cell>
          <cell r="P3385">
            <v>42443</v>
          </cell>
          <cell r="Q3385">
            <v>44299.509618055599</v>
          </cell>
          <cell r="R3385">
            <v>44448</v>
          </cell>
          <cell r="S3385" t="str">
            <v>FRANKIE</v>
          </cell>
          <cell r="V3385" t="str">
            <v>41.318966</v>
          </cell>
          <cell r="W3385" t="str">
            <v>-73.081702</v>
          </cell>
        </row>
        <row r="3386">
          <cell r="B3386">
            <v>409015</v>
          </cell>
          <cell r="C3386" t="str">
            <v>Interfaith Early Learning 6:30=5</v>
          </cell>
          <cell r="D3386" t="str">
            <v>A</v>
          </cell>
          <cell r="E3386">
            <v>0</v>
          </cell>
          <cell r="F3386" t="str">
            <v>TF</v>
          </cell>
          <cell r="G3386" t="str">
            <v>119 Osbourne St</v>
          </cell>
          <cell r="H3386" t="str">
            <v>DANBURY</v>
          </cell>
          <cell r="I3386" t="str">
            <v>CT</v>
          </cell>
          <cell r="J3386" t="str">
            <v>06810</v>
          </cell>
          <cell r="K3386" t="str">
            <v>High Confidence Auto Street Ref Geocoded</v>
          </cell>
          <cell r="M3386" t="str">
            <v>ALICIA CABAN</v>
          </cell>
          <cell r="N3386" t="str">
            <v>BLAIR DISTRICT</v>
          </cell>
          <cell r="O3386" t="str">
            <v>8/24/2020 - Do not deliver in facility until further notice. Contact Trans with questions.</v>
          </cell>
          <cell r="P3386">
            <v>42429</v>
          </cell>
          <cell r="Q3386">
            <v>44299.509594907402</v>
          </cell>
          <cell r="R3386">
            <v>44451</v>
          </cell>
          <cell r="S3386" t="str">
            <v>FRANKIE</v>
          </cell>
          <cell r="V3386" t="str">
            <v>41.404654</v>
          </cell>
          <cell r="W3386" t="str">
            <v>-73.438020</v>
          </cell>
        </row>
        <row r="3387">
          <cell r="B3387">
            <v>409016</v>
          </cell>
          <cell r="C3387" t="str">
            <v>JCC Of Greater New Haven 530-5</v>
          </cell>
          <cell r="E3387">
            <v>0</v>
          </cell>
          <cell r="F3387" t="str">
            <v>MR</v>
          </cell>
          <cell r="G3387" t="str">
            <v>360 Amity Rd</v>
          </cell>
          <cell r="H3387" t="str">
            <v>WOODBRIDGE</v>
          </cell>
          <cell r="I3387" t="str">
            <v>CT</v>
          </cell>
          <cell r="J3387" t="str">
            <v>06525</v>
          </cell>
          <cell r="K3387" t="str">
            <v>Exact Auto Street Reference Geocoded</v>
          </cell>
          <cell r="M3387" t="str">
            <v>ALICIA CABAN</v>
          </cell>
          <cell r="N3387" t="str">
            <v>BLAIR DISTRICT</v>
          </cell>
          <cell r="O3387" t="str">
            <v>Deliver to camp bldg.  Do not deliver to main bldg until after Labor Day.  If you enter through main entrance &amp; pass main bldg on the right, go through gate with truck to get</v>
          </cell>
          <cell r="P3387">
            <v>42436</v>
          </cell>
          <cell r="Q3387">
            <v>44299.509583333303</v>
          </cell>
          <cell r="R3387">
            <v>43880</v>
          </cell>
          <cell r="S3387" t="str">
            <v>FRANKIE</v>
          </cell>
          <cell r="V3387" t="str">
            <v>41.352837</v>
          </cell>
          <cell r="W3387" t="str">
            <v>-72.989708</v>
          </cell>
        </row>
        <row r="3388">
          <cell r="B3388">
            <v>410005</v>
          </cell>
          <cell r="C3388" t="str">
            <v>RED FOX</v>
          </cell>
          <cell r="D3388" t="str">
            <v>C</v>
          </cell>
          <cell r="E3388">
            <v>0</v>
          </cell>
          <cell r="F3388" t="str">
            <v>MF</v>
          </cell>
          <cell r="G3388" t="str">
            <v>218 Smith Street</v>
          </cell>
          <cell r="H3388" t="str">
            <v>MIDDLETOWN</v>
          </cell>
          <cell r="I3388" t="str">
            <v>CT</v>
          </cell>
          <cell r="J3388" t="str">
            <v>06457</v>
          </cell>
          <cell r="K3388" t="str">
            <v>Exact Auto Street Reference Geocoded</v>
          </cell>
          <cell r="M3388" t="str">
            <v>JOHN DIBACCO</v>
          </cell>
          <cell r="N3388" t="str">
            <v>BLAIR DISTRICT</v>
          </cell>
          <cell r="P3388">
            <v>44334</v>
          </cell>
          <cell r="Q3388">
            <v>44426.552870370397</v>
          </cell>
          <cell r="R3388">
            <v>44619</v>
          </cell>
          <cell r="S3388" t="str">
            <v>FRANKIE</v>
          </cell>
          <cell r="V3388" t="str">
            <v>41.584167</v>
          </cell>
          <cell r="W3388" t="str">
            <v>-72.709504</v>
          </cell>
        </row>
        <row r="3389">
          <cell r="B3389">
            <v>410008</v>
          </cell>
          <cell r="C3389" t="str">
            <v>Saybrook Fish House Rocky Hill 9-9</v>
          </cell>
          <cell r="D3389" t="str">
            <v>C</v>
          </cell>
          <cell r="E3389">
            <v>0</v>
          </cell>
          <cell r="F3389" t="str">
            <v>T</v>
          </cell>
          <cell r="G3389" t="str">
            <v>2165 Silas Dean Highway</v>
          </cell>
          <cell r="H3389" t="str">
            <v>ROCKY HILL</v>
          </cell>
          <cell r="I3389" t="str">
            <v>CT</v>
          </cell>
          <cell r="J3389" t="str">
            <v>06067</v>
          </cell>
          <cell r="K3389" t="str">
            <v>High Confidence Auto Street Ref Geocoded</v>
          </cell>
          <cell r="M3389" t="str">
            <v>MATT HEBERT</v>
          </cell>
          <cell r="N3389" t="str">
            <v>BLAIR DISTRICT</v>
          </cell>
          <cell r="O3389" t="str">
            <v>EFFECTIVE 8/10/20 Del in all locations unless cust chooses not to.</v>
          </cell>
          <cell r="P3389">
            <v>42699</v>
          </cell>
          <cell r="Q3389">
            <v>44299.509571759299</v>
          </cell>
          <cell r="R3389">
            <v>44760</v>
          </cell>
          <cell r="S3389" t="str">
            <v>FRANKIE</v>
          </cell>
          <cell r="V3389" t="str">
            <v>41.669030</v>
          </cell>
          <cell r="W3389" t="str">
            <v>-72.642425</v>
          </cell>
        </row>
        <row r="3390">
          <cell r="B3390">
            <v>410117</v>
          </cell>
          <cell r="C3390" t="str">
            <v>Giovanni s Pizza</v>
          </cell>
          <cell r="D3390" t="str">
            <v>C</v>
          </cell>
          <cell r="E3390">
            <v>0</v>
          </cell>
          <cell r="F3390" t="str">
            <v>TF</v>
          </cell>
          <cell r="G3390" t="str">
            <v>113 Hebron Ave</v>
          </cell>
          <cell r="H3390" t="str">
            <v>GLASTONBURY</v>
          </cell>
          <cell r="I3390" t="str">
            <v>CT</v>
          </cell>
          <cell r="J3390" t="str">
            <v>06033</v>
          </cell>
          <cell r="K3390" t="str">
            <v>Exact Auto Street Reference Geocoded</v>
          </cell>
          <cell r="M3390" t="str">
            <v>MATT HEBERT</v>
          </cell>
          <cell r="N3390" t="str">
            <v>BLAIR DISTRICT</v>
          </cell>
          <cell r="O3390" t="str">
            <v>EFFECTIVE 8/10/20 Del in all locations unless cust chooses not to.</v>
          </cell>
          <cell r="P3390">
            <v>42975</v>
          </cell>
          <cell r="Q3390">
            <v>44299.509560185201</v>
          </cell>
          <cell r="R3390">
            <v>44252</v>
          </cell>
          <cell r="S3390" t="str">
            <v>FRANKIE</v>
          </cell>
          <cell r="V3390" t="str">
            <v>41.712800</v>
          </cell>
          <cell r="W3390" t="str">
            <v>-72.606472</v>
          </cell>
        </row>
        <row r="3391">
          <cell r="B3391">
            <v>410119</v>
          </cell>
          <cell r="C3391" t="str">
            <v>Little Acres Farm</v>
          </cell>
          <cell r="D3391" t="str">
            <v>D</v>
          </cell>
          <cell r="E3391">
            <v>0</v>
          </cell>
          <cell r="F3391" t="str">
            <v>R</v>
          </cell>
          <cell r="G3391" t="str">
            <v>535 Griswald Street</v>
          </cell>
          <cell r="H3391" t="str">
            <v>GLASTONBURY</v>
          </cell>
          <cell r="I3391" t="str">
            <v>CT</v>
          </cell>
          <cell r="J3391" t="str">
            <v>06033</v>
          </cell>
          <cell r="K3391" t="str">
            <v>Exact Auto Street Reference Geocoded</v>
          </cell>
          <cell r="M3391" t="str">
            <v>CHRISTINE DEVORE</v>
          </cell>
          <cell r="N3391" t="str">
            <v>BLAIR DISTRICT</v>
          </cell>
          <cell r="O3391" t="str">
            <v>EFFECTIVE 8/10/20 Del in all locations unless cust chooses not to.</v>
          </cell>
          <cell r="P3391">
            <v>44025</v>
          </cell>
          <cell r="Q3391">
            <v>44335.465717592597</v>
          </cell>
          <cell r="R3391">
            <v>44762</v>
          </cell>
          <cell r="S3391" t="str">
            <v>ADMIN</v>
          </cell>
          <cell r="V3391" t="str">
            <v>41.726775</v>
          </cell>
          <cell r="W3391" t="str">
            <v>-72.591270</v>
          </cell>
        </row>
        <row r="3392">
          <cell r="B3392">
            <v>411004</v>
          </cell>
          <cell r="C3392" t="str">
            <v>Neon Chicken 9-9</v>
          </cell>
          <cell r="D3392" t="str">
            <v>D</v>
          </cell>
          <cell r="E3392">
            <v>0</v>
          </cell>
          <cell r="F3392" t="str">
            <v>TF</v>
          </cell>
          <cell r="G3392" t="str">
            <v>88 Howard St</v>
          </cell>
          <cell r="H3392" t="str">
            <v>NEW LONDON</v>
          </cell>
          <cell r="I3392" t="str">
            <v>CT</v>
          </cell>
          <cell r="J3392" t="str">
            <v>06320</v>
          </cell>
          <cell r="K3392" t="str">
            <v>Exact Auto Street Reference Geocoded</v>
          </cell>
          <cell r="M3392" t="str">
            <v>KEN CARDNER</v>
          </cell>
          <cell r="N3392" t="str">
            <v>BLAIR DISTRICT</v>
          </cell>
          <cell r="O3392" t="str">
            <v>EFFECTIVE 8/10/20 Del in all locations unless cust chooses not to.</v>
          </cell>
          <cell r="P3392">
            <v>43052</v>
          </cell>
          <cell r="Q3392">
            <v>44299.509583333303</v>
          </cell>
          <cell r="R3392">
            <v>44760</v>
          </cell>
          <cell r="S3392" t="str">
            <v>FRANKIE</v>
          </cell>
          <cell r="V3392" t="str">
            <v>41.347759</v>
          </cell>
          <cell r="W3392" t="str">
            <v>-72.101068</v>
          </cell>
        </row>
        <row r="3393">
          <cell r="B3393">
            <v>411006</v>
          </cell>
          <cell r="C3393" t="str">
            <v>LAMIA PIZZERIA, LLC</v>
          </cell>
          <cell r="E3393">
            <v>0</v>
          </cell>
          <cell r="G3393" t="str">
            <v>19 Halls RD</v>
          </cell>
          <cell r="H3393" t="str">
            <v>OLD LYME</v>
          </cell>
          <cell r="I3393" t="str">
            <v>CT</v>
          </cell>
          <cell r="J3393" t="str">
            <v>06371</v>
          </cell>
          <cell r="K3393" t="str">
            <v>Exact Auto Street Reference Geocoded</v>
          </cell>
          <cell r="M3393" t="str">
            <v>KEN CARDNER</v>
          </cell>
          <cell r="N3393" t="str">
            <v>BLAIR DISTRICT</v>
          </cell>
          <cell r="O3393" t="str">
            <v>EFFECTIVE 8/10/20 Del in all locations unless cust chooses not to.</v>
          </cell>
          <cell r="P3393">
            <v>43083</v>
          </cell>
          <cell r="Q3393">
            <v>44418.395405092597</v>
          </cell>
          <cell r="R3393">
            <v>44405</v>
          </cell>
          <cell r="S3393" t="str">
            <v>ADMIN</v>
          </cell>
          <cell r="V3393" t="str">
            <v>41.323975</v>
          </cell>
          <cell r="W3393" t="str">
            <v>-72.334090</v>
          </cell>
        </row>
        <row r="3394">
          <cell r="B3394">
            <v>411008</v>
          </cell>
          <cell r="C3394" t="str">
            <v>E Haddam Little League</v>
          </cell>
          <cell r="D3394" t="str">
            <v>C</v>
          </cell>
          <cell r="E3394">
            <v>0</v>
          </cell>
          <cell r="F3394" t="str">
            <v>WF</v>
          </cell>
          <cell r="G3394" t="str">
            <v>45 JOE WILLIAMS ROAD</v>
          </cell>
          <cell r="H3394" t="str">
            <v>MOODUS</v>
          </cell>
          <cell r="I3394" t="str">
            <v>CT</v>
          </cell>
          <cell r="J3394" t="str">
            <v>06469</v>
          </cell>
          <cell r="K3394" t="str">
            <v>High Confidence Auto Street Ref Geocoded</v>
          </cell>
          <cell r="M3394" t="str">
            <v>KEN CARDNER</v>
          </cell>
          <cell r="N3394" t="str">
            <v>BLAIR DISTRICT</v>
          </cell>
          <cell r="P3394">
            <v>44002</v>
          </cell>
          <cell r="Q3394">
            <v>44309.540057870399</v>
          </cell>
          <cell r="R3394">
            <v>44565</v>
          </cell>
          <cell r="S3394" t="str">
            <v>ADMIN</v>
          </cell>
          <cell r="V3394" t="str">
            <v>41.498392</v>
          </cell>
          <cell r="W3394" t="str">
            <v>-72.440778</v>
          </cell>
        </row>
        <row r="3395">
          <cell r="B3395">
            <v>411010</v>
          </cell>
          <cell r="C3395" t="str">
            <v>Old Lyme Beach Club</v>
          </cell>
          <cell r="E3395">
            <v>0</v>
          </cell>
          <cell r="F3395" t="str">
            <v>MW</v>
          </cell>
          <cell r="G3395" t="str">
            <v>78 Briighton Rd</v>
          </cell>
          <cell r="H3395" t="str">
            <v>LYME</v>
          </cell>
          <cell r="I3395" t="str">
            <v>CT</v>
          </cell>
          <cell r="J3395" t="str">
            <v>06371</v>
          </cell>
          <cell r="K3395" t="str">
            <v>Med Confidence Auto Street Ref Geocoded</v>
          </cell>
          <cell r="M3395" t="str">
            <v>KEN CARDNER</v>
          </cell>
          <cell r="N3395" t="str">
            <v>BLAIR DISTRICT</v>
          </cell>
          <cell r="O3395" t="str">
            <v>EFFECTIVE 8/10/20 Del in all locations unless cust chooses not to.</v>
          </cell>
          <cell r="P3395">
            <v>43243</v>
          </cell>
          <cell r="Q3395">
            <v>44299.509583333303</v>
          </cell>
          <cell r="R3395">
            <v>44053</v>
          </cell>
          <cell r="S3395" t="str">
            <v>FRANKIE</v>
          </cell>
          <cell r="V3395" t="str">
            <v>41.279782</v>
          </cell>
          <cell r="W3395" t="str">
            <v>-72.298274</v>
          </cell>
        </row>
        <row r="3396">
          <cell r="B3396">
            <v>411013</v>
          </cell>
          <cell r="C3396" t="str">
            <v>Cloud 9</v>
          </cell>
          <cell r="D3396" t="str">
            <v>A</v>
          </cell>
          <cell r="E3396">
            <v>0</v>
          </cell>
          <cell r="F3396" t="str">
            <v>MR</v>
          </cell>
          <cell r="G3396" t="str">
            <v>256 Boston Post RD</v>
          </cell>
          <cell r="H3396" t="str">
            <v>OLD SAYBROOK</v>
          </cell>
          <cell r="I3396" t="str">
            <v>CT</v>
          </cell>
          <cell r="J3396" t="str">
            <v>06475</v>
          </cell>
          <cell r="K3396" t="str">
            <v>Exact Auto Street Reference Geocoded</v>
          </cell>
          <cell r="M3396" t="str">
            <v>KEN CARDNER</v>
          </cell>
          <cell r="N3396" t="str">
            <v>BLAIR DISTRICT</v>
          </cell>
          <cell r="O3396" t="str">
            <v>EFFECTIVE 8/10/20 Del in all locations unless cust chooses not to.</v>
          </cell>
          <cell r="P3396">
            <v>43333</v>
          </cell>
          <cell r="Q3396">
            <v>44299.509583333303</v>
          </cell>
          <cell r="R3396">
            <v>44714</v>
          </cell>
          <cell r="S3396" t="str">
            <v>FRANKIE</v>
          </cell>
          <cell r="V3396" t="str">
            <v>41.308556</v>
          </cell>
          <cell r="W3396" t="str">
            <v>-72.367853</v>
          </cell>
        </row>
        <row r="3397">
          <cell r="B3397">
            <v>411017</v>
          </cell>
          <cell r="C3397" t="str">
            <v>Pursuit of Pastry 8-8</v>
          </cell>
          <cell r="D3397" t="str">
            <v>B</v>
          </cell>
          <cell r="E3397">
            <v>0</v>
          </cell>
          <cell r="F3397" t="str">
            <v>MR</v>
          </cell>
          <cell r="G3397" t="str">
            <v>709 Boston Post RD</v>
          </cell>
          <cell r="H3397" t="str">
            <v>OLD SAYBROOK</v>
          </cell>
          <cell r="I3397" t="str">
            <v>CT</v>
          </cell>
          <cell r="J3397" t="str">
            <v>06475</v>
          </cell>
          <cell r="K3397" t="str">
            <v>Exact Auto Street Reference Geocoded</v>
          </cell>
          <cell r="M3397" t="str">
            <v>KEN CARDNER</v>
          </cell>
          <cell r="N3397" t="str">
            <v>BLAIR DISTRICT</v>
          </cell>
          <cell r="O3397" t="str">
            <v>EFFECTIVE 8/10/20 Del in all locations unless cust chooses not to.</v>
          </cell>
          <cell r="P3397">
            <v>43494</v>
          </cell>
          <cell r="Q3397">
            <v>44299.509583333303</v>
          </cell>
          <cell r="R3397">
            <v>44755</v>
          </cell>
          <cell r="S3397" t="str">
            <v>FRANKIE</v>
          </cell>
          <cell r="V3397" t="str">
            <v>41.294425</v>
          </cell>
          <cell r="W3397" t="str">
            <v>-72.380635</v>
          </cell>
        </row>
        <row r="3398">
          <cell r="B3398">
            <v>411019</v>
          </cell>
          <cell r="C3398" t="str">
            <v>Cafe Allegre</v>
          </cell>
          <cell r="D3398" t="str">
            <v>D</v>
          </cell>
          <cell r="E3398">
            <v>0</v>
          </cell>
          <cell r="F3398" t="str">
            <v>MR</v>
          </cell>
          <cell r="G3398" t="str">
            <v>725 Boston Post Rd</v>
          </cell>
          <cell r="H3398" t="str">
            <v>MADISON</v>
          </cell>
          <cell r="I3398" t="str">
            <v>CT</v>
          </cell>
          <cell r="J3398" t="str">
            <v>06443</v>
          </cell>
          <cell r="K3398" t="str">
            <v>Exact Auto Street Reference Geocoded</v>
          </cell>
          <cell r="M3398" t="str">
            <v>KEN CARDNER</v>
          </cell>
          <cell r="N3398" t="str">
            <v>BLAIR DISTRICT</v>
          </cell>
          <cell r="O3398" t="str">
            <v>If early, leave product on back porch per Lori Blair.</v>
          </cell>
          <cell r="P3398">
            <v>43545</v>
          </cell>
          <cell r="Q3398">
            <v>44299.509583333303</v>
          </cell>
          <cell r="R3398">
            <v>44762</v>
          </cell>
          <cell r="S3398" t="str">
            <v>FRANKIE</v>
          </cell>
          <cell r="V3398" t="str">
            <v>41.279666</v>
          </cell>
          <cell r="W3398" t="str">
            <v>-72.595772</v>
          </cell>
        </row>
        <row r="3399">
          <cell r="B3399">
            <v>411020</v>
          </cell>
          <cell r="C3399" t="str">
            <v>Shanks</v>
          </cell>
          <cell r="D3399" t="str">
            <v>A</v>
          </cell>
          <cell r="E3399">
            <v>0</v>
          </cell>
          <cell r="F3399" t="str">
            <v>MR</v>
          </cell>
          <cell r="G3399" t="str">
            <v>131 Grove St</v>
          </cell>
          <cell r="H3399" t="str">
            <v>CLINTON</v>
          </cell>
          <cell r="I3399" t="str">
            <v>CT</v>
          </cell>
          <cell r="J3399" t="str">
            <v>06413</v>
          </cell>
          <cell r="K3399" t="str">
            <v>Exact Auto Street Reference Geocoded</v>
          </cell>
          <cell r="M3399" t="str">
            <v>KEN CARDNER</v>
          </cell>
          <cell r="N3399" t="str">
            <v>BLAIR DISTRICT</v>
          </cell>
          <cell r="O3399" t="str">
            <v>EFFECTIVE 8/10/20 Del in all locations unless cust chooses not to.</v>
          </cell>
          <cell r="P3399">
            <v>43601</v>
          </cell>
          <cell r="Q3399">
            <v>44299.509583333303</v>
          </cell>
          <cell r="R3399">
            <v>44703</v>
          </cell>
          <cell r="S3399" t="str">
            <v>FRANKIE</v>
          </cell>
          <cell r="V3399" t="str">
            <v>41.269703</v>
          </cell>
          <cell r="W3399" t="str">
            <v>-72.528565</v>
          </cell>
        </row>
        <row r="3400">
          <cell r="B3400">
            <v>411025</v>
          </cell>
          <cell r="C3400" t="str">
            <v>Ivoryton Tavern</v>
          </cell>
          <cell r="D3400" t="str">
            <v>B</v>
          </cell>
          <cell r="E3400">
            <v>0</v>
          </cell>
          <cell r="F3400" t="str">
            <v>MR</v>
          </cell>
          <cell r="G3400" t="str">
            <v>8 Summit St</v>
          </cell>
          <cell r="H3400" t="str">
            <v>IVORYTON</v>
          </cell>
          <cell r="I3400" t="str">
            <v>CT</v>
          </cell>
          <cell r="J3400" t="str">
            <v>06442</v>
          </cell>
          <cell r="K3400" t="str">
            <v>High Confidence Auto Street Ref Geocoded</v>
          </cell>
          <cell r="M3400" t="str">
            <v>KEN CARDNER</v>
          </cell>
          <cell r="N3400" t="str">
            <v>BLAIR DISTRICT</v>
          </cell>
          <cell r="O3400" t="str">
            <v>EFFECTIVE 8/10/20 Del in all locations unless cust chooses not to.</v>
          </cell>
          <cell r="P3400">
            <v>43830</v>
          </cell>
          <cell r="Q3400">
            <v>44053.541435185201</v>
          </cell>
          <cell r="R3400">
            <v>44762</v>
          </cell>
          <cell r="S3400" t="str">
            <v>FRANKIE</v>
          </cell>
          <cell r="V3400" t="str">
            <v>41.348350</v>
          </cell>
          <cell r="W3400" t="str">
            <v>-72.442379</v>
          </cell>
        </row>
        <row r="3401">
          <cell r="B3401">
            <v>411027</v>
          </cell>
          <cell r="C3401" t="str">
            <v>On The Bay</v>
          </cell>
          <cell r="E3401">
            <v>0</v>
          </cell>
          <cell r="F3401" t="str">
            <v>MWF</v>
          </cell>
          <cell r="G3401" t="str">
            <v>377 Mago Point Way</v>
          </cell>
          <cell r="H3401" t="str">
            <v>Waterford</v>
          </cell>
          <cell r="I3401" t="str">
            <v>CT</v>
          </cell>
          <cell r="J3401" t="str">
            <v>06385</v>
          </cell>
          <cell r="K3401" t="str">
            <v>Med Confidence Auto Street Ref Geocoded</v>
          </cell>
          <cell r="M3401" t="str">
            <v>KEN CARDNER</v>
          </cell>
          <cell r="N3401" t="str">
            <v>BLAIR DISTRICT</v>
          </cell>
          <cell r="O3401" t="str">
            <v>EFFECTIVE 8/10/20 Del in all locations unless cust chooses not to.</v>
          </cell>
          <cell r="P3401">
            <v>43983</v>
          </cell>
          <cell r="Q3401">
            <v>44299.509583333303</v>
          </cell>
          <cell r="R3401">
            <v>44112</v>
          </cell>
          <cell r="S3401" t="str">
            <v>FRANKIE</v>
          </cell>
          <cell r="V3401" t="str">
            <v>41.300600</v>
          </cell>
          <cell r="W3401" t="str">
            <v>-72.133850</v>
          </cell>
        </row>
        <row r="3402">
          <cell r="B3402">
            <v>411028</v>
          </cell>
          <cell r="C3402" t="str">
            <v>Inn At Mistic</v>
          </cell>
          <cell r="D3402" t="str">
            <v>B</v>
          </cell>
          <cell r="E3402">
            <v>0</v>
          </cell>
          <cell r="F3402" t="str">
            <v>MWF</v>
          </cell>
          <cell r="G3402" t="str">
            <v>3 Williams Ave</v>
          </cell>
          <cell r="H3402" t="str">
            <v>Mystic</v>
          </cell>
          <cell r="I3402" t="str">
            <v>CT</v>
          </cell>
          <cell r="J3402" t="str">
            <v>06355</v>
          </cell>
          <cell r="K3402" t="str">
            <v>High Confidence Auto Street Ref Geocoded</v>
          </cell>
          <cell r="M3402" t="str">
            <v>KEN CARDNER</v>
          </cell>
          <cell r="N3402" t="str">
            <v>BLAIR DISTRICT</v>
          </cell>
          <cell r="O3402" t="str">
            <v>EFFECTIVE 8/10/20 Del in all locations unless cust chooses not to.</v>
          </cell>
          <cell r="P3402">
            <v>43983</v>
          </cell>
          <cell r="Q3402">
            <v>44299.509583333303</v>
          </cell>
          <cell r="R3402">
            <v>44766</v>
          </cell>
          <cell r="S3402" t="str">
            <v>FRANKIE</v>
          </cell>
          <cell r="V3402" t="str">
            <v>41.350762</v>
          </cell>
          <cell r="W3402" t="str">
            <v>-71.960576</v>
          </cell>
        </row>
        <row r="3403">
          <cell r="B3403">
            <v>411029</v>
          </cell>
          <cell r="C3403" t="str">
            <v>Par 4 Catering</v>
          </cell>
          <cell r="D3403" t="str">
            <v>D</v>
          </cell>
          <cell r="E3403">
            <v>0</v>
          </cell>
          <cell r="F3403" t="str">
            <v>TF</v>
          </cell>
          <cell r="G3403" t="str">
            <v>93 Plant street</v>
          </cell>
          <cell r="H3403" t="str">
            <v>GROTON</v>
          </cell>
          <cell r="I3403" t="str">
            <v>CT</v>
          </cell>
          <cell r="J3403" t="str">
            <v>06340</v>
          </cell>
          <cell r="K3403" t="str">
            <v>Exact Auto Street Reference Geocoded</v>
          </cell>
          <cell r="M3403" t="str">
            <v>KEN CARDNER</v>
          </cell>
          <cell r="N3403" t="str">
            <v>BLAIR DISTRICT</v>
          </cell>
          <cell r="O3403" t="str">
            <v>try not to deliver during lunch</v>
          </cell>
          <cell r="P3403">
            <v>44042</v>
          </cell>
          <cell r="Q3403">
            <v>44496.570127314801</v>
          </cell>
          <cell r="R3403">
            <v>44060</v>
          </cell>
          <cell r="S3403" t="str">
            <v>FRANKIE</v>
          </cell>
          <cell r="V3403" t="str">
            <v>41.326730</v>
          </cell>
          <cell r="W3403" t="str">
            <v>-72.069672</v>
          </cell>
        </row>
        <row r="3404">
          <cell r="B3404">
            <v>411031</v>
          </cell>
          <cell r="C3404" t="str">
            <v>Rusty Rail</v>
          </cell>
          <cell r="D3404" t="str">
            <v>D</v>
          </cell>
          <cell r="E3404">
            <v>0</v>
          </cell>
          <cell r="F3404" t="str">
            <v>MR</v>
          </cell>
          <cell r="G3404" t="str">
            <v>439 Main Street</v>
          </cell>
          <cell r="H3404" t="str">
            <v>DEEP RIVER</v>
          </cell>
          <cell r="I3404" t="str">
            <v>CT</v>
          </cell>
          <cell r="J3404" t="str">
            <v>06417</v>
          </cell>
          <cell r="K3404" t="str">
            <v>High Confidence Auto Street Ref Geocoded</v>
          </cell>
          <cell r="M3404" t="str">
            <v>KEN CARDNER</v>
          </cell>
          <cell r="N3404" t="str">
            <v>BLAIR DISTRICT</v>
          </cell>
          <cell r="P3404">
            <v>44271</v>
          </cell>
          <cell r="Q3404">
            <v>44299.509583333303</v>
          </cell>
          <cell r="R3404">
            <v>44759</v>
          </cell>
          <cell r="S3404" t="str">
            <v>FRANKIE</v>
          </cell>
          <cell r="V3404" t="str">
            <v>41.365570</v>
          </cell>
          <cell r="W3404" t="str">
            <v>-72.424554</v>
          </cell>
        </row>
        <row r="3405">
          <cell r="B3405">
            <v>411032</v>
          </cell>
          <cell r="C3405" t="str">
            <v>Privateers Pizza</v>
          </cell>
          <cell r="D3405" t="str">
            <v>C</v>
          </cell>
          <cell r="E3405">
            <v>0</v>
          </cell>
          <cell r="F3405" t="str">
            <v>MR</v>
          </cell>
          <cell r="G3405" t="str">
            <v>55 Main Street</v>
          </cell>
          <cell r="H3405" t="str">
            <v>ESSEX</v>
          </cell>
          <cell r="I3405" t="str">
            <v>CT</v>
          </cell>
          <cell r="J3405" t="str">
            <v>06426</v>
          </cell>
          <cell r="K3405" t="str">
            <v>High Confidence Auto Street Ref Geocoded</v>
          </cell>
          <cell r="M3405" t="str">
            <v>KEN CARDNER</v>
          </cell>
          <cell r="N3405" t="str">
            <v>BLAIR DISTRICT</v>
          </cell>
          <cell r="P3405">
            <v>44292</v>
          </cell>
          <cell r="Q3405">
            <v>44305.5097916667</v>
          </cell>
          <cell r="R3405">
            <v>44496</v>
          </cell>
          <cell r="S3405" t="str">
            <v>FRANKIE</v>
          </cell>
          <cell r="V3405" t="str">
            <v>41.350911</v>
          </cell>
          <cell r="W3405" t="str">
            <v>-72.385473</v>
          </cell>
        </row>
        <row r="3406">
          <cell r="B3406">
            <v>411033</v>
          </cell>
          <cell r="C3406" t="str">
            <v>On The Rocks / Fox Hopyard</v>
          </cell>
          <cell r="D3406" t="str">
            <v>B</v>
          </cell>
          <cell r="E3406">
            <v>0</v>
          </cell>
          <cell r="F3406" t="str">
            <v>MR</v>
          </cell>
          <cell r="G3406" t="str">
            <v>1 Fox Hopyard Road</v>
          </cell>
          <cell r="H3406" t="str">
            <v>EAST HADDAM</v>
          </cell>
          <cell r="I3406" t="str">
            <v>CT</v>
          </cell>
          <cell r="J3406" t="str">
            <v>06423</v>
          </cell>
          <cell r="K3406" t="str">
            <v>High Confidence Auto Street Ref Geocoded</v>
          </cell>
          <cell r="M3406" t="str">
            <v>KEN CARDNER</v>
          </cell>
          <cell r="N3406" t="str">
            <v>BLAIR DISTRICT</v>
          </cell>
          <cell r="P3406">
            <v>44326</v>
          </cell>
          <cell r="Q3406">
            <v>44327.5598032407</v>
          </cell>
          <cell r="R3406">
            <v>44398</v>
          </cell>
          <cell r="S3406" t="str">
            <v>ADMIN</v>
          </cell>
          <cell r="V3406" t="str">
            <v>41.437868</v>
          </cell>
          <cell r="W3406" t="str">
            <v>-72.338267</v>
          </cell>
        </row>
        <row r="3407">
          <cell r="B3407">
            <v>411034</v>
          </cell>
          <cell r="C3407" t="str">
            <v>Wrights Mill Farm</v>
          </cell>
          <cell r="D3407" t="str">
            <v>C</v>
          </cell>
          <cell r="E3407">
            <v>0</v>
          </cell>
          <cell r="F3407" t="str">
            <v>WF</v>
          </cell>
          <cell r="G3407" t="str">
            <v>65 Creasy Road</v>
          </cell>
          <cell r="H3407" t="str">
            <v>CANTERBURY</v>
          </cell>
          <cell r="I3407" t="str">
            <v>CT</v>
          </cell>
          <cell r="J3407" t="str">
            <v>06331</v>
          </cell>
          <cell r="K3407" t="str">
            <v>High Confidence Auto Street Ref Geocoded</v>
          </cell>
          <cell r="M3407" t="str">
            <v>KEN CARDNER</v>
          </cell>
          <cell r="N3407" t="str">
            <v>BLAIR DISTRICT</v>
          </cell>
          <cell r="P3407">
            <v>44322</v>
          </cell>
          <cell r="Q3407">
            <v>44322.421655092599</v>
          </cell>
          <cell r="R3407">
            <v>44713</v>
          </cell>
          <cell r="S3407" t="str">
            <v>ADMIN</v>
          </cell>
          <cell r="V3407" t="str">
            <v>41.747975</v>
          </cell>
          <cell r="W3407" t="str">
            <v>-72.004702</v>
          </cell>
        </row>
        <row r="3408">
          <cell r="B3408">
            <v>411035</v>
          </cell>
          <cell r="C3408" t="str">
            <v>Quality Suites</v>
          </cell>
          <cell r="D3408" t="str">
            <v>A</v>
          </cell>
          <cell r="E3408">
            <v>0</v>
          </cell>
          <cell r="F3408" t="str">
            <v>TF</v>
          </cell>
          <cell r="G3408" t="str">
            <v>1500 South Avenue</v>
          </cell>
          <cell r="H3408" t="str">
            <v>STRATFORD</v>
          </cell>
          <cell r="I3408" t="str">
            <v>CT</v>
          </cell>
          <cell r="J3408" t="str">
            <v>06615</v>
          </cell>
          <cell r="K3408" t="str">
            <v>Exact Auto Street Reference Geocoded</v>
          </cell>
          <cell r="M3408" t="str">
            <v>KEN CARDNER</v>
          </cell>
          <cell r="N3408" t="str">
            <v>BLAIR DISTRICT</v>
          </cell>
          <cell r="P3408">
            <v>44375</v>
          </cell>
          <cell r="Q3408">
            <v>44375.564814814803</v>
          </cell>
          <cell r="R3408">
            <v>44749</v>
          </cell>
          <cell r="S3408" t="str">
            <v>ADMIN</v>
          </cell>
          <cell r="V3408" t="str">
            <v>41.183538</v>
          </cell>
          <cell r="W3408" t="str">
            <v>-73.139180</v>
          </cell>
        </row>
        <row r="3409">
          <cell r="B3409">
            <v>411036</v>
          </cell>
          <cell r="C3409" t="str">
            <v>The Boardwalk</v>
          </cell>
          <cell r="D3409" t="str">
            <v>C</v>
          </cell>
          <cell r="E3409">
            <v>0</v>
          </cell>
          <cell r="F3409" t="str">
            <v>WF</v>
          </cell>
          <cell r="G3409" t="str">
            <v>27 Coogan Blvd</v>
          </cell>
          <cell r="H3409" t="str">
            <v>MYSTIC</v>
          </cell>
          <cell r="I3409" t="str">
            <v>CT</v>
          </cell>
          <cell r="J3409" t="str">
            <v>06355</v>
          </cell>
          <cell r="K3409" t="str">
            <v>Exact Auto Street Reference Geocoded</v>
          </cell>
          <cell r="M3409" t="str">
            <v>KEN CARDNER</v>
          </cell>
          <cell r="N3409" t="str">
            <v>BLAIR DISTRICT</v>
          </cell>
          <cell r="P3409">
            <v>44406</v>
          </cell>
          <cell r="Q3409">
            <v>44410.511666666702</v>
          </cell>
          <cell r="R3409">
            <v>44749</v>
          </cell>
          <cell r="S3409" t="str">
            <v>FRANKIE</v>
          </cell>
          <cell r="V3409" t="str">
            <v>41.372599</v>
          </cell>
          <cell r="W3409" t="str">
            <v>-71.957808</v>
          </cell>
        </row>
        <row r="3410">
          <cell r="B3410">
            <v>411038</v>
          </cell>
          <cell r="C3410" t="str">
            <v>Anchor Mystic</v>
          </cell>
          <cell r="E3410">
            <v>0</v>
          </cell>
          <cell r="F3410" t="str">
            <v>WF</v>
          </cell>
          <cell r="G3410" t="str">
            <v>45 Greenmanville Road</v>
          </cell>
          <cell r="H3410" t="str">
            <v>MYSTIC</v>
          </cell>
          <cell r="I3410" t="str">
            <v>CT</v>
          </cell>
          <cell r="J3410" t="str">
            <v>06355</v>
          </cell>
          <cell r="K3410" t="str">
            <v>High Confidence Auto Street Ref Geocoded</v>
          </cell>
          <cell r="M3410" t="str">
            <v>KEN CARDNER</v>
          </cell>
          <cell r="N3410" t="str">
            <v>BLAIR DISTRICT</v>
          </cell>
          <cell r="P3410">
            <v>44445</v>
          </cell>
          <cell r="Q3410">
            <v>44445.388495370396</v>
          </cell>
          <cell r="S3410" t="str">
            <v>ADMIN</v>
          </cell>
          <cell r="V3410" t="str">
            <v>41.359560</v>
          </cell>
          <cell r="W3410" t="str">
            <v>-71.963925</v>
          </cell>
        </row>
        <row r="3411">
          <cell r="B3411">
            <v>411039</v>
          </cell>
          <cell r="C3411" t="str">
            <v>HIGGANUM VILLAGE MARKET</v>
          </cell>
          <cell r="E3411">
            <v>0</v>
          </cell>
          <cell r="F3411" t="str">
            <v>F</v>
          </cell>
          <cell r="G3411" t="str">
            <v>311 SAYBROOK ROAD</v>
          </cell>
          <cell r="H3411" t="str">
            <v>HIGGANUM</v>
          </cell>
          <cell r="I3411" t="str">
            <v>CT</v>
          </cell>
          <cell r="J3411" t="str">
            <v>06441</v>
          </cell>
          <cell r="K3411" t="str">
            <v>Exact Auto Street Reference Geocoded</v>
          </cell>
          <cell r="M3411" t="str">
            <v>KEN CARDNER</v>
          </cell>
          <cell r="N3411" t="str">
            <v>BLAIR DISTRICT</v>
          </cell>
          <cell r="P3411">
            <v>44445</v>
          </cell>
          <cell r="Q3411">
            <v>44445.393148148098</v>
          </cell>
          <cell r="S3411" t="str">
            <v>ADMIN</v>
          </cell>
          <cell r="V3411" t="str">
            <v>41.496732</v>
          </cell>
          <cell r="W3411" t="str">
            <v>-72.558322</v>
          </cell>
        </row>
        <row r="3412">
          <cell r="B3412">
            <v>411040</v>
          </cell>
          <cell r="C3412" t="str">
            <v>Suffield Village Market</v>
          </cell>
          <cell r="D3412" t="str">
            <v>C</v>
          </cell>
          <cell r="E3412">
            <v>0</v>
          </cell>
          <cell r="F3412" t="str">
            <v>TF</v>
          </cell>
          <cell r="G3412" t="str">
            <v>68 Bridge Street</v>
          </cell>
          <cell r="H3412" t="str">
            <v>SUFFIELD</v>
          </cell>
          <cell r="I3412" t="str">
            <v>CT</v>
          </cell>
          <cell r="J3412" t="str">
            <v>06078</v>
          </cell>
          <cell r="K3412" t="str">
            <v>Exact Auto Street Reference Geocoded</v>
          </cell>
          <cell r="M3412" t="str">
            <v>IGNAZIO BACILE</v>
          </cell>
          <cell r="N3412" t="str">
            <v>BLAIR DISTRICT</v>
          </cell>
          <cell r="P3412">
            <v>44445</v>
          </cell>
          <cell r="Q3412">
            <v>44445.399004629602</v>
          </cell>
          <cell r="R3412">
            <v>44544</v>
          </cell>
          <cell r="S3412" t="str">
            <v>ADMIN</v>
          </cell>
          <cell r="V3412" t="str">
            <v>41.980896</v>
          </cell>
          <cell r="W3412" t="str">
            <v>-72.648792</v>
          </cell>
        </row>
        <row r="3413">
          <cell r="B3413">
            <v>411041</v>
          </cell>
          <cell r="C3413" t="str">
            <v>Little Galapagos</v>
          </cell>
          <cell r="D3413" t="str">
            <v>A</v>
          </cell>
          <cell r="E3413">
            <v>0</v>
          </cell>
          <cell r="F3413" t="str">
            <v>TF</v>
          </cell>
          <cell r="G3413" t="str">
            <v>119 Broad Street</v>
          </cell>
          <cell r="H3413" t="str">
            <v>NEW LONDON</v>
          </cell>
          <cell r="I3413" t="str">
            <v>CT</v>
          </cell>
          <cell r="J3413" t="str">
            <v>06320</v>
          </cell>
          <cell r="K3413" t="str">
            <v>Exact Auto Street Reference Geocoded</v>
          </cell>
          <cell r="M3413" t="str">
            <v>KEN CARDNER</v>
          </cell>
          <cell r="N3413" t="str">
            <v>BLAIR DISTRICT</v>
          </cell>
          <cell r="P3413">
            <v>44502</v>
          </cell>
          <cell r="Q3413">
            <v>44502.526539351798</v>
          </cell>
          <cell r="R3413">
            <v>44515</v>
          </cell>
          <cell r="S3413" t="str">
            <v>ADMIN</v>
          </cell>
          <cell r="V3413" t="str">
            <v>41.358216</v>
          </cell>
          <cell r="W3413" t="str">
            <v>-72.103413</v>
          </cell>
        </row>
        <row r="3414">
          <cell r="B3414">
            <v>411042</v>
          </cell>
          <cell r="C3414" t="str">
            <v>Woodlawn Shell</v>
          </cell>
          <cell r="D3414" t="str">
            <v>A</v>
          </cell>
          <cell r="E3414">
            <v>0</v>
          </cell>
          <cell r="F3414" t="str">
            <v>TR</v>
          </cell>
          <cell r="G3414" t="str">
            <v>261 Platt Ave.</v>
          </cell>
          <cell r="H3414" t="str">
            <v>WEST HAVEN</v>
          </cell>
          <cell r="I3414" t="str">
            <v>CT</v>
          </cell>
          <cell r="J3414" t="str">
            <v>06516</v>
          </cell>
          <cell r="K3414" t="str">
            <v>Exact Auto Street Reference Geocoded</v>
          </cell>
          <cell r="M3414" t="str">
            <v>KEN CARDNER</v>
          </cell>
          <cell r="N3414" t="str">
            <v>BLAIR DISTRICT</v>
          </cell>
          <cell r="P3414">
            <v>44552</v>
          </cell>
          <cell r="Q3414">
            <v>44552.499479166698</v>
          </cell>
          <cell r="R3414">
            <v>44671</v>
          </cell>
          <cell r="S3414" t="str">
            <v>ADMIN</v>
          </cell>
          <cell r="V3414" t="str">
            <v>41.260684</v>
          </cell>
          <cell r="W3414" t="str">
            <v>-72.963714</v>
          </cell>
        </row>
        <row r="3415">
          <cell r="B3415">
            <v>411043</v>
          </cell>
          <cell r="C3415" t="str">
            <v>Essex Indoor Golf</v>
          </cell>
          <cell r="D3415" t="str">
            <v>C</v>
          </cell>
          <cell r="E3415">
            <v>0</v>
          </cell>
          <cell r="F3415" t="str">
            <v>MR</v>
          </cell>
          <cell r="G3415" t="str">
            <v>23 Saybrook Rd</v>
          </cell>
          <cell r="H3415" t="str">
            <v>ESSEX</v>
          </cell>
          <cell r="I3415" t="str">
            <v>CT</v>
          </cell>
          <cell r="J3415" t="str">
            <v>06426</v>
          </cell>
          <cell r="K3415" t="str">
            <v>Exact Auto Street Reference Geocoded</v>
          </cell>
          <cell r="M3415" t="str">
            <v>KEN CARDNER</v>
          </cell>
          <cell r="N3415" t="str">
            <v>BLAIR DISTRICT</v>
          </cell>
          <cell r="P3415">
            <v>44587</v>
          </cell>
          <cell r="Q3415">
            <v>44587.780787037002</v>
          </cell>
          <cell r="R3415">
            <v>44766</v>
          </cell>
          <cell r="S3415" t="str">
            <v>FRANKIE</v>
          </cell>
          <cell r="V3415" t="str">
            <v>41.349695</v>
          </cell>
          <cell r="W3415" t="str">
            <v>-72.398875</v>
          </cell>
        </row>
        <row r="3416">
          <cell r="B3416">
            <v>411044</v>
          </cell>
          <cell r="C3416" t="str">
            <v>Paramount Wellness</v>
          </cell>
          <cell r="E3416">
            <v>0</v>
          </cell>
          <cell r="F3416" t="str">
            <v>WF</v>
          </cell>
          <cell r="G3416" t="str">
            <v>7 Island Dock Road</v>
          </cell>
          <cell r="H3416" t="str">
            <v>HADDAM</v>
          </cell>
          <cell r="I3416" t="str">
            <v>CT</v>
          </cell>
          <cell r="J3416" t="str">
            <v>06438</v>
          </cell>
          <cell r="K3416" t="str">
            <v>Exact Auto Street Reference Geocoded</v>
          </cell>
          <cell r="M3416" t="str">
            <v>KEN CARDNER</v>
          </cell>
          <cell r="N3416" t="str">
            <v>BLAIR DISTRICT</v>
          </cell>
          <cell r="O3416" t="str">
            <v>Contact Ray or Chris</v>
          </cell>
          <cell r="P3416">
            <v>44750</v>
          </cell>
          <cell r="Q3416">
            <v>44752.738715277803</v>
          </cell>
          <cell r="R3416">
            <v>44752</v>
          </cell>
          <cell r="S3416" t="str">
            <v>FRANKIE</v>
          </cell>
          <cell r="V3416" t="str">
            <v>41.484405</v>
          </cell>
          <cell r="W3416" t="str">
            <v>-72.519121</v>
          </cell>
        </row>
        <row r="3417">
          <cell r="B3417">
            <v>411045</v>
          </cell>
          <cell r="C3417" t="str">
            <v>MJ Cobalt</v>
          </cell>
          <cell r="D3417" t="str">
            <v>A</v>
          </cell>
          <cell r="E3417">
            <v>0</v>
          </cell>
          <cell r="F3417" t="str">
            <v>TF</v>
          </cell>
          <cell r="G3417" t="str">
            <v>440 Middlefield Street</v>
          </cell>
          <cell r="H3417" t="str">
            <v>MIDDLETOWN</v>
          </cell>
          <cell r="I3417" t="str">
            <v>CT</v>
          </cell>
          <cell r="J3417" t="str">
            <v>06457</v>
          </cell>
          <cell r="K3417" t="str">
            <v>Exact Auto Street Reference Geocoded</v>
          </cell>
          <cell r="L3417" t="str">
            <v>IS;FORK LIFT</v>
          </cell>
          <cell r="M3417" t="str">
            <v>KEN CARDNER</v>
          </cell>
          <cell r="N3417" t="str">
            <v>BLAIR DISTRICT</v>
          </cell>
          <cell r="P3417">
            <v>44606</v>
          </cell>
          <cell r="Q3417">
            <v>44608.617418981499</v>
          </cell>
          <cell r="R3417">
            <v>44747</v>
          </cell>
          <cell r="S3417" t="str">
            <v>FRANKIE</v>
          </cell>
          <cell r="V3417" t="str">
            <v>41.543035</v>
          </cell>
          <cell r="W3417" t="str">
            <v>-72.686851</v>
          </cell>
        </row>
        <row r="3418">
          <cell r="B3418">
            <v>411047</v>
          </cell>
          <cell r="C3418" t="str">
            <v>DB MART - Maple Ave.</v>
          </cell>
          <cell r="D3418" t="str">
            <v>A</v>
          </cell>
          <cell r="E3418">
            <v>0</v>
          </cell>
          <cell r="F3418" t="str">
            <v>WF</v>
          </cell>
          <cell r="G3418" t="str">
            <v>894 Maple Ave</v>
          </cell>
          <cell r="H3418" t="str">
            <v>HARTFORD</v>
          </cell>
          <cell r="I3418" t="str">
            <v>CT</v>
          </cell>
          <cell r="J3418" t="str">
            <v>06114</v>
          </cell>
          <cell r="K3418" t="str">
            <v>Exact Auto Street Reference Geocoded</v>
          </cell>
          <cell r="M3418" t="str">
            <v>KEN CARDNER</v>
          </cell>
          <cell r="N3418" t="str">
            <v>BLAIR DISTRICT</v>
          </cell>
          <cell r="P3418">
            <v>44620</v>
          </cell>
          <cell r="Q3418">
            <v>44620.544606481497</v>
          </cell>
          <cell r="R3418">
            <v>44763</v>
          </cell>
          <cell r="S3418" t="str">
            <v>ADMIN</v>
          </cell>
          <cell r="V3418" t="str">
            <v>41.734792</v>
          </cell>
          <cell r="W3418" t="str">
            <v>-72.686958</v>
          </cell>
        </row>
        <row r="3419">
          <cell r="B3419">
            <v>411048</v>
          </cell>
          <cell r="C3419" t="str">
            <v>FI - FOOD ARTS CAFE</v>
          </cell>
          <cell r="E3419">
            <v>0</v>
          </cell>
          <cell r="F3419" t="str">
            <v>TF</v>
          </cell>
          <cell r="G3419" t="str">
            <v>643 AQUESTRIAN AVENUE</v>
          </cell>
          <cell r="H3419" t="str">
            <v>FISHERS ISLAND</v>
          </cell>
          <cell r="I3419" t="str">
            <v>NY</v>
          </cell>
          <cell r="J3419" t="str">
            <v>06390</v>
          </cell>
          <cell r="K3419" t="str">
            <v>High Confidence Auto Street Ref Geocoded</v>
          </cell>
          <cell r="M3419" t="str">
            <v>KEN CARDNER</v>
          </cell>
          <cell r="N3419" t="str">
            <v>BLAIR DISTRICT</v>
          </cell>
          <cell r="P3419">
            <v>44732</v>
          </cell>
          <cell r="Q3419">
            <v>44733.519814814797</v>
          </cell>
          <cell r="S3419" t="str">
            <v>FRANKIE</v>
          </cell>
          <cell r="V3419" t="str">
            <v>41.259045</v>
          </cell>
          <cell r="W3419" t="str">
            <v>-72.022536</v>
          </cell>
        </row>
        <row r="3420">
          <cell r="B3420">
            <v>411049</v>
          </cell>
          <cell r="C3420" t="str">
            <v>Oyster River Market</v>
          </cell>
          <cell r="E3420">
            <v>0</v>
          </cell>
          <cell r="F3420" t="str">
            <v>MR</v>
          </cell>
          <cell r="G3420" t="str">
            <v>1057 Bost Post Road</v>
          </cell>
          <cell r="H3420" t="str">
            <v>OLD SAYBROOK</v>
          </cell>
          <cell r="I3420" t="str">
            <v>CT</v>
          </cell>
          <cell r="J3420" t="str">
            <v>06475</v>
          </cell>
          <cell r="K3420" t="str">
            <v>High Confidence Auto Street Ref Geocoded</v>
          </cell>
          <cell r="M3420" t="str">
            <v>KEN CARDNER</v>
          </cell>
          <cell r="N3420" t="str">
            <v>BLAIR DISTRICT</v>
          </cell>
          <cell r="O3420" t="str">
            <v>Side door delivery.</v>
          </cell>
          <cell r="P3420">
            <v>44752</v>
          </cell>
          <cell r="Q3420">
            <v>44752.737997685203</v>
          </cell>
          <cell r="S3420" t="str">
            <v>FRANKIE</v>
          </cell>
          <cell r="V3420" t="str">
            <v>41.287637</v>
          </cell>
          <cell r="W3420" t="str">
            <v>-72.392991</v>
          </cell>
        </row>
        <row r="3421">
          <cell r="B3421">
            <v>414029</v>
          </cell>
          <cell r="C3421" t="str">
            <v>Gelston House</v>
          </cell>
          <cell r="E3421">
            <v>0</v>
          </cell>
          <cell r="F3421" t="str">
            <v>MR</v>
          </cell>
          <cell r="G3421" t="str">
            <v>8 Main Street</v>
          </cell>
          <cell r="H3421" t="str">
            <v>EAST HADDAM</v>
          </cell>
          <cell r="I3421" t="str">
            <v>CT</v>
          </cell>
          <cell r="J3421" t="str">
            <v>06423</v>
          </cell>
          <cell r="K3421" t="str">
            <v>High Confidence Auto Street Ref Geocoded</v>
          </cell>
          <cell r="M3421" t="str">
            <v>Ken Cardner</v>
          </cell>
          <cell r="N3421" t="str">
            <v>BLAIR DISTRICT</v>
          </cell>
          <cell r="P3421">
            <v>44358</v>
          </cell>
          <cell r="Q3421">
            <v>44686.559131944399</v>
          </cell>
          <cell r="S3421" t="str">
            <v>FRANKIE</v>
          </cell>
          <cell r="V3421" t="str">
            <v>41.452205</v>
          </cell>
          <cell r="W3421" t="str">
            <v>-72.461447</v>
          </cell>
        </row>
        <row r="3422">
          <cell r="B3422">
            <v>430001</v>
          </cell>
          <cell r="C3422" t="str">
            <v>Ray &amp; Mikes Deli 530/11</v>
          </cell>
          <cell r="E3422">
            <v>0</v>
          </cell>
          <cell r="F3422" t="str">
            <v>U</v>
          </cell>
          <cell r="G3422" t="str">
            <v>3030 Whitney Ave</v>
          </cell>
          <cell r="H3422" t="str">
            <v>HAMDEN</v>
          </cell>
          <cell r="I3422" t="str">
            <v>CT</v>
          </cell>
          <cell r="J3422" t="str">
            <v>06518</v>
          </cell>
          <cell r="K3422" t="str">
            <v>Exact Auto Street Reference Geocoded</v>
          </cell>
          <cell r="M3422" t="str">
            <v>JAMES NASTRI</v>
          </cell>
          <cell r="N3422" t="str">
            <v>BLAIR DISTRICT</v>
          </cell>
          <cell r="O3422" t="str">
            <v>JIM NASTRI</v>
          </cell>
          <cell r="P3422">
            <v>43501</v>
          </cell>
          <cell r="Q3422">
            <v>43914.602974537003</v>
          </cell>
          <cell r="R3422">
            <v>43795</v>
          </cell>
          <cell r="S3422" t="str">
            <v>FRANKIE</v>
          </cell>
          <cell r="V3422" t="str">
            <v>41.405471</v>
          </cell>
          <cell r="W3422" t="str">
            <v>-72.899016</v>
          </cell>
        </row>
        <row r="3423">
          <cell r="B3423">
            <v>430003</v>
          </cell>
          <cell r="C3423" t="str">
            <v>Glenwood Drive Inn</v>
          </cell>
          <cell r="E3423">
            <v>0</v>
          </cell>
          <cell r="F3423" t="str">
            <v>TF</v>
          </cell>
          <cell r="G3423" t="str">
            <v>2538 Whitney Ave</v>
          </cell>
          <cell r="H3423" t="str">
            <v>HAMDEN</v>
          </cell>
          <cell r="I3423" t="str">
            <v>CT</v>
          </cell>
          <cell r="J3423" t="str">
            <v>06518</v>
          </cell>
          <cell r="K3423" t="str">
            <v>Exact Auto Street Reference Geocoded</v>
          </cell>
          <cell r="M3423" t="str">
            <v>JAMES NASTRI</v>
          </cell>
          <cell r="N3423" t="str">
            <v>BLAIR DISTRICT</v>
          </cell>
          <cell r="O3423" t="str">
            <v>JIM NASTRI</v>
          </cell>
          <cell r="P3423">
            <v>43549</v>
          </cell>
          <cell r="Q3423">
            <v>43846.580428240697</v>
          </cell>
          <cell r="S3423" t="str">
            <v>FRANKIE</v>
          </cell>
          <cell r="V3423" t="str">
            <v>41.389140</v>
          </cell>
          <cell r="W3423" t="str">
            <v>-72.899623</v>
          </cell>
        </row>
        <row r="3424">
          <cell r="B3424">
            <v>430004</v>
          </cell>
          <cell r="C3424" t="str">
            <v>Nica s Market</v>
          </cell>
          <cell r="E3424">
            <v>0</v>
          </cell>
          <cell r="F3424" t="str">
            <v>TF</v>
          </cell>
          <cell r="G3424" t="str">
            <v>603 Orange St</v>
          </cell>
          <cell r="H3424" t="str">
            <v>NEW HAVEN</v>
          </cell>
          <cell r="I3424" t="str">
            <v>CT</v>
          </cell>
          <cell r="J3424" t="str">
            <v>06511</v>
          </cell>
          <cell r="K3424" t="str">
            <v>Exact Auto Street Reference Geocoded</v>
          </cell>
          <cell r="M3424" t="str">
            <v>JOHN DIBACCO</v>
          </cell>
          <cell r="N3424" t="str">
            <v>BLAIR DISTRICT</v>
          </cell>
          <cell r="O3424" t="str">
            <v>JIM NASTRI</v>
          </cell>
          <cell r="P3424">
            <v>43559</v>
          </cell>
          <cell r="Q3424">
            <v>44200.522187499999</v>
          </cell>
          <cell r="S3424" t="str">
            <v>FRANKIE</v>
          </cell>
          <cell r="V3424" t="str">
            <v>41.316836</v>
          </cell>
          <cell r="W3424" t="str">
            <v>-72.915596</v>
          </cell>
        </row>
        <row r="3425">
          <cell r="B3425">
            <v>430005</v>
          </cell>
          <cell r="C3425" t="str">
            <v>Uncle G s</v>
          </cell>
          <cell r="E3425">
            <v>0</v>
          </cell>
          <cell r="F3425" t="str">
            <v>TF</v>
          </cell>
          <cell r="G3425" t="str">
            <v>656 Reservoir Ave</v>
          </cell>
          <cell r="H3425" t="str">
            <v>BRIDGEPORT</v>
          </cell>
          <cell r="I3425" t="str">
            <v>CT</v>
          </cell>
          <cell r="J3425" t="str">
            <v>06606</v>
          </cell>
          <cell r="K3425" t="str">
            <v>Exact Auto Street Reference Geocoded</v>
          </cell>
          <cell r="M3425" t="str">
            <v>ALICIA CABAN</v>
          </cell>
          <cell r="N3425" t="str">
            <v>BLAIR DISTRICT</v>
          </cell>
          <cell r="O3425" t="str">
            <v>ALICIA CABAN</v>
          </cell>
          <cell r="P3425">
            <v>43570</v>
          </cell>
          <cell r="Q3425">
            <v>43803.6566087963</v>
          </cell>
          <cell r="S3425" t="str">
            <v>FRANKIE</v>
          </cell>
          <cell r="V3425" t="str">
            <v>41.209412</v>
          </cell>
          <cell r="W3425" t="str">
            <v>-73.191694</v>
          </cell>
        </row>
        <row r="3426">
          <cell r="B3426">
            <v>430006</v>
          </cell>
          <cell r="C3426" t="str">
            <v>Walts Market</v>
          </cell>
          <cell r="D3426" t="str">
            <v>D</v>
          </cell>
          <cell r="E3426">
            <v>0</v>
          </cell>
          <cell r="F3426" t="str">
            <v>MR</v>
          </cell>
          <cell r="G3426" t="str">
            <v>178 Main St</v>
          </cell>
          <cell r="H3426" t="str">
            <v>OLD SAYBROOK</v>
          </cell>
          <cell r="I3426" t="str">
            <v>CT</v>
          </cell>
          <cell r="J3426" t="str">
            <v>06475</v>
          </cell>
          <cell r="K3426" t="str">
            <v>Exact Auto Street Reference Geocoded</v>
          </cell>
          <cell r="L3426" t="str">
            <v>IS;LG;DP;STR</v>
          </cell>
          <cell r="M3426" t="str">
            <v>KEN CARDNER</v>
          </cell>
          <cell r="N3426" t="str">
            <v>BLAIR DISTRICT</v>
          </cell>
          <cell r="P3426">
            <v>43600</v>
          </cell>
          <cell r="Q3426">
            <v>44752.741932870398</v>
          </cell>
          <cell r="R3426">
            <v>44762</v>
          </cell>
          <cell r="S3426" t="str">
            <v>FRANKIE</v>
          </cell>
          <cell r="V3426" t="str">
            <v>41.292860</v>
          </cell>
          <cell r="W3426" t="str">
            <v>-72.376251</v>
          </cell>
        </row>
        <row r="3427">
          <cell r="B3427">
            <v>430010</v>
          </cell>
          <cell r="C3427" t="str">
            <v>HAYWIRE BURGER BAR</v>
          </cell>
          <cell r="E3427">
            <v>0</v>
          </cell>
          <cell r="F3427" t="str">
            <v>U</v>
          </cell>
          <cell r="G3427" t="str">
            <v>730 BOSTON POST ROAD</v>
          </cell>
          <cell r="H3427" t="str">
            <v>WESTBROOK</v>
          </cell>
          <cell r="I3427" t="str">
            <v>CT</v>
          </cell>
          <cell r="J3427" t="str">
            <v>06498</v>
          </cell>
          <cell r="K3427" t="str">
            <v>Exact Auto Street Reference Geocoded</v>
          </cell>
          <cell r="M3427" t="str">
            <v>LOUIE SALOVSKI</v>
          </cell>
          <cell r="N3427" t="str">
            <v>BLAIR DISTRICT</v>
          </cell>
          <cell r="P3427">
            <v>43655</v>
          </cell>
          <cell r="Q3427">
            <v>44686.560717592598</v>
          </cell>
          <cell r="R3427">
            <v>43800</v>
          </cell>
          <cell r="S3427" t="str">
            <v>FRANKIE</v>
          </cell>
          <cell r="V3427" t="str">
            <v>41.278994</v>
          </cell>
          <cell r="W3427" t="str">
            <v>-72.462394</v>
          </cell>
        </row>
        <row r="3428">
          <cell r="B3428">
            <v>430011</v>
          </cell>
          <cell r="C3428" t="str">
            <v>Siren Kitchen</v>
          </cell>
          <cell r="E3428">
            <v>0</v>
          </cell>
          <cell r="F3428" t="str">
            <v>MR</v>
          </cell>
          <cell r="G3428" t="str">
            <v>32 Church St</v>
          </cell>
          <cell r="H3428" t="str">
            <v>Guilford</v>
          </cell>
          <cell r="I3428" t="str">
            <v>CT</v>
          </cell>
          <cell r="J3428" t="str">
            <v>06437</v>
          </cell>
          <cell r="K3428" t="str">
            <v>Exact Auto Street Reference Geocoded</v>
          </cell>
          <cell r="M3428" t="str">
            <v>LOUIE SALOVSKI</v>
          </cell>
          <cell r="N3428" t="str">
            <v>BLAIR DISTRICT</v>
          </cell>
          <cell r="P3428">
            <v>43655</v>
          </cell>
          <cell r="Q3428">
            <v>43826.543506944399</v>
          </cell>
          <cell r="R3428">
            <v>43677</v>
          </cell>
          <cell r="S3428" t="str">
            <v>FRANKIE</v>
          </cell>
          <cell r="V3428" t="str">
            <v>41.284267</v>
          </cell>
          <cell r="W3428" t="str">
            <v>-72.682401</v>
          </cell>
        </row>
        <row r="3429">
          <cell r="B3429">
            <v>430012</v>
          </cell>
          <cell r="C3429" t="str">
            <v>Orchid Cafe - New Haven</v>
          </cell>
          <cell r="D3429" t="str">
            <v>C</v>
          </cell>
          <cell r="E3429">
            <v>0</v>
          </cell>
          <cell r="F3429" t="str">
            <v>MR</v>
          </cell>
          <cell r="G3429" t="str">
            <v>100 Asylum Street</v>
          </cell>
          <cell r="H3429" t="str">
            <v>NEW HAVEN</v>
          </cell>
          <cell r="I3429" t="str">
            <v>CT</v>
          </cell>
          <cell r="J3429" t="str">
            <v>06510</v>
          </cell>
          <cell r="K3429" t="str">
            <v>Med Confidence Auto Street Ref Geocoded</v>
          </cell>
          <cell r="M3429" t="str">
            <v>ALICIA CABAN</v>
          </cell>
          <cell r="N3429" t="str">
            <v>BLAIR DISTRICT</v>
          </cell>
          <cell r="P3429">
            <v>44566</v>
          </cell>
          <cell r="Q3429">
            <v>44630.411180555602</v>
          </cell>
          <cell r="R3429">
            <v>44692</v>
          </cell>
          <cell r="S3429" t="str">
            <v>ADMIN</v>
          </cell>
          <cell r="V3429" t="str">
            <v>41.304493</v>
          </cell>
          <cell r="W3429" t="str">
            <v>-72.940491</v>
          </cell>
        </row>
        <row r="3430">
          <cell r="B3430">
            <v>430013</v>
          </cell>
          <cell r="C3430" t="str">
            <v>KEY - Bun on the Run</v>
          </cell>
          <cell r="D3430" t="str">
            <v>C</v>
          </cell>
          <cell r="E3430">
            <v>0</v>
          </cell>
          <cell r="F3430" t="str">
            <v>MR</v>
          </cell>
          <cell r="G3430" t="str">
            <v>24c Main Street</v>
          </cell>
          <cell r="H3430" t="str">
            <v>CENTERBROOK</v>
          </cell>
          <cell r="I3430" t="str">
            <v>CT</v>
          </cell>
          <cell r="J3430" t="str">
            <v>06409</v>
          </cell>
          <cell r="K3430" t="str">
            <v>Exact Auto Street Reference Geocoded</v>
          </cell>
          <cell r="M3430" t="str">
            <v>KEN CARDNER</v>
          </cell>
          <cell r="N3430" t="str">
            <v>BLAIR DISTRICT</v>
          </cell>
          <cell r="O3430" t="str">
            <v>Door code 8952.  Freezer &amp; dry goods go upstairs.  Cooler in kitchen.</v>
          </cell>
          <cell r="P3430">
            <v>43699</v>
          </cell>
          <cell r="Q3430">
            <v>44662.671354166698</v>
          </cell>
          <cell r="R3430">
            <v>44766</v>
          </cell>
          <cell r="S3430" t="str">
            <v>FRANKIE</v>
          </cell>
          <cell r="U3430" t="str">
            <v>LOCK BOX</v>
          </cell>
          <cell r="V3430" t="str">
            <v>41.351896</v>
          </cell>
          <cell r="W3430" t="str">
            <v>-72.409359</v>
          </cell>
        </row>
        <row r="3431">
          <cell r="B3431">
            <v>430015</v>
          </cell>
          <cell r="C3431" t="str">
            <v>Petals Market</v>
          </cell>
          <cell r="D3431" t="str">
            <v>C</v>
          </cell>
          <cell r="E3431">
            <v>0</v>
          </cell>
          <cell r="F3431" t="str">
            <v>MR</v>
          </cell>
          <cell r="G3431" t="str">
            <v>100 Ashmun Street</v>
          </cell>
          <cell r="H3431" t="str">
            <v>NEW HAVEN</v>
          </cell>
          <cell r="I3431" t="str">
            <v>CT</v>
          </cell>
          <cell r="J3431" t="str">
            <v>06510</v>
          </cell>
          <cell r="K3431" t="str">
            <v>High Confidence Auto Street Ref Geocoded</v>
          </cell>
          <cell r="M3431" t="str">
            <v>ALICIA CABAN</v>
          </cell>
          <cell r="N3431" t="str">
            <v>BLAIR DISTRICT</v>
          </cell>
          <cell r="P3431">
            <v>44566</v>
          </cell>
          <cell r="Q3431">
            <v>44630.409513888902</v>
          </cell>
          <cell r="R3431">
            <v>44699</v>
          </cell>
          <cell r="S3431" t="str">
            <v>ADMIN</v>
          </cell>
          <cell r="V3431" t="str">
            <v>41.315687</v>
          </cell>
          <cell r="W3431" t="str">
            <v>-72.929039</v>
          </cell>
        </row>
        <row r="3432">
          <cell r="B3432">
            <v>431001</v>
          </cell>
          <cell r="C3432" t="str">
            <v>MICHAELS TRATTORIA</v>
          </cell>
          <cell r="D3432" t="str">
            <v>C</v>
          </cell>
          <cell r="E3432">
            <v>0</v>
          </cell>
          <cell r="F3432" t="str">
            <v>TF</v>
          </cell>
          <cell r="G3432" t="str">
            <v>344 CENTER STREET</v>
          </cell>
          <cell r="H3432" t="str">
            <v>WALLINGFORD</v>
          </cell>
          <cell r="I3432" t="str">
            <v>CT</v>
          </cell>
          <cell r="J3432" t="str">
            <v>06492</v>
          </cell>
          <cell r="K3432" t="str">
            <v>High Confidence Auto Street Ref Geocoded</v>
          </cell>
          <cell r="M3432" t="str">
            <v>JAMES NASTRI</v>
          </cell>
          <cell r="N3432" t="str">
            <v>BLAIR DISTRICT</v>
          </cell>
          <cell r="O3432" t="str">
            <v>Deliver to back of the building</v>
          </cell>
          <cell r="P3432">
            <v>43760</v>
          </cell>
          <cell r="Q3432">
            <v>44510.493576388901</v>
          </cell>
          <cell r="R3432">
            <v>44518</v>
          </cell>
          <cell r="S3432" t="str">
            <v>FRANKIE</v>
          </cell>
          <cell r="V3432" t="str">
            <v>41.454358</v>
          </cell>
          <cell r="W3432" t="str">
            <v>-72.818115</v>
          </cell>
        </row>
        <row r="3433">
          <cell r="B3433">
            <v>431002</v>
          </cell>
          <cell r="C3433" t="str">
            <v>DOUBLE PLAY CAFE</v>
          </cell>
          <cell r="E3433">
            <v>0</v>
          </cell>
          <cell r="F3433" t="str">
            <v>TF</v>
          </cell>
          <cell r="G3433" t="str">
            <v>320 MAIN STREET</v>
          </cell>
          <cell r="H3433" t="str">
            <v>WALLINGFORD</v>
          </cell>
          <cell r="I3433" t="str">
            <v>CT</v>
          </cell>
          <cell r="J3433" t="str">
            <v>06492</v>
          </cell>
          <cell r="K3433" t="str">
            <v>Exact Auto Street Reference Geocoded</v>
          </cell>
          <cell r="M3433" t="str">
            <v>JAMES NASTRI</v>
          </cell>
          <cell r="N3433" t="str">
            <v>BLAIR DISTRICT</v>
          </cell>
          <cell r="P3433">
            <v>43790</v>
          </cell>
          <cell r="Q3433">
            <v>44299.509606481501</v>
          </cell>
          <cell r="R3433">
            <v>43902</v>
          </cell>
          <cell r="S3433" t="str">
            <v>FRANKIE</v>
          </cell>
          <cell r="V3433" t="str">
            <v>41.484130</v>
          </cell>
          <cell r="W3433" t="str">
            <v>-72.824159</v>
          </cell>
        </row>
        <row r="3434">
          <cell r="B3434">
            <v>431003</v>
          </cell>
          <cell r="C3434" t="str">
            <v>KEY - Olives and Oil - Seymour</v>
          </cell>
          <cell r="D3434" t="str">
            <v>B</v>
          </cell>
          <cell r="E3434">
            <v>0</v>
          </cell>
          <cell r="F3434" t="str">
            <v>TR</v>
          </cell>
          <cell r="G3434" t="str">
            <v>318 Roosevelt Drive</v>
          </cell>
          <cell r="H3434" t="str">
            <v>SEYMOUR</v>
          </cell>
          <cell r="I3434" t="str">
            <v>CT</v>
          </cell>
          <cell r="J3434" t="str">
            <v>06483</v>
          </cell>
          <cell r="K3434" t="str">
            <v>Exact Auto Street Reference Geocoded</v>
          </cell>
          <cell r="M3434" t="str">
            <v>LORI BLAIR</v>
          </cell>
          <cell r="N3434" t="str">
            <v>BLAIR DISTRICT</v>
          </cell>
          <cell r="O3434" t="str">
            <v>Go through gate on right side of building, down the stairs.  Through door to left is walk in &amp; freezer both on left.  Leave product in proper environment.</v>
          </cell>
          <cell r="P3434">
            <v>43844</v>
          </cell>
          <cell r="Q3434">
            <v>44299.509618055599</v>
          </cell>
          <cell r="R3434">
            <v>44760</v>
          </cell>
          <cell r="S3434" t="str">
            <v>FRANKIE</v>
          </cell>
          <cell r="U3434" t="str">
            <v>67</v>
          </cell>
          <cell r="V3434" t="str">
            <v>41.363687</v>
          </cell>
          <cell r="W3434" t="str">
            <v>-73.139489</v>
          </cell>
        </row>
        <row r="3435">
          <cell r="B3435">
            <v>431005</v>
          </cell>
          <cell r="C3435" t="str">
            <v>GRAND APIZZA NORTH</v>
          </cell>
          <cell r="E3435">
            <v>0</v>
          </cell>
          <cell r="F3435" t="str">
            <v>U</v>
          </cell>
          <cell r="G3435" t="str">
            <v>448 WASHINGTON AVENUE</v>
          </cell>
          <cell r="H3435" t="str">
            <v>NORTH HAVEN</v>
          </cell>
          <cell r="I3435" t="str">
            <v>CT</v>
          </cell>
          <cell r="J3435" t="str">
            <v>06473</v>
          </cell>
          <cell r="K3435" t="str">
            <v>Exact Auto Street Reference Geocoded</v>
          </cell>
          <cell r="M3435" t="str">
            <v>JAMES NASTRI</v>
          </cell>
          <cell r="N3435" t="str">
            <v>BLAIR DISTRICT</v>
          </cell>
          <cell r="P3435">
            <v>43858</v>
          </cell>
          <cell r="Q3435">
            <v>43992.521666666697</v>
          </cell>
          <cell r="S3435" t="str">
            <v>FRANKIE</v>
          </cell>
          <cell r="V3435" t="str">
            <v>41.412171</v>
          </cell>
          <cell r="W3435" t="str">
            <v>-72.841724</v>
          </cell>
        </row>
        <row r="3436">
          <cell r="B3436">
            <v>431007</v>
          </cell>
          <cell r="C3436" t="str">
            <v>Traditions Grill</v>
          </cell>
          <cell r="D3436" t="str">
            <v>C</v>
          </cell>
          <cell r="E3436">
            <v>0</v>
          </cell>
          <cell r="F3436" t="str">
            <v>TF</v>
          </cell>
          <cell r="G3436" t="str">
            <v>37 Harrison Road</v>
          </cell>
          <cell r="H3436" t="str">
            <v>WALLINGFORD</v>
          </cell>
          <cell r="I3436" t="str">
            <v>CT</v>
          </cell>
          <cell r="J3436" t="str">
            <v>06492</v>
          </cell>
          <cell r="K3436" t="str">
            <v>Exact Auto Street Reference Geocoded</v>
          </cell>
          <cell r="M3436" t="str">
            <v>JAMES NASTRI</v>
          </cell>
          <cell r="N3436" t="str">
            <v>BLAIR DISTRICT</v>
          </cell>
          <cell r="P3436">
            <v>44392</v>
          </cell>
          <cell r="Q3436">
            <v>44392.526921296303</v>
          </cell>
          <cell r="R3436">
            <v>44753</v>
          </cell>
          <cell r="S3436" t="str">
            <v>ADMIN</v>
          </cell>
          <cell r="V3436" t="str">
            <v>41.428211</v>
          </cell>
          <cell r="W3436" t="str">
            <v>-72.814419</v>
          </cell>
        </row>
        <row r="3437">
          <cell r="B3437">
            <v>431008</v>
          </cell>
          <cell r="C3437" t="str">
            <v>Blue Fox Run</v>
          </cell>
          <cell r="D3437" t="str">
            <v>B</v>
          </cell>
          <cell r="E3437">
            <v>0</v>
          </cell>
          <cell r="F3437" t="str">
            <v>TF</v>
          </cell>
          <cell r="G3437" t="str">
            <v>65 Nod Road</v>
          </cell>
          <cell r="H3437" t="str">
            <v>AVON</v>
          </cell>
          <cell r="I3437" t="str">
            <v>CT</v>
          </cell>
          <cell r="J3437" t="str">
            <v>06001</v>
          </cell>
          <cell r="K3437" t="str">
            <v>High Confidence Auto Street Ref Geocoded</v>
          </cell>
          <cell r="M3437" t="str">
            <v>JAMES NASTRI</v>
          </cell>
          <cell r="N3437" t="str">
            <v>BLAIR DISTRICT</v>
          </cell>
          <cell r="O3437" t="str">
            <v>pro shop opens @ 6AM. They will open door. Call Justin @ 860-436-7902 whe you arrive.</v>
          </cell>
          <cell r="P3437">
            <v>44445</v>
          </cell>
          <cell r="Q3437">
            <v>44445.408611111103</v>
          </cell>
          <cell r="R3437">
            <v>44460</v>
          </cell>
          <cell r="S3437" t="str">
            <v>ADMIN</v>
          </cell>
          <cell r="V3437" t="str">
            <v>41.808720</v>
          </cell>
          <cell r="W3437" t="str">
            <v>-72.816597</v>
          </cell>
        </row>
        <row r="3438">
          <cell r="B3438">
            <v>431010</v>
          </cell>
          <cell r="C3438" t="str">
            <v>Keystone Place @ Newbury Brook - Bev</v>
          </cell>
          <cell r="D3438" t="str">
            <v>D</v>
          </cell>
          <cell r="E3438">
            <v>0</v>
          </cell>
          <cell r="F3438" t="str">
            <v>MR</v>
          </cell>
          <cell r="G3438" t="str">
            <v>1058 Litchfield Street</v>
          </cell>
          <cell r="H3438" t="str">
            <v>TORRINGTON</v>
          </cell>
          <cell r="I3438" t="str">
            <v>CT</v>
          </cell>
          <cell r="J3438" t="str">
            <v>06790</v>
          </cell>
          <cell r="K3438" t="str">
            <v>Exact Auto Street Reference Geocoded</v>
          </cell>
          <cell r="M3438" t="str">
            <v>JAMES NASTRI</v>
          </cell>
          <cell r="N3438" t="str">
            <v>BLAIR DISTRICT</v>
          </cell>
          <cell r="P3438">
            <v>44494</v>
          </cell>
          <cell r="Q3438">
            <v>44494.816874999997</v>
          </cell>
          <cell r="R3438">
            <v>44500</v>
          </cell>
          <cell r="S3438" t="str">
            <v>FRANKIE</v>
          </cell>
          <cell r="V3438" t="str">
            <v>41.787961</v>
          </cell>
          <cell r="W3438" t="str">
            <v>-73.142800</v>
          </cell>
        </row>
        <row r="3439">
          <cell r="B3439">
            <v>431011</v>
          </cell>
          <cell r="C3439" t="str">
            <v>Keystone @ Wooster</v>
          </cell>
          <cell r="D3439" t="str">
            <v>A</v>
          </cell>
          <cell r="E3439">
            <v>0</v>
          </cell>
          <cell r="F3439" t="str">
            <v>TF</v>
          </cell>
          <cell r="G3439" t="str">
            <v>66 Wooster Heights</v>
          </cell>
          <cell r="H3439" t="str">
            <v>DANBURY</v>
          </cell>
          <cell r="I3439" t="str">
            <v>CT</v>
          </cell>
          <cell r="J3439" t="str">
            <v>06810</v>
          </cell>
          <cell r="K3439" t="str">
            <v>High Confidence Auto Street Ref Geocoded</v>
          </cell>
          <cell r="M3439" t="str">
            <v>JAMES NASTRI</v>
          </cell>
          <cell r="N3439" t="str">
            <v>BLAIR DISTRICT</v>
          </cell>
          <cell r="P3439">
            <v>44517</v>
          </cell>
          <cell r="Q3439">
            <v>44517.4948842593</v>
          </cell>
          <cell r="R3439">
            <v>44641</v>
          </cell>
          <cell r="S3439" t="str">
            <v>ADMIN</v>
          </cell>
          <cell r="V3439" t="str">
            <v>41.376077</v>
          </cell>
          <cell r="W3439" t="str">
            <v>-73.466090</v>
          </cell>
        </row>
        <row r="3440">
          <cell r="B3440">
            <v>431013</v>
          </cell>
          <cell r="C3440" t="str">
            <v>163 Pizza Joint</v>
          </cell>
          <cell r="D3440" t="str">
            <v>C</v>
          </cell>
          <cell r="E3440">
            <v>0</v>
          </cell>
          <cell r="F3440" t="str">
            <v>TF</v>
          </cell>
          <cell r="G3440" t="str">
            <v>163 Forster Street</v>
          </cell>
          <cell r="H3440" t="str">
            <v>NEW HAVEN</v>
          </cell>
          <cell r="I3440" t="str">
            <v>CT</v>
          </cell>
          <cell r="J3440" t="str">
            <v>06511</v>
          </cell>
          <cell r="K3440" t="str">
            <v>High Confidence Auto Street Ref Geocoded</v>
          </cell>
          <cell r="M3440" t="str">
            <v>JAMES NASTRI</v>
          </cell>
          <cell r="N3440" t="str">
            <v>BLAIR DISTRICT</v>
          </cell>
          <cell r="P3440">
            <v>44523</v>
          </cell>
          <cell r="Q3440">
            <v>44523.576203703698</v>
          </cell>
          <cell r="R3440">
            <v>44756</v>
          </cell>
          <cell r="S3440" t="str">
            <v>FRANKIE</v>
          </cell>
          <cell r="V3440" t="str">
            <v>41.321067</v>
          </cell>
          <cell r="W3440" t="str">
            <v>-72.909218</v>
          </cell>
        </row>
        <row r="3441">
          <cell r="B3441">
            <v>431014</v>
          </cell>
          <cell r="C3441" t="str">
            <v>MONZA WORLD CLASS KARTING</v>
          </cell>
          <cell r="D3441" t="str">
            <v>B</v>
          </cell>
          <cell r="E3441">
            <v>0</v>
          </cell>
          <cell r="F3441" t="str">
            <v>W</v>
          </cell>
          <cell r="G3441" t="str">
            <v>350 TROLLLEY LINE BLVD</v>
          </cell>
          <cell r="H3441" t="str">
            <v>LEDYARD</v>
          </cell>
          <cell r="I3441" t="str">
            <v>CT</v>
          </cell>
          <cell r="J3441" t="str">
            <v>06338</v>
          </cell>
          <cell r="K3441" t="str">
            <v>High Confidence Auto Street Ref Geocoded</v>
          </cell>
          <cell r="M3441" t="str">
            <v>JAMES NASTRI</v>
          </cell>
          <cell r="N3441" t="str">
            <v>BLAIR DISTRICT</v>
          </cell>
          <cell r="O3441" t="str">
            <v>ENTER TOWARDS FOX TOWER GARAGE TO LOT #10 . GO THORUGH GUARD BOOTH AND FOLLOW SERVICE  ROAD PAST ADMIN BUILDING. TAKE RIGHT OVER BRIDGE. ROLL UP DOOR MARKED " MONZA"</v>
          </cell>
          <cell r="P3441">
            <v>44509</v>
          </cell>
          <cell r="Q3441">
            <v>44529.813946759299</v>
          </cell>
          <cell r="R3441">
            <v>44754</v>
          </cell>
          <cell r="S3441" t="str">
            <v>FRANKIE</v>
          </cell>
          <cell r="V3441" t="str">
            <v>41.474278</v>
          </cell>
          <cell r="W3441" t="str">
            <v>-71.959576</v>
          </cell>
        </row>
        <row r="3442">
          <cell r="B3442">
            <v>431015</v>
          </cell>
          <cell r="C3442" t="str">
            <v>CHOMPERS - STORRS</v>
          </cell>
          <cell r="D3442" t="str">
            <v>A</v>
          </cell>
          <cell r="E3442">
            <v>0</v>
          </cell>
          <cell r="F3442" t="str">
            <v>WF</v>
          </cell>
          <cell r="G3442" t="str">
            <v>134 N Eagleville Road</v>
          </cell>
          <cell r="H3442" t="str">
            <v>MANSFIELD</v>
          </cell>
          <cell r="I3442" t="str">
            <v>CT</v>
          </cell>
          <cell r="J3442" t="str">
            <v>06268</v>
          </cell>
          <cell r="K3442" t="str">
            <v>High Confidence Auto Street Ref Geocoded</v>
          </cell>
          <cell r="M3442" t="str">
            <v>JAMES NASTRI</v>
          </cell>
          <cell r="N3442" t="str">
            <v>BLAIR DISTRICT</v>
          </cell>
          <cell r="P3442">
            <v>44635</v>
          </cell>
          <cell r="Q3442">
            <v>44635.563379629602</v>
          </cell>
          <cell r="R3442">
            <v>44679</v>
          </cell>
          <cell r="S3442" t="str">
            <v>ADMIN</v>
          </cell>
          <cell r="V3442" t="str">
            <v>41.795676</v>
          </cell>
          <cell r="W3442" t="str">
            <v>-72.250424</v>
          </cell>
        </row>
        <row r="3443">
          <cell r="B3443">
            <v>431017</v>
          </cell>
          <cell r="C3443" t="str">
            <v>Hot Z s</v>
          </cell>
          <cell r="D3443" t="str">
            <v>A</v>
          </cell>
          <cell r="E3443">
            <v>0</v>
          </cell>
          <cell r="F3443" t="str">
            <v>MR</v>
          </cell>
          <cell r="G3443" t="str">
            <v>9 Migeon Ave</v>
          </cell>
          <cell r="H3443" t="str">
            <v>TORRINGTON</v>
          </cell>
          <cell r="I3443" t="str">
            <v>CT</v>
          </cell>
          <cell r="J3443" t="str">
            <v>06790</v>
          </cell>
          <cell r="K3443" t="str">
            <v>Exact Auto Street Reference Geocoded</v>
          </cell>
          <cell r="M3443" t="str">
            <v>JAMES NASTRI</v>
          </cell>
          <cell r="N3443" t="str">
            <v>BLAIR DISTRICT</v>
          </cell>
          <cell r="P3443">
            <v>44678</v>
          </cell>
          <cell r="Q3443">
            <v>44686.557372685202</v>
          </cell>
          <cell r="R3443">
            <v>44685</v>
          </cell>
          <cell r="S3443" t="str">
            <v>FRANKIE</v>
          </cell>
          <cell r="V3443" t="str">
            <v>41.803149</v>
          </cell>
          <cell r="W3443" t="str">
            <v>-73.127470</v>
          </cell>
        </row>
        <row r="3444">
          <cell r="B3444">
            <v>431018</v>
          </cell>
          <cell r="C3444" t="str">
            <v>Blazen Poppers</v>
          </cell>
          <cell r="E3444">
            <v>0</v>
          </cell>
          <cell r="F3444" t="str">
            <v>MR</v>
          </cell>
          <cell r="G3444" t="str">
            <v>261 Oak Avenue</v>
          </cell>
          <cell r="H3444" t="str">
            <v>TORRINGTON</v>
          </cell>
          <cell r="I3444" t="str">
            <v>CT</v>
          </cell>
          <cell r="J3444" t="str">
            <v>06790</v>
          </cell>
          <cell r="K3444" t="str">
            <v>Exact Auto Street Reference Geocoded</v>
          </cell>
          <cell r="M3444" t="str">
            <v>JIM NASTRI</v>
          </cell>
          <cell r="N3444" t="str">
            <v>BLAIR DISTRICT</v>
          </cell>
          <cell r="O3444" t="str">
            <v>deliver to the food trailer until restaurant is complete please call be fore delivering</v>
          </cell>
          <cell r="P3444">
            <v>44755</v>
          </cell>
          <cell r="Q3444">
            <v>44755.793923611098</v>
          </cell>
          <cell r="S3444" t="str">
            <v>FRANKIE</v>
          </cell>
          <cell r="V3444" t="str">
            <v>41.792743</v>
          </cell>
          <cell r="W3444" t="str">
            <v>-73.113330</v>
          </cell>
        </row>
        <row r="3445">
          <cell r="B3445">
            <v>440175</v>
          </cell>
          <cell r="C3445" t="str">
            <v>RYDER S - CHESHIRE HOUSE</v>
          </cell>
          <cell r="D3445" t="str">
            <v>B</v>
          </cell>
          <cell r="E3445">
            <v>0</v>
          </cell>
          <cell r="F3445" t="str">
            <v>WRF</v>
          </cell>
          <cell r="G3445" t="str">
            <v>3396 E MAIN ST</v>
          </cell>
          <cell r="H3445" t="str">
            <v>WATERBURY</v>
          </cell>
          <cell r="I3445" t="str">
            <v>CT</v>
          </cell>
          <cell r="J3445" t="str">
            <v>6705.</v>
          </cell>
          <cell r="K3445" t="str">
            <v>Exact Auto Street Reference Geocoded</v>
          </cell>
          <cell r="L3445" t="str">
            <v>IS;LG;EJ</v>
          </cell>
          <cell r="M3445" t="str">
            <v>JEN GOSSELIN</v>
          </cell>
          <cell r="N3445" t="str">
            <v>CAPPELLO DISTRICT</v>
          </cell>
          <cell r="O3445" t="str">
            <v>03/23/20 Deliver at front door.</v>
          </cell>
          <cell r="P3445">
            <v>44002</v>
          </cell>
          <cell r="Q3445">
            <v>44550.605671296304</v>
          </cell>
          <cell r="S3445" t="str">
            <v>FRANKIE</v>
          </cell>
          <cell r="V3445" t="str">
            <v>41.543589</v>
          </cell>
          <cell r="W3445" t="str">
            <v>-72.976451</v>
          </cell>
        </row>
        <row r="3446">
          <cell r="B3446">
            <v>440195</v>
          </cell>
          <cell r="C3446" t="str">
            <v>RYDER S - BEL-AIR MANOR</v>
          </cell>
          <cell r="D3446" t="str">
            <v>B</v>
          </cell>
          <cell r="E3446">
            <v>0</v>
          </cell>
          <cell r="F3446" t="str">
            <v>TWR</v>
          </cell>
          <cell r="G3446" t="str">
            <v>256 NEW BRITAIN AV</v>
          </cell>
          <cell r="H3446" t="str">
            <v>NEWINGTON</v>
          </cell>
          <cell r="I3446" t="str">
            <v>CT</v>
          </cell>
          <cell r="J3446" t="str">
            <v>6111.</v>
          </cell>
          <cell r="K3446" t="str">
            <v>Exact Auto Street Reference Geocoded</v>
          </cell>
          <cell r="M3446" t="str">
            <v>JEN GOSSELIN</v>
          </cell>
          <cell r="N3446" t="str">
            <v>CAPPELLO DISTRICT</v>
          </cell>
          <cell r="O3446" t="str">
            <v>8/10/21 - Delivery outside.</v>
          </cell>
          <cell r="P3446">
            <v>44002</v>
          </cell>
          <cell r="Q3446">
            <v>44496.570127314801</v>
          </cell>
          <cell r="S3446" t="str">
            <v>FRANKIE</v>
          </cell>
          <cell r="V3446" t="str">
            <v>41.675115</v>
          </cell>
          <cell r="W3446" t="str">
            <v>-72.730819</v>
          </cell>
        </row>
        <row r="3447">
          <cell r="B3447">
            <v>441574</v>
          </cell>
          <cell r="C3447" t="str">
            <v>MYSTIC MANOR REHAB &amp; NURS</v>
          </cell>
          <cell r="D3447" t="str">
            <v>B</v>
          </cell>
          <cell r="E3447">
            <v>0</v>
          </cell>
          <cell r="F3447" t="str">
            <v>MWF</v>
          </cell>
          <cell r="G3447" t="str">
            <v>475 HIGH ST</v>
          </cell>
          <cell r="H3447" t="str">
            <v>MYSTIC</v>
          </cell>
          <cell r="I3447" t="str">
            <v>CT</v>
          </cell>
          <cell r="J3447" t="str">
            <v>6355.</v>
          </cell>
          <cell r="K3447" t="str">
            <v>Exact Auto Street Reference Geocoded</v>
          </cell>
          <cell r="M3447" t="str">
            <v>JEN GOSSELIN</v>
          </cell>
          <cell r="N3447" t="str">
            <v>CAPPELLO DISTRICT</v>
          </cell>
          <cell r="O3447" t="str">
            <v>MON &amp; FRI 6:00 - 11:</v>
          </cell>
          <cell r="P3447">
            <v>44002</v>
          </cell>
          <cell r="Q3447">
            <v>44496.570092592599</v>
          </cell>
          <cell r="S3447" t="str">
            <v>FRANKIE</v>
          </cell>
          <cell r="V3447" t="str">
            <v>41.364663</v>
          </cell>
          <cell r="W3447" t="str">
            <v>-71.974143</v>
          </cell>
        </row>
        <row r="3448">
          <cell r="B3448">
            <v>441582</v>
          </cell>
          <cell r="C3448" t="str">
            <v>Beth I. Deaconess Medical C. 5:30-12</v>
          </cell>
          <cell r="D3448" t="str">
            <v>D</v>
          </cell>
          <cell r="E3448">
            <v>0</v>
          </cell>
          <cell r="F3448" t="str">
            <v>WF</v>
          </cell>
          <cell r="G3448" t="str">
            <v>471 Brookline Ave</v>
          </cell>
          <cell r="H3448" t="str">
            <v>BOSTON</v>
          </cell>
          <cell r="I3448" t="str">
            <v>MA</v>
          </cell>
          <cell r="J3448" t="str">
            <v>2215.</v>
          </cell>
          <cell r="K3448" t="str">
            <v>Exact Auto Street Reference Geocoded</v>
          </cell>
          <cell r="M3448" t="str">
            <v>MIKE LITIN</v>
          </cell>
          <cell r="N3448" t="str">
            <v>RICHARD LOTSTEIN</v>
          </cell>
          <cell r="P3448">
            <v>44002</v>
          </cell>
          <cell r="Q3448">
            <v>44237.865150463003</v>
          </cell>
          <cell r="S3448" t="str">
            <v>FRANKIE</v>
          </cell>
          <cell r="V3448" t="str">
            <v>42.337105</v>
          </cell>
          <cell r="W3448" t="str">
            <v>-71.109285</v>
          </cell>
        </row>
        <row r="3449">
          <cell r="B3449">
            <v>441599</v>
          </cell>
          <cell r="C3449" t="str">
            <v>RYDER S - CHESHIRE HOUSE</v>
          </cell>
          <cell r="D3449" t="str">
            <v>A</v>
          </cell>
          <cell r="E3449">
            <v>0</v>
          </cell>
          <cell r="F3449" t="str">
            <v>WRF</v>
          </cell>
          <cell r="G3449" t="str">
            <v>3396 E MAIN ST</v>
          </cell>
          <cell r="H3449" t="str">
            <v>WATERBURY</v>
          </cell>
          <cell r="I3449" t="str">
            <v>CT</v>
          </cell>
          <cell r="J3449" t="str">
            <v>6705.</v>
          </cell>
          <cell r="K3449" t="str">
            <v>Exact Auto Street Reference Geocoded</v>
          </cell>
          <cell r="M3449" t="str">
            <v>MIKE LITIN</v>
          </cell>
          <cell r="N3449" t="str">
            <v>RICHARD LOTSTEIN</v>
          </cell>
          <cell r="O3449" t="str">
            <v>03/23/20 Deliver at front door.</v>
          </cell>
          <cell r="P3449">
            <v>44002</v>
          </cell>
          <cell r="Q3449">
            <v>44496.570127314801</v>
          </cell>
          <cell r="S3449" t="str">
            <v>FRANKIE</v>
          </cell>
          <cell r="V3449" t="str">
            <v>41.543589</v>
          </cell>
          <cell r="W3449" t="str">
            <v>-72.976451</v>
          </cell>
        </row>
        <row r="3450">
          <cell r="B3450">
            <v>441602</v>
          </cell>
          <cell r="C3450" t="str">
            <v>Spaulding Rehab Charleston 6-9</v>
          </cell>
          <cell r="D3450" t="str">
            <v>C</v>
          </cell>
          <cell r="E3450">
            <v>0</v>
          </cell>
          <cell r="F3450" t="str">
            <v>U</v>
          </cell>
          <cell r="G3450" t="str">
            <v>300 First Ave</v>
          </cell>
          <cell r="H3450" t="str">
            <v>CHARLESTOWN</v>
          </cell>
          <cell r="I3450" t="str">
            <v>MA</v>
          </cell>
          <cell r="J3450" t="str">
            <v>02129</v>
          </cell>
          <cell r="K3450" t="str">
            <v>High Confidence Auto Street Ref Geocoded</v>
          </cell>
          <cell r="M3450" t="str">
            <v>MIKE LITIN</v>
          </cell>
          <cell r="N3450" t="str">
            <v>RICHARD LOTSTEIN</v>
          </cell>
          <cell r="P3450">
            <v>41411</v>
          </cell>
          <cell r="Q3450">
            <v>44237.865150463003</v>
          </cell>
          <cell r="R3450">
            <v>43692</v>
          </cell>
          <cell r="S3450" t="str">
            <v>FRANKIE</v>
          </cell>
          <cell r="V3450" t="str">
            <v>42.378030</v>
          </cell>
          <cell r="W3450" t="str">
            <v>-71.049354</v>
          </cell>
        </row>
        <row r="3451">
          <cell r="B3451">
            <v>441618</v>
          </cell>
          <cell r="C3451" t="str">
            <v>RYDER S - LORD CHAMBERLAIN HOME</v>
          </cell>
          <cell r="D3451" t="str">
            <v>B</v>
          </cell>
          <cell r="E3451">
            <v>0</v>
          </cell>
          <cell r="F3451" t="str">
            <v>TR</v>
          </cell>
          <cell r="G3451" t="str">
            <v>7003 MAIN ST</v>
          </cell>
          <cell r="H3451" t="str">
            <v>STRATFORD</v>
          </cell>
          <cell r="I3451" t="str">
            <v>CT</v>
          </cell>
          <cell r="J3451" t="str">
            <v>6497.</v>
          </cell>
          <cell r="K3451" t="str">
            <v>Ambiguous Auto Street Ref Geocode</v>
          </cell>
          <cell r="M3451" t="str">
            <v>JEN GOSSELIN</v>
          </cell>
          <cell r="N3451" t="str">
            <v>CAPPELLO DISTRICT</v>
          </cell>
          <cell r="O3451" t="str">
            <v>03/23/20 Deliver at front door.</v>
          </cell>
          <cell r="P3451">
            <v>44002</v>
          </cell>
          <cell r="Q3451">
            <v>44496.570127314801</v>
          </cell>
          <cell r="S3451" t="str">
            <v>FRANKIE</v>
          </cell>
          <cell r="V3451" t="str">
            <v>41.198730</v>
          </cell>
          <cell r="W3451" t="str">
            <v>-73.131720</v>
          </cell>
        </row>
        <row r="3452">
          <cell r="B3452">
            <v>441623</v>
          </cell>
          <cell r="C3452" t="str">
            <v>RYDER S - LORD CHAMBERLAIN HOME</v>
          </cell>
          <cell r="D3452" t="str">
            <v>B</v>
          </cell>
          <cell r="E3452">
            <v>0</v>
          </cell>
          <cell r="F3452" t="str">
            <v>TR</v>
          </cell>
          <cell r="G3452" t="str">
            <v>7003 MAIN ST</v>
          </cell>
          <cell r="H3452" t="str">
            <v>STRATFORD</v>
          </cell>
          <cell r="I3452" t="str">
            <v>CT</v>
          </cell>
          <cell r="J3452" t="str">
            <v>6497.</v>
          </cell>
          <cell r="K3452" t="str">
            <v>Ambiguous Auto Street Ref Geocode</v>
          </cell>
          <cell r="M3452" t="str">
            <v>JEN GOSSELIN</v>
          </cell>
          <cell r="N3452" t="str">
            <v>CAPPELLO DISTRICT</v>
          </cell>
          <cell r="O3452" t="str">
            <v>03/23/20 Deliver at front door.</v>
          </cell>
          <cell r="P3452">
            <v>44002</v>
          </cell>
          <cell r="Q3452">
            <v>44496.570127314801</v>
          </cell>
          <cell r="S3452" t="str">
            <v>FRANKIE</v>
          </cell>
          <cell r="V3452" t="str">
            <v>41.198730</v>
          </cell>
          <cell r="W3452" t="str">
            <v>-73.131720</v>
          </cell>
        </row>
        <row r="3453">
          <cell r="B3453">
            <v>441624</v>
          </cell>
          <cell r="C3453" t="str">
            <v>RYDER S - Monsignor Bojnowski - Laundry</v>
          </cell>
          <cell r="D3453" t="str">
            <v>C</v>
          </cell>
          <cell r="E3453">
            <v>0</v>
          </cell>
          <cell r="F3453" t="str">
            <v>TF</v>
          </cell>
          <cell r="G3453" t="str">
            <v>50 PULASKI STREET</v>
          </cell>
          <cell r="H3453" t="str">
            <v>NEW BRITAIN</v>
          </cell>
          <cell r="I3453" t="str">
            <v>CT</v>
          </cell>
          <cell r="J3453" t="str">
            <v>06053</v>
          </cell>
          <cell r="K3453" t="str">
            <v>High Confidence Auto Street Ref Geocoded</v>
          </cell>
          <cell r="M3453" t="str">
            <v>CHRISTINE DEVORE</v>
          </cell>
          <cell r="N3453" t="str">
            <v>BLAIR DISTRICT</v>
          </cell>
          <cell r="P3453">
            <v>44406</v>
          </cell>
          <cell r="Q3453">
            <v>44496.570127314801</v>
          </cell>
          <cell r="S3453" t="str">
            <v>FRANKIE</v>
          </cell>
          <cell r="V3453" t="str">
            <v>41.675500</v>
          </cell>
          <cell r="W3453" t="str">
            <v>-72.798470</v>
          </cell>
        </row>
        <row r="3454">
          <cell r="B3454">
            <v>441626</v>
          </cell>
          <cell r="C3454" t="str">
            <v>Seely Brown 6-2</v>
          </cell>
          <cell r="D3454" t="str">
            <v>A</v>
          </cell>
          <cell r="E3454">
            <v>0</v>
          </cell>
          <cell r="F3454" t="str">
            <v>R</v>
          </cell>
          <cell r="G3454" t="str">
            <v>400 Deerfield RD</v>
          </cell>
          <cell r="H3454" t="str">
            <v>POMFRET CENTER</v>
          </cell>
          <cell r="I3454" t="str">
            <v>CT</v>
          </cell>
          <cell r="J3454" t="str">
            <v>06259</v>
          </cell>
          <cell r="K3454" t="str">
            <v>Exact Auto Street Reference Geocoded</v>
          </cell>
          <cell r="M3454" t="str">
            <v>MATT RAMOS / HOUSE</v>
          </cell>
          <cell r="N3454" t="str">
            <v>CAPPELLO DISTRICT</v>
          </cell>
          <cell r="O3454" t="str">
            <v>EFFECTIVE 8/10/20 Del in all locations unless cust chooses not to.</v>
          </cell>
          <cell r="P3454">
            <v>42950</v>
          </cell>
          <cell r="Q3454">
            <v>44237.865150463003</v>
          </cell>
          <cell r="R3454">
            <v>44636</v>
          </cell>
          <cell r="S3454" t="str">
            <v>FRANKIE</v>
          </cell>
          <cell r="V3454" t="str">
            <v>41.895827</v>
          </cell>
          <cell r="W3454" t="str">
            <v>-71.967344</v>
          </cell>
        </row>
        <row r="3455">
          <cell r="B3455">
            <v>441628</v>
          </cell>
          <cell r="C3455" t="str">
            <v>Whispering Pines Rehab &amp; Nursing</v>
          </cell>
          <cell r="D3455" t="str">
            <v>B</v>
          </cell>
          <cell r="E3455">
            <v>0</v>
          </cell>
          <cell r="F3455" t="str">
            <v>TF</v>
          </cell>
          <cell r="G3455" t="str">
            <v>90 TALMADGE AVE</v>
          </cell>
          <cell r="H3455" t="str">
            <v>EAST HAVEN</v>
          </cell>
          <cell r="I3455" t="str">
            <v>CT</v>
          </cell>
          <cell r="J3455" t="str">
            <v>6512.</v>
          </cell>
          <cell r="K3455" t="str">
            <v>High Confidence Auto Street Ref Geocoded</v>
          </cell>
          <cell r="M3455" t="str">
            <v>JEN GOSSELIN</v>
          </cell>
          <cell r="N3455" t="str">
            <v>CAPPELLO DISTRICT</v>
          </cell>
          <cell r="O3455" t="str">
            <v>Step into front waiting area to be screened for COVID prior to delivery.  Must be screened prior to entering.</v>
          </cell>
          <cell r="P3455">
            <v>44002</v>
          </cell>
          <cell r="Q3455">
            <v>44496.570127314801</v>
          </cell>
          <cell r="S3455" t="str">
            <v>FRANKIE</v>
          </cell>
          <cell r="V3455" t="str">
            <v>41.264165</v>
          </cell>
          <cell r="W3455" t="str">
            <v>-72.863440</v>
          </cell>
        </row>
        <row r="3456">
          <cell r="B3456">
            <v>441630</v>
          </cell>
          <cell r="C3456" t="str">
            <v>RYDER S - Douglas Manor 6-12</v>
          </cell>
          <cell r="D3456" t="str">
            <v>B</v>
          </cell>
          <cell r="E3456">
            <v>0</v>
          </cell>
          <cell r="F3456" t="str">
            <v>WF</v>
          </cell>
          <cell r="G3456" t="str">
            <v>103 North Rd</v>
          </cell>
          <cell r="H3456" t="str">
            <v>WINDHAM</v>
          </cell>
          <cell r="I3456" t="str">
            <v>CT</v>
          </cell>
          <cell r="J3456" t="str">
            <v>6280.</v>
          </cell>
          <cell r="K3456" t="str">
            <v>Exact Auto Street Reference Geocoded</v>
          </cell>
          <cell r="M3456" t="str">
            <v>JEN GOSSELIN</v>
          </cell>
          <cell r="N3456" t="str">
            <v>CAPPELLO DISTRICT</v>
          </cell>
          <cell r="O3456" t="str">
            <v>03/23/20 Deliver at front door.</v>
          </cell>
          <cell r="P3456">
            <v>44002</v>
          </cell>
          <cell r="Q3456">
            <v>44496.570127314801</v>
          </cell>
          <cell r="S3456" t="str">
            <v>FRANKIE</v>
          </cell>
          <cell r="V3456" t="str">
            <v>41.705003</v>
          </cell>
          <cell r="W3456" t="str">
            <v>-72.163293</v>
          </cell>
        </row>
        <row r="3457">
          <cell r="B3457">
            <v>441632</v>
          </cell>
          <cell r="C3457" t="str">
            <v>Cooley D. Hospital 6-11 coffee shop</v>
          </cell>
          <cell r="D3457" t="str">
            <v>B</v>
          </cell>
          <cell r="E3457">
            <v>0</v>
          </cell>
          <cell r="F3457" t="str">
            <v>MR</v>
          </cell>
          <cell r="G3457" t="str">
            <v>30 Locust St</v>
          </cell>
          <cell r="H3457" t="str">
            <v>NORTHAMPTON</v>
          </cell>
          <cell r="I3457" t="str">
            <v>MA</v>
          </cell>
          <cell r="J3457" t="str">
            <v>1060.</v>
          </cell>
          <cell r="K3457" t="str">
            <v>Exact Auto Street Reference Geocoded</v>
          </cell>
          <cell r="M3457" t="str">
            <v>IGNAZIO BACILE</v>
          </cell>
          <cell r="N3457" t="str">
            <v>BLAIR DISTRICT</v>
          </cell>
          <cell r="P3457">
            <v>44002</v>
          </cell>
          <cell r="Q3457">
            <v>44510.493576388901</v>
          </cell>
          <cell r="S3457" t="str">
            <v>FRANKIE</v>
          </cell>
          <cell r="V3457" t="str">
            <v>42.331805</v>
          </cell>
          <cell r="W3457" t="str">
            <v>-72.653906</v>
          </cell>
        </row>
        <row r="3458">
          <cell r="B3458">
            <v>441634</v>
          </cell>
          <cell r="C3458" t="str">
            <v>Mary Wade Home</v>
          </cell>
          <cell r="D3458" t="str">
            <v>C</v>
          </cell>
          <cell r="E3458">
            <v>0</v>
          </cell>
          <cell r="F3458" t="str">
            <v>TF</v>
          </cell>
          <cell r="G3458" t="str">
            <v>118 Clinton Ave</v>
          </cell>
          <cell r="H3458" t="str">
            <v>NEW HAVEN</v>
          </cell>
          <cell r="I3458" t="str">
            <v>CT</v>
          </cell>
          <cell r="J3458" t="str">
            <v>06513</v>
          </cell>
          <cell r="K3458" t="str">
            <v>Exact Auto Street Reference Geocoded</v>
          </cell>
          <cell r="M3458" t="str">
            <v>MIKE LITIN</v>
          </cell>
          <cell r="N3458" t="str">
            <v>RICHARD LOTSTEIN</v>
          </cell>
          <cell r="O3458" t="str">
            <v>Driver can back up to door in driveway. Easy stop. Later window driver will need to park in road and pull delivery in by hand. They have an adult day care that starts at 7:00 AM</v>
          </cell>
          <cell r="P3458">
            <v>43896</v>
          </cell>
          <cell r="Q3458">
            <v>44237.865150463003</v>
          </cell>
          <cell r="R3458">
            <v>43942</v>
          </cell>
          <cell r="S3458" t="str">
            <v>FRANKIE</v>
          </cell>
          <cell r="V3458" t="str">
            <v>41.312759</v>
          </cell>
          <cell r="W3458" t="str">
            <v>-72.891333</v>
          </cell>
        </row>
        <row r="3459">
          <cell r="B3459">
            <v>441635</v>
          </cell>
          <cell r="C3459" t="str">
            <v>HEBREW REHAB CENTER HSL</v>
          </cell>
          <cell r="E3459">
            <v>0</v>
          </cell>
          <cell r="F3459" t="str">
            <v>MR</v>
          </cell>
          <cell r="G3459" t="str">
            <v>1200 CENTRE STREET</v>
          </cell>
          <cell r="H3459" t="str">
            <v>BOSTON</v>
          </cell>
          <cell r="I3459" t="str">
            <v>MA</v>
          </cell>
          <cell r="J3459" t="str">
            <v>02131</v>
          </cell>
          <cell r="K3459" t="str">
            <v>Exact Auto Street Reference Geocoded</v>
          </cell>
          <cell r="M3459" t="str">
            <v>JEN GOSSELIN</v>
          </cell>
          <cell r="N3459" t="str">
            <v>CAPPELLO DISTRICT</v>
          </cell>
          <cell r="P3459">
            <v>44071</v>
          </cell>
          <cell r="Q3459">
            <v>44496.570208333302</v>
          </cell>
          <cell r="S3459" t="str">
            <v>FRANKIE</v>
          </cell>
          <cell r="V3459" t="str">
            <v>42.297344</v>
          </cell>
          <cell r="W3459" t="str">
            <v>-71.131527</v>
          </cell>
        </row>
        <row r="3460">
          <cell r="B3460">
            <v>474060</v>
          </cell>
          <cell r="C3460" t="str">
            <v>MT Vernon Headstart</v>
          </cell>
          <cell r="E3460">
            <v>0</v>
          </cell>
          <cell r="F3460" t="str">
            <v>W</v>
          </cell>
          <cell r="G3460" t="str">
            <v>114 East 4th ST</v>
          </cell>
          <cell r="H3460" t="str">
            <v>YONKERS</v>
          </cell>
          <cell r="I3460" t="str">
            <v>NY</v>
          </cell>
          <cell r="J3460" t="str">
            <v>10550</v>
          </cell>
          <cell r="K3460" t="str">
            <v>High Confidence Auto Street Ref Geocoded</v>
          </cell>
          <cell r="M3460" t="str">
            <v>40/STEVE SMITH</v>
          </cell>
          <cell r="N3460" t="str">
            <v>SMITH DISTRICT</v>
          </cell>
          <cell r="P3460">
            <v>43377</v>
          </cell>
          <cell r="Q3460">
            <v>44000.607280092598</v>
          </cell>
          <cell r="R3460">
            <v>43858</v>
          </cell>
          <cell r="S3460" t="str">
            <v>FRANKIE</v>
          </cell>
          <cell r="V3460" t="str">
            <v>40.905064</v>
          </cell>
          <cell r="W3460" t="str">
            <v>-73.830413</v>
          </cell>
        </row>
        <row r="3461">
          <cell r="B3461">
            <v>475250</v>
          </cell>
          <cell r="C3461" t="str">
            <v>MT KIS. HEADSTART</v>
          </cell>
          <cell r="E3461">
            <v>0</v>
          </cell>
          <cell r="F3461" t="str">
            <v>U</v>
          </cell>
          <cell r="G3461" t="str">
            <v>650 King St</v>
          </cell>
          <cell r="H3461" t="str">
            <v>Chappaqua</v>
          </cell>
          <cell r="I3461" t="str">
            <v>NY</v>
          </cell>
          <cell r="J3461" t="str">
            <v>10514</v>
          </cell>
          <cell r="K3461" t="str">
            <v>Exact Auto Street Reference Geocoded</v>
          </cell>
          <cell r="M3461" t="str">
            <v>40/STEVE SMITH</v>
          </cell>
          <cell r="N3461" t="str">
            <v>SMITH DISTRICT</v>
          </cell>
          <cell r="P3461">
            <v>36424</v>
          </cell>
          <cell r="Q3461">
            <v>44000.607280092598</v>
          </cell>
          <cell r="R3461">
            <v>43711</v>
          </cell>
          <cell r="S3461" t="str">
            <v>FRANKIE</v>
          </cell>
          <cell r="V3461" t="str">
            <v>41.148852</v>
          </cell>
          <cell r="W3461" t="str">
            <v>-73.753902</v>
          </cell>
        </row>
        <row r="3462">
          <cell r="B3462">
            <v>480437</v>
          </cell>
          <cell r="C3462" t="str">
            <v>R.R. Deli Stamford 8-12</v>
          </cell>
          <cell r="D3462" t="str">
            <v>C</v>
          </cell>
          <cell r="E3462">
            <v>0</v>
          </cell>
          <cell r="F3462" t="str">
            <v>U</v>
          </cell>
          <cell r="G3462" t="str">
            <v>1087 High Ridge Rd</v>
          </cell>
          <cell r="H3462" t="str">
            <v>STAMFORD</v>
          </cell>
          <cell r="I3462" t="str">
            <v>CT</v>
          </cell>
          <cell r="J3462" t="str">
            <v>06905</v>
          </cell>
          <cell r="K3462" t="str">
            <v>High Confidence Auto Street Ref Geocoded</v>
          </cell>
          <cell r="P3462">
            <v>39784</v>
          </cell>
          <cell r="Q3462">
            <v>43992.521678240701</v>
          </cell>
          <cell r="R3462">
            <v>43843</v>
          </cell>
          <cell r="S3462" t="str">
            <v>FRANKIE</v>
          </cell>
          <cell r="V3462" t="str">
            <v>41.108691</v>
          </cell>
          <cell r="W3462" t="str">
            <v>-73.547437</v>
          </cell>
        </row>
        <row r="3463">
          <cell r="B3463">
            <v>500002</v>
          </cell>
          <cell r="C3463" t="str">
            <v>USS Providence ssn - 719</v>
          </cell>
          <cell r="D3463" t="str">
            <v>DOD</v>
          </cell>
          <cell r="E3463">
            <v>0</v>
          </cell>
          <cell r="F3463" t="str">
            <v>MTWRF</v>
          </cell>
          <cell r="G3463" t="str">
            <v>1 Crystal Lake Rd</v>
          </cell>
          <cell r="H3463" t="str">
            <v>GROTON</v>
          </cell>
          <cell r="I3463" t="str">
            <v>CT</v>
          </cell>
          <cell r="J3463" t="str">
            <v>06349</v>
          </cell>
          <cell r="K3463" t="str">
            <v>High Confidence Auto Street Ref Geocoded</v>
          </cell>
          <cell r="L3463" t="str">
            <v>IS;LG;EJ;DOD</v>
          </cell>
          <cell r="M3463" t="str">
            <v>DOD-DEPARTMENT OF DE</v>
          </cell>
          <cell r="N3463" t="str">
            <v>CAPPELLO DISTRICT</v>
          </cell>
          <cell r="O3463" t="str">
            <v>If new, Call DOD Groton Sponsor to grant you access to base.  860.625.9676.  Must stop at supply office to drop signed invoices off before leaving the lower base. Must allow inspection of vehicle if requested by Army Veterinary/Medical corps</v>
          </cell>
          <cell r="P3463">
            <v>41830</v>
          </cell>
          <cell r="Q3463">
            <v>44176.529074074097</v>
          </cell>
          <cell r="R3463">
            <v>44432</v>
          </cell>
          <cell r="S3463" t="str">
            <v>FRANKIE</v>
          </cell>
          <cell r="V3463" t="str">
            <v>41.387812</v>
          </cell>
          <cell r="W3463" t="str">
            <v>-72.086766</v>
          </cell>
        </row>
        <row r="3464">
          <cell r="B3464">
            <v>500003</v>
          </cell>
          <cell r="C3464" t="str">
            <v>USS Pittsburgh ssn - 720</v>
          </cell>
          <cell r="D3464" t="str">
            <v>DOD</v>
          </cell>
          <cell r="E3464">
            <v>0</v>
          </cell>
          <cell r="F3464" t="str">
            <v>MTWRF</v>
          </cell>
          <cell r="G3464" t="str">
            <v>1 Crystal Lake Rd</v>
          </cell>
          <cell r="H3464" t="str">
            <v>GROTON</v>
          </cell>
          <cell r="I3464" t="str">
            <v>CT</v>
          </cell>
          <cell r="J3464" t="str">
            <v>06349</v>
          </cell>
          <cell r="K3464" t="str">
            <v>High Confidence Auto Street Ref Geocoded</v>
          </cell>
          <cell r="L3464" t="str">
            <v>IS;LG;EJ;DOD</v>
          </cell>
          <cell r="M3464" t="str">
            <v>DOD-DEPARTMENT OF DE</v>
          </cell>
          <cell r="N3464" t="str">
            <v>CAPPELLO DISTRICT</v>
          </cell>
          <cell r="O3464" t="str">
            <v>If new, Call DOD Groton Sponsor to grant you access to base.  860.625.9676.  Must stop at supply office to drop signed invoices off before leaving the lower base. Must allow inspection of vehicle if requested by Army Veterinary/Medical corps</v>
          </cell>
          <cell r="P3464">
            <v>41830</v>
          </cell>
          <cell r="Q3464">
            <v>44176.529074074097</v>
          </cell>
          <cell r="R3464">
            <v>43573</v>
          </cell>
          <cell r="S3464" t="str">
            <v>FRANKIE</v>
          </cell>
          <cell r="V3464" t="str">
            <v>41.387812</v>
          </cell>
          <cell r="W3464" t="str">
            <v>-72.086766</v>
          </cell>
        </row>
        <row r="3465">
          <cell r="B3465">
            <v>500004</v>
          </cell>
          <cell r="C3465" t="str">
            <v>USS San Juan  ssn - 751</v>
          </cell>
          <cell r="D3465" t="str">
            <v>DOD</v>
          </cell>
          <cell r="E3465">
            <v>0</v>
          </cell>
          <cell r="F3465" t="str">
            <v>MTWRF</v>
          </cell>
          <cell r="G3465" t="str">
            <v>1 Crystal Lake Rd</v>
          </cell>
          <cell r="H3465" t="str">
            <v>GROTON</v>
          </cell>
          <cell r="I3465" t="str">
            <v>CT</v>
          </cell>
          <cell r="J3465" t="str">
            <v>06349</v>
          </cell>
          <cell r="K3465" t="str">
            <v>High Confidence Auto Street Ref Geocoded</v>
          </cell>
          <cell r="L3465" t="str">
            <v>IS;LG;EJ;DOD</v>
          </cell>
          <cell r="M3465" t="str">
            <v>DOD-DEPARTMENT OF DE</v>
          </cell>
          <cell r="N3465" t="str">
            <v>CAPPELLO DISTRICT</v>
          </cell>
          <cell r="O3465" t="str">
            <v>If new, Call DOD Groton Sponsor to grant you access to base.  860.625.9676.  Must stop at supply office to drop signed invoices off before leaving the lower base. Must allow inspection of vehicle if requested by Army Veterinary/Medical corps</v>
          </cell>
          <cell r="P3465">
            <v>41830</v>
          </cell>
          <cell r="Q3465">
            <v>44176.529074074097</v>
          </cell>
          <cell r="R3465">
            <v>44761</v>
          </cell>
          <cell r="S3465" t="str">
            <v>FRANKIE</v>
          </cell>
          <cell r="V3465" t="str">
            <v>41.387812</v>
          </cell>
          <cell r="W3465" t="str">
            <v>-72.086766</v>
          </cell>
        </row>
        <row r="3466">
          <cell r="B3466">
            <v>500007</v>
          </cell>
          <cell r="C3466" t="str">
            <v>USS Annapolis ssn - 760</v>
          </cell>
          <cell r="D3466" t="str">
            <v>DOD</v>
          </cell>
          <cell r="E3466">
            <v>0</v>
          </cell>
          <cell r="F3466" t="str">
            <v>MTWRF</v>
          </cell>
          <cell r="G3466" t="str">
            <v>1 Crystal Lake Rd</v>
          </cell>
          <cell r="H3466" t="str">
            <v>GROTON</v>
          </cell>
          <cell r="I3466" t="str">
            <v>CT</v>
          </cell>
          <cell r="J3466" t="str">
            <v>06349</v>
          </cell>
          <cell r="K3466" t="str">
            <v>High Confidence Auto Street Ref Geocoded</v>
          </cell>
          <cell r="L3466" t="str">
            <v>IS;LG;EJ;DOD</v>
          </cell>
          <cell r="M3466" t="str">
            <v>DOD-DEPARTMENT OF DE</v>
          </cell>
          <cell r="N3466" t="str">
            <v>CAPPELLO DISTRICT</v>
          </cell>
          <cell r="O3466" t="str">
            <v>If new, Call DOD Groton Sponsor to grant you access to base.  860.625.9676.  Must stop at supply office to drop signed invoices off before leaving the lower base. Must allow inspection of vehicle if requested by Army Veterinary/Medical corps</v>
          </cell>
          <cell r="P3466">
            <v>41830</v>
          </cell>
          <cell r="Q3466">
            <v>44176.529074074097</v>
          </cell>
          <cell r="R3466">
            <v>43103</v>
          </cell>
          <cell r="S3466" t="str">
            <v>FRANKIE</v>
          </cell>
          <cell r="V3466" t="str">
            <v>41.387812</v>
          </cell>
          <cell r="W3466" t="str">
            <v>-72.086766</v>
          </cell>
        </row>
        <row r="3467">
          <cell r="B3467">
            <v>500008</v>
          </cell>
          <cell r="C3467" t="str">
            <v>USS Springfield ssn</v>
          </cell>
          <cell r="D3467" t="str">
            <v>DOD</v>
          </cell>
          <cell r="E3467">
            <v>0</v>
          </cell>
          <cell r="F3467" t="str">
            <v>MTWRF</v>
          </cell>
          <cell r="G3467" t="str">
            <v>1 Crystal Lake Rd</v>
          </cell>
          <cell r="H3467" t="str">
            <v>GROTON</v>
          </cell>
          <cell r="I3467" t="str">
            <v>CT</v>
          </cell>
          <cell r="J3467" t="str">
            <v>06340</v>
          </cell>
          <cell r="K3467" t="str">
            <v>Exact Auto Street Reference Geocoded</v>
          </cell>
          <cell r="L3467" t="str">
            <v>IS;LG;EJ;DOD</v>
          </cell>
          <cell r="M3467" t="str">
            <v>DOD-DEPARTMENT OF DE</v>
          </cell>
          <cell r="N3467" t="str">
            <v>CAPPELLO DISTRICT</v>
          </cell>
          <cell r="O3467" t="str">
            <v>If new, Call DOD Groton Sponsor to grant you access to base.  860.625.9676.  Must stop at supply office to drop signed invoices off before leaving the lower base. Must allow inspection of vehicle if requested by Army Veterinary/Medical corps</v>
          </cell>
          <cell r="P3467">
            <v>41830</v>
          </cell>
          <cell r="Q3467">
            <v>44176.529074074097</v>
          </cell>
          <cell r="R3467">
            <v>43795</v>
          </cell>
          <cell r="S3467" t="str">
            <v>FRANKIE</v>
          </cell>
          <cell r="V3467" t="str">
            <v>41.387812</v>
          </cell>
          <cell r="W3467" t="str">
            <v>-72.086766</v>
          </cell>
        </row>
        <row r="3468">
          <cell r="B3468">
            <v>500009</v>
          </cell>
          <cell r="C3468" t="str">
            <v>USS Hartford ssn - 768 - @ EB</v>
          </cell>
          <cell r="D3468" t="str">
            <v>DOD</v>
          </cell>
          <cell r="E3468">
            <v>0</v>
          </cell>
          <cell r="F3468" t="str">
            <v>MTWRF</v>
          </cell>
          <cell r="G3468" t="str">
            <v>1 Crystal Lake Rd</v>
          </cell>
          <cell r="H3468" t="str">
            <v>GROTON</v>
          </cell>
          <cell r="I3468" t="str">
            <v>CT</v>
          </cell>
          <cell r="J3468" t="str">
            <v>06349</v>
          </cell>
          <cell r="K3468" t="str">
            <v>High Confidence Auto Street Ref Geocoded</v>
          </cell>
          <cell r="L3468" t="str">
            <v>IS;LG;EJ;DOD</v>
          </cell>
          <cell r="M3468" t="str">
            <v>DOD-DEPARTMENT OF DE</v>
          </cell>
          <cell r="N3468" t="str">
            <v>CAPPELLO DISTRICT</v>
          </cell>
          <cell r="O3468" t="str">
            <v>If new, Call DOD Groton Sponsor to grant you access to base.  860.625.9676.  Must stop at supply office to drop signed invoices off before leaving the lower base. Must allow inspection of vehicle if requested by Army Veterinary/Medical corps</v>
          </cell>
          <cell r="P3468">
            <v>41830</v>
          </cell>
          <cell r="Q3468">
            <v>44378.647106481498</v>
          </cell>
          <cell r="R3468">
            <v>44762</v>
          </cell>
          <cell r="S3468" t="str">
            <v>FRANKIE</v>
          </cell>
          <cell r="V3468" t="str">
            <v>41.387812</v>
          </cell>
          <cell r="W3468" t="str">
            <v>-72.086766</v>
          </cell>
        </row>
        <row r="3469">
          <cell r="B3469">
            <v>500010</v>
          </cell>
          <cell r="C3469" t="str">
            <v>USS Toledo ssn - 769</v>
          </cell>
          <cell r="D3469" t="str">
            <v>DOD</v>
          </cell>
          <cell r="E3469">
            <v>0</v>
          </cell>
          <cell r="F3469" t="str">
            <v>MTWRF</v>
          </cell>
          <cell r="G3469" t="str">
            <v>1 Crystal Lake Rd</v>
          </cell>
          <cell r="H3469" t="str">
            <v>GROTON</v>
          </cell>
          <cell r="I3469" t="str">
            <v>CT</v>
          </cell>
          <cell r="J3469" t="str">
            <v>06349</v>
          </cell>
          <cell r="K3469" t="str">
            <v>High Confidence Auto Street Ref Geocoded</v>
          </cell>
          <cell r="L3469" t="str">
            <v>IS;LG;EJ;DOD</v>
          </cell>
          <cell r="M3469" t="str">
            <v>DOD-DEPARTMENT OF DE</v>
          </cell>
          <cell r="N3469" t="str">
            <v>CAPPELLO DISTRICT</v>
          </cell>
          <cell r="O3469" t="str">
            <v>If new, Call DOD Groton Sponsor to grant you access to base.  860.625.9676.  Must stop at supply office to drop signed invoices off before leaving the lower base. Must allow inspection of vehicle if requested by Army Veterinary/Medical corps</v>
          </cell>
          <cell r="P3469">
            <v>41830</v>
          </cell>
          <cell r="Q3469">
            <v>44176.529074074097</v>
          </cell>
          <cell r="R3469">
            <v>44210</v>
          </cell>
          <cell r="S3469" t="str">
            <v>FRANKIE</v>
          </cell>
          <cell r="V3469" t="str">
            <v>41.387812</v>
          </cell>
          <cell r="W3469" t="str">
            <v>-72.086766</v>
          </cell>
        </row>
        <row r="3470">
          <cell r="B3470">
            <v>500011</v>
          </cell>
          <cell r="C3470" t="str">
            <v>USS Virginia ssn - 774 CHANGED NH</v>
          </cell>
          <cell r="D3470" t="str">
            <v>DOD</v>
          </cell>
          <cell r="E3470">
            <v>0</v>
          </cell>
          <cell r="F3470" t="str">
            <v>MR</v>
          </cell>
          <cell r="G3470" t="str">
            <v>Pier A</v>
          </cell>
          <cell r="H3470" t="str">
            <v>PORTSMOUTH</v>
          </cell>
          <cell r="I3470" t="str">
            <v>NH</v>
          </cell>
          <cell r="J3470" t="str">
            <v>03801</v>
          </cell>
          <cell r="K3470" t="str">
            <v>Postal Geocoded</v>
          </cell>
          <cell r="L3470" t="str">
            <v>IS;LG;EJ;DOD</v>
          </cell>
          <cell r="M3470" t="str">
            <v>DOD-DEPARTMENT OF DE</v>
          </cell>
          <cell r="N3470" t="str">
            <v>CAPPELLO DISTRICT</v>
          </cell>
          <cell r="O3470" t="str">
            <v>If new, Call DOD Groton Sponsor to grant you access to base.  860.625.9676.  Must stop at supply office to drop signed invoices off before leaving the lower base. Must allow inspection of vehicle if requested by Army Veterinary/Medical corps</v>
          </cell>
          <cell r="P3470">
            <v>41830</v>
          </cell>
          <cell r="Q3470">
            <v>44518.677407407398</v>
          </cell>
          <cell r="R3470">
            <v>44762</v>
          </cell>
          <cell r="S3470" t="str">
            <v>ADMIN</v>
          </cell>
          <cell r="V3470" t="str">
            <v>43.073200</v>
          </cell>
          <cell r="W3470" t="str">
            <v>-70.787400</v>
          </cell>
        </row>
        <row r="3471">
          <cell r="B3471">
            <v>500012</v>
          </cell>
          <cell r="C3471" t="str">
            <v>USS New Hampshire NEW HAMPSIRE 10-19</v>
          </cell>
          <cell r="D3471" t="str">
            <v>DOD</v>
          </cell>
          <cell r="E3471">
            <v>0</v>
          </cell>
          <cell r="F3471" t="str">
            <v>MTWRF</v>
          </cell>
          <cell r="G3471" t="str">
            <v>Piier A</v>
          </cell>
          <cell r="H3471" t="str">
            <v>Portsmith</v>
          </cell>
          <cell r="I3471" t="str">
            <v>NH</v>
          </cell>
          <cell r="J3471" t="str">
            <v>03801</v>
          </cell>
          <cell r="K3471" t="str">
            <v>Self Geocoded</v>
          </cell>
          <cell r="L3471" t="str">
            <v>LG;EJ;NO BLANKTS;DOD</v>
          </cell>
          <cell r="M3471" t="str">
            <v>DOD-DEPARTMENT OF DE</v>
          </cell>
          <cell r="N3471" t="str">
            <v>CAPPELLO DISTRICT</v>
          </cell>
          <cell r="P3471">
            <v>41830</v>
          </cell>
          <cell r="Q3471">
            <v>44518.676550925898</v>
          </cell>
          <cell r="R3471">
            <v>43646</v>
          </cell>
          <cell r="S3471" t="str">
            <v>ADMIN</v>
          </cell>
          <cell r="V3471" t="str">
            <v>43.074452</v>
          </cell>
          <cell r="W3471" t="str">
            <v>-70.744956</v>
          </cell>
        </row>
        <row r="3472">
          <cell r="B3472">
            <v>500013</v>
          </cell>
          <cell r="C3472" t="str">
            <v>USS New Mexico ssn - 779 changed</v>
          </cell>
          <cell r="D3472" t="str">
            <v>DOD</v>
          </cell>
          <cell r="E3472">
            <v>0</v>
          </cell>
          <cell r="F3472" t="str">
            <v>MR</v>
          </cell>
          <cell r="G3472" t="str">
            <v>Pier A</v>
          </cell>
          <cell r="H3472" t="str">
            <v>PORTSMOUTH</v>
          </cell>
          <cell r="I3472" t="str">
            <v>NH</v>
          </cell>
          <cell r="J3472" t="str">
            <v>03801</v>
          </cell>
          <cell r="K3472" t="str">
            <v>Postal Geocoded</v>
          </cell>
          <cell r="L3472" t="str">
            <v>LG;EJ;NO BLANKTS;DOD</v>
          </cell>
          <cell r="M3472" t="str">
            <v>DOD-DEPARTMENT OF DE</v>
          </cell>
          <cell r="N3472" t="str">
            <v>CAPPELLO DISTRICT</v>
          </cell>
          <cell r="P3472">
            <v>41830</v>
          </cell>
          <cell r="Q3472">
            <v>44176.529872685198</v>
          </cell>
          <cell r="R3472">
            <v>43803</v>
          </cell>
          <cell r="S3472" t="str">
            <v>FRANKIE</v>
          </cell>
          <cell r="V3472" t="str">
            <v>43.073200</v>
          </cell>
          <cell r="W3472" t="str">
            <v>-70.787400</v>
          </cell>
        </row>
        <row r="3473">
          <cell r="B3473">
            <v>500014</v>
          </cell>
          <cell r="C3473" t="str">
            <v>USS Missouri ssn - 780</v>
          </cell>
          <cell r="D3473" t="str">
            <v>DOD</v>
          </cell>
          <cell r="E3473">
            <v>0</v>
          </cell>
          <cell r="F3473" t="str">
            <v>MTWRF</v>
          </cell>
          <cell r="G3473" t="str">
            <v>1 Crystal Lake Rd</v>
          </cell>
          <cell r="H3473" t="str">
            <v>GROTON</v>
          </cell>
          <cell r="I3473" t="str">
            <v>CT</v>
          </cell>
          <cell r="J3473" t="str">
            <v>06349</v>
          </cell>
          <cell r="K3473" t="str">
            <v>High Confidence Auto Street Ref Geocoded</v>
          </cell>
          <cell r="L3473" t="str">
            <v>IS;LG;EJ;DOD</v>
          </cell>
          <cell r="M3473" t="str">
            <v>DOD-DEPARTMENT OF DE</v>
          </cell>
          <cell r="N3473" t="str">
            <v>CAPPELLO DISTRICT</v>
          </cell>
          <cell r="O3473" t="str">
            <v>If new, Call DOD Groton Sponsor to grant you access to base.  860.625.9676.  Must stop at supply office to drop signed invoices off before leaving the lower base. Must allow inspection of vehicle if requested by Army Veterinary/Medical corps</v>
          </cell>
          <cell r="P3473">
            <v>41830</v>
          </cell>
          <cell r="Q3473">
            <v>44176.529074074097</v>
          </cell>
          <cell r="R3473">
            <v>43103</v>
          </cell>
          <cell r="S3473" t="str">
            <v>FRANKIE</v>
          </cell>
          <cell r="V3473" t="str">
            <v>41.387812</v>
          </cell>
          <cell r="W3473" t="str">
            <v>-72.086766</v>
          </cell>
        </row>
        <row r="3474">
          <cell r="B3474">
            <v>500016</v>
          </cell>
          <cell r="C3474" t="str">
            <v>Groton galley</v>
          </cell>
          <cell r="D3474" t="str">
            <v>DOD</v>
          </cell>
          <cell r="E3474">
            <v>0</v>
          </cell>
          <cell r="F3474" t="str">
            <v>MR</v>
          </cell>
          <cell r="G3474" t="str">
            <v>1 crystal lake road</v>
          </cell>
          <cell r="H3474" t="str">
            <v>GROTON</v>
          </cell>
          <cell r="I3474" t="str">
            <v>CT</v>
          </cell>
          <cell r="J3474" t="str">
            <v>06340</v>
          </cell>
          <cell r="K3474" t="str">
            <v>Exact Auto Street Reference Geocoded</v>
          </cell>
          <cell r="L3474" t="str">
            <v>IS PRO; no tom wynne</v>
          </cell>
          <cell r="M3474" t="str">
            <v>DOD-DEPARTMENT OF DE</v>
          </cell>
          <cell r="N3474" t="str">
            <v>CAPPELLO DISTRICT</v>
          </cell>
          <cell r="O3474" t="str">
            <v>Gate located at 4000 Connery Ave Buzzards Bay, MA 02542</v>
          </cell>
          <cell r="P3474">
            <v>41830</v>
          </cell>
          <cell r="Q3474">
            <v>44642.7875347222</v>
          </cell>
          <cell r="R3474">
            <v>44763</v>
          </cell>
          <cell r="S3474" t="str">
            <v>FRANKIE</v>
          </cell>
          <cell r="V3474" t="str">
            <v>41.387812</v>
          </cell>
          <cell r="W3474" t="str">
            <v>-72.086766</v>
          </cell>
        </row>
        <row r="3475">
          <cell r="B3475">
            <v>500017</v>
          </cell>
          <cell r="C3475" t="str">
            <v>103rd Ct Aug. Bradley</v>
          </cell>
          <cell r="D3475" t="str">
            <v>DOD</v>
          </cell>
          <cell r="E3475">
            <v>0</v>
          </cell>
          <cell r="F3475" t="str">
            <v>TR</v>
          </cell>
          <cell r="G3475" t="str">
            <v>161 Rainbow Road</v>
          </cell>
          <cell r="H3475" t="str">
            <v>EAST GRANBY</v>
          </cell>
          <cell r="I3475" t="str">
            <v>CT</v>
          </cell>
          <cell r="J3475" t="str">
            <v>06026</v>
          </cell>
          <cell r="K3475" t="str">
            <v>Exact Auto Street Reference Geocoded</v>
          </cell>
          <cell r="L3475" t="str">
            <v>NO Willett, William</v>
          </cell>
          <cell r="M3475" t="str">
            <v>DOD-DEPARTMENT OF DE</v>
          </cell>
          <cell r="N3475" t="str">
            <v>CAPPELLO DISTRICT</v>
          </cell>
          <cell r="O3475" t="str">
            <v>EFFECTIVE 8/10/20 Del in all locations unless cust chooses not to.</v>
          </cell>
          <cell r="P3475">
            <v>41831</v>
          </cell>
          <cell r="Q3475">
            <v>44271.563750000001</v>
          </cell>
          <cell r="R3475">
            <v>44713</v>
          </cell>
          <cell r="S3475" t="str">
            <v>FRANKIE</v>
          </cell>
          <cell r="V3475" t="str">
            <v>41.926791</v>
          </cell>
          <cell r="W3475" t="str">
            <v>-72.705996</v>
          </cell>
        </row>
        <row r="3476">
          <cell r="B3476">
            <v>500018</v>
          </cell>
          <cell r="C3476" t="str">
            <v>USCG Barque Eagle</v>
          </cell>
          <cell r="D3476" t="str">
            <v>DOD</v>
          </cell>
          <cell r="E3476">
            <v>0</v>
          </cell>
          <cell r="F3476" t="str">
            <v>MTWRF</v>
          </cell>
          <cell r="G3476" t="str">
            <v>45 Mohegan Ave</v>
          </cell>
          <cell r="H3476" t="str">
            <v>NEW LONDON</v>
          </cell>
          <cell r="I3476" t="str">
            <v>CT</v>
          </cell>
          <cell r="J3476" t="str">
            <v>06320</v>
          </cell>
          <cell r="K3476" t="str">
            <v>Exact Auto Street Reference Geocoded</v>
          </cell>
          <cell r="L3476" t="str">
            <v>LG;EJ DOD</v>
          </cell>
          <cell r="M3476" t="str">
            <v>DOD-DEPARTMENT OF DE</v>
          </cell>
          <cell r="N3476" t="str">
            <v>CAPPELLO DISTRICT</v>
          </cell>
          <cell r="O3476" t="str">
            <v>USE: Address 90 Walbach st, New London, CT 06320.  Use Shaw street way to get around low bridges.</v>
          </cell>
          <cell r="P3476">
            <v>43725</v>
          </cell>
          <cell r="Q3476">
            <v>44578.592418981498</v>
          </cell>
          <cell r="R3476">
            <v>44762</v>
          </cell>
          <cell r="S3476" t="str">
            <v>ADMIN</v>
          </cell>
          <cell r="V3476" t="str">
            <v>41.370767</v>
          </cell>
          <cell r="W3476" t="str">
            <v>-72.103270</v>
          </cell>
        </row>
        <row r="3477">
          <cell r="B3477">
            <v>500019</v>
          </cell>
          <cell r="C3477" t="str">
            <v>NETC Food Service</v>
          </cell>
          <cell r="D3477" t="str">
            <v>DOD</v>
          </cell>
          <cell r="E3477">
            <v>0</v>
          </cell>
          <cell r="F3477" t="str">
            <v>TF</v>
          </cell>
          <cell r="G3477" t="str">
            <v>292 Capodanno Dr</v>
          </cell>
          <cell r="H3477" t="str">
            <v>NEWPORT</v>
          </cell>
          <cell r="I3477" t="str">
            <v>RI</v>
          </cell>
          <cell r="J3477" t="str">
            <v>02841</v>
          </cell>
          <cell r="K3477" t="str">
            <v>Exact Auto Street Reference Geocoded</v>
          </cell>
          <cell r="L3477" t="str">
            <v>IS; EJ; DOD</v>
          </cell>
          <cell r="M3477" t="str">
            <v>DOD-DEPARTMENT OF DE</v>
          </cell>
          <cell r="N3477" t="str">
            <v>CAPPELLO DISTRICT</v>
          </cell>
          <cell r="O3477" t="str">
            <v>EFFECTIVE 8/10/20 Del in all locations unless cust chooses not to.  USE ACCESS ROAD FOR GPS OR DEFENSE HIGHWAY.</v>
          </cell>
          <cell r="P3477">
            <v>41831</v>
          </cell>
          <cell r="Q3477">
            <v>44452.488263888903</v>
          </cell>
          <cell r="R3477">
            <v>44763</v>
          </cell>
          <cell r="S3477" t="str">
            <v>FRANKIE</v>
          </cell>
          <cell r="V3477" t="str">
            <v>41.522214</v>
          </cell>
          <cell r="W3477" t="str">
            <v>-71.324924</v>
          </cell>
        </row>
        <row r="3478">
          <cell r="B3478">
            <v>500020</v>
          </cell>
          <cell r="C3478" t="str">
            <v>143rd SVF N. Kingston</v>
          </cell>
          <cell r="D3478" t="str">
            <v>DOD</v>
          </cell>
          <cell r="E3478">
            <v>0</v>
          </cell>
          <cell r="F3478" t="str">
            <v>TF</v>
          </cell>
          <cell r="G3478" t="str">
            <v>10 Cripe St</v>
          </cell>
          <cell r="H3478" t="str">
            <v>NORTH KINGSTOWN</v>
          </cell>
          <cell r="I3478" t="str">
            <v>RI</v>
          </cell>
          <cell r="J3478" t="str">
            <v>02852</v>
          </cell>
          <cell r="K3478" t="str">
            <v>Exact Auto Street Reference Geocoded</v>
          </cell>
          <cell r="M3478" t="str">
            <v>DOD-DEPARTMENT OF DE</v>
          </cell>
          <cell r="N3478" t="str">
            <v>CAPPELLO DISTRICT</v>
          </cell>
          <cell r="O3478" t="str">
            <v>EFFECTIVE 8/10/20 Del in all locations unless cust chooses not to.</v>
          </cell>
          <cell r="P3478">
            <v>41831</v>
          </cell>
          <cell r="Q3478">
            <v>44479.5007638889</v>
          </cell>
          <cell r="R3478">
            <v>44714</v>
          </cell>
          <cell r="S3478" t="str">
            <v>FRANKIE</v>
          </cell>
          <cell r="V3478" t="str">
            <v>41.598154</v>
          </cell>
          <cell r="W3478" t="str">
            <v>-71.426438</v>
          </cell>
        </row>
        <row r="3479">
          <cell r="B3479">
            <v>500022</v>
          </cell>
          <cell r="C3479" t="str">
            <v>NOAA Henry B. Bigelow  Newport</v>
          </cell>
          <cell r="D3479" t="str">
            <v>DOD</v>
          </cell>
          <cell r="E3479">
            <v>0</v>
          </cell>
          <cell r="F3479" t="str">
            <v>TF</v>
          </cell>
          <cell r="G3479" t="str">
            <v>47 Chandlear St</v>
          </cell>
          <cell r="H3479" t="str">
            <v>NEWPORT</v>
          </cell>
          <cell r="I3479" t="str">
            <v>RI</v>
          </cell>
          <cell r="J3479" t="str">
            <v>02841</v>
          </cell>
          <cell r="K3479" t="str">
            <v>High Confidence Auto Street Ref Geocoded</v>
          </cell>
          <cell r="M3479" t="str">
            <v>DOD-DEPARTMENT OF DE</v>
          </cell>
          <cell r="N3479" t="str">
            <v>CAPPELLO DISTRICT</v>
          </cell>
          <cell r="O3479" t="str">
            <v>Enter Gate #17.</v>
          </cell>
          <cell r="P3479">
            <v>41831</v>
          </cell>
          <cell r="Q3479">
            <v>44452.502314814803</v>
          </cell>
          <cell r="R3479">
            <v>44710</v>
          </cell>
          <cell r="S3479" t="str">
            <v>FRANKIE</v>
          </cell>
          <cell r="V3479" t="str">
            <v>41.505793</v>
          </cell>
          <cell r="W3479" t="str">
            <v>-71.327212</v>
          </cell>
        </row>
        <row r="3480">
          <cell r="B3480">
            <v>500023</v>
          </cell>
          <cell r="C3480" t="str">
            <v>NOAA Okeanas Explorer</v>
          </cell>
          <cell r="D3480" t="str">
            <v>DOD</v>
          </cell>
          <cell r="E3480">
            <v>0</v>
          </cell>
          <cell r="F3480" t="str">
            <v>TF</v>
          </cell>
          <cell r="G3480" t="str">
            <v>47 Chandler Street</v>
          </cell>
          <cell r="H3480" t="str">
            <v>NEWPORT</v>
          </cell>
          <cell r="I3480" t="str">
            <v>RI</v>
          </cell>
          <cell r="J3480" t="str">
            <v>02841</v>
          </cell>
          <cell r="K3480" t="str">
            <v>Exact Auto Street Reference Geocoded</v>
          </cell>
          <cell r="M3480" t="str">
            <v>DOD-DEPARTMENT OF DE</v>
          </cell>
          <cell r="N3480" t="str">
            <v>CAPPELLO DISTRICT</v>
          </cell>
          <cell r="P3480">
            <v>41831</v>
          </cell>
          <cell r="Q3480">
            <v>44691.513807870397</v>
          </cell>
          <cell r="R3480">
            <v>44690</v>
          </cell>
          <cell r="S3480" t="str">
            <v>FRANKIE</v>
          </cell>
          <cell r="V3480" t="str">
            <v>41.505793</v>
          </cell>
          <cell r="W3480" t="str">
            <v>-71.327212</v>
          </cell>
        </row>
        <row r="3481">
          <cell r="B3481">
            <v>500024</v>
          </cell>
          <cell r="C3481" t="str">
            <v>NY  ANG  106th Row</v>
          </cell>
          <cell r="D3481" t="str">
            <v>DOD</v>
          </cell>
          <cell r="E3481">
            <v>0</v>
          </cell>
          <cell r="F3481" t="str">
            <v>TF</v>
          </cell>
          <cell r="G3481" t="str">
            <v>150 Old Riverhead Rd</v>
          </cell>
          <cell r="H3481" t="str">
            <v>WESTHAMPTON BEACH</v>
          </cell>
          <cell r="I3481" t="str">
            <v>NY</v>
          </cell>
          <cell r="J3481" t="str">
            <v>11978</v>
          </cell>
          <cell r="K3481" t="str">
            <v>Exact Auto Street Reference Geocoded</v>
          </cell>
          <cell r="M3481" t="str">
            <v>DOD-DEPARTMENT OF DE</v>
          </cell>
          <cell r="N3481" t="str">
            <v>CAPPELLO DISTRICT</v>
          </cell>
          <cell r="P3481">
            <v>41831</v>
          </cell>
          <cell r="Q3481">
            <v>44000.568553240701</v>
          </cell>
          <cell r="R3481">
            <v>44693</v>
          </cell>
          <cell r="S3481" t="str">
            <v>FRANKIE</v>
          </cell>
          <cell r="V3481" t="str">
            <v>40.832959</v>
          </cell>
          <cell r="W3481" t="str">
            <v>-72.646661</v>
          </cell>
        </row>
        <row r="3482">
          <cell r="B3482">
            <v>500026</v>
          </cell>
          <cell r="C3482" t="str">
            <v>Hansom AFB School Age</v>
          </cell>
          <cell r="E3482">
            <v>0</v>
          </cell>
          <cell r="F3482" t="str">
            <v>M</v>
          </cell>
          <cell r="G3482" t="str">
            <v>196 MARRETT ST BLDG</v>
          </cell>
          <cell r="H3482" t="str">
            <v>HANSCOM</v>
          </cell>
          <cell r="I3482" t="str">
            <v>MA</v>
          </cell>
          <cell r="J3482" t="str">
            <v>01731</v>
          </cell>
          <cell r="K3482" t="str">
            <v>Med Confidence Auto Street Ref Geocoded</v>
          </cell>
          <cell r="M3482" t="str">
            <v>DOD-DEPARTMENT OF DE</v>
          </cell>
          <cell r="N3482" t="str">
            <v>CAPPELLO DISTRICT</v>
          </cell>
          <cell r="P3482">
            <v>44002</v>
          </cell>
          <cell r="Q3482">
            <v>44028.578182870398</v>
          </cell>
          <cell r="S3482" t="str">
            <v>FRANKIE</v>
          </cell>
          <cell r="V3482" t="str">
            <v>42.460805</v>
          </cell>
          <cell r="W3482" t="str">
            <v>-71.279725</v>
          </cell>
        </row>
        <row r="3483">
          <cell r="B3483">
            <v>500027</v>
          </cell>
          <cell r="C3483" t="str">
            <v>USS Constitution</v>
          </cell>
          <cell r="D3483" t="str">
            <v>DOD</v>
          </cell>
          <cell r="E3483">
            <v>0</v>
          </cell>
          <cell r="F3483" t="str">
            <v>MWF</v>
          </cell>
          <cell r="G3483" t="str">
            <v>Charlestown Navy Yd</v>
          </cell>
          <cell r="H3483" t="str">
            <v>CHARLESTOWN</v>
          </cell>
          <cell r="I3483" t="str">
            <v>MA</v>
          </cell>
          <cell r="J3483" t="str">
            <v>02129</v>
          </cell>
          <cell r="K3483" t="str">
            <v>Ambiguous Auto Street Ref Geocode</v>
          </cell>
          <cell r="L3483" t="str">
            <v>LG;EJ</v>
          </cell>
          <cell r="M3483" t="str">
            <v>DOD-DEPARTMENT OF DE</v>
          </cell>
          <cell r="N3483" t="str">
            <v>CAPPELLO DISTRICT</v>
          </cell>
          <cell r="O3483" t="str">
            <v>Cannot deliver before 8:30am.</v>
          </cell>
          <cell r="P3483">
            <v>41831</v>
          </cell>
          <cell r="Q3483">
            <v>44531.492743055598</v>
          </cell>
          <cell r="R3483">
            <v>44761</v>
          </cell>
          <cell r="S3483" t="str">
            <v>FRANKIE</v>
          </cell>
          <cell r="V3483" t="str">
            <v>42.369510</v>
          </cell>
          <cell r="W3483" t="str">
            <v>-71.060455</v>
          </cell>
        </row>
        <row r="3484">
          <cell r="B3484">
            <v>500028</v>
          </cell>
          <cell r="C3484" t="str">
            <v>Natick Ma. Lab.</v>
          </cell>
          <cell r="D3484" t="str">
            <v>DOD-PRDC</v>
          </cell>
          <cell r="E3484">
            <v>2</v>
          </cell>
          <cell r="F3484" t="str">
            <v>WF</v>
          </cell>
          <cell r="G3484" t="str">
            <v>15 Kansas St</v>
          </cell>
          <cell r="H3484" t="str">
            <v>NATICK</v>
          </cell>
          <cell r="I3484" t="str">
            <v>MA</v>
          </cell>
          <cell r="J3484" t="str">
            <v>01760</v>
          </cell>
          <cell r="K3484" t="str">
            <v>Postal Geocoded</v>
          </cell>
          <cell r="L3484" t="str">
            <v>NO Mauro, Brandon</v>
          </cell>
          <cell r="M3484" t="str">
            <v>DOD-DEPARTMENT OF DE</v>
          </cell>
          <cell r="N3484" t="str">
            <v>CAPPELLO DISTRICT</v>
          </cell>
          <cell r="O3484" t="str">
            <v>GPS: 15 General Greene Avenue.  Both doors must open on cab.</v>
          </cell>
          <cell r="P3484">
            <v>44603</v>
          </cell>
          <cell r="Q3484">
            <v>44691.578113425901</v>
          </cell>
          <cell r="R3484">
            <v>44761</v>
          </cell>
          <cell r="S3484" t="str">
            <v>FRANKIE</v>
          </cell>
          <cell r="V3484" t="str">
            <v>42.289700</v>
          </cell>
          <cell r="W3484" t="str">
            <v>-71.358200</v>
          </cell>
        </row>
        <row r="3485">
          <cell r="B3485">
            <v>500029</v>
          </cell>
          <cell r="C3485" t="str">
            <v>104th FW Ma</v>
          </cell>
          <cell r="D3485" t="str">
            <v>DOD</v>
          </cell>
          <cell r="E3485">
            <v>2</v>
          </cell>
          <cell r="F3485" t="str">
            <v>W</v>
          </cell>
          <cell r="G3485" t="str">
            <v>175 Falcon Rd</v>
          </cell>
          <cell r="H3485" t="str">
            <v>WESTFIELD</v>
          </cell>
          <cell r="I3485" t="str">
            <v>MA</v>
          </cell>
          <cell r="J3485" t="str">
            <v>01085</v>
          </cell>
          <cell r="K3485" t="str">
            <v>High Confidence Auto Street Ref Geocoded</v>
          </cell>
          <cell r="M3485" t="str">
            <v>DOD-DEPARTMENT OF DE</v>
          </cell>
          <cell r="N3485" t="str">
            <v>CAPPELLO DISTRICT</v>
          </cell>
          <cell r="P3485">
            <v>41831</v>
          </cell>
          <cell r="Q3485">
            <v>44691.578113425901</v>
          </cell>
          <cell r="R3485">
            <v>44719</v>
          </cell>
          <cell r="S3485" t="str">
            <v>FRANKIE</v>
          </cell>
          <cell r="V3485" t="str">
            <v>42.173497</v>
          </cell>
          <cell r="W3485" t="str">
            <v>-72.717884</v>
          </cell>
        </row>
        <row r="3486">
          <cell r="B3486">
            <v>500030</v>
          </cell>
          <cell r="C3486" t="str">
            <v>USCG Seneca</v>
          </cell>
          <cell r="D3486" t="str">
            <v>DOD</v>
          </cell>
          <cell r="E3486">
            <v>0</v>
          </cell>
          <cell r="F3486" t="str">
            <v>MR</v>
          </cell>
          <cell r="G3486" t="str">
            <v>427 Commercial ST</v>
          </cell>
          <cell r="H3486" t="str">
            <v>Boston</v>
          </cell>
          <cell r="I3486" t="str">
            <v>MA</v>
          </cell>
          <cell r="J3486" t="str">
            <v>02841</v>
          </cell>
          <cell r="K3486" t="str">
            <v>Low Confidence Auto Street Ref Geocoded</v>
          </cell>
          <cell r="L3486" t="str">
            <v>LG;EJ</v>
          </cell>
          <cell r="M3486" t="str">
            <v>DOD-DEPARTMENT OF DE</v>
          </cell>
          <cell r="N3486" t="str">
            <v>CAPPELLO DISTRICT</v>
          </cell>
          <cell r="O3486" t="str">
            <v>EFFECTIVE 8/10/20 Del in all locations unless cust chooses not to.</v>
          </cell>
          <cell r="P3486">
            <v>41831</v>
          </cell>
          <cell r="Q3486">
            <v>44717.6046180556</v>
          </cell>
          <cell r="R3486">
            <v>44734</v>
          </cell>
          <cell r="S3486" t="str">
            <v>FRANKIE</v>
          </cell>
          <cell r="V3486" t="str">
            <v>42.366863</v>
          </cell>
          <cell r="W3486" t="str">
            <v>-71.075674</v>
          </cell>
        </row>
        <row r="3487">
          <cell r="B3487">
            <v>500031</v>
          </cell>
          <cell r="C3487" t="str">
            <v>102nd IW (CAMP EDWARDS)</v>
          </cell>
          <cell r="D3487" t="str">
            <v>DOD</v>
          </cell>
          <cell r="E3487">
            <v>0</v>
          </cell>
          <cell r="F3487" t="str">
            <v>MR</v>
          </cell>
          <cell r="G3487" t="str">
            <v>5220 Turpentine Road</v>
          </cell>
          <cell r="H3487" t="str">
            <v>BUZZARDS BAY</v>
          </cell>
          <cell r="I3487" t="str">
            <v>MA</v>
          </cell>
          <cell r="J3487" t="str">
            <v>02542</v>
          </cell>
          <cell r="K3487" t="str">
            <v>High Confidence Auto Street Ref Geocoded</v>
          </cell>
          <cell r="M3487" t="str">
            <v>DOD-DEPARTMENT OF DE</v>
          </cell>
          <cell r="N3487" t="str">
            <v>CAPPELLO DISTRICT</v>
          </cell>
          <cell r="O3487" t="str">
            <v>Gate located at 4000 Connery Ave Buzzards Bay, MA 02542  Call 502-280-7477 ½ hour prior to delivery</v>
          </cell>
          <cell r="P3487">
            <v>41831</v>
          </cell>
          <cell r="Q3487">
            <v>44693.567222222198</v>
          </cell>
          <cell r="R3487">
            <v>44714</v>
          </cell>
          <cell r="S3487" t="str">
            <v>FRANKIE</v>
          </cell>
          <cell r="V3487" t="str">
            <v>41.649190</v>
          </cell>
          <cell r="W3487" t="str">
            <v>-70.567470</v>
          </cell>
        </row>
        <row r="3488">
          <cell r="B3488">
            <v>500032</v>
          </cell>
          <cell r="C3488" t="str">
            <v>USCG Escabana</v>
          </cell>
          <cell r="D3488" t="str">
            <v>DOD</v>
          </cell>
          <cell r="E3488">
            <v>0</v>
          </cell>
          <cell r="F3488" t="str">
            <v>MR</v>
          </cell>
          <cell r="G3488" t="str">
            <v>427 Commercial St</v>
          </cell>
          <cell r="H3488" t="str">
            <v>BOSTON</v>
          </cell>
          <cell r="I3488" t="str">
            <v>MA</v>
          </cell>
          <cell r="J3488" t="str">
            <v>02109</v>
          </cell>
          <cell r="K3488" t="str">
            <v>Exact Auto Street Reference Geocoded</v>
          </cell>
          <cell r="L3488" t="str">
            <v>LG;EJ</v>
          </cell>
          <cell r="M3488" t="str">
            <v>DOD-DEPARTMENT OF DE</v>
          </cell>
          <cell r="N3488" t="str">
            <v>CAPPELLO DISTRICT</v>
          </cell>
          <cell r="O3488" t="str">
            <v>EFFECTIVE 8/10/20 Del in all locations unless cust chooses not to.</v>
          </cell>
          <cell r="P3488">
            <v>41831</v>
          </cell>
          <cell r="Q3488">
            <v>44053.541435185201</v>
          </cell>
          <cell r="R3488">
            <v>44396</v>
          </cell>
          <cell r="S3488" t="str">
            <v>FRANKIE</v>
          </cell>
          <cell r="V3488" t="str">
            <v>42.367320</v>
          </cell>
          <cell r="W3488" t="str">
            <v>-71.052714</v>
          </cell>
        </row>
        <row r="3489">
          <cell r="B3489">
            <v>500033</v>
          </cell>
          <cell r="C3489" t="str">
            <v>USCG Spencer</v>
          </cell>
          <cell r="D3489" t="str">
            <v>DOD</v>
          </cell>
          <cell r="E3489">
            <v>0</v>
          </cell>
          <cell r="F3489" t="str">
            <v>MR</v>
          </cell>
          <cell r="G3489" t="str">
            <v>427 Commercial st</v>
          </cell>
          <cell r="H3489" t="str">
            <v>BOSTON</v>
          </cell>
          <cell r="I3489" t="str">
            <v>MA</v>
          </cell>
          <cell r="J3489" t="str">
            <v>02109</v>
          </cell>
          <cell r="K3489" t="str">
            <v>Exact Auto Street Reference Geocoded</v>
          </cell>
          <cell r="L3489" t="str">
            <v>LG;EJ</v>
          </cell>
          <cell r="M3489" t="str">
            <v>DOD-DEPARTMENT OF DE</v>
          </cell>
          <cell r="N3489" t="str">
            <v>CAPPELLO DISTRICT</v>
          </cell>
          <cell r="O3489" t="str">
            <v>EFFECTIVE 8/10/20 Del in all locations unless cust chooses not to.  Have license ready at gate.  Follow instructions by security guard.</v>
          </cell>
          <cell r="P3489">
            <v>41831</v>
          </cell>
          <cell r="Q3489">
            <v>44053.541435185201</v>
          </cell>
          <cell r="R3489">
            <v>44139</v>
          </cell>
          <cell r="S3489" t="str">
            <v>FRANKIE</v>
          </cell>
          <cell r="V3489" t="str">
            <v>42.367320</v>
          </cell>
          <cell r="W3489" t="str">
            <v>-71.052714</v>
          </cell>
        </row>
        <row r="3490">
          <cell r="B3490">
            <v>500056</v>
          </cell>
          <cell r="C3490" t="str">
            <v>USCGC Campbell CHANGED</v>
          </cell>
          <cell r="D3490" t="str">
            <v>DOD</v>
          </cell>
          <cell r="E3490">
            <v>0</v>
          </cell>
          <cell r="F3490" t="str">
            <v>MR</v>
          </cell>
          <cell r="G3490" t="str">
            <v>Portsmouth Naval Shipyard</v>
          </cell>
          <cell r="H3490" t="str">
            <v>Portsmith</v>
          </cell>
          <cell r="I3490" t="str">
            <v>NH</v>
          </cell>
          <cell r="J3490" t="str">
            <v>03804</v>
          </cell>
          <cell r="K3490" t="str">
            <v>Self Geocoded</v>
          </cell>
          <cell r="L3490" t="str">
            <v>LG;EJ;NO BLANKTS;DOD</v>
          </cell>
          <cell r="M3490" t="str">
            <v>DOD-DEPARTMENT OF DE</v>
          </cell>
          <cell r="N3490" t="str">
            <v>CAPPELLO DISTRICT</v>
          </cell>
          <cell r="O3490" t="str">
            <v>EFFECTIVE 8/10/20 Del in all locations unless cust chooses not to.</v>
          </cell>
          <cell r="P3490">
            <v>41920</v>
          </cell>
          <cell r="Q3490">
            <v>44176.530520833301</v>
          </cell>
          <cell r="R3490">
            <v>44311</v>
          </cell>
          <cell r="S3490" t="str">
            <v>FRANKIE</v>
          </cell>
          <cell r="V3490" t="str">
            <v>43.079330</v>
          </cell>
          <cell r="W3490" t="str">
            <v>-70.757658</v>
          </cell>
        </row>
        <row r="3491">
          <cell r="B3491">
            <v>500057</v>
          </cell>
          <cell r="C3491" t="str">
            <v>USCG STATION NEW LONDON</v>
          </cell>
          <cell r="D3491" t="str">
            <v>A</v>
          </cell>
          <cell r="E3491">
            <v>0</v>
          </cell>
          <cell r="F3491" t="str">
            <v>MTWRFSU</v>
          </cell>
          <cell r="G3491" t="str">
            <v>100 BOWDITCH STREET</v>
          </cell>
          <cell r="H3491" t="str">
            <v>NEW LONDON</v>
          </cell>
          <cell r="I3491" t="str">
            <v>CT</v>
          </cell>
          <cell r="J3491" t="str">
            <v>06320</v>
          </cell>
          <cell r="K3491" t="str">
            <v>Exact Auto Street Reference Geocoded</v>
          </cell>
          <cell r="M3491" t="str">
            <v>DOD-DEPARTMENT OF DE</v>
          </cell>
          <cell r="N3491" t="str">
            <v>CAPPELLO DISTRICT</v>
          </cell>
          <cell r="P3491">
            <v>44626</v>
          </cell>
          <cell r="Q3491">
            <v>44626.564282407402</v>
          </cell>
          <cell r="R3491">
            <v>44627</v>
          </cell>
          <cell r="S3491" t="str">
            <v>FRANKIE</v>
          </cell>
          <cell r="V3491" t="str">
            <v>41.345997</v>
          </cell>
          <cell r="W3491" t="str">
            <v>-72.094336</v>
          </cell>
        </row>
        <row r="3492">
          <cell r="B3492">
            <v>500062</v>
          </cell>
          <cell r="C3492" t="str">
            <v>Ct Training Niantic</v>
          </cell>
          <cell r="D3492" t="str">
            <v>DOD</v>
          </cell>
          <cell r="E3492">
            <v>0</v>
          </cell>
          <cell r="F3492" t="str">
            <v>TF</v>
          </cell>
          <cell r="G3492" t="str">
            <v>38 Smith St</v>
          </cell>
          <cell r="H3492" t="str">
            <v>NIANTIC</v>
          </cell>
          <cell r="I3492" t="str">
            <v>CT</v>
          </cell>
          <cell r="J3492" t="str">
            <v>06357</v>
          </cell>
          <cell r="K3492" t="str">
            <v>Exact Auto Street Reference Geocoded</v>
          </cell>
          <cell r="L3492" t="str">
            <v>53; LG</v>
          </cell>
          <cell r="M3492" t="str">
            <v>DOD-DEPARTMENT OF DE</v>
          </cell>
          <cell r="N3492" t="str">
            <v>CAPPELLO DISTRICT</v>
          </cell>
          <cell r="O3492" t="str">
            <v>EFFECTIVE 8/10/20 Del in all locations unless cust chooses not to.</v>
          </cell>
          <cell r="P3492">
            <v>41844</v>
          </cell>
          <cell r="Q3492">
            <v>44496.539884259299</v>
          </cell>
          <cell r="R3492">
            <v>44760</v>
          </cell>
          <cell r="S3492" t="str">
            <v>FRANKIE</v>
          </cell>
          <cell r="V3492" t="str">
            <v>41.328065</v>
          </cell>
          <cell r="W3492" t="str">
            <v>-72.190869</v>
          </cell>
        </row>
        <row r="3493">
          <cell r="B3493">
            <v>500070</v>
          </cell>
          <cell r="C3493" t="str">
            <v>FSC 1182ND FORWARD SUPPOR</v>
          </cell>
          <cell r="D3493" t="str">
            <v>A</v>
          </cell>
          <cell r="E3493">
            <v>0</v>
          </cell>
          <cell r="F3493" t="str">
            <v>R</v>
          </cell>
          <cell r="G3493" t="str">
            <v>665 Quebec st</v>
          </cell>
          <cell r="H3493" t="str">
            <v>DEVENS</v>
          </cell>
          <cell r="I3493" t="str">
            <v>MA</v>
          </cell>
          <cell r="J3493" t="str">
            <v>01434</v>
          </cell>
          <cell r="K3493" t="str">
            <v>Med Confidence Auto Street Ref Geocoded</v>
          </cell>
          <cell r="M3493" t="str">
            <v>DOD-DEPARTMENT OF DE</v>
          </cell>
          <cell r="N3493" t="str">
            <v>CAPPELLO DISTRICT</v>
          </cell>
          <cell r="O3493" t="str">
            <v>EFFECTIVE 8/10/20 Del in all locations unless cust chooses not to.</v>
          </cell>
          <cell r="P3493">
            <v>44020</v>
          </cell>
          <cell r="Q3493">
            <v>44053.541435185201</v>
          </cell>
          <cell r="R3493">
            <v>44447</v>
          </cell>
          <cell r="S3493" t="str">
            <v>FRANKIE</v>
          </cell>
          <cell r="V3493" t="str">
            <v>42.539052</v>
          </cell>
          <cell r="W3493" t="str">
            <v>-71.613831</v>
          </cell>
        </row>
        <row r="3494">
          <cell r="B3494">
            <v>500071</v>
          </cell>
          <cell r="C3494" t="str">
            <v>CO. G/186th Quincy</v>
          </cell>
          <cell r="D3494" t="str">
            <v>DOD</v>
          </cell>
          <cell r="E3494">
            <v>0</v>
          </cell>
          <cell r="F3494" t="str">
            <v>U</v>
          </cell>
          <cell r="G3494" t="str">
            <v>1000 Hancock Street</v>
          </cell>
          <cell r="H3494" t="str">
            <v>QUINCY</v>
          </cell>
          <cell r="I3494" t="str">
            <v>MA</v>
          </cell>
          <cell r="J3494" t="str">
            <v>02169</v>
          </cell>
          <cell r="K3494" t="str">
            <v>Exact Auto Street Reference Geocoded</v>
          </cell>
          <cell r="M3494" t="str">
            <v>DOD-DEPARTMENT OF DE</v>
          </cell>
          <cell r="N3494" t="str">
            <v>CAPPELLO DISTRICT</v>
          </cell>
          <cell r="O3494" t="str">
            <v>EFFECTIVE 8/10/20 Del in all locations unless cust chooses not to.</v>
          </cell>
          <cell r="P3494">
            <v>41844</v>
          </cell>
          <cell r="Q3494">
            <v>44266.616365740701</v>
          </cell>
          <cell r="R3494">
            <v>44685</v>
          </cell>
          <cell r="S3494" t="str">
            <v>FRANKIE</v>
          </cell>
          <cell r="V3494" t="str">
            <v>42.257982</v>
          </cell>
          <cell r="W3494" t="str">
            <v>-71.008402</v>
          </cell>
        </row>
        <row r="3495">
          <cell r="B3495">
            <v>500072</v>
          </cell>
          <cell r="C3495" t="str">
            <v>972 MP CO MP CO COMBAT SUPPORT</v>
          </cell>
          <cell r="D3495" t="str">
            <v>DOD</v>
          </cell>
          <cell r="E3495">
            <v>0</v>
          </cell>
          <cell r="F3495" t="str">
            <v>MR</v>
          </cell>
          <cell r="G3495" t="str">
            <v>BUILDING 1200/W INNER RD</v>
          </cell>
          <cell r="H3495" t="str">
            <v>BUZZARDS BAY</v>
          </cell>
          <cell r="I3495" t="str">
            <v>MA</v>
          </cell>
          <cell r="J3495" t="str">
            <v>02542</v>
          </cell>
          <cell r="K3495" t="str">
            <v>Med Confidence Auto Street Ref Geocoded</v>
          </cell>
          <cell r="M3495" t="str">
            <v>DOD-DEPARTMENT OF DE</v>
          </cell>
          <cell r="N3495" t="str">
            <v>CAPPELLO DISTRICT</v>
          </cell>
          <cell r="O3495" t="str">
            <v>Call Lauren Gilligan @ 774.226.3682 for help.  She will let you know where product will be delivered.</v>
          </cell>
          <cell r="P3495">
            <v>41844</v>
          </cell>
          <cell r="Q3495">
            <v>44657.694837962998</v>
          </cell>
          <cell r="R3495">
            <v>44724</v>
          </cell>
          <cell r="S3495" t="str">
            <v>ADMIN</v>
          </cell>
          <cell r="V3495" t="str">
            <v>41.655686</v>
          </cell>
          <cell r="W3495" t="str">
            <v>-70.551212</v>
          </cell>
        </row>
        <row r="3496">
          <cell r="B3496">
            <v>500073</v>
          </cell>
          <cell r="C3496" t="str">
            <v>1058th Trans Hingham Changed B.Bay</v>
          </cell>
          <cell r="D3496" t="str">
            <v>DOD</v>
          </cell>
          <cell r="E3496">
            <v>0</v>
          </cell>
          <cell r="F3496" t="str">
            <v>R</v>
          </cell>
          <cell r="G3496" t="str">
            <v>96 CENTRAL STREET</v>
          </cell>
          <cell r="H3496" t="str">
            <v>HINGHAM</v>
          </cell>
          <cell r="I3496" t="str">
            <v>MA</v>
          </cell>
          <cell r="J3496" t="str">
            <v>02043</v>
          </cell>
          <cell r="K3496" t="str">
            <v>Exact Auto Street Reference Geocoded</v>
          </cell>
          <cell r="M3496" t="str">
            <v>DOD-DEPARTMENT OF DE</v>
          </cell>
          <cell r="N3496" t="str">
            <v>CAPPELLO DISTRICT</v>
          </cell>
          <cell r="O3496" t="str">
            <v>EFFECTIVE 8/10/20 Del in all locations unless cust chooses not to.</v>
          </cell>
          <cell r="P3496">
            <v>41844</v>
          </cell>
          <cell r="Q3496">
            <v>44266.617060185199</v>
          </cell>
          <cell r="R3496">
            <v>44328</v>
          </cell>
          <cell r="S3496" t="str">
            <v>FRANKIE</v>
          </cell>
          <cell r="V3496" t="str">
            <v>42.239295</v>
          </cell>
          <cell r="W3496" t="str">
            <v>-70.888365</v>
          </cell>
        </row>
        <row r="3497">
          <cell r="B3497">
            <v>500074</v>
          </cell>
          <cell r="C3497" t="str">
            <v>1060th Trans Framingham</v>
          </cell>
          <cell r="D3497" t="str">
            <v>DOD</v>
          </cell>
          <cell r="E3497">
            <v>0</v>
          </cell>
          <cell r="F3497" t="str">
            <v>WF</v>
          </cell>
          <cell r="G3497" t="str">
            <v>522 Concord St</v>
          </cell>
          <cell r="H3497" t="str">
            <v>Framingham</v>
          </cell>
          <cell r="I3497" t="str">
            <v>MA</v>
          </cell>
          <cell r="J3497" t="str">
            <v>01702</v>
          </cell>
          <cell r="K3497" t="str">
            <v>Exact Auto Street Reference Geocoded</v>
          </cell>
          <cell r="M3497" t="str">
            <v>DOD-DEPARTMENT OF DE</v>
          </cell>
          <cell r="N3497" t="str">
            <v>CAPPELLO DISTRICT</v>
          </cell>
          <cell r="P3497">
            <v>41844</v>
          </cell>
          <cell r="Q3497">
            <v>44118.6237847222</v>
          </cell>
          <cell r="R3497">
            <v>44749</v>
          </cell>
          <cell r="S3497" t="str">
            <v>FRANKIE</v>
          </cell>
          <cell r="V3497" t="str">
            <v>42.290847</v>
          </cell>
          <cell r="W3497" t="str">
            <v>-71.409413</v>
          </cell>
        </row>
        <row r="3498">
          <cell r="B3498">
            <v>500075</v>
          </cell>
          <cell r="C3498" t="str">
            <v>1166th Trans Worcester</v>
          </cell>
          <cell r="D3498" t="str">
            <v>DOD</v>
          </cell>
          <cell r="E3498">
            <v>0</v>
          </cell>
          <cell r="F3498" t="str">
            <v>R</v>
          </cell>
          <cell r="G3498" t="str">
            <v>701 Lincoln St</v>
          </cell>
          <cell r="H3498" t="str">
            <v>WORCESTER</v>
          </cell>
          <cell r="I3498" t="str">
            <v>MA</v>
          </cell>
          <cell r="J3498" t="str">
            <v>01605</v>
          </cell>
          <cell r="K3498" t="str">
            <v>Exact Auto Street Reference Geocoded</v>
          </cell>
          <cell r="M3498" t="str">
            <v>DOD-DEPARTMENT OF DE</v>
          </cell>
          <cell r="N3498" t="str">
            <v>CAPPELLO DISTRICT</v>
          </cell>
          <cell r="P3498">
            <v>41844</v>
          </cell>
          <cell r="Q3498">
            <v>44000.568553240701</v>
          </cell>
          <cell r="R3498">
            <v>43866</v>
          </cell>
          <cell r="S3498" t="str">
            <v>FRANKIE</v>
          </cell>
          <cell r="V3498" t="str">
            <v>42.297121</v>
          </cell>
          <cell r="W3498" t="str">
            <v>-71.760477</v>
          </cell>
        </row>
        <row r="3499">
          <cell r="B3499">
            <v>500076</v>
          </cell>
          <cell r="C3499" t="str">
            <v>125th Quartermaster</v>
          </cell>
          <cell r="D3499" t="str">
            <v>DOD</v>
          </cell>
          <cell r="E3499">
            <v>0</v>
          </cell>
          <cell r="F3499" t="str">
            <v>R</v>
          </cell>
          <cell r="G3499" t="str">
            <v>13 Fire Town Lane</v>
          </cell>
          <cell r="H3499" t="str">
            <v>REHOBOTH</v>
          </cell>
          <cell r="I3499" t="str">
            <v>MA</v>
          </cell>
          <cell r="J3499" t="str">
            <v>02769</v>
          </cell>
          <cell r="K3499" t="str">
            <v>Postal Geocoded</v>
          </cell>
          <cell r="M3499" t="str">
            <v>DOD-DEPARTMENT OF DE</v>
          </cell>
          <cell r="N3499" t="str">
            <v>CAPPELLO DISTRICT</v>
          </cell>
          <cell r="O3499" t="str">
            <v>EFFECTIVE 8/10/20 Del in all locations unless cust chooses not to.</v>
          </cell>
          <cell r="P3499">
            <v>41844</v>
          </cell>
          <cell r="Q3499">
            <v>44650.580775463</v>
          </cell>
          <cell r="R3499">
            <v>44651</v>
          </cell>
          <cell r="S3499" t="str">
            <v>FRANKIE</v>
          </cell>
          <cell r="V3499" t="str">
            <v>41.840200</v>
          </cell>
          <cell r="W3499" t="str">
            <v>-71.250700</v>
          </cell>
        </row>
        <row r="3500">
          <cell r="B3500">
            <v>500077</v>
          </cell>
          <cell r="C3500" t="str">
            <v>110 Maintenance Devons</v>
          </cell>
          <cell r="D3500" t="str">
            <v>DOD</v>
          </cell>
          <cell r="E3500">
            <v>0</v>
          </cell>
          <cell r="F3500" t="str">
            <v>MR</v>
          </cell>
          <cell r="G3500" t="str">
            <v>115 Barnum Road</v>
          </cell>
          <cell r="H3500" t="str">
            <v>AYER</v>
          </cell>
          <cell r="I3500" t="str">
            <v>MA</v>
          </cell>
          <cell r="J3500" t="str">
            <v>01432</v>
          </cell>
          <cell r="K3500" t="str">
            <v>High Confidence Auto Street Ref Geocoded</v>
          </cell>
          <cell r="M3500" t="str">
            <v>DOD-DEPARTMENT OF DE</v>
          </cell>
          <cell r="N3500" t="str">
            <v>CAPPELLO DISTRICT</v>
          </cell>
          <cell r="O3500" t="str">
            <v>EFFECTIVE 8/10/20 Del in all locations unless cust chooses not to.  New phone numbers to contact customer 339.202.8824, 339.202.8825 or 339.202.8824.  In no answer, call cell at 978.870.3834.</v>
          </cell>
          <cell r="P3500">
            <v>41844</v>
          </cell>
          <cell r="Q3500">
            <v>44753.833831018499</v>
          </cell>
          <cell r="R3500">
            <v>44622</v>
          </cell>
          <cell r="S3500" t="str">
            <v>FRANKIE</v>
          </cell>
          <cell r="V3500" t="str">
            <v>42.550090</v>
          </cell>
          <cell r="W3500" t="str">
            <v>-71.577830</v>
          </cell>
        </row>
        <row r="3501">
          <cell r="B3501">
            <v>500078</v>
          </cell>
          <cell r="C3501" t="str">
            <v>HQ Co. Headquaters Spring CHANGED</v>
          </cell>
          <cell r="D3501" t="str">
            <v>DOD</v>
          </cell>
          <cell r="E3501">
            <v>0</v>
          </cell>
          <cell r="F3501" t="str">
            <v>TF</v>
          </cell>
          <cell r="G3501" t="str">
            <v>1505 Roosevelt Ave</v>
          </cell>
          <cell r="H3501" t="str">
            <v>Springfield</v>
          </cell>
          <cell r="I3501" t="str">
            <v>MA</v>
          </cell>
          <cell r="J3501" t="str">
            <v>01109</v>
          </cell>
          <cell r="K3501" t="str">
            <v>Exact Auto Street Reference Geocoded</v>
          </cell>
          <cell r="M3501" t="str">
            <v>DOD-DEPARTMENT OF DE</v>
          </cell>
          <cell r="N3501" t="str">
            <v>CAPPELLO DISTRICT</v>
          </cell>
          <cell r="O3501" t="str">
            <v>EFFECTIVE 8/10/20 Del in all locations unless cust chooses not to.</v>
          </cell>
          <cell r="P3501">
            <v>41844</v>
          </cell>
          <cell r="Q3501">
            <v>44053.541435185201</v>
          </cell>
          <cell r="R3501">
            <v>44741</v>
          </cell>
          <cell r="S3501" t="str">
            <v>FRANKIE</v>
          </cell>
          <cell r="V3501" t="str">
            <v>42.123368</v>
          </cell>
          <cell r="W3501" t="str">
            <v>-72.548744</v>
          </cell>
        </row>
        <row r="3502">
          <cell r="B3502">
            <v>500079</v>
          </cell>
          <cell r="C3502" t="str">
            <v>Twing Hall Camp Edwards (cape)</v>
          </cell>
          <cell r="D3502" t="str">
            <v>DOD</v>
          </cell>
          <cell r="E3502">
            <v>0</v>
          </cell>
          <cell r="F3502" t="str">
            <v>MR</v>
          </cell>
          <cell r="G3502" t="str">
            <v>5220 Turpentine Road</v>
          </cell>
          <cell r="H3502" t="str">
            <v>BUZZARDS BAY</v>
          </cell>
          <cell r="I3502" t="str">
            <v>MA</v>
          </cell>
          <cell r="J3502" t="str">
            <v>02542</v>
          </cell>
          <cell r="K3502" t="str">
            <v>High Confidence Auto Street Ref Geocoded</v>
          </cell>
          <cell r="M3502" t="str">
            <v>DOD-DEPARTMENT OF DE</v>
          </cell>
          <cell r="N3502" t="str">
            <v>CAPPELLO DISTRICT</v>
          </cell>
          <cell r="O3502" t="str">
            <v>4700 Connery Ave</v>
          </cell>
          <cell r="P3502">
            <v>41844</v>
          </cell>
          <cell r="Q3502">
            <v>44594.508344907401</v>
          </cell>
          <cell r="R3502">
            <v>44749</v>
          </cell>
          <cell r="S3502" t="str">
            <v>FRANKIE</v>
          </cell>
          <cell r="V3502" t="str">
            <v>41.649190</v>
          </cell>
          <cell r="W3502" t="str">
            <v>-70.567470</v>
          </cell>
        </row>
        <row r="3503">
          <cell r="B3503">
            <v>500080</v>
          </cell>
          <cell r="C3503" t="str">
            <v>USCG Base Cape Cod</v>
          </cell>
          <cell r="D3503" t="str">
            <v>DOD</v>
          </cell>
          <cell r="E3503">
            <v>0</v>
          </cell>
          <cell r="F3503" t="str">
            <v>MR</v>
          </cell>
          <cell r="G3503" t="str">
            <v>3159 Herbert Road</v>
          </cell>
          <cell r="H3503" t="str">
            <v>BUZZARDS BAY</v>
          </cell>
          <cell r="I3503" t="str">
            <v>MA</v>
          </cell>
          <cell r="J3503" t="str">
            <v>02542</v>
          </cell>
          <cell r="K3503" t="str">
            <v>Exact Auto Street Reference Geocoded</v>
          </cell>
          <cell r="L3503" t="str">
            <v>LG;EJ</v>
          </cell>
          <cell r="M3503" t="str">
            <v>DOD-DEPARTMENT OF DE</v>
          </cell>
          <cell r="N3503" t="str">
            <v>CAPPELLO DISTRICT</v>
          </cell>
          <cell r="O3503" t="str">
            <v>Delivery entrance is off Connery Avenue.</v>
          </cell>
          <cell r="P3503">
            <v>41928</v>
          </cell>
          <cell r="Q3503">
            <v>44732.729722222197</v>
          </cell>
          <cell r="R3503">
            <v>44741</v>
          </cell>
          <cell r="S3503" t="str">
            <v>FRANKIE</v>
          </cell>
          <cell r="V3503" t="str">
            <v>41.671096</v>
          </cell>
          <cell r="W3503" t="str">
            <v>-70.539147</v>
          </cell>
        </row>
        <row r="3504">
          <cell r="B3504">
            <v>500084</v>
          </cell>
          <cell r="C3504" t="str">
            <v>143rd MP CO</v>
          </cell>
          <cell r="D3504" t="str">
            <v>DOD</v>
          </cell>
          <cell r="E3504">
            <v>0</v>
          </cell>
          <cell r="F3504" t="str">
            <v>R</v>
          </cell>
          <cell r="G3504" t="str">
            <v>700 Quaker Lane South</v>
          </cell>
          <cell r="H3504" t="str">
            <v>WEST HARTFORD</v>
          </cell>
          <cell r="I3504" t="str">
            <v>CT</v>
          </cell>
          <cell r="J3504" t="str">
            <v>06110</v>
          </cell>
          <cell r="K3504" t="str">
            <v>Exact Auto Street Reference Geocoded</v>
          </cell>
          <cell r="M3504" t="str">
            <v>DOD-DEPARTMENT OF DE</v>
          </cell>
          <cell r="N3504" t="str">
            <v>CAPPELLO DISTRICT</v>
          </cell>
          <cell r="P3504">
            <v>44082</v>
          </cell>
          <cell r="Q3504">
            <v>44496.570127314801</v>
          </cell>
          <cell r="R3504">
            <v>44083</v>
          </cell>
          <cell r="S3504" t="str">
            <v>FRANKIE</v>
          </cell>
          <cell r="V3504" t="str">
            <v>41.739423</v>
          </cell>
          <cell r="W3504" t="str">
            <v>-72.729817</v>
          </cell>
        </row>
        <row r="3505">
          <cell r="B3505">
            <v>500109</v>
          </cell>
          <cell r="C3505" t="str">
            <v>NOAA SHIP PISCES</v>
          </cell>
          <cell r="D3505" t="str">
            <v>A</v>
          </cell>
          <cell r="E3505">
            <v>0</v>
          </cell>
          <cell r="F3505" t="str">
            <v>TF</v>
          </cell>
          <cell r="G3505" t="str">
            <v>NEWPORT NAVAL BASE</v>
          </cell>
          <cell r="H3505" t="str">
            <v>NEWPORT</v>
          </cell>
          <cell r="I3505" t="str">
            <v>RI</v>
          </cell>
          <cell r="J3505" t="str">
            <v>02841</v>
          </cell>
          <cell r="K3505" t="str">
            <v>Postal Geocoded</v>
          </cell>
          <cell r="L3505" t="str">
            <v>LG</v>
          </cell>
          <cell r="M3505" t="str">
            <v>DOD-DEPARTMENT OF DE</v>
          </cell>
          <cell r="N3505" t="str">
            <v>CAPPELLO DISTRICT</v>
          </cell>
          <cell r="P3505">
            <v>44411</v>
          </cell>
          <cell r="Q3505">
            <v>44452.488946759302</v>
          </cell>
          <cell r="R3505">
            <v>44501</v>
          </cell>
          <cell r="S3505" t="str">
            <v>FRANKIE</v>
          </cell>
          <cell r="V3505" t="str">
            <v>41.523200</v>
          </cell>
          <cell r="W3505" t="str">
            <v>-71.315700</v>
          </cell>
        </row>
        <row r="3506">
          <cell r="B3506">
            <v>500114</v>
          </cell>
          <cell r="C3506" t="str">
            <v>PCU North Dakota 6-10</v>
          </cell>
          <cell r="D3506" t="str">
            <v>DOD</v>
          </cell>
          <cell r="E3506">
            <v>0</v>
          </cell>
          <cell r="F3506" t="str">
            <v>MTWRF</v>
          </cell>
          <cell r="G3506" t="str">
            <v>1 Crystal Lake Rd</v>
          </cell>
          <cell r="H3506" t="str">
            <v>GROTON</v>
          </cell>
          <cell r="I3506" t="str">
            <v>CT</v>
          </cell>
          <cell r="J3506" t="str">
            <v>06349</v>
          </cell>
          <cell r="K3506" t="str">
            <v>High Confidence Auto Street Ref Geocoded</v>
          </cell>
          <cell r="L3506" t="str">
            <v>IS;LG;EJ;DOD</v>
          </cell>
          <cell r="M3506" t="str">
            <v>DOD-DEPARTMENT OF DE</v>
          </cell>
          <cell r="N3506" t="str">
            <v>CAPPELLO DISTRICT</v>
          </cell>
          <cell r="O3506" t="str">
            <v>If new, Call DOD Groton Sponsor to grant you access to base.  860.625.9676.  Must stop at supply office to drop signed invoices off before leaving the lower base. Must allow inspection of vehicle if requested by Army Veterinary/Medical corps</v>
          </cell>
          <cell r="P3506">
            <v>41927</v>
          </cell>
          <cell r="Q3506">
            <v>44183.455486111103</v>
          </cell>
          <cell r="R3506">
            <v>44710</v>
          </cell>
          <cell r="S3506" t="str">
            <v>FRANKIE</v>
          </cell>
          <cell r="V3506" t="str">
            <v>41.387812</v>
          </cell>
          <cell r="W3506" t="str">
            <v>-72.086766</v>
          </cell>
        </row>
        <row r="3507">
          <cell r="B3507">
            <v>500116</v>
          </cell>
          <cell r="C3507" t="str">
            <v>SHAW HALL</v>
          </cell>
          <cell r="D3507" t="str">
            <v>A</v>
          </cell>
          <cell r="E3507">
            <v>0</v>
          </cell>
          <cell r="F3507" t="str">
            <v>MR</v>
          </cell>
          <cell r="G3507" t="str">
            <v>1181 ST FORWARD SUPPORT</v>
          </cell>
          <cell r="H3507" t="str">
            <v>BUZZARDS BAY</v>
          </cell>
          <cell r="I3507" t="str">
            <v>MA</v>
          </cell>
          <cell r="J3507" t="str">
            <v>02542</v>
          </cell>
          <cell r="K3507" t="str">
            <v>City Center Geocoded</v>
          </cell>
          <cell r="L3507" t="str">
            <v>DP</v>
          </cell>
          <cell r="M3507" t="str">
            <v>DOD-DEPARTMENT OF DE</v>
          </cell>
          <cell r="N3507" t="str">
            <v>CAPPELLO DISTRICT</v>
          </cell>
          <cell r="P3507">
            <v>44118</v>
          </cell>
          <cell r="Q3507">
            <v>44732.730949074103</v>
          </cell>
          <cell r="R3507">
            <v>44755</v>
          </cell>
          <cell r="S3507" t="str">
            <v>FRANKIE</v>
          </cell>
          <cell r="V3507" t="str">
            <v>41.745800</v>
          </cell>
          <cell r="W3507" t="str">
            <v>-70.611600</v>
          </cell>
        </row>
        <row r="3508">
          <cell r="B3508">
            <v>500117</v>
          </cell>
          <cell r="C3508" t="str">
            <v>USS Minnesota SSN 783</v>
          </cell>
          <cell r="D3508" t="str">
            <v>DOD</v>
          </cell>
          <cell r="E3508">
            <v>0</v>
          </cell>
          <cell r="F3508" t="str">
            <v>MTWRF</v>
          </cell>
          <cell r="G3508" t="str">
            <v>1 Crystal Lake Rd</v>
          </cell>
          <cell r="H3508" t="str">
            <v>Groton</v>
          </cell>
          <cell r="I3508" t="str">
            <v>CT</v>
          </cell>
          <cell r="J3508" t="str">
            <v>06349</v>
          </cell>
          <cell r="K3508" t="str">
            <v>High Confidence Auto Street Ref Geocoded</v>
          </cell>
          <cell r="L3508" t="str">
            <v>IS;LG;EJ;DOD</v>
          </cell>
          <cell r="M3508" t="str">
            <v>DOD-DEPARTMENT OF DE</v>
          </cell>
          <cell r="N3508" t="str">
            <v>CAPPELLO DISTRICT</v>
          </cell>
          <cell r="O3508" t="str">
            <v>If new, Call DOD Groton Sponsor to grant you access to base.  860.625.9676.  Must stop at supply office to drop signed invoices off before leaving the lower base. Must allow inspection of vehicle if requested by Army Veterinary/Medical corps</v>
          </cell>
          <cell r="P3508">
            <v>41943</v>
          </cell>
          <cell r="Q3508">
            <v>44176.529074074097</v>
          </cell>
          <cell r="R3508">
            <v>44606</v>
          </cell>
          <cell r="S3508" t="str">
            <v>FRANKIE</v>
          </cell>
          <cell r="V3508" t="str">
            <v>41.387812</v>
          </cell>
          <cell r="W3508" t="str">
            <v>-72.086766</v>
          </cell>
        </row>
        <row r="3509">
          <cell r="B3509">
            <v>500118</v>
          </cell>
          <cell r="C3509" t="str">
            <v>FCS 101st engineering</v>
          </cell>
          <cell r="D3509" t="str">
            <v>DOD</v>
          </cell>
          <cell r="E3509">
            <v>0</v>
          </cell>
          <cell r="F3509" t="str">
            <v>TR</v>
          </cell>
          <cell r="G3509" t="str">
            <v>679 Lowell street</v>
          </cell>
          <cell r="H3509" t="str">
            <v>METHUEN</v>
          </cell>
          <cell r="I3509" t="str">
            <v>MA</v>
          </cell>
          <cell r="J3509" t="str">
            <v>01844</v>
          </cell>
          <cell r="K3509" t="str">
            <v>Exact Auto Street Reference Geocoded</v>
          </cell>
          <cell r="M3509" t="str">
            <v>DOD-DEPARTMENT OF DE</v>
          </cell>
          <cell r="N3509" t="str">
            <v>CAPPELLO DISTRICT</v>
          </cell>
          <cell r="O3509" t="str">
            <v>EFFECTIVE 8/10/20 Del in all locations unless cust chooses not to.</v>
          </cell>
          <cell r="P3509">
            <v>41947</v>
          </cell>
          <cell r="Q3509">
            <v>44231.576377314799</v>
          </cell>
          <cell r="R3509">
            <v>44734</v>
          </cell>
          <cell r="S3509" t="str">
            <v>ADMIN</v>
          </cell>
          <cell r="V3509" t="str">
            <v>42.689177</v>
          </cell>
          <cell r="W3509" t="str">
            <v>-71.229096</v>
          </cell>
        </row>
        <row r="3510">
          <cell r="B3510">
            <v>500119</v>
          </cell>
          <cell r="C3510" t="str">
            <v>HHC 26th Maneuver NATICK Changed</v>
          </cell>
          <cell r="D3510" t="str">
            <v>DOD</v>
          </cell>
          <cell r="E3510">
            <v>0</v>
          </cell>
          <cell r="F3510" t="str">
            <v>TF</v>
          </cell>
          <cell r="G3510" t="str">
            <v>149 Speen Street</v>
          </cell>
          <cell r="H3510" t="str">
            <v>NATICK</v>
          </cell>
          <cell r="I3510" t="str">
            <v>MA</v>
          </cell>
          <cell r="J3510" t="str">
            <v>01760</v>
          </cell>
          <cell r="K3510" t="str">
            <v>Exact Auto Street Reference Geocoded</v>
          </cell>
          <cell r="M3510" t="str">
            <v>DOD-DEPARTMENT OF DE</v>
          </cell>
          <cell r="N3510" t="str">
            <v>CAPPELLO DISTRICT</v>
          </cell>
          <cell r="O3510" t="str">
            <v>EFFECTIVE 8/10/20 Del in all locations unless cust chooses not to.</v>
          </cell>
          <cell r="P3510">
            <v>41955</v>
          </cell>
          <cell r="Q3510">
            <v>44336.494907407403</v>
          </cell>
          <cell r="R3510">
            <v>44714</v>
          </cell>
          <cell r="S3510" t="str">
            <v>ADMIN</v>
          </cell>
          <cell r="V3510" t="str">
            <v>42.285388</v>
          </cell>
          <cell r="W3510" t="str">
            <v>-71.375217</v>
          </cell>
        </row>
        <row r="3511">
          <cell r="B3511">
            <v>500120</v>
          </cell>
          <cell r="C3511" t="str">
            <v>USCGC TAHOMA WMEC-</v>
          </cell>
          <cell r="E3511">
            <v>0</v>
          </cell>
          <cell r="F3511" t="str">
            <v>M</v>
          </cell>
          <cell r="G3511" t="str">
            <v>427 Commercial Street</v>
          </cell>
          <cell r="H3511" t="str">
            <v>BOSTON</v>
          </cell>
          <cell r="I3511" t="str">
            <v>MA</v>
          </cell>
          <cell r="J3511" t="str">
            <v>02109</v>
          </cell>
          <cell r="K3511" t="str">
            <v>Exact Auto Street Reference Geocoded</v>
          </cell>
          <cell r="P3511">
            <v>44766</v>
          </cell>
          <cell r="Q3511">
            <v>44766.621608796297</v>
          </cell>
          <cell r="S3511" t="str">
            <v>FRANKIE</v>
          </cell>
          <cell r="V3511" t="str">
            <v>42.367320</v>
          </cell>
          <cell r="W3511" t="str">
            <v>-71.052714</v>
          </cell>
        </row>
        <row r="3512">
          <cell r="B3512">
            <v>500121</v>
          </cell>
          <cell r="C3512" t="str">
            <v>772nd Military P.DFAC     111 Hon Gorden Owen</v>
          </cell>
          <cell r="D3512" t="str">
            <v>DOD</v>
          </cell>
          <cell r="E3512">
            <v>0</v>
          </cell>
          <cell r="F3512" t="str">
            <v>MR</v>
          </cell>
          <cell r="G3512" t="str">
            <v>111 Honorable M Gordon M Owen River way</v>
          </cell>
          <cell r="H3512" t="str">
            <v>TAUNTON</v>
          </cell>
          <cell r="I3512" t="str">
            <v>MA</v>
          </cell>
          <cell r="J3512" t="str">
            <v>02780</v>
          </cell>
          <cell r="K3512" t="str">
            <v>Med Confidence Auto Street Ref Geocoded</v>
          </cell>
          <cell r="M3512" t="str">
            <v>DOD-DEPARTMENT OF DE</v>
          </cell>
          <cell r="N3512" t="str">
            <v>CAPPELLO DISTRICT</v>
          </cell>
          <cell r="O3512" t="str">
            <v>EFFECTIVE 8/10/20 Del in all locations unless cust chooses not to.</v>
          </cell>
          <cell r="P3512">
            <v>41963</v>
          </cell>
          <cell r="Q3512">
            <v>44259.534548611096</v>
          </cell>
          <cell r="R3512">
            <v>44727</v>
          </cell>
          <cell r="S3512" t="str">
            <v>FRANKIE</v>
          </cell>
          <cell r="V3512" t="str">
            <v>41.900546</v>
          </cell>
          <cell r="W3512" t="str">
            <v>-71.075547</v>
          </cell>
        </row>
        <row r="3513">
          <cell r="B3513">
            <v>500125</v>
          </cell>
          <cell r="C3513" t="str">
            <v>972 MP CO MP CO COMBAT SU</v>
          </cell>
          <cell r="D3513" t="str">
            <v>DOD</v>
          </cell>
          <cell r="E3513">
            <v>0</v>
          </cell>
          <cell r="F3513" t="str">
            <v>MR</v>
          </cell>
          <cell r="G3513" t="str">
            <v>BUILDING 1200/W INNER RD</v>
          </cell>
          <cell r="H3513" t="str">
            <v>BUZZARDS BAY</v>
          </cell>
          <cell r="I3513" t="str">
            <v>MA</v>
          </cell>
          <cell r="J3513" t="str">
            <v>02542</v>
          </cell>
          <cell r="K3513" t="str">
            <v>Med Confidence Auto Street Ref Geocoded</v>
          </cell>
          <cell r="M3513" t="str">
            <v>DOD-DEPARTMENT OF DE</v>
          </cell>
          <cell r="N3513" t="str">
            <v>CAPPELLO DISTRICT</v>
          </cell>
          <cell r="O3513" t="str">
            <v>Gate located at 4000 Connery Ave Buzzards Bay, MA 02542</v>
          </cell>
          <cell r="P3513">
            <v>44657</v>
          </cell>
          <cell r="Q3513">
            <v>44657.665069444403</v>
          </cell>
          <cell r="S3513" t="str">
            <v>ADMIN</v>
          </cell>
          <cell r="V3513" t="str">
            <v>41.655686</v>
          </cell>
          <cell r="W3513" t="str">
            <v>-70.551212</v>
          </cell>
        </row>
        <row r="3514">
          <cell r="B3514">
            <v>500126</v>
          </cell>
          <cell r="C3514" t="str">
            <v>SHAW HALL-972 MP CO</v>
          </cell>
          <cell r="E3514">
            <v>0</v>
          </cell>
          <cell r="F3514" t="str">
            <v>R</v>
          </cell>
          <cell r="G3514" t="str">
            <v>BLDG 5245-CAMP EDWARDS</v>
          </cell>
          <cell r="H3514" t="str">
            <v>BUZZARDS BAY</v>
          </cell>
          <cell r="I3514" t="str">
            <v>MA</v>
          </cell>
          <cell r="J3514" t="str">
            <v>02542</v>
          </cell>
          <cell r="K3514" t="str">
            <v>Low Confidence Auto Street Ref Geocoded</v>
          </cell>
          <cell r="M3514" t="str">
            <v>DOD-DEPARTMENT OF DE</v>
          </cell>
          <cell r="N3514" t="str">
            <v>CAPPELLO DISTRICT</v>
          </cell>
          <cell r="P3514">
            <v>44140</v>
          </cell>
          <cell r="Q3514">
            <v>44140.679467592599</v>
          </cell>
          <cell r="S3514" t="str">
            <v>FRANKIE</v>
          </cell>
          <cell r="V3514" t="str">
            <v>41.743335</v>
          </cell>
          <cell r="W3514" t="str">
            <v>-70.719530</v>
          </cell>
        </row>
        <row r="3515">
          <cell r="B3515">
            <v>500127</v>
          </cell>
          <cell r="C3515" t="str">
            <v>972 MP Company Reading cHANGED TO CAMP EDWA</v>
          </cell>
          <cell r="D3515" t="str">
            <v>DOD</v>
          </cell>
          <cell r="E3515">
            <v>0</v>
          </cell>
          <cell r="F3515" t="str">
            <v>TRF</v>
          </cell>
          <cell r="G3515" t="str">
            <v>25 Haverhill St</v>
          </cell>
          <cell r="H3515" t="str">
            <v>Reading</v>
          </cell>
          <cell r="I3515" t="str">
            <v>MA</v>
          </cell>
          <cell r="J3515" t="str">
            <v>01867</v>
          </cell>
          <cell r="K3515" t="str">
            <v>Exact Auto Street Reference Geocoded</v>
          </cell>
          <cell r="M3515" t="str">
            <v>DOD-DEPARTMENT OF DE</v>
          </cell>
          <cell r="N3515" t="str">
            <v>CAPPELLO DISTRICT</v>
          </cell>
          <cell r="P3515">
            <v>42017</v>
          </cell>
          <cell r="Q3515">
            <v>44473.532141203701</v>
          </cell>
          <cell r="R3515">
            <v>44741</v>
          </cell>
          <cell r="S3515" t="str">
            <v>ADMIN</v>
          </cell>
          <cell r="V3515" t="str">
            <v>42.528117</v>
          </cell>
          <cell r="W3515" t="str">
            <v>-71.080665</v>
          </cell>
        </row>
        <row r="3516">
          <cell r="B3516">
            <v>500128</v>
          </cell>
          <cell r="C3516" t="str">
            <v>972 MP CO MP CO COMBAT SU</v>
          </cell>
          <cell r="E3516">
            <v>0</v>
          </cell>
          <cell r="F3516" t="str">
            <v>MR</v>
          </cell>
          <cell r="G3516" t="str">
            <v>665 Quebeck ST</v>
          </cell>
          <cell r="H3516" t="str">
            <v>DEVENS</v>
          </cell>
          <cell r="I3516" t="str">
            <v>MA</v>
          </cell>
          <cell r="J3516" t="str">
            <v>01434</v>
          </cell>
          <cell r="K3516" t="str">
            <v>Low Confidence Auto Street Ref Geocoded</v>
          </cell>
          <cell r="M3516" t="str">
            <v>DOD-DEPARTMENT OF DE</v>
          </cell>
          <cell r="N3516" t="str">
            <v>CAPPELLO DISTRICT</v>
          </cell>
          <cell r="P3516">
            <v>44312</v>
          </cell>
          <cell r="Q3516">
            <v>44753.833611111098</v>
          </cell>
          <cell r="R3516">
            <v>44731</v>
          </cell>
          <cell r="S3516" t="str">
            <v>FRANKIE</v>
          </cell>
          <cell r="V3516" t="str">
            <v>42.539052</v>
          </cell>
          <cell r="W3516" t="str">
            <v>-71.613831</v>
          </cell>
        </row>
        <row r="3517">
          <cell r="B3517">
            <v>500131</v>
          </cell>
          <cell r="C3517" t="str">
            <v>USS California SSN-781</v>
          </cell>
          <cell r="D3517" t="str">
            <v>DOD</v>
          </cell>
          <cell r="E3517">
            <v>0</v>
          </cell>
          <cell r="F3517" t="str">
            <v>MR</v>
          </cell>
          <cell r="G3517" t="str">
            <v>1 CRYSTAL LAKE ROAD</v>
          </cell>
          <cell r="H3517" t="str">
            <v>GROTON</v>
          </cell>
          <cell r="I3517" t="str">
            <v>CT</v>
          </cell>
          <cell r="J3517" t="str">
            <v>06349</v>
          </cell>
          <cell r="K3517" t="str">
            <v>High Confidence Auto Street Ref Geocoded</v>
          </cell>
          <cell r="L3517" t="str">
            <v>LG;EJ;NO BLANKTS;DOD</v>
          </cell>
          <cell r="M3517" t="str">
            <v>DOD-DEPARTMENT OF DE</v>
          </cell>
          <cell r="N3517" t="str">
            <v>CAPPELLO DISTRICT</v>
          </cell>
          <cell r="O3517" t="str">
            <v>EFFECTIVE 8/10/20 Del in all locations unless cust chooses not to.</v>
          </cell>
          <cell r="P3517">
            <v>42023</v>
          </cell>
          <cell r="Q3517">
            <v>44357.5371759259</v>
          </cell>
          <cell r="R3517">
            <v>44766</v>
          </cell>
          <cell r="S3517" t="str">
            <v>FRANKIE</v>
          </cell>
          <cell r="V3517" t="str">
            <v>41.387812</v>
          </cell>
          <cell r="W3517" t="str">
            <v>-72.086766</v>
          </cell>
        </row>
        <row r="3518">
          <cell r="B3518">
            <v>500133</v>
          </cell>
          <cell r="C3518" t="str">
            <v>25th Marines MARDIF 10-5</v>
          </cell>
          <cell r="D3518" t="str">
            <v>DOD</v>
          </cell>
          <cell r="E3518">
            <v>0</v>
          </cell>
          <cell r="F3518" t="str">
            <v>MR</v>
          </cell>
          <cell r="G3518" t="str">
            <v>27 Quebec St</v>
          </cell>
          <cell r="H3518" t="str">
            <v>devons</v>
          </cell>
          <cell r="I3518" t="str">
            <v>MA</v>
          </cell>
          <cell r="J3518" t="str">
            <v>01433</v>
          </cell>
          <cell r="K3518" t="str">
            <v>High Confidence Auto Street Ref Geocoded</v>
          </cell>
          <cell r="M3518" t="str">
            <v>DOD-DEPARTMENT OF DE</v>
          </cell>
          <cell r="N3518" t="str">
            <v>CAPPELLO DISTRICT</v>
          </cell>
          <cell r="O3518" t="str">
            <v>EFFECTIVE 8/10/20 Del in all locations unless cust chooses not to.</v>
          </cell>
          <cell r="P3518">
            <v>42066</v>
          </cell>
          <cell r="Q3518">
            <v>44053.541435185201</v>
          </cell>
          <cell r="R3518">
            <v>44754</v>
          </cell>
          <cell r="S3518" t="str">
            <v>FRANKIE</v>
          </cell>
          <cell r="V3518" t="str">
            <v>42.536288</v>
          </cell>
          <cell r="W3518" t="str">
            <v>-71.619019</v>
          </cell>
        </row>
        <row r="3519">
          <cell r="B3519">
            <v>500134</v>
          </cell>
          <cell r="C3519" t="str">
            <v>USCGC Legare 7-11</v>
          </cell>
          <cell r="D3519" t="str">
            <v>DOD</v>
          </cell>
          <cell r="E3519">
            <v>0</v>
          </cell>
          <cell r="F3519" t="str">
            <v>MTRF</v>
          </cell>
          <cell r="G3519" t="str">
            <v>427 Commercial st</v>
          </cell>
          <cell r="H3519" t="str">
            <v>Boston</v>
          </cell>
          <cell r="I3519" t="str">
            <v>MA</v>
          </cell>
          <cell r="J3519" t="str">
            <v>02109</v>
          </cell>
          <cell r="K3519" t="str">
            <v>Exact Auto Street Reference Geocoded</v>
          </cell>
          <cell r="L3519" t="str">
            <v>LG;EJ</v>
          </cell>
          <cell r="M3519" t="str">
            <v>DOD-DEPARTMENT OF DE</v>
          </cell>
          <cell r="N3519" t="str">
            <v>CAPPELLO DISTRICT</v>
          </cell>
          <cell r="P3519">
            <v>42074</v>
          </cell>
          <cell r="Q3519">
            <v>44000.568564814799</v>
          </cell>
          <cell r="R3519">
            <v>43370</v>
          </cell>
          <cell r="S3519" t="str">
            <v>FRANKIE</v>
          </cell>
          <cell r="V3519" t="str">
            <v>42.367320</v>
          </cell>
          <cell r="W3519" t="str">
            <v>-71.052714</v>
          </cell>
        </row>
        <row r="3520">
          <cell r="B3520">
            <v>500135</v>
          </cell>
          <cell r="C3520" t="str">
            <v>NOAA Gordon Gunter CHANGED 5/20</v>
          </cell>
          <cell r="D3520" t="str">
            <v>DOD</v>
          </cell>
          <cell r="E3520">
            <v>0</v>
          </cell>
          <cell r="F3520" t="str">
            <v>TF</v>
          </cell>
          <cell r="G3520" t="str">
            <v>68 PEARY STREET</v>
          </cell>
          <cell r="H3520" t="str">
            <v>NEWPORT</v>
          </cell>
          <cell r="I3520" t="str">
            <v>RI</v>
          </cell>
          <cell r="J3520" t="str">
            <v>02841</v>
          </cell>
          <cell r="K3520" t="str">
            <v>Exact Auto Street Reference Geocoded</v>
          </cell>
          <cell r="M3520" t="str">
            <v>DOD-DEPARTMENT OF DE</v>
          </cell>
          <cell r="N3520" t="str">
            <v>CAPPELLO DISTRICT</v>
          </cell>
          <cell r="P3520">
            <v>42108</v>
          </cell>
          <cell r="Q3520">
            <v>44452.488958333299</v>
          </cell>
          <cell r="R3520">
            <v>44350</v>
          </cell>
          <cell r="S3520" t="str">
            <v>FRANKIE</v>
          </cell>
          <cell r="V3520" t="str">
            <v>41.517950</v>
          </cell>
          <cell r="W3520" t="str">
            <v>-71.315797</v>
          </cell>
        </row>
        <row r="3521">
          <cell r="B3521">
            <v>500136</v>
          </cell>
          <cell r="C3521" t="str">
            <v>1181st forward support CHANGED</v>
          </cell>
          <cell r="D3521" t="str">
            <v>DOD</v>
          </cell>
          <cell r="E3521">
            <v>0</v>
          </cell>
          <cell r="F3521" t="str">
            <v>MR</v>
          </cell>
          <cell r="G3521" t="str">
            <v>21 oak street</v>
          </cell>
          <cell r="H3521" t="str">
            <v>LEOMINSTER</v>
          </cell>
          <cell r="I3521" t="str">
            <v>MA</v>
          </cell>
          <cell r="J3521" t="str">
            <v>01453</v>
          </cell>
          <cell r="K3521" t="str">
            <v>Exact Auto Street Reference Geocoded</v>
          </cell>
          <cell r="M3521" t="str">
            <v>DOD-DEPARTMENT OF DE</v>
          </cell>
          <cell r="N3521" t="str">
            <v>CAPPELLO DISTRICT</v>
          </cell>
          <cell r="O3521" t="str">
            <v>EFFECTIVE 8/10/20 Del in all locations unless cust chooses not to.</v>
          </cell>
          <cell r="P3521">
            <v>42115</v>
          </cell>
          <cell r="Q3521">
            <v>44336.580601851798</v>
          </cell>
          <cell r="R3521">
            <v>44746</v>
          </cell>
          <cell r="S3521" t="str">
            <v>ADMIN</v>
          </cell>
          <cell r="V3521" t="str">
            <v>42.537477</v>
          </cell>
          <cell r="W3521" t="str">
            <v>-71.742660</v>
          </cell>
        </row>
        <row r="3522">
          <cell r="B3522">
            <v>500142</v>
          </cell>
          <cell r="C3522" t="str">
            <v>USCGC Reliance 7-11</v>
          </cell>
          <cell r="D3522" t="str">
            <v>DOD</v>
          </cell>
          <cell r="E3522">
            <v>0</v>
          </cell>
          <cell r="F3522" t="str">
            <v>W</v>
          </cell>
          <cell r="G3522" t="str">
            <v>68 Perry St</v>
          </cell>
          <cell r="H3522" t="str">
            <v>Kittery</v>
          </cell>
          <cell r="I3522" t="str">
            <v>ME</v>
          </cell>
          <cell r="K3522" t="str">
            <v>Self Geocoded</v>
          </cell>
          <cell r="L3522" t="str">
            <v>LG;EJ</v>
          </cell>
          <cell r="M3522" t="str">
            <v>DOD-DEPARTMENT OF DE</v>
          </cell>
          <cell r="N3522" t="str">
            <v>CAPPELLO DISTRICT</v>
          </cell>
          <cell r="O3522" t="str">
            <v>EFFECTIVE 8/10/20 Del in all locations unless cust chooses not to.</v>
          </cell>
          <cell r="P3522">
            <v>42317</v>
          </cell>
          <cell r="Q3522">
            <v>44053.541435185201</v>
          </cell>
          <cell r="R3522">
            <v>44010</v>
          </cell>
          <cell r="S3522" t="str">
            <v>FRANKIE</v>
          </cell>
          <cell r="V3522" t="str">
            <v>43.084545</v>
          </cell>
          <cell r="W3522" t="str">
            <v>-70.752470</v>
          </cell>
        </row>
        <row r="3523">
          <cell r="B3523">
            <v>500145</v>
          </cell>
          <cell r="C3523" t="str">
            <v>USS Hampton SSN GROTON</v>
          </cell>
          <cell r="D3523" t="str">
            <v>DOD</v>
          </cell>
          <cell r="E3523">
            <v>0</v>
          </cell>
          <cell r="F3523" t="str">
            <v>MTWRF</v>
          </cell>
          <cell r="G3523" t="str">
            <v>crystal Lake rd</v>
          </cell>
          <cell r="H3523" t="str">
            <v>Groton</v>
          </cell>
          <cell r="I3523" t="str">
            <v>CT</v>
          </cell>
          <cell r="J3523" t="str">
            <v>06349</v>
          </cell>
          <cell r="K3523" t="str">
            <v>Low Confidence Auto Street Ref Geocoded</v>
          </cell>
          <cell r="L3523" t="str">
            <v>LG;EJ</v>
          </cell>
          <cell r="M3523" t="str">
            <v>DOD-DEPARTMENT OF DE</v>
          </cell>
          <cell r="N3523" t="str">
            <v>CAPPELLO DISTRICT</v>
          </cell>
          <cell r="O3523" t="str">
            <v>Must stop at supply office to drop signed invoices off before leaving the lower base. Must allow inspection of vehicle if requested by Army Veterinary/Medical corps</v>
          </cell>
          <cell r="P3523">
            <v>42479</v>
          </cell>
          <cell r="Q3523">
            <v>44060.534884259301</v>
          </cell>
          <cell r="R3523">
            <v>43292</v>
          </cell>
          <cell r="S3523" t="str">
            <v>FRANKIE</v>
          </cell>
          <cell r="V3523" t="str">
            <v>41.388026</v>
          </cell>
          <cell r="W3523" t="str">
            <v>-72.082715</v>
          </cell>
        </row>
        <row r="3524">
          <cell r="B3524">
            <v>500146</v>
          </cell>
          <cell r="C3524" t="str">
            <v>USCGC Forward 7-7</v>
          </cell>
          <cell r="D3524" t="str">
            <v>DOD</v>
          </cell>
          <cell r="E3524">
            <v>0</v>
          </cell>
          <cell r="F3524" t="str">
            <v>MR</v>
          </cell>
          <cell r="G3524" t="str">
            <v>commercial st</v>
          </cell>
          <cell r="H3524" t="str">
            <v>boston</v>
          </cell>
          <cell r="I3524" t="str">
            <v>MA</v>
          </cell>
          <cell r="K3524" t="str">
            <v>Ambiguous Auto Street Ref Geocode</v>
          </cell>
          <cell r="L3524" t="str">
            <v>LG;EJ</v>
          </cell>
          <cell r="M3524" t="str">
            <v>DOD-DEPARTMENT OF DE</v>
          </cell>
          <cell r="N3524" t="str">
            <v>CAPPELLO DISTRICT</v>
          </cell>
          <cell r="P3524">
            <v>42487</v>
          </cell>
          <cell r="Q3524">
            <v>44000.568564814799</v>
          </cell>
          <cell r="R3524">
            <v>44101</v>
          </cell>
          <cell r="S3524" t="str">
            <v>FRANKIE</v>
          </cell>
          <cell r="V3524" t="str">
            <v>42.364110</v>
          </cell>
          <cell r="W3524" t="str">
            <v>-71.051065</v>
          </cell>
        </row>
        <row r="3525">
          <cell r="B3525">
            <v>500147</v>
          </cell>
          <cell r="C3525" t="str">
            <v>USNS Grumman</v>
          </cell>
          <cell r="D3525" t="str">
            <v>DOD</v>
          </cell>
          <cell r="E3525">
            <v>0</v>
          </cell>
          <cell r="F3525" t="str">
            <v>MTWRF</v>
          </cell>
          <cell r="G3525" t="str">
            <v>32 dry dock ave</v>
          </cell>
          <cell r="H3525" t="str">
            <v>BOSTON</v>
          </cell>
          <cell r="I3525" t="str">
            <v>MA</v>
          </cell>
          <cell r="J3525" t="str">
            <v>02210</v>
          </cell>
          <cell r="K3525" t="str">
            <v>Exact Auto Street Reference Geocoded</v>
          </cell>
          <cell r="L3525" t="str">
            <v>LG;EJ</v>
          </cell>
          <cell r="M3525" t="str">
            <v>DOD-DEPARTMENT OF DE</v>
          </cell>
          <cell r="N3525" t="str">
            <v>CAPPELLO DISTRICT</v>
          </cell>
          <cell r="O3525" t="str">
            <v>EFFECTIVE 8/10/20 Del in all locations unless cust chooses not to.</v>
          </cell>
          <cell r="P3525">
            <v>43629</v>
          </cell>
          <cell r="Q3525">
            <v>44053.541435185201</v>
          </cell>
          <cell r="R3525">
            <v>43993</v>
          </cell>
          <cell r="S3525" t="str">
            <v>FRANKIE</v>
          </cell>
          <cell r="V3525" t="str">
            <v>42.344796</v>
          </cell>
          <cell r="W3525" t="str">
            <v>-71.028542</v>
          </cell>
        </row>
        <row r="3526">
          <cell r="B3526">
            <v>500148</v>
          </cell>
          <cell r="C3526" t="str">
            <v>USCGC BEAR</v>
          </cell>
          <cell r="D3526" t="str">
            <v>DOD</v>
          </cell>
          <cell r="E3526">
            <v>0</v>
          </cell>
          <cell r="F3526" t="str">
            <v>MR</v>
          </cell>
          <cell r="G3526" t="str">
            <v>427 COMMERCIAL ST</v>
          </cell>
          <cell r="H3526" t="str">
            <v>BOSTON</v>
          </cell>
          <cell r="I3526" t="str">
            <v>MA</v>
          </cell>
          <cell r="J3526" t="str">
            <v>02109</v>
          </cell>
          <cell r="K3526" t="str">
            <v>Exact Auto Street Reference Geocoded</v>
          </cell>
          <cell r="L3526" t="str">
            <v>LG;EJ</v>
          </cell>
          <cell r="M3526" t="str">
            <v>DOD-DEPARTMENT OF DE</v>
          </cell>
          <cell r="N3526" t="str">
            <v>CAPPELLO DISTRICT</v>
          </cell>
          <cell r="P3526">
            <v>43720</v>
          </cell>
          <cell r="Q3526">
            <v>44761.783923611103</v>
          </cell>
          <cell r="R3526">
            <v>44761</v>
          </cell>
          <cell r="S3526" t="str">
            <v>FRANKIE</v>
          </cell>
          <cell r="V3526" t="str">
            <v>42.367320</v>
          </cell>
          <cell r="W3526" t="str">
            <v>-71.052714</v>
          </cell>
        </row>
        <row r="3527">
          <cell r="B3527">
            <v>500149</v>
          </cell>
          <cell r="C3527" t="str">
            <v>USS Montpelier 6-2</v>
          </cell>
          <cell r="D3527" t="str">
            <v>DOD</v>
          </cell>
          <cell r="E3527">
            <v>0</v>
          </cell>
          <cell r="F3527" t="str">
            <v>MTWRF</v>
          </cell>
          <cell r="G3527" t="str">
            <v>1 Crystal Lake Rd</v>
          </cell>
          <cell r="H3527" t="str">
            <v>Groton</v>
          </cell>
          <cell r="I3527" t="str">
            <v>CT</v>
          </cell>
          <cell r="K3527" t="str">
            <v>Exact Auto Street Reference Geocoded</v>
          </cell>
          <cell r="L3527" t="str">
            <v>IS;LG;EJ;DOD</v>
          </cell>
          <cell r="M3527" t="str">
            <v>DOD-DEPARTMENT OF DE</v>
          </cell>
          <cell r="N3527" t="str">
            <v>CAPPELLO DISTRICT</v>
          </cell>
          <cell r="O3527" t="str">
            <v>If new, Call DOD Groton Sponsor to grant you access to base.  860.625.9676.  Must stop at supply office to drop signed invoices off before leaving the lower base. Must allow inspection of vehicle if requested by Army Veterinary/Medical corps</v>
          </cell>
          <cell r="P3527">
            <v>42558</v>
          </cell>
          <cell r="Q3527">
            <v>44176.529074074097</v>
          </cell>
          <cell r="R3527">
            <v>44523</v>
          </cell>
          <cell r="S3527" t="str">
            <v>FRANKIE</v>
          </cell>
          <cell r="V3527" t="str">
            <v>41.387812</v>
          </cell>
          <cell r="W3527" t="str">
            <v>-72.086766</v>
          </cell>
        </row>
        <row r="3528">
          <cell r="B3528">
            <v>500156</v>
          </cell>
          <cell r="C3528" t="str">
            <v>PCU Colorado 7-7</v>
          </cell>
          <cell r="D3528" t="str">
            <v>DOD</v>
          </cell>
          <cell r="E3528">
            <v>0</v>
          </cell>
          <cell r="F3528" t="str">
            <v>MTWRF</v>
          </cell>
          <cell r="G3528" t="str">
            <v>1 Crystal Lake Rd</v>
          </cell>
          <cell r="H3528" t="str">
            <v>Groton</v>
          </cell>
          <cell r="I3528" t="str">
            <v>CT</v>
          </cell>
          <cell r="J3528" t="str">
            <v>06149</v>
          </cell>
          <cell r="K3528" t="str">
            <v>Self Geocoded</v>
          </cell>
          <cell r="L3528" t="str">
            <v>IS;LG;EJ;DOD</v>
          </cell>
          <cell r="M3528" t="str">
            <v>DOD-DEPARTMENT OF DE</v>
          </cell>
          <cell r="N3528" t="str">
            <v>CAPPELLO DISTRICT</v>
          </cell>
          <cell r="O3528" t="str">
            <v>If new, Call DOD Groton Sponsor to grant you access to base.  860.625.9676.  Must stop at supply office to drop signed invoices off before leaving the lower base. Must allow inspection of vehicle if requested by Army Veterinary/Medical corps</v>
          </cell>
          <cell r="P3528">
            <v>42635</v>
          </cell>
          <cell r="Q3528">
            <v>44389.626770833303</v>
          </cell>
          <cell r="R3528">
            <v>44766</v>
          </cell>
          <cell r="S3528" t="str">
            <v>FRANKIE</v>
          </cell>
          <cell r="V3528" t="str">
            <v>41.388318</v>
          </cell>
          <cell r="W3528" t="str">
            <v>-72.083782</v>
          </cell>
        </row>
        <row r="3529">
          <cell r="B3529">
            <v>500159</v>
          </cell>
          <cell r="C3529" t="str">
            <v>USS John Warner</v>
          </cell>
          <cell r="D3529" t="str">
            <v>DOD</v>
          </cell>
          <cell r="E3529">
            <v>0</v>
          </cell>
          <cell r="F3529" t="str">
            <v>MTWRF</v>
          </cell>
          <cell r="G3529" t="str">
            <v>1 Crystal Lake Rd</v>
          </cell>
          <cell r="H3529" t="str">
            <v>GROTON</v>
          </cell>
          <cell r="I3529" t="str">
            <v>CT</v>
          </cell>
          <cell r="J3529" t="str">
            <v>06349</v>
          </cell>
          <cell r="K3529" t="str">
            <v>High Confidence Auto Street Ref Geocoded</v>
          </cell>
          <cell r="L3529" t="str">
            <v>IS;LG;EJ;DOD</v>
          </cell>
          <cell r="M3529" t="str">
            <v>DOD-DEPARTMENT OF DE</v>
          </cell>
          <cell r="N3529" t="str">
            <v>CAPPELLO DISTRICT</v>
          </cell>
          <cell r="O3529" t="str">
            <v>If new, Call DOD Groton Sponsor to grant you access to base.  860.625.9676.  Must stop at supply office to drop signed invoices off before leaving the lower base. Must allow inspection of vehicle if requested by Army Veterinary/Medical corps</v>
          </cell>
          <cell r="P3529">
            <v>43607</v>
          </cell>
          <cell r="Q3529">
            <v>44176.529074074097</v>
          </cell>
          <cell r="R3529">
            <v>43677</v>
          </cell>
          <cell r="S3529" t="str">
            <v>FRANKIE</v>
          </cell>
          <cell r="V3529" t="str">
            <v>41.387812</v>
          </cell>
          <cell r="W3529" t="str">
            <v>-72.086766</v>
          </cell>
        </row>
        <row r="3530">
          <cell r="B3530">
            <v>500163</v>
          </cell>
          <cell r="C3530" t="str">
            <v>USS Lassen 7-12</v>
          </cell>
          <cell r="D3530" t="str">
            <v>DOD</v>
          </cell>
          <cell r="E3530">
            <v>0</v>
          </cell>
          <cell r="F3530" t="str">
            <v>TF</v>
          </cell>
          <cell r="G3530" t="str">
            <v>47 Chandler St</v>
          </cell>
          <cell r="H3530" t="str">
            <v>Newport</v>
          </cell>
          <cell r="I3530" t="str">
            <v>RI</v>
          </cell>
          <cell r="J3530" t="str">
            <v>06320</v>
          </cell>
          <cell r="K3530" t="str">
            <v>Low Confidence Auto Street Ref Geocoded</v>
          </cell>
          <cell r="L3530" t="str">
            <v>LG;EJ</v>
          </cell>
          <cell r="M3530" t="str">
            <v>DOD-DEPARTMENT OF DE</v>
          </cell>
          <cell r="N3530" t="str">
            <v>CAPPELLO DISTRICT</v>
          </cell>
          <cell r="P3530">
            <v>42905</v>
          </cell>
          <cell r="Q3530">
            <v>44452.488958333299</v>
          </cell>
          <cell r="R3530">
            <v>43362</v>
          </cell>
          <cell r="S3530" t="str">
            <v>FRANKIE</v>
          </cell>
          <cell r="V3530" t="str">
            <v>41.505793</v>
          </cell>
          <cell r="W3530" t="str">
            <v>-71.327212</v>
          </cell>
        </row>
        <row r="3531">
          <cell r="B3531">
            <v>500164</v>
          </cell>
          <cell r="C3531" t="str">
            <v>USNS Apache</v>
          </cell>
          <cell r="D3531" t="str">
            <v>DOD</v>
          </cell>
          <cell r="E3531">
            <v>0</v>
          </cell>
          <cell r="F3531" t="str">
            <v>MTWRF</v>
          </cell>
          <cell r="G3531" t="str">
            <v>1 Crystal Lake RD</v>
          </cell>
          <cell r="H3531" t="str">
            <v>GROTON</v>
          </cell>
          <cell r="I3531" t="str">
            <v>CT</v>
          </cell>
          <cell r="J3531" t="str">
            <v>06349</v>
          </cell>
          <cell r="K3531" t="str">
            <v>High Confidence Auto Street Ref Geocoded</v>
          </cell>
          <cell r="L3531" t="str">
            <v>IS;LG;EJ;DOD</v>
          </cell>
          <cell r="M3531" t="str">
            <v>DOD-DEPARTMENT OF DE</v>
          </cell>
          <cell r="N3531" t="str">
            <v>CAPPELLO DISTRICT</v>
          </cell>
          <cell r="O3531" t="str">
            <v>If new, Call DOD Groton Sponsor to grant you access to base.  860.625.9676.  Must stop at supply office to drop signed invoices off before leaving the lower base. Must allow inspection of vehicle if requested by Army Veterinary/Medical corps</v>
          </cell>
          <cell r="P3531">
            <v>43551</v>
          </cell>
          <cell r="Q3531">
            <v>44176.529074074097</v>
          </cell>
          <cell r="R3531">
            <v>44606</v>
          </cell>
          <cell r="S3531" t="str">
            <v>FRANKIE</v>
          </cell>
          <cell r="V3531" t="str">
            <v>41.387812</v>
          </cell>
          <cell r="W3531" t="str">
            <v>-72.086766</v>
          </cell>
        </row>
        <row r="3532">
          <cell r="B3532">
            <v>500166</v>
          </cell>
          <cell r="C3532" t="str">
            <v>MA ARMY GUARD-JERICHO VT</v>
          </cell>
          <cell r="D3532" t="str">
            <v>DOD</v>
          </cell>
          <cell r="E3532">
            <v>0</v>
          </cell>
          <cell r="F3532" t="str">
            <v>MTWRFSU</v>
          </cell>
          <cell r="G3532" t="str">
            <v>113 ETHAN ALLEN ROAD</v>
          </cell>
          <cell r="H3532" t="str">
            <v>JERICHO</v>
          </cell>
          <cell r="I3532" t="str">
            <v>VT</v>
          </cell>
          <cell r="J3532" t="str">
            <v>05465</v>
          </cell>
          <cell r="K3532" t="str">
            <v>Exact Auto Street Reference Geocoded</v>
          </cell>
          <cell r="M3532" t="str">
            <v>DOD-DEPARTMENT OF DE</v>
          </cell>
          <cell r="N3532" t="str">
            <v>CAPPELLO DISTRICT</v>
          </cell>
          <cell r="P3532">
            <v>44118</v>
          </cell>
          <cell r="Q3532">
            <v>44327.525474536997</v>
          </cell>
          <cell r="R3532">
            <v>44139</v>
          </cell>
          <cell r="S3532" t="str">
            <v>FRANKIE</v>
          </cell>
          <cell r="V3532" t="str">
            <v>44.480495</v>
          </cell>
          <cell r="W3532" t="str">
            <v>-72.941726</v>
          </cell>
        </row>
        <row r="3533">
          <cell r="B3533">
            <v>500167</v>
          </cell>
          <cell r="C3533" t="str">
            <v>NH ANG 157th MSG 8-5</v>
          </cell>
          <cell r="D3533" t="str">
            <v>DOD</v>
          </cell>
          <cell r="E3533">
            <v>0</v>
          </cell>
          <cell r="F3533" t="str">
            <v>MR</v>
          </cell>
          <cell r="G3533" t="str">
            <v>302 New Market St</v>
          </cell>
          <cell r="H3533" t="str">
            <v>Newington</v>
          </cell>
          <cell r="I3533" t="str">
            <v>NH</v>
          </cell>
          <cell r="J3533" t="str">
            <v>03801</v>
          </cell>
          <cell r="K3533" t="str">
            <v>Exact Auto Street Reference Geocoded</v>
          </cell>
          <cell r="L3533" t="str">
            <v>LG;EJ</v>
          </cell>
          <cell r="M3533" t="str">
            <v>DOD-DEPARTMENT OF DE</v>
          </cell>
          <cell r="N3533" t="str">
            <v>CAPPELLO DISTRICT</v>
          </cell>
          <cell r="O3533" t="str">
            <v>EFFECTIVE 8/10/20 Del in all locations unless cust chooses not to.</v>
          </cell>
          <cell r="P3533">
            <v>43017</v>
          </cell>
          <cell r="Q3533">
            <v>44053.541435185201</v>
          </cell>
          <cell r="R3533">
            <v>44650</v>
          </cell>
          <cell r="S3533" t="str">
            <v>FRANKIE</v>
          </cell>
          <cell r="V3533" t="str">
            <v>43.089671</v>
          </cell>
          <cell r="W3533" t="str">
            <v>-70.818094</v>
          </cell>
        </row>
        <row r="3534">
          <cell r="B3534">
            <v>500168</v>
          </cell>
          <cell r="C3534" t="str">
            <v>Vermont Air National Guard 8-4</v>
          </cell>
          <cell r="D3534" t="str">
            <v>DOD</v>
          </cell>
          <cell r="E3534">
            <v>0</v>
          </cell>
          <cell r="F3534" t="str">
            <v>MR</v>
          </cell>
          <cell r="G3534" t="str">
            <v>10 Falcon St</v>
          </cell>
          <cell r="H3534" t="str">
            <v>SOUTH BURLINGTON</v>
          </cell>
          <cell r="I3534" t="str">
            <v>VT</v>
          </cell>
          <cell r="J3534" t="str">
            <v>05403</v>
          </cell>
          <cell r="K3534" t="str">
            <v>High Confidence Auto Street Ref Geocoded</v>
          </cell>
          <cell r="M3534" t="str">
            <v>DOD-DEPARTMENT OF DE</v>
          </cell>
          <cell r="N3534" t="str">
            <v>CAPPELLO DISTRICT</v>
          </cell>
          <cell r="O3534" t="str">
            <v>EFFECTIVE 8/10/20 Del in all locations unless cust chooses not to.</v>
          </cell>
          <cell r="P3534">
            <v>43019</v>
          </cell>
          <cell r="Q3534">
            <v>44398.829085648104</v>
          </cell>
          <cell r="R3534">
            <v>44657</v>
          </cell>
          <cell r="S3534" t="str">
            <v>FRANKIE</v>
          </cell>
          <cell r="V3534" t="str">
            <v>44.475865</v>
          </cell>
          <cell r="W3534" t="str">
            <v>-73.144840</v>
          </cell>
        </row>
        <row r="3535">
          <cell r="B3535">
            <v>500171</v>
          </cell>
          <cell r="C3535" t="str">
            <v>3rd BN 25th Marines-Jericho Ctr</v>
          </cell>
          <cell r="E3535">
            <v>0</v>
          </cell>
          <cell r="F3535" t="str">
            <v>MR</v>
          </cell>
          <cell r="G3535" t="str">
            <v>90 ETHAN ALLEN ROAD</v>
          </cell>
          <cell r="H3535" t="str">
            <v>JERICO</v>
          </cell>
          <cell r="I3535" t="str">
            <v>VT</v>
          </cell>
          <cell r="J3535" t="str">
            <v>05465</v>
          </cell>
          <cell r="K3535" t="str">
            <v>High Confidence Auto Street Ref Geocoded</v>
          </cell>
          <cell r="M3535" t="str">
            <v>DOD-DEPARTMENT OF DE</v>
          </cell>
          <cell r="N3535" t="str">
            <v>CAPPELLO DISTRICT</v>
          </cell>
          <cell r="P3535">
            <v>44002</v>
          </cell>
          <cell r="Q3535">
            <v>44028.578182870398</v>
          </cell>
          <cell r="S3535" t="str">
            <v>FRANKIE</v>
          </cell>
          <cell r="V3535" t="str">
            <v>44.480504</v>
          </cell>
          <cell r="W3535" t="str">
            <v>-72.946550</v>
          </cell>
        </row>
        <row r="3536">
          <cell r="B3536">
            <v>500172</v>
          </cell>
          <cell r="C3536" t="str">
            <v>747 MP CO    Ware CHANGED TO B.Bay</v>
          </cell>
          <cell r="D3536" t="str">
            <v>DOD</v>
          </cell>
          <cell r="E3536">
            <v>0</v>
          </cell>
          <cell r="F3536" t="str">
            <v>W</v>
          </cell>
          <cell r="G3536" t="str">
            <v>233 West St</v>
          </cell>
          <cell r="H3536" t="str">
            <v>ware</v>
          </cell>
          <cell r="I3536" t="str">
            <v>MA</v>
          </cell>
          <cell r="J3536" t="str">
            <v>01082</v>
          </cell>
          <cell r="K3536" t="str">
            <v>High Confidence Auto Street Ref Geocoded</v>
          </cell>
          <cell r="M3536" t="str">
            <v>DOD-DEPARTMENT OF DE</v>
          </cell>
          <cell r="N3536" t="str">
            <v>CAPPELLO DISTRICT</v>
          </cell>
          <cell r="O3536" t="str">
            <v>EFFECTIVE 8/10/20 Del in all locations unless cust chooses not to.</v>
          </cell>
          <cell r="P3536">
            <v>43119</v>
          </cell>
          <cell r="Q3536">
            <v>44053.541435185201</v>
          </cell>
          <cell r="R3536">
            <v>44594</v>
          </cell>
          <cell r="S3536" t="str">
            <v>FRANKIE</v>
          </cell>
          <cell r="V3536" t="str">
            <v>42.249202</v>
          </cell>
          <cell r="W3536" t="str">
            <v>-72.261180</v>
          </cell>
        </row>
        <row r="3537">
          <cell r="B3537">
            <v>500173</v>
          </cell>
          <cell r="C3537" t="str">
            <v>USCGC Sanibel</v>
          </cell>
          <cell r="D3537" t="str">
            <v>DOD</v>
          </cell>
          <cell r="E3537">
            <v>0</v>
          </cell>
          <cell r="F3537" t="str">
            <v>MR</v>
          </cell>
          <cell r="G3537" t="str">
            <v>1 Little Harbor RD</v>
          </cell>
          <cell r="H3537" t="str">
            <v>WOODS HOLE</v>
          </cell>
          <cell r="I3537" t="str">
            <v>MA</v>
          </cell>
          <cell r="J3537" t="str">
            <v>02543</v>
          </cell>
          <cell r="K3537" t="str">
            <v>Med Confidence Auto Street Ref Geocoded</v>
          </cell>
          <cell r="L3537" t="str">
            <v>LG;EJ</v>
          </cell>
          <cell r="M3537" t="str">
            <v>DOD-DEPARTMENT OF DE</v>
          </cell>
          <cell r="N3537" t="str">
            <v>CAPPELLO DISTRICT</v>
          </cell>
          <cell r="P3537">
            <v>43124</v>
          </cell>
          <cell r="Q3537">
            <v>44000.568564814799</v>
          </cell>
          <cell r="R3537">
            <v>43268</v>
          </cell>
          <cell r="S3537" t="str">
            <v>FRANKIE</v>
          </cell>
          <cell r="V3537" t="str">
            <v>41.522840</v>
          </cell>
          <cell r="W3537" t="str">
            <v>-70.667780</v>
          </cell>
        </row>
        <row r="3538">
          <cell r="B3538">
            <v>500175</v>
          </cell>
          <cell r="C3538" t="str">
            <v>USS LITTLE ROCK  SPECIAL</v>
          </cell>
          <cell r="D3538" t="str">
            <v>DOD</v>
          </cell>
          <cell r="E3538">
            <v>0</v>
          </cell>
          <cell r="F3538" t="str">
            <v>MTWRF</v>
          </cell>
          <cell r="G3538" t="str">
            <v>625 Nutmeg rd n</v>
          </cell>
          <cell r="H3538" t="str">
            <v>South Windsor</v>
          </cell>
          <cell r="I3538" t="str">
            <v>CT</v>
          </cell>
          <cell r="J3538" t="str">
            <v>06101</v>
          </cell>
          <cell r="K3538" t="str">
            <v>Ambiguous Auto Street Ref Geocode</v>
          </cell>
          <cell r="L3538" t="str">
            <v>LG;EJ</v>
          </cell>
          <cell r="M3538" t="str">
            <v>DOD-DEPARTMENT OF DE</v>
          </cell>
          <cell r="N3538" t="str">
            <v>CAPPELLO DISTRICT</v>
          </cell>
          <cell r="P3538">
            <v>43151</v>
          </cell>
          <cell r="Q3538">
            <v>44000.568564814799</v>
          </cell>
          <cell r="R3538">
            <v>43174</v>
          </cell>
          <cell r="S3538" t="str">
            <v>FRANKIE</v>
          </cell>
          <cell r="V3538" t="str">
            <v>41.737912</v>
          </cell>
          <cell r="W3538" t="str">
            <v>-72.729570</v>
          </cell>
        </row>
        <row r="3539">
          <cell r="B3539">
            <v>500176</v>
          </cell>
          <cell r="C3539" t="str">
            <v>PCU Michael Monsoor</v>
          </cell>
          <cell r="D3539" t="str">
            <v>DOD</v>
          </cell>
          <cell r="E3539">
            <v>0</v>
          </cell>
          <cell r="F3539" t="str">
            <v>MR</v>
          </cell>
          <cell r="G3539" t="str">
            <v>590 Washington St</v>
          </cell>
          <cell r="H3539" t="str">
            <v>Bath</v>
          </cell>
          <cell r="I3539" t="str">
            <v>ME</v>
          </cell>
          <cell r="J3539" t="str">
            <v>04530</v>
          </cell>
          <cell r="K3539" t="str">
            <v>Exact Auto Street Reference Geocoded</v>
          </cell>
          <cell r="L3539" t="str">
            <v>LG;EJ</v>
          </cell>
          <cell r="M3539" t="str">
            <v>DOD-DEPARTMENT OF DE</v>
          </cell>
          <cell r="N3539" t="str">
            <v>CAPPELLO DISTRICT</v>
          </cell>
          <cell r="O3539" t="str">
            <v>Delivery to South Gate.  Call 903.638.1519</v>
          </cell>
          <cell r="P3539">
            <v>43166</v>
          </cell>
          <cell r="Q3539">
            <v>44363.720196759299</v>
          </cell>
          <cell r="R3539">
            <v>43353</v>
          </cell>
          <cell r="S3539" t="str">
            <v>FRANKIE</v>
          </cell>
          <cell r="V3539" t="str">
            <v>43.905829</v>
          </cell>
          <cell r="W3539" t="str">
            <v>-69.816009</v>
          </cell>
        </row>
        <row r="3540">
          <cell r="B3540">
            <v>500178</v>
          </cell>
          <cell r="C3540" t="str">
            <v>0185 EN CO Support</v>
          </cell>
          <cell r="D3540" t="str">
            <v>DOD</v>
          </cell>
          <cell r="E3540">
            <v>0</v>
          </cell>
          <cell r="F3540" t="str">
            <v>MR</v>
          </cell>
          <cell r="G3540" t="str">
            <v>120 Sinock ST</v>
          </cell>
          <cell r="H3540" t="str">
            <v>CARIBOU</v>
          </cell>
          <cell r="I3540" t="str">
            <v>ME</v>
          </cell>
          <cell r="J3540" t="str">
            <v>04736</v>
          </cell>
          <cell r="K3540" t="str">
            <v>High Confidence Auto Street Ref Geocoded</v>
          </cell>
          <cell r="M3540" t="str">
            <v>DOD-DEPARTMENT OF DE</v>
          </cell>
          <cell r="N3540" t="str">
            <v>CAPPELLO DISTRICT</v>
          </cell>
          <cell r="P3540">
            <v>43178</v>
          </cell>
          <cell r="Q3540">
            <v>44000.568564814799</v>
          </cell>
          <cell r="S3540" t="str">
            <v>FRANKIE</v>
          </cell>
          <cell r="V3540" t="str">
            <v>46.853036</v>
          </cell>
          <cell r="W3540" t="str">
            <v>-68.019444</v>
          </cell>
        </row>
        <row r="3541">
          <cell r="B3541">
            <v>500179</v>
          </cell>
          <cell r="C3541" t="str">
            <v>0133 EN BN CO</v>
          </cell>
          <cell r="D3541" t="str">
            <v>DOD</v>
          </cell>
          <cell r="E3541">
            <v>0</v>
          </cell>
          <cell r="F3541" t="str">
            <v>MR</v>
          </cell>
          <cell r="G3541" t="str">
            <v>11 Ordinence Dr</v>
          </cell>
          <cell r="H3541" t="str">
            <v>BRUNSWICK</v>
          </cell>
          <cell r="I3541" t="str">
            <v>ME</v>
          </cell>
          <cell r="J3541" t="str">
            <v>04011</v>
          </cell>
          <cell r="K3541" t="str">
            <v>Med Confidence Auto Street Ref Geocoded</v>
          </cell>
          <cell r="M3541" t="str">
            <v>DOD-DEPARTMENT OF DE</v>
          </cell>
          <cell r="N3541" t="str">
            <v>CAPPELLO DISTRICT</v>
          </cell>
          <cell r="P3541">
            <v>43178</v>
          </cell>
          <cell r="Q3541">
            <v>44000.568564814799</v>
          </cell>
          <cell r="S3541" t="str">
            <v>FRANKIE</v>
          </cell>
          <cell r="V3541" t="str">
            <v>43.878390</v>
          </cell>
          <cell r="W3541" t="str">
            <v>-69.923294</v>
          </cell>
        </row>
        <row r="3542">
          <cell r="B3542">
            <v>500180</v>
          </cell>
          <cell r="C3542" t="str">
            <v>W8GD 240th</v>
          </cell>
          <cell r="D3542" t="str">
            <v>DOD</v>
          </cell>
          <cell r="E3542">
            <v>0</v>
          </cell>
          <cell r="F3542" t="str">
            <v>MR</v>
          </cell>
          <cell r="G3542" t="str">
            <v>289 Hildreth St N</v>
          </cell>
          <cell r="H3542" t="str">
            <v>BANGOR</v>
          </cell>
          <cell r="I3542" t="str">
            <v>ME</v>
          </cell>
          <cell r="J3542" t="str">
            <v>04401</v>
          </cell>
          <cell r="K3542" t="str">
            <v>High Confidence Auto Street Ref Geocoded</v>
          </cell>
          <cell r="M3542" t="str">
            <v>DOD-DEPARTMENT OF DE</v>
          </cell>
          <cell r="N3542" t="str">
            <v>CAPPELLO DISTRICT</v>
          </cell>
          <cell r="P3542">
            <v>43178</v>
          </cell>
          <cell r="Q3542">
            <v>44000.568564814799</v>
          </cell>
          <cell r="S3542" t="str">
            <v>FRANKIE</v>
          </cell>
          <cell r="V3542" t="str">
            <v>44.802680</v>
          </cell>
          <cell r="W3542" t="str">
            <v>-68.839000</v>
          </cell>
        </row>
        <row r="3543">
          <cell r="B3543">
            <v>500182</v>
          </cell>
          <cell r="C3543" t="str">
            <v>PCU Mancester DOD</v>
          </cell>
          <cell r="D3543" t="str">
            <v>DOD</v>
          </cell>
          <cell r="E3543">
            <v>0</v>
          </cell>
          <cell r="F3543" t="str">
            <v>MR</v>
          </cell>
          <cell r="G3543" t="str">
            <v>New Hampshire State Pier</v>
          </cell>
          <cell r="H3543" t="str">
            <v>PORTSMOUTH</v>
          </cell>
          <cell r="I3543" t="str">
            <v>NH</v>
          </cell>
          <cell r="J3543" t="str">
            <v>03804</v>
          </cell>
          <cell r="K3543" t="str">
            <v>Ambiguous Auto Street Ref Geocode</v>
          </cell>
          <cell r="L3543" t="str">
            <v>LG;EJ;NO BLANKTS;DOD</v>
          </cell>
          <cell r="M3543" t="str">
            <v>DOD-DEPARTMENT OF DE</v>
          </cell>
          <cell r="N3543" t="str">
            <v>CAPPELLO DISTRICT</v>
          </cell>
          <cell r="P3543">
            <v>43214</v>
          </cell>
          <cell r="Q3543">
            <v>44176.530590277798</v>
          </cell>
          <cell r="R3543">
            <v>43243</v>
          </cell>
          <cell r="S3543" t="str">
            <v>FRANKIE</v>
          </cell>
          <cell r="V3543" t="str">
            <v>43.073670</v>
          </cell>
          <cell r="W3543" t="str">
            <v>-70.802449</v>
          </cell>
        </row>
        <row r="3544">
          <cell r="B3544">
            <v>500184</v>
          </cell>
          <cell r="C3544" t="str">
            <v>USS Thomas Hudner CHANGED TO NEWPORT</v>
          </cell>
          <cell r="D3544" t="str">
            <v>DOD</v>
          </cell>
          <cell r="E3544">
            <v>0</v>
          </cell>
          <cell r="F3544" t="str">
            <v>TF</v>
          </cell>
          <cell r="G3544" t="str">
            <v>10 Chandlar st</v>
          </cell>
          <cell r="H3544" t="str">
            <v>Newport</v>
          </cell>
          <cell r="I3544" t="str">
            <v>RI</v>
          </cell>
          <cell r="J3544" t="str">
            <v>05841</v>
          </cell>
          <cell r="K3544" t="str">
            <v>Low Confidence Auto Street Ref Geocoded</v>
          </cell>
          <cell r="L3544" t="str">
            <v>LG;EJ</v>
          </cell>
          <cell r="M3544" t="str">
            <v>DOD-DEPARTMENT OF DE</v>
          </cell>
          <cell r="N3544" t="str">
            <v>CAPPELLO DISTRICT</v>
          </cell>
          <cell r="P3544">
            <v>43220</v>
          </cell>
          <cell r="Q3544">
            <v>44452.488958333299</v>
          </cell>
          <cell r="R3544">
            <v>43388</v>
          </cell>
          <cell r="S3544" t="str">
            <v>FRANKIE</v>
          </cell>
          <cell r="V3544" t="str">
            <v>41.505063</v>
          </cell>
          <cell r="W3544" t="str">
            <v>-71.327730</v>
          </cell>
        </row>
        <row r="3545">
          <cell r="B3545">
            <v>500186</v>
          </cell>
          <cell r="C3545" t="str">
            <v>Tisa Ft Drum</v>
          </cell>
          <cell r="D3545" t="str">
            <v>DOD</v>
          </cell>
          <cell r="E3545">
            <v>0</v>
          </cell>
          <cell r="F3545" t="str">
            <v>U</v>
          </cell>
          <cell r="G3545" t="str">
            <v>10 Quartermaster Rd</v>
          </cell>
          <cell r="H3545" t="str">
            <v>FORT DRUM</v>
          </cell>
          <cell r="I3545" t="str">
            <v>NY</v>
          </cell>
          <cell r="J3545" t="str">
            <v>13602</v>
          </cell>
          <cell r="K3545" t="str">
            <v>Exact Auto Street Reference Geocoded</v>
          </cell>
          <cell r="M3545" t="str">
            <v>DOD-DEPARTMENT OF DE</v>
          </cell>
          <cell r="N3545" t="str">
            <v>CAPPELLO DISTRICT</v>
          </cell>
          <cell r="P3545">
            <v>43245</v>
          </cell>
          <cell r="Q3545">
            <v>44000.568564814799</v>
          </cell>
          <cell r="R3545">
            <v>43650</v>
          </cell>
          <cell r="S3545" t="str">
            <v>FRANKIE</v>
          </cell>
          <cell r="V3545" t="str">
            <v>44.027454</v>
          </cell>
          <cell r="W3545" t="str">
            <v>-75.771279</v>
          </cell>
        </row>
        <row r="3546">
          <cell r="B3546">
            <v>500190</v>
          </cell>
          <cell r="C3546" t="str">
            <v>2ND BCT MTN CAFE</v>
          </cell>
          <cell r="D3546" t="str">
            <v>DOD</v>
          </cell>
          <cell r="E3546">
            <v>0</v>
          </cell>
          <cell r="F3546" t="str">
            <v>U</v>
          </cell>
          <cell r="G3546" t="str">
            <v>10150 4TH ARMOR DIV DR</v>
          </cell>
          <cell r="H3546" t="str">
            <v>FORT DRUM</v>
          </cell>
          <cell r="I3546" t="str">
            <v>NY</v>
          </cell>
          <cell r="J3546" t="str">
            <v>13602</v>
          </cell>
          <cell r="K3546" t="str">
            <v>City Center Geocoded</v>
          </cell>
          <cell r="M3546" t="str">
            <v>DOD-DEPARTMENT OF DE</v>
          </cell>
          <cell r="N3546" t="str">
            <v>CAPPELLO DISTRICT</v>
          </cell>
          <cell r="P3546">
            <v>43639</v>
          </cell>
          <cell r="Q3546">
            <v>44000.568564814799</v>
          </cell>
          <cell r="R3546">
            <v>43795</v>
          </cell>
          <cell r="S3546" t="str">
            <v>FRANKIE</v>
          </cell>
          <cell r="V3546" t="str">
            <v>44.037600</v>
          </cell>
          <cell r="W3546" t="str">
            <v>-75.767400</v>
          </cell>
        </row>
        <row r="3547">
          <cell r="B3547">
            <v>500192</v>
          </cell>
          <cell r="C3547" t="str">
            <v>USNC Zeus</v>
          </cell>
          <cell r="D3547" t="str">
            <v>DOD</v>
          </cell>
          <cell r="E3547">
            <v>0</v>
          </cell>
          <cell r="F3547" t="str">
            <v>MR</v>
          </cell>
          <cell r="G3547" t="str">
            <v>126 shattuck way</v>
          </cell>
          <cell r="H3547" t="str">
            <v>PORTSMOUTH</v>
          </cell>
          <cell r="I3547" t="str">
            <v>NH</v>
          </cell>
          <cell r="J3547" t="str">
            <v>03801</v>
          </cell>
          <cell r="K3547" t="str">
            <v>High Confidence Auto Street Ref Geocoded</v>
          </cell>
          <cell r="L3547" t="str">
            <v>LG;EJ;NO BLANKTS;DOD</v>
          </cell>
          <cell r="M3547" t="str">
            <v>DOD-DEPARTMENT OF DE</v>
          </cell>
          <cell r="N3547" t="str">
            <v>CAPPELLO DISTRICT</v>
          </cell>
          <cell r="O3547" t="str">
            <v>EFFECTIVE 8/10/20 Del in all locations unless cust chooses not to.</v>
          </cell>
          <cell r="P3547">
            <v>43252</v>
          </cell>
          <cell r="Q3547">
            <v>44336.580972222197</v>
          </cell>
          <cell r="R3547">
            <v>44738</v>
          </cell>
          <cell r="S3547" t="str">
            <v>ADMIN</v>
          </cell>
          <cell r="V3547" t="str">
            <v>43.100263</v>
          </cell>
          <cell r="W3547" t="str">
            <v>-70.799384</v>
          </cell>
        </row>
        <row r="3548">
          <cell r="B3548">
            <v>500193</v>
          </cell>
          <cell r="C3548" t="str">
            <v>PCU South Dakota</v>
          </cell>
          <cell r="D3548" t="str">
            <v>A</v>
          </cell>
          <cell r="E3548">
            <v>0</v>
          </cell>
          <cell r="F3548" t="str">
            <v>MTWRF</v>
          </cell>
          <cell r="G3548" t="str">
            <v>1 Crystal Lake Rd</v>
          </cell>
          <cell r="H3548" t="str">
            <v>GROTON</v>
          </cell>
          <cell r="I3548" t="str">
            <v>CT</v>
          </cell>
          <cell r="J3548" t="str">
            <v>06349</v>
          </cell>
          <cell r="K3548" t="str">
            <v>High Confidence Auto Street Ref Geocoded</v>
          </cell>
          <cell r="M3548" t="str">
            <v>DOD-DEPARTMENT OF DE</v>
          </cell>
          <cell r="N3548" t="str">
            <v>CAPPELLO DISTRICT</v>
          </cell>
          <cell r="O3548" t="str">
            <v>Must stop at supply office to drop signed invoices off before leaving the lower base. Must allow inspection of vehicle if requested by Army Veterinary/Medical corps</v>
          </cell>
          <cell r="P3548">
            <v>44002</v>
          </cell>
          <cell r="Q3548">
            <v>44635.598599536999</v>
          </cell>
          <cell r="R3548">
            <v>44766</v>
          </cell>
          <cell r="S3548" t="str">
            <v>FRANKIE</v>
          </cell>
          <cell r="V3548" t="str">
            <v>41.387812</v>
          </cell>
          <cell r="W3548" t="str">
            <v>-72.086766</v>
          </cell>
        </row>
        <row r="3549">
          <cell r="B3549">
            <v>500194</v>
          </cell>
          <cell r="C3549" t="str">
            <v>TISA-SSMO</v>
          </cell>
          <cell r="D3549" t="str">
            <v>DOD</v>
          </cell>
          <cell r="E3549">
            <v>0</v>
          </cell>
          <cell r="F3549" t="str">
            <v>MWF</v>
          </cell>
          <cell r="G3549" t="str">
            <v>Quatermaster rd</v>
          </cell>
          <cell r="H3549" t="str">
            <v>FORT DRUM</v>
          </cell>
          <cell r="I3549" t="str">
            <v>NY</v>
          </cell>
          <cell r="J3549" t="str">
            <v>13602</v>
          </cell>
          <cell r="K3549" t="str">
            <v>Low Confidence Auto Street Ref Geocoded</v>
          </cell>
          <cell r="M3549" t="str">
            <v>DOD-DEPARTMENT OF DE</v>
          </cell>
          <cell r="N3549" t="str">
            <v>CAPPELLO DISTRICT</v>
          </cell>
          <cell r="P3549">
            <v>43271</v>
          </cell>
          <cell r="Q3549">
            <v>44000.568564814799</v>
          </cell>
          <cell r="S3549" t="str">
            <v>FRANKIE</v>
          </cell>
          <cell r="V3549" t="str">
            <v>44.028000</v>
          </cell>
          <cell r="W3549" t="str">
            <v>-75.770570</v>
          </cell>
        </row>
        <row r="3550">
          <cell r="B3550">
            <v>500195</v>
          </cell>
          <cell r="C3550" t="str">
            <v>JFHQ  NH 8-4</v>
          </cell>
          <cell r="D3550" t="str">
            <v>DOD</v>
          </cell>
          <cell r="E3550">
            <v>0</v>
          </cell>
          <cell r="F3550" t="str">
            <v>M</v>
          </cell>
          <cell r="G3550" t="str">
            <v>5 Mountian School Road</v>
          </cell>
          <cell r="H3550" t="str">
            <v>JERICHO</v>
          </cell>
          <cell r="I3550" t="str">
            <v>VT</v>
          </cell>
          <cell r="J3550" t="str">
            <v>05465</v>
          </cell>
          <cell r="K3550" t="str">
            <v>High Confidence Auto Street Ref Geocoded</v>
          </cell>
          <cell r="M3550" t="str">
            <v>DOD-DEPARTMENT OF DE</v>
          </cell>
          <cell r="N3550" t="str">
            <v>CAPPELLO DISTRICT</v>
          </cell>
          <cell r="P3550">
            <v>43308</v>
          </cell>
          <cell r="Q3550">
            <v>44650.449328703697</v>
          </cell>
          <cell r="R3550">
            <v>44649</v>
          </cell>
          <cell r="S3550" t="str">
            <v>ADMIN</v>
          </cell>
          <cell r="V3550" t="str">
            <v>44.480476</v>
          </cell>
          <cell r="W3550" t="str">
            <v>-72.952453</v>
          </cell>
        </row>
        <row r="3551">
          <cell r="B3551">
            <v>500196</v>
          </cell>
          <cell r="C3551" t="str">
            <v>USS Indiana Hull 789</v>
          </cell>
          <cell r="D3551" t="str">
            <v>DOD</v>
          </cell>
          <cell r="E3551">
            <v>0</v>
          </cell>
          <cell r="F3551" t="str">
            <v>MTWRF</v>
          </cell>
          <cell r="G3551" t="str">
            <v>1 Crystal Lake Rd</v>
          </cell>
          <cell r="H3551" t="str">
            <v>GROTON</v>
          </cell>
          <cell r="I3551" t="str">
            <v>CT</v>
          </cell>
          <cell r="J3551" t="str">
            <v>06349</v>
          </cell>
          <cell r="K3551" t="str">
            <v>High Confidence Auto Street Ref Geocoded</v>
          </cell>
          <cell r="L3551" t="str">
            <v>IS;LG;EJ;DOD</v>
          </cell>
          <cell r="M3551" t="str">
            <v>DOD-DEPARTMENT OF DE</v>
          </cell>
          <cell r="N3551" t="str">
            <v>CAPPELLO DISTRICT</v>
          </cell>
          <cell r="O3551" t="str">
            <v>If new, Call DOD Groton Sponsor to grant you access to base.  860.625.9676.  Must stop at supply office to drop signed invoices off before leaving the lower base. Must allow inspection of vehicle if requested by Army Veterinary/Medical corps</v>
          </cell>
          <cell r="P3551">
            <v>43546</v>
          </cell>
          <cell r="Q3551">
            <v>44176.529074074097</v>
          </cell>
          <cell r="R3551">
            <v>44598</v>
          </cell>
          <cell r="S3551" t="str">
            <v>FRANKIE</v>
          </cell>
          <cell r="V3551" t="str">
            <v>41.387812</v>
          </cell>
          <cell r="W3551" t="str">
            <v>-72.086766</v>
          </cell>
        </row>
        <row r="3552">
          <cell r="B3552">
            <v>500197</v>
          </cell>
          <cell r="C3552" t="str">
            <v>USCGC Oak</v>
          </cell>
          <cell r="D3552" t="str">
            <v>DOD</v>
          </cell>
          <cell r="E3552">
            <v>0</v>
          </cell>
          <cell r="F3552" t="str">
            <v>TF</v>
          </cell>
          <cell r="G3552" t="str">
            <v>47 Chandler St</v>
          </cell>
          <cell r="H3552" t="str">
            <v>NEWPORT</v>
          </cell>
          <cell r="I3552" t="str">
            <v>RI</v>
          </cell>
          <cell r="J3552" t="str">
            <v>02840</v>
          </cell>
          <cell r="K3552" t="str">
            <v>High Confidence Auto Street Ref Geocoded</v>
          </cell>
          <cell r="L3552" t="str">
            <v>LG;EJ</v>
          </cell>
          <cell r="M3552" t="str">
            <v>DOD-DEPARTMENT OF DE</v>
          </cell>
          <cell r="N3552" t="str">
            <v>CAPPELLO DISTRICT</v>
          </cell>
          <cell r="P3552">
            <v>43411</v>
          </cell>
          <cell r="Q3552">
            <v>44452.488958333299</v>
          </cell>
          <cell r="S3552" t="str">
            <v>FRANKIE</v>
          </cell>
          <cell r="V3552" t="str">
            <v>41.505793</v>
          </cell>
          <cell r="W3552" t="str">
            <v>-71.327212</v>
          </cell>
        </row>
        <row r="3553">
          <cell r="B3553">
            <v>500198</v>
          </cell>
          <cell r="C3553" t="str">
            <v>PCU Sioux City Hull 11</v>
          </cell>
          <cell r="D3553" t="str">
            <v>DOD</v>
          </cell>
          <cell r="E3553">
            <v>0</v>
          </cell>
          <cell r="F3553" t="str">
            <v>MTWRF</v>
          </cell>
          <cell r="G3553" t="str">
            <v>1 Crystal Lake rd</v>
          </cell>
          <cell r="H3553" t="str">
            <v>GROTON</v>
          </cell>
          <cell r="I3553" t="str">
            <v>CT</v>
          </cell>
          <cell r="J3553" t="str">
            <v>06349</v>
          </cell>
          <cell r="K3553" t="str">
            <v>High Confidence Auto Street Ref Geocoded</v>
          </cell>
          <cell r="L3553" t="str">
            <v>IS;LG;EJ;DOD</v>
          </cell>
          <cell r="M3553" t="str">
            <v>DOD-DEPARTMENT OF DE</v>
          </cell>
          <cell r="N3553" t="str">
            <v>CAPPELLO DISTRICT</v>
          </cell>
          <cell r="O3553" t="str">
            <v>If new, Call DOD Groton Sponsor to grant you access to base.  860.625.9676.  Must stop at supply office to drop signed invoices off before leaving the lower base. Must allow inspection of vehicle if requested by Army Veterinary/Medical corps</v>
          </cell>
          <cell r="P3553">
            <v>43412</v>
          </cell>
          <cell r="Q3553">
            <v>44183.455451388902</v>
          </cell>
          <cell r="R3553">
            <v>43795</v>
          </cell>
          <cell r="S3553" t="str">
            <v>FRANKIE</v>
          </cell>
          <cell r="V3553" t="str">
            <v>41.387812</v>
          </cell>
          <cell r="W3553" t="str">
            <v>-72.086766</v>
          </cell>
        </row>
        <row r="3554">
          <cell r="B3554">
            <v>500199</v>
          </cell>
          <cell r="C3554" t="str">
            <v>PCU Wichita</v>
          </cell>
          <cell r="D3554" t="str">
            <v>DOD</v>
          </cell>
          <cell r="E3554">
            <v>0</v>
          </cell>
          <cell r="F3554" t="str">
            <v>MTWRF</v>
          </cell>
          <cell r="G3554" t="str">
            <v>1 Crystal Lake RD</v>
          </cell>
          <cell r="H3554" t="str">
            <v>GROTON</v>
          </cell>
          <cell r="I3554" t="str">
            <v>CT</v>
          </cell>
          <cell r="J3554" t="str">
            <v>06349</v>
          </cell>
          <cell r="K3554" t="str">
            <v>High Confidence Auto Street Ref Geocoded</v>
          </cell>
          <cell r="L3554" t="str">
            <v>IS;LG;EJ;DOD</v>
          </cell>
          <cell r="M3554" t="str">
            <v>DOD-DEPARTMENT OF DE</v>
          </cell>
          <cell r="N3554" t="str">
            <v>CAPPELLO DISTRICT</v>
          </cell>
          <cell r="O3554" t="str">
            <v>If new, Call DOD Groton Sponsor to grant you access to base.  860.625.9676.  Must stop at supply office to drop signed invoices off before leaving the lower base. Must allow inspection of vehicle if requested by Army Veterinary/Medical corps</v>
          </cell>
          <cell r="P3554">
            <v>43418</v>
          </cell>
          <cell r="Q3554">
            <v>44176.529074074097</v>
          </cell>
          <cell r="S3554" t="str">
            <v>FRANKIE</v>
          </cell>
          <cell r="V3554" t="str">
            <v>41.387812</v>
          </cell>
          <cell r="W3554" t="str">
            <v>-72.086766</v>
          </cell>
        </row>
        <row r="3555">
          <cell r="B3555">
            <v>500200</v>
          </cell>
          <cell r="C3555" t="str">
            <v>USNS Supply 7-12</v>
          </cell>
          <cell r="D3555" t="str">
            <v>DOD</v>
          </cell>
          <cell r="E3555">
            <v>0</v>
          </cell>
          <cell r="F3555" t="str">
            <v>MRF</v>
          </cell>
          <cell r="G3555" t="str">
            <v>5 Tide St</v>
          </cell>
          <cell r="H3555" t="str">
            <v>BOSTON</v>
          </cell>
          <cell r="I3555" t="str">
            <v>MA</v>
          </cell>
          <cell r="J3555" t="str">
            <v>02210</v>
          </cell>
          <cell r="K3555" t="str">
            <v>Exact Auto Street Reference Geocoded</v>
          </cell>
          <cell r="L3555" t="str">
            <v>LG;EJ</v>
          </cell>
          <cell r="M3555" t="str">
            <v>DOD-DEPARTMENT OF DE</v>
          </cell>
          <cell r="N3555" t="str">
            <v>CAPPELLO DISTRICT</v>
          </cell>
          <cell r="P3555">
            <v>43458</v>
          </cell>
          <cell r="Q3555">
            <v>44000.568564814799</v>
          </cell>
          <cell r="R3555">
            <v>43489</v>
          </cell>
          <cell r="S3555" t="str">
            <v>FRANKIE</v>
          </cell>
          <cell r="V3555" t="str">
            <v>42.344986</v>
          </cell>
          <cell r="W3555" t="str">
            <v>-71.031804</v>
          </cell>
        </row>
        <row r="3556">
          <cell r="B3556">
            <v>500201</v>
          </cell>
          <cell r="C3556" t="str">
            <v>USCG STA Castle Hill 7-1</v>
          </cell>
          <cell r="D3556" t="str">
            <v>DOD</v>
          </cell>
          <cell r="E3556">
            <v>0</v>
          </cell>
          <cell r="F3556" t="str">
            <v>TF</v>
          </cell>
          <cell r="G3556" t="str">
            <v>75 Ridge RD</v>
          </cell>
          <cell r="H3556" t="str">
            <v>NEWPORT</v>
          </cell>
          <cell r="I3556" t="str">
            <v>RI</v>
          </cell>
          <cell r="J3556" t="str">
            <v>02840</v>
          </cell>
          <cell r="K3556" t="str">
            <v>Exact Auto Street Reference Geocoded</v>
          </cell>
          <cell r="L3556" t="str">
            <v>LG;EJ</v>
          </cell>
          <cell r="M3556" t="str">
            <v>DOD-DEPARTMENT OF DE</v>
          </cell>
          <cell r="N3556" t="str">
            <v>CAPPELLO DISTRICT</v>
          </cell>
          <cell r="P3556">
            <v>43487</v>
          </cell>
          <cell r="Q3556">
            <v>44452.488958333299</v>
          </cell>
          <cell r="S3556" t="str">
            <v>FRANKIE</v>
          </cell>
          <cell r="V3556" t="str">
            <v>41.463841</v>
          </cell>
          <cell r="W3556" t="str">
            <v>-71.355130</v>
          </cell>
        </row>
        <row r="3557">
          <cell r="B3557">
            <v>500202</v>
          </cell>
          <cell r="C3557" t="str">
            <v>Fort Drum Kiosk</v>
          </cell>
          <cell r="D3557" t="str">
            <v>DOD</v>
          </cell>
          <cell r="E3557">
            <v>0</v>
          </cell>
          <cell r="F3557" t="str">
            <v>MWF</v>
          </cell>
          <cell r="G3557" t="str">
            <v>5th armor Division Dr</v>
          </cell>
          <cell r="H3557" t="str">
            <v>FORT DRUM</v>
          </cell>
          <cell r="I3557" t="str">
            <v>NY</v>
          </cell>
          <cell r="J3557" t="str">
            <v>13602</v>
          </cell>
          <cell r="K3557" t="str">
            <v>Ambiguous Auto Street Ref Geocode</v>
          </cell>
          <cell r="M3557" t="str">
            <v>DOD-DEPARTMENT OF DE</v>
          </cell>
          <cell r="N3557" t="str">
            <v>CAPPELLO DISTRICT</v>
          </cell>
          <cell r="P3557">
            <v>43503</v>
          </cell>
          <cell r="Q3557">
            <v>44000.568564814799</v>
          </cell>
          <cell r="S3557" t="str">
            <v>FRANKIE</v>
          </cell>
          <cell r="V3557" t="str">
            <v>44.049610</v>
          </cell>
          <cell r="W3557" t="str">
            <v>-75.781892</v>
          </cell>
        </row>
        <row r="3558">
          <cell r="B3558">
            <v>500203</v>
          </cell>
          <cell r="C3558" t="str">
            <v>1st BN25th Mardevons</v>
          </cell>
          <cell r="D3558" t="str">
            <v>DOD</v>
          </cell>
          <cell r="E3558">
            <v>0</v>
          </cell>
          <cell r="F3558" t="str">
            <v>U</v>
          </cell>
          <cell r="G3558" t="str">
            <v>53 Quebec st</v>
          </cell>
          <cell r="H3558" t="str">
            <v>DEVENS</v>
          </cell>
          <cell r="I3558" t="str">
            <v>MA</v>
          </cell>
          <cell r="J3558" t="str">
            <v>01434</v>
          </cell>
          <cell r="K3558" t="str">
            <v>Exact Auto Street Reference Geocoded</v>
          </cell>
          <cell r="M3558" t="str">
            <v>DOD-DEPARTMENT OF DE</v>
          </cell>
          <cell r="N3558" t="str">
            <v>CAPPELLO DISTRICT</v>
          </cell>
          <cell r="O3558" t="str">
            <v>EFFECTIVE 8/10/20 Del in all locations unless cust chooses not to.</v>
          </cell>
          <cell r="P3558">
            <v>43536</v>
          </cell>
          <cell r="Q3558">
            <v>44053.541435185201</v>
          </cell>
          <cell r="R3558">
            <v>44754</v>
          </cell>
          <cell r="S3558" t="str">
            <v>FRANKIE</v>
          </cell>
          <cell r="V3558" t="str">
            <v>42.538094</v>
          </cell>
          <cell r="W3558" t="str">
            <v>-71.615726</v>
          </cell>
        </row>
        <row r="3559">
          <cell r="B3559">
            <v>500204</v>
          </cell>
          <cell r="C3559" t="str">
            <v>PCU Billings</v>
          </cell>
          <cell r="D3559" t="str">
            <v>DOD</v>
          </cell>
          <cell r="E3559">
            <v>0</v>
          </cell>
          <cell r="F3559" t="str">
            <v>MTWRF</v>
          </cell>
          <cell r="G3559" t="str">
            <v>1 Crystal Lake RD</v>
          </cell>
          <cell r="H3559" t="str">
            <v>GROTON</v>
          </cell>
          <cell r="I3559" t="str">
            <v>CT</v>
          </cell>
          <cell r="J3559" t="str">
            <v>06349</v>
          </cell>
          <cell r="K3559" t="str">
            <v>High Confidence Auto Street Ref Geocoded</v>
          </cell>
          <cell r="L3559" t="str">
            <v>IS;LG;EJ;DOD</v>
          </cell>
          <cell r="M3559" t="str">
            <v>DOD-DEPARTMENT OF DE</v>
          </cell>
          <cell r="N3559" t="str">
            <v>CAPPELLO DISTRICT</v>
          </cell>
          <cell r="O3559" t="str">
            <v>If new, Call DOD Groton Sponsor to grant you access to base.  860.625.9676.  Must stop at supply office to drop signed invoices off before leaving the lower base. Must allow inspection of vehicle if requested by Army Veterinary/Medical corps</v>
          </cell>
          <cell r="P3559">
            <v>43538</v>
          </cell>
          <cell r="Q3559">
            <v>44176.529074074097</v>
          </cell>
          <cell r="R3559">
            <v>43795</v>
          </cell>
          <cell r="S3559" t="str">
            <v>FRANKIE</v>
          </cell>
          <cell r="V3559" t="str">
            <v>41.387812</v>
          </cell>
          <cell r="W3559" t="str">
            <v>-72.086766</v>
          </cell>
        </row>
        <row r="3560">
          <cell r="B3560">
            <v>500205</v>
          </cell>
          <cell r="C3560" t="str">
            <v>USCG Juniper</v>
          </cell>
          <cell r="D3560" t="str">
            <v>DOD</v>
          </cell>
          <cell r="E3560">
            <v>0</v>
          </cell>
          <cell r="F3560" t="str">
            <v>TF</v>
          </cell>
          <cell r="G3560" t="str">
            <v>47 Chandler St</v>
          </cell>
          <cell r="H3560" t="str">
            <v>NEWPORT</v>
          </cell>
          <cell r="I3560" t="str">
            <v>RI</v>
          </cell>
          <cell r="J3560" t="str">
            <v>02840</v>
          </cell>
          <cell r="K3560" t="str">
            <v>High Confidence Auto Street Ref Geocoded</v>
          </cell>
          <cell r="L3560" t="str">
            <v>LG;EJ</v>
          </cell>
          <cell r="M3560" t="str">
            <v>DOD-DEPARTMENT OF DE</v>
          </cell>
          <cell r="N3560" t="str">
            <v>CAPPELLO DISTRICT</v>
          </cell>
          <cell r="P3560">
            <v>43557</v>
          </cell>
          <cell r="Q3560">
            <v>44452.488958333299</v>
          </cell>
          <cell r="S3560" t="str">
            <v>FRANKIE</v>
          </cell>
          <cell r="V3560" t="str">
            <v>41.505793</v>
          </cell>
          <cell r="W3560" t="str">
            <v>-71.327212</v>
          </cell>
        </row>
        <row r="3561">
          <cell r="B3561">
            <v>500206</v>
          </cell>
          <cell r="C3561" t="str">
            <v>HHD 151RSG Reading</v>
          </cell>
          <cell r="D3561" t="str">
            <v>DOD</v>
          </cell>
          <cell r="E3561">
            <v>0</v>
          </cell>
          <cell r="F3561" t="str">
            <v>MR</v>
          </cell>
          <cell r="G3561" t="str">
            <v>25 Haverhill St</v>
          </cell>
          <cell r="H3561" t="str">
            <v>READING</v>
          </cell>
          <cell r="I3561" t="str">
            <v>MA</v>
          </cell>
          <cell r="J3561" t="str">
            <v>01867</v>
          </cell>
          <cell r="K3561" t="str">
            <v>Exact Auto Street Reference Geocoded</v>
          </cell>
          <cell r="M3561" t="str">
            <v>DOD-DEPARTMENT OF DE</v>
          </cell>
          <cell r="N3561" t="str">
            <v>CAPPELLO DISTRICT</v>
          </cell>
          <cell r="O3561" t="str">
            <v>EFFECTIVE 8/10/20 Del in all locations unless cust chooses not to.</v>
          </cell>
          <cell r="P3561">
            <v>43558</v>
          </cell>
          <cell r="Q3561">
            <v>44053.541435185201</v>
          </cell>
          <cell r="R3561">
            <v>44699</v>
          </cell>
          <cell r="S3561" t="str">
            <v>FRANKIE</v>
          </cell>
          <cell r="V3561" t="str">
            <v>42.528117</v>
          </cell>
          <cell r="W3561" t="str">
            <v>-71.080665</v>
          </cell>
        </row>
        <row r="3562">
          <cell r="B3562">
            <v>500207</v>
          </cell>
          <cell r="C3562" t="str">
            <v>Recruiting Station</v>
          </cell>
          <cell r="D3562" t="str">
            <v>DOD</v>
          </cell>
          <cell r="E3562">
            <v>0</v>
          </cell>
          <cell r="F3562" t="str">
            <v>TF</v>
          </cell>
          <cell r="G3562" t="str">
            <v>700 Eagle DR</v>
          </cell>
          <cell r="H3562" t="str">
            <v>CHICOPEE</v>
          </cell>
          <cell r="I3562" t="str">
            <v>MA</v>
          </cell>
          <cell r="J3562" t="str">
            <v>01022</v>
          </cell>
          <cell r="K3562" t="str">
            <v>Ambiguous Auto Street Ref Geocode</v>
          </cell>
          <cell r="M3562" t="str">
            <v>DOD-DEPARTMENT OF DE</v>
          </cell>
          <cell r="N3562" t="str">
            <v>CAPPELLO DISTRICT</v>
          </cell>
          <cell r="P3562">
            <v>43558</v>
          </cell>
          <cell r="Q3562">
            <v>44000.568564814799</v>
          </cell>
          <cell r="S3562" t="str">
            <v>FRANKIE</v>
          </cell>
          <cell r="V3562" t="str">
            <v>42.195308</v>
          </cell>
          <cell r="W3562" t="str">
            <v>-72.543828</v>
          </cell>
        </row>
        <row r="3563">
          <cell r="B3563">
            <v>500208</v>
          </cell>
          <cell r="C3563" t="str">
            <v>NHANG 237th N.H.</v>
          </cell>
          <cell r="D3563" t="str">
            <v>DOD</v>
          </cell>
          <cell r="E3563">
            <v>0</v>
          </cell>
          <cell r="F3563" t="str">
            <v>MR</v>
          </cell>
          <cell r="G3563" t="str">
            <v>10 Heather Rd</v>
          </cell>
          <cell r="H3563" t="str">
            <v>LEBANON</v>
          </cell>
          <cell r="I3563" t="str">
            <v>NH</v>
          </cell>
          <cell r="J3563" t="str">
            <v>03766</v>
          </cell>
          <cell r="K3563" t="str">
            <v>Med Confidence Auto Street Ref Geocoded</v>
          </cell>
          <cell r="L3563" t="str">
            <v>LG;EJ</v>
          </cell>
          <cell r="M3563" t="str">
            <v>DOD-DEPARTMENT OF DE</v>
          </cell>
          <cell r="N3563" t="str">
            <v>CAPPELLO DISTRICT</v>
          </cell>
          <cell r="P3563">
            <v>43570</v>
          </cell>
          <cell r="Q3563">
            <v>44118.618159722202</v>
          </cell>
          <cell r="S3563" t="str">
            <v>FRANKIE</v>
          </cell>
          <cell r="V3563" t="str">
            <v>43.643746</v>
          </cell>
          <cell r="W3563" t="str">
            <v>-72.233085</v>
          </cell>
        </row>
        <row r="3564">
          <cell r="B3564">
            <v>500209</v>
          </cell>
          <cell r="C3564" t="str">
            <v>USS Truxton</v>
          </cell>
          <cell r="D3564" t="str">
            <v>DOD</v>
          </cell>
          <cell r="E3564">
            <v>0</v>
          </cell>
          <cell r="F3564" t="str">
            <v>MR</v>
          </cell>
          <cell r="G3564" t="str">
            <v>5 Tide St</v>
          </cell>
          <cell r="H3564" t="str">
            <v>BOSTON</v>
          </cell>
          <cell r="I3564" t="str">
            <v>MA</v>
          </cell>
          <cell r="J3564" t="str">
            <v>02210</v>
          </cell>
          <cell r="K3564" t="str">
            <v>Exact Auto Street Reference Geocoded</v>
          </cell>
          <cell r="L3564" t="str">
            <v>LG;EJ</v>
          </cell>
          <cell r="M3564" t="str">
            <v>DOD-DEPARTMENT OF DE</v>
          </cell>
          <cell r="N3564" t="str">
            <v>CAPPELLO DISTRICT</v>
          </cell>
          <cell r="P3564">
            <v>43602</v>
          </cell>
          <cell r="Q3564">
            <v>44000.568564814799</v>
          </cell>
          <cell r="R3564">
            <v>43623</v>
          </cell>
          <cell r="S3564" t="str">
            <v>FRANKIE</v>
          </cell>
          <cell r="V3564" t="str">
            <v>42.344986</v>
          </cell>
          <cell r="W3564" t="str">
            <v>-71.031804</v>
          </cell>
        </row>
        <row r="3565">
          <cell r="B3565">
            <v>500210</v>
          </cell>
          <cell r="C3565" t="str">
            <v>DOD Lebanon Center</v>
          </cell>
          <cell r="D3565" t="str">
            <v>DOD</v>
          </cell>
          <cell r="E3565">
            <v>0</v>
          </cell>
          <cell r="F3565" t="str">
            <v>W</v>
          </cell>
          <cell r="G3565" t="str">
            <v>722 Riverwood drive</v>
          </cell>
          <cell r="H3565" t="str">
            <v>ALLENSTOWN</v>
          </cell>
          <cell r="I3565" t="str">
            <v>NH</v>
          </cell>
          <cell r="J3565" t="str">
            <v>03275</v>
          </cell>
          <cell r="K3565" t="str">
            <v>High Confidence Auto Street Ref Geocoded</v>
          </cell>
          <cell r="M3565" t="str">
            <v>DOD-DEPARTMENT OF DE</v>
          </cell>
          <cell r="N3565" t="str">
            <v>CAPPELLO DISTRICT</v>
          </cell>
          <cell r="O3565" t="str">
            <v>Building C. 237th MP</v>
          </cell>
          <cell r="P3565">
            <v>43608</v>
          </cell>
          <cell r="Q3565">
            <v>44697.513564814799</v>
          </cell>
          <cell r="R3565">
            <v>44721</v>
          </cell>
          <cell r="S3565" t="str">
            <v>FRANKIE</v>
          </cell>
          <cell r="V3565" t="str">
            <v>43.194616</v>
          </cell>
          <cell r="W3565" t="str">
            <v>-71.485534</v>
          </cell>
        </row>
        <row r="3566">
          <cell r="B3566">
            <v>500211</v>
          </cell>
          <cell r="C3566" t="str">
            <v>USS Santa Fe</v>
          </cell>
          <cell r="D3566" t="str">
            <v>DOD</v>
          </cell>
          <cell r="E3566">
            <v>0</v>
          </cell>
          <cell r="F3566" t="str">
            <v>MTWRF</v>
          </cell>
          <cell r="G3566" t="str">
            <v>1 Crystal Lake road</v>
          </cell>
          <cell r="H3566" t="str">
            <v>GROTON</v>
          </cell>
          <cell r="I3566" t="str">
            <v>CT</v>
          </cell>
          <cell r="J3566" t="str">
            <v>06349</v>
          </cell>
          <cell r="K3566" t="str">
            <v>High Confidence Auto Street Ref Geocoded</v>
          </cell>
          <cell r="L3566" t="str">
            <v>LG;EJ;NO BLANKTS;DOD</v>
          </cell>
          <cell r="M3566" t="str">
            <v>DOD-DEPARTMENT OF DE</v>
          </cell>
          <cell r="N3566" t="str">
            <v>CAPPELLO DISTRICT</v>
          </cell>
          <cell r="O3566" t="str">
            <v>EFFECTIVE 8/10/20 Del in all locations unless cust chooses not to.</v>
          </cell>
          <cell r="P3566">
            <v>43635</v>
          </cell>
          <cell r="Q3566">
            <v>44614.527511574102</v>
          </cell>
          <cell r="R3566">
            <v>44622</v>
          </cell>
          <cell r="S3566" t="str">
            <v>ADMIN</v>
          </cell>
          <cell r="V3566" t="str">
            <v>41.387812</v>
          </cell>
          <cell r="W3566" t="str">
            <v>-72.086766</v>
          </cell>
        </row>
        <row r="3567">
          <cell r="B3567">
            <v>500213</v>
          </cell>
          <cell r="C3567" t="str">
            <v>USS Washington</v>
          </cell>
          <cell r="D3567" t="str">
            <v>DOD</v>
          </cell>
          <cell r="E3567">
            <v>0</v>
          </cell>
          <cell r="F3567" t="str">
            <v>MTWRF</v>
          </cell>
          <cell r="G3567" t="str">
            <v>1 Crystal lake Rd</v>
          </cell>
          <cell r="H3567" t="str">
            <v>GROTON</v>
          </cell>
          <cell r="I3567" t="str">
            <v>CT</v>
          </cell>
          <cell r="J3567" t="str">
            <v>06349</v>
          </cell>
          <cell r="K3567" t="str">
            <v>High Confidence Auto Street Ref Geocoded</v>
          </cell>
          <cell r="L3567" t="str">
            <v>IS;LG;EJ;DOD</v>
          </cell>
          <cell r="M3567" t="str">
            <v>DOD-DEPARTMENT OF DE</v>
          </cell>
          <cell r="N3567" t="str">
            <v>CAPPELLO DISTRICT</v>
          </cell>
          <cell r="O3567" t="str">
            <v>If new, Call DOD Groton Sponsor to grant you access to base.  860.625.9676.  Must stop at supply office to drop signed invoices off before leaving the lower base. Must allow inspection of vehicle if requested by Army Veterinary/Medical corps</v>
          </cell>
          <cell r="P3567">
            <v>43681</v>
          </cell>
          <cell r="Q3567">
            <v>44176.529074074097</v>
          </cell>
          <cell r="R3567">
            <v>44435</v>
          </cell>
          <cell r="S3567" t="str">
            <v>FRANKIE</v>
          </cell>
          <cell r="V3567" t="str">
            <v>41.387812</v>
          </cell>
          <cell r="W3567" t="str">
            <v>-72.086766</v>
          </cell>
        </row>
        <row r="3568">
          <cell r="B3568">
            <v>500214</v>
          </cell>
          <cell r="C3568" t="str">
            <v>PCU Vermont</v>
          </cell>
          <cell r="D3568" t="str">
            <v>DOD</v>
          </cell>
          <cell r="E3568">
            <v>0</v>
          </cell>
          <cell r="F3568" t="str">
            <v>MTWRF</v>
          </cell>
          <cell r="G3568" t="str">
            <v>1 Crystal Lake rd</v>
          </cell>
          <cell r="H3568" t="str">
            <v>GROTON</v>
          </cell>
          <cell r="I3568" t="str">
            <v>CT</v>
          </cell>
          <cell r="J3568" t="str">
            <v>06349</v>
          </cell>
          <cell r="K3568" t="str">
            <v>High Confidence Auto Street Ref Geocoded</v>
          </cell>
          <cell r="L3568" t="str">
            <v>IS;LG;EJ;DOD</v>
          </cell>
          <cell r="M3568" t="str">
            <v>DOD-DEPARTMENT OF DE</v>
          </cell>
          <cell r="N3568" t="str">
            <v>CAPPELLO DISTRICT</v>
          </cell>
          <cell r="O3568" t="str">
            <v>If new, Call DOD Groton Sponsor to grant you access to base.  860.625.9676.  Must stop at supply office to drop signed invoices off before leaving the lower base. Must allow inspection of vehicle if requested by Army Veterinary/Medical corps</v>
          </cell>
          <cell r="P3568">
            <v>43702</v>
          </cell>
          <cell r="Q3568">
            <v>44183.455266203702</v>
          </cell>
          <cell r="R3568">
            <v>44761</v>
          </cell>
          <cell r="S3568" t="str">
            <v>FRANKIE</v>
          </cell>
          <cell r="V3568" t="str">
            <v>41.387812</v>
          </cell>
          <cell r="W3568" t="str">
            <v>-72.086766</v>
          </cell>
        </row>
        <row r="3569">
          <cell r="B3569">
            <v>500215</v>
          </cell>
          <cell r="C3569" t="str">
            <v>USS Shamal</v>
          </cell>
          <cell r="D3569" t="str">
            <v>DOD</v>
          </cell>
          <cell r="E3569">
            <v>0</v>
          </cell>
          <cell r="F3569" t="str">
            <v>TF</v>
          </cell>
          <cell r="G3569" t="str">
            <v>690 Peary Street</v>
          </cell>
          <cell r="H3569" t="str">
            <v>NEWPORT</v>
          </cell>
          <cell r="I3569" t="str">
            <v>RI</v>
          </cell>
          <cell r="J3569" t="str">
            <v>02841</v>
          </cell>
          <cell r="K3569" t="str">
            <v>Exact Auto Street Reference Geocoded</v>
          </cell>
          <cell r="L3569" t="str">
            <v>IS;LG;EJ;DOD</v>
          </cell>
          <cell r="M3569" t="str">
            <v>DOD-DEPARTMENT OF DE</v>
          </cell>
          <cell r="N3569" t="str">
            <v>CAPPELLO DISTRICT</v>
          </cell>
          <cell r="O3569" t="str">
            <v>If new, Call DOD Groton Sponsor to grant you access to base.  860.625.9676.  Must stop at supply office to drop signed invoices off before leaving the lower base. Must allow inspection of vehicle if requested by Army Veterinary/Medical corps</v>
          </cell>
          <cell r="P3569">
            <v>43713</v>
          </cell>
          <cell r="Q3569">
            <v>44452.488958333299</v>
          </cell>
          <cell r="S3569" t="str">
            <v>FRANKIE</v>
          </cell>
          <cell r="V3569" t="str">
            <v>41.516160</v>
          </cell>
          <cell r="W3569" t="str">
            <v>-71.319790</v>
          </cell>
        </row>
        <row r="3570">
          <cell r="B3570">
            <v>500216</v>
          </cell>
          <cell r="C3570" t="str">
            <v>USS Indianapolis</v>
          </cell>
          <cell r="D3570" t="str">
            <v>DOD</v>
          </cell>
          <cell r="E3570">
            <v>0</v>
          </cell>
          <cell r="F3570" t="str">
            <v>MTWRF</v>
          </cell>
          <cell r="G3570" t="str">
            <v>1 Crystal Lake Rd</v>
          </cell>
          <cell r="H3570" t="str">
            <v>GROTON</v>
          </cell>
          <cell r="I3570" t="str">
            <v>CT</v>
          </cell>
          <cell r="J3570" t="str">
            <v>06349</v>
          </cell>
          <cell r="K3570" t="str">
            <v>High Confidence Auto Street Ref Geocoded</v>
          </cell>
          <cell r="L3570" t="str">
            <v>IS;LG;EJ;DOD</v>
          </cell>
          <cell r="M3570" t="str">
            <v>DOD-DEPARTMENT OF DE</v>
          </cell>
          <cell r="N3570" t="str">
            <v>CAPPELLO DISTRICT</v>
          </cell>
          <cell r="O3570" t="str">
            <v>If new, Call DOD Groton Sponsor to grant you access to base.  860.625.9676.  Must stop at supply office to drop signed invoices off before leaving the lower base. Must allow inspection of vehicle if requested by Army Veterinary/Medical corps</v>
          </cell>
          <cell r="P3570">
            <v>43786</v>
          </cell>
          <cell r="Q3570">
            <v>44176.529074074097</v>
          </cell>
          <cell r="R3570">
            <v>43795</v>
          </cell>
          <cell r="S3570" t="str">
            <v>FRANKIE</v>
          </cell>
          <cell r="V3570" t="str">
            <v>41.387812</v>
          </cell>
          <cell r="W3570" t="str">
            <v>-72.086766</v>
          </cell>
        </row>
        <row r="3571">
          <cell r="B3571">
            <v>500219</v>
          </cell>
          <cell r="C3571" t="str">
            <v>1166th Trans Worcester</v>
          </cell>
          <cell r="D3571" t="str">
            <v>DOD</v>
          </cell>
          <cell r="E3571">
            <v>0</v>
          </cell>
          <cell r="F3571" t="str">
            <v>R</v>
          </cell>
          <cell r="G3571" t="str">
            <v>701 Lincoln Street</v>
          </cell>
          <cell r="H3571" t="str">
            <v>WORCESTER</v>
          </cell>
          <cell r="I3571" t="str">
            <v>MA</v>
          </cell>
          <cell r="J3571" t="str">
            <v>01605</v>
          </cell>
          <cell r="K3571" t="str">
            <v>Exact Auto Street Reference Geocoded</v>
          </cell>
          <cell r="M3571" t="str">
            <v>DOD-DEPARTMENT OF DE</v>
          </cell>
          <cell r="N3571" t="str">
            <v>CAPPELLO DISTRICT</v>
          </cell>
          <cell r="O3571" t="str">
            <v>EFFECTIVE 8/10/20 Del in all locations unless cust chooses not to.</v>
          </cell>
          <cell r="P3571">
            <v>43859</v>
          </cell>
          <cell r="Q3571">
            <v>44266.534212963001</v>
          </cell>
          <cell r="R3571">
            <v>44657</v>
          </cell>
          <cell r="S3571" t="str">
            <v>FRANKIE</v>
          </cell>
          <cell r="V3571" t="str">
            <v>42.297121</v>
          </cell>
          <cell r="W3571" t="str">
            <v>-71.760477</v>
          </cell>
        </row>
        <row r="3572">
          <cell r="B3572">
            <v>500221</v>
          </cell>
          <cell r="C3572" t="str">
            <v>USCG STATION MERRIMACK</v>
          </cell>
          <cell r="D3572" t="str">
            <v>DOD</v>
          </cell>
          <cell r="E3572">
            <v>0</v>
          </cell>
          <cell r="F3572" t="str">
            <v>MTWRF</v>
          </cell>
          <cell r="G3572" t="str">
            <v>65B WATER STREET</v>
          </cell>
          <cell r="H3572" t="str">
            <v>WORCESTER</v>
          </cell>
          <cell r="I3572" t="str">
            <v>MA</v>
          </cell>
          <cell r="J3572" t="str">
            <v>01605</v>
          </cell>
          <cell r="K3572" t="str">
            <v>High Confidence Auto Street Ref Geocoded</v>
          </cell>
          <cell r="M3572" t="str">
            <v>DOD-DEPARTMENT OF DE</v>
          </cell>
          <cell r="N3572" t="str">
            <v>CAPPELLO DISTRICT</v>
          </cell>
          <cell r="P3572">
            <v>43913</v>
          </cell>
          <cell r="Q3572">
            <v>44000.568564814799</v>
          </cell>
          <cell r="S3572" t="str">
            <v>FRANKIE</v>
          </cell>
          <cell r="V3572" t="str">
            <v>42.257235</v>
          </cell>
          <cell r="W3572" t="str">
            <v>-71.795171</v>
          </cell>
        </row>
        <row r="3573">
          <cell r="B3573">
            <v>500222</v>
          </cell>
          <cell r="C3573" t="str">
            <v>240 RTI BANGOR</v>
          </cell>
          <cell r="E3573">
            <v>0</v>
          </cell>
          <cell r="F3573" t="str">
            <v>U</v>
          </cell>
          <cell r="G3573" t="str">
            <v>289 HILDRETH STR NORTH</v>
          </cell>
          <cell r="H3573" t="str">
            <v>BANGOR</v>
          </cell>
          <cell r="I3573" t="str">
            <v>ME</v>
          </cell>
          <cell r="J3573" t="str">
            <v>04401</v>
          </cell>
          <cell r="K3573" t="str">
            <v>High Confidence Auto Street Ref Geocoded</v>
          </cell>
          <cell r="M3573" t="str">
            <v>DOD-DEPARTMENT OF DE</v>
          </cell>
          <cell r="N3573" t="str">
            <v>CAPPELLO DISTRICT</v>
          </cell>
          <cell r="P3573">
            <v>44490</v>
          </cell>
          <cell r="Q3573">
            <v>44490.636400463001</v>
          </cell>
          <cell r="R3573">
            <v>44501</v>
          </cell>
          <cell r="S3573" t="str">
            <v>FRANKIE</v>
          </cell>
          <cell r="V3573" t="str">
            <v>44.802680</v>
          </cell>
          <cell r="W3573" t="str">
            <v>-68.839000</v>
          </cell>
        </row>
        <row r="3574">
          <cell r="B3574">
            <v>500224</v>
          </cell>
          <cell r="C3574" t="str">
            <v>PCU St. Louis</v>
          </cell>
          <cell r="D3574" t="str">
            <v>DOD</v>
          </cell>
          <cell r="E3574">
            <v>0</v>
          </cell>
          <cell r="F3574" t="str">
            <v>MTWRF</v>
          </cell>
          <cell r="G3574" t="str">
            <v>1 Crystal Lake Rd</v>
          </cell>
          <cell r="H3574" t="str">
            <v>GROTON</v>
          </cell>
          <cell r="I3574" t="str">
            <v>CT</v>
          </cell>
          <cell r="J3574" t="str">
            <v>06349</v>
          </cell>
          <cell r="K3574" t="str">
            <v>High Confidence Auto Street Ref Geocoded</v>
          </cell>
          <cell r="L3574" t="str">
            <v>IS;LG;EJ;DOD</v>
          </cell>
          <cell r="M3574" t="str">
            <v>DOD-DEPARTMENT OF DE</v>
          </cell>
          <cell r="N3574" t="str">
            <v>CAPPELLO DISTRICT</v>
          </cell>
          <cell r="O3574" t="str">
            <v>If new, Call DOD Groton Sponsor to grant you access to base.  860.625.9676.  Must stop at supply office to drop signed invoices off before leaving the lower base. Must allow inspection of vehicle if requested by Army Veterinary/Medical corps</v>
          </cell>
          <cell r="P3574">
            <v>44013</v>
          </cell>
          <cell r="Q3574">
            <v>44183.455335648097</v>
          </cell>
          <cell r="S3574" t="str">
            <v>FRANKIE</v>
          </cell>
          <cell r="V3574" t="str">
            <v>41.387812</v>
          </cell>
          <cell r="W3574" t="str">
            <v>-72.086766</v>
          </cell>
        </row>
        <row r="3575">
          <cell r="B3575">
            <v>500226</v>
          </cell>
          <cell r="C3575" t="str">
            <v>USS Delaware</v>
          </cell>
          <cell r="D3575" t="str">
            <v>A</v>
          </cell>
          <cell r="E3575">
            <v>0</v>
          </cell>
          <cell r="F3575" t="str">
            <v>MTWRFSU</v>
          </cell>
          <cell r="G3575" t="str">
            <v>1 crystal Lake RD</v>
          </cell>
          <cell r="H3575" t="str">
            <v>GROTON</v>
          </cell>
          <cell r="I3575" t="str">
            <v>CT</v>
          </cell>
          <cell r="J3575" t="str">
            <v>06349</v>
          </cell>
          <cell r="K3575" t="str">
            <v>High Confidence Auto Street Ref Geocoded</v>
          </cell>
          <cell r="L3575" t="str">
            <v>IS;LG;EJ;DOD</v>
          </cell>
          <cell r="M3575" t="str">
            <v>DOD-DEPARTMENT OF DE</v>
          </cell>
          <cell r="N3575" t="str">
            <v>CAPPELLO DISTRICT</v>
          </cell>
          <cell r="O3575" t="str">
            <v>If new, Call DOD Groton Sponsor to grant you access to base.  860.625.9676.  Must stop at supply office to drop signed invoices off before leaving the lower base. Must allow inspection of vehicle if requested by Army Veterinary/Medical corps</v>
          </cell>
          <cell r="P3575">
            <v>44040</v>
          </cell>
          <cell r="Q3575">
            <v>44176.529074074097</v>
          </cell>
          <cell r="R3575">
            <v>44761</v>
          </cell>
          <cell r="S3575" t="str">
            <v>FRANKIE</v>
          </cell>
          <cell r="V3575" t="str">
            <v>41.387812</v>
          </cell>
          <cell r="W3575" t="str">
            <v>-72.086766</v>
          </cell>
        </row>
        <row r="3576">
          <cell r="B3576">
            <v>500227</v>
          </cell>
          <cell r="C3576" t="str">
            <v>USS TEXAS</v>
          </cell>
          <cell r="E3576">
            <v>0</v>
          </cell>
          <cell r="F3576" t="str">
            <v>MTWRFSU</v>
          </cell>
          <cell r="G3576" t="str">
            <v>Portsmouth Naval Shipyard</v>
          </cell>
          <cell r="H3576" t="str">
            <v>PORTSMOUTH</v>
          </cell>
          <cell r="I3576" t="str">
            <v>NH</v>
          </cell>
          <cell r="J3576" t="str">
            <v>03801</v>
          </cell>
          <cell r="K3576" t="str">
            <v>Self Geocoded</v>
          </cell>
          <cell r="L3576" t="str">
            <v>LG;EJ;NO BLANKTS;DOD</v>
          </cell>
          <cell r="M3576" t="str">
            <v>DOD-DEPARTMENT OF DE</v>
          </cell>
          <cell r="N3576" t="str">
            <v>CAPPELLO DISTRICT</v>
          </cell>
          <cell r="P3576">
            <v>44068</v>
          </cell>
          <cell r="Q3576">
            <v>44176.5307523148</v>
          </cell>
          <cell r="R3576">
            <v>44146</v>
          </cell>
          <cell r="S3576" t="str">
            <v>FRANKIE</v>
          </cell>
          <cell r="V3576" t="str">
            <v>43.092532</v>
          </cell>
          <cell r="W3576" t="str">
            <v>-70.770567</v>
          </cell>
        </row>
        <row r="3577">
          <cell r="B3577">
            <v>500228</v>
          </cell>
          <cell r="C3577" t="str">
            <v>USS Newport News</v>
          </cell>
          <cell r="D3577" t="str">
            <v>DOD</v>
          </cell>
          <cell r="E3577">
            <v>0</v>
          </cell>
          <cell r="F3577" t="str">
            <v>MTWRF</v>
          </cell>
          <cell r="G3577" t="str">
            <v>1 Crystal Lake Rd</v>
          </cell>
          <cell r="H3577" t="str">
            <v>GROTON</v>
          </cell>
          <cell r="I3577" t="str">
            <v>CT</v>
          </cell>
          <cell r="J3577" t="str">
            <v>06349</v>
          </cell>
          <cell r="K3577" t="str">
            <v>High Confidence Auto Street Ref Geocoded</v>
          </cell>
          <cell r="L3577" t="str">
            <v>IS;LG;EJ;DOD</v>
          </cell>
          <cell r="M3577" t="str">
            <v>DOD-DEPARTMENT OF DE</v>
          </cell>
          <cell r="N3577" t="str">
            <v>CAPPELLO DISTRICT</v>
          </cell>
          <cell r="O3577" t="str">
            <v>If new, Call DOD Groton Sponsor to grant you access to base.  860.625.9676.  Must stop at supply office to drop signed invoices off before leaving the lower base. Must allow inspection of vehicle if requested by Army Veterinary/Medical corps</v>
          </cell>
          <cell r="P3577">
            <v>44083</v>
          </cell>
          <cell r="Q3577">
            <v>44176.529074074097</v>
          </cell>
          <cell r="R3577">
            <v>44754</v>
          </cell>
          <cell r="S3577" t="str">
            <v>FRANKIE</v>
          </cell>
          <cell r="V3577" t="str">
            <v>41.387812</v>
          </cell>
          <cell r="W3577" t="str">
            <v>-72.086766</v>
          </cell>
        </row>
        <row r="3578">
          <cell r="B3578">
            <v>500230</v>
          </cell>
          <cell r="C3578" t="str">
            <v>PCU OREGON</v>
          </cell>
          <cell r="D3578" t="str">
            <v>A</v>
          </cell>
          <cell r="E3578">
            <v>0</v>
          </cell>
          <cell r="F3578" t="str">
            <v>MTWRFS</v>
          </cell>
          <cell r="G3578" t="str">
            <v>1 CRYSTAL LAKE ROAD</v>
          </cell>
          <cell r="H3578" t="str">
            <v>GROTON</v>
          </cell>
          <cell r="I3578" t="str">
            <v>CT</v>
          </cell>
          <cell r="J3578" t="str">
            <v>06349</v>
          </cell>
          <cell r="K3578" t="str">
            <v>High Confidence Auto Street Ref Geocoded</v>
          </cell>
          <cell r="L3578" t="str">
            <v>IS;LG;EJ;DOD</v>
          </cell>
          <cell r="M3578" t="str">
            <v>DOD-DEPARTMENT OF DE</v>
          </cell>
          <cell r="N3578" t="str">
            <v>CAPPELLO DISTRICT</v>
          </cell>
          <cell r="P3578">
            <v>44200</v>
          </cell>
          <cell r="Q3578">
            <v>44410.556226851899</v>
          </cell>
          <cell r="R3578">
            <v>44755</v>
          </cell>
          <cell r="S3578" t="str">
            <v>FRANKIE</v>
          </cell>
          <cell r="V3578" t="str">
            <v>41.387812</v>
          </cell>
          <cell r="W3578" t="str">
            <v>-72.086766</v>
          </cell>
        </row>
        <row r="3579">
          <cell r="B3579">
            <v>500238</v>
          </cell>
          <cell r="C3579" t="str">
            <v>USS Greenville</v>
          </cell>
          <cell r="D3579" t="str">
            <v>DOD</v>
          </cell>
          <cell r="E3579">
            <v>0</v>
          </cell>
          <cell r="F3579" t="str">
            <v>MR</v>
          </cell>
          <cell r="G3579" t="str">
            <v>Pier A</v>
          </cell>
          <cell r="H3579" t="str">
            <v>PORTSMOUTH</v>
          </cell>
          <cell r="I3579" t="str">
            <v>NH</v>
          </cell>
          <cell r="J3579" t="str">
            <v>03804</v>
          </cell>
          <cell r="K3579" t="str">
            <v>Self Geocoded</v>
          </cell>
          <cell r="M3579" t="str">
            <v>DOD-DEPARTMENT OF DE</v>
          </cell>
          <cell r="N3579" t="str">
            <v>CAPPELLO DISTRICT</v>
          </cell>
          <cell r="P3579">
            <v>44250</v>
          </cell>
          <cell r="Q3579">
            <v>44713.514710648102</v>
          </cell>
          <cell r="R3579">
            <v>44755</v>
          </cell>
          <cell r="S3579" t="str">
            <v>FRANKIE</v>
          </cell>
          <cell r="V3579" t="str">
            <v>43.073248</v>
          </cell>
          <cell r="W3579" t="str">
            <v>-70.787196</v>
          </cell>
        </row>
        <row r="3580">
          <cell r="B3580">
            <v>500239</v>
          </cell>
          <cell r="C3580" t="str">
            <v>PCU DANIEL INOUYE (DDG118)</v>
          </cell>
          <cell r="D3580" t="str">
            <v>DOD</v>
          </cell>
          <cell r="E3580">
            <v>0</v>
          </cell>
          <cell r="F3580" t="str">
            <v>TF</v>
          </cell>
          <cell r="G3580" t="str">
            <v>47 chandler streeet</v>
          </cell>
          <cell r="H3580" t="str">
            <v>NEWPORT</v>
          </cell>
          <cell r="I3580" t="str">
            <v>RI</v>
          </cell>
          <cell r="J3580" t="str">
            <v>02841</v>
          </cell>
          <cell r="K3580" t="str">
            <v>Med Confidence Auto Street Ref Geocoded</v>
          </cell>
          <cell r="L3580" t="str">
            <v>IS;LG;EJ;DOD</v>
          </cell>
          <cell r="M3580" t="str">
            <v>DOD-DEPARTMENT OF DE</v>
          </cell>
          <cell r="N3580" t="str">
            <v>CAPPELLO DISTRICT</v>
          </cell>
          <cell r="O3580" t="str">
            <v>Delivery to South Gate.  Call 903.638.1519</v>
          </cell>
          <cell r="P3580">
            <v>44339</v>
          </cell>
          <cell r="Q3580">
            <v>44508.86</v>
          </cell>
          <cell r="R3580">
            <v>44483</v>
          </cell>
          <cell r="S3580" t="str">
            <v>FRANKIE</v>
          </cell>
          <cell r="V3580" t="str">
            <v>41.505793</v>
          </cell>
          <cell r="W3580" t="str">
            <v>-71.327212</v>
          </cell>
        </row>
        <row r="3581">
          <cell r="B3581">
            <v>500240</v>
          </cell>
          <cell r="C3581" t="str">
            <v>CGC HEALY (WAGB-20)</v>
          </cell>
          <cell r="D3581" t="str">
            <v>DOD</v>
          </cell>
          <cell r="E3581">
            <v>0</v>
          </cell>
          <cell r="F3581" t="str">
            <v>MTWRFSU</v>
          </cell>
          <cell r="G3581" t="str">
            <v>1 black falcon ave</v>
          </cell>
          <cell r="H3581" t="str">
            <v>BOSTON</v>
          </cell>
          <cell r="I3581" t="str">
            <v>MA</v>
          </cell>
          <cell r="J3581" t="str">
            <v>02210</v>
          </cell>
          <cell r="K3581" t="str">
            <v>Exact Auto Street Reference Geocoded</v>
          </cell>
          <cell r="M3581" t="str">
            <v>DOD-DEPARTMENT OF DE</v>
          </cell>
          <cell r="N3581" t="str">
            <v>CAPPELLO DISTRICT</v>
          </cell>
          <cell r="P3581">
            <v>44327</v>
          </cell>
          <cell r="Q3581">
            <v>44482.457743055602</v>
          </cell>
          <cell r="R3581">
            <v>44482</v>
          </cell>
          <cell r="S3581" t="str">
            <v>ADMIN</v>
          </cell>
          <cell r="V3581" t="str">
            <v>42.343986</v>
          </cell>
          <cell r="W3581" t="str">
            <v>-71.034209</v>
          </cell>
        </row>
        <row r="3582">
          <cell r="B3582">
            <v>500241</v>
          </cell>
          <cell r="C3582" t="str">
            <v>Camp William Hinds</v>
          </cell>
          <cell r="D3582" t="str">
            <v>DOD</v>
          </cell>
          <cell r="E3582">
            <v>0</v>
          </cell>
          <cell r="F3582" t="str">
            <v>MTWRFSU</v>
          </cell>
          <cell r="G3582" t="str">
            <v>146 plains road</v>
          </cell>
          <cell r="H3582" t="str">
            <v>RAYMOND</v>
          </cell>
          <cell r="I3582" t="str">
            <v>ME</v>
          </cell>
          <cell r="J3582" t="str">
            <v>04071</v>
          </cell>
          <cell r="K3582" t="str">
            <v>Exact Auto Street Reference Geocoded</v>
          </cell>
          <cell r="M3582" t="str">
            <v>DOD-DEPARTMENT OF DE</v>
          </cell>
          <cell r="N3582" t="str">
            <v>CAPPELLO DISTRICT</v>
          </cell>
          <cell r="P3582">
            <v>44336</v>
          </cell>
          <cell r="Q3582">
            <v>44336.584305555603</v>
          </cell>
          <cell r="S3582" t="str">
            <v>ADMIN</v>
          </cell>
          <cell r="V3582" t="str">
            <v>43.949415</v>
          </cell>
          <cell r="W3582" t="str">
            <v>-70.469262</v>
          </cell>
        </row>
        <row r="3583">
          <cell r="B3583">
            <v>500242</v>
          </cell>
          <cell r="C3583" t="str">
            <v>Bristol Armory (RI)</v>
          </cell>
          <cell r="D3583" t="str">
            <v>DOD</v>
          </cell>
          <cell r="E3583">
            <v>0</v>
          </cell>
          <cell r="F3583" t="str">
            <v>MWF</v>
          </cell>
          <cell r="G3583" t="str">
            <v>470 Metacom Ave</v>
          </cell>
          <cell r="H3583" t="str">
            <v>BRISTOL</v>
          </cell>
          <cell r="I3583" t="str">
            <v>RI</v>
          </cell>
          <cell r="J3583" t="str">
            <v>02809</v>
          </cell>
          <cell r="K3583" t="str">
            <v>Exact Auto Street Reference Geocoded</v>
          </cell>
          <cell r="M3583" t="str">
            <v>DOD-DEPARTMENT OF DE</v>
          </cell>
          <cell r="N3583" t="str">
            <v>CAPPELLO DISTRICT</v>
          </cell>
          <cell r="P3583">
            <v>44336</v>
          </cell>
          <cell r="Q3583">
            <v>44354.8610416667</v>
          </cell>
          <cell r="S3583" t="str">
            <v>FRANKIE</v>
          </cell>
          <cell r="V3583" t="str">
            <v>41.686620</v>
          </cell>
          <cell r="W3583" t="str">
            <v>-71.261841</v>
          </cell>
        </row>
        <row r="3584">
          <cell r="B3584">
            <v>500243</v>
          </cell>
          <cell r="C3584" t="str">
            <v>Warwick Armory(RI)</v>
          </cell>
          <cell r="D3584" t="str">
            <v>DOD</v>
          </cell>
          <cell r="E3584">
            <v>0</v>
          </cell>
          <cell r="F3584" t="str">
            <v>MWF</v>
          </cell>
          <cell r="G3584" t="str">
            <v>541 Airport Road</v>
          </cell>
          <cell r="H3584" t="str">
            <v>WARWICK</v>
          </cell>
          <cell r="I3584" t="str">
            <v>RI</v>
          </cell>
          <cell r="J3584" t="str">
            <v>02886</v>
          </cell>
          <cell r="K3584" t="str">
            <v>Exact Auto Street Reference Geocoded</v>
          </cell>
          <cell r="M3584" t="str">
            <v>DOD-DEPARTMENT OF DE</v>
          </cell>
          <cell r="N3584" t="str">
            <v>CAPPELLO DISTRICT</v>
          </cell>
          <cell r="P3584">
            <v>44336</v>
          </cell>
          <cell r="Q3584">
            <v>44354.8610416667</v>
          </cell>
          <cell r="R3584">
            <v>44376</v>
          </cell>
          <cell r="S3584" t="str">
            <v>FRANKIE</v>
          </cell>
          <cell r="V3584" t="str">
            <v>41.732928</v>
          </cell>
          <cell r="W3584" t="str">
            <v>-71.426640</v>
          </cell>
        </row>
        <row r="3585">
          <cell r="B3585">
            <v>500244</v>
          </cell>
          <cell r="C3585" t="str">
            <v>Sun Valley Armory(RI)</v>
          </cell>
          <cell r="D3585" t="str">
            <v>DOD</v>
          </cell>
          <cell r="E3585">
            <v>0</v>
          </cell>
          <cell r="F3585" t="str">
            <v>TF</v>
          </cell>
          <cell r="G3585" t="str">
            <v>2805 s county trail</v>
          </cell>
          <cell r="H3585" t="str">
            <v>EAST GREENWICH</v>
          </cell>
          <cell r="I3585" t="str">
            <v>RI</v>
          </cell>
          <cell r="J3585" t="str">
            <v>02818</v>
          </cell>
          <cell r="K3585" t="str">
            <v>Exact Auto Street Reference Geocoded</v>
          </cell>
          <cell r="M3585" t="str">
            <v>DOD-DEPARTMENT OF DE</v>
          </cell>
          <cell r="N3585" t="str">
            <v>CAPPELLO DISTRICT</v>
          </cell>
          <cell r="P3585">
            <v>44336</v>
          </cell>
          <cell r="Q3585">
            <v>44479.5011689815</v>
          </cell>
          <cell r="R3585">
            <v>44364</v>
          </cell>
          <cell r="S3585" t="str">
            <v>FRANKIE</v>
          </cell>
          <cell r="V3585" t="str">
            <v>41.620601</v>
          </cell>
          <cell r="W3585" t="str">
            <v>-71.491476</v>
          </cell>
        </row>
        <row r="3586">
          <cell r="B3586">
            <v>500245</v>
          </cell>
          <cell r="C3586" t="str">
            <v>E Greenwich Readiness Center (RI)</v>
          </cell>
          <cell r="D3586" t="str">
            <v>DOD</v>
          </cell>
          <cell r="E3586">
            <v>0</v>
          </cell>
          <cell r="F3586" t="str">
            <v>TF</v>
          </cell>
          <cell r="G3586" t="str">
            <v>2841 s county trail</v>
          </cell>
          <cell r="H3586" t="str">
            <v>EAST GREENWICH</v>
          </cell>
          <cell r="I3586" t="str">
            <v>RI</v>
          </cell>
          <cell r="J3586" t="str">
            <v>02818</v>
          </cell>
          <cell r="K3586" t="str">
            <v>Exact Auto Street Reference Geocoded</v>
          </cell>
          <cell r="M3586" t="str">
            <v>DOD-DEPARTMENT OF DE</v>
          </cell>
          <cell r="N3586" t="str">
            <v>CAPPELLO DISTRICT</v>
          </cell>
          <cell r="P3586">
            <v>44336</v>
          </cell>
          <cell r="Q3586">
            <v>44479.5011689815</v>
          </cell>
          <cell r="R3586">
            <v>44369</v>
          </cell>
          <cell r="S3586" t="str">
            <v>FRANKIE</v>
          </cell>
          <cell r="V3586" t="str">
            <v>41.619873</v>
          </cell>
          <cell r="W3586" t="str">
            <v>-71.491346</v>
          </cell>
        </row>
        <row r="3587">
          <cell r="B3587">
            <v>500246</v>
          </cell>
          <cell r="C3587" t="str">
            <v>Camp Varnum (RI)</v>
          </cell>
          <cell r="D3587" t="str">
            <v>DOD</v>
          </cell>
          <cell r="E3587">
            <v>0</v>
          </cell>
          <cell r="F3587" t="str">
            <v>TF</v>
          </cell>
          <cell r="G3587" t="str">
            <v>1 cormorant rd</v>
          </cell>
          <cell r="H3587" t="str">
            <v>NARRAGANSETT</v>
          </cell>
          <cell r="I3587" t="str">
            <v>RI</v>
          </cell>
          <cell r="J3587" t="str">
            <v>02882</v>
          </cell>
          <cell r="K3587" t="str">
            <v>Exact Auto Street Reference Geocoded</v>
          </cell>
          <cell r="M3587" t="str">
            <v>DOD-DEPARTMENT OF DE</v>
          </cell>
          <cell r="N3587" t="str">
            <v>CAPPELLO DISTRICT</v>
          </cell>
          <cell r="P3587">
            <v>44336</v>
          </cell>
          <cell r="Q3587">
            <v>44479.496990740699</v>
          </cell>
          <cell r="R3587">
            <v>44704</v>
          </cell>
          <cell r="S3587" t="str">
            <v>FRANKIE</v>
          </cell>
          <cell r="V3587" t="str">
            <v>41.449276</v>
          </cell>
          <cell r="W3587" t="str">
            <v>-71.442516</v>
          </cell>
        </row>
        <row r="3588">
          <cell r="B3588">
            <v>500247</v>
          </cell>
          <cell r="C3588" t="str">
            <v>Camp Fogarty Armory (RI)</v>
          </cell>
          <cell r="D3588" t="str">
            <v>DOD</v>
          </cell>
          <cell r="E3588">
            <v>0</v>
          </cell>
          <cell r="F3588" t="str">
            <v>TF</v>
          </cell>
          <cell r="G3588" t="str">
            <v>2841 S COUNTY TRAIL</v>
          </cell>
          <cell r="H3588" t="str">
            <v>EAST GREENWICH</v>
          </cell>
          <cell r="I3588" t="str">
            <v>RI</v>
          </cell>
          <cell r="J3588" t="str">
            <v>02818</v>
          </cell>
          <cell r="K3588" t="str">
            <v>Exact Auto Street Reference Geocoded</v>
          </cell>
          <cell r="M3588" t="str">
            <v>DOD-DEPARTMENT OF DE</v>
          </cell>
          <cell r="N3588" t="str">
            <v>CAPPELLO DISTRICT</v>
          </cell>
          <cell r="P3588">
            <v>44326</v>
          </cell>
          <cell r="Q3588">
            <v>44479.5011689815</v>
          </cell>
          <cell r="R3588">
            <v>44725</v>
          </cell>
          <cell r="S3588" t="str">
            <v>FRANKIE</v>
          </cell>
          <cell r="V3588" t="str">
            <v>41.619873</v>
          </cell>
          <cell r="W3588" t="str">
            <v>-71.491346</v>
          </cell>
        </row>
        <row r="3589">
          <cell r="B3589">
            <v>500248</v>
          </cell>
          <cell r="C3589" t="str">
            <v>TACTICAL TRAINING KELLEY - B.BAY</v>
          </cell>
          <cell r="D3589" t="str">
            <v>DOD</v>
          </cell>
          <cell r="E3589">
            <v>0</v>
          </cell>
          <cell r="F3589" t="str">
            <v>MR</v>
          </cell>
          <cell r="G3589" t="str">
            <v>chenault road</v>
          </cell>
          <cell r="H3589" t="str">
            <v>BUZZARDS BAY</v>
          </cell>
          <cell r="I3589" t="str">
            <v>MA</v>
          </cell>
          <cell r="J3589" t="str">
            <v>02542</v>
          </cell>
          <cell r="K3589" t="str">
            <v>City Center Geocoded</v>
          </cell>
          <cell r="M3589" t="str">
            <v>DOD-DEPARTMENT OF DE</v>
          </cell>
          <cell r="N3589" t="str">
            <v>CAPPELLO DISTRICT</v>
          </cell>
          <cell r="O3589" t="str">
            <v>https://goo.gl/maps/xc1Aj66Urz29xr6d7 - google pin.</v>
          </cell>
          <cell r="P3589">
            <v>44335</v>
          </cell>
          <cell r="Q3589">
            <v>44635.5850810185</v>
          </cell>
          <cell r="S3589" t="str">
            <v>FRANKIE</v>
          </cell>
          <cell r="V3589" t="str">
            <v>41.745800</v>
          </cell>
          <cell r="W3589" t="str">
            <v>-70.611600</v>
          </cell>
        </row>
        <row r="3590">
          <cell r="B3590">
            <v>500249</v>
          </cell>
          <cell r="C3590" t="str">
            <v>USS Cheyenne</v>
          </cell>
          <cell r="D3590" t="str">
            <v>DOD</v>
          </cell>
          <cell r="E3590">
            <v>0</v>
          </cell>
          <cell r="F3590" t="str">
            <v>MTWRF</v>
          </cell>
          <cell r="G3590" t="str">
            <v>Portsmouth Naval Shipyard</v>
          </cell>
          <cell r="H3590" t="str">
            <v>PORTSMOUTH</v>
          </cell>
          <cell r="I3590" t="str">
            <v>NH</v>
          </cell>
          <cell r="J3590" t="str">
            <v>03801</v>
          </cell>
          <cell r="K3590" t="str">
            <v>Self Geocoded</v>
          </cell>
          <cell r="L3590" t="str">
            <v>IS;LG;EJ;DOD</v>
          </cell>
          <cell r="M3590" t="str">
            <v>DOD-DEPARTMENT OF DE</v>
          </cell>
          <cell r="N3590" t="str">
            <v>CAPPELLO DISTRICT</v>
          </cell>
          <cell r="O3590" t="str">
            <v>If new, Call DOD Groton Sponsor to grant you access to base.  860.625.9676.  Must stop at supply office to drop signed invoices off before leaving the lower base. Must allow inspection of vehicle if requested by Army Veterinary/Medical corps</v>
          </cell>
          <cell r="P3590">
            <v>44375</v>
          </cell>
          <cell r="Q3590">
            <v>44546.390254629601</v>
          </cell>
          <cell r="R3590">
            <v>44762</v>
          </cell>
          <cell r="S3590" t="str">
            <v>ADMIN</v>
          </cell>
          <cell r="V3590" t="str">
            <v>43.079484</v>
          </cell>
          <cell r="W3590" t="str">
            <v>-70.738038</v>
          </cell>
        </row>
        <row r="3591">
          <cell r="B3591">
            <v>500250</v>
          </cell>
          <cell r="C3591" t="str">
            <v>237 MP CO EDWARD CROSS TRAINING COM</v>
          </cell>
          <cell r="E3591">
            <v>0</v>
          </cell>
          <cell r="F3591" t="str">
            <v>W</v>
          </cell>
          <cell r="G3591" t="str">
            <v>722 RIVERWOOD DRIVE</v>
          </cell>
          <cell r="H3591" t="str">
            <v>ALLENSTOWN</v>
          </cell>
          <cell r="I3591" t="str">
            <v>NH</v>
          </cell>
          <cell r="J3591" t="str">
            <v>03275</v>
          </cell>
          <cell r="K3591" t="str">
            <v>High Confidence Auto Street Ref Geocoded</v>
          </cell>
          <cell r="M3591" t="str">
            <v>DOD-DEPARTMENT OF DE</v>
          </cell>
          <cell r="N3591" t="str">
            <v>CAPPELLO DISTRICT</v>
          </cell>
          <cell r="P3591">
            <v>44391</v>
          </cell>
          <cell r="Q3591">
            <v>44697.513564814799</v>
          </cell>
          <cell r="R3591">
            <v>44698</v>
          </cell>
          <cell r="S3591" t="str">
            <v>FRANKIE</v>
          </cell>
          <cell r="V3591" t="str">
            <v>43.194616</v>
          </cell>
          <cell r="W3591" t="str">
            <v>-71.485534</v>
          </cell>
        </row>
        <row r="3592">
          <cell r="B3592">
            <v>500252</v>
          </cell>
          <cell r="C3592" t="str">
            <v>CO A 1-182D IN/CAMP FOGAR</v>
          </cell>
          <cell r="D3592" t="str">
            <v>A</v>
          </cell>
          <cell r="E3592">
            <v>0</v>
          </cell>
          <cell r="F3592" t="str">
            <v>TF</v>
          </cell>
          <cell r="G3592" t="str">
            <v>2841 S COUNTY TR</v>
          </cell>
          <cell r="H3592" t="str">
            <v>EAST GREENWICH</v>
          </cell>
          <cell r="I3592" t="str">
            <v>RI</v>
          </cell>
          <cell r="J3592" t="str">
            <v>02818</v>
          </cell>
          <cell r="K3592" t="str">
            <v>High Confidence Auto Street Ref Geocoded</v>
          </cell>
          <cell r="M3592" t="str">
            <v>DOD-DEPARTMENT OF DE</v>
          </cell>
          <cell r="N3592" t="str">
            <v>CAPPELLO DISTRICT</v>
          </cell>
          <cell r="P3592">
            <v>44440</v>
          </cell>
          <cell r="Q3592">
            <v>44452.552928240701</v>
          </cell>
          <cell r="R3592">
            <v>44446</v>
          </cell>
          <cell r="S3592" t="str">
            <v>FRANKIE</v>
          </cell>
          <cell r="V3592" t="str">
            <v>41.619873</v>
          </cell>
          <cell r="W3592" t="str">
            <v>-71.491346</v>
          </cell>
        </row>
        <row r="3593">
          <cell r="B3593">
            <v>500254</v>
          </cell>
          <cell r="C3593" t="str">
            <v>Camp Fogarty Armory (RI)</v>
          </cell>
          <cell r="D3593" t="str">
            <v>DOD</v>
          </cell>
          <cell r="E3593">
            <v>0</v>
          </cell>
          <cell r="F3593" t="str">
            <v>TF</v>
          </cell>
          <cell r="G3593" t="str">
            <v>2841 S COUNTY TRAIL</v>
          </cell>
          <cell r="H3593" t="str">
            <v>EAST GREENWICH</v>
          </cell>
          <cell r="I3593" t="str">
            <v>RI</v>
          </cell>
          <cell r="J3593" t="str">
            <v>02818</v>
          </cell>
          <cell r="K3593" t="str">
            <v>Exact Auto Street Reference Geocoded</v>
          </cell>
          <cell r="M3593" t="str">
            <v>DOD-DEPARTMENT OF DE</v>
          </cell>
          <cell r="N3593" t="str">
            <v>CAPPELLO DISTRICT</v>
          </cell>
          <cell r="P3593">
            <v>44508</v>
          </cell>
          <cell r="Q3593">
            <v>44508.523692129602</v>
          </cell>
          <cell r="R3593">
            <v>44746</v>
          </cell>
          <cell r="S3593" t="str">
            <v>FRANKIE</v>
          </cell>
          <cell r="V3593" t="str">
            <v>41.619873</v>
          </cell>
          <cell r="W3593" t="str">
            <v>-71.491346</v>
          </cell>
        </row>
        <row r="3594">
          <cell r="B3594">
            <v>500255</v>
          </cell>
          <cell r="C3594" t="str">
            <v>EGRC 643D QM TM (FFT)</v>
          </cell>
          <cell r="D3594" t="str">
            <v>A</v>
          </cell>
          <cell r="E3594">
            <v>0</v>
          </cell>
          <cell r="F3594" t="str">
            <v>TF</v>
          </cell>
          <cell r="G3594" t="str">
            <v>2841 S COUNTY TRAIL</v>
          </cell>
          <cell r="H3594" t="str">
            <v>EAST GREENWICH</v>
          </cell>
          <cell r="I3594" t="str">
            <v>RI</v>
          </cell>
          <cell r="J3594" t="str">
            <v>02818</v>
          </cell>
          <cell r="K3594" t="str">
            <v>Exact Auto Street Reference Geocoded</v>
          </cell>
          <cell r="M3594" t="str">
            <v>DOD-DEPARTMENT OF DE</v>
          </cell>
          <cell r="N3594" t="str">
            <v>CAPPELLO DISTRICT</v>
          </cell>
          <cell r="P3594">
            <v>44501</v>
          </cell>
          <cell r="Q3594">
            <v>44501.640289351897</v>
          </cell>
          <cell r="R3594">
            <v>44746</v>
          </cell>
          <cell r="S3594" t="str">
            <v>FRANKIE</v>
          </cell>
          <cell r="V3594" t="str">
            <v>41.619873</v>
          </cell>
          <cell r="W3594" t="str">
            <v>-71.491346</v>
          </cell>
        </row>
        <row r="3595">
          <cell r="B3595">
            <v>500256</v>
          </cell>
          <cell r="C3595" t="str">
            <v>Devens Reserve Forces</v>
          </cell>
          <cell r="D3595" t="str">
            <v>A</v>
          </cell>
          <cell r="E3595">
            <v>0</v>
          </cell>
          <cell r="F3595" t="str">
            <v>R</v>
          </cell>
          <cell r="G3595" t="str">
            <v>37 Quebec st</v>
          </cell>
          <cell r="H3595" t="str">
            <v>DEVENS</v>
          </cell>
          <cell r="I3595" t="str">
            <v>MA</v>
          </cell>
          <cell r="J3595" t="str">
            <v>01434</v>
          </cell>
          <cell r="K3595" t="str">
            <v>Exact Auto Street Reference Geocoded</v>
          </cell>
          <cell r="M3595" t="str">
            <v>DOD-DEPARTMENT OF DE</v>
          </cell>
          <cell r="N3595" t="str">
            <v>CAPPELLO DISTRICT</v>
          </cell>
          <cell r="O3595" t="str">
            <v>EFFECTIVE 8/10/20 Del in all locations unless cust chooses not to.</v>
          </cell>
          <cell r="P3595">
            <v>44640</v>
          </cell>
          <cell r="Q3595">
            <v>44644.580231481501</v>
          </cell>
          <cell r="R3595">
            <v>44766</v>
          </cell>
          <cell r="S3595" t="str">
            <v>ADMIN</v>
          </cell>
          <cell r="V3595" t="str">
            <v>42.537038</v>
          </cell>
          <cell r="W3595" t="str">
            <v>-71.617631</v>
          </cell>
        </row>
        <row r="3596">
          <cell r="B3596">
            <v>500257</v>
          </cell>
          <cell r="C3596" t="str">
            <v>USS MINNEAPOLIS</v>
          </cell>
          <cell r="D3596" t="str">
            <v>A</v>
          </cell>
          <cell r="E3596">
            <v>0</v>
          </cell>
          <cell r="F3596" t="str">
            <v>MTWRFSU</v>
          </cell>
          <cell r="G3596" t="str">
            <v>1 crystal lake road</v>
          </cell>
          <cell r="H3596" t="str">
            <v>GROTON</v>
          </cell>
          <cell r="I3596" t="str">
            <v>CT</v>
          </cell>
          <cell r="J3596" t="str">
            <v>06349</v>
          </cell>
          <cell r="K3596" t="str">
            <v>High Confidence Auto Street Ref Geocoded</v>
          </cell>
          <cell r="M3596" t="str">
            <v>DOD-DEPARTMENT OF DE</v>
          </cell>
          <cell r="N3596" t="str">
            <v>CAPPELLO DISTRICT</v>
          </cell>
          <cell r="P3596">
            <v>44729</v>
          </cell>
          <cell r="Q3596">
            <v>44729.459780092599</v>
          </cell>
          <cell r="R3596">
            <v>44731</v>
          </cell>
          <cell r="S3596" t="str">
            <v>ADMIN</v>
          </cell>
          <cell r="V3596" t="str">
            <v>41.387812</v>
          </cell>
          <cell r="W3596" t="str">
            <v>-72.086766</v>
          </cell>
        </row>
        <row r="3597">
          <cell r="B3597">
            <v>550000</v>
          </cell>
          <cell r="C3597" t="str">
            <v>USS Providence ssn - 719</v>
          </cell>
          <cell r="D3597" t="str">
            <v>DOD-PRDC</v>
          </cell>
          <cell r="E3597">
            <v>0</v>
          </cell>
          <cell r="F3597" t="str">
            <v>MTWRF</v>
          </cell>
          <cell r="G3597" t="str">
            <v>1 Crystal Lake Rd</v>
          </cell>
          <cell r="H3597" t="str">
            <v>GROTON</v>
          </cell>
          <cell r="I3597" t="str">
            <v>CT</v>
          </cell>
          <cell r="J3597" t="str">
            <v>06349</v>
          </cell>
          <cell r="K3597" t="str">
            <v>High Confidence Auto Street Ref Geocoded</v>
          </cell>
          <cell r="L3597" t="str">
            <v>IS;LG;EJ;DOD</v>
          </cell>
          <cell r="M3597" t="str">
            <v>DOD-DEPARTMENT OF DE</v>
          </cell>
          <cell r="N3597" t="str">
            <v>CAPPELLO DISTRICT</v>
          </cell>
          <cell r="O3597" t="str">
            <v>If new, Call DOD Groton Sponsor to grant you access to base.  860.625.9676.  Must stop at supply office to drop signed invoices off before leaving the lower base. Must allow inspection of vehicle if requested by Army Veterinary/Medical corps</v>
          </cell>
          <cell r="P3597">
            <v>44602</v>
          </cell>
          <cell r="Q3597">
            <v>44602.499166666697</v>
          </cell>
          <cell r="S3597" t="str">
            <v>FRANKIE</v>
          </cell>
          <cell r="V3597" t="str">
            <v>41.387812</v>
          </cell>
          <cell r="W3597" t="str">
            <v>-72.086766</v>
          </cell>
        </row>
        <row r="3598">
          <cell r="B3598">
            <v>550001</v>
          </cell>
          <cell r="C3598" t="str">
            <v>USS San Juan  ssn - 751</v>
          </cell>
          <cell r="D3598" t="str">
            <v>DOD-PRDC</v>
          </cell>
          <cell r="E3598">
            <v>0</v>
          </cell>
          <cell r="F3598" t="str">
            <v>MTWRF</v>
          </cell>
          <cell r="G3598" t="str">
            <v>1 Crystal Lake Rd</v>
          </cell>
          <cell r="H3598" t="str">
            <v>GROTON</v>
          </cell>
          <cell r="I3598" t="str">
            <v>CT</v>
          </cell>
          <cell r="J3598" t="str">
            <v>06349</v>
          </cell>
          <cell r="K3598" t="str">
            <v>High Confidence Auto Street Ref Geocoded</v>
          </cell>
          <cell r="L3598" t="str">
            <v>IS;LG;EJ;DOD</v>
          </cell>
          <cell r="M3598" t="str">
            <v>DOD-DEPARTMENT OF DE</v>
          </cell>
          <cell r="N3598" t="str">
            <v>CAPPELLO DISTRICT</v>
          </cell>
          <cell r="O3598" t="str">
            <v>If new, Call DOD Groton Sponsor to grant you access to base.  860.625.9676.  Must stop at supply office to drop signed invoices off before leaving the lower base. Must allow inspection of vehicle if requested by Army Veterinary/Medical corps</v>
          </cell>
          <cell r="P3598">
            <v>44602</v>
          </cell>
          <cell r="Q3598">
            <v>44602.499166666697</v>
          </cell>
          <cell r="S3598" t="str">
            <v>FRANKIE</v>
          </cell>
          <cell r="V3598" t="str">
            <v>41.387812</v>
          </cell>
          <cell r="W3598" t="str">
            <v>-72.086766</v>
          </cell>
        </row>
        <row r="3599">
          <cell r="B3599">
            <v>550002</v>
          </cell>
          <cell r="C3599" t="str">
            <v>USS Hartford ssn - 768 - @ EB</v>
          </cell>
          <cell r="D3599" t="str">
            <v>DOD-PRDC</v>
          </cell>
          <cell r="E3599">
            <v>0</v>
          </cell>
          <cell r="F3599" t="str">
            <v>MTWRF</v>
          </cell>
          <cell r="G3599" t="str">
            <v>1 Crystal Lake Rd</v>
          </cell>
          <cell r="H3599" t="str">
            <v>GROTON</v>
          </cell>
          <cell r="I3599" t="str">
            <v>CT</v>
          </cell>
          <cell r="J3599" t="str">
            <v>06349</v>
          </cell>
          <cell r="K3599" t="str">
            <v>High Confidence Auto Street Ref Geocoded</v>
          </cell>
          <cell r="L3599" t="str">
            <v>IS;LG;EJ;DOD</v>
          </cell>
          <cell r="M3599" t="str">
            <v>DOD-DEPARTMENT OF DE</v>
          </cell>
          <cell r="N3599" t="str">
            <v>CAPPELLO DISTRICT</v>
          </cell>
          <cell r="O3599" t="str">
            <v>If new, Call DOD Groton Sponsor to grant you access to base.  860.625.9676.  Must stop at supply office to drop signed invoices off before leaving the lower base. Must allow inspection of vehicle if requested by Army Veterinary/Medical corps</v>
          </cell>
          <cell r="P3599">
            <v>44602</v>
          </cell>
          <cell r="Q3599">
            <v>44602.499166666697</v>
          </cell>
          <cell r="S3599" t="str">
            <v>FRANKIE</v>
          </cell>
          <cell r="V3599" t="str">
            <v>41.387812</v>
          </cell>
          <cell r="W3599" t="str">
            <v>-72.086766</v>
          </cell>
        </row>
        <row r="3600">
          <cell r="B3600">
            <v>550003</v>
          </cell>
          <cell r="C3600" t="str">
            <v>USS Toledo ssn - 769</v>
          </cell>
          <cell r="D3600" t="str">
            <v>DOD-PRDC</v>
          </cell>
          <cell r="E3600">
            <v>0</v>
          </cell>
          <cell r="F3600" t="str">
            <v>MTWRF</v>
          </cell>
          <cell r="G3600" t="str">
            <v>1 Crystal Lake Rd</v>
          </cell>
          <cell r="H3600" t="str">
            <v>GROTON</v>
          </cell>
          <cell r="I3600" t="str">
            <v>CT</v>
          </cell>
          <cell r="J3600" t="str">
            <v>06349</v>
          </cell>
          <cell r="K3600" t="str">
            <v>High Confidence Auto Street Ref Geocoded</v>
          </cell>
          <cell r="L3600" t="str">
            <v>IS;LG;EJ;DOD</v>
          </cell>
          <cell r="M3600" t="str">
            <v>DOD-DEPARTMENT OF DE</v>
          </cell>
          <cell r="N3600" t="str">
            <v>CAPPELLO DISTRICT</v>
          </cell>
          <cell r="O3600" t="str">
            <v>If new, Call DOD Groton Sponsor to grant you access to base.  860.625.9676.  Must stop at supply office to drop signed invoices off before leaving the lower base. Must allow inspection of vehicle if requested by Army Veterinary/Medical corps</v>
          </cell>
          <cell r="P3600">
            <v>44602</v>
          </cell>
          <cell r="Q3600">
            <v>44602.499166666697</v>
          </cell>
          <cell r="S3600" t="str">
            <v>FRANKIE</v>
          </cell>
          <cell r="V3600" t="str">
            <v>41.387812</v>
          </cell>
          <cell r="W3600" t="str">
            <v>-72.086766</v>
          </cell>
        </row>
        <row r="3601">
          <cell r="B3601">
            <v>550004</v>
          </cell>
          <cell r="C3601" t="str">
            <v>USS Virginia ssn - 774 CHANGED NH</v>
          </cell>
          <cell r="D3601" t="str">
            <v>DOD-PRDC</v>
          </cell>
          <cell r="E3601">
            <v>0</v>
          </cell>
          <cell r="F3601" t="str">
            <v>MR</v>
          </cell>
          <cell r="G3601" t="str">
            <v>Pier A</v>
          </cell>
          <cell r="H3601" t="str">
            <v>PORTSMOUTH</v>
          </cell>
          <cell r="I3601" t="str">
            <v>NH</v>
          </cell>
          <cell r="J3601" t="str">
            <v>03801</v>
          </cell>
          <cell r="K3601" t="str">
            <v>Postal Geocoded</v>
          </cell>
          <cell r="L3601" t="str">
            <v>IS;LG;EJ;DOD</v>
          </cell>
          <cell r="M3601" t="str">
            <v>DOD-DEPARTMENT OF DE</v>
          </cell>
          <cell r="N3601" t="str">
            <v>CAPPELLO DISTRICT</v>
          </cell>
          <cell r="O3601" t="str">
            <v>If new, Call DOD Groton Sponsor to grant you access to base.  860.625.9676.  Must stop at supply office to drop signed invoices off before leaving the lower base. Must allow inspection of vehicle if requested by Army Veterinary/Medical corps</v>
          </cell>
          <cell r="P3601">
            <v>44602</v>
          </cell>
          <cell r="Q3601">
            <v>44602.499166666697</v>
          </cell>
          <cell r="S3601" t="str">
            <v>FRANKIE</v>
          </cell>
          <cell r="V3601" t="str">
            <v>43.073200</v>
          </cell>
          <cell r="W3601" t="str">
            <v>-70.787400</v>
          </cell>
        </row>
        <row r="3602">
          <cell r="B3602">
            <v>550005</v>
          </cell>
          <cell r="C3602" t="str">
            <v>Naval Sub Base Bldg 33</v>
          </cell>
          <cell r="D3602" t="str">
            <v>DOD-PRDC</v>
          </cell>
          <cell r="E3602">
            <v>0</v>
          </cell>
          <cell r="F3602" t="str">
            <v>MTWRF</v>
          </cell>
          <cell r="G3602" t="str">
            <v>1 Crystal Lake Rd</v>
          </cell>
          <cell r="H3602" t="str">
            <v>GROTON</v>
          </cell>
          <cell r="I3602" t="str">
            <v>CT</v>
          </cell>
          <cell r="J3602" t="str">
            <v>06340</v>
          </cell>
          <cell r="K3602" t="str">
            <v>Exact Auto Street Reference Geocoded</v>
          </cell>
          <cell r="L3602" t="str">
            <v>IS PRODUCE GALLY</v>
          </cell>
          <cell r="M3602" t="str">
            <v>DOD-DEPARTMENT OF DE</v>
          </cell>
          <cell r="N3602" t="str">
            <v>CAPPELLO DISTRICT</v>
          </cell>
          <cell r="O3602" t="str">
            <v>If new, Call DOD Groton Sponsor to grant you access to base.  860.625.9676.  Must stop at supply office to drop signed invoices off before leaving the lower base. Must allow inspection of vehicle if requested by Army Veterinary/Medical corps</v>
          </cell>
          <cell r="P3602">
            <v>44602</v>
          </cell>
          <cell r="Q3602">
            <v>44602.499166666697</v>
          </cell>
          <cell r="S3602" t="str">
            <v>FRANKIE</v>
          </cell>
          <cell r="V3602" t="str">
            <v>41.387812</v>
          </cell>
          <cell r="W3602" t="str">
            <v>-72.086766</v>
          </cell>
        </row>
        <row r="3603">
          <cell r="B3603">
            <v>550006</v>
          </cell>
          <cell r="C3603" t="str">
            <v>103rd Ct Aug. Bradley</v>
          </cell>
          <cell r="D3603" t="str">
            <v>DOD-PRDC</v>
          </cell>
          <cell r="E3603">
            <v>0</v>
          </cell>
          <cell r="F3603" t="str">
            <v>TR</v>
          </cell>
          <cell r="G3603" t="str">
            <v>161 Rainbow Road</v>
          </cell>
          <cell r="H3603" t="str">
            <v>EAST GRANBY</v>
          </cell>
          <cell r="I3603" t="str">
            <v>CT</v>
          </cell>
          <cell r="J3603" t="str">
            <v>06026</v>
          </cell>
          <cell r="K3603" t="str">
            <v>Exact Auto Street Reference Geocoded</v>
          </cell>
          <cell r="L3603" t="str">
            <v>NO Willett, William</v>
          </cell>
          <cell r="M3603" t="str">
            <v>DOD-DEPARTMENT OF DE</v>
          </cell>
          <cell r="N3603" t="str">
            <v>CAPPELLO DISTRICT</v>
          </cell>
          <cell r="P3603">
            <v>44602</v>
          </cell>
          <cell r="Q3603">
            <v>44602.499166666697</v>
          </cell>
          <cell r="S3603" t="str">
            <v>FRANKIE</v>
          </cell>
          <cell r="V3603" t="str">
            <v>41.926791</v>
          </cell>
          <cell r="W3603" t="str">
            <v>-72.705996</v>
          </cell>
        </row>
        <row r="3604">
          <cell r="B3604">
            <v>550007</v>
          </cell>
          <cell r="C3604" t="str">
            <v>USCG Barque Eagle</v>
          </cell>
          <cell r="D3604" t="str">
            <v>DOD-PRDC</v>
          </cell>
          <cell r="E3604">
            <v>0</v>
          </cell>
          <cell r="F3604" t="str">
            <v>MTWRF</v>
          </cell>
          <cell r="G3604" t="str">
            <v>45 Mohegan Ave</v>
          </cell>
          <cell r="H3604" t="str">
            <v>NEW LONDON</v>
          </cell>
          <cell r="I3604" t="str">
            <v>CT</v>
          </cell>
          <cell r="J3604" t="str">
            <v>06320</v>
          </cell>
          <cell r="K3604" t="str">
            <v>Exact Auto Street Reference Geocoded</v>
          </cell>
          <cell r="L3604" t="str">
            <v>LG;EJ DOD</v>
          </cell>
          <cell r="M3604" t="str">
            <v>DOD-DEPARTMENT OF DE</v>
          </cell>
          <cell r="N3604" t="str">
            <v>CAPPELLO DISTRICT</v>
          </cell>
          <cell r="O3604" t="str">
            <v>USE: Address 90 Walbach st, New London, CT 06320.  Use Shaw street way to get around low bridges.</v>
          </cell>
          <cell r="P3604">
            <v>44602</v>
          </cell>
          <cell r="Q3604">
            <v>44602.499166666697</v>
          </cell>
          <cell r="S3604" t="str">
            <v>FRANKIE</v>
          </cell>
          <cell r="V3604" t="str">
            <v>41.370767</v>
          </cell>
          <cell r="W3604" t="str">
            <v>-72.103270</v>
          </cell>
        </row>
        <row r="3605">
          <cell r="B3605">
            <v>550008</v>
          </cell>
          <cell r="C3605" t="str">
            <v>NOAA Henry B. Bigelow  Newport</v>
          </cell>
          <cell r="D3605" t="str">
            <v>DOD-PRDC</v>
          </cell>
          <cell r="E3605">
            <v>0</v>
          </cell>
          <cell r="F3605" t="str">
            <v>TF</v>
          </cell>
          <cell r="G3605" t="str">
            <v>47 Chandlear St</v>
          </cell>
          <cell r="H3605" t="str">
            <v>NEWPORT</v>
          </cell>
          <cell r="I3605" t="str">
            <v>RI</v>
          </cell>
          <cell r="J3605" t="str">
            <v>02841</v>
          </cell>
          <cell r="K3605" t="str">
            <v>High Confidence Auto Street Ref Geocoded</v>
          </cell>
          <cell r="M3605" t="str">
            <v>DOD-DEPARTMENT OF DE</v>
          </cell>
          <cell r="N3605" t="str">
            <v>CAPPELLO DISTRICT</v>
          </cell>
          <cell r="O3605" t="str">
            <v>Enter Gate #17.</v>
          </cell>
          <cell r="P3605">
            <v>44602</v>
          </cell>
          <cell r="Q3605">
            <v>44602.499166666697</v>
          </cell>
          <cell r="S3605" t="str">
            <v>FRANKIE</v>
          </cell>
          <cell r="V3605" t="str">
            <v>41.505793</v>
          </cell>
          <cell r="W3605" t="str">
            <v>-71.327212</v>
          </cell>
        </row>
        <row r="3606">
          <cell r="B3606">
            <v>550009</v>
          </cell>
          <cell r="C3606" t="str">
            <v>NOAA Okeanas Explorer</v>
          </cell>
          <cell r="D3606" t="str">
            <v>DOD-PRDC</v>
          </cell>
          <cell r="E3606">
            <v>0</v>
          </cell>
          <cell r="F3606" t="str">
            <v>U</v>
          </cell>
          <cell r="G3606" t="str">
            <v>2578 Davisville Rd</v>
          </cell>
          <cell r="H3606" t="str">
            <v>North Kingston</v>
          </cell>
          <cell r="I3606" t="str">
            <v>RI</v>
          </cell>
          <cell r="J3606" t="str">
            <v>02852</v>
          </cell>
          <cell r="K3606" t="str">
            <v>High Confidence Auto Street Ref Geocoded</v>
          </cell>
          <cell r="M3606" t="str">
            <v>DOD-DEPARTMENT OF DE</v>
          </cell>
          <cell r="N3606" t="str">
            <v>CAPPELLO DISTRICT</v>
          </cell>
          <cell r="P3606">
            <v>44602</v>
          </cell>
          <cell r="Q3606">
            <v>44602.499166666697</v>
          </cell>
          <cell r="S3606" t="str">
            <v>FRANKIE</v>
          </cell>
          <cell r="V3606" t="str">
            <v>41.615195</v>
          </cell>
          <cell r="W3606" t="str">
            <v>-71.420680</v>
          </cell>
        </row>
        <row r="3607">
          <cell r="B3607">
            <v>550010</v>
          </cell>
          <cell r="C3607" t="str">
            <v>NETC Food Service</v>
          </cell>
          <cell r="D3607" t="str">
            <v>DOD-PRDC</v>
          </cell>
          <cell r="E3607">
            <v>0</v>
          </cell>
          <cell r="F3607" t="str">
            <v>TF</v>
          </cell>
          <cell r="G3607" t="str">
            <v>292 Capodanno Dr</v>
          </cell>
          <cell r="H3607" t="str">
            <v>NEWPORT</v>
          </cell>
          <cell r="I3607" t="str">
            <v>RI</v>
          </cell>
          <cell r="J3607" t="str">
            <v>02841</v>
          </cell>
          <cell r="K3607" t="str">
            <v>Exact Auto Street Reference Geocoded</v>
          </cell>
          <cell r="L3607" t="str">
            <v>IS; EJ; DOD</v>
          </cell>
          <cell r="M3607" t="str">
            <v>DOD-DEPARTMENT OF DE</v>
          </cell>
          <cell r="N3607" t="str">
            <v>CAPPELLO DISTRICT</v>
          </cell>
          <cell r="O3607" t="str">
            <v>USE ACCESS ROAD FOR GPS OR DEFENSE HIGHWAY.</v>
          </cell>
          <cell r="P3607">
            <v>44602</v>
          </cell>
          <cell r="Q3607">
            <v>44602.499166666697</v>
          </cell>
          <cell r="S3607" t="str">
            <v>FRANKIE</v>
          </cell>
          <cell r="V3607" t="str">
            <v>41.522214</v>
          </cell>
          <cell r="W3607" t="str">
            <v>-71.324924</v>
          </cell>
        </row>
        <row r="3608">
          <cell r="B3608">
            <v>550011</v>
          </cell>
          <cell r="C3608" t="str">
            <v>143rd SVF N. Kingston</v>
          </cell>
          <cell r="D3608" t="str">
            <v>DOD-PRDC</v>
          </cell>
          <cell r="E3608">
            <v>0</v>
          </cell>
          <cell r="F3608" t="str">
            <v>TF</v>
          </cell>
          <cell r="G3608" t="str">
            <v>10 Cripe St</v>
          </cell>
          <cell r="H3608" t="str">
            <v>NORTH KINGSTOWN</v>
          </cell>
          <cell r="I3608" t="str">
            <v>RI</v>
          </cell>
          <cell r="J3608" t="str">
            <v>02852</v>
          </cell>
          <cell r="K3608" t="str">
            <v>Exact Auto Street Reference Geocoded</v>
          </cell>
          <cell r="M3608" t="str">
            <v>DOD-DEPARTMENT OF DE</v>
          </cell>
          <cell r="N3608" t="str">
            <v>CAPPELLO DISTRICT</v>
          </cell>
          <cell r="P3608">
            <v>44602</v>
          </cell>
          <cell r="Q3608">
            <v>44602.499166666697</v>
          </cell>
          <cell r="S3608" t="str">
            <v>FRANKIE</v>
          </cell>
          <cell r="V3608" t="str">
            <v>41.598154</v>
          </cell>
          <cell r="W3608" t="str">
            <v>-71.426438</v>
          </cell>
        </row>
        <row r="3609">
          <cell r="B3609">
            <v>550012</v>
          </cell>
          <cell r="C3609" t="str">
            <v>NY  ANG  106th Row</v>
          </cell>
          <cell r="D3609" t="str">
            <v>DOD-PRDC</v>
          </cell>
          <cell r="E3609">
            <v>0</v>
          </cell>
          <cell r="F3609" t="str">
            <v>TF</v>
          </cell>
          <cell r="G3609" t="str">
            <v>150 Old Riverhead Rd</v>
          </cell>
          <cell r="H3609" t="str">
            <v>WESTHAMPTON BEACH</v>
          </cell>
          <cell r="I3609" t="str">
            <v>NY</v>
          </cell>
          <cell r="J3609" t="str">
            <v>11978</v>
          </cell>
          <cell r="K3609" t="str">
            <v>Exact Auto Street Reference Geocoded</v>
          </cell>
          <cell r="M3609" t="str">
            <v>DOD-DEPARTMENT OF DE</v>
          </cell>
          <cell r="N3609" t="str">
            <v>CAPPELLO DISTRICT</v>
          </cell>
          <cell r="P3609">
            <v>44602</v>
          </cell>
          <cell r="Q3609">
            <v>44602.499166666697</v>
          </cell>
          <cell r="S3609" t="str">
            <v>FRANKIE</v>
          </cell>
          <cell r="V3609" t="str">
            <v>40.832959</v>
          </cell>
          <cell r="W3609" t="str">
            <v>-72.646661</v>
          </cell>
        </row>
        <row r="3610">
          <cell r="B3610">
            <v>550013</v>
          </cell>
          <cell r="C3610" t="str">
            <v>USS Constitution</v>
          </cell>
          <cell r="D3610" t="str">
            <v>DOD-PRDC</v>
          </cell>
          <cell r="E3610">
            <v>0</v>
          </cell>
          <cell r="F3610" t="str">
            <v>MWF</v>
          </cell>
          <cell r="G3610" t="str">
            <v>Charlestown Navy Yd</v>
          </cell>
          <cell r="H3610" t="str">
            <v>CHARLESTOWN</v>
          </cell>
          <cell r="I3610" t="str">
            <v>MA</v>
          </cell>
          <cell r="J3610" t="str">
            <v>02129</v>
          </cell>
          <cell r="K3610" t="str">
            <v>Ambiguous Auto Street Ref Geocode</v>
          </cell>
          <cell r="L3610" t="str">
            <v>LG;EJ</v>
          </cell>
          <cell r="M3610" t="str">
            <v>DOD-DEPARTMENT OF DE</v>
          </cell>
          <cell r="N3610" t="str">
            <v>CAPPELLO DISTRICT</v>
          </cell>
          <cell r="O3610" t="str">
            <v>Cannot deliver before 8:30am.</v>
          </cell>
          <cell r="P3610">
            <v>44602</v>
          </cell>
          <cell r="Q3610">
            <v>44650.624212962997</v>
          </cell>
          <cell r="S3610" t="str">
            <v>FRANKIE</v>
          </cell>
          <cell r="V3610" t="str">
            <v>42.369510</v>
          </cell>
          <cell r="W3610" t="str">
            <v>-71.060455</v>
          </cell>
        </row>
        <row r="3611">
          <cell r="B3611">
            <v>550014</v>
          </cell>
          <cell r="C3611" t="str">
            <v>Natick Ma. Lab.</v>
          </cell>
          <cell r="D3611" t="str">
            <v>DOD-PRDC</v>
          </cell>
          <cell r="E3611">
            <v>0</v>
          </cell>
          <cell r="F3611" t="str">
            <v>WF</v>
          </cell>
          <cell r="G3611" t="str">
            <v>15 Kansas St</v>
          </cell>
          <cell r="H3611" t="str">
            <v>NATICK</v>
          </cell>
          <cell r="I3611" t="str">
            <v>MA</v>
          </cell>
          <cell r="J3611" t="str">
            <v>01760</v>
          </cell>
          <cell r="K3611" t="str">
            <v>Postal Geocoded</v>
          </cell>
          <cell r="L3611" t="str">
            <v>NO Mauro, Brandon</v>
          </cell>
          <cell r="M3611" t="str">
            <v>DOD-DEPARTMENT OF DE</v>
          </cell>
          <cell r="N3611" t="str">
            <v>CAPPELLO DISTRICT</v>
          </cell>
          <cell r="O3611" t="str">
            <v>GPS: 15 General Greene Avenue.  Both doors must open on cab.</v>
          </cell>
          <cell r="P3611">
            <v>44602</v>
          </cell>
          <cell r="Q3611">
            <v>44602.499166666697</v>
          </cell>
          <cell r="R3611">
            <v>44635</v>
          </cell>
          <cell r="S3611" t="str">
            <v>FRANKIE</v>
          </cell>
          <cell r="V3611" t="str">
            <v>42.289700</v>
          </cell>
          <cell r="W3611" t="str">
            <v>-71.358200</v>
          </cell>
        </row>
        <row r="3612">
          <cell r="B3612">
            <v>550015</v>
          </cell>
          <cell r="C3612" t="str">
            <v>104th FW Ma</v>
          </cell>
          <cell r="D3612" t="str">
            <v>DOD-PRDC</v>
          </cell>
          <cell r="E3612">
            <v>0</v>
          </cell>
          <cell r="F3612" t="str">
            <v>W</v>
          </cell>
          <cell r="G3612" t="str">
            <v>175 Falcon Rd</v>
          </cell>
          <cell r="H3612" t="str">
            <v>WESTFIELD</v>
          </cell>
          <cell r="I3612" t="str">
            <v>MA</v>
          </cell>
          <cell r="J3612" t="str">
            <v>01085</v>
          </cell>
          <cell r="K3612" t="str">
            <v>High Confidence Auto Street Ref Geocoded</v>
          </cell>
          <cell r="M3612" t="str">
            <v>DOD-DEPARTMENT OF DE</v>
          </cell>
          <cell r="N3612" t="str">
            <v>CAPPELLO DISTRICT</v>
          </cell>
          <cell r="P3612">
            <v>44602</v>
          </cell>
          <cell r="Q3612">
            <v>44602.499166666697</v>
          </cell>
          <cell r="S3612" t="str">
            <v>FRANKIE</v>
          </cell>
          <cell r="V3612" t="str">
            <v>42.173497</v>
          </cell>
          <cell r="W3612" t="str">
            <v>-72.717884</v>
          </cell>
        </row>
        <row r="3613">
          <cell r="B3613">
            <v>550016</v>
          </cell>
          <cell r="C3613" t="str">
            <v>102nd IW (CAMP EDWARDS PRODUCE)</v>
          </cell>
          <cell r="D3613" t="str">
            <v>DOD</v>
          </cell>
          <cell r="E3613">
            <v>0</v>
          </cell>
          <cell r="F3613" t="str">
            <v>MR</v>
          </cell>
          <cell r="G3613" t="str">
            <v>5220 Turpentine Road</v>
          </cell>
          <cell r="H3613" t="str">
            <v>BUZZARDS BAY</v>
          </cell>
          <cell r="I3613" t="str">
            <v>MA</v>
          </cell>
          <cell r="J3613" t="str">
            <v>02542</v>
          </cell>
          <cell r="K3613" t="str">
            <v>High Confidence Auto Street Ref Geocoded</v>
          </cell>
          <cell r="M3613" t="str">
            <v>DOD-DEPARTMENT OF DE</v>
          </cell>
          <cell r="N3613" t="str">
            <v>CAPPELLO DISTRICT</v>
          </cell>
          <cell r="O3613" t="str">
            <v>Gate located at 4000 Connery Ave Buzzards Bay, MA 02542.  Call 502-280-7477 ½ hour prior to delivery</v>
          </cell>
          <cell r="P3613">
            <v>44614</v>
          </cell>
          <cell r="Q3613">
            <v>44693.567349536999</v>
          </cell>
          <cell r="S3613" t="str">
            <v>FRANKIE</v>
          </cell>
          <cell r="V3613" t="str">
            <v>41.649190</v>
          </cell>
          <cell r="W3613" t="str">
            <v>-70.567470</v>
          </cell>
        </row>
        <row r="3614">
          <cell r="B3614">
            <v>550017</v>
          </cell>
          <cell r="C3614" t="str">
            <v>USCG Escabana</v>
          </cell>
          <cell r="D3614" t="str">
            <v>DOD-PRDC</v>
          </cell>
          <cell r="E3614">
            <v>0</v>
          </cell>
          <cell r="F3614" t="str">
            <v>MR</v>
          </cell>
          <cell r="G3614" t="str">
            <v>427 Commercial St</v>
          </cell>
          <cell r="H3614" t="str">
            <v>BOSTON</v>
          </cell>
          <cell r="I3614" t="str">
            <v>MA</v>
          </cell>
          <cell r="J3614" t="str">
            <v>02109</v>
          </cell>
          <cell r="K3614" t="str">
            <v>Exact Auto Street Reference Geocoded</v>
          </cell>
          <cell r="L3614" t="str">
            <v>LG;EJ</v>
          </cell>
          <cell r="M3614" t="str">
            <v>DOD-DEPARTMENT OF DE</v>
          </cell>
          <cell r="N3614" t="str">
            <v>CAPPELLO DISTRICT</v>
          </cell>
          <cell r="P3614">
            <v>44602</v>
          </cell>
          <cell r="Q3614">
            <v>44602.499166666697</v>
          </cell>
          <cell r="S3614" t="str">
            <v>FRANKIE</v>
          </cell>
          <cell r="V3614" t="str">
            <v>42.367320</v>
          </cell>
          <cell r="W3614" t="str">
            <v>-71.052714</v>
          </cell>
        </row>
        <row r="3615">
          <cell r="B3615">
            <v>550018</v>
          </cell>
          <cell r="C3615" t="str">
            <v>Ct Training Niantic</v>
          </cell>
          <cell r="D3615" t="str">
            <v>DOD-PRDC</v>
          </cell>
          <cell r="E3615">
            <v>0</v>
          </cell>
          <cell r="F3615" t="str">
            <v>TF</v>
          </cell>
          <cell r="G3615" t="str">
            <v>38 Smith St</v>
          </cell>
          <cell r="H3615" t="str">
            <v>NIANTIC</v>
          </cell>
          <cell r="I3615" t="str">
            <v>CT</v>
          </cell>
          <cell r="J3615" t="str">
            <v>06357</v>
          </cell>
          <cell r="K3615" t="str">
            <v>Exact Auto Street Reference Geocoded</v>
          </cell>
          <cell r="L3615" t="str">
            <v>53; LG</v>
          </cell>
          <cell r="M3615" t="str">
            <v>DOD-DEPARTMENT OF DE</v>
          </cell>
          <cell r="N3615" t="str">
            <v>CAPPELLO DISTRICT</v>
          </cell>
          <cell r="P3615">
            <v>44602</v>
          </cell>
          <cell r="Q3615">
            <v>44602.499166666697</v>
          </cell>
          <cell r="S3615" t="str">
            <v>FRANKIE</v>
          </cell>
          <cell r="V3615" t="str">
            <v>41.328065</v>
          </cell>
          <cell r="W3615" t="str">
            <v>-72.190869</v>
          </cell>
        </row>
        <row r="3616">
          <cell r="B3616">
            <v>550019</v>
          </cell>
          <cell r="C3616" t="str">
            <v>FSC 1182ND FORWARD SUPPOR</v>
          </cell>
          <cell r="D3616" t="str">
            <v>DOD-PRDC</v>
          </cell>
          <cell r="E3616">
            <v>0</v>
          </cell>
          <cell r="F3616" t="str">
            <v>R</v>
          </cell>
          <cell r="G3616" t="str">
            <v>665 Quebec st</v>
          </cell>
          <cell r="H3616" t="str">
            <v>DEVENS</v>
          </cell>
          <cell r="I3616" t="str">
            <v>MA</v>
          </cell>
          <cell r="J3616" t="str">
            <v>01434</v>
          </cell>
          <cell r="K3616" t="str">
            <v>Med Confidence Auto Street Ref Geocoded</v>
          </cell>
          <cell r="M3616" t="str">
            <v>DOD-DEPARTMENT OF DE</v>
          </cell>
          <cell r="N3616" t="str">
            <v>CAPPELLO DISTRICT</v>
          </cell>
          <cell r="P3616">
            <v>44602</v>
          </cell>
          <cell r="Q3616">
            <v>44602.499166666697</v>
          </cell>
          <cell r="S3616" t="str">
            <v>FRANKIE</v>
          </cell>
          <cell r="V3616" t="str">
            <v>42.539052</v>
          </cell>
          <cell r="W3616" t="str">
            <v>-71.613831</v>
          </cell>
        </row>
        <row r="3617">
          <cell r="B3617">
            <v>550020</v>
          </cell>
          <cell r="C3617" t="str">
            <v>CO. G/186th Quincy</v>
          </cell>
          <cell r="D3617" t="str">
            <v>DOD-PRDC</v>
          </cell>
          <cell r="E3617">
            <v>0</v>
          </cell>
          <cell r="F3617" t="str">
            <v>U</v>
          </cell>
          <cell r="G3617" t="str">
            <v>1000 Hancock Street</v>
          </cell>
          <cell r="H3617" t="str">
            <v>QUINCY</v>
          </cell>
          <cell r="I3617" t="str">
            <v>MA</v>
          </cell>
          <cell r="J3617" t="str">
            <v>02169</v>
          </cell>
          <cell r="K3617" t="str">
            <v>Exact Auto Street Reference Geocoded</v>
          </cell>
          <cell r="M3617" t="str">
            <v>DOD-DEPARTMENT OF DE</v>
          </cell>
          <cell r="N3617" t="str">
            <v>CAPPELLO DISTRICT</v>
          </cell>
          <cell r="P3617">
            <v>44602</v>
          </cell>
          <cell r="Q3617">
            <v>44602.499166666697</v>
          </cell>
          <cell r="S3617" t="str">
            <v>FRANKIE</v>
          </cell>
          <cell r="V3617" t="str">
            <v>42.257982</v>
          </cell>
          <cell r="W3617" t="str">
            <v>-71.008402</v>
          </cell>
        </row>
        <row r="3618">
          <cell r="B3618">
            <v>550021</v>
          </cell>
          <cell r="C3618" t="str">
            <v>Co. E 3/126th Camp Edwards(Cape)</v>
          </cell>
          <cell r="D3618" t="str">
            <v>DOD-PRDC</v>
          </cell>
          <cell r="E3618">
            <v>0</v>
          </cell>
          <cell r="F3618" t="str">
            <v>MR</v>
          </cell>
          <cell r="G3618" t="str">
            <v>2814 RICHARDSON ROAD</v>
          </cell>
          <cell r="H3618" t="str">
            <v>BUZZARDS BAY</v>
          </cell>
          <cell r="I3618" t="str">
            <v>MA</v>
          </cell>
          <cell r="J3618" t="str">
            <v>02542</v>
          </cell>
          <cell r="K3618" t="str">
            <v>Exact Auto Street Reference Geocoded</v>
          </cell>
          <cell r="M3618" t="str">
            <v>DOD-DEPARTMENT OF DE</v>
          </cell>
          <cell r="N3618" t="str">
            <v>CAPPELLO DISTRICT</v>
          </cell>
          <cell r="O3618" t="str">
            <v>Call Lauren Gilligan @ 774.226.3682 for help.  She will let you know where product will be delivered.</v>
          </cell>
          <cell r="P3618">
            <v>44602</v>
          </cell>
          <cell r="Q3618">
            <v>44602.499166666697</v>
          </cell>
          <cell r="S3618" t="str">
            <v>FRANKIE</v>
          </cell>
          <cell r="V3618" t="str">
            <v>41.662794</v>
          </cell>
          <cell r="W3618" t="str">
            <v>-70.546178</v>
          </cell>
        </row>
        <row r="3619">
          <cell r="B3619">
            <v>550022</v>
          </cell>
          <cell r="C3619" t="str">
            <v>1058th Trans Hingham Changed B.Bay</v>
          </cell>
          <cell r="D3619" t="str">
            <v>DOD-PRDC</v>
          </cell>
          <cell r="E3619">
            <v>0</v>
          </cell>
          <cell r="F3619" t="str">
            <v>R</v>
          </cell>
          <cell r="G3619" t="str">
            <v>96 CENTRAL STREET</v>
          </cell>
          <cell r="H3619" t="str">
            <v>HINGHAM</v>
          </cell>
          <cell r="I3619" t="str">
            <v>MA</v>
          </cell>
          <cell r="J3619" t="str">
            <v>02043</v>
          </cell>
          <cell r="K3619" t="str">
            <v>Exact Auto Street Reference Geocoded</v>
          </cell>
          <cell r="M3619" t="str">
            <v>DOD-DEPARTMENT OF DE</v>
          </cell>
          <cell r="N3619" t="str">
            <v>CAPPELLO DISTRICT</v>
          </cell>
          <cell r="P3619">
            <v>44602</v>
          </cell>
          <cell r="Q3619">
            <v>44602.499166666697</v>
          </cell>
          <cell r="S3619" t="str">
            <v>FRANKIE</v>
          </cell>
          <cell r="V3619" t="str">
            <v>42.239295</v>
          </cell>
          <cell r="W3619" t="str">
            <v>-70.888365</v>
          </cell>
        </row>
        <row r="3620">
          <cell r="B3620">
            <v>550023</v>
          </cell>
          <cell r="C3620" t="str">
            <v>1060th Trans Framingham</v>
          </cell>
          <cell r="D3620" t="str">
            <v>DOD-PRDC</v>
          </cell>
          <cell r="E3620">
            <v>0</v>
          </cell>
          <cell r="F3620" t="str">
            <v>WF</v>
          </cell>
          <cell r="G3620" t="str">
            <v>522 Concord St</v>
          </cell>
          <cell r="H3620" t="str">
            <v>Framingham</v>
          </cell>
          <cell r="I3620" t="str">
            <v>MA</v>
          </cell>
          <cell r="J3620" t="str">
            <v>01702</v>
          </cell>
          <cell r="K3620" t="str">
            <v>Exact Auto Street Reference Geocoded</v>
          </cell>
          <cell r="M3620" t="str">
            <v>DOD-DEPARTMENT OF DE</v>
          </cell>
          <cell r="N3620" t="str">
            <v>CAPPELLO DISTRICT</v>
          </cell>
          <cell r="P3620">
            <v>44602</v>
          </cell>
          <cell r="Q3620">
            <v>44602.499166666697</v>
          </cell>
          <cell r="S3620" t="str">
            <v>FRANKIE</v>
          </cell>
          <cell r="V3620" t="str">
            <v>42.290847</v>
          </cell>
          <cell r="W3620" t="str">
            <v>-71.409413</v>
          </cell>
        </row>
        <row r="3621">
          <cell r="B3621">
            <v>550024</v>
          </cell>
          <cell r="C3621" t="str">
            <v>125th Quartermaster Worcester</v>
          </cell>
          <cell r="D3621" t="str">
            <v>DOD-PRDC</v>
          </cell>
          <cell r="E3621">
            <v>0</v>
          </cell>
          <cell r="F3621" t="str">
            <v>R</v>
          </cell>
          <cell r="G3621" t="str">
            <v>13 Fire Town Lane</v>
          </cell>
          <cell r="H3621" t="str">
            <v>REHOBOTH</v>
          </cell>
          <cell r="I3621" t="str">
            <v>MA</v>
          </cell>
          <cell r="J3621" t="str">
            <v>02769</v>
          </cell>
          <cell r="K3621" t="str">
            <v>Postal Geocoded</v>
          </cell>
          <cell r="M3621" t="str">
            <v>DOD-DEPARTMENT OF DE</v>
          </cell>
          <cell r="N3621" t="str">
            <v>CAPPELLO DISTRICT</v>
          </cell>
          <cell r="P3621">
            <v>44602</v>
          </cell>
          <cell r="Q3621">
            <v>44602.499166666697</v>
          </cell>
          <cell r="S3621" t="str">
            <v>FRANKIE</v>
          </cell>
          <cell r="V3621" t="str">
            <v>41.840200</v>
          </cell>
          <cell r="W3621" t="str">
            <v>-71.250700</v>
          </cell>
        </row>
        <row r="3622">
          <cell r="B3622">
            <v>550025</v>
          </cell>
          <cell r="C3622" t="str">
            <v>110 Maintenance Devons</v>
          </cell>
          <cell r="D3622" t="str">
            <v>DOD-PRDC</v>
          </cell>
          <cell r="E3622">
            <v>0</v>
          </cell>
          <cell r="F3622" t="str">
            <v>TR</v>
          </cell>
          <cell r="G3622" t="str">
            <v>115 Barnum Road</v>
          </cell>
          <cell r="H3622" t="str">
            <v>AYER</v>
          </cell>
          <cell r="I3622" t="str">
            <v>MA</v>
          </cell>
          <cell r="J3622" t="str">
            <v>01432</v>
          </cell>
          <cell r="K3622" t="str">
            <v>High Confidence Auto Street Ref Geocoded</v>
          </cell>
          <cell r="M3622" t="str">
            <v>DOD-DEPARTMENT OF DE</v>
          </cell>
          <cell r="N3622" t="str">
            <v>CAPPELLO DISTRICT</v>
          </cell>
          <cell r="O3622" t="str">
            <v>New phone numbers to contact customer 339.202.8824, 339.202.8825 or 339.202.8824.  In no answer, call cell at 978.870.3834.</v>
          </cell>
          <cell r="P3622">
            <v>44602</v>
          </cell>
          <cell r="Q3622">
            <v>44602.499166666697</v>
          </cell>
          <cell r="S3622" t="str">
            <v>FRANKIE</v>
          </cell>
          <cell r="V3622" t="str">
            <v>42.550090</v>
          </cell>
          <cell r="W3622" t="str">
            <v>-71.577830</v>
          </cell>
        </row>
        <row r="3623">
          <cell r="B3623">
            <v>550026</v>
          </cell>
          <cell r="C3623" t="str">
            <v>HQ Co. Headquaters Spring CHANGED</v>
          </cell>
          <cell r="D3623" t="str">
            <v>DOD-PRDC</v>
          </cell>
          <cell r="E3623">
            <v>0</v>
          </cell>
          <cell r="F3623" t="str">
            <v>TF</v>
          </cell>
          <cell r="G3623" t="str">
            <v>1505 Roosevelt Ave</v>
          </cell>
          <cell r="H3623" t="str">
            <v>Springfield</v>
          </cell>
          <cell r="I3623" t="str">
            <v>MA</v>
          </cell>
          <cell r="J3623" t="str">
            <v>01109</v>
          </cell>
          <cell r="K3623" t="str">
            <v>Exact Auto Street Reference Geocoded</v>
          </cell>
          <cell r="M3623" t="str">
            <v>DOD-DEPARTMENT OF DE</v>
          </cell>
          <cell r="N3623" t="str">
            <v>CAPPELLO DISTRICT</v>
          </cell>
          <cell r="P3623">
            <v>44602</v>
          </cell>
          <cell r="Q3623">
            <v>44602.499166666697</v>
          </cell>
          <cell r="S3623" t="str">
            <v>FRANKIE</v>
          </cell>
          <cell r="V3623" t="str">
            <v>42.123368</v>
          </cell>
          <cell r="W3623" t="str">
            <v>-72.548744</v>
          </cell>
        </row>
        <row r="3624">
          <cell r="B3624">
            <v>550027</v>
          </cell>
          <cell r="C3624" t="str">
            <v>Twing Hall Camp Edwards (cape)</v>
          </cell>
          <cell r="D3624" t="str">
            <v>DOD-PRDC</v>
          </cell>
          <cell r="E3624">
            <v>0</v>
          </cell>
          <cell r="F3624" t="str">
            <v>MR</v>
          </cell>
          <cell r="G3624" t="str">
            <v>5220 Turpentine Road</v>
          </cell>
          <cell r="H3624" t="str">
            <v>BUZZARDS BAY</v>
          </cell>
          <cell r="I3624" t="str">
            <v>MA</v>
          </cell>
          <cell r="J3624" t="str">
            <v>02542</v>
          </cell>
          <cell r="K3624" t="str">
            <v>High Confidence Auto Street Ref Geocoded</v>
          </cell>
          <cell r="M3624" t="str">
            <v>DOD-DEPARTMENT OF DE</v>
          </cell>
          <cell r="N3624" t="str">
            <v>CAPPELLO DISTRICT</v>
          </cell>
          <cell r="O3624" t="str">
            <v>4700 Connery Ave</v>
          </cell>
          <cell r="P3624">
            <v>44602</v>
          </cell>
          <cell r="Q3624">
            <v>44602.499166666697</v>
          </cell>
          <cell r="S3624" t="str">
            <v>FRANKIE</v>
          </cell>
          <cell r="V3624" t="str">
            <v>41.649190</v>
          </cell>
          <cell r="W3624" t="str">
            <v>-70.567470</v>
          </cell>
        </row>
        <row r="3625">
          <cell r="B3625">
            <v>550028</v>
          </cell>
          <cell r="C3625" t="str">
            <v>USCG Base Cape Cod</v>
          </cell>
          <cell r="D3625" t="str">
            <v>DOD-PRDC</v>
          </cell>
          <cell r="E3625">
            <v>0</v>
          </cell>
          <cell r="F3625" t="str">
            <v>MR</v>
          </cell>
          <cell r="G3625" t="str">
            <v>3159 Herbert Road</v>
          </cell>
          <cell r="H3625" t="str">
            <v>BUZZARDS BAY</v>
          </cell>
          <cell r="I3625" t="str">
            <v>MA</v>
          </cell>
          <cell r="J3625" t="str">
            <v>02542</v>
          </cell>
          <cell r="K3625" t="str">
            <v>Exact Auto Street Reference Geocoded</v>
          </cell>
          <cell r="L3625" t="str">
            <v>LG;EJ</v>
          </cell>
          <cell r="M3625" t="str">
            <v>DOD-DEPARTMENT OF DE</v>
          </cell>
          <cell r="N3625" t="str">
            <v>CAPPELLO DISTRICT</v>
          </cell>
          <cell r="P3625">
            <v>44602</v>
          </cell>
          <cell r="Q3625">
            <v>44602.499166666697</v>
          </cell>
          <cell r="S3625" t="str">
            <v>FRANKIE</v>
          </cell>
          <cell r="V3625" t="str">
            <v>41.671096</v>
          </cell>
          <cell r="W3625" t="str">
            <v>-70.539147</v>
          </cell>
        </row>
        <row r="3626">
          <cell r="B3626">
            <v>550029</v>
          </cell>
          <cell r="C3626" t="str">
            <v>NOAA SHIP PISCES</v>
          </cell>
          <cell r="D3626" t="str">
            <v>DOD-PRDC</v>
          </cell>
          <cell r="E3626">
            <v>0</v>
          </cell>
          <cell r="F3626" t="str">
            <v>TF</v>
          </cell>
          <cell r="G3626" t="str">
            <v>NEWPORT NAVAL BASE</v>
          </cell>
          <cell r="H3626" t="str">
            <v>NEWPORT</v>
          </cell>
          <cell r="I3626" t="str">
            <v>RI</v>
          </cell>
          <cell r="J3626" t="str">
            <v>02841</v>
          </cell>
          <cell r="K3626" t="str">
            <v>Postal Geocoded</v>
          </cell>
          <cell r="L3626" t="str">
            <v>LG</v>
          </cell>
          <cell r="M3626" t="str">
            <v>DOD-DEPARTMENT OF DE</v>
          </cell>
          <cell r="N3626" t="str">
            <v>CAPPELLO DISTRICT</v>
          </cell>
          <cell r="P3626">
            <v>44602</v>
          </cell>
          <cell r="Q3626">
            <v>44602.499166666697</v>
          </cell>
          <cell r="S3626" t="str">
            <v>FRANKIE</v>
          </cell>
          <cell r="V3626" t="str">
            <v>41.523200</v>
          </cell>
          <cell r="W3626" t="str">
            <v>-71.315700</v>
          </cell>
        </row>
        <row r="3627">
          <cell r="B3627">
            <v>550030</v>
          </cell>
          <cell r="C3627" t="str">
            <v>USCGC Campbell CHANGED</v>
          </cell>
          <cell r="D3627" t="str">
            <v>DOD-PRDC</v>
          </cell>
          <cell r="E3627">
            <v>0</v>
          </cell>
          <cell r="F3627" t="str">
            <v>MR</v>
          </cell>
          <cell r="G3627" t="str">
            <v>Portsmouth Naval Shi</v>
          </cell>
          <cell r="H3627" t="str">
            <v>Portsmith</v>
          </cell>
          <cell r="I3627" t="str">
            <v>NH</v>
          </cell>
          <cell r="J3627" t="str">
            <v>03804</v>
          </cell>
          <cell r="K3627" t="str">
            <v>Low Confidence Auto Street Ref Geocoded</v>
          </cell>
          <cell r="L3627" t="str">
            <v>LG;EJ;NO BLANKTS;DOD</v>
          </cell>
          <cell r="M3627" t="str">
            <v>DOD-DEPARTMENT OF DE</v>
          </cell>
          <cell r="N3627" t="str">
            <v>CAPPELLO DISTRICT</v>
          </cell>
          <cell r="P3627">
            <v>44602</v>
          </cell>
          <cell r="Q3627">
            <v>44602.499166666697</v>
          </cell>
          <cell r="S3627" t="str">
            <v>FRANKIE</v>
          </cell>
          <cell r="V3627" t="str">
            <v>43.088110</v>
          </cell>
          <cell r="W3627" t="str">
            <v>-70.784290</v>
          </cell>
        </row>
        <row r="3628">
          <cell r="B3628">
            <v>550031</v>
          </cell>
          <cell r="C3628" t="str">
            <v>PCU North Dakota 6-10</v>
          </cell>
          <cell r="D3628" t="str">
            <v>DOD-PRDC</v>
          </cell>
          <cell r="E3628">
            <v>0</v>
          </cell>
          <cell r="F3628" t="str">
            <v>MTWRF</v>
          </cell>
          <cell r="G3628" t="str">
            <v>1 Crystal Lake Rd</v>
          </cell>
          <cell r="H3628" t="str">
            <v>GROTON</v>
          </cell>
          <cell r="I3628" t="str">
            <v>CT</v>
          </cell>
          <cell r="J3628" t="str">
            <v>06349</v>
          </cell>
          <cell r="K3628" t="str">
            <v>High Confidence Auto Street Ref Geocoded</v>
          </cell>
          <cell r="L3628" t="str">
            <v>IS;LG;EJ;DOD</v>
          </cell>
          <cell r="M3628" t="str">
            <v>DOD-DEPARTMENT OF DE</v>
          </cell>
          <cell r="N3628" t="str">
            <v>CAPPELLO DISTRICT</v>
          </cell>
          <cell r="O3628" t="str">
            <v>If new, Call DOD Groton Sponsor to grant you access to base.  860.625.9676.  Must stop at supply office to drop signed invoices off before leaving the lower base. Must allow inspection of vehicle if requested by Army Veterinary/Medical corps</v>
          </cell>
          <cell r="P3628">
            <v>44602</v>
          </cell>
          <cell r="Q3628">
            <v>44602.499166666697</v>
          </cell>
          <cell r="S3628" t="str">
            <v>FRANKIE</v>
          </cell>
          <cell r="V3628" t="str">
            <v>41.387812</v>
          </cell>
          <cell r="W3628" t="str">
            <v>-72.086766</v>
          </cell>
        </row>
        <row r="3629">
          <cell r="B3629">
            <v>550032</v>
          </cell>
          <cell r="C3629" t="str">
            <v>USS Minnesota SSN 783</v>
          </cell>
          <cell r="D3629" t="str">
            <v>DOD-PRDC</v>
          </cell>
          <cell r="E3629">
            <v>0</v>
          </cell>
          <cell r="F3629" t="str">
            <v>MTWRF</v>
          </cell>
          <cell r="G3629" t="str">
            <v>1 Crystal Lake Rd</v>
          </cell>
          <cell r="H3629" t="str">
            <v>Groton</v>
          </cell>
          <cell r="I3629" t="str">
            <v>CT</v>
          </cell>
          <cell r="J3629" t="str">
            <v>06349</v>
          </cell>
          <cell r="K3629" t="str">
            <v>High Confidence Auto Street Ref Geocoded</v>
          </cell>
          <cell r="L3629" t="str">
            <v>IS;LG;EJ;DOD</v>
          </cell>
          <cell r="M3629" t="str">
            <v>DOD-DEPARTMENT OF DE</v>
          </cell>
          <cell r="N3629" t="str">
            <v>CAPPELLO DISTRICT</v>
          </cell>
          <cell r="O3629" t="str">
            <v>If new, Call DOD Groton Sponsor to grant you access to base.  860.625.9676.  Must stop at supply office to drop signed invoices off before leaving the lower base. Must allow inspection of vehicle if requested by Army Veterinary/Medical corps</v>
          </cell>
          <cell r="P3629">
            <v>44602</v>
          </cell>
          <cell r="Q3629">
            <v>44602.499166666697</v>
          </cell>
          <cell r="S3629" t="str">
            <v>FRANKIE</v>
          </cell>
          <cell r="V3629" t="str">
            <v>41.387812</v>
          </cell>
          <cell r="W3629" t="str">
            <v>-72.086766</v>
          </cell>
        </row>
        <row r="3630">
          <cell r="B3630">
            <v>550033</v>
          </cell>
          <cell r="C3630" t="str">
            <v>FCS 101st engineering</v>
          </cell>
          <cell r="D3630" t="str">
            <v>DOD-PRDC</v>
          </cell>
          <cell r="E3630">
            <v>0</v>
          </cell>
          <cell r="F3630" t="str">
            <v>TR</v>
          </cell>
          <cell r="G3630" t="str">
            <v>679 Lowell street</v>
          </cell>
          <cell r="H3630" t="str">
            <v>METHUEN</v>
          </cell>
          <cell r="I3630" t="str">
            <v>MA</v>
          </cell>
          <cell r="J3630" t="str">
            <v>01844</v>
          </cell>
          <cell r="K3630" t="str">
            <v>Exact Auto Street Reference Geocoded</v>
          </cell>
          <cell r="M3630" t="str">
            <v>DOD-DEPARTMENT OF DE</v>
          </cell>
          <cell r="N3630" t="str">
            <v>CAPPELLO DISTRICT</v>
          </cell>
          <cell r="P3630">
            <v>44602</v>
          </cell>
          <cell r="Q3630">
            <v>44602.499166666697</v>
          </cell>
          <cell r="S3630" t="str">
            <v>FRANKIE</v>
          </cell>
          <cell r="V3630" t="str">
            <v>42.689177</v>
          </cell>
          <cell r="W3630" t="str">
            <v>-71.229096</v>
          </cell>
        </row>
        <row r="3631">
          <cell r="B3631">
            <v>550034</v>
          </cell>
          <cell r="C3631" t="str">
            <v>HHC 26th Maneuver NATICK Changed</v>
          </cell>
          <cell r="D3631" t="str">
            <v>DOD-PRDC</v>
          </cell>
          <cell r="E3631">
            <v>0</v>
          </cell>
          <cell r="F3631" t="str">
            <v>TF</v>
          </cell>
          <cell r="G3631" t="str">
            <v>149 Speen Street</v>
          </cell>
          <cell r="H3631" t="str">
            <v>NATICK</v>
          </cell>
          <cell r="I3631" t="str">
            <v>MA</v>
          </cell>
          <cell r="J3631" t="str">
            <v>01760</v>
          </cell>
          <cell r="K3631" t="str">
            <v>Exact Auto Street Reference Geocoded</v>
          </cell>
          <cell r="M3631" t="str">
            <v>DOD-DEPARTMENT OF DE</v>
          </cell>
          <cell r="N3631" t="str">
            <v>CAPPELLO DISTRICT</v>
          </cell>
          <cell r="P3631">
            <v>44602</v>
          </cell>
          <cell r="Q3631">
            <v>44602.499166666697</v>
          </cell>
          <cell r="S3631" t="str">
            <v>FRANKIE</v>
          </cell>
          <cell r="V3631" t="str">
            <v>42.285388</v>
          </cell>
          <cell r="W3631" t="str">
            <v>-71.375217</v>
          </cell>
        </row>
        <row r="3632">
          <cell r="B3632">
            <v>550035</v>
          </cell>
          <cell r="C3632" t="str">
            <v>772nd Military P.DFAC     111 Hon Gorde</v>
          </cell>
          <cell r="D3632" t="str">
            <v>DOD-PRDC</v>
          </cell>
          <cell r="E3632">
            <v>0</v>
          </cell>
          <cell r="F3632" t="str">
            <v>MR</v>
          </cell>
          <cell r="G3632" t="str">
            <v>111 Honorable M Gord</v>
          </cell>
          <cell r="H3632" t="str">
            <v>TAUNTON</v>
          </cell>
          <cell r="I3632" t="str">
            <v>MA</v>
          </cell>
          <cell r="J3632" t="str">
            <v>02780</v>
          </cell>
          <cell r="K3632" t="str">
            <v>Postal Geocoded</v>
          </cell>
          <cell r="M3632" t="str">
            <v>DOD-DEPARTMENT OF DE</v>
          </cell>
          <cell r="N3632" t="str">
            <v>CAPPELLO DISTRICT</v>
          </cell>
          <cell r="P3632">
            <v>44602</v>
          </cell>
          <cell r="Q3632">
            <v>44602.499166666697</v>
          </cell>
          <cell r="S3632" t="str">
            <v>FRANKIE</v>
          </cell>
          <cell r="V3632" t="str">
            <v>41.908300</v>
          </cell>
          <cell r="W3632" t="str">
            <v>-71.107000</v>
          </cell>
        </row>
        <row r="3633">
          <cell r="B3633">
            <v>550036</v>
          </cell>
          <cell r="C3633" t="str">
            <v>972 MP Company Reading cHANGED TO CAMP</v>
          </cell>
          <cell r="D3633" t="str">
            <v>DOD-PRDC</v>
          </cell>
          <cell r="E3633">
            <v>0</v>
          </cell>
          <cell r="F3633" t="str">
            <v>TRF</v>
          </cell>
          <cell r="G3633" t="str">
            <v>25 Haverhill St</v>
          </cell>
          <cell r="H3633" t="str">
            <v>Reading</v>
          </cell>
          <cell r="I3633" t="str">
            <v>MA</v>
          </cell>
          <cell r="J3633" t="str">
            <v>01867</v>
          </cell>
          <cell r="K3633" t="str">
            <v>Exact Auto Street Reference Geocoded</v>
          </cell>
          <cell r="M3633" t="str">
            <v>DOD-DEPARTMENT OF DE</v>
          </cell>
          <cell r="N3633" t="str">
            <v>CAPPELLO DISTRICT</v>
          </cell>
          <cell r="P3633">
            <v>44602</v>
          </cell>
          <cell r="Q3633">
            <v>44602.499166666697</v>
          </cell>
          <cell r="S3633" t="str">
            <v>FRANKIE</v>
          </cell>
          <cell r="V3633" t="str">
            <v>42.528117</v>
          </cell>
          <cell r="W3633" t="str">
            <v>-71.080665</v>
          </cell>
        </row>
        <row r="3634">
          <cell r="B3634">
            <v>550037</v>
          </cell>
          <cell r="C3634" t="str">
            <v>USS California SSN-781</v>
          </cell>
          <cell r="D3634" t="str">
            <v>DOD-PRDC</v>
          </cell>
          <cell r="E3634">
            <v>0</v>
          </cell>
          <cell r="F3634" t="str">
            <v>MR</v>
          </cell>
          <cell r="G3634" t="str">
            <v>1 CRYSTAL LAKE ROAD</v>
          </cell>
          <cell r="H3634" t="str">
            <v>GROTON</v>
          </cell>
          <cell r="I3634" t="str">
            <v>CT</v>
          </cell>
          <cell r="J3634" t="str">
            <v>06349</v>
          </cell>
          <cell r="K3634" t="str">
            <v>High Confidence Auto Street Ref Geocoded</v>
          </cell>
          <cell r="L3634" t="str">
            <v>LG;EJ;NO BLANKTS;DOD</v>
          </cell>
          <cell r="M3634" t="str">
            <v>DOD-DEPARTMENT OF DE</v>
          </cell>
          <cell r="N3634" t="str">
            <v>CAPPELLO DISTRICT</v>
          </cell>
          <cell r="P3634">
            <v>44602</v>
          </cell>
          <cell r="Q3634">
            <v>44602.499166666697</v>
          </cell>
          <cell r="S3634" t="str">
            <v>FRANKIE</v>
          </cell>
          <cell r="V3634" t="str">
            <v>41.387812</v>
          </cell>
          <cell r="W3634" t="str">
            <v>-72.086766</v>
          </cell>
        </row>
        <row r="3635">
          <cell r="B3635">
            <v>550038</v>
          </cell>
          <cell r="C3635" t="str">
            <v>25th Marines MARDIF 10-5</v>
          </cell>
          <cell r="D3635" t="str">
            <v>DOD-PRDC</v>
          </cell>
          <cell r="E3635">
            <v>0</v>
          </cell>
          <cell r="F3635" t="str">
            <v>MR</v>
          </cell>
          <cell r="G3635" t="str">
            <v>27 Quebec St</v>
          </cell>
          <cell r="H3635" t="str">
            <v>devons</v>
          </cell>
          <cell r="I3635" t="str">
            <v>MA</v>
          </cell>
          <cell r="J3635" t="str">
            <v>01433</v>
          </cell>
          <cell r="K3635" t="str">
            <v>High Confidence Auto Street Ref Geocoded</v>
          </cell>
          <cell r="M3635" t="str">
            <v>DOD-DEPARTMENT OF DE</v>
          </cell>
          <cell r="N3635" t="str">
            <v>CAPPELLO DISTRICT</v>
          </cell>
          <cell r="P3635">
            <v>44602</v>
          </cell>
          <cell r="Q3635">
            <v>44602.499166666697</v>
          </cell>
          <cell r="S3635" t="str">
            <v>FRANKIE</v>
          </cell>
          <cell r="V3635" t="str">
            <v>42.536288</v>
          </cell>
          <cell r="W3635" t="str">
            <v>-71.619019</v>
          </cell>
        </row>
        <row r="3636">
          <cell r="B3636">
            <v>550039</v>
          </cell>
          <cell r="C3636" t="str">
            <v>NOAA Gordon Gunter CHANGED 5/20</v>
          </cell>
          <cell r="D3636" t="str">
            <v>DOD-PRDC</v>
          </cell>
          <cell r="E3636">
            <v>0</v>
          </cell>
          <cell r="F3636" t="str">
            <v>TF</v>
          </cell>
          <cell r="G3636" t="str">
            <v>68 PEARY STREET</v>
          </cell>
          <cell r="H3636" t="str">
            <v>NEWPORT</v>
          </cell>
          <cell r="I3636" t="str">
            <v>RI</v>
          </cell>
          <cell r="J3636" t="str">
            <v>02841</v>
          </cell>
          <cell r="K3636" t="str">
            <v>Exact Auto Street Reference Geocoded</v>
          </cell>
          <cell r="M3636" t="str">
            <v>DOD-DEPARTMENT OF DE</v>
          </cell>
          <cell r="N3636" t="str">
            <v>CAPPELLO DISTRICT</v>
          </cell>
          <cell r="P3636">
            <v>44602</v>
          </cell>
          <cell r="Q3636">
            <v>44602.499166666697</v>
          </cell>
          <cell r="S3636" t="str">
            <v>FRANKIE</v>
          </cell>
          <cell r="V3636" t="str">
            <v>41.517950</v>
          </cell>
          <cell r="W3636" t="str">
            <v>-71.315797</v>
          </cell>
        </row>
        <row r="3637">
          <cell r="B3637">
            <v>550040</v>
          </cell>
          <cell r="C3637" t="str">
            <v>1181st forward support CHANGED</v>
          </cell>
          <cell r="D3637" t="str">
            <v>DOD-PRDC</v>
          </cell>
          <cell r="E3637">
            <v>0</v>
          </cell>
          <cell r="F3637" t="str">
            <v>MR</v>
          </cell>
          <cell r="G3637" t="str">
            <v>21 oak street</v>
          </cell>
          <cell r="H3637" t="str">
            <v>LEOMINSTER</v>
          </cell>
          <cell r="I3637" t="str">
            <v>MA</v>
          </cell>
          <cell r="J3637" t="str">
            <v>01453</v>
          </cell>
          <cell r="K3637" t="str">
            <v>Exact Auto Street Reference Geocoded</v>
          </cell>
          <cell r="M3637" t="str">
            <v>DOD-DEPARTMENT OF DE</v>
          </cell>
          <cell r="N3637" t="str">
            <v>CAPPELLO DISTRICT</v>
          </cell>
          <cell r="P3637">
            <v>44602</v>
          </cell>
          <cell r="Q3637">
            <v>44602.499166666697</v>
          </cell>
          <cell r="S3637" t="str">
            <v>FRANKIE</v>
          </cell>
          <cell r="V3637" t="str">
            <v>42.537477</v>
          </cell>
          <cell r="W3637" t="str">
            <v>-71.742660</v>
          </cell>
        </row>
        <row r="3638">
          <cell r="B3638">
            <v>550041</v>
          </cell>
          <cell r="C3638" t="str">
            <v>USS Montpelier 6-2</v>
          </cell>
          <cell r="D3638" t="str">
            <v>DOD-PRDC</v>
          </cell>
          <cell r="E3638">
            <v>0</v>
          </cell>
          <cell r="F3638" t="str">
            <v>MTWRF</v>
          </cell>
          <cell r="G3638" t="str">
            <v>1 Crystal Lake Rd</v>
          </cell>
          <cell r="H3638" t="str">
            <v>Groton</v>
          </cell>
          <cell r="I3638" t="str">
            <v>CT</v>
          </cell>
          <cell r="J3638" t="str">
            <v>06149</v>
          </cell>
          <cell r="K3638" t="str">
            <v>Low Confidence Auto Street Ref Geocoded</v>
          </cell>
          <cell r="L3638" t="str">
            <v>IS;LG;EJ;DOD</v>
          </cell>
          <cell r="M3638" t="str">
            <v>DOD-DEPARTMENT OF DE</v>
          </cell>
          <cell r="N3638" t="str">
            <v>CAPPELLO DISTRICT</v>
          </cell>
          <cell r="O3638" t="str">
            <v>If new, Call DOD Groton Sponsor to grant you access to base.  860.625.9676.  Must stop at supply office to drop signed invoices off before leaving the lower base. Must allow inspection of vehicle if requested by Army Veterinary/Medical corps</v>
          </cell>
          <cell r="P3638">
            <v>44602</v>
          </cell>
          <cell r="Q3638">
            <v>44602.499166666697</v>
          </cell>
          <cell r="S3638" t="str">
            <v>FRANKIE</v>
          </cell>
          <cell r="V3638" t="str">
            <v>41.712750</v>
          </cell>
          <cell r="W3638" t="str">
            <v>-72.690813</v>
          </cell>
        </row>
        <row r="3639">
          <cell r="B3639">
            <v>550042</v>
          </cell>
          <cell r="C3639" t="str">
            <v>PCU Colorado 7-7</v>
          </cell>
          <cell r="D3639" t="str">
            <v>DOD-PRDC</v>
          </cell>
          <cell r="E3639">
            <v>0</v>
          </cell>
          <cell r="F3639" t="str">
            <v>MTWRF</v>
          </cell>
          <cell r="G3639" t="str">
            <v>1 Crystal Lake Rd</v>
          </cell>
          <cell r="H3639" t="str">
            <v>Groton</v>
          </cell>
          <cell r="I3639" t="str">
            <v>CT</v>
          </cell>
          <cell r="J3639" t="str">
            <v>06149</v>
          </cell>
          <cell r="K3639" t="str">
            <v>Low Confidence Auto Street Ref Geocoded</v>
          </cell>
          <cell r="L3639" t="str">
            <v>IS;LG;EJ;DOD</v>
          </cell>
          <cell r="M3639" t="str">
            <v>DOD-DEPARTMENT OF DE</v>
          </cell>
          <cell r="N3639" t="str">
            <v>CAPPELLO DISTRICT</v>
          </cell>
          <cell r="O3639" t="str">
            <v>If new, Call DOD Groton Sponsor to grant you access to base.  860.625.9676.  Must stop at supply office to drop signed invoices off before leaving the lower base. Must allow inspection of vehicle if requested by Army Veterinary/Medical corps</v>
          </cell>
          <cell r="P3639">
            <v>44602</v>
          </cell>
          <cell r="Q3639">
            <v>44602.499166666697</v>
          </cell>
          <cell r="S3639" t="str">
            <v>FRANKIE</v>
          </cell>
          <cell r="V3639" t="str">
            <v>41.712750</v>
          </cell>
          <cell r="W3639" t="str">
            <v>-72.690813</v>
          </cell>
        </row>
        <row r="3640">
          <cell r="B3640">
            <v>550043</v>
          </cell>
          <cell r="C3640" t="str">
            <v>USNS Apache</v>
          </cell>
          <cell r="D3640" t="str">
            <v>DOD-PRDC</v>
          </cell>
          <cell r="E3640">
            <v>0</v>
          </cell>
          <cell r="F3640" t="str">
            <v>MTWRF</v>
          </cell>
          <cell r="G3640" t="str">
            <v>1 Crystal Lake RD</v>
          </cell>
          <cell r="H3640" t="str">
            <v>GROTON</v>
          </cell>
          <cell r="I3640" t="str">
            <v>CT</v>
          </cell>
          <cell r="J3640" t="str">
            <v>06349</v>
          </cell>
          <cell r="K3640" t="str">
            <v>High Confidence Auto Street Ref Geocoded</v>
          </cell>
          <cell r="L3640" t="str">
            <v>IS;LG;EJ;DOD</v>
          </cell>
          <cell r="M3640" t="str">
            <v>DOD-DEPARTMENT OF DE</v>
          </cell>
          <cell r="N3640" t="str">
            <v>CAPPELLO DISTRICT</v>
          </cell>
          <cell r="O3640" t="str">
            <v>If new, Call DOD Groton Sponsor to grant you access to base.  860.625.9676.  Must stop at supply office to drop signed invoices off before leaving the lower base. Must allow inspection of vehicle if requested by Army Veterinary/Medical corps</v>
          </cell>
          <cell r="P3640">
            <v>44602</v>
          </cell>
          <cell r="Q3640">
            <v>44602.499166666697</v>
          </cell>
          <cell r="S3640" t="str">
            <v>FRANKIE</v>
          </cell>
          <cell r="V3640" t="str">
            <v>41.387812</v>
          </cell>
          <cell r="W3640" t="str">
            <v>-72.086766</v>
          </cell>
        </row>
        <row r="3641">
          <cell r="B3641">
            <v>550044</v>
          </cell>
          <cell r="C3641" t="str">
            <v>NH ANG 157th MSG 8-5</v>
          </cell>
          <cell r="D3641" t="str">
            <v>DOD-PRDC</v>
          </cell>
          <cell r="E3641">
            <v>0</v>
          </cell>
          <cell r="F3641" t="str">
            <v>MR</v>
          </cell>
          <cell r="G3641" t="str">
            <v>302 New Market St</v>
          </cell>
          <cell r="H3641" t="str">
            <v>Newington</v>
          </cell>
          <cell r="I3641" t="str">
            <v>NH</v>
          </cell>
          <cell r="J3641" t="str">
            <v>03801</v>
          </cell>
          <cell r="K3641" t="str">
            <v>Exact Auto Street Reference Geocoded</v>
          </cell>
          <cell r="L3641" t="str">
            <v>LG;EJ</v>
          </cell>
          <cell r="M3641" t="str">
            <v>DOD-DEPARTMENT OF DE</v>
          </cell>
          <cell r="N3641" t="str">
            <v>CAPPELLO DISTRICT</v>
          </cell>
          <cell r="P3641">
            <v>44602</v>
          </cell>
          <cell r="Q3641">
            <v>44602.499166666697</v>
          </cell>
          <cell r="S3641" t="str">
            <v>FRANKIE</v>
          </cell>
          <cell r="V3641" t="str">
            <v>43.089671</v>
          </cell>
          <cell r="W3641" t="str">
            <v>-70.818094</v>
          </cell>
        </row>
        <row r="3642">
          <cell r="B3642">
            <v>550045</v>
          </cell>
          <cell r="C3642" t="str">
            <v>Vermont Air National Guard 8-4</v>
          </cell>
          <cell r="D3642" t="str">
            <v>DOD-PRDC</v>
          </cell>
          <cell r="E3642">
            <v>0</v>
          </cell>
          <cell r="F3642" t="str">
            <v>MR</v>
          </cell>
          <cell r="G3642" t="str">
            <v>10 Falcon St</v>
          </cell>
          <cell r="H3642" t="str">
            <v>SOUTH BURLINGTON</v>
          </cell>
          <cell r="I3642" t="str">
            <v>VT</v>
          </cell>
          <cell r="J3642" t="str">
            <v>05403</v>
          </cell>
          <cell r="K3642" t="str">
            <v>High Confidence Auto Street Ref Geocoded</v>
          </cell>
          <cell r="M3642" t="str">
            <v>DOD-DEPARTMENT OF DE</v>
          </cell>
          <cell r="N3642" t="str">
            <v>CAPPELLO DISTRICT</v>
          </cell>
          <cell r="P3642">
            <v>44602</v>
          </cell>
          <cell r="Q3642">
            <v>44602.499166666697</v>
          </cell>
          <cell r="S3642" t="str">
            <v>FRANKIE</v>
          </cell>
          <cell r="V3642" t="str">
            <v>44.475865</v>
          </cell>
          <cell r="W3642" t="str">
            <v>-73.144840</v>
          </cell>
        </row>
        <row r="3643">
          <cell r="B3643">
            <v>550046</v>
          </cell>
          <cell r="C3643" t="str">
            <v>747 MP CO    Ware CHANGED TO B.Bay</v>
          </cell>
          <cell r="D3643" t="str">
            <v>DOD-PRDC</v>
          </cell>
          <cell r="E3643">
            <v>0</v>
          </cell>
          <cell r="F3643" t="str">
            <v>W</v>
          </cell>
          <cell r="G3643" t="str">
            <v>233 West St</v>
          </cell>
          <cell r="H3643" t="str">
            <v>ware</v>
          </cell>
          <cell r="I3643" t="str">
            <v>MA</v>
          </cell>
          <cell r="J3643" t="str">
            <v>01082</v>
          </cell>
          <cell r="K3643" t="str">
            <v>High Confidence Auto Street Ref Geocoded</v>
          </cell>
          <cell r="M3643" t="str">
            <v>DOD-DEPARTMENT OF DE</v>
          </cell>
          <cell r="N3643" t="str">
            <v>CAPPELLO DISTRICT</v>
          </cell>
          <cell r="P3643">
            <v>44602</v>
          </cell>
          <cell r="Q3643">
            <v>44602.499166666697</v>
          </cell>
          <cell r="S3643" t="str">
            <v>FRANKIE</v>
          </cell>
          <cell r="V3643" t="str">
            <v>42.249202</v>
          </cell>
          <cell r="W3643" t="str">
            <v>-72.261180</v>
          </cell>
        </row>
        <row r="3644">
          <cell r="B3644">
            <v>550047</v>
          </cell>
          <cell r="C3644" t="str">
            <v>USNC Zeus</v>
          </cell>
          <cell r="D3644" t="str">
            <v>DOD-PRDC</v>
          </cell>
          <cell r="E3644">
            <v>0</v>
          </cell>
          <cell r="F3644" t="str">
            <v>MR</v>
          </cell>
          <cell r="G3644" t="str">
            <v>126 shattuck way</v>
          </cell>
          <cell r="H3644" t="str">
            <v>PORTSMOUTH</v>
          </cell>
          <cell r="I3644" t="str">
            <v>NH</v>
          </cell>
          <cell r="J3644" t="str">
            <v>03801</v>
          </cell>
          <cell r="K3644" t="str">
            <v>High Confidence Auto Street Ref Geocoded</v>
          </cell>
          <cell r="L3644" t="str">
            <v>LG;EJ;NO BLANKTS;DOD</v>
          </cell>
          <cell r="M3644" t="str">
            <v>DOD-DEPARTMENT OF DE</v>
          </cell>
          <cell r="N3644" t="str">
            <v>CAPPELLO DISTRICT</v>
          </cell>
          <cell r="P3644">
            <v>44602</v>
          </cell>
          <cell r="Q3644">
            <v>44602.499166666697</v>
          </cell>
          <cell r="S3644" t="str">
            <v>FRANKIE</v>
          </cell>
          <cell r="V3644" t="str">
            <v>43.100263</v>
          </cell>
          <cell r="W3644" t="str">
            <v>-70.799384</v>
          </cell>
        </row>
        <row r="3645">
          <cell r="B3645">
            <v>550048</v>
          </cell>
          <cell r="C3645" t="str">
            <v>PCU South Dakota</v>
          </cell>
          <cell r="D3645" t="str">
            <v>DOD-PRDC</v>
          </cell>
          <cell r="E3645">
            <v>0</v>
          </cell>
          <cell r="F3645" t="str">
            <v>MTWRF</v>
          </cell>
          <cell r="G3645" t="str">
            <v>NAVAL SUBMARINE BASE</v>
          </cell>
          <cell r="H3645" t="str">
            <v>GROTON</v>
          </cell>
          <cell r="I3645" t="str">
            <v>CT</v>
          </cell>
          <cell r="J3645" t="str">
            <v>06349</v>
          </cell>
          <cell r="K3645" t="str">
            <v>Postal Geocoded</v>
          </cell>
          <cell r="M3645" t="str">
            <v>DOD-DEPARTMENT OF DE</v>
          </cell>
          <cell r="N3645" t="str">
            <v>CAPPELLO DISTRICT</v>
          </cell>
          <cell r="O3645" t="str">
            <v>Must stop at supply office to drop signed invoices off before leaving the lower base. Must allow inspection of vehicle if requested by Army Veterinary/Medical corps</v>
          </cell>
          <cell r="P3645">
            <v>44602</v>
          </cell>
          <cell r="Q3645">
            <v>44602.499166666697</v>
          </cell>
          <cell r="S3645" t="str">
            <v>FRANKIE</v>
          </cell>
          <cell r="V3645" t="str">
            <v>41.395500</v>
          </cell>
          <cell r="W3645" t="str">
            <v>-72.086000</v>
          </cell>
        </row>
        <row r="3646">
          <cell r="B3646">
            <v>550049</v>
          </cell>
          <cell r="C3646" t="str">
            <v>JFHQ  NH 8-4</v>
          </cell>
          <cell r="D3646" t="str">
            <v>DOD-PRDC</v>
          </cell>
          <cell r="E3646">
            <v>0</v>
          </cell>
          <cell r="F3646" t="str">
            <v>M</v>
          </cell>
          <cell r="G3646" t="str">
            <v>5 mountian school ro</v>
          </cell>
          <cell r="H3646" t="str">
            <v>JERICHO</v>
          </cell>
          <cell r="I3646" t="str">
            <v>VT</v>
          </cell>
          <cell r="J3646" t="str">
            <v>05465</v>
          </cell>
          <cell r="K3646" t="str">
            <v>High Confidence Auto Street Ref Geocoded</v>
          </cell>
          <cell r="M3646" t="str">
            <v>DOD-DEPARTMENT OF DE</v>
          </cell>
          <cell r="N3646" t="str">
            <v>CAPPELLO DISTRICT</v>
          </cell>
          <cell r="P3646">
            <v>44602</v>
          </cell>
          <cell r="Q3646">
            <v>44602.499166666697</v>
          </cell>
          <cell r="S3646" t="str">
            <v>FRANKIE</v>
          </cell>
          <cell r="V3646" t="str">
            <v>44.480476</v>
          </cell>
          <cell r="W3646" t="str">
            <v>-72.952453</v>
          </cell>
        </row>
        <row r="3647">
          <cell r="B3647">
            <v>550050</v>
          </cell>
          <cell r="C3647" t="str">
            <v>USS Indiana Hull 789</v>
          </cell>
          <cell r="D3647" t="str">
            <v>DOD-PRDC</v>
          </cell>
          <cell r="E3647">
            <v>0</v>
          </cell>
          <cell r="F3647" t="str">
            <v>MTWRF</v>
          </cell>
          <cell r="G3647" t="str">
            <v>1 Crystal Lake Rd</v>
          </cell>
          <cell r="H3647" t="str">
            <v>GROTON</v>
          </cell>
          <cell r="I3647" t="str">
            <v>CT</v>
          </cell>
          <cell r="J3647" t="str">
            <v>06349</v>
          </cell>
          <cell r="K3647" t="str">
            <v>High Confidence Auto Street Ref Geocoded</v>
          </cell>
          <cell r="L3647" t="str">
            <v>IS;LG;EJ;DOD</v>
          </cell>
          <cell r="M3647" t="str">
            <v>DOD-DEPARTMENT OF DE</v>
          </cell>
          <cell r="N3647" t="str">
            <v>CAPPELLO DISTRICT</v>
          </cell>
          <cell r="O3647" t="str">
            <v>If new, Call DOD Groton Sponsor to grant you access to base.  860.625.9676.  Must stop at supply office to drop signed invoices off before leaving the lower base. Must allow inspection of vehicle if requested by Army Veterinary/Medical corps</v>
          </cell>
          <cell r="P3647">
            <v>44602</v>
          </cell>
          <cell r="Q3647">
            <v>44602.499166666697</v>
          </cell>
          <cell r="S3647" t="str">
            <v>FRANKIE</v>
          </cell>
          <cell r="V3647" t="str">
            <v>41.387812</v>
          </cell>
          <cell r="W3647" t="str">
            <v>-72.086766</v>
          </cell>
        </row>
        <row r="3648">
          <cell r="B3648">
            <v>550051</v>
          </cell>
          <cell r="C3648" t="str">
            <v>1st BN25th Mardevons</v>
          </cell>
          <cell r="D3648" t="str">
            <v>DOD-PRDC</v>
          </cell>
          <cell r="E3648">
            <v>0</v>
          </cell>
          <cell r="F3648" t="str">
            <v>U</v>
          </cell>
          <cell r="G3648" t="str">
            <v>53 Quebec st</v>
          </cell>
          <cell r="H3648" t="str">
            <v>DEVENS</v>
          </cell>
          <cell r="I3648" t="str">
            <v>MA</v>
          </cell>
          <cell r="J3648" t="str">
            <v>01434</v>
          </cell>
          <cell r="K3648" t="str">
            <v>Exact Auto Street Reference Geocoded</v>
          </cell>
          <cell r="M3648" t="str">
            <v>DOD-DEPARTMENT OF DE</v>
          </cell>
          <cell r="N3648" t="str">
            <v>CAPPELLO DISTRICT</v>
          </cell>
          <cell r="P3648">
            <v>44602</v>
          </cell>
          <cell r="Q3648">
            <v>44602.499166666697</v>
          </cell>
          <cell r="S3648" t="str">
            <v>FRANKIE</v>
          </cell>
          <cell r="V3648" t="str">
            <v>42.538094</v>
          </cell>
          <cell r="W3648" t="str">
            <v>-71.615726</v>
          </cell>
        </row>
        <row r="3649">
          <cell r="B3649">
            <v>550052</v>
          </cell>
          <cell r="C3649" t="str">
            <v>HHD 151RSG Reading</v>
          </cell>
          <cell r="D3649" t="str">
            <v>DOD-PRDC</v>
          </cell>
          <cell r="E3649">
            <v>0</v>
          </cell>
          <cell r="F3649" t="str">
            <v>MR</v>
          </cell>
          <cell r="G3649" t="str">
            <v>25 Haverhill St</v>
          </cell>
          <cell r="H3649" t="str">
            <v>READING</v>
          </cell>
          <cell r="I3649" t="str">
            <v>MA</v>
          </cell>
          <cell r="J3649" t="str">
            <v>01867</v>
          </cell>
          <cell r="K3649" t="str">
            <v>Exact Auto Street Reference Geocoded</v>
          </cell>
          <cell r="M3649" t="str">
            <v>DOD-DEPARTMENT OF DE</v>
          </cell>
          <cell r="N3649" t="str">
            <v>CAPPELLO DISTRICT</v>
          </cell>
          <cell r="P3649">
            <v>44602</v>
          </cell>
          <cell r="Q3649">
            <v>44602.499166666697</v>
          </cell>
          <cell r="S3649" t="str">
            <v>FRANKIE</v>
          </cell>
          <cell r="V3649" t="str">
            <v>42.528117</v>
          </cell>
          <cell r="W3649" t="str">
            <v>-71.080665</v>
          </cell>
        </row>
        <row r="3650">
          <cell r="B3650">
            <v>550053</v>
          </cell>
          <cell r="C3650" t="str">
            <v>DOD Lebanon Center</v>
          </cell>
          <cell r="D3650" t="str">
            <v>DOD-PRDC</v>
          </cell>
          <cell r="E3650">
            <v>0</v>
          </cell>
          <cell r="F3650" t="str">
            <v>W</v>
          </cell>
          <cell r="G3650" t="str">
            <v>722 Riverwood drive</v>
          </cell>
          <cell r="H3650" t="str">
            <v>ALLENSTOWN</v>
          </cell>
          <cell r="I3650" t="str">
            <v>NH</v>
          </cell>
          <cell r="J3650" t="str">
            <v>03275</v>
          </cell>
          <cell r="K3650" t="str">
            <v>High Confidence Auto Street Ref Geocoded</v>
          </cell>
          <cell r="M3650" t="str">
            <v>DOD-DEPARTMENT OF DE</v>
          </cell>
          <cell r="N3650" t="str">
            <v>CAPPELLO DISTRICT</v>
          </cell>
          <cell r="O3650" t="str">
            <v>Building C. 237th MP</v>
          </cell>
          <cell r="P3650">
            <v>44602</v>
          </cell>
          <cell r="Q3650">
            <v>44697.513564814799</v>
          </cell>
          <cell r="S3650" t="str">
            <v>FRANKIE</v>
          </cell>
          <cell r="V3650" t="str">
            <v>43.194616</v>
          </cell>
          <cell r="W3650" t="str">
            <v>-71.485534</v>
          </cell>
        </row>
        <row r="3651">
          <cell r="B3651">
            <v>550054</v>
          </cell>
          <cell r="C3651" t="str">
            <v>USS Santa Fe</v>
          </cell>
          <cell r="D3651" t="str">
            <v>DOD-PRDC</v>
          </cell>
          <cell r="E3651">
            <v>0</v>
          </cell>
          <cell r="F3651" t="str">
            <v>MR</v>
          </cell>
          <cell r="G3651" t="str">
            <v>1 Crystal Lake Road</v>
          </cell>
          <cell r="H3651" t="str">
            <v>GROTON</v>
          </cell>
          <cell r="I3651" t="str">
            <v>CT</v>
          </cell>
          <cell r="J3651" t="str">
            <v>06349</v>
          </cell>
          <cell r="K3651" t="str">
            <v>High Confidence Auto Street Ref Geocoded</v>
          </cell>
          <cell r="L3651" t="str">
            <v>LG;EJ;NO BLANKTS;DOD</v>
          </cell>
          <cell r="M3651" t="str">
            <v>DOD-DEPARTMENT OF DE</v>
          </cell>
          <cell r="N3651" t="str">
            <v>CAPPELLO DISTRICT</v>
          </cell>
          <cell r="P3651">
            <v>44602</v>
          </cell>
          <cell r="Q3651">
            <v>44614.527835648201</v>
          </cell>
          <cell r="S3651" t="str">
            <v>ADMIN</v>
          </cell>
          <cell r="V3651" t="str">
            <v>41.387812</v>
          </cell>
          <cell r="W3651" t="str">
            <v>-72.086766</v>
          </cell>
        </row>
        <row r="3652">
          <cell r="B3652">
            <v>550055</v>
          </cell>
          <cell r="C3652" t="str">
            <v>USS Washington</v>
          </cell>
          <cell r="D3652" t="str">
            <v>DOD-PRDC</v>
          </cell>
          <cell r="E3652">
            <v>0</v>
          </cell>
          <cell r="F3652" t="str">
            <v>MTWRF</v>
          </cell>
          <cell r="G3652" t="str">
            <v>1 Crystal lake Rd</v>
          </cell>
          <cell r="H3652" t="str">
            <v>GROTON</v>
          </cell>
          <cell r="I3652" t="str">
            <v>CT</v>
          </cell>
          <cell r="J3652" t="str">
            <v>06349</v>
          </cell>
          <cell r="K3652" t="str">
            <v>High Confidence Auto Street Ref Geocoded</v>
          </cell>
          <cell r="L3652" t="str">
            <v>IS;LG;EJ;DOD</v>
          </cell>
          <cell r="M3652" t="str">
            <v>DOD-DEPARTMENT OF DE</v>
          </cell>
          <cell r="N3652" t="str">
            <v>CAPPELLO DISTRICT</v>
          </cell>
          <cell r="O3652" t="str">
            <v>If new, Call DOD Groton Sponsor to grant you access to base.  860.625.9676.  Must stop at supply office to drop signed invoices off before leaving the lower base. Must allow inspection of vehicle if requested by Army Veterinary/Medical corps</v>
          </cell>
          <cell r="P3652">
            <v>44602</v>
          </cell>
          <cell r="Q3652">
            <v>44602.499166666697</v>
          </cell>
          <cell r="S3652" t="str">
            <v>FRANKIE</v>
          </cell>
          <cell r="V3652" t="str">
            <v>41.387812</v>
          </cell>
          <cell r="W3652" t="str">
            <v>-72.086766</v>
          </cell>
        </row>
        <row r="3653">
          <cell r="B3653">
            <v>550056</v>
          </cell>
          <cell r="C3653" t="str">
            <v>PCU Vermont</v>
          </cell>
          <cell r="D3653" t="str">
            <v>DOD-PRDC</v>
          </cell>
          <cell r="E3653">
            <v>0</v>
          </cell>
          <cell r="F3653" t="str">
            <v>MTWRF</v>
          </cell>
          <cell r="G3653" t="str">
            <v>1 Crystal Lake rd</v>
          </cell>
          <cell r="H3653" t="str">
            <v>GROTON</v>
          </cell>
          <cell r="I3653" t="str">
            <v>CT</v>
          </cell>
          <cell r="J3653" t="str">
            <v>06349</v>
          </cell>
          <cell r="K3653" t="str">
            <v>High Confidence Auto Street Ref Geocoded</v>
          </cell>
          <cell r="L3653" t="str">
            <v>IS;LG;EJ;DOD</v>
          </cell>
          <cell r="M3653" t="str">
            <v>DOD-DEPARTMENT OF DE</v>
          </cell>
          <cell r="N3653" t="str">
            <v>CAPPELLO DISTRICT</v>
          </cell>
          <cell r="O3653" t="str">
            <v>If new, Call DOD Groton Sponsor to grant you access to base.  860.625.9676.  Must stop at supply office to drop signed invoices off before leaving the lower base. Must allow inspection of vehicle if requested by Army Veterinary/Medical corps</v>
          </cell>
          <cell r="P3653">
            <v>44602</v>
          </cell>
          <cell r="Q3653">
            <v>44602.499166666697</v>
          </cell>
          <cell r="S3653" t="str">
            <v>FRANKIE</v>
          </cell>
          <cell r="V3653" t="str">
            <v>41.387812</v>
          </cell>
          <cell r="W3653" t="str">
            <v>-72.086766</v>
          </cell>
        </row>
        <row r="3654">
          <cell r="B3654">
            <v>550057</v>
          </cell>
          <cell r="C3654" t="str">
            <v>1166th Trans Worcester</v>
          </cell>
          <cell r="D3654" t="str">
            <v>DOD-PRDC</v>
          </cell>
          <cell r="E3654">
            <v>0</v>
          </cell>
          <cell r="F3654" t="str">
            <v>R</v>
          </cell>
          <cell r="G3654" t="str">
            <v>701 Lincoln Street</v>
          </cell>
          <cell r="H3654" t="str">
            <v>WORCESTER</v>
          </cell>
          <cell r="I3654" t="str">
            <v>MA</v>
          </cell>
          <cell r="J3654" t="str">
            <v>01605</v>
          </cell>
          <cell r="K3654" t="str">
            <v>Exact Auto Street Reference Geocoded</v>
          </cell>
          <cell r="M3654" t="str">
            <v>DOD-DEPARTMENT OF DE</v>
          </cell>
          <cell r="N3654" t="str">
            <v>CAPPELLO DISTRICT</v>
          </cell>
          <cell r="P3654">
            <v>44602</v>
          </cell>
          <cell r="Q3654">
            <v>44602.499166666697</v>
          </cell>
          <cell r="S3654" t="str">
            <v>FRANKIE</v>
          </cell>
          <cell r="V3654" t="str">
            <v>42.297121</v>
          </cell>
          <cell r="W3654" t="str">
            <v>-71.760477</v>
          </cell>
        </row>
        <row r="3655">
          <cell r="B3655">
            <v>550058</v>
          </cell>
          <cell r="C3655" t="str">
            <v>240 RTI BANGOR</v>
          </cell>
          <cell r="D3655" t="str">
            <v>DOD-PRDC</v>
          </cell>
          <cell r="E3655">
            <v>0</v>
          </cell>
          <cell r="F3655" t="str">
            <v>U</v>
          </cell>
          <cell r="G3655" t="str">
            <v>289 HILDRETH STR NOR</v>
          </cell>
          <cell r="H3655" t="str">
            <v>BANGOR</v>
          </cell>
          <cell r="I3655" t="str">
            <v>ME</v>
          </cell>
          <cell r="J3655" t="str">
            <v>04401</v>
          </cell>
          <cell r="K3655" t="str">
            <v>Ambiguous Auto Street Ref Geocode</v>
          </cell>
          <cell r="M3655" t="str">
            <v>DOD-DEPARTMENT OF DE</v>
          </cell>
          <cell r="N3655" t="str">
            <v>CAPPELLO DISTRICT</v>
          </cell>
          <cell r="P3655">
            <v>44602</v>
          </cell>
          <cell r="Q3655">
            <v>44602.499166666697</v>
          </cell>
          <cell r="S3655" t="str">
            <v>FRANKIE</v>
          </cell>
          <cell r="V3655" t="str">
            <v>44.802680</v>
          </cell>
          <cell r="W3655" t="str">
            <v>-68.839000</v>
          </cell>
        </row>
        <row r="3656">
          <cell r="B3656">
            <v>550059</v>
          </cell>
          <cell r="C3656" t="str">
            <v>USS Delaware</v>
          </cell>
          <cell r="D3656" t="str">
            <v>DOD-PRDC</v>
          </cell>
          <cell r="E3656">
            <v>0</v>
          </cell>
          <cell r="F3656" t="str">
            <v>MTWRFSU</v>
          </cell>
          <cell r="G3656" t="str">
            <v>1 crystal Lake RD</v>
          </cell>
          <cell r="H3656" t="str">
            <v>GROTON</v>
          </cell>
          <cell r="I3656" t="str">
            <v>CT</v>
          </cell>
          <cell r="J3656" t="str">
            <v>06349</v>
          </cell>
          <cell r="K3656" t="str">
            <v>High Confidence Auto Street Ref Geocoded</v>
          </cell>
          <cell r="L3656" t="str">
            <v>IS;LG;EJ;DOD</v>
          </cell>
          <cell r="M3656" t="str">
            <v>DOD-DEPARTMENT OF DE</v>
          </cell>
          <cell r="N3656" t="str">
            <v>CAPPELLO DISTRICT</v>
          </cell>
          <cell r="O3656" t="str">
            <v>If new, Call DOD Groton Sponsor to grant you access to base.  860.625.9676.  Must stop at supply office to drop signed invoices off before leaving the lower base. Must allow inspection of vehicle if requested by Army Veterinary/Medical corps</v>
          </cell>
          <cell r="P3656">
            <v>44602</v>
          </cell>
          <cell r="Q3656">
            <v>44602.499166666697</v>
          </cell>
          <cell r="S3656" t="str">
            <v>FRANKIE</v>
          </cell>
          <cell r="V3656" t="str">
            <v>41.387812</v>
          </cell>
          <cell r="W3656" t="str">
            <v>-72.086766</v>
          </cell>
        </row>
        <row r="3657">
          <cell r="B3657">
            <v>550060</v>
          </cell>
          <cell r="C3657" t="str">
            <v>USS Newport News</v>
          </cell>
          <cell r="D3657" t="str">
            <v>DOD-PRDC</v>
          </cell>
          <cell r="E3657">
            <v>0</v>
          </cell>
          <cell r="F3657" t="str">
            <v>MTWRF</v>
          </cell>
          <cell r="G3657" t="str">
            <v>1 Crystal Lake Rd</v>
          </cell>
          <cell r="H3657" t="str">
            <v>GROTON</v>
          </cell>
          <cell r="I3657" t="str">
            <v>CT</v>
          </cell>
          <cell r="J3657" t="str">
            <v>06349</v>
          </cell>
          <cell r="K3657" t="str">
            <v>High Confidence Auto Street Ref Geocoded</v>
          </cell>
          <cell r="L3657" t="str">
            <v>IS;LG;EJ;DOD</v>
          </cell>
          <cell r="M3657" t="str">
            <v>DOD-DEPARTMENT OF DE</v>
          </cell>
          <cell r="N3657" t="str">
            <v>CAPPELLO DISTRICT</v>
          </cell>
          <cell r="O3657" t="str">
            <v>If new, Call DOD Groton Sponsor to grant you access to base.  860.625.9676.  Must stop at supply office to drop signed invoices off before leaving the lower base. Must allow inspection of vehicle if requested by Army Veterinary/Medical corps</v>
          </cell>
          <cell r="P3657">
            <v>44602</v>
          </cell>
          <cell r="Q3657">
            <v>44602.499166666697</v>
          </cell>
          <cell r="S3657" t="str">
            <v>FRANKIE</v>
          </cell>
          <cell r="V3657" t="str">
            <v>41.387812</v>
          </cell>
          <cell r="W3657" t="str">
            <v>-72.086766</v>
          </cell>
        </row>
        <row r="3658">
          <cell r="B3658">
            <v>550061</v>
          </cell>
          <cell r="C3658" t="str">
            <v>PCU OREGON</v>
          </cell>
          <cell r="D3658" t="str">
            <v>DOD-PRDC</v>
          </cell>
          <cell r="E3658">
            <v>0</v>
          </cell>
          <cell r="F3658" t="str">
            <v>MTWRFS</v>
          </cell>
          <cell r="G3658" t="str">
            <v>1 CRYSTAL LAKE ROAD</v>
          </cell>
          <cell r="H3658" t="str">
            <v>GROTON</v>
          </cell>
          <cell r="I3658" t="str">
            <v>CT</v>
          </cell>
          <cell r="J3658" t="str">
            <v>06349</v>
          </cell>
          <cell r="K3658" t="str">
            <v>High Confidence Auto Street Ref Geocoded</v>
          </cell>
          <cell r="L3658" t="str">
            <v>IS;LG;EJ;DOD</v>
          </cell>
          <cell r="M3658" t="str">
            <v>DOD-DEPARTMENT OF DE</v>
          </cell>
          <cell r="N3658" t="str">
            <v>CAPPELLO DISTRICT</v>
          </cell>
          <cell r="P3658">
            <v>44602</v>
          </cell>
          <cell r="Q3658">
            <v>44602.499166666697</v>
          </cell>
          <cell r="S3658" t="str">
            <v>FRANKIE</v>
          </cell>
          <cell r="V3658" t="str">
            <v>41.387812</v>
          </cell>
          <cell r="W3658" t="str">
            <v>-72.086766</v>
          </cell>
        </row>
        <row r="3659">
          <cell r="B3659">
            <v>550062</v>
          </cell>
          <cell r="C3659" t="str">
            <v>USS Greenville</v>
          </cell>
          <cell r="D3659" t="str">
            <v>DOD-PRDC</v>
          </cell>
          <cell r="E3659">
            <v>0</v>
          </cell>
          <cell r="F3659" t="str">
            <v>MR</v>
          </cell>
          <cell r="G3659" t="str">
            <v>Pier A</v>
          </cell>
          <cell r="H3659" t="str">
            <v>PORTSMOUTH</v>
          </cell>
          <cell r="I3659" t="str">
            <v>NH</v>
          </cell>
          <cell r="J3659" t="str">
            <v>03801</v>
          </cell>
          <cell r="K3659" t="str">
            <v>Postal Geocoded</v>
          </cell>
          <cell r="M3659" t="str">
            <v>DOD-DEPARTMENT OF DE</v>
          </cell>
          <cell r="N3659" t="str">
            <v>CAPPELLO DISTRICT</v>
          </cell>
          <cell r="P3659">
            <v>44602</v>
          </cell>
          <cell r="Q3659">
            <v>44761.784791666701</v>
          </cell>
          <cell r="S3659" t="str">
            <v>FRANKIE</v>
          </cell>
          <cell r="V3659" t="str">
            <v>43.073200</v>
          </cell>
          <cell r="W3659" t="str">
            <v>-70.787400</v>
          </cell>
        </row>
        <row r="3660">
          <cell r="B3660">
            <v>550063</v>
          </cell>
          <cell r="C3660" t="str">
            <v>PCU DANIEL INOUYE (DDG118)</v>
          </cell>
          <cell r="D3660" t="str">
            <v>DOD-PRDC</v>
          </cell>
          <cell r="E3660">
            <v>0</v>
          </cell>
          <cell r="F3660" t="str">
            <v>TF</v>
          </cell>
          <cell r="G3660" t="str">
            <v>47 chandler streeet</v>
          </cell>
          <cell r="H3660" t="str">
            <v>NEWPORT</v>
          </cell>
          <cell r="I3660" t="str">
            <v>RI</v>
          </cell>
          <cell r="J3660" t="str">
            <v>02841</v>
          </cell>
          <cell r="K3660" t="str">
            <v>Med Confidence Auto Street Ref Geocoded</v>
          </cell>
          <cell r="L3660" t="str">
            <v>IS;LG;EJ;DOD</v>
          </cell>
          <cell r="M3660" t="str">
            <v>DOD-DEPARTMENT OF DE</v>
          </cell>
          <cell r="N3660" t="str">
            <v>CAPPELLO DISTRICT</v>
          </cell>
          <cell r="O3660" t="str">
            <v>Delivery to South Gate.  Call 903.638.1519</v>
          </cell>
          <cell r="P3660">
            <v>44602</v>
          </cell>
          <cell r="Q3660">
            <v>44602.499166666697</v>
          </cell>
          <cell r="S3660" t="str">
            <v>FRANKIE</v>
          </cell>
          <cell r="V3660" t="str">
            <v>41.505793</v>
          </cell>
          <cell r="W3660" t="str">
            <v>-71.327212</v>
          </cell>
        </row>
        <row r="3661">
          <cell r="B3661">
            <v>550064</v>
          </cell>
          <cell r="C3661" t="str">
            <v>CGC HEALY (WAGB-20)</v>
          </cell>
          <cell r="D3661" t="str">
            <v>DOD-PRDC</v>
          </cell>
          <cell r="E3661">
            <v>0</v>
          </cell>
          <cell r="F3661" t="str">
            <v>MTWRFSU</v>
          </cell>
          <cell r="G3661" t="str">
            <v>1 black falcon ave</v>
          </cell>
          <cell r="H3661" t="str">
            <v>BOSTON</v>
          </cell>
          <cell r="I3661" t="str">
            <v>MA</v>
          </cell>
          <cell r="J3661" t="str">
            <v>02210</v>
          </cell>
          <cell r="K3661" t="str">
            <v>Exact Auto Street Reference Geocoded</v>
          </cell>
          <cell r="M3661" t="str">
            <v>DOD-DEPARTMENT OF DE</v>
          </cell>
          <cell r="N3661" t="str">
            <v>CAPPELLO DISTRICT</v>
          </cell>
          <cell r="P3661">
            <v>44602</v>
          </cell>
          <cell r="Q3661">
            <v>44602.499166666697</v>
          </cell>
          <cell r="S3661" t="str">
            <v>FRANKIE</v>
          </cell>
          <cell r="V3661" t="str">
            <v>42.343986</v>
          </cell>
          <cell r="W3661" t="str">
            <v>-71.034209</v>
          </cell>
        </row>
        <row r="3662">
          <cell r="B3662">
            <v>550065</v>
          </cell>
          <cell r="C3662" t="str">
            <v>Warwick Armory(RI)</v>
          </cell>
          <cell r="D3662" t="str">
            <v>DOD-PRDC</v>
          </cell>
          <cell r="E3662">
            <v>0</v>
          </cell>
          <cell r="F3662" t="str">
            <v>MWF</v>
          </cell>
          <cell r="G3662" t="str">
            <v>541 Airport Road</v>
          </cell>
          <cell r="H3662" t="str">
            <v>WARWICK</v>
          </cell>
          <cell r="I3662" t="str">
            <v>RI</v>
          </cell>
          <cell r="J3662" t="str">
            <v>02886</v>
          </cell>
          <cell r="K3662" t="str">
            <v>Exact Auto Street Reference Geocoded</v>
          </cell>
          <cell r="M3662" t="str">
            <v>DOD-DEPARTMENT OF DE</v>
          </cell>
          <cell r="N3662" t="str">
            <v>CAPPELLO DISTRICT</v>
          </cell>
          <cell r="P3662">
            <v>44602</v>
          </cell>
          <cell r="Q3662">
            <v>44602.499166666697</v>
          </cell>
          <cell r="S3662" t="str">
            <v>FRANKIE</v>
          </cell>
          <cell r="V3662" t="str">
            <v>41.732928</v>
          </cell>
          <cell r="W3662" t="str">
            <v>-71.426640</v>
          </cell>
        </row>
        <row r="3663">
          <cell r="B3663">
            <v>550066</v>
          </cell>
          <cell r="C3663" t="str">
            <v>Sun Valley Armory(RI)</v>
          </cell>
          <cell r="D3663" t="str">
            <v>DOD-PRDC</v>
          </cell>
          <cell r="E3663">
            <v>0</v>
          </cell>
          <cell r="F3663" t="str">
            <v>TF</v>
          </cell>
          <cell r="G3663" t="str">
            <v>2805 s county trail</v>
          </cell>
          <cell r="H3663" t="str">
            <v>EAST GREENWICH</v>
          </cell>
          <cell r="I3663" t="str">
            <v>RI</v>
          </cell>
          <cell r="J3663" t="str">
            <v>02818</v>
          </cell>
          <cell r="K3663" t="str">
            <v>Exact Auto Street Reference Geocoded</v>
          </cell>
          <cell r="M3663" t="str">
            <v>DOD-DEPARTMENT OF DE</v>
          </cell>
          <cell r="N3663" t="str">
            <v>CAPPELLO DISTRICT</v>
          </cell>
          <cell r="P3663">
            <v>44602</v>
          </cell>
          <cell r="Q3663">
            <v>44602.499166666697</v>
          </cell>
          <cell r="S3663" t="str">
            <v>FRANKIE</v>
          </cell>
          <cell r="V3663" t="str">
            <v>41.620601</v>
          </cell>
          <cell r="W3663" t="str">
            <v>-71.491476</v>
          </cell>
        </row>
        <row r="3664">
          <cell r="B3664">
            <v>550067</v>
          </cell>
          <cell r="C3664" t="str">
            <v>E Greenwich Readiness Center (RI)</v>
          </cell>
          <cell r="D3664" t="str">
            <v>DOD-PRDC</v>
          </cell>
          <cell r="E3664">
            <v>0</v>
          </cell>
          <cell r="F3664" t="str">
            <v>TF</v>
          </cell>
          <cell r="G3664" t="str">
            <v>2841 s county trail</v>
          </cell>
          <cell r="H3664" t="str">
            <v>EAST GREENWICH</v>
          </cell>
          <cell r="I3664" t="str">
            <v>RI</v>
          </cell>
          <cell r="J3664" t="str">
            <v>02818</v>
          </cell>
          <cell r="K3664" t="str">
            <v>Exact Auto Street Reference Geocoded</v>
          </cell>
          <cell r="M3664" t="str">
            <v>DOD-DEPARTMENT OF DE</v>
          </cell>
          <cell r="N3664" t="str">
            <v>CAPPELLO DISTRICT</v>
          </cell>
          <cell r="P3664">
            <v>44602</v>
          </cell>
          <cell r="Q3664">
            <v>44602.499166666697</v>
          </cell>
          <cell r="S3664" t="str">
            <v>FRANKIE</v>
          </cell>
          <cell r="V3664" t="str">
            <v>41.619873</v>
          </cell>
          <cell r="W3664" t="str">
            <v>-71.491346</v>
          </cell>
        </row>
        <row r="3665">
          <cell r="B3665">
            <v>550068</v>
          </cell>
          <cell r="C3665" t="str">
            <v>Camp Fogarty Armory (RI)</v>
          </cell>
          <cell r="D3665" t="str">
            <v>DOD-PRDC</v>
          </cell>
          <cell r="E3665">
            <v>0</v>
          </cell>
          <cell r="F3665" t="str">
            <v>TF</v>
          </cell>
          <cell r="G3665" t="str">
            <v>2841 S COUNTY TRAIL</v>
          </cell>
          <cell r="H3665" t="str">
            <v>EAST GREENWICH</v>
          </cell>
          <cell r="I3665" t="str">
            <v>RI</v>
          </cell>
          <cell r="J3665" t="str">
            <v>02818</v>
          </cell>
          <cell r="K3665" t="str">
            <v>Exact Auto Street Reference Geocoded</v>
          </cell>
          <cell r="M3665" t="str">
            <v>DOD-DEPARTMENT OF DE</v>
          </cell>
          <cell r="N3665" t="str">
            <v>CAPPELLO DISTRICT</v>
          </cell>
          <cell r="P3665">
            <v>44602</v>
          </cell>
          <cell r="Q3665">
            <v>44602.499166666697</v>
          </cell>
          <cell r="S3665" t="str">
            <v>FRANKIE</v>
          </cell>
          <cell r="V3665" t="str">
            <v>41.619873</v>
          </cell>
          <cell r="W3665" t="str">
            <v>-71.491346</v>
          </cell>
        </row>
        <row r="3666">
          <cell r="B3666">
            <v>550069</v>
          </cell>
          <cell r="C3666" t="str">
            <v>USS Cheyenne</v>
          </cell>
          <cell r="D3666" t="str">
            <v>DOD-PRDC</v>
          </cell>
          <cell r="E3666">
            <v>0</v>
          </cell>
          <cell r="F3666" t="str">
            <v>MTWRF</v>
          </cell>
          <cell r="G3666" t="str">
            <v>Portsmouth Naval Shi</v>
          </cell>
          <cell r="H3666" t="str">
            <v>PORTSMOUTH</v>
          </cell>
          <cell r="I3666" t="str">
            <v>NH</v>
          </cell>
          <cell r="J3666" t="str">
            <v>03801</v>
          </cell>
          <cell r="K3666" t="str">
            <v>Low Confidence Auto Street Ref Geocoded</v>
          </cell>
          <cell r="L3666" t="str">
            <v>IS;LG;EJ;DOD</v>
          </cell>
          <cell r="M3666" t="str">
            <v>DOD-DEPARTMENT OF DE</v>
          </cell>
          <cell r="N3666" t="str">
            <v>CAPPELLO DISTRICT</v>
          </cell>
          <cell r="O3666" t="str">
            <v>If new, Call DOD Groton Sponsor to grant you access to base.  860.625.9676.  Must stop at supply office to drop signed invoices off before leaving the lower base. Must allow inspection of vehicle if requested by Army Veterinary/Medical corps</v>
          </cell>
          <cell r="P3666">
            <v>44602</v>
          </cell>
          <cell r="Q3666">
            <v>44602.499166666697</v>
          </cell>
          <cell r="S3666" t="str">
            <v>FRANKIE</v>
          </cell>
          <cell r="V3666" t="str">
            <v>43.088110</v>
          </cell>
          <cell r="W3666" t="str">
            <v>-70.784290</v>
          </cell>
        </row>
        <row r="3667">
          <cell r="B3667">
            <v>550070</v>
          </cell>
          <cell r="C3667" t="str">
            <v>CO A 1-182D IN/CAMP FOGAR</v>
          </cell>
          <cell r="D3667" t="str">
            <v>DOD-PRDC</v>
          </cell>
          <cell r="E3667">
            <v>0</v>
          </cell>
          <cell r="F3667" t="str">
            <v>TF</v>
          </cell>
          <cell r="G3667" t="str">
            <v>2841 S COUNTY TR</v>
          </cell>
          <cell r="H3667" t="str">
            <v>EAST GREENWICH</v>
          </cell>
          <cell r="I3667" t="str">
            <v>RI</v>
          </cell>
          <cell r="J3667" t="str">
            <v>02818</v>
          </cell>
          <cell r="K3667" t="str">
            <v>High Confidence Auto Street Ref Geocoded</v>
          </cell>
          <cell r="M3667" t="str">
            <v>DOD-DEPARTMENT OF DE</v>
          </cell>
          <cell r="N3667" t="str">
            <v>CAPPELLO DISTRICT</v>
          </cell>
          <cell r="P3667">
            <v>44602</v>
          </cell>
          <cell r="Q3667">
            <v>44602.499166666697</v>
          </cell>
          <cell r="S3667" t="str">
            <v>FRANKIE</v>
          </cell>
          <cell r="V3667" t="str">
            <v>41.619873</v>
          </cell>
          <cell r="W3667" t="str">
            <v>-71.491346</v>
          </cell>
        </row>
        <row r="3668">
          <cell r="B3668">
            <v>550071</v>
          </cell>
          <cell r="C3668" t="str">
            <v>Camp Fogarty Armory (RI)</v>
          </cell>
          <cell r="D3668" t="str">
            <v>DOD-PRDC</v>
          </cell>
          <cell r="E3668">
            <v>0</v>
          </cell>
          <cell r="F3668" t="str">
            <v>TF</v>
          </cell>
          <cell r="G3668" t="str">
            <v>2841 S COUNTY TRAIL</v>
          </cell>
          <cell r="H3668" t="str">
            <v>EAST GREENWICH</v>
          </cell>
          <cell r="I3668" t="str">
            <v>RI</v>
          </cell>
          <cell r="J3668" t="str">
            <v>02818</v>
          </cell>
          <cell r="K3668" t="str">
            <v>Exact Auto Street Reference Geocoded</v>
          </cell>
          <cell r="M3668" t="str">
            <v>DOD-DEPARTMENT OF DE</v>
          </cell>
          <cell r="N3668" t="str">
            <v>CAPPELLO DISTRICT</v>
          </cell>
          <cell r="P3668">
            <v>44602</v>
          </cell>
          <cell r="Q3668">
            <v>44602.499166666697</v>
          </cell>
          <cell r="S3668" t="str">
            <v>FRANKIE</v>
          </cell>
          <cell r="V3668" t="str">
            <v>41.619873</v>
          </cell>
          <cell r="W3668" t="str">
            <v>-71.491346</v>
          </cell>
        </row>
        <row r="3669">
          <cell r="B3669">
            <v>550072</v>
          </cell>
          <cell r="C3669" t="str">
            <v>EGRC 643D QM TM (FFT)</v>
          </cell>
          <cell r="D3669" t="str">
            <v>DOD-PRDC</v>
          </cell>
          <cell r="E3669">
            <v>0</v>
          </cell>
          <cell r="F3669" t="str">
            <v>TF</v>
          </cell>
          <cell r="G3669" t="str">
            <v>2841 S COUNTY TRAIL</v>
          </cell>
          <cell r="H3669" t="str">
            <v>EAST GREENWICH</v>
          </cell>
          <cell r="I3669" t="str">
            <v>RI</v>
          </cell>
          <cell r="J3669" t="str">
            <v>02818</v>
          </cell>
          <cell r="K3669" t="str">
            <v>Exact Auto Street Reference Geocoded</v>
          </cell>
          <cell r="M3669" t="str">
            <v>DOD-DEPARTMENT OF DE</v>
          </cell>
          <cell r="N3669" t="str">
            <v>CAPPELLO DISTRICT</v>
          </cell>
          <cell r="P3669">
            <v>44602</v>
          </cell>
          <cell r="Q3669">
            <v>44602.499166666697</v>
          </cell>
          <cell r="S3669" t="str">
            <v>FRANKIE</v>
          </cell>
          <cell r="V3669" t="str">
            <v>41.619873</v>
          </cell>
          <cell r="W3669" t="str">
            <v>-71.491346</v>
          </cell>
        </row>
        <row r="3670">
          <cell r="B3670">
            <v>550077</v>
          </cell>
          <cell r="C3670" t="str">
            <v>CAMP ETHAN ALLEN TRAINING</v>
          </cell>
          <cell r="D3670" t="str">
            <v>C</v>
          </cell>
          <cell r="E3670">
            <v>0</v>
          </cell>
          <cell r="F3670" t="str">
            <v>MR</v>
          </cell>
          <cell r="G3670" t="str">
            <v>90 ETHAN ALLEN ROAD</v>
          </cell>
          <cell r="H3670" t="str">
            <v>JERICO</v>
          </cell>
          <cell r="I3670" t="str">
            <v>VT</v>
          </cell>
          <cell r="J3670" t="str">
            <v>05465</v>
          </cell>
          <cell r="K3670" t="str">
            <v>High Confidence Auto Street Ref Geocoded</v>
          </cell>
          <cell r="M3670" t="str">
            <v>DOD-DEPARTMENT OF DE</v>
          </cell>
          <cell r="N3670" t="str">
            <v>CAPPELLO DISTRICT</v>
          </cell>
          <cell r="P3670">
            <v>44650</v>
          </cell>
          <cell r="Q3670">
            <v>44650.624699074098</v>
          </cell>
          <cell r="R3670">
            <v>44759</v>
          </cell>
          <cell r="S3670" t="str">
            <v>FRANKIE</v>
          </cell>
          <cell r="V3670" t="str">
            <v>44.480504</v>
          </cell>
          <cell r="W3670" t="str">
            <v>-72.946550</v>
          </cell>
        </row>
        <row r="3671">
          <cell r="B3671">
            <v>550078</v>
          </cell>
          <cell r="C3671" t="str">
            <v>195TH RTI</v>
          </cell>
          <cell r="D3671" t="str">
            <v>A</v>
          </cell>
          <cell r="E3671">
            <v>0</v>
          </cell>
          <cell r="F3671" t="str">
            <v>R</v>
          </cell>
          <cell r="G3671" t="str">
            <v>8 AUSTIN KATE DR</v>
          </cell>
          <cell r="H3671" t="str">
            <v>STRAFFORD</v>
          </cell>
          <cell r="I3671" t="str">
            <v>NH</v>
          </cell>
          <cell r="J3671" t="str">
            <v>03884</v>
          </cell>
          <cell r="K3671" t="str">
            <v>Med Confidence Auto Street Ref Geocoded</v>
          </cell>
          <cell r="M3671" t="str">
            <v>DOD-DEPARTMENT OF DE</v>
          </cell>
          <cell r="N3671" t="str">
            <v>CAPPELLO DISTRICT</v>
          </cell>
          <cell r="P3671">
            <v>44720</v>
          </cell>
          <cell r="Q3671">
            <v>44720.684386574103</v>
          </cell>
          <cell r="S3671" t="str">
            <v>FRANKIE</v>
          </cell>
          <cell r="V3671" t="str">
            <v>43.271153</v>
          </cell>
          <cell r="W3671" t="str">
            <v>-71.126692</v>
          </cell>
        </row>
        <row r="3672">
          <cell r="B3672">
            <v>550080</v>
          </cell>
          <cell r="C3672" t="str">
            <v>VT NAT GUARD TRAINING FAC</v>
          </cell>
          <cell r="D3672" t="str">
            <v>A</v>
          </cell>
          <cell r="E3672">
            <v>0</v>
          </cell>
          <cell r="F3672" t="str">
            <v>R</v>
          </cell>
          <cell r="G3672" t="str">
            <v>161 UNIVERSITY DR</v>
          </cell>
          <cell r="H3672" t="str">
            <v>NORTHFIELD</v>
          </cell>
          <cell r="I3672" t="str">
            <v>VT</v>
          </cell>
          <cell r="J3672" t="str">
            <v>05663</v>
          </cell>
          <cell r="K3672" t="str">
            <v>High Confidence Auto Street Ref Geocoded</v>
          </cell>
          <cell r="M3672" t="str">
            <v>DOD-DEPARTMENT OF DE</v>
          </cell>
          <cell r="N3672" t="str">
            <v>CAPPELLO DISTRICT</v>
          </cell>
          <cell r="P3672">
            <v>44713</v>
          </cell>
          <cell r="Q3672">
            <v>44713.633726851898</v>
          </cell>
          <cell r="S3672" t="str">
            <v>FRANKIE</v>
          </cell>
          <cell r="V3672" t="str">
            <v>44.136720</v>
          </cell>
          <cell r="W3672" t="str">
            <v>-72.660950</v>
          </cell>
        </row>
        <row r="3673">
          <cell r="B3673">
            <v>550081</v>
          </cell>
          <cell r="C3673" t="str">
            <v>USS MINNEAPOLIS - produce</v>
          </cell>
          <cell r="D3673" t="str">
            <v>A</v>
          </cell>
          <cell r="E3673">
            <v>0</v>
          </cell>
          <cell r="F3673" t="str">
            <v>MTWRFSU</v>
          </cell>
          <cell r="G3673" t="str">
            <v>1 crystal lake road</v>
          </cell>
          <cell r="H3673" t="str">
            <v>GROTON</v>
          </cell>
          <cell r="I3673" t="str">
            <v>CT</v>
          </cell>
          <cell r="J3673" t="str">
            <v>06349</v>
          </cell>
          <cell r="K3673" t="str">
            <v>High Confidence Auto Street Ref Geocoded</v>
          </cell>
          <cell r="M3673" t="str">
            <v>DOD-DEPARTMENT OF DE</v>
          </cell>
          <cell r="N3673" t="str">
            <v>CAPPELLO DISTRICT</v>
          </cell>
          <cell r="P3673">
            <v>44729</v>
          </cell>
          <cell r="Q3673">
            <v>44729.459976851896</v>
          </cell>
          <cell r="R3673">
            <v>44731</v>
          </cell>
          <cell r="S3673" t="str">
            <v>ADMIN</v>
          </cell>
          <cell r="V3673" t="str">
            <v>41.387812</v>
          </cell>
          <cell r="W3673" t="str">
            <v>-72.086766</v>
          </cell>
        </row>
        <row r="3674">
          <cell r="B3674">
            <v>550082</v>
          </cell>
          <cell r="C3674" t="str">
            <v>W92S VTARNG TRNG CTR ETHA</v>
          </cell>
          <cell r="D3674" t="str">
            <v>A</v>
          </cell>
          <cell r="E3674">
            <v>0</v>
          </cell>
          <cell r="F3674" t="str">
            <v>MR</v>
          </cell>
          <cell r="G3674" t="str">
            <v>90 ETHAN ALLEN ROAD</v>
          </cell>
          <cell r="H3674" t="str">
            <v>JERICO</v>
          </cell>
          <cell r="I3674" t="str">
            <v>VT</v>
          </cell>
          <cell r="J3674" t="str">
            <v>05465</v>
          </cell>
          <cell r="K3674" t="str">
            <v>High Confidence Auto Street Ref Geocoded</v>
          </cell>
          <cell r="M3674" t="str">
            <v>DOD-DEPARTMENT OF DE</v>
          </cell>
          <cell r="N3674" t="str">
            <v>CAPPELLO DISTRICT</v>
          </cell>
          <cell r="P3674">
            <v>44718</v>
          </cell>
          <cell r="Q3674">
            <v>44718.803483796299</v>
          </cell>
          <cell r="R3674">
            <v>44720</v>
          </cell>
          <cell r="S3674" t="str">
            <v>FRANKIE</v>
          </cell>
          <cell r="V3674" t="str">
            <v>44.480504</v>
          </cell>
          <cell r="W3674" t="str">
            <v>-72.946550</v>
          </cell>
        </row>
        <row r="3675">
          <cell r="B3675">
            <v>550083</v>
          </cell>
          <cell r="C3675" t="str">
            <v>USCG Seneca (produce)</v>
          </cell>
          <cell r="D3675" t="str">
            <v>DOD</v>
          </cell>
          <cell r="E3675">
            <v>0</v>
          </cell>
          <cell r="F3675" t="str">
            <v>MR</v>
          </cell>
          <cell r="G3675" t="str">
            <v>427 Commercial ST</v>
          </cell>
          <cell r="H3675" t="str">
            <v>Boston</v>
          </cell>
          <cell r="I3675" t="str">
            <v>MA</v>
          </cell>
          <cell r="J3675" t="str">
            <v>02841</v>
          </cell>
          <cell r="K3675" t="str">
            <v>Low Confidence Auto Street Ref Geocoded</v>
          </cell>
          <cell r="L3675" t="str">
            <v>LG;EJ</v>
          </cell>
          <cell r="M3675" t="str">
            <v>DOD-DEPARTMENT OF DE</v>
          </cell>
          <cell r="N3675" t="str">
            <v>CAPPELLO DISTRICT</v>
          </cell>
          <cell r="O3675" t="str">
            <v>EFFECTIVE 8/10/20 Del in all locations unless cust chooses not to.</v>
          </cell>
          <cell r="P3675">
            <v>44717</v>
          </cell>
          <cell r="Q3675">
            <v>44717.604062500002</v>
          </cell>
          <cell r="R3675">
            <v>44734</v>
          </cell>
          <cell r="S3675" t="str">
            <v>FRANKIE</v>
          </cell>
          <cell r="V3675" t="str">
            <v>42.366863</v>
          </cell>
          <cell r="W3675" t="str">
            <v>-71.075674</v>
          </cell>
        </row>
        <row r="3676">
          <cell r="B3676">
            <v>550086</v>
          </cell>
          <cell r="C3676" t="str">
            <v>USS TEXAS - produce</v>
          </cell>
          <cell r="D3676" t="str">
            <v>A</v>
          </cell>
          <cell r="E3676">
            <v>0</v>
          </cell>
          <cell r="F3676" t="str">
            <v>MR</v>
          </cell>
          <cell r="G3676" t="str">
            <v>Portsmouth Naval Shipyard</v>
          </cell>
          <cell r="H3676" t="str">
            <v>PORTSMOUTH</v>
          </cell>
          <cell r="I3676" t="str">
            <v>NH</v>
          </cell>
          <cell r="J3676" t="str">
            <v>03801</v>
          </cell>
          <cell r="K3676" t="str">
            <v>Self Geocoded</v>
          </cell>
          <cell r="L3676" t="str">
            <v>LG;EJ;NO BLANKTS;DOD</v>
          </cell>
          <cell r="M3676" t="str">
            <v>DOD-DEPARTMENT OF DE</v>
          </cell>
          <cell r="N3676" t="str">
            <v>CAPPELLO DISTRICT</v>
          </cell>
          <cell r="P3676">
            <v>44725</v>
          </cell>
          <cell r="Q3676">
            <v>44726.527048611097</v>
          </cell>
          <cell r="R3676">
            <v>44762</v>
          </cell>
          <cell r="S3676" t="str">
            <v>FRANKIE</v>
          </cell>
          <cell r="V3676" t="str">
            <v>43.092532</v>
          </cell>
          <cell r="W3676" t="str">
            <v>-70.770567</v>
          </cell>
        </row>
        <row r="3677">
          <cell r="B3677">
            <v>550087</v>
          </cell>
          <cell r="C3677" t="str">
            <v>USS MILWAUKE LSC-5</v>
          </cell>
          <cell r="D3677" t="str">
            <v>DOD</v>
          </cell>
          <cell r="E3677">
            <v>0</v>
          </cell>
          <cell r="F3677" t="str">
            <v>TF</v>
          </cell>
          <cell r="G3677" t="str">
            <v>690 PEARY STREET</v>
          </cell>
          <cell r="H3677" t="str">
            <v>NEWPORT</v>
          </cell>
          <cell r="I3677" t="str">
            <v>RI</v>
          </cell>
          <cell r="J3677" t="str">
            <v>02841</v>
          </cell>
          <cell r="K3677" t="str">
            <v>Exact Auto Street Reference Geocoded</v>
          </cell>
          <cell r="L3677" t="str">
            <v>IS; EJ; DOD</v>
          </cell>
          <cell r="M3677" t="str">
            <v>DOD-DEPARTMENT OF DE</v>
          </cell>
          <cell r="N3677" t="str">
            <v>CAPPELLO DISTRICT</v>
          </cell>
          <cell r="O3677" t="str">
            <v>EFFECTIVE 8/10/20 Del in all locations unless cust chooses not to.  USE ACCESS ROAD FOR GPS OR DEFENSE HIGHWAY.</v>
          </cell>
          <cell r="P3677">
            <v>44742</v>
          </cell>
          <cell r="Q3677">
            <v>44742.541157407402</v>
          </cell>
          <cell r="S3677" t="str">
            <v>FRANKIE</v>
          </cell>
          <cell r="V3677" t="str">
            <v>41.516160</v>
          </cell>
          <cell r="W3677" t="str">
            <v>-71.319790</v>
          </cell>
        </row>
        <row r="3678">
          <cell r="B3678">
            <v>550088</v>
          </cell>
          <cell r="C3678" t="str">
            <v>USCGC TAHOMA WMEC-</v>
          </cell>
          <cell r="E3678">
            <v>0</v>
          </cell>
          <cell r="F3678" t="str">
            <v>M</v>
          </cell>
          <cell r="G3678" t="str">
            <v>427 Commercial Street</v>
          </cell>
          <cell r="H3678" t="str">
            <v>BOSTON</v>
          </cell>
          <cell r="I3678" t="str">
            <v>MA</v>
          </cell>
          <cell r="J3678" t="str">
            <v>02109</v>
          </cell>
          <cell r="K3678" t="str">
            <v>Exact Auto Street Reference Geocoded</v>
          </cell>
          <cell r="P3678">
            <v>44766</v>
          </cell>
          <cell r="Q3678">
            <v>44766.621793981503</v>
          </cell>
          <cell r="S3678" t="str">
            <v>FRANKIE</v>
          </cell>
          <cell r="V3678" t="str">
            <v>42.367320</v>
          </cell>
          <cell r="W3678" t="str">
            <v>-71.052714</v>
          </cell>
        </row>
        <row r="3679">
          <cell r="B3679">
            <v>550091</v>
          </cell>
          <cell r="C3679" t="str">
            <v>USCGC BEAR</v>
          </cell>
          <cell r="D3679" t="str">
            <v>DOD</v>
          </cell>
          <cell r="E3679">
            <v>0</v>
          </cell>
          <cell r="F3679" t="str">
            <v>MR</v>
          </cell>
          <cell r="G3679" t="str">
            <v>427 COMMERCIAL ST</v>
          </cell>
          <cell r="H3679" t="str">
            <v>BOSTON</v>
          </cell>
          <cell r="I3679" t="str">
            <v>MA</v>
          </cell>
          <cell r="J3679" t="str">
            <v>02109</v>
          </cell>
          <cell r="K3679" t="str">
            <v>Exact Auto Street Reference Geocoded</v>
          </cell>
          <cell r="L3679" t="str">
            <v>LG;EJ</v>
          </cell>
          <cell r="M3679" t="str">
            <v>DOD-DEPARTMENT OF DE</v>
          </cell>
          <cell r="N3679" t="str">
            <v>CAPPELLO DISTRICT</v>
          </cell>
          <cell r="P3679">
            <v>44761</v>
          </cell>
          <cell r="Q3679">
            <v>44761.783923611103</v>
          </cell>
          <cell r="S3679" t="str">
            <v>FRANKIE</v>
          </cell>
          <cell r="V3679" t="str">
            <v>42.367320</v>
          </cell>
          <cell r="W3679" t="str">
            <v>-71.052714</v>
          </cell>
        </row>
        <row r="3680">
          <cell r="B3680">
            <v>550230</v>
          </cell>
          <cell r="C3680" t="str">
            <v>PCU OREGON</v>
          </cell>
          <cell r="D3680" t="str">
            <v>DOD-PRDC</v>
          </cell>
          <cell r="E3680">
            <v>0</v>
          </cell>
          <cell r="F3680" t="str">
            <v>MTWRFS</v>
          </cell>
          <cell r="G3680" t="str">
            <v>1 CRYSTAL LAKE ROAD</v>
          </cell>
          <cell r="H3680" t="str">
            <v>GROTON</v>
          </cell>
          <cell r="I3680" t="str">
            <v>CT</v>
          </cell>
          <cell r="J3680" t="str">
            <v>06349</v>
          </cell>
          <cell r="K3680" t="str">
            <v>High Confidence Auto Street Ref Geocoded</v>
          </cell>
          <cell r="L3680" t="str">
            <v>IS;LG;EJ;DOD</v>
          </cell>
          <cell r="M3680" t="str">
            <v>DOD-DEPARTMENT OF DE</v>
          </cell>
          <cell r="N3680" t="str">
            <v>CAPPELLO DISTRICT</v>
          </cell>
          <cell r="P3680">
            <v>44603</v>
          </cell>
          <cell r="Q3680">
            <v>44603.371018518497</v>
          </cell>
          <cell r="S3680" t="str">
            <v>ADMIN</v>
          </cell>
          <cell r="V3680" t="str">
            <v>41.387812</v>
          </cell>
          <cell r="W3680" t="str">
            <v>-72.086766</v>
          </cell>
        </row>
        <row r="3681">
          <cell r="B3681">
            <v>600016</v>
          </cell>
          <cell r="C3681" t="str">
            <v>HUBBARD ELEMENTARY - FFV</v>
          </cell>
          <cell r="D3681" t="str">
            <v>FFV</v>
          </cell>
          <cell r="E3681">
            <v>0</v>
          </cell>
          <cell r="F3681" t="str">
            <v>W</v>
          </cell>
          <cell r="G3681" t="str">
            <v>139 GROVE STREET</v>
          </cell>
          <cell r="H3681" t="str">
            <v>EAST BERLIN</v>
          </cell>
          <cell r="I3681" t="str">
            <v>CT</v>
          </cell>
          <cell r="J3681" t="str">
            <v>06023</v>
          </cell>
          <cell r="K3681" t="str">
            <v>Exact Auto Street Reference Geocoded</v>
          </cell>
          <cell r="M3681" t="str">
            <v>DOD-DEPARTMENT OF DE</v>
          </cell>
          <cell r="N3681" t="str">
            <v>CAPPELLO DISTRICT</v>
          </cell>
          <cell r="P3681">
            <v>44092</v>
          </cell>
          <cell r="Q3681">
            <v>44167.581319444398</v>
          </cell>
          <cell r="R3681">
            <v>44607</v>
          </cell>
          <cell r="S3681" t="str">
            <v>FRANKIE</v>
          </cell>
          <cell r="V3681" t="str">
            <v>41.614562</v>
          </cell>
          <cell r="W3681" t="str">
            <v>-72.719147</v>
          </cell>
        </row>
        <row r="3682">
          <cell r="B3682">
            <v>600178</v>
          </cell>
          <cell r="C3682" t="str">
            <v>ROBERTSON SCHOOL</v>
          </cell>
          <cell r="D3682" t="str">
            <v>FFV</v>
          </cell>
          <cell r="E3682">
            <v>0</v>
          </cell>
          <cell r="F3682" t="str">
            <v>F</v>
          </cell>
          <cell r="G3682" t="str">
            <v>65 NORTH SCHOOL STREET</v>
          </cell>
          <cell r="H3682" t="str">
            <v>MANCHESTER</v>
          </cell>
          <cell r="I3682" t="str">
            <v>CT</v>
          </cell>
          <cell r="J3682" t="str">
            <v>06040</v>
          </cell>
          <cell r="K3682" t="str">
            <v>High Confidence Auto Street Ref Geocoded</v>
          </cell>
          <cell r="M3682" t="str">
            <v>DOD-DEPARTMENT OF DE</v>
          </cell>
          <cell r="N3682" t="str">
            <v>CAPPELLO DISTRICT</v>
          </cell>
          <cell r="P3682">
            <v>44110</v>
          </cell>
          <cell r="Q3682">
            <v>44110.502361111103</v>
          </cell>
          <cell r="S3682" t="str">
            <v>FRANKIE</v>
          </cell>
          <cell r="V3682" t="str">
            <v>41.797173</v>
          </cell>
          <cell r="W3682" t="str">
            <v>-72.525406</v>
          </cell>
        </row>
        <row r="3683">
          <cell r="B3683">
            <v>600221</v>
          </cell>
          <cell r="C3683" t="str">
            <v>High School in the Commu</v>
          </cell>
          <cell r="D3683" t="str">
            <v>FFV</v>
          </cell>
          <cell r="E3683">
            <v>0</v>
          </cell>
          <cell r="F3683" t="str">
            <v>R</v>
          </cell>
          <cell r="G3683" t="str">
            <v>175 Water Street</v>
          </cell>
          <cell r="H3683" t="str">
            <v>NEW HAVEN</v>
          </cell>
          <cell r="I3683" t="str">
            <v>CT</v>
          </cell>
          <cell r="J3683" t="str">
            <v>06511</v>
          </cell>
          <cell r="K3683" t="str">
            <v>High Confidence Auto Street Ref Geocoded</v>
          </cell>
          <cell r="M3683" t="str">
            <v>DOD-DEPARTMENT OF DE</v>
          </cell>
          <cell r="N3683" t="str">
            <v>CAPPELLO DISTRICT</v>
          </cell>
          <cell r="P3683">
            <v>44209</v>
          </cell>
          <cell r="Q3683">
            <v>44251.816435185203</v>
          </cell>
          <cell r="R3683">
            <v>44251</v>
          </cell>
          <cell r="S3683" t="str">
            <v>FRANKIE</v>
          </cell>
          <cell r="V3683" t="str">
            <v>41.301310</v>
          </cell>
          <cell r="W3683" t="str">
            <v>-72.920911</v>
          </cell>
        </row>
        <row r="3684">
          <cell r="B3684">
            <v>600228</v>
          </cell>
          <cell r="C3684" t="str">
            <v>Truman Haven Public Schools</v>
          </cell>
          <cell r="D3684" t="str">
            <v>FFV</v>
          </cell>
          <cell r="E3684">
            <v>0</v>
          </cell>
          <cell r="F3684" t="str">
            <v>R</v>
          </cell>
          <cell r="G3684" t="str">
            <v>114 Truman Street</v>
          </cell>
          <cell r="H3684" t="str">
            <v>NEW HAVEN</v>
          </cell>
          <cell r="I3684" t="str">
            <v>CT</v>
          </cell>
          <cell r="J3684" t="str">
            <v>06513</v>
          </cell>
          <cell r="K3684" t="str">
            <v>High Confidence Auto Street Ref Geocoded</v>
          </cell>
          <cell r="M3684" t="str">
            <v>DOD-DEPARTMENT OF DE</v>
          </cell>
          <cell r="N3684" t="str">
            <v>CAPPELLO DISTRICT</v>
          </cell>
          <cell r="P3684">
            <v>44116</v>
          </cell>
          <cell r="Q3684">
            <v>44350.607627314799</v>
          </cell>
          <cell r="R3684">
            <v>44455</v>
          </cell>
          <cell r="S3684" t="str">
            <v>ADMIN</v>
          </cell>
          <cell r="V3684" t="str">
            <v>41.292878</v>
          </cell>
          <cell r="W3684" t="str">
            <v>-72.941382</v>
          </cell>
        </row>
        <row r="3685">
          <cell r="B3685">
            <v>600237</v>
          </cell>
          <cell r="C3685" t="str">
            <v>NEWTOWN MIDDLE SCH</v>
          </cell>
          <cell r="D3685" t="str">
            <v>FISHER</v>
          </cell>
          <cell r="E3685">
            <v>0</v>
          </cell>
          <cell r="F3685" t="str">
            <v>W</v>
          </cell>
          <cell r="G3685" t="str">
            <v>11 QUEEN ST</v>
          </cell>
          <cell r="H3685" t="str">
            <v>NEWTOWN</v>
          </cell>
          <cell r="I3685" t="str">
            <v>CT</v>
          </cell>
          <cell r="J3685" t="str">
            <v>06470</v>
          </cell>
          <cell r="K3685" t="str">
            <v>High Confidence Auto Street Ref Geocoded</v>
          </cell>
          <cell r="M3685" t="str">
            <v>DOD-DEPARTMENT OF DE</v>
          </cell>
          <cell r="N3685" t="str">
            <v>CAPPELLO DISTRICT</v>
          </cell>
          <cell r="P3685">
            <v>44475</v>
          </cell>
          <cell r="Q3685">
            <v>44500.783831018503</v>
          </cell>
          <cell r="S3685" t="str">
            <v>FRANKIE</v>
          </cell>
          <cell r="V3685" t="str">
            <v>41.412398</v>
          </cell>
          <cell r="W3685" t="str">
            <v>-73.302569</v>
          </cell>
        </row>
        <row r="3686">
          <cell r="B3686">
            <v>600265</v>
          </cell>
          <cell r="C3686" t="str">
            <v>Putnam High School</v>
          </cell>
          <cell r="D3686" t="str">
            <v>FFV</v>
          </cell>
          <cell r="E3686">
            <v>0</v>
          </cell>
          <cell r="F3686" t="str">
            <v>R</v>
          </cell>
          <cell r="G3686" t="str">
            <v>152 Woodstock Ave</v>
          </cell>
          <cell r="H3686" t="str">
            <v>PUTNAM</v>
          </cell>
          <cell r="I3686" t="str">
            <v>CT</v>
          </cell>
          <cell r="J3686" t="str">
            <v>06260</v>
          </cell>
          <cell r="K3686" t="str">
            <v>Exact Auto Street Reference Geocoded</v>
          </cell>
          <cell r="M3686" t="str">
            <v>DOD-DEPARTMENT OF DE</v>
          </cell>
          <cell r="N3686" t="str">
            <v>CAPPELLO DISTRICT</v>
          </cell>
          <cell r="P3686">
            <v>44084</v>
          </cell>
          <cell r="Q3686">
            <v>44167.581319444398</v>
          </cell>
          <cell r="R3686">
            <v>44657</v>
          </cell>
          <cell r="S3686" t="str">
            <v>FRANKIE</v>
          </cell>
          <cell r="V3686" t="str">
            <v>41.923214</v>
          </cell>
          <cell r="W3686" t="str">
            <v>-71.915321</v>
          </cell>
        </row>
        <row r="3687">
          <cell r="B3687">
            <v>600279</v>
          </cell>
          <cell r="C3687" t="str">
            <v>REG 17 - HADDAM ES</v>
          </cell>
          <cell r="D3687" t="str">
            <v>FFV</v>
          </cell>
          <cell r="E3687">
            <v>0</v>
          </cell>
          <cell r="F3687" t="str">
            <v>M</v>
          </cell>
          <cell r="G3687" t="str">
            <v>272 SAYBROOK RD</v>
          </cell>
          <cell r="H3687" t="str">
            <v>HIGGANUM</v>
          </cell>
          <cell r="I3687" t="str">
            <v>CT</v>
          </cell>
          <cell r="J3687" t="str">
            <v>06441</v>
          </cell>
          <cell r="K3687" t="str">
            <v>Exact Auto Street Reference Geocoded</v>
          </cell>
          <cell r="M3687" t="str">
            <v>DOD-DEPARTMENT OF DE</v>
          </cell>
          <cell r="N3687" t="str">
            <v>CAPPELLO DISTRICT</v>
          </cell>
          <cell r="P3687">
            <v>44427</v>
          </cell>
          <cell r="Q3687">
            <v>44496.539895833303</v>
          </cell>
          <cell r="S3687" t="str">
            <v>FRANKIE</v>
          </cell>
          <cell r="V3687" t="str">
            <v>41.497652</v>
          </cell>
          <cell r="W3687" t="str">
            <v>-72.561801</v>
          </cell>
        </row>
        <row r="3688">
          <cell r="B3688">
            <v>600299</v>
          </cell>
          <cell r="C3688" t="str">
            <v>RIDGEBURY ELEMENTARY SCHOOL</v>
          </cell>
          <cell r="D3688" t="str">
            <v>FISHER</v>
          </cell>
          <cell r="E3688">
            <v>0</v>
          </cell>
          <cell r="F3688" t="str">
            <v>M</v>
          </cell>
          <cell r="G3688" t="str">
            <v>112 BENNETS FARM ROAD</v>
          </cell>
          <cell r="H3688" t="str">
            <v>RIDGEFIELD</v>
          </cell>
          <cell r="I3688" t="str">
            <v>CT</v>
          </cell>
          <cell r="J3688" t="str">
            <v>06877</v>
          </cell>
          <cell r="K3688" t="str">
            <v>High Confidence Auto Street Ref Geocoded</v>
          </cell>
          <cell r="M3688" t="str">
            <v>DOD-DEPARTMENT OF DE</v>
          </cell>
          <cell r="N3688" t="str">
            <v>CAPPELLO DISTRICT</v>
          </cell>
          <cell r="P3688">
            <v>44102</v>
          </cell>
          <cell r="Q3688">
            <v>44517.499837962998</v>
          </cell>
          <cell r="R3688">
            <v>44508</v>
          </cell>
          <cell r="S3688" t="str">
            <v>FRANKIE</v>
          </cell>
          <cell r="V3688" t="str">
            <v>41.339538</v>
          </cell>
          <cell r="W3688" t="str">
            <v>-73.511421</v>
          </cell>
        </row>
        <row r="3689">
          <cell r="B3689">
            <v>600314</v>
          </cell>
          <cell r="C3689" t="str">
            <v>STAMFORD HIGH SCHOOL</v>
          </cell>
          <cell r="D3689" t="str">
            <v>FISHER</v>
          </cell>
          <cell r="E3689">
            <v>0</v>
          </cell>
          <cell r="F3689" t="str">
            <v>R</v>
          </cell>
          <cell r="G3689" t="str">
            <v>55 STRAWBERRY HILL AVE</v>
          </cell>
          <cell r="H3689" t="str">
            <v>STAMFORD</v>
          </cell>
          <cell r="I3689" t="str">
            <v>CT</v>
          </cell>
          <cell r="J3689" t="str">
            <v>06902</v>
          </cell>
          <cell r="K3689" t="str">
            <v>High Confidence Auto Street Ref Geocoded</v>
          </cell>
          <cell r="L3689" t="str">
            <v>STR</v>
          </cell>
          <cell r="M3689" t="str">
            <v>DOD-DEPARTMENT OF DE</v>
          </cell>
          <cell r="N3689" t="str">
            <v>CAPPELLO DISTRICT</v>
          </cell>
          <cell r="P3689">
            <v>44144</v>
          </cell>
          <cell r="Q3689">
            <v>44475.836469907401</v>
          </cell>
          <cell r="R3689">
            <v>44453</v>
          </cell>
          <cell r="S3689" t="str">
            <v>FRANKIE</v>
          </cell>
          <cell r="V3689" t="str">
            <v>41.065410</v>
          </cell>
          <cell r="W3689" t="str">
            <v>-73.536301</v>
          </cell>
        </row>
        <row r="3690">
          <cell r="B3690">
            <v>600341</v>
          </cell>
          <cell r="C3690" t="str">
            <v>EDADVANCE - EAST ES</v>
          </cell>
          <cell r="D3690" t="str">
            <v>FFV</v>
          </cell>
          <cell r="E3690">
            <v>0</v>
          </cell>
          <cell r="F3690" t="str">
            <v>M</v>
          </cell>
          <cell r="G3690" t="str">
            <v>215 HOGAN DR</v>
          </cell>
          <cell r="H3690" t="str">
            <v>TORRINGTON</v>
          </cell>
          <cell r="I3690" t="str">
            <v>CT</v>
          </cell>
          <cell r="J3690" t="str">
            <v>06790</v>
          </cell>
          <cell r="K3690" t="str">
            <v>Exact Auto Street Reference Geocoded</v>
          </cell>
          <cell r="M3690" t="str">
            <v>DOD-DEPARTMENT OF DE</v>
          </cell>
          <cell r="N3690" t="str">
            <v>CAPPELLO DISTRICT</v>
          </cell>
          <cell r="P3690">
            <v>44427</v>
          </cell>
          <cell r="Q3690">
            <v>44452.536203703698</v>
          </cell>
          <cell r="S3690" t="str">
            <v>FRANKIE</v>
          </cell>
          <cell r="V3690" t="str">
            <v>41.808647</v>
          </cell>
          <cell r="W3690" t="str">
            <v>-73.091752</v>
          </cell>
        </row>
        <row r="3691">
          <cell r="B3691">
            <v>600465</v>
          </cell>
          <cell r="C3691" t="str">
            <v>Flanders Elem.</v>
          </cell>
          <cell r="D3691" t="str">
            <v>FFV</v>
          </cell>
          <cell r="E3691">
            <v>0</v>
          </cell>
          <cell r="F3691" t="str">
            <v>F</v>
          </cell>
          <cell r="G3691" t="str">
            <v>100 Victoria Drive</v>
          </cell>
          <cell r="H3691" t="str">
            <v>SOUTHINGTON</v>
          </cell>
          <cell r="I3691" t="str">
            <v>CT</v>
          </cell>
          <cell r="J3691" t="str">
            <v>06489</v>
          </cell>
          <cell r="K3691" t="str">
            <v>Exact Auto Street Reference Geocoded</v>
          </cell>
          <cell r="M3691" t="str">
            <v>DOD-DEPARTMENT OF DE</v>
          </cell>
          <cell r="N3691" t="str">
            <v>CAPPELLO DISTRICT</v>
          </cell>
          <cell r="P3691">
            <v>44164</v>
          </cell>
          <cell r="Q3691">
            <v>44263.510983796303</v>
          </cell>
          <cell r="R3691">
            <v>44581</v>
          </cell>
          <cell r="S3691" t="str">
            <v>FRANKIE</v>
          </cell>
          <cell r="V3691" t="str">
            <v>41.616835</v>
          </cell>
          <cell r="W3691" t="str">
            <v>-72.849004</v>
          </cell>
        </row>
        <row r="3692">
          <cell r="B3692">
            <v>600467</v>
          </cell>
          <cell r="C3692" t="str">
            <v>Kelley Elem.</v>
          </cell>
          <cell r="D3692" t="str">
            <v>FFV</v>
          </cell>
          <cell r="E3692">
            <v>0</v>
          </cell>
          <cell r="F3692" t="str">
            <v>F</v>
          </cell>
          <cell r="G3692" t="str">
            <v>501 Ridgewood Road</v>
          </cell>
          <cell r="H3692" t="str">
            <v>SOUTHINGTON</v>
          </cell>
          <cell r="I3692" t="str">
            <v>CT</v>
          </cell>
          <cell r="J3692" t="str">
            <v>06489</v>
          </cell>
          <cell r="K3692" t="str">
            <v>Exact Auto Street Reference Geocoded</v>
          </cell>
          <cell r="M3692" t="str">
            <v>DOD-DEPARTMENT OF DE</v>
          </cell>
          <cell r="N3692" t="str">
            <v>CAPPELLO DISTRICT</v>
          </cell>
          <cell r="P3692">
            <v>44164</v>
          </cell>
          <cell r="Q3692">
            <v>44263.510983796303</v>
          </cell>
          <cell r="R3692">
            <v>44651</v>
          </cell>
          <cell r="S3692" t="str">
            <v>FRANKIE</v>
          </cell>
          <cell r="V3692" t="str">
            <v>41.611130</v>
          </cell>
          <cell r="W3692" t="str">
            <v>-72.894782</v>
          </cell>
        </row>
        <row r="3693">
          <cell r="B3693">
            <v>600468</v>
          </cell>
          <cell r="C3693" t="str">
            <v>Plantsville Elem.</v>
          </cell>
          <cell r="D3693" t="str">
            <v>FFV</v>
          </cell>
          <cell r="E3693">
            <v>0</v>
          </cell>
          <cell r="F3693" t="str">
            <v>F</v>
          </cell>
          <cell r="G3693" t="str">
            <v>70 Church Street</v>
          </cell>
          <cell r="H3693" t="str">
            <v>PLANTSVILLE</v>
          </cell>
          <cell r="I3693" t="str">
            <v>CT</v>
          </cell>
          <cell r="J3693" t="str">
            <v>06479</v>
          </cell>
          <cell r="K3693" t="str">
            <v>Exact Auto Street Reference Geocoded</v>
          </cell>
          <cell r="M3693" t="str">
            <v>DOD-DEPARTMENT OF DE</v>
          </cell>
          <cell r="N3693" t="str">
            <v>CAPPELLO DISTRICT</v>
          </cell>
          <cell r="P3693">
            <v>44164</v>
          </cell>
          <cell r="Q3693">
            <v>44263.510983796303</v>
          </cell>
          <cell r="R3693">
            <v>44651</v>
          </cell>
          <cell r="S3693" t="str">
            <v>FRANKIE</v>
          </cell>
          <cell r="V3693" t="str">
            <v>41.589318</v>
          </cell>
          <cell r="W3693" t="str">
            <v>-72.894463</v>
          </cell>
        </row>
        <row r="3694">
          <cell r="B3694">
            <v>600469</v>
          </cell>
          <cell r="C3694" t="str">
            <v>South End School</v>
          </cell>
          <cell r="D3694" t="str">
            <v>FFV</v>
          </cell>
          <cell r="E3694">
            <v>0</v>
          </cell>
          <cell r="F3694" t="str">
            <v>F</v>
          </cell>
          <cell r="G3694" t="str">
            <v>10 Maxwell Nobel Drive</v>
          </cell>
          <cell r="H3694" t="str">
            <v>PLANTSVILLE</v>
          </cell>
          <cell r="I3694" t="str">
            <v>CT</v>
          </cell>
          <cell r="J3694" t="str">
            <v>06479</v>
          </cell>
          <cell r="K3694" t="str">
            <v>Exact Auto Street Reference Geocoded</v>
          </cell>
          <cell r="M3694" t="str">
            <v>DOD-DEPARTMENT OF DE</v>
          </cell>
          <cell r="N3694" t="str">
            <v>CAPPELLO DISTRICT</v>
          </cell>
          <cell r="P3694">
            <v>44164</v>
          </cell>
          <cell r="Q3694">
            <v>44263.510983796303</v>
          </cell>
          <cell r="R3694">
            <v>44651</v>
          </cell>
          <cell r="S3694" t="str">
            <v>FRANKIE</v>
          </cell>
          <cell r="V3694" t="str">
            <v>41.568719</v>
          </cell>
          <cell r="W3694" t="str">
            <v>-72.878015</v>
          </cell>
        </row>
        <row r="3695">
          <cell r="B3695">
            <v>600513</v>
          </cell>
          <cell r="C3695" t="str">
            <v>GOFF JUNIOR HIGH SCH</v>
          </cell>
          <cell r="D3695" t="str">
            <v>COSTA</v>
          </cell>
          <cell r="E3695">
            <v>0</v>
          </cell>
          <cell r="F3695" t="str">
            <v>T</v>
          </cell>
          <cell r="G3695" t="str">
            <v>974 NEWPORT AVE</v>
          </cell>
          <cell r="H3695" t="str">
            <v>PAWTUCKET</v>
          </cell>
          <cell r="I3695" t="str">
            <v>RI</v>
          </cell>
          <cell r="J3695" t="str">
            <v>02860</v>
          </cell>
          <cell r="K3695" t="str">
            <v>High Confidence Auto Street Ref Geocoded</v>
          </cell>
          <cell r="M3695" t="str">
            <v>COSTA</v>
          </cell>
          <cell r="N3695" t="str">
            <v>COSTA</v>
          </cell>
          <cell r="P3695">
            <v>44244</v>
          </cell>
          <cell r="Q3695">
            <v>44500.784293981502</v>
          </cell>
          <cell r="S3695" t="str">
            <v>FRANKIE</v>
          </cell>
          <cell r="V3695" t="str">
            <v>41.881853</v>
          </cell>
          <cell r="W3695" t="str">
            <v>-71.354278</v>
          </cell>
        </row>
        <row r="3696">
          <cell r="B3696">
            <v>600520</v>
          </cell>
          <cell r="C3696" t="str">
            <v>NORTH SCITUATE ELEMENTARY</v>
          </cell>
          <cell r="D3696" t="str">
            <v>COSTA</v>
          </cell>
          <cell r="E3696">
            <v>0</v>
          </cell>
          <cell r="F3696" t="str">
            <v>R</v>
          </cell>
          <cell r="G3696" t="str">
            <v>46 INSTITUTE LANE</v>
          </cell>
          <cell r="H3696" t="str">
            <v>SCITUATE</v>
          </cell>
          <cell r="I3696" t="str">
            <v>RI</v>
          </cell>
          <cell r="J3696" t="str">
            <v>02857</v>
          </cell>
          <cell r="K3696" t="str">
            <v>Exact Auto Street Reference Geocoded</v>
          </cell>
          <cell r="M3696" t="str">
            <v>COSTA</v>
          </cell>
          <cell r="N3696" t="str">
            <v>COSTA</v>
          </cell>
          <cell r="P3696">
            <v>44162</v>
          </cell>
          <cell r="Q3696">
            <v>44263.510983796303</v>
          </cell>
          <cell r="R3696">
            <v>44230</v>
          </cell>
          <cell r="S3696" t="str">
            <v>FRANKIE</v>
          </cell>
          <cell r="V3696" t="str">
            <v>41.834041</v>
          </cell>
          <cell r="W3696" t="str">
            <v>-71.583876</v>
          </cell>
        </row>
        <row r="3697">
          <cell r="B3697">
            <v>600541</v>
          </cell>
          <cell r="C3697" t="str">
            <v>WOONSOCKET SCH</v>
          </cell>
          <cell r="D3697" t="str">
            <v>COSTA</v>
          </cell>
          <cell r="E3697">
            <v>0</v>
          </cell>
          <cell r="F3697" t="str">
            <v>T</v>
          </cell>
          <cell r="G3697" t="str">
            <v>108 HIGH ST</v>
          </cell>
          <cell r="H3697" t="str">
            <v>WOONSOCKET</v>
          </cell>
          <cell r="I3697" t="str">
            <v>RI</v>
          </cell>
          <cell r="J3697" t="str">
            <v>02895</v>
          </cell>
          <cell r="K3697" t="str">
            <v>Exact Auto Street Reference Geocoded</v>
          </cell>
          <cell r="M3697" t="str">
            <v>COSTA</v>
          </cell>
          <cell r="N3697" t="str">
            <v>COSTA</v>
          </cell>
          <cell r="P3697">
            <v>44244</v>
          </cell>
          <cell r="Q3697">
            <v>44500.784652777802</v>
          </cell>
          <cell r="S3697" t="str">
            <v>FRANKIE</v>
          </cell>
          <cell r="V3697" t="str">
            <v>42.003546</v>
          </cell>
          <cell r="W3697" t="str">
            <v>-71.513682</v>
          </cell>
        </row>
        <row r="3698">
          <cell r="B3698">
            <v>600545</v>
          </cell>
          <cell r="C3698" t="str">
            <v>Strong Elem.</v>
          </cell>
          <cell r="D3698" t="str">
            <v>FFV</v>
          </cell>
          <cell r="E3698">
            <v>0</v>
          </cell>
          <cell r="F3698" t="str">
            <v>F</v>
          </cell>
          <cell r="G3698" t="str">
            <v>820 Marion Ave.</v>
          </cell>
          <cell r="H3698" t="str">
            <v>PLANTSVILLE</v>
          </cell>
          <cell r="I3698" t="str">
            <v>CT</v>
          </cell>
          <cell r="J3698" t="str">
            <v>06479</v>
          </cell>
          <cell r="K3698" t="str">
            <v>Exact Auto Street Reference Geocoded</v>
          </cell>
          <cell r="M3698" t="str">
            <v>DOD-DEPARTMENT OF DE</v>
          </cell>
          <cell r="N3698" t="str">
            <v>CAPPELLO DISTRICT</v>
          </cell>
          <cell r="P3698">
            <v>44164</v>
          </cell>
          <cell r="Q3698">
            <v>44263.510983796303</v>
          </cell>
          <cell r="R3698">
            <v>44651</v>
          </cell>
          <cell r="S3698" t="str">
            <v>FRANKIE</v>
          </cell>
          <cell r="V3698" t="str">
            <v>41.573673</v>
          </cell>
          <cell r="W3698" t="str">
            <v>-72.919037</v>
          </cell>
        </row>
        <row r="3699">
          <cell r="B3699">
            <v>600575</v>
          </cell>
          <cell r="C3699" t="str">
            <v>ROBERTO CLEMENTE</v>
          </cell>
          <cell r="D3699" t="str">
            <v>FFV</v>
          </cell>
          <cell r="E3699">
            <v>0</v>
          </cell>
          <cell r="F3699" t="str">
            <v>R</v>
          </cell>
          <cell r="G3699" t="str">
            <v>360 Columbus Ave</v>
          </cell>
          <cell r="H3699" t="str">
            <v>NEW HAVEN</v>
          </cell>
          <cell r="I3699" t="str">
            <v>CT</v>
          </cell>
          <cell r="J3699" t="str">
            <v>06513</v>
          </cell>
          <cell r="K3699" t="str">
            <v>High Confidence Auto Street Ref Geocoded</v>
          </cell>
          <cell r="M3699" t="str">
            <v>DOD-DEPARTMENT OF DE</v>
          </cell>
          <cell r="N3699" t="str">
            <v>CAPPELLO DISTRICT</v>
          </cell>
          <cell r="P3699">
            <v>44102</v>
          </cell>
          <cell r="Q3699">
            <v>44328.617060185199</v>
          </cell>
          <cell r="R3699">
            <v>44455</v>
          </cell>
          <cell r="S3699" t="str">
            <v>FRANKIE</v>
          </cell>
          <cell r="V3699" t="str">
            <v>41.297704</v>
          </cell>
          <cell r="W3699" t="str">
            <v>-72.936704</v>
          </cell>
        </row>
        <row r="3700">
          <cell r="B3700">
            <v>600582</v>
          </cell>
          <cell r="C3700" t="str">
            <v>LEDGE STREET ELEMENTARY</v>
          </cell>
          <cell r="D3700" t="str">
            <v>COSTA</v>
          </cell>
          <cell r="E3700">
            <v>0</v>
          </cell>
          <cell r="F3700" t="str">
            <v>W</v>
          </cell>
          <cell r="G3700" t="str">
            <v>139 LEDGE ST</v>
          </cell>
          <cell r="H3700" t="str">
            <v>NASHUA</v>
          </cell>
          <cell r="I3700" t="str">
            <v>NH</v>
          </cell>
          <cell r="J3700" t="str">
            <v>03060</v>
          </cell>
          <cell r="K3700" t="str">
            <v>Exact Auto Street Reference Geocoded</v>
          </cell>
          <cell r="M3700" t="str">
            <v>COSTA</v>
          </cell>
          <cell r="N3700" t="str">
            <v>COSTA</v>
          </cell>
          <cell r="P3700">
            <v>44002</v>
          </cell>
          <cell r="Q3700">
            <v>44028.580995370401</v>
          </cell>
          <cell r="S3700" t="str">
            <v>FRANKIE</v>
          </cell>
          <cell r="V3700" t="str">
            <v>42.755029</v>
          </cell>
          <cell r="W3700" t="str">
            <v>-71.481546</v>
          </cell>
        </row>
        <row r="3701">
          <cell r="B3701">
            <v>600583</v>
          </cell>
          <cell r="C3701" t="str">
            <v>NASHUA HS SOUTH</v>
          </cell>
          <cell r="D3701" t="str">
            <v>COSTA</v>
          </cell>
          <cell r="E3701">
            <v>0</v>
          </cell>
          <cell r="F3701" t="str">
            <v>W</v>
          </cell>
          <cell r="G3701" t="str">
            <v>36 RIVERSIDE DR</v>
          </cell>
          <cell r="H3701" t="str">
            <v>NASHUA</v>
          </cell>
          <cell r="I3701" t="str">
            <v>NH</v>
          </cell>
          <cell r="J3701" t="str">
            <v>03060</v>
          </cell>
          <cell r="K3701" t="str">
            <v>High Confidence Auto Street Ref Geocoded</v>
          </cell>
          <cell r="M3701" t="str">
            <v>COSTA</v>
          </cell>
          <cell r="N3701" t="str">
            <v>COSTA</v>
          </cell>
          <cell r="P3701">
            <v>44002</v>
          </cell>
          <cell r="Q3701">
            <v>44028.580995370401</v>
          </cell>
          <cell r="S3701" t="str">
            <v>FRANKIE</v>
          </cell>
          <cell r="V3701" t="str">
            <v>42.751299</v>
          </cell>
          <cell r="W3701" t="str">
            <v>-71.495007</v>
          </cell>
        </row>
        <row r="3702">
          <cell r="B3702">
            <v>600584</v>
          </cell>
          <cell r="C3702" t="str">
            <v>NASHUA HS NORTH</v>
          </cell>
          <cell r="D3702" t="str">
            <v>COSTA</v>
          </cell>
          <cell r="E3702">
            <v>0</v>
          </cell>
          <cell r="F3702" t="str">
            <v>W</v>
          </cell>
          <cell r="G3702" t="str">
            <v>8 TITAN WAY</v>
          </cell>
          <cell r="H3702" t="str">
            <v>NASHUA</v>
          </cell>
          <cell r="I3702" t="str">
            <v>NH</v>
          </cell>
          <cell r="J3702" t="str">
            <v>03063</v>
          </cell>
          <cell r="K3702" t="str">
            <v>Exact Auto Street Reference Geocoded</v>
          </cell>
          <cell r="M3702" t="str">
            <v>COSTA</v>
          </cell>
          <cell r="N3702" t="str">
            <v>COSTA</v>
          </cell>
          <cell r="P3702">
            <v>44002</v>
          </cell>
          <cell r="Q3702">
            <v>44028.580995370401</v>
          </cell>
          <cell r="S3702" t="str">
            <v>FRANKIE</v>
          </cell>
          <cell r="V3702" t="str">
            <v>42.751064</v>
          </cell>
          <cell r="W3702" t="str">
            <v>-71.514170</v>
          </cell>
        </row>
        <row r="3703">
          <cell r="B3703">
            <v>600585</v>
          </cell>
          <cell r="C3703" t="str">
            <v>PENNICHUCK MS</v>
          </cell>
          <cell r="D3703" t="str">
            <v>COSTA</v>
          </cell>
          <cell r="E3703">
            <v>0</v>
          </cell>
          <cell r="F3703" t="str">
            <v>W</v>
          </cell>
          <cell r="G3703" t="str">
            <v>207 MANCHESTER ST</v>
          </cell>
          <cell r="H3703" t="str">
            <v>NASHUA</v>
          </cell>
          <cell r="I3703" t="str">
            <v>NH</v>
          </cell>
          <cell r="J3703" t="str">
            <v>03060</v>
          </cell>
          <cell r="K3703" t="str">
            <v>High Confidence Auto Street Ref Geocoded</v>
          </cell>
          <cell r="M3703" t="str">
            <v>COSTA</v>
          </cell>
          <cell r="N3703" t="str">
            <v>COSTA</v>
          </cell>
          <cell r="P3703">
            <v>44002</v>
          </cell>
          <cell r="Q3703">
            <v>44028.580995370401</v>
          </cell>
          <cell r="S3703" t="str">
            <v>FRANKIE</v>
          </cell>
          <cell r="V3703" t="str">
            <v>42.783115</v>
          </cell>
          <cell r="W3703" t="str">
            <v>-71.478600</v>
          </cell>
        </row>
        <row r="3704">
          <cell r="B3704">
            <v>600611</v>
          </cell>
          <cell r="C3704" t="str">
            <v>ALVIRNE HS</v>
          </cell>
          <cell r="D3704" t="str">
            <v>COSTA</v>
          </cell>
          <cell r="E3704">
            <v>0</v>
          </cell>
          <cell r="F3704" t="str">
            <v>W</v>
          </cell>
          <cell r="G3704" t="str">
            <v>200 DERRY RD</v>
          </cell>
          <cell r="H3704" t="str">
            <v>HUDSON</v>
          </cell>
          <cell r="I3704" t="str">
            <v>NH</v>
          </cell>
          <cell r="J3704" t="str">
            <v>03051</v>
          </cell>
          <cell r="K3704" t="str">
            <v>Exact Auto Street Reference Geocoded</v>
          </cell>
          <cell r="M3704" t="str">
            <v>COSTA</v>
          </cell>
          <cell r="N3704" t="str">
            <v>COSTA</v>
          </cell>
          <cell r="P3704">
            <v>44002</v>
          </cell>
          <cell r="Q3704">
            <v>44028.580995370401</v>
          </cell>
          <cell r="S3704" t="str">
            <v>FRANKIE</v>
          </cell>
          <cell r="V3704" t="str">
            <v>42.793712</v>
          </cell>
          <cell r="W3704" t="str">
            <v>-71.437405</v>
          </cell>
        </row>
        <row r="3705">
          <cell r="B3705">
            <v>600631</v>
          </cell>
          <cell r="C3705" t="str">
            <v>JAMES MASTRICOLA UPPER E</v>
          </cell>
          <cell r="D3705" t="str">
            <v>COSTA</v>
          </cell>
          <cell r="E3705">
            <v>0</v>
          </cell>
          <cell r="F3705" t="str">
            <v>W</v>
          </cell>
          <cell r="G3705" t="str">
            <v>26 BABOOSIC LAKE RD</v>
          </cell>
          <cell r="H3705" t="str">
            <v>MERRIMACK</v>
          </cell>
          <cell r="I3705" t="str">
            <v>NH</v>
          </cell>
          <cell r="J3705" t="str">
            <v>03054</v>
          </cell>
          <cell r="K3705" t="str">
            <v>Exact Auto Street Reference Geocoded</v>
          </cell>
          <cell r="M3705" t="str">
            <v>COSTA</v>
          </cell>
          <cell r="N3705" t="str">
            <v>COSTA</v>
          </cell>
          <cell r="P3705">
            <v>44002</v>
          </cell>
          <cell r="Q3705">
            <v>44028.580995370401</v>
          </cell>
          <cell r="S3705" t="str">
            <v>FRANKIE</v>
          </cell>
          <cell r="V3705" t="str">
            <v>42.867579</v>
          </cell>
          <cell r="W3705" t="str">
            <v>-71.498598</v>
          </cell>
        </row>
        <row r="3706">
          <cell r="B3706">
            <v>600664</v>
          </cell>
          <cell r="C3706" t="str">
            <v>LITCHFIELD MS</v>
          </cell>
          <cell r="D3706" t="str">
            <v>COSTA</v>
          </cell>
          <cell r="E3706">
            <v>0</v>
          </cell>
          <cell r="F3706" t="str">
            <v>W</v>
          </cell>
          <cell r="G3706" t="str">
            <v>19 MCELWAIN DR</v>
          </cell>
          <cell r="H3706" t="str">
            <v>LITCHFIELD</v>
          </cell>
          <cell r="I3706" t="str">
            <v>NH</v>
          </cell>
          <cell r="J3706" t="str">
            <v>03052</v>
          </cell>
          <cell r="K3706" t="str">
            <v>Exact Auto Street Reference Geocoded</v>
          </cell>
          <cell r="M3706" t="str">
            <v>COSTA</v>
          </cell>
          <cell r="N3706" t="str">
            <v>COSTA</v>
          </cell>
          <cell r="P3706">
            <v>44002</v>
          </cell>
          <cell r="Q3706">
            <v>44028.580995370401</v>
          </cell>
          <cell r="S3706" t="str">
            <v>FRANKIE</v>
          </cell>
          <cell r="V3706" t="str">
            <v>42.840305</v>
          </cell>
          <cell r="W3706" t="str">
            <v>-71.472129</v>
          </cell>
        </row>
        <row r="3707">
          <cell r="B3707">
            <v>600665</v>
          </cell>
          <cell r="C3707" t="str">
            <v>CAMPBELL HS</v>
          </cell>
          <cell r="D3707" t="str">
            <v>COSTA</v>
          </cell>
          <cell r="E3707">
            <v>0</v>
          </cell>
          <cell r="F3707" t="str">
            <v>W</v>
          </cell>
          <cell r="G3707" t="str">
            <v>1 HIGHLANDER CT</v>
          </cell>
          <cell r="H3707" t="str">
            <v>LITCHFIELD</v>
          </cell>
          <cell r="I3707" t="str">
            <v>NH</v>
          </cell>
          <cell r="J3707" t="str">
            <v>03052</v>
          </cell>
          <cell r="K3707" t="str">
            <v>Exact Auto Street Reference Geocoded</v>
          </cell>
          <cell r="M3707" t="str">
            <v>COSTA</v>
          </cell>
          <cell r="N3707" t="str">
            <v>COSTA</v>
          </cell>
          <cell r="P3707">
            <v>44002</v>
          </cell>
          <cell r="Q3707">
            <v>44028.580995370401</v>
          </cell>
          <cell r="S3707" t="str">
            <v>FRANKIE</v>
          </cell>
          <cell r="V3707" t="str">
            <v>42.825993</v>
          </cell>
          <cell r="W3707" t="str">
            <v>-71.444811</v>
          </cell>
        </row>
        <row r="3708">
          <cell r="B3708">
            <v>600666</v>
          </cell>
          <cell r="C3708" t="str">
            <v>GRIFFIN MEMORIAL ELEMENT</v>
          </cell>
          <cell r="D3708" t="str">
            <v>COSTA</v>
          </cell>
          <cell r="E3708">
            <v>0</v>
          </cell>
          <cell r="F3708" t="str">
            <v>W</v>
          </cell>
          <cell r="G3708" t="str">
            <v>229 CHARLES BANCROFT</v>
          </cell>
          <cell r="H3708" t="str">
            <v>LITCHFIELD</v>
          </cell>
          <cell r="I3708" t="str">
            <v>NH</v>
          </cell>
          <cell r="J3708" t="str">
            <v>03052</v>
          </cell>
          <cell r="K3708" t="str">
            <v>High Confidence Auto Street Ref Geocoded</v>
          </cell>
          <cell r="M3708" t="str">
            <v>COSTA</v>
          </cell>
          <cell r="N3708" t="str">
            <v>COSTA</v>
          </cell>
          <cell r="P3708">
            <v>44002</v>
          </cell>
          <cell r="Q3708">
            <v>44028.580995370401</v>
          </cell>
          <cell r="S3708" t="str">
            <v>FRANKIE</v>
          </cell>
          <cell r="V3708" t="str">
            <v>42.838417</v>
          </cell>
          <cell r="W3708" t="str">
            <v>-71.478862</v>
          </cell>
        </row>
        <row r="3709">
          <cell r="B3709">
            <v>600680</v>
          </cell>
          <cell r="C3709" t="str">
            <v>BEECH STREET SCHOOL</v>
          </cell>
          <cell r="D3709" t="str">
            <v>COSTA</v>
          </cell>
          <cell r="E3709">
            <v>0</v>
          </cell>
          <cell r="F3709" t="str">
            <v>W</v>
          </cell>
          <cell r="G3709" t="str">
            <v>333 BEACH ST</v>
          </cell>
          <cell r="H3709" t="str">
            <v>MANCHESTER</v>
          </cell>
          <cell r="I3709" t="str">
            <v>NH</v>
          </cell>
          <cell r="J3709" t="str">
            <v>03103</v>
          </cell>
          <cell r="K3709" t="str">
            <v>Exact Auto Street Reference Geocoded</v>
          </cell>
          <cell r="M3709" t="str">
            <v>COSTA</v>
          </cell>
          <cell r="N3709" t="str">
            <v>COSTA</v>
          </cell>
          <cell r="P3709">
            <v>44002</v>
          </cell>
          <cell r="Q3709">
            <v>44028.580995370401</v>
          </cell>
          <cell r="S3709" t="str">
            <v>FRANKIE</v>
          </cell>
          <cell r="V3709" t="str">
            <v>42.984475</v>
          </cell>
          <cell r="W3709" t="str">
            <v>-71.455310</v>
          </cell>
        </row>
        <row r="3710">
          <cell r="B3710">
            <v>600681</v>
          </cell>
          <cell r="C3710" t="str">
            <v>CENTRAL HS</v>
          </cell>
          <cell r="D3710" t="str">
            <v>COSTA</v>
          </cell>
          <cell r="E3710">
            <v>0</v>
          </cell>
          <cell r="F3710" t="str">
            <v>W</v>
          </cell>
          <cell r="G3710" t="str">
            <v>207 LOWELL ST</v>
          </cell>
          <cell r="H3710" t="str">
            <v>MANCHESTER</v>
          </cell>
          <cell r="I3710" t="str">
            <v>NH</v>
          </cell>
          <cell r="J3710" t="str">
            <v>03104</v>
          </cell>
          <cell r="K3710" t="str">
            <v>Exact Auto Street Reference Geocoded</v>
          </cell>
          <cell r="M3710" t="str">
            <v>COSTA</v>
          </cell>
          <cell r="N3710" t="str">
            <v>COSTA</v>
          </cell>
          <cell r="P3710">
            <v>44002</v>
          </cell>
          <cell r="Q3710">
            <v>44028.580995370401</v>
          </cell>
          <cell r="S3710" t="str">
            <v>FRANKIE</v>
          </cell>
          <cell r="V3710" t="str">
            <v>42.993526</v>
          </cell>
          <cell r="W3710" t="str">
            <v>-71.454160</v>
          </cell>
        </row>
        <row r="3711">
          <cell r="B3711">
            <v>600682</v>
          </cell>
          <cell r="C3711" t="str">
            <v>PARKSIDE MS</v>
          </cell>
          <cell r="D3711" t="str">
            <v>COSTA</v>
          </cell>
          <cell r="E3711">
            <v>0</v>
          </cell>
          <cell r="F3711" t="str">
            <v>W</v>
          </cell>
          <cell r="G3711" t="str">
            <v>75 PARKSIDE AVE</v>
          </cell>
          <cell r="H3711" t="str">
            <v>MANCHESTER</v>
          </cell>
          <cell r="I3711" t="str">
            <v>NH</v>
          </cell>
          <cell r="J3711" t="str">
            <v>03103</v>
          </cell>
          <cell r="K3711" t="str">
            <v>High Confidence Auto Street Ref Geocoded</v>
          </cell>
          <cell r="M3711" t="str">
            <v>COSTA</v>
          </cell>
          <cell r="N3711" t="str">
            <v>COSTA</v>
          </cell>
          <cell r="P3711">
            <v>44002</v>
          </cell>
          <cell r="Q3711">
            <v>44028.580995370401</v>
          </cell>
          <cell r="S3711" t="str">
            <v>FRANKIE</v>
          </cell>
          <cell r="V3711" t="str">
            <v>42.989019</v>
          </cell>
          <cell r="W3711" t="str">
            <v>-71.480661</v>
          </cell>
        </row>
        <row r="3712">
          <cell r="B3712">
            <v>600739</v>
          </cell>
          <cell r="C3712" t="str">
            <v>WINDHAM HIGH SCHOOL</v>
          </cell>
          <cell r="D3712" t="str">
            <v>COSTA</v>
          </cell>
          <cell r="E3712">
            <v>0</v>
          </cell>
          <cell r="F3712" t="str">
            <v>M</v>
          </cell>
          <cell r="G3712" t="str">
            <v>64 LONDON BRIDGE RD</v>
          </cell>
          <cell r="H3712" t="str">
            <v>WINDHAM</v>
          </cell>
          <cell r="I3712" t="str">
            <v>NH</v>
          </cell>
          <cell r="J3712" t="str">
            <v>03087</v>
          </cell>
          <cell r="K3712" t="str">
            <v>Exact Auto Street Reference Geocoded</v>
          </cell>
          <cell r="M3712" t="str">
            <v>COSTA</v>
          </cell>
          <cell r="N3712" t="str">
            <v>COSTA</v>
          </cell>
          <cell r="P3712">
            <v>44002</v>
          </cell>
          <cell r="Q3712">
            <v>44028.580995370401</v>
          </cell>
          <cell r="S3712" t="str">
            <v>FRANKIE</v>
          </cell>
          <cell r="V3712" t="str">
            <v>42.794181</v>
          </cell>
          <cell r="W3712" t="str">
            <v>-71.330624</v>
          </cell>
        </row>
        <row r="3713">
          <cell r="B3713">
            <v>600741</v>
          </cell>
          <cell r="C3713" t="str">
            <v>SUNUNU YOUTH SERVICES CT</v>
          </cell>
          <cell r="D3713" t="str">
            <v>COSTA</v>
          </cell>
          <cell r="E3713">
            <v>0</v>
          </cell>
          <cell r="F3713" t="str">
            <v>W</v>
          </cell>
          <cell r="G3713" t="str">
            <v>1056 N RIVER RD</v>
          </cell>
          <cell r="H3713" t="str">
            <v>MANCHESTER</v>
          </cell>
          <cell r="I3713" t="str">
            <v>NH</v>
          </cell>
          <cell r="J3713" t="str">
            <v>03104</v>
          </cell>
          <cell r="K3713" t="str">
            <v>High Confidence Auto Street Ref Geocoded</v>
          </cell>
          <cell r="M3713" t="str">
            <v>COSTA</v>
          </cell>
          <cell r="N3713" t="str">
            <v>COSTA</v>
          </cell>
          <cell r="P3713">
            <v>44002</v>
          </cell>
          <cell r="Q3713">
            <v>44028.580995370401</v>
          </cell>
          <cell r="S3713" t="str">
            <v>FRANKIE</v>
          </cell>
          <cell r="V3713" t="str">
            <v>43.018039</v>
          </cell>
          <cell r="W3713" t="str">
            <v>-71.468871</v>
          </cell>
        </row>
        <row r="3714">
          <cell r="B3714">
            <v>600753</v>
          </cell>
          <cell r="C3714" t="str">
            <v>SOUTH RANGE ELEMENTARY</v>
          </cell>
          <cell r="D3714" t="str">
            <v>COSTA</v>
          </cell>
          <cell r="E3714">
            <v>0</v>
          </cell>
          <cell r="F3714" t="str">
            <v>W</v>
          </cell>
          <cell r="G3714" t="str">
            <v>1 DRURY LN</v>
          </cell>
          <cell r="H3714" t="str">
            <v>DERRY</v>
          </cell>
          <cell r="I3714" t="str">
            <v>NH</v>
          </cell>
          <cell r="J3714" t="str">
            <v>03038</v>
          </cell>
          <cell r="K3714" t="str">
            <v>Exact Auto Street Reference Geocoded</v>
          </cell>
          <cell r="M3714" t="str">
            <v>COSTA</v>
          </cell>
          <cell r="N3714" t="str">
            <v>COSTA</v>
          </cell>
          <cell r="P3714">
            <v>44002</v>
          </cell>
          <cell r="Q3714">
            <v>44028.580995370401</v>
          </cell>
          <cell r="S3714" t="str">
            <v>FRANKIE</v>
          </cell>
          <cell r="V3714" t="str">
            <v>42.871516</v>
          </cell>
          <cell r="W3714" t="str">
            <v>-71.307691</v>
          </cell>
        </row>
        <row r="3715">
          <cell r="B3715">
            <v>600754</v>
          </cell>
          <cell r="C3715" t="str">
            <v>DERRY VILLAGE ELEMENTARY</v>
          </cell>
          <cell r="D3715" t="str">
            <v>COSTA</v>
          </cell>
          <cell r="E3715">
            <v>0</v>
          </cell>
          <cell r="F3715" t="str">
            <v>W</v>
          </cell>
          <cell r="G3715" t="str">
            <v>28 SOUTH MAIN ST</v>
          </cell>
          <cell r="H3715" t="str">
            <v>DERRY</v>
          </cell>
          <cell r="I3715" t="str">
            <v>NH</v>
          </cell>
          <cell r="J3715" t="str">
            <v>03038</v>
          </cell>
          <cell r="K3715" t="str">
            <v>Exact Auto Street Reference Geocoded</v>
          </cell>
          <cell r="M3715" t="str">
            <v>COSTA</v>
          </cell>
          <cell r="N3715" t="str">
            <v>COSTA</v>
          </cell>
          <cell r="P3715">
            <v>44002</v>
          </cell>
          <cell r="Q3715">
            <v>44028.580995370401</v>
          </cell>
          <cell r="S3715" t="str">
            <v>FRANKIE</v>
          </cell>
          <cell r="V3715" t="str">
            <v>42.885464</v>
          </cell>
          <cell r="W3715" t="str">
            <v>-71.306693</v>
          </cell>
        </row>
        <row r="3716">
          <cell r="B3716">
            <v>600755</v>
          </cell>
          <cell r="C3716" t="str">
            <v>EAST DERRY MEMORIAL ELEM</v>
          </cell>
          <cell r="D3716" t="str">
            <v>COSTA</v>
          </cell>
          <cell r="E3716">
            <v>0</v>
          </cell>
          <cell r="F3716" t="str">
            <v>W</v>
          </cell>
          <cell r="G3716" t="str">
            <v>18 DUBEAU DR</v>
          </cell>
          <cell r="H3716" t="str">
            <v>DERRY</v>
          </cell>
          <cell r="I3716" t="str">
            <v>NH</v>
          </cell>
          <cell r="J3716" t="str">
            <v>03038</v>
          </cell>
          <cell r="K3716" t="str">
            <v>Exact Auto Street Reference Geocoded</v>
          </cell>
          <cell r="M3716" t="str">
            <v>COSTA</v>
          </cell>
          <cell r="N3716" t="str">
            <v>COSTA</v>
          </cell>
          <cell r="P3716">
            <v>44002</v>
          </cell>
          <cell r="Q3716">
            <v>44028.580995370401</v>
          </cell>
          <cell r="S3716" t="str">
            <v>FRANKIE</v>
          </cell>
          <cell r="V3716" t="str">
            <v>42.891998</v>
          </cell>
          <cell r="W3716" t="str">
            <v>-71.247722</v>
          </cell>
        </row>
        <row r="3717">
          <cell r="B3717">
            <v>600756</v>
          </cell>
          <cell r="C3717" t="str">
            <v>GRINNELL ELEMENTARY</v>
          </cell>
          <cell r="D3717" t="str">
            <v>COSTA</v>
          </cell>
          <cell r="E3717">
            <v>0</v>
          </cell>
          <cell r="F3717" t="str">
            <v>W</v>
          </cell>
          <cell r="G3717" t="str">
            <v>6 GRINNELL RD</v>
          </cell>
          <cell r="H3717" t="str">
            <v>DERRY</v>
          </cell>
          <cell r="I3717" t="str">
            <v>NH</v>
          </cell>
          <cell r="J3717" t="str">
            <v>03038</v>
          </cell>
          <cell r="K3717" t="str">
            <v>High Confidence Auto Street Ref Geocoded</v>
          </cell>
          <cell r="M3717" t="str">
            <v>COSTA</v>
          </cell>
          <cell r="N3717" t="str">
            <v>COSTA</v>
          </cell>
          <cell r="P3717">
            <v>44002</v>
          </cell>
          <cell r="Q3717">
            <v>44028.580995370401</v>
          </cell>
          <cell r="S3717" t="str">
            <v>FRANKIE</v>
          </cell>
          <cell r="V3717" t="str">
            <v>42.886626</v>
          </cell>
          <cell r="W3717" t="str">
            <v>-71.323330</v>
          </cell>
        </row>
        <row r="3718">
          <cell r="B3718">
            <v>600757</v>
          </cell>
          <cell r="C3718" t="str">
            <v>WEST RUNNING BROOK MS</v>
          </cell>
          <cell r="D3718" t="str">
            <v>COSTA</v>
          </cell>
          <cell r="E3718">
            <v>0</v>
          </cell>
          <cell r="F3718" t="str">
            <v>W</v>
          </cell>
          <cell r="G3718" t="str">
            <v>1 W RUNNING BROOK LN</v>
          </cell>
          <cell r="H3718" t="str">
            <v>DERRY</v>
          </cell>
          <cell r="I3718" t="str">
            <v>NH</v>
          </cell>
          <cell r="J3718" t="str">
            <v>03038</v>
          </cell>
          <cell r="K3718" t="str">
            <v>Exact Auto Street Reference Geocoded</v>
          </cell>
          <cell r="M3718" t="str">
            <v>COSTA</v>
          </cell>
          <cell r="N3718" t="str">
            <v>COSTA</v>
          </cell>
          <cell r="P3718">
            <v>44002</v>
          </cell>
          <cell r="Q3718">
            <v>44028.580995370401</v>
          </cell>
          <cell r="S3718" t="str">
            <v>FRANKIE</v>
          </cell>
          <cell r="V3718" t="str">
            <v>42.883533</v>
          </cell>
          <cell r="W3718" t="str">
            <v>-71.304807</v>
          </cell>
        </row>
        <row r="3719">
          <cell r="B3719">
            <v>600758</v>
          </cell>
          <cell r="C3719" t="str">
            <v>ERNEST P BARKA ELEMENTAR</v>
          </cell>
          <cell r="D3719" t="str">
            <v>COSTA</v>
          </cell>
          <cell r="E3719">
            <v>0</v>
          </cell>
          <cell r="F3719" t="str">
            <v>W</v>
          </cell>
          <cell r="G3719" t="str">
            <v>21 EASTGATE RD</v>
          </cell>
          <cell r="H3719" t="str">
            <v>DERRY</v>
          </cell>
          <cell r="I3719" t="str">
            <v>NH</v>
          </cell>
          <cell r="J3719" t="str">
            <v>03038</v>
          </cell>
          <cell r="K3719" t="str">
            <v>Exact Auto Street Reference Geocoded</v>
          </cell>
          <cell r="M3719" t="str">
            <v>COSTA</v>
          </cell>
          <cell r="N3719" t="str">
            <v>COSTA</v>
          </cell>
          <cell r="P3719">
            <v>44002</v>
          </cell>
          <cell r="Q3719">
            <v>44028.580995370401</v>
          </cell>
          <cell r="S3719" t="str">
            <v>FRANKIE</v>
          </cell>
          <cell r="V3719" t="str">
            <v>42.911416</v>
          </cell>
          <cell r="W3719" t="str">
            <v>-71.318393</v>
          </cell>
        </row>
        <row r="3720">
          <cell r="B3720">
            <v>600786</v>
          </cell>
          <cell r="C3720" t="str">
            <v>HUDSON MEMORIAL SCHOOL</v>
          </cell>
          <cell r="D3720" t="str">
            <v>COSTA</v>
          </cell>
          <cell r="E3720">
            <v>0</v>
          </cell>
          <cell r="F3720" t="str">
            <v>W</v>
          </cell>
          <cell r="G3720" t="str">
            <v>1 MEMORIAL DRIVE</v>
          </cell>
          <cell r="H3720" t="str">
            <v>HUDSON</v>
          </cell>
          <cell r="I3720" t="str">
            <v>NH</v>
          </cell>
          <cell r="J3720" t="str">
            <v>03051</v>
          </cell>
          <cell r="K3720" t="str">
            <v>Exact Auto Street Reference Geocoded</v>
          </cell>
          <cell r="M3720" t="str">
            <v>COSTA</v>
          </cell>
          <cell r="N3720" t="str">
            <v>COSTA</v>
          </cell>
          <cell r="P3720">
            <v>44002</v>
          </cell>
          <cell r="Q3720">
            <v>44028.580995370401</v>
          </cell>
          <cell r="S3720" t="str">
            <v>FRANKIE</v>
          </cell>
          <cell r="V3720" t="str">
            <v>42.764036</v>
          </cell>
          <cell r="W3720" t="str">
            <v>-71.424477</v>
          </cell>
        </row>
        <row r="3721">
          <cell r="B3721">
            <v>600787</v>
          </cell>
          <cell r="C3721" t="str">
            <v>NOTTINGHAM WEST ELEMENTAR</v>
          </cell>
          <cell r="D3721" t="str">
            <v>COSTA</v>
          </cell>
          <cell r="E3721">
            <v>0</v>
          </cell>
          <cell r="F3721" t="str">
            <v>W</v>
          </cell>
          <cell r="G3721" t="str">
            <v>10 PELHAM ROAD.</v>
          </cell>
          <cell r="H3721" t="str">
            <v>HUDSON</v>
          </cell>
          <cell r="I3721" t="str">
            <v>NH</v>
          </cell>
          <cell r="J3721" t="str">
            <v>03051</v>
          </cell>
          <cell r="K3721" t="str">
            <v>Exact Auto Street Reference Geocoded</v>
          </cell>
          <cell r="M3721" t="str">
            <v>COSTA</v>
          </cell>
          <cell r="N3721" t="str">
            <v>COSTA</v>
          </cell>
          <cell r="P3721">
            <v>44002</v>
          </cell>
          <cell r="Q3721">
            <v>44028.580995370401</v>
          </cell>
          <cell r="S3721" t="str">
            <v>FRANKIE</v>
          </cell>
          <cell r="V3721" t="str">
            <v>42.749192</v>
          </cell>
          <cell r="W3721" t="str">
            <v>-71.424512</v>
          </cell>
        </row>
        <row r="3722">
          <cell r="B3722">
            <v>600788</v>
          </cell>
          <cell r="C3722" t="str">
            <v>HILLS GARRISON ELEMENTARY</v>
          </cell>
          <cell r="D3722" t="str">
            <v>COSTA</v>
          </cell>
          <cell r="E3722">
            <v>0</v>
          </cell>
          <cell r="F3722" t="str">
            <v>W</v>
          </cell>
          <cell r="G3722" t="str">
            <v>190 DERRY ROAD</v>
          </cell>
          <cell r="H3722" t="str">
            <v>HUDSON</v>
          </cell>
          <cell r="I3722" t="str">
            <v>NH</v>
          </cell>
          <cell r="J3722" t="str">
            <v>03051</v>
          </cell>
          <cell r="K3722" t="str">
            <v>Exact Auto Street Reference Geocoded</v>
          </cell>
          <cell r="M3722" t="str">
            <v>COSTA</v>
          </cell>
          <cell r="N3722" t="str">
            <v>COSTA</v>
          </cell>
          <cell r="P3722">
            <v>44002</v>
          </cell>
          <cell r="Q3722">
            <v>44028.580995370401</v>
          </cell>
          <cell r="S3722" t="str">
            <v>FRANKIE</v>
          </cell>
          <cell r="V3722" t="str">
            <v>42.791300</v>
          </cell>
          <cell r="W3722" t="str">
            <v>-71.438661</v>
          </cell>
        </row>
        <row r="3723">
          <cell r="B3723">
            <v>600789</v>
          </cell>
          <cell r="C3723" t="str">
            <v>DR HO SMITH ELEMENTARY</v>
          </cell>
          <cell r="D3723" t="str">
            <v>COSTA</v>
          </cell>
          <cell r="E3723">
            <v>0</v>
          </cell>
          <cell r="F3723" t="str">
            <v>W</v>
          </cell>
          <cell r="G3723" t="str">
            <v>33 SCHOOL STREET</v>
          </cell>
          <cell r="H3723" t="str">
            <v>HUDSON</v>
          </cell>
          <cell r="I3723" t="str">
            <v>NH</v>
          </cell>
          <cell r="J3723" t="str">
            <v>03051</v>
          </cell>
          <cell r="K3723" t="str">
            <v>Exact Auto Street Reference Geocoded</v>
          </cell>
          <cell r="M3723" t="str">
            <v>COSTA</v>
          </cell>
          <cell r="N3723" t="str">
            <v>COSTA</v>
          </cell>
          <cell r="P3723">
            <v>44002</v>
          </cell>
          <cell r="Q3723">
            <v>44028.580995370401</v>
          </cell>
          <cell r="S3723" t="str">
            <v>FRANKIE</v>
          </cell>
          <cell r="V3723" t="str">
            <v>42.765378</v>
          </cell>
          <cell r="W3723" t="str">
            <v>-71.437177</v>
          </cell>
        </row>
        <row r="3724">
          <cell r="B3724">
            <v>600794</v>
          </cell>
          <cell r="C3724" t="str">
            <v>Morley Elementary</v>
          </cell>
          <cell r="D3724" t="str">
            <v>FFV</v>
          </cell>
          <cell r="E3724">
            <v>0</v>
          </cell>
          <cell r="F3724" t="str">
            <v>M</v>
          </cell>
          <cell r="G3724" t="str">
            <v>77 bretton road</v>
          </cell>
          <cell r="H3724" t="str">
            <v>WEST HARTFORD</v>
          </cell>
          <cell r="I3724" t="str">
            <v>CT</v>
          </cell>
          <cell r="J3724" t="str">
            <v>06117</v>
          </cell>
          <cell r="K3724" t="str">
            <v>High Confidence Auto Street Ref Geocoded</v>
          </cell>
          <cell r="M3724" t="str">
            <v>DOD-DEPARTMENT OF DE</v>
          </cell>
          <cell r="N3724" t="str">
            <v>CAPPELLO DISTRICT</v>
          </cell>
          <cell r="P3724">
            <v>44150</v>
          </cell>
          <cell r="Q3724">
            <v>44496.570081018501</v>
          </cell>
          <cell r="R3724">
            <v>44439</v>
          </cell>
          <cell r="S3724" t="str">
            <v>FRANKIE</v>
          </cell>
          <cell r="V3724" t="str">
            <v>41.769550</v>
          </cell>
          <cell r="W3724" t="str">
            <v>-72.731576</v>
          </cell>
        </row>
        <row r="3725">
          <cell r="B3725">
            <v>600800</v>
          </cell>
          <cell r="C3725" t="str">
            <v>ABBY KELLEY FOSTER HIGH</v>
          </cell>
          <cell r="D3725" t="str">
            <v>COSTA</v>
          </cell>
          <cell r="E3725">
            <v>0</v>
          </cell>
          <cell r="F3725" t="str">
            <v>T</v>
          </cell>
          <cell r="G3725" t="str">
            <v>6 NEW BOND STREET</v>
          </cell>
          <cell r="H3725" t="str">
            <v>WORCESTER</v>
          </cell>
          <cell r="I3725" t="str">
            <v>MA</v>
          </cell>
          <cell r="J3725" t="str">
            <v>1606.</v>
          </cell>
          <cell r="K3725" t="str">
            <v>Exact Auto Street Reference Geocoded</v>
          </cell>
          <cell r="M3725" t="str">
            <v>COSTA</v>
          </cell>
          <cell r="N3725" t="str">
            <v>COSTA</v>
          </cell>
          <cell r="P3725">
            <v>44003</v>
          </cell>
          <cell r="Q3725">
            <v>44095.778368055602</v>
          </cell>
          <cell r="R3725">
            <v>44473</v>
          </cell>
          <cell r="S3725" t="str">
            <v>FRANKIE</v>
          </cell>
          <cell r="V3725" t="str">
            <v>42.305886</v>
          </cell>
          <cell r="W3725" t="str">
            <v>-71.802896</v>
          </cell>
        </row>
        <row r="3726">
          <cell r="B3726">
            <v>600801</v>
          </cell>
          <cell r="C3726" t="str">
            <v>ABINGTON HIGH</v>
          </cell>
          <cell r="D3726" t="str">
            <v>COSTA</v>
          </cell>
          <cell r="E3726">
            <v>0</v>
          </cell>
          <cell r="F3726" t="str">
            <v>R</v>
          </cell>
          <cell r="G3726" t="str">
            <v>201 GLENIEWICZ</v>
          </cell>
          <cell r="H3726" t="str">
            <v>ABINGTON</v>
          </cell>
          <cell r="I3726" t="str">
            <v>MA</v>
          </cell>
          <cell r="J3726" t="str">
            <v>2351.</v>
          </cell>
          <cell r="K3726" t="str">
            <v>High Confidence Auto Street Ref Geocoded</v>
          </cell>
          <cell r="M3726" t="str">
            <v>COSTA</v>
          </cell>
          <cell r="N3726" t="str">
            <v>COSTA</v>
          </cell>
          <cell r="P3726">
            <v>44002</v>
          </cell>
          <cell r="Q3726">
            <v>44133.581261574102</v>
          </cell>
          <cell r="S3726" t="str">
            <v>FRANKIE</v>
          </cell>
          <cell r="V3726" t="str">
            <v>42.117670</v>
          </cell>
          <cell r="W3726" t="str">
            <v>-70.954522</v>
          </cell>
        </row>
        <row r="3727">
          <cell r="B3727">
            <v>600802</v>
          </cell>
          <cell r="C3727" t="str">
            <v>ACTON-BOXBOROUGH REG HIG</v>
          </cell>
          <cell r="D3727" t="str">
            <v>COSTA</v>
          </cell>
          <cell r="E3727">
            <v>0</v>
          </cell>
          <cell r="F3727" t="str">
            <v>T</v>
          </cell>
          <cell r="G3727" t="str">
            <v>96 HAYWARD ROAD</v>
          </cell>
          <cell r="H3727" t="str">
            <v>ACTON</v>
          </cell>
          <cell r="I3727" t="str">
            <v>MA</v>
          </cell>
          <cell r="J3727" t="str">
            <v>1720.</v>
          </cell>
          <cell r="K3727" t="str">
            <v>Exact Auto Street Reference Geocoded</v>
          </cell>
          <cell r="M3727" t="str">
            <v>COSTA</v>
          </cell>
          <cell r="N3727" t="str">
            <v>COSTA</v>
          </cell>
          <cell r="O3727" t="str">
            <v>EFFECTIVE 8/10/20 Del in all locations unless cust chooses not to.</v>
          </cell>
          <cell r="P3727">
            <v>44002</v>
          </cell>
          <cell r="Q3727">
            <v>44091.442627314798</v>
          </cell>
          <cell r="R3727">
            <v>44473</v>
          </cell>
          <cell r="S3727" t="str">
            <v>FRANKIE</v>
          </cell>
          <cell r="V3727" t="str">
            <v>42.481187</v>
          </cell>
          <cell r="W3727" t="str">
            <v>-71.458157</v>
          </cell>
        </row>
        <row r="3728">
          <cell r="B3728">
            <v>600803</v>
          </cell>
          <cell r="C3728" t="str">
            <v>RJ GREY JUNIOR HIGH SCHO</v>
          </cell>
          <cell r="D3728" t="str">
            <v>COSTA</v>
          </cell>
          <cell r="E3728">
            <v>0</v>
          </cell>
          <cell r="F3728" t="str">
            <v>T</v>
          </cell>
          <cell r="G3728" t="str">
            <v>16 CHARTER ROAD</v>
          </cell>
          <cell r="H3728" t="str">
            <v>ACTON</v>
          </cell>
          <cell r="I3728" t="str">
            <v>MA</v>
          </cell>
          <cell r="J3728" t="str">
            <v>1720.</v>
          </cell>
          <cell r="K3728" t="str">
            <v>High Confidence Auto Street Ref Geocoded</v>
          </cell>
          <cell r="M3728" t="str">
            <v>COSTA</v>
          </cell>
          <cell r="N3728" t="str">
            <v>COSTA</v>
          </cell>
          <cell r="P3728">
            <v>44002</v>
          </cell>
          <cell r="Q3728">
            <v>44091.442627314798</v>
          </cell>
          <cell r="R3728">
            <v>44473</v>
          </cell>
          <cell r="S3728" t="str">
            <v>FRANKIE</v>
          </cell>
          <cell r="V3728" t="str">
            <v>42.477653</v>
          </cell>
          <cell r="W3728" t="str">
            <v>-71.456672</v>
          </cell>
        </row>
        <row r="3729">
          <cell r="B3729">
            <v>600804</v>
          </cell>
          <cell r="C3729" t="str">
            <v>ACUSHNET ELEMENTARY SCH</v>
          </cell>
          <cell r="D3729" t="str">
            <v>COSTA</v>
          </cell>
          <cell r="E3729">
            <v>0</v>
          </cell>
          <cell r="F3729" t="str">
            <v>R</v>
          </cell>
          <cell r="G3729" t="str">
            <v>800 MIDDLE RD</v>
          </cell>
          <cell r="H3729" t="str">
            <v>ACUSHNET</v>
          </cell>
          <cell r="I3729" t="str">
            <v>MA</v>
          </cell>
          <cell r="J3729" t="str">
            <v>2743.</v>
          </cell>
          <cell r="K3729" t="str">
            <v>Exact Auto Street Reference Geocoded</v>
          </cell>
          <cell r="M3729" t="str">
            <v>COSTA</v>
          </cell>
          <cell r="N3729" t="str">
            <v>COSTA</v>
          </cell>
          <cell r="P3729">
            <v>44002</v>
          </cell>
          <cell r="Q3729">
            <v>44088.544120370403</v>
          </cell>
          <cell r="S3729" t="str">
            <v>FRANKIE</v>
          </cell>
          <cell r="V3729" t="str">
            <v>41.724746</v>
          </cell>
          <cell r="W3729" t="str">
            <v>-70.906817</v>
          </cell>
        </row>
        <row r="3730">
          <cell r="B3730">
            <v>600805</v>
          </cell>
          <cell r="C3730" t="str">
            <v>FORD MIDDLE SCHOOL</v>
          </cell>
          <cell r="D3730" t="str">
            <v>COSTA</v>
          </cell>
          <cell r="E3730">
            <v>0</v>
          </cell>
          <cell r="F3730" t="str">
            <v>R</v>
          </cell>
          <cell r="G3730" t="str">
            <v>708 MIDDLE RD</v>
          </cell>
          <cell r="H3730" t="str">
            <v>ACUSHNET</v>
          </cell>
          <cell r="I3730" t="str">
            <v>MA</v>
          </cell>
          <cell r="J3730" t="str">
            <v>2743.</v>
          </cell>
          <cell r="K3730" t="str">
            <v>Exact Auto Street Reference Geocoded</v>
          </cell>
          <cell r="M3730" t="str">
            <v>COSTA</v>
          </cell>
          <cell r="N3730" t="str">
            <v>COSTA</v>
          </cell>
          <cell r="P3730">
            <v>44002</v>
          </cell>
          <cell r="Q3730">
            <v>44088.544120370403</v>
          </cell>
          <cell r="R3730">
            <v>44214</v>
          </cell>
          <cell r="S3730" t="str">
            <v>FRANKIE</v>
          </cell>
          <cell r="V3730" t="str">
            <v>41.722394</v>
          </cell>
          <cell r="W3730" t="str">
            <v>-70.906057</v>
          </cell>
        </row>
        <row r="3731">
          <cell r="B3731">
            <v>600813</v>
          </cell>
          <cell r="C3731" t="str">
            <v>ANDOVER HIGH</v>
          </cell>
          <cell r="D3731" t="str">
            <v>COSTA</v>
          </cell>
          <cell r="E3731">
            <v>0</v>
          </cell>
          <cell r="F3731" t="str">
            <v>T</v>
          </cell>
          <cell r="G3731" t="str">
            <v>80 SHAWSHEEN RD</v>
          </cell>
          <cell r="H3731" t="str">
            <v>ANDOVER</v>
          </cell>
          <cell r="I3731" t="str">
            <v>MA</v>
          </cell>
          <cell r="J3731" t="str">
            <v>1810.</v>
          </cell>
          <cell r="K3731" t="str">
            <v>Exact Auto Street Reference Geocoded</v>
          </cell>
          <cell r="M3731" t="str">
            <v>COSTA</v>
          </cell>
          <cell r="N3731" t="str">
            <v>COSTA</v>
          </cell>
          <cell r="P3731">
            <v>44002</v>
          </cell>
          <cell r="Q3731">
            <v>44455.497592592597</v>
          </cell>
          <cell r="R3731">
            <v>44270</v>
          </cell>
          <cell r="S3731" t="str">
            <v>FRANKIE</v>
          </cell>
          <cell r="V3731" t="str">
            <v>42.659736</v>
          </cell>
          <cell r="W3731" t="str">
            <v>-71.152875</v>
          </cell>
        </row>
        <row r="3732">
          <cell r="B3732">
            <v>600814</v>
          </cell>
          <cell r="C3732" t="str">
            <v>ARLINGTON HIGH</v>
          </cell>
          <cell r="D3732" t="str">
            <v>COSTA</v>
          </cell>
          <cell r="E3732">
            <v>0</v>
          </cell>
          <cell r="F3732" t="str">
            <v>R</v>
          </cell>
          <cell r="G3732" t="str">
            <v>869 MASS AVE</v>
          </cell>
          <cell r="H3732" t="str">
            <v>ARLINGTON</v>
          </cell>
          <cell r="I3732" t="str">
            <v>MA</v>
          </cell>
          <cell r="J3732" t="str">
            <v>2476.</v>
          </cell>
          <cell r="K3732" t="str">
            <v>High Confidence Auto Street Ref Geocoded</v>
          </cell>
          <cell r="M3732" t="str">
            <v>COSTA</v>
          </cell>
          <cell r="N3732" t="str">
            <v>COSTA</v>
          </cell>
          <cell r="P3732">
            <v>44002</v>
          </cell>
          <cell r="Q3732">
            <v>44208.571469907401</v>
          </cell>
          <cell r="S3732" t="str">
            <v>FRANKIE</v>
          </cell>
          <cell r="V3732" t="str">
            <v>42.417060</v>
          </cell>
          <cell r="W3732" t="str">
            <v>-71.162180</v>
          </cell>
        </row>
        <row r="3733">
          <cell r="B3733">
            <v>600815</v>
          </cell>
          <cell r="C3733" t="str">
            <v>THOMPSON</v>
          </cell>
          <cell r="D3733" t="str">
            <v>COSTA</v>
          </cell>
          <cell r="E3733">
            <v>0</v>
          </cell>
          <cell r="F3733" t="str">
            <v>R</v>
          </cell>
          <cell r="G3733" t="str">
            <v>187 EVERETT STREET</v>
          </cell>
          <cell r="H3733" t="str">
            <v>ARLINGTON</v>
          </cell>
          <cell r="I3733" t="str">
            <v>MA</v>
          </cell>
          <cell r="J3733" t="str">
            <v>2174.</v>
          </cell>
          <cell r="K3733" t="str">
            <v>Med Confidence Auto Street Ref Geocoded</v>
          </cell>
          <cell r="M3733" t="str">
            <v>COSTA</v>
          </cell>
          <cell r="N3733" t="str">
            <v>COSTA</v>
          </cell>
          <cell r="P3733">
            <v>44002</v>
          </cell>
          <cell r="Q3733">
            <v>44208.571469907401</v>
          </cell>
          <cell r="R3733">
            <v>44186</v>
          </cell>
          <cell r="S3733" t="str">
            <v>FRANKIE</v>
          </cell>
          <cell r="V3733" t="str">
            <v>42.412738</v>
          </cell>
          <cell r="W3733" t="str">
            <v>-71.138628</v>
          </cell>
        </row>
        <row r="3734">
          <cell r="B3734">
            <v>600816</v>
          </cell>
          <cell r="C3734" t="str">
            <v>ASHLAND HIGH SCHOOL</v>
          </cell>
          <cell r="D3734" t="str">
            <v>COSTA</v>
          </cell>
          <cell r="E3734">
            <v>0</v>
          </cell>
          <cell r="F3734" t="str">
            <v>R</v>
          </cell>
          <cell r="G3734" t="str">
            <v>65 EAST UNION STREET</v>
          </cell>
          <cell r="H3734" t="str">
            <v>ASHLAND</v>
          </cell>
          <cell r="I3734" t="str">
            <v>MA</v>
          </cell>
          <cell r="J3734" t="str">
            <v>1721.</v>
          </cell>
          <cell r="K3734" t="str">
            <v>Exact Auto Street Reference Geocoded</v>
          </cell>
          <cell r="M3734" t="str">
            <v>COSTA</v>
          </cell>
          <cell r="N3734" t="str">
            <v>COSTA</v>
          </cell>
          <cell r="P3734">
            <v>44002</v>
          </cell>
          <cell r="Q3734">
            <v>44028.580995370401</v>
          </cell>
          <cell r="S3734" t="str">
            <v>FRANKIE</v>
          </cell>
          <cell r="V3734" t="str">
            <v>42.263569</v>
          </cell>
          <cell r="W3734" t="str">
            <v>-71.444251</v>
          </cell>
        </row>
        <row r="3735">
          <cell r="B3735">
            <v>600817</v>
          </cell>
          <cell r="C3735" t="str">
            <v>DAVID MINDESS SCHOOL</v>
          </cell>
          <cell r="D3735" t="str">
            <v>COSTA</v>
          </cell>
          <cell r="E3735">
            <v>0</v>
          </cell>
          <cell r="F3735" t="str">
            <v>R</v>
          </cell>
          <cell r="G3735" t="str">
            <v>90 CONCORD STREET</v>
          </cell>
          <cell r="H3735" t="str">
            <v>ASHLAND</v>
          </cell>
          <cell r="I3735" t="str">
            <v>MA</v>
          </cell>
          <cell r="J3735" t="str">
            <v>1721.</v>
          </cell>
          <cell r="K3735" t="str">
            <v>Exact Auto Street Reference Geocoded</v>
          </cell>
          <cell r="M3735" t="str">
            <v>COSTA</v>
          </cell>
          <cell r="N3735" t="str">
            <v>COSTA</v>
          </cell>
          <cell r="P3735">
            <v>44002</v>
          </cell>
          <cell r="Q3735">
            <v>44028.580995370401</v>
          </cell>
          <cell r="S3735" t="str">
            <v>FRANKIE</v>
          </cell>
          <cell r="V3735" t="str">
            <v>42.262104</v>
          </cell>
          <cell r="W3735" t="str">
            <v>-71.461643</v>
          </cell>
        </row>
        <row r="3736">
          <cell r="B3736">
            <v>600818</v>
          </cell>
          <cell r="C3736" t="str">
            <v>ASSABET VALLEY REG VOC H</v>
          </cell>
          <cell r="D3736" t="str">
            <v>COSTA</v>
          </cell>
          <cell r="E3736">
            <v>0</v>
          </cell>
          <cell r="F3736" t="str">
            <v>M</v>
          </cell>
          <cell r="G3736" t="str">
            <v>215 FITCHBURG STREET</v>
          </cell>
          <cell r="H3736" t="str">
            <v>MARLBOROUGH</v>
          </cell>
          <cell r="I3736" t="str">
            <v>MA</v>
          </cell>
          <cell r="J3736" t="str">
            <v>1752.</v>
          </cell>
          <cell r="K3736" t="str">
            <v>Exact Auto Street Reference Geocoded</v>
          </cell>
          <cell r="M3736" t="str">
            <v>COSTA</v>
          </cell>
          <cell r="N3736" t="str">
            <v>COSTA</v>
          </cell>
          <cell r="P3736">
            <v>44002</v>
          </cell>
          <cell r="Q3736">
            <v>44238.545925925901</v>
          </cell>
          <cell r="S3736" t="str">
            <v>FRANKIE</v>
          </cell>
          <cell r="V3736" t="str">
            <v>42.368410</v>
          </cell>
          <cell r="W3736" t="str">
            <v>-71.567988</v>
          </cell>
        </row>
        <row r="3737">
          <cell r="B3737">
            <v>600819</v>
          </cell>
          <cell r="C3737" t="str">
            <v>ATHOL COMMUNITY ELEMENTARY</v>
          </cell>
          <cell r="D3737" t="str">
            <v>COSTA</v>
          </cell>
          <cell r="E3737">
            <v>0</v>
          </cell>
          <cell r="F3737" t="str">
            <v>R</v>
          </cell>
          <cell r="G3737" t="str">
            <v>1064 Pleasant St</v>
          </cell>
          <cell r="H3737" t="str">
            <v>Athol</v>
          </cell>
          <cell r="I3737" t="str">
            <v>MA</v>
          </cell>
          <cell r="J3737" t="str">
            <v>1331.</v>
          </cell>
          <cell r="K3737" t="str">
            <v>High Confidence Auto Street Ref Geocoded</v>
          </cell>
          <cell r="M3737" t="str">
            <v>COSTA</v>
          </cell>
          <cell r="N3737" t="str">
            <v>COSTA</v>
          </cell>
          <cell r="P3737">
            <v>44002</v>
          </cell>
          <cell r="Q3737">
            <v>44133.581261574102</v>
          </cell>
          <cell r="S3737" t="str">
            <v>FRANKIE</v>
          </cell>
          <cell r="V3737" t="str">
            <v>42.572722</v>
          </cell>
          <cell r="W3737" t="str">
            <v>-72.219063</v>
          </cell>
        </row>
        <row r="3738">
          <cell r="B3738">
            <v>600820</v>
          </cell>
          <cell r="C3738" t="str">
            <v>ROYALSTON COMMUNITY SCHOOL</v>
          </cell>
          <cell r="D3738" t="str">
            <v>COSTA</v>
          </cell>
          <cell r="E3738">
            <v>0</v>
          </cell>
          <cell r="F3738" t="str">
            <v>R</v>
          </cell>
          <cell r="G3738" t="str">
            <v>96 WINCHENDON ROAD</v>
          </cell>
          <cell r="H3738" t="str">
            <v>ROYALSTON</v>
          </cell>
          <cell r="I3738" t="str">
            <v>MA</v>
          </cell>
          <cell r="J3738" t="str">
            <v>1368.</v>
          </cell>
          <cell r="K3738" t="str">
            <v>High Confidence Auto Street Ref Geocoded</v>
          </cell>
          <cell r="M3738" t="str">
            <v>COSTA</v>
          </cell>
          <cell r="N3738" t="str">
            <v>COSTA</v>
          </cell>
          <cell r="P3738">
            <v>44002</v>
          </cell>
          <cell r="Q3738">
            <v>44133.581261574102</v>
          </cell>
          <cell r="S3738" t="str">
            <v>FRANKIE</v>
          </cell>
          <cell r="V3738" t="str">
            <v>42.674175</v>
          </cell>
          <cell r="W3738" t="str">
            <v>-72.170582</v>
          </cell>
        </row>
        <row r="3739">
          <cell r="B3739">
            <v>600821</v>
          </cell>
          <cell r="C3739" t="str">
            <v>ATLANTIS CHARTER MIDDLE</v>
          </cell>
          <cell r="D3739" t="str">
            <v>COSTA</v>
          </cell>
          <cell r="E3739">
            <v>0</v>
          </cell>
          <cell r="F3739" t="str">
            <v>R</v>
          </cell>
          <cell r="G3739" t="str">
            <v>37 PARK STREET</v>
          </cell>
          <cell r="H3739" t="str">
            <v>FALL RIVER</v>
          </cell>
          <cell r="I3739" t="str">
            <v>MA</v>
          </cell>
          <cell r="J3739" t="str">
            <v>2721.</v>
          </cell>
          <cell r="K3739" t="str">
            <v>Exact Auto Street Reference Geocoded</v>
          </cell>
          <cell r="M3739" t="str">
            <v>COSTA</v>
          </cell>
          <cell r="N3739" t="str">
            <v>COSTA</v>
          </cell>
          <cell r="P3739">
            <v>44002</v>
          </cell>
          <cell r="Q3739">
            <v>44133.581261574102</v>
          </cell>
          <cell r="S3739" t="str">
            <v>FRANKIE</v>
          </cell>
          <cell r="V3739" t="str">
            <v>41.694367</v>
          </cell>
          <cell r="W3739" t="str">
            <v>-71.163796</v>
          </cell>
        </row>
        <row r="3740">
          <cell r="B3740">
            <v>600822</v>
          </cell>
          <cell r="C3740" t="str">
            <v>ATTLEBORO HIGH SCHOOL</v>
          </cell>
          <cell r="D3740" t="str">
            <v>COSTA</v>
          </cell>
          <cell r="E3740">
            <v>0</v>
          </cell>
          <cell r="F3740" t="str">
            <v>W</v>
          </cell>
          <cell r="G3740" t="str">
            <v>100 RATHBUN WILLARD DRIV</v>
          </cell>
          <cell r="H3740" t="str">
            <v>ATTLEBORO</v>
          </cell>
          <cell r="I3740" t="str">
            <v>MA</v>
          </cell>
          <cell r="J3740" t="str">
            <v>2703.</v>
          </cell>
          <cell r="K3740" t="str">
            <v>Exact Auto Street Reference Geocoded</v>
          </cell>
          <cell r="M3740" t="str">
            <v>COSTA</v>
          </cell>
          <cell r="N3740" t="str">
            <v>COSTA</v>
          </cell>
          <cell r="P3740">
            <v>44002</v>
          </cell>
          <cell r="Q3740">
            <v>44600.568437499998</v>
          </cell>
          <cell r="R3740">
            <v>44473</v>
          </cell>
          <cell r="S3740" t="str">
            <v>FRANKIE</v>
          </cell>
          <cell r="V3740" t="str">
            <v>41.940092</v>
          </cell>
          <cell r="W3740" t="str">
            <v>-71.302843</v>
          </cell>
        </row>
        <row r="3741">
          <cell r="B3741">
            <v>600823</v>
          </cell>
          <cell r="C3741" t="str">
            <v>AUBURN INTERMEDIATE SCHO</v>
          </cell>
          <cell r="D3741" t="str">
            <v>COSTA</v>
          </cell>
          <cell r="E3741">
            <v>0</v>
          </cell>
          <cell r="F3741" t="str">
            <v>R</v>
          </cell>
          <cell r="G3741" t="str">
            <v>10 SWANSON ROAD</v>
          </cell>
          <cell r="H3741" t="str">
            <v>AUBURN</v>
          </cell>
          <cell r="I3741" t="str">
            <v>MA</v>
          </cell>
          <cell r="J3741" t="str">
            <v>1501.</v>
          </cell>
          <cell r="K3741" t="str">
            <v>Exact Auto Street Reference Geocoded</v>
          </cell>
          <cell r="M3741" t="str">
            <v>COSTA</v>
          </cell>
          <cell r="N3741" t="str">
            <v>COSTA</v>
          </cell>
          <cell r="P3741">
            <v>44002</v>
          </cell>
          <cell r="Q3741">
            <v>44133.581261574102</v>
          </cell>
          <cell r="S3741" t="str">
            <v>FRANKIE</v>
          </cell>
          <cell r="V3741" t="str">
            <v>42.205665</v>
          </cell>
          <cell r="W3741" t="str">
            <v>-71.841005</v>
          </cell>
        </row>
        <row r="3742">
          <cell r="B3742">
            <v>600824</v>
          </cell>
          <cell r="C3742" t="str">
            <v>AUBURN SENIOR HIGH</v>
          </cell>
          <cell r="D3742" t="str">
            <v>COSTA</v>
          </cell>
          <cell r="E3742">
            <v>0</v>
          </cell>
          <cell r="F3742" t="str">
            <v>R</v>
          </cell>
          <cell r="G3742" t="str">
            <v>99 AUBURN ST</v>
          </cell>
          <cell r="H3742" t="str">
            <v>AUBURN</v>
          </cell>
          <cell r="I3742" t="str">
            <v>MA</v>
          </cell>
          <cell r="J3742" t="str">
            <v>1501.</v>
          </cell>
          <cell r="K3742" t="str">
            <v>Exact Auto Street Reference Geocoded</v>
          </cell>
          <cell r="M3742" t="str">
            <v>COSTA</v>
          </cell>
          <cell r="N3742" t="str">
            <v>COSTA</v>
          </cell>
          <cell r="P3742">
            <v>44002</v>
          </cell>
          <cell r="Q3742">
            <v>44133.581261574102</v>
          </cell>
          <cell r="S3742" t="str">
            <v>FRANKIE</v>
          </cell>
          <cell r="V3742" t="str">
            <v>42.208888</v>
          </cell>
          <cell r="W3742" t="str">
            <v>-71.836866</v>
          </cell>
        </row>
        <row r="3743">
          <cell r="B3743">
            <v>600825</v>
          </cell>
          <cell r="C3743" t="str">
            <v>AVON MIDDLE/HIGH SCHOOL</v>
          </cell>
          <cell r="D3743" t="str">
            <v>COSTA</v>
          </cell>
          <cell r="E3743">
            <v>0</v>
          </cell>
          <cell r="F3743" t="str">
            <v>R</v>
          </cell>
          <cell r="G3743" t="str">
            <v>285 WEST MAIN</v>
          </cell>
          <cell r="H3743" t="str">
            <v>AVON</v>
          </cell>
          <cell r="I3743" t="str">
            <v>MA</v>
          </cell>
          <cell r="J3743" t="str">
            <v>2322.</v>
          </cell>
          <cell r="K3743" t="str">
            <v>High Confidence Auto Street Ref Geocoded</v>
          </cell>
          <cell r="M3743" t="str">
            <v>COSTA</v>
          </cell>
          <cell r="N3743" t="str">
            <v>COSTA</v>
          </cell>
          <cell r="P3743">
            <v>44002</v>
          </cell>
          <cell r="Q3743">
            <v>44028.580995370401</v>
          </cell>
          <cell r="S3743" t="str">
            <v>FRANKIE</v>
          </cell>
          <cell r="V3743" t="str">
            <v>42.129048</v>
          </cell>
          <cell r="W3743" t="str">
            <v>-71.041993</v>
          </cell>
        </row>
        <row r="3744">
          <cell r="B3744">
            <v>600826</v>
          </cell>
          <cell r="C3744" t="str">
            <v>RALPH D BUTLER ELEMENTAR</v>
          </cell>
          <cell r="D3744" t="str">
            <v>COSTA</v>
          </cell>
          <cell r="E3744">
            <v>0</v>
          </cell>
          <cell r="F3744" t="str">
            <v>R</v>
          </cell>
          <cell r="G3744" t="str">
            <v>PATRICK CLARK DR</v>
          </cell>
          <cell r="H3744" t="str">
            <v>AVON</v>
          </cell>
          <cell r="I3744" t="str">
            <v>MA</v>
          </cell>
          <cell r="J3744" t="str">
            <v>2322.</v>
          </cell>
          <cell r="K3744" t="str">
            <v>High Confidence Auto Street Ref Geocoded</v>
          </cell>
          <cell r="M3744" t="str">
            <v>COSTA</v>
          </cell>
          <cell r="N3744" t="str">
            <v>COSTA</v>
          </cell>
          <cell r="P3744">
            <v>44002</v>
          </cell>
          <cell r="Q3744">
            <v>44028.580995370401</v>
          </cell>
          <cell r="S3744" t="str">
            <v>FRANKIE</v>
          </cell>
          <cell r="V3744" t="str">
            <v>42.115595</v>
          </cell>
          <cell r="W3744" t="str">
            <v>-71.045385</v>
          </cell>
        </row>
        <row r="3745">
          <cell r="B3745">
            <v>600827</v>
          </cell>
          <cell r="C3745" t="str">
            <v>PAGE/HILLTOP</v>
          </cell>
          <cell r="D3745" t="str">
            <v>COSTA</v>
          </cell>
          <cell r="E3745">
            <v>0</v>
          </cell>
          <cell r="F3745" t="str">
            <v>T</v>
          </cell>
          <cell r="G3745" t="str">
            <v>115 WASHINGTON STREET</v>
          </cell>
          <cell r="H3745" t="str">
            <v>AYER</v>
          </cell>
          <cell r="I3745" t="str">
            <v>MA</v>
          </cell>
          <cell r="J3745" t="str">
            <v>1432.</v>
          </cell>
          <cell r="K3745" t="str">
            <v>Exact Auto Street Reference Geocoded</v>
          </cell>
          <cell r="M3745" t="str">
            <v>COSTA</v>
          </cell>
          <cell r="N3745" t="str">
            <v>COSTA</v>
          </cell>
          <cell r="P3745">
            <v>44002</v>
          </cell>
          <cell r="Q3745">
            <v>44088.5688310185</v>
          </cell>
          <cell r="R3745">
            <v>44473</v>
          </cell>
          <cell r="S3745" t="str">
            <v>FRANKIE</v>
          </cell>
          <cell r="V3745" t="str">
            <v>42.567200</v>
          </cell>
          <cell r="W3745" t="str">
            <v>-71.578271</v>
          </cell>
        </row>
        <row r="3746">
          <cell r="B3746">
            <v>600828</v>
          </cell>
          <cell r="C3746" t="str">
            <v>BARNSTABLE HIGH SCHOOL</v>
          </cell>
          <cell r="D3746" t="str">
            <v>COSTA</v>
          </cell>
          <cell r="E3746">
            <v>0</v>
          </cell>
          <cell r="F3746" t="str">
            <v>W</v>
          </cell>
          <cell r="G3746" t="str">
            <v>744 WEST MAIN STREET</v>
          </cell>
          <cell r="H3746" t="str">
            <v>HYANNIS</v>
          </cell>
          <cell r="I3746" t="str">
            <v>MA</v>
          </cell>
          <cell r="J3746" t="str">
            <v>2601.</v>
          </cell>
          <cell r="K3746" t="str">
            <v>Exact Auto Street Reference Geocoded</v>
          </cell>
          <cell r="M3746" t="str">
            <v>COSTA</v>
          </cell>
          <cell r="N3746" t="str">
            <v>COSTA</v>
          </cell>
          <cell r="P3746">
            <v>44002</v>
          </cell>
          <cell r="Q3746">
            <v>44600.568437499998</v>
          </cell>
          <cell r="R3746">
            <v>44473</v>
          </cell>
          <cell r="S3746" t="str">
            <v>FRANKIE</v>
          </cell>
          <cell r="V3746" t="str">
            <v>41.654504</v>
          </cell>
          <cell r="W3746" t="str">
            <v>-70.323774</v>
          </cell>
        </row>
        <row r="3747">
          <cell r="B3747">
            <v>600829</v>
          </cell>
          <cell r="C3747" t="str">
            <v>BEDFORD HIGH SCHOOL</v>
          </cell>
          <cell r="D3747" t="str">
            <v>COSTA</v>
          </cell>
          <cell r="E3747">
            <v>0</v>
          </cell>
          <cell r="F3747" t="str">
            <v>R</v>
          </cell>
          <cell r="G3747" t="str">
            <v>9 MUDGE WAY</v>
          </cell>
          <cell r="H3747" t="str">
            <v>BEDFORD</v>
          </cell>
          <cell r="I3747" t="str">
            <v>MA</v>
          </cell>
          <cell r="J3747" t="str">
            <v>1730.</v>
          </cell>
          <cell r="K3747" t="str">
            <v>Exact Auto Street Reference Geocoded</v>
          </cell>
          <cell r="M3747" t="str">
            <v>COSTA</v>
          </cell>
          <cell r="N3747" t="str">
            <v>COSTA</v>
          </cell>
          <cell r="P3747">
            <v>44002</v>
          </cell>
          <cell r="Q3747">
            <v>44083.582233796304</v>
          </cell>
          <cell r="S3747" t="str">
            <v>FRANKIE</v>
          </cell>
          <cell r="V3747" t="str">
            <v>42.492239</v>
          </cell>
          <cell r="W3747" t="str">
            <v>-71.283516</v>
          </cell>
        </row>
        <row r="3748">
          <cell r="B3748">
            <v>600830</v>
          </cell>
          <cell r="C3748" t="str">
            <v>JOHN GLENN MIDDLE SCHOOL</v>
          </cell>
          <cell r="D3748" t="str">
            <v>COSTA</v>
          </cell>
          <cell r="E3748">
            <v>0</v>
          </cell>
          <cell r="F3748" t="str">
            <v>R</v>
          </cell>
          <cell r="G3748" t="str">
            <v>97 MCMAHON RD</v>
          </cell>
          <cell r="H3748" t="str">
            <v>BEDFORD</v>
          </cell>
          <cell r="I3748" t="str">
            <v>MA</v>
          </cell>
          <cell r="J3748" t="str">
            <v>1730.</v>
          </cell>
          <cell r="K3748" t="str">
            <v>High Confidence Auto Street Ref Geocoded</v>
          </cell>
          <cell r="M3748" t="str">
            <v>COSTA</v>
          </cell>
          <cell r="N3748" t="str">
            <v>COSTA</v>
          </cell>
          <cell r="P3748">
            <v>44002</v>
          </cell>
          <cell r="Q3748">
            <v>44083.582233796304</v>
          </cell>
          <cell r="S3748" t="str">
            <v>FRANKIE</v>
          </cell>
          <cell r="V3748" t="str">
            <v>42.488470</v>
          </cell>
          <cell r="W3748" t="str">
            <v>-71.287492</v>
          </cell>
        </row>
        <row r="3749">
          <cell r="B3749">
            <v>600833</v>
          </cell>
          <cell r="C3749" t="str">
            <v>BELLINGHAM HIGH SCHOOL</v>
          </cell>
          <cell r="D3749" t="str">
            <v>COSTA</v>
          </cell>
          <cell r="E3749">
            <v>0</v>
          </cell>
          <cell r="F3749" t="str">
            <v>R</v>
          </cell>
          <cell r="G3749" t="str">
            <v>60 BLACKSTONE STREET</v>
          </cell>
          <cell r="H3749" t="str">
            <v>BELLINGHAM</v>
          </cell>
          <cell r="I3749" t="str">
            <v>MA</v>
          </cell>
          <cell r="J3749" t="str">
            <v>2019.</v>
          </cell>
          <cell r="K3749" t="str">
            <v>Exact Auto Street Reference Geocoded</v>
          </cell>
          <cell r="M3749" t="str">
            <v>COSTA</v>
          </cell>
          <cell r="N3749" t="str">
            <v>COSTA</v>
          </cell>
          <cell r="P3749">
            <v>44002</v>
          </cell>
          <cell r="Q3749">
            <v>44133.581261574102</v>
          </cell>
          <cell r="S3749" t="str">
            <v>FRANKIE</v>
          </cell>
          <cell r="V3749" t="str">
            <v>42.077869</v>
          </cell>
          <cell r="W3749" t="str">
            <v>-71.467546</v>
          </cell>
        </row>
        <row r="3750">
          <cell r="B3750">
            <v>600834</v>
          </cell>
          <cell r="C3750" t="str">
            <v>BELLINGHAM MEMORIAL SCH</v>
          </cell>
          <cell r="D3750" t="str">
            <v>COSTA</v>
          </cell>
          <cell r="E3750">
            <v>0</v>
          </cell>
          <cell r="F3750" t="str">
            <v>R</v>
          </cell>
          <cell r="G3750" t="str">
            <v>130 BLACKSTONE STREET</v>
          </cell>
          <cell r="H3750" t="str">
            <v>BELLINGHAM</v>
          </cell>
          <cell r="I3750" t="str">
            <v>MA</v>
          </cell>
          <cell r="J3750" t="str">
            <v>2019.</v>
          </cell>
          <cell r="K3750" t="str">
            <v>Exact Auto Street Reference Geocoded</v>
          </cell>
          <cell r="M3750" t="str">
            <v>COSTA</v>
          </cell>
          <cell r="N3750" t="str">
            <v>COSTA</v>
          </cell>
          <cell r="P3750">
            <v>44002</v>
          </cell>
          <cell r="Q3750">
            <v>44133.581261574102</v>
          </cell>
          <cell r="S3750" t="str">
            <v>FRANKIE</v>
          </cell>
          <cell r="V3750" t="str">
            <v>42.075326</v>
          </cell>
          <cell r="W3750" t="str">
            <v>-71.474076</v>
          </cell>
        </row>
        <row r="3751">
          <cell r="B3751">
            <v>600835</v>
          </cell>
          <cell r="C3751" t="str">
            <v>BELMONT HIGH</v>
          </cell>
          <cell r="D3751" t="str">
            <v>COSTA</v>
          </cell>
          <cell r="E3751">
            <v>0</v>
          </cell>
          <cell r="F3751" t="str">
            <v>T</v>
          </cell>
          <cell r="G3751" t="str">
            <v>221 CONCORD AVE</v>
          </cell>
          <cell r="H3751" t="str">
            <v>BELMONT</v>
          </cell>
          <cell r="I3751" t="str">
            <v>MA</v>
          </cell>
          <cell r="J3751" t="str">
            <v>2478.</v>
          </cell>
          <cell r="K3751" t="str">
            <v>Exact Auto Street Reference Geocoded</v>
          </cell>
          <cell r="M3751" t="str">
            <v>COSTA</v>
          </cell>
          <cell r="N3751" t="str">
            <v>COSTA</v>
          </cell>
          <cell r="P3751">
            <v>44002</v>
          </cell>
          <cell r="Q3751">
            <v>44131.472418981502</v>
          </cell>
          <cell r="R3751">
            <v>44473</v>
          </cell>
          <cell r="S3751" t="str">
            <v>FRANKIE</v>
          </cell>
          <cell r="V3751" t="str">
            <v>42.393407</v>
          </cell>
          <cell r="W3751" t="str">
            <v>-71.166994</v>
          </cell>
        </row>
        <row r="3752">
          <cell r="B3752">
            <v>600836</v>
          </cell>
          <cell r="C3752" t="str">
            <v>BERKELY MIDDLE SCHOOL</v>
          </cell>
          <cell r="D3752" t="str">
            <v>COSTA</v>
          </cell>
          <cell r="E3752">
            <v>0</v>
          </cell>
          <cell r="F3752" t="str">
            <v>T</v>
          </cell>
          <cell r="G3752" t="str">
            <v>21 NORTH MAIN STREET</v>
          </cell>
          <cell r="H3752" t="str">
            <v>BERKLEY</v>
          </cell>
          <cell r="I3752" t="str">
            <v>MA</v>
          </cell>
          <cell r="J3752" t="str">
            <v>2779.</v>
          </cell>
          <cell r="K3752" t="str">
            <v>Exact Auto Street Reference Geocoded</v>
          </cell>
          <cell r="M3752" t="str">
            <v>COSTA</v>
          </cell>
          <cell r="N3752" t="str">
            <v>COSTA</v>
          </cell>
          <cell r="P3752">
            <v>44002</v>
          </cell>
          <cell r="Q3752">
            <v>44127.702152777798</v>
          </cell>
          <cell r="R3752">
            <v>44473</v>
          </cell>
          <cell r="S3752" t="str">
            <v>FRANKIE</v>
          </cell>
          <cell r="V3752" t="str">
            <v>41.849140</v>
          </cell>
          <cell r="W3752" t="str">
            <v>-71.084605</v>
          </cell>
        </row>
        <row r="3753">
          <cell r="B3753">
            <v>600837</v>
          </cell>
          <cell r="C3753" t="str">
            <v>TAHANTO REGIONAL HIGH SC</v>
          </cell>
          <cell r="D3753" t="str">
            <v>COSTA</v>
          </cell>
          <cell r="E3753">
            <v>0</v>
          </cell>
          <cell r="F3753" t="str">
            <v>R</v>
          </cell>
          <cell r="G3753" t="str">
            <v>1001 MAIN STREET</v>
          </cell>
          <cell r="H3753" t="str">
            <v>BOYLSTON</v>
          </cell>
          <cell r="I3753" t="str">
            <v>MA</v>
          </cell>
          <cell r="J3753" t="str">
            <v>1505.</v>
          </cell>
          <cell r="K3753" t="str">
            <v>Exact Auto Street Reference Geocoded</v>
          </cell>
          <cell r="M3753" t="str">
            <v>COSTA</v>
          </cell>
          <cell r="N3753" t="str">
            <v>COSTA</v>
          </cell>
          <cell r="P3753">
            <v>44002</v>
          </cell>
          <cell r="Q3753">
            <v>44134.628391203703</v>
          </cell>
          <cell r="S3753" t="str">
            <v>FRANKIE</v>
          </cell>
          <cell r="V3753" t="str">
            <v>42.368961</v>
          </cell>
          <cell r="W3753" t="str">
            <v>-71.724426</v>
          </cell>
        </row>
        <row r="3754">
          <cell r="B3754">
            <v>600838</v>
          </cell>
          <cell r="C3754" t="str">
            <v>BILLERICA MEMORIAL HIGH</v>
          </cell>
          <cell r="D3754" t="str">
            <v>COSTA</v>
          </cell>
          <cell r="E3754">
            <v>0</v>
          </cell>
          <cell r="F3754" t="str">
            <v>T</v>
          </cell>
          <cell r="G3754" t="str">
            <v>35 RIVER STREET</v>
          </cell>
          <cell r="H3754" t="str">
            <v>BILLERICA</v>
          </cell>
          <cell r="I3754" t="str">
            <v>MA</v>
          </cell>
          <cell r="J3754" t="str">
            <v>1821.</v>
          </cell>
          <cell r="K3754" t="str">
            <v>High Confidence Auto Street Ref Geocoded</v>
          </cell>
          <cell r="M3754" t="str">
            <v>COSTA</v>
          </cell>
          <cell r="N3754" t="str">
            <v>COSTA</v>
          </cell>
          <cell r="O3754" t="str">
            <v>EFFECTIVE 8/10/20 Del in all locations unless cust chooses not to.</v>
          </cell>
          <cell r="P3754">
            <v>44002</v>
          </cell>
          <cell r="Q3754">
            <v>44071.563692129603</v>
          </cell>
          <cell r="R3754">
            <v>44473</v>
          </cell>
          <cell r="S3754" t="str">
            <v>FRANKIE</v>
          </cell>
          <cell r="V3754" t="str">
            <v>42.559216</v>
          </cell>
          <cell r="W3754" t="str">
            <v>-71.273492</v>
          </cell>
        </row>
        <row r="3755">
          <cell r="B3755">
            <v>600839</v>
          </cell>
          <cell r="C3755" t="str">
            <v>MARSHALL MIDDLE</v>
          </cell>
          <cell r="D3755" t="str">
            <v>COSTA</v>
          </cell>
          <cell r="E3755">
            <v>0</v>
          </cell>
          <cell r="F3755" t="str">
            <v>T</v>
          </cell>
          <cell r="G3755" t="str">
            <v>15 FLOYD STREET</v>
          </cell>
          <cell r="H3755" t="str">
            <v>BILLERICA</v>
          </cell>
          <cell r="I3755" t="str">
            <v>MA</v>
          </cell>
          <cell r="J3755" t="str">
            <v>1821.</v>
          </cell>
          <cell r="K3755" t="str">
            <v>High Confidence Auto Street Ref Geocoded</v>
          </cell>
          <cell r="M3755" t="str">
            <v>COSTA</v>
          </cell>
          <cell r="N3755" t="str">
            <v>COSTA</v>
          </cell>
          <cell r="P3755">
            <v>44002</v>
          </cell>
          <cell r="Q3755">
            <v>44071.563692129603</v>
          </cell>
          <cell r="R3755">
            <v>44473</v>
          </cell>
          <cell r="S3755" t="str">
            <v>FRANKIE</v>
          </cell>
          <cell r="V3755" t="str">
            <v>42.571755</v>
          </cell>
          <cell r="W3755" t="str">
            <v>-71.274056</v>
          </cell>
        </row>
        <row r="3756">
          <cell r="B3756">
            <v>600840</v>
          </cell>
          <cell r="C3756" t="str">
            <v>BLACKSTONE VALLEY REG VO</v>
          </cell>
          <cell r="D3756" t="str">
            <v>COSTA</v>
          </cell>
          <cell r="E3756">
            <v>0</v>
          </cell>
          <cell r="F3756" t="str">
            <v>T</v>
          </cell>
          <cell r="G3756" t="str">
            <v>65 PLEASANT STREET</v>
          </cell>
          <cell r="H3756" t="str">
            <v>UPTON</v>
          </cell>
          <cell r="I3756" t="str">
            <v>MA</v>
          </cell>
          <cell r="J3756" t="str">
            <v>1568.</v>
          </cell>
          <cell r="K3756" t="str">
            <v>Exact Auto Street Reference Geocoded</v>
          </cell>
          <cell r="M3756" t="str">
            <v>COSTA</v>
          </cell>
          <cell r="N3756" t="str">
            <v>COSTA</v>
          </cell>
          <cell r="P3756">
            <v>44002</v>
          </cell>
          <cell r="Q3756">
            <v>44131.472430555601</v>
          </cell>
          <cell r="R3756">
            <v>44473</v>
          </cell>
          <cell r="S3756" t="str">
            <v>FRANKIE</v>
          </cell>
          <cell r="V3756" t="str">
            <v>42.164290</v>
          </cell>
          <cell r="W3756" t="str">
            <v>-71.614463</v>
          </cell>
        </row>
        <row r="3757">
          <cell r="B3757">
            <v>600841</v>
          </cell>
          <cell r="C3757" t="str">
            <v>FREDRICK W. HARNETT MIDD</v>
          </cell>
          <cell r="D3757" t="str">
            <v>COSTA</v>
          </cell>
          <cell r="E3757">
            <v>0</v>
          </cell>
          <cell r="F3757" t="str">
            <v>T</v>
          </cell>
          <cell r="G3757" t="str">
            <v>35 FEDERAL STREET</v>
          </cell>
          <cell r="H3757" t="str">
            <v>BLACKSTONE</v>
          </cell>
          <cell r="I3757" t="str">
            <v>MA</v>
          </cell>
          <cell r="J3757" t="str">
            <v>1504.</v>
          </cell>
          <cell r="K3757" t="str">
            <v>Exact Auto Street Reference Geocoded</v>
          </cell>
          <cell r="M3757" t="str">
            <v>COSTA</v>
          </cell>
          <cell r="N3757" t="str">
            <v>COSTA</v>
          </cell>
          <cell r="O3757" t="str">
            <v>EFFECTIVE 8/10/20 Del in all locations unless cust chooses not to.</v>
          </cell>
          <cell r="P3757">
            <v>44002</v>
          </cell>
          <cell r="Q3757">
            <v>44356.522905092599</v>
          </cell>
          <cell r="R3757">
            <v>44473</v>
          </cell>
          <cell r="S3757" t="str">
            <v>FRANKIE</v>
          </cell>
          <cell r="V3757" t="str">
            <v>42.020236</v>
          </cell>
          <cell r="W3757" t="str">
            <v>-71.525237</v>
          </cell>
        </row>
        <row r="3758">
          <cell r="B3758">
            <v>600842</v>
          </cell>
          <cell r="C3758" t="str">
            <v>BOSTON RENAISSANCE CHART</v>
          </cell>
          <cell r="D3758" t="str">
            <v>COSTA</v>
          </cell>
          <cell r="E3758">
            <v>0</v>
          </cell>
          <cell r="F3758" t="str">
            <v>R</v>
          </cell>
          <cell r="G3758" t="str">
            <v>1415 HYDE PARK AVE</v>
          </cell>
          <cell r="H3758" t="str">
            <v>HYDE PARK</v>
          </cell>
          <cell r="I3758" t="str">
            <v>MA</v>
          </cell>
          <cell r="J3758" t="str">
            <v>2136.</v>
          </cell>
          <cell r="K3758" t="str">
            <v>High Confidence Auto Street Ref Geocoded</v>
          </cell>
          <cell r="M3758" t="str">
            <v>COSTA</v>
          </cell>
          <cell r="N3758" t="str">
            <v>COSTA</v>
          </cell>
          <cell r="O3758" t="str">
            <v>EFFECTIVE 8/10/20 Del in all locations unless cust chooses not to.</v>
          </cell>
          <cell r="P3758">
            <v>44002</v>
          </cell>
          <cell r="Q3758">
            <v>44134.628391203703</v>
          </cell>
          <cell r="R3758">
            <v>44006</v>
          </cell>
          <cell r="S3758" t="str">
            <v>FRANKIE</v>
          </cell>
          <cell r="V3758" t="str">
            <v>42.250411</v>
          </cell>
          <cell r="W3758" t="str">
            <v>-71.126132</v>
          </cell>
        </row>
        <row r="3759">
          <cell r="B3759">
            <v>600843</v>
          </cell>
          <cell r="C3759" t="str">
            <v>BOURNE MIDDLE SCHOOL</v>
          </cell>
          <cell r="D3759" t="str">
            <v>COSTA</v>
          </cell>
          <cell r="E3759">
            <v>0</v>
          </cell>
          <cell r="F3759" t="str">
            <v>W</v>
          </cell>
          <cell r="G3759" t="str">
            <v>77 WATERHOUSE RD</v>
          </cell>
          <cell r="H3759" t="str">
            <v>BOURNE</v>
          </cell>
          <cell r="I3759" t="str">
            <v>MA</v>
          </cell>
          <cell r="J3759" t="str">
            <v>2532.</v>
          </cell>
          <cell r="K3759" t="str">
            <v>Exact Auto Street Reference Geocoded</v>
          </cell>
          <cell r="M3759" t="str">
            <v>COSTA</v>
          </cell>
          <cell r="N3759" t="str">
            <v>COSTA</v>
          </cell>
          <cell r="P3759">
            <v>44002</v>
          </cell>
          <cell r="Q3759">
            <v>44600.568437499998</v>
          </cell>
          <cell r="S3759" t="str">
            <v>FRANKIE</v>
          </cell>
          <cell r="V3759" t="str">
            <v>41.735077</v>
          </cell>
          <cell r="W3759" t="str">
            <v>-70.590762</v>
          </cell>
        </row>
        <row r="3760">
          <cell r="B3760">
            <v>600844</v>
          </cell>
          <cell r="C3760" t="str">
            <v>JAMES F PEEBLES ELEMENTA</v>
          </cell>
          <cell r="D3760" t="str">
            <v>COSTA</v>
          </cell>
          <cell r="E3760">
            <v>0</v>
          </cell>
          <cell r="F3760" t="str">
            <v>W</v>
          </cell>
          <cell r="G3760" t="str">
            <v>70 TROWBRIDGE</v>
          </cell>
          <cell r="H3760" t="str">
            <v>BOURNE</v>
          </cell>
          <cell r="I3760" t="str">
            <v>MA</v>
          </cell>
          <cell r="J3760" t="str">
            <v>2532.</v>
          </cell>
          <cell r="K3760" t="str">
            <v>High Confidence Auto Street Ref Geocoded</v>
          </cell>
          <cell r="M3760" t="str">
            <v>COSTA</v>
          </cell>
          <cell r="N3760" t="str">
            <v>COSTA</v>
          </cell>
          <cell r="P3760">
            <v>44002</v>
          </cell>
          <cell r="Q3760">
            <v>44600.568437499998</v>
          </cell>
          <cell r="S3760" t="str">
            <v>FRANKIE</v>
          </cell>
          <cell r="V3760" t="str">
            <v>41.740270</v>
          </cell>
          <cell r="W3760" t="str">
            <v>-70.595311</v>
          </cell>
        </row>
        <row r="3761">
          <cell r="B3761">
            <v>600845</v>
          </cell>
          <cell r="C3761" t="str">
            <v>HARRY LEE COLE</v>
          </cell>
          <cell r="D3761" t="str">
            <v>COSTA</v>
          </cell>
          <cell r="E3761">
            <v>0</v>
          </cell>
          <cell r="F3761" t="str">
            <v>T</v>
          </cell>
          <cell r="G3761" t="str">
            <v>26 MIDDLETON RD</v>
          </cell>
          <cell r="H3761" t="str">
            <v>BOXFORD</v>
          </cell>
          <cell r="I3761" t="str">
            <v>MA</v>
          </cell>
          <cell r="J3761" t="str">
            <v>1921.</v>
          </cell>
          <cell r="K3761" t="str">
            <v>Exact Auto Street Reference Geocoded</v>
          </cell>
          <cell r="M3761" t="str">
            <v>COSTA</v>
          </cell>
          <cell r="N3761" t="str">
            <v>COSTA</v>
          </cell>
          <cell r="P3761">
            <v>44002</v>
          </cell>
          <cell r="Q3761">
            <v>44127.702152777798</v>
          </cell>
          <cell r="R3761">
            <v>44256</v>
          </cell>
          <cell r="S3761" t="str">
            <v>FRANKIE</v>
          </cell>
          <cell r="V3761" t="str">
            <v>42.660770</v>
          </cell>
          <cell r="W3761" t="str">
            <v>-71.002385</v>
          </cell>
        </row>
        <row r="3762">
          <cell r="B3762">
            <v>600846</v>
          </cell>
          <cell r="C3762" t="str">
            <v>SPOFFORD POND ELEMENTARY</v>
          </cell>
          <cell r="D3762" t="str">
            <v>COSTA</v>
          </cell>
          <cell r="E3762">
            <v>0</v>
          </cell>
          <cell r="F3762" t="str">
            <v>T</v>
          </cell>
          <cell r="G3762" t="str">
            <v>31 SPOFFORD RD</v>
          </cell>
          <cell r="H3762" t="str">
            <v>BOXFORD</v>
          </cell>
          <cell r="I3762" t="str">
            <v>MA</v>
          </cell>
          <cell r="J3762" t="str">
            <v>1921.</v>
          </cell>
          <cell r="K3762" t="str">
            <v>High Confidence Auto Street Ref Geocoded</v>
          </cell>
          <cell r="M3762" t="str">
            <v>COSTA</v>
          </cell>
          <cell r="N3762" t="str">
            <v>COSTA</v>
          </cell>
          <cell r="P3762">
            <v>44002</v>
          </cell>
          <cell r="Q3762">
            <v>44127.702152777798</v>
          </cell>
          <cell r="R3762">
            <v>44256</v>
          </cell>
          <cell r="S3762" t="str">
            <v>FRANKIE</v>
          </cell>
          <cell r="V3762" t="str">
            <v>42.696062</v>
          </cell>
          <cell r="W3762" t="str">
            <v>-71.017119</v>
          </cell>
        </row>
        <row r="3763">
          <cell r="B3763">
            <v>600847</v>
          </cell>
          <cell r="C3763" t="str">
            <v>BRAINTREE HIGH</v>
          </cell>
          <cell r="D3763" t="str">
            <v>COSTA</v>
          </cell>
          <cell r="E3763">
            <v>0</v>
          </cell>
          <cell r="F3763" t="str">
            <v>W</v>
          </cell>
          <cell r="G3763" t="str">
            <v>128 TOWN ST.</v>
          </cell>
          <cell r="H3763" t="str">
            <v>BRAINTREE</v>
          </cell>
          <cell r="I3763" t="str">
            <v>MA</v>
          </cell>
          <cell r="J3763" t="str">
            <v>2184.</v>
          </cell>
          <cell r="K3763" t="str">
            <v>Exact Auto Street Reference Geocoded</v>
          </cell>
          <cell r="M3763" t="str">
            <v>COSTA</v>
          </cell>
          <cell r="N3763" t="str">
            <v>COSTA</v>
          </cell>
          <cell r="P3763">
            <v>44002</v>
          </cell>
          <cell r="Q3763">
            <v>44600.568437499998</v>
          </cell>
          <cell r="R3763">
            <v>44473</v>
          </cell>
          <cell r="S3763" t="str">
            <v>FRANKIE</v>
          </cell>
          <cell r="V3763" t="str">
            <v>42.203062</v>
          </cell>
          <cell r="W3763" t="str">
            <v>-71.021440</v>
          </cell>
        </row>
        <row r="3764">
          <cell r="B3764">
            <v>600848</v>
          </cell>
          <cell r="C3764" t="str">
            <v>EAST MIDDLE SCHOOL</v>
          </cell>
          <cell r="D3764" t="str">
            <v>COSTA</v>
          </cell>
          <cell r="E3764">
            <v>0</v>
          </cell>
          <cell r="F3764" t="str">
            <v>W</v>
          </cell>
          <cell r="G3764" t="str">
            <v>305 RIVER</v>
          </cell>
          <cell r="H3764" t="str">
            <v>BRAINTREE</v>
          </cell>
          <cell r="I3764" t="str">
            <v>MA</v>
          </cell>
          <cell r="J3764" t="str">
            <v>2184.</v>
          </cell>
          <cell r="K3764" t="str">
            <v>High Confidence Auto Street Ref Geocoded</v>
          </cell>
          <cell r="M3764" t="str">
            <v>COSTA</v>
          </cell>
          <cell r="N3764" t="str">
            <v>COSTA</v>
          </cell>
          <cell r="P3764">
            <v>44002</v>
          </cell>
          <cell r="Q3764">
            <v>44600.568437499998</v>
          </cell>
          <cell r="R3764">
            <v>44473</v>
          </cell>
          <cell r="S3764" t="str">
            <v>FRANKIE</v>
          </cell>
          <cell r="V3764" t="str">
            <v>42.220511</v>
          </cell>
          <cell r="W3764" t="str">
            <v>-70.988879</v>
          </cell>
        </row>
        <row r="3765">
          <cell r="B3765">
            <v>600849</v>
          </cell>
          <cell r="C3765" t="str">
            <v>WILLIAMS INTERMEDIATE SC</v>
          </cell>
          <cell r="D3765" t="str">
            <v>COSTA</v>
          </cell>
          <cell r="E3765">
            <v>0</v>
          </cell>
          <cell r="F3765" t="str">
            <v>R</v>
          </cell>
          <cell r="G3765" t="str">
            <v>200 SOUTH STREET</v>
          </cell>
          <cell r="H3765" t="str">
            <v>BRIDGEWATER</v>
          </cell>
          <cell r="I3765" t="str">
            <v>MA</v>
          </cell>
          <cell r="J3765" t="str">
            <v>2324.</v>
          </cell>
          <cell r="K3765" t="str">
            <v>Exact Auto Street Reference Geocoded</v>
          </cell>
          <cell r="M3765" t="str">
            <v>COSTA</v>
          </cell>
          <cell r="N3765" t="str">
            <v>COSTA</v>
          </cell>
          <cell r="P3765">
            <v>44002</v>
          </cell>
          <cell r="Q3765">
            <v>44133.581261574102</v>
          </cell>
          <cell r="R3765">
            <v>44091</v>
          </cell>
          <cell r="S3765" t="str">
            <v>FRANKIE</v>
          </cell>
          <cell r="V3765" t="str">
            <v>41.984323</v>
          </cell>
          <cell r="W3765" t="str">
            <v>-70.980467</v>
          </cell>
        </row>
        <row r="3766">
          <cell r="B3766">
            <v>600850</v>
          </cell>
          <cell r="C3766" t="str">
            <v>BRISTOL-PLYMOUTH REG. TE</v>
          </cell>
          <cell r="D3766" t="str">
            <v>COSTA</v>
          </cell>
          <cell r="E3766">
            <v>0</v>
          </cell>
          <cell r="F3766" t="str">
            <v>T</v>
          </cell>
          <cell r="G3766" t="str">
            <v>207 HART STREET</v>
          </cell>
          <cell r="H3766" t="str">
            <v>TAUNTON</v>
          </cell>
          <cell r="I3766" t="str">
            <v>MA</v>
          </cell>
          <cell r="J3766" t="str">
            <v>2780.</v>
          </cell>
          <cell r="K3766" t="str">
            <v>Exact Auto Street Reference Geocoded</v>
          </cell>
          <cell r="M3766" t="str">
            <v>COSTA</v>
          </cell>
          <cell r="N3766" t="str">
            <v>COSTA</v>
          </cell>
          <cell r="P3766">
            <v>44002</v>
          </cell>
          <cell r="Q3766">
            <v>44134.628391203703</v>
          </cell>
          <cell r="R3766">
            <v>44473</v>
          </cell>
          <cell r="S3766" t="str">
            <v>FRANKIE</v>
          </cell>
          <cell r="V3766" t="str">
            <v>41.883335</v>
          </cell>
          <cell r="W3766" t="str">
            <v>-71.053985</v>
          </cell>
        </row>
        <row r="3767">
          <cell r="B3767">
            <v>600851</v>
          </cell>
          <cell r="C3767" t="str">
            <v>BROCKTON HIGH</v>
          </cell>
          <cell r="D3767" t="str">
            <v>COSTA</v>
          </cell>
          <cell r="E3767">
            <v>0</v>
          </cell>
          <cell r="F3767" t="str">
            <v>W</v>
          </cell>
          <cell r="G3767" t="str">
            <v>700 BELMONT ST.</v>
          </cell>
          <cell r="H3767" t="str">
            <v>BROCKTON</v>
          </cell>
          <cell r="I3767" t="str">
            <v>MA</v>
          </cell>
          <cell r="J3767" t="str">
            <v>2401.</v>
          </cell>
          <cell r="K3767" t="str">
            <v>Med Confidence Auto Street Ref Geocoded</v>
          </cell>
          <cell r="M3767" t="str">
            <v>COSTA</v>
          </cell>
          <cell r="N3767" t="str">
            <v>COSTA</v>
          </cell>
          <cell r="P3767">
            <v>44002</v>
          </cell>
          <cell r="Q3767">
            <v>44600.568437499998</v>
          </cell>
          <cell r="S3767" t="str">
            <v>FRANKIE</v>
          </cell>
          <cell r="V3767" t="str">
            <v>42.070130</v>
          </cell>
          <cell r="W3767" t="str">
            <v>-71.046335</v>
          </cell>
        </row>
        <row r="3768">
          <cell r="B3768">
            <v>600852</v>
          </cell>
          <cell r="C3768" t="str">
            <v>EDGAR B DAVIS</v>
          </cell>
          <cell r="D3768" t="str">
            <v>COSTA</v>
          </cell>
          <cell r="E3768">
            <v>0</v>
          </cell>
          <cell r="F3768" t="str">
            <v>W</v>
          </cell>
          <cell r="G3768" t="str">
            <v>380 PLAIN STREET</v>
          </cell>
          <cell r="H3768" t="str">
            <v>BROCKTON</v>
          </cell>
          <cell r="I3768" t="str">
            <v>MA</v>
          </cell>
          <cell r="J3768" t="str">
            <v>2402.</v>
          </cell>
          <cell r="K3768" t="str">
            <v>Med Confidence Auto Street Ref Geocoded</v>
          </cell>
          <cell r="M3768" t="str">
            <v>COSTA</v>
          </cell>
          <cell r="N3768" t="str">
            <v>COSTA</v>
          </cell>
          <cell r="P3768">
            <v>44002</v>
          </cell>
          <cell r="Q3768">
            <v>44600.568437499998</v>
          </cell>
          <cell r="R3768">
            <v>44473</v>
          </cell>
          <cell r="S3768" t="str">
            <v>FRANKIE</v>
          </cell>
          <cell r="V3768" t="str">
            <v>42.054191</v>
          </cell>
          <cell r="W3768" t="str">
            <v>-70.999696</v>
          </cell>
        </row>
        <row r="3769">
          <cell r="B3769">
            <v>600853</v>
          </cell>
          <cell r="C3769" t="str">
            <v>BROOKLINE HIGH SCHOOL</v>
          </cell>
          <cell r="D3769" t="str">
            <v>COSTA</v>
          </cell>
          <cell r="E3769">
            <v>0</v>
          </cell>
          <cell r="F3769" t="str">
            <v>R</v>
          </cell>
          <cell r="G3769" t="str">
            <v>115 GREENOUGH ST</v>
          </cell>
          <cell r="H3769" t="str">
            <v>BROOKLINE</v>
          </cell>
          <cell r="I3769" t="str">
            <v>MA</v>
          </cell>
          <cell r="J3769" t="str">
            <v>2445.</v>
          </cell>
          <cell r="K3769" t="str">
            <v>Exact Auto Street Reference Geocoded</v>
          </cell>
          <cell r="M3769" t="str">
            <v>COSTA</v>
          </cell>
          <cell r="N3769" t="str">
            <v>COSTA</v>
          </cell>
          <cell r="P3769">
            <v>44002</v>
          </cell>
          <cell r="Q3769">
            <v>44133.581261574102</v>
          </cell>
          <cell r="S3769" t="str">
            <v>FRANKIE</v>
          </cell>
          <cell r="V3769" t="str">
            <v>42.332463</v>
          </cell>
          <cell r="W3769" t="str">
            <v>-71.128925</v>
          </cell>
        </row>
        <row r="3770">
          <cell r="B3770">
            <v>600854</v>
          </cell>
          <cell r="C3770" t="str">
            <v>PIERCE</v>
          </cell>
          <cell r="D3770" t="str">
            <v>COSTA</v>
          </cell>
          <cell r="E3770">
            <v>0</v>
          </cell>
          <cell r="F3770" t="str">
            <v>R</v>
          </cell>
          <cell r="G3770" t="str">
            <v>50 SCHOOL ST</v>
          </cell>
          <cell r="H3770" t="str">
            <v>BROOKLINE</v>
          </cell>
          <cell r="I3770" t="str">
            <v>MA</v>
          </cell>
          <cell r="J3770" t="str">
            <v>2446.</v>
          </cell>
          <cell r="K3770" t="str">
            <v>Exact Auto Street Reference Geocoded</v>
          </cell>
          <cell r="M3770" t="str">
            <v>COSTA</v>
          </cell>
          <cell r="N3770" t="str">
            <v>COSTA</v>
          </cell>
          <cell r="P3770">
            <v>44002</v>
          </cell>
          <cell r="Q3770">
            <v>44133.581261574102</v>
          </cell>
          <cell r="S3770" t="str">
            <v>FRANKIE</v>
          </cell>
          <cell r="V3770" t="str">
            <v>42.335319</v>
          </cell>
          <cell r="W3770" t="str">
            <v>-71.121287</v>
          </cell>
        </row>
        <row r="3771">
          <cell r="B3771">
            <v>600855</v>
          </cell>
          <cell r="C3771" t="str">
            <v>BURLINGTON HIGH</v>
          </cell>
          <cell r="D3771" t="str">
            <v>COSTA</v>
          </cell>
          <cell r="E3771">
            <v>0</v>
          </cell>
          <cell r="F3771" t="str">
            <v>T</v>
          </cell>
          <cell r="G3771" t="str">
            <v>123 CAMBRIDGE STREET</v>
          </cell>
          <cell r="H3771" t="str">
            <v>BURLINGTON</v>
          </cell>
          <cell r="I3771" t="str">
            <v>MA</v>
          </cell>
          <cell r="J3771" t="str">
            <v>1803.</v>
          </cell>
          <cell r="K3771" t="str">
            <v>Exact Auto Street Reference Geocoded</v>
          </cell>
          <cell r="M3771" t="str">
            <v>COSTA</v>
          </cell>
          <cell r="N3771" t="str">
            <v>COSTA</v>
          </cell>
          <cell r="P3771">
            <v>44002</v>
          </cell>
          <cell r="Q3771">
            <v>44127.702152777798</v>
          </cell>
          <cell r="R3771">
            <v>44473</v>
          </cell>
          <cell r="S3771" t="str">
            <v>FRANKIE</v>
          </cell>
          <cell r="V3771" t="str">
            <v>42.500895</v>
          </cell>
          <cell r="W3771" t="str">
            <v>-71.194812</v>
          </cell>
        </row>
        <row r="3772">
          <cell r="B3772">
            <v>600856</v>
          </cell>
          <cell r="C3772" t="str">
            <v>CAMBRIDGE RINDGE &amp; LATIN</v>
          </cell>
          <cell r="D3772" t="str">
            <v>COSTA</v>
          </cell>
          <cell r="E3772">
            <v>0</v>
          </cell>
          <cell r="F3772" t="str">
            <v>T</v>
          </cell>
          <cell r="G3772" t="str">
            <v>459 BROADWAY</v>
          </cell>
          <cell r="H3772" t="str">
            <v>CAMBRIDGE</v>
          </cell>
          <cell r="I3772" t="str">
            <v>MA</v>
          </cell>
          <cell r="J3772" t="str">
            <v>2138.</v>
          </cell>
          <cell r="K3772" t="str">
            <v>Exact Auto Street Reference Geocoded</v>
          </cell>
          <cell r="M3772" t="str">
            <v>COSTA</v>
          </cell>
          <cell r="N3772" t="str">
            <v>COSTA</v>
          </cell>
          <cell r="P3772">
            <v>44002</v>
          </cell>
          <cell r="Q3772">
            <v>44088.460763888899</v>
          </cell>
          <cell r="R3772">
            <v>44473</v>
          </cell>
          <cell r="S3772" t="str">
            <v>FRANKIE</v>
          </cell>
          <cell r="V3772" t="str">
            <v>42.373619</v>
          </cell>
          <cell r="W3772" t="str">
            <v>-71.111757</v>
          </cell>
        </row>
        <row r="3773">
          <cell r="B3773">
            <v>600857</v>
          </cell>
          <cell r="C3773" t="str">
            <v>KENNEDY LONGFELLOW SCHOO</v>
          </cell>
          <cell r="D3773" t="str">
            <v>COSTA</v>
          </cell>
          <cell r="E3773">
            <v>0</v>
          </cell>
          <cell r="F3773" t="str">
            <v>T</v>
          </cell>
          <cell r="G3773" t="str">
            <v>158 SPRING STREET</v>
          </cell>
          <cell r="H3773" t="str">
            <v>CAMBRIDGE</v>
          </cell>
          <cell r="I3773" t="str">
            <v>MA</v>
          </cell>
          <cell r="J3773" t="str">
            <v>2141.</v>
          </cell>
          <cell r="K3773" t="str">
            <v>Exact Auto Street Reference Geocoded</v>
          </cell>
          <cell r="M3773" t="str">
            <v>COSTA</v>
          </cell>
          <cell r="N3773" t="str">
            <v>COSTA</v>
          </cell>
          <cell r="P3773">
            <v>44002</v>
          </cell>
          <cell r="Q3773">
            <v>44088.460428240702</v>
          </cell>
          <cell r="R3773">
            <v>44473</v>
          </cell>
          <cell r="S3773" t="str">
            <v>FRANKIE</v>
          </cell>
          <cell r="V3773" t="str">
            <v>42.369663</v>
          </cell>
          <cell r="W3773" t="str">
            <v>-71.085908</v>
          </cell>
        </row>
        <row r="3774">
          <cell r="B3774">
            <v>600858</v>
          </cell>
          <cell r="C3774" t="str">
            <v>CANTON HIGH</v>
          </cell>
          <cell r="D3774" t="str">
            <v>COSTA</v>
          </cell>
          <cell r="E3774">
            <v>0</v>
          </cell>
          <cell r="F3774" t="str">
            <v>T</v>
          </cell>
          <cell r="G3774" t="str">
            <v>900 WASHINGTON</v>
          </cell>
          <cell r="H3774" t="str">
            <v>CANTON</v>
          </cell>
          <cell r="I3774" t="str">
            <v>MA</v>
          </cell>
          <cell r="J3774" t="str">
            <v>2021.</v>
          </cell>
          <cell r="K3774" t="str">
            <v>High Confidence Auto Street Ref Geocoded</v>
          </cell>
          <cell r="M3774" t="str">
            <v>COSTA</v>
          </cell>
          <cell r="N3774" t="str">
            <v>COSTA</v>
          </cell>
          <cell r="P3774">
            <v>44002</v>
          </cell>
          <cell r="Q3774">
            <v>44127.702152777798</v>
          </cell>
          <cell r="R3774">
            <v>44473</v>
          </cell>
          <cell r="S3774" t="str">
            <v>FRANKIE</v>
          </cell>
          <cell r="V3774" t="str">
            <v>42.161438</v>
          </cell>
          <cell r="W3774" t="str">
            <v>-71.143908</v>
          </cell>
        </row>
        <row r="3775">
          <cell r="B3775">
            <v>600859</v>
          </cell>
          <cell r="C3775" t="str">
            <v>WM H GAVIN MIDDLE</v>
          </cell>
          <cell r="D3775" t="str">
            <v>COSTA</v>
          </cell>
          <cell r="E3775">
            <v>0</v>
          </cell>
          <cell r="F3775" t="str">
            <v>T</v>
          </cell>
          <cell r="G3775" t="str">
            <v>55 PECUNIT</v>
          </cell>
          <cell r="H3775" t="str">
            <v>CANTON</v>
          </cell>
          <cell r="I3775" t="str">
            <v>MA</v>
          </cell>
          <cell r="J3775" t="str">
            <v>2021.</v>
          </cell>
          <cell r="K3775" t="str">
            <v>High Confidence Auto Street Ref Geocoded</v>
          </cell>
          <cell r="M3775" t="str">
            <v>COSTA</v>
          </cell>
          <cell r="N3775" t="str">
            <v>COSTA</v>
          </cell>
          <cell r="P3775">
            <v>44002</v>
          </cell>
          <cell r="Q3775">
            <v>44127.702152777798</v>
          </cell>
          <cell r="R3775">
            <v>44473</v>
          </cell>
          <cell r="S3775" t="str">
            <v>FRANKIE</v>
          </cell>
          <cell r="V3775" t="str">
            <v>42.186392</v>
          </cell>
          <cell r="W3775" t="str">
            <v>-71.133997</v>
          </cell>
        </row>
        <row r="3776">
          <cell r="B3776">
            <v>600860</v>
          </cell>
          <cell r="C3776" t="str">
            <v>CAPE COD REGIONAL TECH</v>
          </cell>
          <cell r="D3776" t="str">
            <v>COSTA</v>
          </cell>
          <cell r="E3776">
            <v>0</v>
          </cell>
          <cell r="F3776" t="str">
            <v>W</v>
          </cell>
          <cell r="G3776" t="str">
            <v>351 PLEASANT LAKE AVE</v>
          </cell>
          <cell r="H3776" t="str">
            <v>HARWICH</v>
          </cell>
          <cell r="I3776" t="str">
            <v>MA</v>
          </cell>
          <cell r="J3776" t="str">
            <v>2645.</v>
          </cell>
          <cell r="K3776" t="str">
            <v>Exact Auto Street Reference Geocoded</v>
          </cell>
          <cell r="M3776" t="str">
            <v>COSTA</v>
          </cell>
          <cell r="N3776" t="str">
            <v>COSTA</v>
          </cell>
          <cell r="P3776">
            <v>44002</v>
          </cell>
          <cell r="Q3776">
            <v>44600.568437499998</v>
          </cell>
          <cell r="S3776" t="str">
            <v>FRANKIE</v>
          </cell>
          <cell r="V3776" t="str">
            <v>41.709632</v>
          </cell>
          <cell r="W3776" t="str">
            <v>-70.078655</v>
          </cell>
        </row>
        <row r="3777">
          <cell r="B3777">
            <v>600861</v>
          </cell>
          <cell r="C3777" t="str">
            <v>CARVER MIDDLE/HIGH SCHOO</v>
          </cell>
          <cell r="D3777" t="str">
            <v>COSTA</v>
          </cell>
          <cell r="E3777">
            <v>0</v>
          </cell>
          <cell r="F3777" t="str">
            <v>T</v>
          </cell>
          <cell r="G3777" t="str">
            <v>60 SOUTH MEADOW ROAD</v>
          </cell>
          <cell r="H3777" t="str">
            <v>CARVER</v>
          </cell>
          <cell r="I3777" t="str">
            <v>MA</v>
          </cell>
          <cell r="J3777" t="str">
            <v>2330.</v>
          </cell>
          <cell r="K3777" t="str">
            <v>Exact Auto Street Reference Geocoded</v>
          </cell>
          <cell r="M3777" t="str">
            <v>COSTA</v>
          </cell>
          <cell r="N3777" t="str">
            <v>COSTA</v>
          </cell>
          <cell r="P3777">
            <v>44002</v>
          </cell>
          <cell r="Q3777">
            <v>44127.702152777798</v>
          </cell>
          <cell r="R3777">
            <v>44473</v>
          </cell>
          <cell r="S3777" t="str">
            <v>FRANKIE</v>
          </cell>
          <cell r="V3777" t="str">
            <v>41.891714</v>
          </cell>
          <cell r="W3777" t="str">
            <v>-70.753724</v>
          </cell>
        </row>
        <row r="3778">
          <cell r="B3778">
            <v>600862</v>
          </cell>
          <cell r="C3778" t="str">
            <v>GOV. JOHN CARVER ELEMENT</v>
          </cell>
          <cell r="D3778" t="str">
            <v>COSTA</v>
          </cell>
          <cell r="E3778">
            <v>0</v>
          </cell>
          <cell r="F3778" t="str">
            <v>T</v>
          </cell>
          <cell r="G3778" t="str">
            <v>85 MAIN STREET</v>
          </cell>
          <cell r="H3778" t="str">
            <v>CARVER</v>
          </cell>
          <cell r="I3778" t="str">
            <v>MA</v>
          </cell>
          <cell r="J3778" t="str">
            <v>2330.</v>
          </cell>
          <cell r="K3778" t="str">
            <v>Exact Auto Street Reference Geocoded</v>
          </cell>
          <cell r="M3778" t="str">
            <v>COSTA</v>
          </cell>
          <cell r="N3778" t="str">
            <v>COSTA</v>
          </cell>
          <cell r="P3778">
            <v>44002</v>
          </cell>
          <cell r="Q3778">
            <v>44140.572638888902</v>
          </cell>
          <cell r="R3778">
            <v>44473</v>
          </cell>
          <cell r="S3778" t="str">
            <v>FRANKIE</v>
          </cell>
          <cell r="V3778" t="str">
            <v>41.891829</v>
          </cell>
          <cell r="W3778" t="str">
            <v>-70.773930</v>
          </cell>
        </row>
        <row r="3779">
          <cell r="B3779">
            <v>600863</v>
          </cell>
          <cell r="C3779" t="str">
            <v>CHELMSFORD HIGH</v>
          </cell>
          <cell r="D3779" t="str">
            <v>COSTA</v>
          </cell>
          <cell r="E3779">
            <v>0</v>
          </cell>
          <cell r="F3779" t="str">
            <v>T</v>
          </cell>
          <cell r="G3779" t="str">
            <v>200 RICHARDSON RD</v>
          </cell>
          <cell r="H3779" t="str">
            <v>NORTH CHELMSFO</v>
          </cell>
          <cell r="I3779" t="str">
            <v>MA</v>
          </cell>
          <cell r="J3779" t="str">
            <v>1863.</v>
          </cell>
          <cell r="K3779" t="str">
            <v>High Confidence Auto Street Ref Geocoded</v>
          </cell>
          <cell r="M3779" t="str">
            <v>COSTA</v>
          </cell>
          <cell r="N3779" t="str">
            <v>COSTA</v>
          </cell>
          <cell r="P3779">
            <v>44002</v>
          </cell>
          <cell r="Q3779">
            <v>44127.702152777798</v>
          </cell>
          <cell r="R3779">
            <v>44256</v>
          </cell>
          <cell r="S3779" t="str">
            <v>FRANKIE</v>
          </cell>
          <cell r="V3779" t="str">
            <v>42.620016</v>
          </cell>
          <cell r="W3779" t="str">
            <v>-71.379551</v>
          </cell>
        </row>
        <row r="3780">
          <cell r="B3780">
            <v>600864</v>
          </cell>
          <cell r="C3780" t="str">
            <v>MCCARTHY MIDDLE SCHOOL</v>
          </cell>
          <cell r="D3780" t="str">
            <v>COSTA</v>
          </cell>
          <cell r="E3780">
            <v>0</v>
          </cell>
          <cell r="F3780" t="str">
            <v>T</v>
          </cell>
          <cell r="G3780" t="str">
            <v>250 NORTH RD</v>
          </cell>
          <cell r="H3780" t="str">
            <v>CHELMSFORD</v>
          </cell>
          <cell r="I3780" t="str">
            <v>MA</v>
          </cell>
          <cell r="J3780" t="str">
            <v>1824.</v>
          </cell>
          <cell r="K3780" t="str">
            <v>Exact Auto Street Reference Geocoded</v>
          </cell>
          <cell r="M3780" t="str">
            <v>COSTA</v>
          </cell>
          <cell r="N3780" t="str">
            <v>COSTA</v>
          </cell>
          <cell r="P3780">
            <v>44002</v>
          </cell>
          <cell r="Q3780">
            <v>44127.702152777798</v>
          </cell>
          <cell r="S3780" t="str">
            <v>FRANKIE</v>
          </cell>
          <cell r="V3780" t="str">
            <v>42.618440</v>
          </cell>
          <cell r="W3780" t="str">
            <v>-71.365381</v>
          </cell>
        </row>
        <row r="3781">
          <cell r="B3781">
            <v>600865</v>
          </cell>
          <cell r="C3781" t="str">
            <v>MARY C BURKE COMPLEX</v>
          </cell>
          <cell r="D3781" t="str">
            <v>COSTA</v>
          </cell>
          <cell r="E3781">
            <v>0</v>
          </cell>
          <cell r="F3781" t="str">
            <v>R</v>
          </cell>
          <cell r="G3781" t="str">
            <v>300 CRESCENT AVENUE</v>
          </cell>
          <cell r="H3781" t="str">
            <v>CHELSEA</v>
          </cell>
          <cell r="I3781" t="str">
            <v>MA</v>
          </cell>
          <cell r="J3781" t="str">
            <v>2150.</v>
          </cell>
          <cell r="K3781" t="str">
            <v>Exact Auto Street Reference Geocoded</v>
          </cell>
          <cell r="M3781" t="str">
            <v>COSTA</v>
          </cell>
          <cell r="N3781" t="str">
            <v>COSTA</v>
          </cell>
          <cell r="P3781">
            <v>44002</v>
          </cell>
          <cell r="Q3781">
            <v>44133.581261574102</v>
          </cell>
          <cell r="S3781" t="str">
            <v>FRANKIE</v>
          </cell>
          <cell r="V3781" t="str">
            <v>42.398623</v>
          </cell>
          <cell r="W3781" t="str">
            <v>-71.018224</v>
          </cell>
        </row>
        <row r="3782">
          <cell r="B3782">
            <v>600867</v>
          </cell>
          <cell r="C3782" t="str">
            <v>COHASSET JR SR HIGH</v>
          </cell>
          <cell r="D3782" t="str">
            <v>COSTA</v>
          </cell>
          <cell r="E3782">
            <v>0</v>
          </cell>
          <cell r="F3782" t="str">
            <v>W</v>
          </cell>
          <cell r="G3782" t="str">
            <v>143 POND STREET</v>
          </cell>
          <cell r="H3782" t="str">
            <v>COHASSET</v>
          </cell>
          <cell r="I3782" t="str">
            <v>MA</v>
          </cell>
          <cell r="J3782" t="str">
            <v>2025.</v>
          </cell>
          <cell r="K3782" t="str">
            <v>Exact Auto Street Reference Geocoded</v>
          </cell>
          <cell r="M3782" t="str">
            <v>COSTA</v>
          </cell>
          <cell r="N3782" t="str">
            <v>COSTA</v>
          </cell>
          <cell r="P3782">
            <v>44002</v>
          </cell>
          <cell r="Q3782">
            <v>44600.568437499998</v>
          </cell>
          <cell r="R3782">
            <v>44473</v>
          </cell>
          <cell r="S3782" t="str">
            <v>FRANKIE</v>
          </cell>
          <cell r="V3782" t="str">
            <v>42.232208</v>
          </cell>
          <cell r="W3782" t="str">
            <v>-70.807314</v>
          </cell>
        </row>
        <row r="3783">
          <cell r="B3783">
            <v>600868</v>
          </cell>
          <cell r="C3783" t="str">
            <v>SANBORN MIDDLE SCHOOL</v>
          </cell>
          <cell r="D3783" t="str">
            <v>COSTA</v>
          </cell>
          <cell r="E3783">
            <v>0</v>
          </cell>
          <cell r="F3783" t="str">
            <v>T</v>
          </cell>
          <cell r="G3783" t="str">
            <v>835 OLD MARLBORO ROAD</v>
          </cell>
          <cell r="H3783" t="str">
            <v>CONCORD</v>
          </cell>
          <cell r="I3783" t="str">
            <v>MA</v>
          </cell>
          <cell r="J3783" t="str">
            <v>1742.</v>
          </cell>
          <cell r="K3783" t="str">
            <v>Exact Auto Street Reference Geocoded</v>
          </cell>
          <cell r="M3783" t="str">
            <v>COSTA</v>
          </cell>
          <cell r="N3783" t="str">
            <v>COSTA</v>
          </cell>
          <cell r="P3783">
            <v>44002</v>
          </cell>
          <cell r="Q3783">
            <v>44134.628391203703</v>
          </cell>
          <cell r="S3783" t="str">
            <v>FRANKIE</v>
          </cell>
          <cell r="V3783" t="str">
            <v>42.440093</v>
          </cell>
          <cell r="W3783" t="str">
            <v>-71.397053</v>
          </cell>
        </row>
        <row r="3784">
          <cell r="B3784">
            <v>600869</v>
          </cell>
          <cell r="C3784" t="str">
            <v>CONCORD-CARLISLE HIGH SC</v>
          </cell>
          <cell r="D3784" t="str">
            <v>COSTA</v>
          </cell>
          <cell r="E3784">
            <v>0</v>
          </cell>
          <cell r="F3784" t="str">
            <v>T</v>
          </cell>
          <cell r="G3784" t="str">
            <v>500 WALDEN STREET</v>
          </cell>
          <cell r="H3784" t="str">
            <v>CONCORD</v>
          </cell>
          <cell r="I3784" t="str">
            <v>MA</v>
          </cell>
          <cell r="J3784" t="str">
            <v>1742.</v>
          </cell>
          <cell r="K3784" t="str">
            <v>Exact Auto Street Reference Geocoded</v>
          </cell>
          <cell r="M3784" t="str">
            <v>COSTA</v>
          </cell>
          <cell r="N3784" t="str">
            <v>COSTA</v>
          </cell>
          <cell r="P3784">
            <v>44002</v>
          </cell>
          <cell r="Q3784">
            <v>44134.628391203703</v>
          </cell>
          <cell r="S3784" t="str">
            <v>FRANKIE</v>
          </cell>
          <cell r="V3784" t="str">
            <v>42.448255</v>
          </cell>
          <cell r="W3784" t="str">
            <v>-71.342694</v>
          </cell>
        </row>
        <row r="3785">
          <cell r="B3785">
            <v>600870</v>
          </cell>
          <cell r="C3785" t="str">
            <v>DANVERS HIGH SCHOOL</v>
          </cell>
          <cell r="D3785" t="str">
            <v>COSTA</v>
          </cell>
          <cell r="E3785">
            <v>0</v>
          </cell>
          <cell r="F3785" t="str">
            <v>R</v>
          </cell>
          <cell r="G3785" t="str">
            <v>60 CABOT RD</v>
          </cell>
          <cell r="H3785" t="str">
            <v>DANVERS</v>
          </cell>
          <cell r="I3785" t="str">
            <v>MA</v>
          </cell>
          <cell r="J3785" t="str">
            <v>1923.</v>
          </cell>
          <cell r="K3785" t="str">
            <v>Exact Auto Street Reference Geocoded</v>
          </cell>
          <cell r="M3785" t="str">
            <v>COSTA</v>
          </cell>
          <cell r="N3785" t="str">
            <v>COSTA</v>
          </cell>
          <cell r="P3785">
            <v>44002</v>
          </cell>
          <cell r="Q3785">
            <v>44133.581261574102</v>
          </cell>
          <cell r="S3785" t="str">
            <v>FRANKIE</v>
          </cell>
          <cell r="V3785" t="str">
            <v>42.581024</v>
          </cell>
          <cell r="W3785" t="str">
            <v>-70.928585</v>
          </cell>
        </row>
        <row r="3786">
          <cell r="B3786">
            <v>600871</v>
          </cell>
          <cell r="C3786" t="str">
            <v>HOLTEN/RICHMOND</v>
          </cell>
          <cell r="D3786" t="str">
            <v>COSTA</v>
          </cell>
          <cell r="E3786">
            <v>0</v>
          </cell>
          <cell r="F3786" t="str">
            <v>R</v>
          </cell>
          <cell r="G3786" t="str">
            <v>55 CONANT STREET</v>
          </cell>
          <cell r="H3786" t="str">
            <v>DANVERS</v>
          </cell>
          <cell r="I3786" t="str">
            <v>MA</v>
          </cell>
          <cell r="J3786" t="str">
            <v>1923.</v>
          </cell>
          <cell r="K3786" t="str">
            <v>Exact Auto Street Reference Geocoded</v>
          </cell>
          <cell r="M3786" t="str">
            <v>COSTA</v>
          </cell>
          <cell r="N3786" t="str">
            <v>COSTA</v>
          </cell>
          <cell r="P3786">
            <v>44002</v>
          </cell>
          <cell r="Q3786">
            <v>44133.581261574102</v>
          </cell>
          <cell r="S3786" t="str">
            <v>FRANKIE</v>
          </cell>
          <cell r="V3786" t="str">
            <v>42.567822</v>
          </cell>
          <cell r="W3786" t="str">
            <v>-70.930274</v>
          </cell>
        </row>
        <row r="3787">
          <cell r="B3787">
            <v>600872</v>
          </cell>
          <cell r="C3787" t="str">
            <v>DARTMOUTH HIGH</v>
          </cell>
          <cell r="D3787" t="str">
            <v>COSTA</v>
          </cell>
          <cell r="E3787">
            <v>0</v>
          </cell>
          <cell r="F3787" t="str">
            <v>R</v>
          </cell>
          <cell r="G3787" t="str">
            <v>555 BAKERVILLE RD</v>
          </cell>
          <cell r="H3787" t="str">
            <v>SOUTH DARTMOUT</v>
          </cell>
          <cell r="I3787" t="str">
            <v>MA</v>
          </cell>
          <cell r="J3787" t="str">
            <v>2748.</v>
          </cell>
          <cell r="K3787" t="str">
            <v>High Confidence Auto Street Ref Geocoded</v>
          </cell>
          <cell r="M3787" t="str">
            <v>COSTA</v>
          </cell>
          <cell r="N3787" t="str">
            <v>COSTA</v>
          </cell>
          <cell r="P3787">
            <v>44002</v>
          </cell>
          <cell r="Q3787">
            <v>44088.544120370403</v>
          </cell>
          <cell r="S3787" t="str">
            <v>FRANKIE</v>
          </cell>
          <cell r="V3787" t="str">
            <v>41.593020</v>
          </cell>
          <cell r="W3787" t="str">
            <v>-70.980376</v>
          </cell>
        </row>
        <row r="3788">
          <cell r="B3788">
            <v>600873</v>
          </cell>
          <cell r="C3788" t="str">
            <v>DEDHAM HIGH SCHOOL</v>
          </cell>
          <cell r="D3788" t="str">
            <v>COSTA</v>
          </cell>
          <cell r="E3788">
            <v>0</v>
          </cell>
          <cell r="F3788" t="str">
            <v>T</v>
          </cell>
          <cell r="G3788" t="str">
            <v>140 WHITING AVE</v>
          </cell>
          <cell r="H3788" t="str">
            <v>DEDHAM</v>
          </cell>
          <cell r="I3788" t="str">
            <v>MA</v>
          </cell>
          <cell r="J3788" t="str">
            <v>2026.</v>
          </cell>
          <cell r="K3788" t="str">
            <v>Exact Auto Street Reference Geocoded</v>
          </cell>
          <cell r="M3788" t="str">
            <v>COSTA</v>
          </cell>
          <cell r="N3788" t="str">
            <v>COSTA</v>
          </cell>
          <cell r="P3788">
            <v>44002</v>
          </cell>
          <cell r="Q3788">
            <v>44131.472418981502</v>
          </cell>
          <cell r="R3788">
            <v>44473</v>
          </cell>
          <cell r="S3788" t="str">
            <v>FRANKIE</v>
          </cell>
          <cell r="V3788" t="str">
            <v>42.244924</v>
          </cell>
          <cell r="W3788" t="str">
            <v>-71.163394</v>
          </cell>
        </row>
        <row r="3789">
          <cell r="B3789">
            <v>600874</v>
          </cell>
          <cell r="C3789" t="str">
            <v>MIDDLE SCHOOL</v>
          </cell>
          <cell r="D3789" t="str">
            <v>COSTA</v>
          </cell>
          <cell r="E3789">
            <v>0</v>
          </cell>
          <cell r="F3789" t="str">
            <v>T</v>
          </cell>
          <cell r="G3789" t="str">
            <v>70 WHITING AVE</v>
          </cell>
          <cell r="H3789" t="str">
            <v>DEDHAM</v>
          </cell>
          <cell r="I3789" t="str">
            <v>MA</v>
          </cell>
          <cell r="J3789" t="str">
            <v>2026.</v>
          </cell>
          <cell r="K3789" t="str">
            <v>Exact Auto Street Reference Geocoded</v>
          </cell>
          <cell r="M3789" t="str">
            <v>COSTA</v>
          </cell>
          <cell r="N3789" t="str">
            <v>COSTA</v>
          </cell>
          <cell r="P3789">
            <v>44002</v>
          </cell>
          <cell r="Q3789">
            <v>44131.472418981502</v>
          </cell>
          <cell r="R3789">
            <v>44473</v>
          </cell>
          <cell r="S3789" t="str">
            <v>FRANKIE</v>
          </cell>
          <cell r="V3789" t="str">
            <v>42.243859</v>
          </cell>
          <cell r="W3789" t="str">
            <v>-71.166456</v>
          </cell>
        </row>
        <row r="3790">
          <cell r="B3790">
            <v>600875</v>
          </cell>
          <cell r="C3790" t="str">
            <v>DENNIS-YARMOUTH REG. HIG</v>
          </cell>
          <cell r="D3790" t="str">
            <v>COSTA</v>
          </cell>
          <cell r="E3790">
            <v>0</v>
          </cell>
          <cell r="F3790" t="str">
            <v>R</v>
          </cell>
          <cell r="G3790" t="str">
            <v>210 STATION AVE</v>
          </cell>
          <cell r="H3790" t="str">
            <v>SOUTH YARMOUTH</v>
          </cell>
          <cell r="I3790" t="str">
            <v>MA</v>
          </cell>
          <cell r="J3790" t="str">
            <v>2664.</v>
          </cell>
          <cell r="K3790" t="str">
            <v>Exact Auto Street Reference Geocoded</v>
          </cell>
          <cell r="M3790" t="str">
            <v>COSTA</v>
          </cell>
          <cell r="N3790" t="str">
            <v>COSTA</v>
          </cell>
          <cell r="P3790">
            <v>44002</v>
          </cell>
          <cell r="Q3790">
            <v>44133.581261574102</v>
          </cell>
          <cell r="S3790" t="str">
            <v>FRANKIE</v>
          </cell>
          <cell r="V3790" t="str">
            <v>41.676573</v>
          </cell>
          <cell r="W3790" t="str">
            <v>-70.195828</v>
          </cell>
        </row>
        <row r="3791">
          <cell r="B3791">
            <v>600876</v>
          </cell>
          <cell r="C3791" t="str">
            <v>NATHENIEL H. WIXON REG.</v>
          </cell>
          <cell r="D3791" t="str">
            <v>COSTA</v>
          </cell>
          <cell r="E3791">
            <v>0</v>
          </cell>
          <cell r="F3791" t="str">
            <v>R</v>
          </cell>
          <cell r="G3791" t="str">
            <v>901 ROUTE 134</v>
          </cell>
          <cell r="H3791" t="str">
            <v>SOUTH DENNIS</v>
          </cell>
          <cell r="I3791" t="str">
            <v>MA</v>
          </cell>
          <cell r="J3791" t="str">
            <v>2660.</v>
          </cell>
          <cell r="K3791" t="str">
            <v>Exact Auto Street Reference Geocoded</v>
          </cell>
          <cell r="M3791" t="str">
            <v>COSTA</v>
          </cell>
          <cell r="N3791" t="str">
            <v>COSTA</v>
          </cell>
          <cell r="P3791">
            <v>44002</v>
          </cell>
          <cell r="Q3791">
            <v>44133.581261574102</v>
          </cell>
          <cell r="S3791" t="str">
            <v>FRANKIE</v>
          </cell>
          <cell r="V3791" t="str">
            <v>41.716328</v>
          </cell>
          <cell r="W3791" t="str">
            <v>-70.154851</v>
          </cell>
        </row>
        <row r="3792">
          <cell r="B3792">
            <v>600877</v>
          </cell>
          <cell r="C3792" t="str">
            <v>BECKWITH MIDDLE SCHOOL</v>
          </cell>
          <cell r="D3792" t="str">
            <v>COSTA</v>
          </cell>
          <cell r="E3792">
            <v>0</v>
          </cell>
          <cell r="F3792" t="str">
            <v>T</v>
          </cell>
          <cell r="G3792" t="str">
            <v>330R WINTHROP STREET</v>
          </cell>
          <cell r="H3792" t="str">
            <v>REHOBOTH</v>
          </cell>
          <cell r="I3792" t="str">
            <v>MA</v>
          </cell>
          <cell r="J3792" t="str">
            <v>2769.</v>
          </cell>
          <cell r="K3792" t="str">
            <v>High Confidence Auto Street Ref Geocoded</v>
          </cell>
          <cell r="M3792" t="str">
            <v>COSTA</v>
          </cell>
          <cell r="N3792" t="str">
            <v>COSTA</v>
          </cell>
          <cell r="P3792">
            <v>44002</v>
          </cell>
          <cell r="Q3792">
            <v>44127.702152777798</v>
          </cell>
          <cell r="R3792">
            <v>44473</v>
          </cell>
          <cell r="S3792" t="str">
            <v>FRANKIE</v>
          </cell>
          <cell r="V3792" t="str">
            <v>41.846775</v>
          </cell>
          <cell r="W3792" t="str">
            <v>-71.252972</v>
          </cell>
        </row>
        <row r="3793">
          <cell r="B3793">
            <v>600878</v>
          </cell>
          <cell r="C3793" t="str">
            <v>DIGHTON-REHOBOTH REG. HI</v>
          </cell>
          <cell r="D3793" t="str">
            <v>COSTA</v>
          </cell>
          <cell r="E3793">
            <v>0</v>
          </cell>
          <cell r="F3793" t="str">
            <v>T</v>
          </cell>
          <cell r="G3793" t="str">
            <v>2700 REGIONAL ROAD</v>
          </cell>
          <cell r="H3793" t="str">
            <v>NORTH DIGHTON</v>
          </cell>
          <cell r="I3793" t="str">
            <v>MA</v>
          </cell>
          <cell r="J3793" t="str">
            <v>2764.</v>
          </cell>
          <cell r="K3793" t="str">
            <v>Exact Auto Street Reference Geocoded</v>
          </cell>
          <cell r="M3793" t="str">
            <v>COSTA</v>
          </cell>
          <cell r="N3793" t="str">
            <v>COSTA</v>
          </cell>
          <cell r="P3793">
            <v>44002</v>
          </cell>
          <cell r="Q3793">
            <v>44127.702152777798</v>
          </cell>
          <cell r="R3793">
            <v>44473</v>
          </cell>
          <cell r="S3793" t="str">
            <v>FRANKIE</v>
          </cell>
          <cell r="V3793" t="str">
            <v>41.851490</v>
          </cell>
          <cell r="W3793" t="str">
            <v>-71.195953</v>
          </cell>
        </row>
        <row r="3794">
          <cell r="B3794">
            <v>600879</v>
          </cell>
          <cell r="C3794" t="str">
            <v>DOUGLAS HIGH SCHOOL</v>
          </cell>
          <cell r="D3794" t="str">
            <v>COSTA</v>
          </cell>
          <cell r="E3794">
            <v>0</v>
          </cell>
          <cell r="F3794" t="str">
            <v>T</v>
          </cell>
          <cell r="G3794" t="str">
            <v>33 DAVIS STREET</v>
          </cell>
          <cell r="H3794" t="str">
            <v>EAST DOUGLAS</v>
          </cell>
          <cell r="I3794" t="str">
            <v>MA</v>
          </cell>
          <cell r="J3794" t="str">
            <v>1516.</v>
          </cell>
          <cell r="K3794" t="str">
            <v>High Confidence Auto Street Ref Geocoded</v>
          </cell>
          <cell r="M3794" t="str">
            <v>COSTA</v>
          </cell>
          <cell r="N3794" t="str">
            <v>COSTA</v>
          </cell>
          <cell r="P3794">
            <v>44002</v>
          </cell>
          <cell r="Q3794">
            <v>44127.702152777798</v>
          </cell>
          <cell r="R3794">
            <v>44473</v>
          </cell>
          <cell r="S3794" t="str">
            <v>FRANKIE</v>
          </cell>
          <cell r="V3794" t="str">
            <v>42.070164</v>
          </cell>
          <cell r="W3794" t="str">
            <v>-71.700621</v>
          </cell>
        </row>
        <row r="3795">
          <cell r="B3795">
            <v>600880</v>
          </cell>
          <cell r="C3795" t="str">
            <v>DOUGLAS MIDDLE SCHOOL</v>
          </cell>
          <cell r="D3795" t="str">
            <v>COSTA</v>
          </cell>
          <cell r="E3795">
            <v>0</v>
          </cell>
          <cell r="F3795" t="str">
            <v>T</v>
          </cell>
          <cell r="G3795" t="str">
            <v>21 DAVIS STREET</v>
          </cell>
          <cell r="H3795" t="str">
            <v>DOUGLAS</v>
          </cell>
          <cell r="I3795" t="str">
            <v>MA</v>
          </cell>
          <cell r="J3795" t="str">
            <v>1516.</v>
          </cell>
          <cell r="K3795" t="str">
            <v>Exact Auto Street Reference Geocoded</v>
          </cell>
          <cell r="M3795" t="str">
            <v>COSTA</v>
          </cell>
          <cell r="N3795" t="str">
            <v>COSTA</v>
          </cell>
          <cell r="P3795">
            <v>44002</v>
          </cell>
          <cell r="Q3795">
            <v>44127.702152777798</v>
          </cell>
          <cell r="R3795">
            <v>44473</v>
          </cell>
          <cell r="S3795" t="str">
            <v>FRANKIE</v>
          </cell>
          <cell r="V3795" t="str">
            <v>42.071995</v>
          </cell>
          <cell r="W3795" t="str">
            <v>-71.703255</v>
          </cell>
        </row>
        <row r="3796">
          <cell r="B3796">
            <v>600881</v>
          </cell>
          <cell r="C3796" t="str">
            <v>DOVER-SHERBORN REG JR/SR</v>
          </cell>
          <cell r="D3796" t="str">
            <v>COSTA</v>
          </cell>
          <cell r="E3796">
            <v>0</v>
          </cell>
          <cell r="F3796" t="str">
            <v>T</v>
          </cell>
          <cell r="G3796" t="str">
            <v>9 JUNCTION ST</v>
          </cell>
          <cell r="H3796" t="str">
            <v>DOVER</v>
          </cell>
          <cell r="I3796" t="str">
            <v>MA</v>
          </cell>
          <cell r="J3796" t="str">
            <v>2030.</v>
          </cell>
          <cell r="K3796" t="str">
            <v>High Confidence Auto Street Ref Geocoded</v>
          </cell>
          <cell r="M3796" t="str">
            <v>COSTA</v>
          </cell>
          <cell r="N3796" t="str">
            <v>COSTA</v>
          </cell>
          <cell r="P3796">
            <v>44002</v>
          </cell>
          <cell r="Q3796">
            <v>44127.702152777798</v>
          </cell>
          <cell r="R3796">
            <v>44473</v>
          </cell>
          <cell r="S3796" t="str">
            <v>FRANKIE</v>
          </cell>
          <cell r="V3796" t="str">
            <v>42.218464</v>
          </cell>
          <cell r="W3796" t="str">
            <v>-71.321146</v>
          </cell>
        </row>
        <row r="3797">
          <cell r="B3797">
            <v>600882</v>
          </cell>
          <cell r="C3797" t="str">
            <v>DRACUT SENIOR HIGH</v>
          </cell>
          <cell r="D3797" t="str">
            <v>COSTA</v>
          </cell>
          <cell r="E3797">
            <v>0</v>
          </cell>
          <cell r="F3797" t="str">
            <v>R</v>
          </cell>
          <cell r="G3797" t="str">
            <v>1540 LAKEVIEW AVE</v>
          </cell>
          <cell r="H3797" t="str">
            <v>DRACUT</v>
          </cell>
          <cell r="I3797" t="str">
            <v>MA</v>
          </cell>
          <cell r="J3797" t="str">
            <v>1826.</v>
          </cell>
          <cell r="K3797" t="str">
            <v>Exact Auto Street Reference Geocoded</v>
          </cell>
          <cell r="M3797" t="str">
            <v>COSTA</v>
          </cell>
          <cell r="N3797" t="str">
            <v>COSTA</v>
          </cell>
          <cell r="P3797">
            <v>44002</v>
          </cell>
          <cell r="Q3797">
            <v>44133.581261574102</v>
          </cell>
          <cell r="S3797" t="str">
            <v>FRANKIE</v>
          </cell>
          <cell r="V3797" t="str">
            <v>42.675153</v>
          </cell>
          <cell r="W3797" t="str">
            <v>-71.335121</v>
          </cell>
        </row>
        <row r="3798">
          <cell r="B3798">
            <v>600883</v>
          </cell>
          <cell r="C3798" t="str">
            <v>EAST BRIDGEWATER JR. SR.</v>
          </cell>
          <cell r="D3798" t="str">
            <v>COSTA</v>
          </cell>
          <cell r="E3798">
            <v>0</v>
          </cell>
          <cell r="F3798" t="str">
            <v>R</v>
          </cell>
          <cell r="G3798" t="str">
            <v>143 PLYMOUTH ST.</v>
          </cell>
          <cell r="H3798" t="str">
            <v>EAST BRIDGEWAT</v>
          </cell>
          <cell r="I3798" t="str">
            <v>MA</v>
          </cell>
          <cell r="J3798" t="str">
            <v>2333.</v>
          </cell>
          <cell r="K3798" t="str">
            <v>High Confidence Auto Street Ref Geocoded</v>
          </cell>
          <cell r="M3798" t="str">
            <v>COSTA</v>
          </cell>
          <cell r="N3798" t="str">
            <v>COSTA</v>
          </cell>
          <cell r="P3798">
            <v>44002</v>
          </cell>
          <cell r="Q3798">
            <v>44133.581261574102</v>
          </cell>
          <cell r="S3798" t="str">
            <v>FRANKIE</v>
          </cell>
          <cell r="V3798" t="str">
            <v>42.025173</v>
          </cell>
          <cell r="W3798" t="str">
            <v>-70.952028</v>
          </cell>
        </row>
        <row r="3799">
          <cell r="B3799">
            <v>600884</v>
          </cell>
          <cell r="C3799" t="str">
            <v>GORDON W. MITCHELL MIDDL</v>
          </cell>
          <cell r="D3799" t="str">
            <v>COSTA</v>
          </cell>
          <cell r="E3799">
            <v>0</v>
          </cell>
          <cell r="F3799" t="str">
            <v>R</v>
          </cell>
          <cell r="G3799" t="str">
            <v>435 CENTRAL ST.</v>
          </cell>
          <cell r="H3799" t="str">
            <v>EAST BRIDGEWAT</v>
          </cell>
          <cell r="I3799" t="str">
            <v>MA</v>
          </cell>
          <cell r="J3799" t="str">
            <v>2333.</v>
          </cell>
          <cell r="K3799" t="str">
            <v>Ambiguous Auto Street Ref Geocode</v>
          </cell>
          <cell r="M3799" t="str">
            <v>COSTA</v>
          </cell>
          <cell r="N3799" t="str">
            <v>COSTA</v>
          </cell>
          <cell r="P3799">
            <v>44002</v>
          </cell>
          <cell r="Q3799">
            <v>44133.581261574102</v>
          </cell>
          <cell r="S3799" t="str">
            <v>FRANKIE</v>
          </cell>
          <cell r="V3799" t="str">
            <v>42.030394</v>
          </cell>
          <cell r="W3799" t="str">
            <v>-70.945710</v>
          </cell>
        </row>
        <row r="3800">
          <cell r="B3800">
            <v>600888</v>
          </cell>
          <cell r="C3800" t="str">
            <v>OLIVER AMES HIGH</v>
          </cell>
          <cell r="D3800" t="str">
            <v>COSTA</v>
          </cell>
          <cell r="E3800">
            <v>0</v>
          </cell>
          <cell r="F3800" t="str">
            <v>T</v>
          </cell>
          <cell r="G3800" t="str">
            <v>100 LOTHROP STREET</v>
          </cell>
          <cell r="H3800" t="str">
            <v>NORTH EASTON</v>
          </cell>
          <cell r="I3800" t="str">
            <v>MA</v>
          </cell>
          <cell r="J3800" t="str">
            <v>2356.</v>
          </cell>
          <cell r="K3800" t="str">
            <v>Exact Auto Street Reference Geocoded</v>
          </cell>
          <cell r="M3800" t="str">
            <v>COSTA</v>
          </cell>
          <cell r="N3800" t="str">
            <v>COSTA</v>
          </cell>
          <cell r="P3800">
            <v>44002</v>
          </cell>
          <cell r="Q3800">
            <v>44127.702152777798</v>
          </cell>
          <cell r="R3800">
            <v>44473</v>
          </cell>
          <cell r="S3800" t="str">
            <v>FRANKIE</v>
          </cell>
          <cell r="V3800" t="str">
            <v>42.056351</v>
          </cell>
          <cell r="W3800" t="str">
            <v>-71.109796</v>
          </cell>
        </row>
        <row r="3801">
          <cell r="B3801">
            <v>600889</v>
          </cell>
          <cell r="C3801" t="str">
            <v>ESSEX N/S AG. &amp; TECH. SC</v>
          </cell>
          <cell r="D3801" t="str">
            <v>COSTA</v>
          </cell>
          <cell r="E3801">
            <v>0</v>
          </cell>
          <cell r="F3801" t="str">
            <v>T</v>
          </cell>
          <cell r="G3801" t="str">
            <v>562 MAPLE STREET</v>
          </cell>
          <cell r="H3801" t="str">
            <v>HATHORNE</v>
          </cell>
          <cell r="I3801" t="str">
            <v>MA</v>
          </cell>
          <cell r="J3801" t="str">
            <v>1937.</v>
          </cell>
          <cell r="K3801" t="str">
            <v>Low Confidence Auto Street Ref Geocoded</v>
          </cell>
          <cell r="M3801" t="str">
            <v>COSTA</v>
          </cell>
          <cell r="N3801" t="str">
            <v>COSTA</v>
          </cell>
          <cell r="P3801">
            <v>44002</v>
          </cell>
          <cell r="Q3801">
            <v>44127.702152777798</v>
          </cell>
          <cell r="R3801">
            <v>44473</v>
          </cell>
          <cell r="S3801" t="str">
            <v>FRANKIE</v>
          </cell>
          <cell r="V3801" t="str">
            <v>42.617383</v>
          </cell>
          <cell r="W3801" t="str">
            <v>-70.658282</v>
          </cell>
        </row>
        <row r="3802">
          <cell r="B3802">
            <v>600890</v>
          </cell>
          <cell r="C3802" t="str">
            <v>EVERETT HIGH</v>
          </cell>
          <cell r="D3802" t="str">
            <v>COSTA</v>
          </cell>
          <cell r="E3802">
            <v>0</v>
          </cell>
          <cell r="F3802" t="str">
            <v>R</v>
          </cell>
          <cell r="G3802" t="str">
            <v>100 ELM ST</v>
          </cell>
          <cell r="H3802" t="str">
            <v>EVERETT</v>
          </cell>
          <cell r="I3802" t="str">
            <v>MA</v>
          </cell>
          <cell r="J3802" t="str">
            <v>2149.</v>
          </cell>
          <cell r="K3802" t="str">
            <v>Exact Auto Street Reference Geocoded</v>
          </cell>
          <cell r="M3802" t="str">
            <v>COSTA</v>
          </cell>
          <cell r="N3802" t="str">
            <v>COSTA</v>
          </cell>
          <cell r="O3802" t="str">
            <v>EFFECTIVE 8/10/20 Del in all locations unless cust chooses not to.</v>
          </cell>
          <cell r="P3802">
            <v>44002</v>
          </cell>
          <cell r="Q3802">
            <v>44133.581261574102</v>
          </cell>
          <cell r="R3802">
            <v>44005</v>
          </cell>
          <cell r="S3802" t="str">
            <v>FRANKIE</v>
          </cell>
          <cell r="V3802" t="str">
            <v>42.413505</v>
          </cell>
          <cell r="W3802" t="str">
            <v>-71.042720</v>
          </cell>
        </row>
        <row r="3803">
          <cell r="B3803">
            <v>600891</v>
          </cell>
          <cell r="C3803" t="str">
            <v>LAFAYETTE</v>
          </cell>
          <cell r="D3803" t="str">
            <v>COSTA</v>
          </cell>
          <cell r="E3803">
            <v>0</v>
          </cell>
          <cell r="F3803" t="str">
            <v>R</v>
          </cell>
          <cell r="G3803" t="str">
            <v>17 EDITH ST</v>
          </cell>
          <cell r="H3803" t="str">
            <v>EVERETT</v>
          </cell>
          <cell r="I3803" t="str">
            <v>MA</v>
          </cell>
          <cell r="J3803" t="str">
            <v>2149.</v>
          </cell>
          <cell r="K3803" t="str">
            <v>Exact Auto Street Reference Geocoded</v>
          </cell>
          <cell r="M3803" t="str">
            <v>COSTA</v>
          </cell>
          <cell r="N3803" t="str">
            <v>COSTA</v>
          </cell>
          <cell r="P3803">
            <v>44002</v>
          </cell>
          <cell r="Q3803">
            <v>44133.581261574102</v>
          </cell>
          <cell r="S3803" t="str">
            <v>FRANKIE</v>
          </cell>
          <cell r="V3803" t="str">
            <v>42.418999</v>
          </cell>
          <cell r="W3803" t="str">
            <v>-71.048196</v>
          </cell>
        </row>
        <row r="3804">
          <cell r="B3804">
            <v>600892</v>
          </cell>
          <cell r="C3804" t="str">
            <v>FAIRHAVEN HIGH SCHOOL</v>
          </cell>
          <cell r="D3804" t="str">
            <v>COSTA</v>
          </cell>
          <cell r="E3804">
            <v>0</v>
          </cell>
          <cell r="F3804" t="str">
            <v>R</v>
          </cell>
          <cell r="G3804" t="str">
            <v>12 HUTTLESTON AVENUE</v>
          </cell>
          <cell r="H3804" t="str">
            <v>FAIRHAVEN</v>
          </cell>
          <cell r="I3804" t="str">
            <v>MA</v>
          </cell>
          <cell r="J3804" t="str">
            <v>2719.</v>
          </cell>
          <cell r="K3804" t="str">
            <v>Exact Auto Street Reference Geocoded</v>
          </cell>
          <cell r="M3804" t="str">
            <v>COSTA</v>
          </cell>
          <cell r="N3804" t="str">
            <v>COSTA</v>
          </cell>
          <cell r="P3804">
            <v>44002</v>
          </cell>
          <cell r="Q3804">
            <v>44088.626458333303</v>
          </cell>
          <cell r="S3804" t="str">
            <v>FRANKIE</v>
          </cell>
          <cell r="V3804" t="str">
            <v>41.642629</v>
          </cell>
          <cell r="W3804" t="str">
            <v>-70.905801</v>
          </cell>
        </row>
        <row r="3805">
          <cell r="B3805">
            <v>600893</v>
          </cell>
          <cell r="C3805" t="str">
            <v>HASTINGS MIDDLE SCHOOL</v>
          </cell>
          <cell r="D3805" t="str">
            <v>COSTA</v>
          </cell>
          <cell r="E3805">
            <v>0</v>
          </cell>
          <cell r="F3805" t="str">
            <v>R</v>
          </cell>
          <cell r="G3805" t="str">
            <v>30 SCHOOL STREET</v>
          </cell>
          <cell r="H3805" t="str">
            <v>FAIRHAVEN</v>
          </cell>
          <cell r="I3805" t="str">
            <v>MA</v>
          </cell>
          <cell r="J3805" t="str">
            <v>2719.</v>
          </cell>
          <cell r="K3805" t="str">
            <v>Exact Auto Street Reference Geocoded</v>
          </cell>
          <cell r="M3805" t="str">
            <v>COSTA</v>
          </cell>
          <cell r="N3805" t="str">
            <v>COSTA</v>
          </cell>
          <cell r="P3805">
            <v>44002</v>
          </cell>
          <cell r="Q3805">
            <v>44088.626458333303</v>
          </cell>
          <cell r="S3805" t="str">
            <v>FRANKIE</v>
          </cell>
          <cell r="V3805" t="str">
            <v>41.646272</v>
          </cell>
          <cell r="W3805" t="str">
            <v>-70.898178</v>
          </cell>
        </row>
        <row r="3806">
          <cell r="B3806">
            <v>600894</v>
          </cell>
          <cell r="C3806" t="str">
            <v>B.M.C DURFEE</v>
          </cell>
          <cell r="D3806" t="str">
            <v>COSTA</v>
          </cell>
          <cell r="E3806">
            <v>0</v>
          </cell>
          <cell r="F3806" t="str">
            <v>T</v>
          </cell>
          <cell r="G3806" t="str">
            <v>360 ELSBREE STREET</v>
          </cell>
          <cell r="H3806" t="str">
            <v>FALL RIVER</v>
          </cell>
          <cell r="I3806" t="str">
            <v>MA</v>
          </cell>
          <cell r="J3806" t="str">
            <v>2720.</v>
          </cell>
          <cell r="K3806" t="str">
            <v>Exact Auto Street Reference Geocoded</v>
          </cell>
          <cell r="M3806" t="str">
            <v>COSTA</v>
          </cell>
          <cell r="N3806" t="str">
            <v>COSTA</v>
          </cell>
          <cell r="O3806" t="str">
            <v>EFFECTIVE 8/10/20 Del in all locations unless cust chooses not to.</v>
          </cell>
          <cell r="P3806">
            <v>44002</v>
          </cell>
          <cell r="Q3806">
            <v>44098.491319444402</v>
          </cell>
          <cell r="R3806">
            <v>44473</v>
          </cell>
          <cell r="S3806" t="str">
            <v>FRANKIE</v>
          </cell>
          <cell r="V3806" t="str">
            <v>41.714347</v>
          </cell>
          <cell r="W3806" t="str">
            <v>-71.127651</v>
          </cell>
        </row>
        <row r="3807">
          <cell r="B3807">
            <v>600895</v>
          </cell>
          <cell r="C3807" t="str">
            <v>FALMOUTH HIGH SCHOOL</v>
          </cell>
          <cell r="D3807" t="str">
            <v>COSTA</v>
          </cell>
          <cell r="E3807">
            <v>0</v>
          </cell>
          <cell r="F3807" t="str">
            <v>T</v>
          </cell>
          <cell r="G3807" t="str">
            <v>874 GIFFORD STREET</v>
          </cell>
          <cell r="H3807" t="str">
            <v>FALMOUTH</v>
          </cell>
          <cell r="I3807" t="str">
            <v>MA</v>
          </cell>
          <cell r="J3807" t="str">
            <v>2540.</v>
          </cell>
          <cell r="K3807" t="str">
            <v>High Confidence Auto Street Ref Geocoded</v>
          </cell>
          <cell r="M3807" t="str">
            <v>COSTA</v>
          </cell>
          <cell r="N3807" t="str">
            <v>COSTA</v>
          </cell>
          <cell r="P3807">
            <v>44002</v>
          </cell>
          <cell r="Q3807">
            <v>44127.702152777798</v>
          </cell>
          <cell r="R3807">
            <v>44473</v>
          </cell>
          <cell r="S3807" t="str">
            <v>FRANKIE</v>
          </cell>
          <cell r="V3807" t="str">
            <v>41.585204</v>
          </cell>
          <cell r="W3807" t="str">
            <v>-70.605642</v>
          </cell>
        </row>
        <row r="3808">
          <cell r="B3808">
            <v>600896</v>
          </cell>
          <cell r="C3808" t="str">
            <v>LAWRENCE SCHOOL</v>
          </cell>
          <cell r="D3808" t="str">
            <v>COSTA</v>
          </cell>
          <cell r="E3808">
            <v>0</v>
          </cell>
          <cell r="F3808" t="str">
            <v>T</v>
          </cell>
          <cell r="G3808" t="str">
            <v>113 LAKEVIEW AVENUE</v>
          </cell>
          <cell r="H3808" t="str">
            <v>FALMOUTH</v>
          </cell>
          <cell r="I3808" t="str">
            <v>MA</v>
          </cell>
          <cell r="J3808" t="str">
            <v>2540.</v>
          </cell>
          <cell r="K3808" t="str">
            <v>Exact Auto Street Reference Geocoded</v>
          </cell>
          <cell r="M3808" t="str">
            <v>COSTA</v>
          </cell>
          <cell r="N3808" t="str">
            <v>COSTA</v>
          </cell>
          <cell r="P3808">
            <v>44002</v>
          </cell>
          <cell r="Q3808">
            <v>44127.702152777798</v>
          </cell>
          <cell r="R3808">
            <v>44473</v>
          </cell>
          <cell r="S3808" t="str">
            <v>FRANKIE</v>
          </cell>
          <cell r="V3808" t="str">
            <v>41.556953</v>
          </cell>
          <cell r="W3808" t="str">
            <v>-70.616746</v>
          </cell>
        </row>
        <row r="3809">
          <cell r="B3809">
            <v>600897</v>
          </cell>
          <cell r="C3809" t="str">
            <v>FITCHBURG HIGH SCHOOL</v>
          </cell>
          <cell r="D3809" t="str">
            <v>COSTA</v>
          </cell>
          <cell r="E3809">
            <v>0</v>
          </cell>
          <cell r="F3809" t="str">
            <v>T</v>
          </cell>
          <cell r="G3809" t="str">
            <v>140 ARN-HOW FARM ROAD</v>
          </cell>
          <cell r="H3809" t="str">
            <v>FITCHBURG</v>
          </cell>
          <cell r="I3809" t="str">
            <v>MA</v>
          </cell>
          <cell r="J3809" t="str">
            <v>1420.</v>
          </cell>
          <cell r="K3809" t="str">
            <v>Exact Auto Street Reference Geocoded</v>
          </cell>
          <cell r="M3809" t="str">
            <v>COSTA</v>
          </cell>
          <cell r="N3809" t="str">
            <v>COSTA</v>
          </cell>
          <cell r="P3809">
            <v>44002</v>
          </cell>
          <cell r="Q3809">
            <v>44098.491319444402</v>
          </cell>
          <cell r="R3809">
            <v>44473</v>
          </cell>
          <cell r="S3809" t="str">
            <v>FRANKIE</v>
          </cell>
          <cell r="V3809" t="str">
            <v>42.622457</v>
          </cell>
          <cell r="W3809" t="str">
            <v>-71.804995</v>
          </cell>
        </row>
        <row r="3810">
          <cell r="B3810">
            <v>600898</v>
          </cell>
          <cell r="C3810" t="str">
            <v>MCKAY ARTS ACADEMY</v>
          </cell>
          <cell r="D3810" t="str">
            <v>COSTA</v>
          </cell>
          <cell r="E3810">
            <v>0</v>
          </cell>
          <cell r="F3810" t="str">
            <v>T</v>
          </cell>
          <cell r="G3810" t="str">
            <v>67 RINDGE RD</v>
          </cell>
          <cell r="H3810" t="str">
            <v>FITCHBURG</v>
          </cell>
          <cell r="I3810" t="str">
            <v>MA</v>
          </cell>
          <cell r="J3810" t="str">
            <v>1420.</v>
          </cell>
          <cell r="K3810" t="str">
            <v>Exact Auto Street Reference Geocoded</v>
          </cell>
          <cell r="M3810" t="str">
            <v>COSTA</v>
          </cell>
          <cell r="N3810" t="str">
            <v>COSTA</v>
          </cell>
          <cell r="P3810">
            <v>44002</v>
          </cell>
          <cell r="Q3810">
            <v>44098.491319444402</v>
          </cell>
          <cell r="R3810">
            <v>44473</v>
          </cell>
          <cell r="S3810" t="str">
            <v>FRANKIE</v>
          </cell>
          <cell r="V3810" t="str">
            <v>42.594643</v>
          </cell>
          <cell r="W3810" t="str">
            <v>-71.790371</v>
          </cell>
        </row>
        <row r="3811">
          <cell r="B3811">
            <v>600899</v>
          </cell>
          <cell r="C3811" t="str">
            <v>FOXBOROUGH HIGH</v>
          </cell>
          <cell r="D3811" t="str">
            <v>COSTA</v>
          </cell>
          <cell r="E3811">
            <v>0</v>
          </cell>
          <cell r="F3811" t="str">
            <v>R</v>
          </cell>
          <cell r="G3811" t="str">
            <v>120 SOUTH</v>
          </cell>
          <cell r="H3811" t="str">
            <v>FOXBOROUGH</v>
          </cell>
          <cell r="I3811" t="str">
            <v>MA</v>
          </cell>
          <cell r="J3811" t="str">
            <v>2035.</v>
          </cell>
          <cell r="K3811" t="str">
            <v>High Confidence Auto Street Ref Geocoded</v>
          </cell>
          <cell r="M3811" t="str">
            <v>COSTA</v>
          </cell>
          <cell r="N3811" t="str">
            <v>COSTA</v>
          </cell>
          <cell r="P3811">
            <v>44002</v>
          </cell>
          <cell r="Q3811">
            <v>44133.581261574102</v>
          </cell>
          <cell r="S3811" t="str">
            <v>FRANKIE</v>
          </cell>
          <cell r="V3811" t="str">
            <v>42.055880</v>
          </cell>
          <cell r="W3811" t="str">
            <v>-71.253911</v>
          </cell>
        </row>
        <row r="3812">
          <cell r="B3812">
            <v>600900</v>
          </cell>
          <cell r="C3812" t="str">
            <v>JOHN J AHERN INTERMEDIAT</v>
          </cell>
          <cell r="D3812" t="str">
            <v>COSTA</v>
          </cell>
          <cell r="E3812">
            <v>0</v>
          </cell>
          <cell r="F3812" t="str">
            <v>T</v>
          </cell>
          <cell r="G3812" t="str">
            <v>111 MECHANIC ST</v>
          </cell>
          <cell r="H3812" t="str">
            <v>FOXBOROUGH</v>
          </cell>
          <cell r="I3812" t="str">
            <v>MA</v>
          </cell>
          <cell r="J3812" t="str">
            <v>2035.</v>
          </cell>
          <cell r="K3812" t="str">
            <v>Exact Auto Street Reference Geocoded</v>
          </cell>
          <cell r="M3812" t="str">
            <v>COSTA</v>
          </cell>
          <cell r="N3812" t="str">
            <v>COSTA</v>
          </cell>
          <cell r="P3812">
            <v>44002</v>
          </cell>
          <cell r="Q3812">
            <v>44127.702152777798</v>
          </cell>
          <cell r="R3812">
            <v>44473</v>
          </cell>
          <cell r="S3812" t="str">
            <v>FRANKIE</v>
          </cell>
          <cell r="V3812" t="str">
            <v>42.074047</v>
          </cell>
          <cell r="W3812" t="str">
            <v>-71.238379</v>
          </cell>
        </row>
        <row r="3813">
          <cell r="B3813">
            <v>600902</v>
          </cell>
          <cell r="C3813" t="str">
            <v>FRANKLIN HIGH</v>
          </cell>
          <cell r="D3813" t="str">
            <v>COSTA</v>
          </cell>
          <cell r="E3813">
            <v>0</v>
          </cell>
          <cell r="F3813" t="str">
            <v>T</v>
          </cell>
          <cell r="G3813" t="str">
            <v>218 OAK STREET</v>
          </cell>
          <cell r="H3813" t="str">
            <v>FRANKLIN</v>
          </cell>
          <cell r="I3813" t="str">
            <v>MA</v>
          </cell>
          <cell r="J3813" t="str">
            <v>2038.</v>
          </cell>
          <cell r="K3813" t="str">
            <v>Exact Auto Street Reference Geocoded</v>
          </cell>
          <cell r="M3813" t="str">
            <v>COSTA</v>
          </cell>
          <cell r="N3813" t="str">
            <v>COSTA</v>
          </cell>
          <cell r="O3813" t="str">
            <v>EFFECTIVE 8/10/20 Del in all locations unless cust chooses not to.</v>
          </cell>
          <cell r="P3813">
            <v>44002</v>
          </cell>
          <cell r="Q3813">
            <v>44127.702152777798</v>
          </cell>
          <cell r="R3813">
            <v>44473</v>
          </cell>
          <cell r="S3813" t="str">
            <v>FRANKIE</v>
          </cell>
          <cell r="V3813" t="str">
            <v>42.093236</v>
          </cell>
          <cell r="W3813" t="str">
            <v>-71.405694</v>
          </cell>
        </row>
        <row r="3814">
          <cell r="B3814">
            <v>600903</v>
          </cell>
          <cell r="C3814" t="str">
            <v>REMINGTON MIDDLE SCHOOL</v>
          </cell>
          <cell r="D3814" t="str">
            <v>COSTA</v>
          </cell>
          <cell r="E3814">
            <v>0</v>
          </cell>
          <cell r="F3814" t="str">
            <v>T</v>
          </cell>
          <cell r="G3814" t="str">
            <v>628 WASHINGTON ST</v>
          </cell>
          <cell r="H3814" t="str">
            <v>FRANKLIN</v>
          </cell>
          <cell r="I3814" t="str">
            <v>MA</v>
          </cell>
          <cell r="J3814" t="str">
            <v>2038.</v>
          </cell>
          <cell r="K3814" t="str">
            <v>Exact Auto Street Reference Geocoded</v>
          </cell>
          <cell r="M3814" t="str">
            <v>COSTA</v>
          </cell>
          <cell r="N3814" t="str">
            <v>COSTA</v>
          </cell>
          <cell r="P3814">
            <v>44002</v>
          </cell>
          <cell r="Q3814">
            <v>44127.702152777798</v>
          </cell>
          <cell r="S3814" t="str">
            <v>FRANKIE</v>
          </cell>
          <cell r="V3814" t="str">
            <v>42.056172</v>
          </cell>
          <cell r="W3814" t="str">
            <v>-71.419874</v>
          </cell>
        </row>
        <row r="3815">
          <cell r="B3815">
            <v>600904</v>
          </cell>
          <cell r="C3815" t="str">
            <v>APPONEQUET REGIONAL HIGH</v>
          </cell>
          <cell r="D3815" t="str">
            <v>COSTA</v>
          </cell>
          <cell r="E3815">
            <v>0</v>
          </cell>
          <cell r="F3815" t="str">
            <v>R</v>
          </cell>
          <cell r="G3815" t="str">
            <v>100 HOWLAND ROAD</v>
          </cell>
          <cell r="H3815" t="str">
            <v>LAKEVILLE</v>
          </cell>
          <cell r="I3815" t="str">
            <v>MA</v>
          </cell>
          <cell r="J3815" t="str">
            <v>2347.</v>
          </cell>
          <cell r="K3815" t="str">
            <v>Exact Auto Street Reference Geocoded</v>
          </cell>
          <cell r="M3815" t="str">
            <v>COSTA</v>
          </cell>
          <cell r="N3815" t="str">
            <v>COSTA</v>
          </cell>
          <cell r="P3815">
            <v>44002</v>
          </cell>
          <cell r="Q3815">
            <v>44134.628391203703</v>
          </cell>
          <cell r="S3815" t="str">
            <v>FRANKIE</v>
          </cell>
          <cell r="V3815" t="str">
            <v>41.793865</v>
          </cell>
          <cell r="W3815" t="str">
            <v>-70.984126</v>
          </cell>
        </row>
        <row r="3816">
          <cell r="B3816">
            <v>600905</v>
          </cell>
          <cell r="C3816" t="str">
            <v>FREETOWN-LAKEVILLE MIDDL</v>
          </cell>
          <cell r="D3816" t="str">
            <v>COSTA</v>
          </cell>
          <cell r="E3816">
            <v>0</v>
          </cell>
          <cell r="F3816" t="str">
            <v>R</v>
          </cell>
          <cell r="G3816" t="str">
            <v>96 HOWLAND ROAD</v>
          </cell>
          <cell r="H3816" t="str">
            <v>LAKEVILLE</v>
          </cell>
          <cell r="I3816" t="str">
            <v>MA</v>
          </cell>
          <cell r="J3816" t="str">
            <v>2347.</v>
          </cell>
          <cell r="K3816" t="str">
            <v>High Confidence Auto Street Ref Geocoded</v>
          </cell>
          <cell r="M3816" t="str">
            <v>COSTA</v>
          </cell>
          <cell r="N3816" t="str">
            <v>COSTA</v>
          </cell>
          <cell r="P3816">
            <v>44002</v>
          </cell>
          <cell r="Q3816">
            <v>44134.628391203703</v>
          </cell>
          <cell r="S3816" t="str">
            <v>FRANKIE</v>
          </cell>
          <cell r="V3816" t="str">
            <v>41.794363</v>
          </cell>
          <cell r="W3816" t="str">
            <v>-70.985865</v>
          </cell>
        </row>
        <row r="3817">
          <cell r="B3817">
            <v>600906</v>
          </cell>
          <cell r="C3817" t="str">
            <v>ELM STREET SCHOOL</v>
          </cell>
          <cell r="D3817" t="str">
            <v>COSTA</v>
          </cell>
          <cell r="E3817">
            <v>0</v>
          </cell>
          <cell r="F3817" t="str">
            <v>R</v>
          </cell>
          <cell r="G3817" t="str">
            <v>130 ELM</v>
          </cell>
          <cell r="H3817" t="str">
            <v>GARDNER</v>
          </cell>
          <cell r="I3817" t="str">
            <v>MA</v>
          </cell>
          <cell r="J3817" t="str">
            <v>1440.</v>
          </cell>
          <cell r="K3817" t="str">
            <v>Med Confidence Auto Street Ref Geocoded</v>
          </cell>
          <cell r="M3817" t="str">
            <v>COSTA</v>
          </cell>
          <cell r="N3817" t="str">
            <v>COSTA</v>
          </cell>
          <cell r="P3817">
            <v>44002</v>
          </cell>
          <cell r="Q3817">
            <v>44133.581261574102</v>
          </cell>
          <cell r="S3817" t="str">
            <v>FRANKIE</v>
          </cell>
          <cell r="V3817" t="str">
            <v>42.575866</v>
          </cell>
          <cell r="W3817" t="str">
            <v>-71.983743</v>
          </cell>
        </row>
        <row r="3818">
          <cell r="B3818">
            <v>600907</v>
          </cell>
          <cell r="C3818" t="str">
            <v>GARDNER HIGH</v>
          </cell>
          <cell r="D3818" t="str">
            <v>COSTA</v>
          </cell>
          <cell r="E3818">
            <v>0</v>
          </cell>
          <cell r="F3818" t="str">
            <v>R</v>
          </cell>
          <cell r="G3818" t="str">
            <v>200 CATHERINE</v>
          </cell>
          <cell r="H3818" t="str">
            <v>GARDNER</v>
          </cell>
          <cell r="I3818" t="str">
            <v>MA</v>
          </cell>
          <cell r="J3818" t="str">
            <v>1440.</v>
          </cell>
          <cell r="K3818" t="str">
            <v>High Confidence Auto Street Ref Geocoded</v>
          </cell>
          <cell r="M3818" t="str">
            <v>COSTA</v>
          </cell>
          <cell r="N3818" t="str">
            <v>COSTA</v>
          </cell>
          <cell r="O3818" t="str">
            <v>EFFECTIVE 8/10/20 Del in all locations unless cust chooses not to.</v>
          </cell>
          <cell r="P3818">
            <v>44002</v>
          </cell>
          <cell r="Q3818">
            <v>44133.581261574102</v>
          </cell>
          <cell r="R3818">
            <v>44006</v>
          </cell>
          <cell r="S3818" t="str">
            <v>FRANKIE</v>
          </cell>
          <cell r="V3818" t="str">
            <v>42.583117</v>
          </cell>
          <cell r="W3818" t="str">
            <v>-71.978028</v>
          </cell>
        </row>
        <row r="3819">
          <cell r="B3819">
            <v>600909</v>
          </cell>
          <cell r="C3819" t="str">
            <v>GEORGETOWN MIDDLE/ HIGH</v>
          </cell>
          <cell r="D3819" t="str">
            <v>COSTA</v>
          </cell>
          <cell r="E3819">
            <v>0</v>
          </cell>
          <cell r="F3819" t="str">
            <v>T</v>
          </cell>
          <cell r="G3819" t="str">
            <v>11 WINTER STREET</v>
          </cell>
          <cell r="H3819" t="str">
            <v>GEORGETOWN</v>
          </cell>
          <cell r="I3819" t="str">
            <v>MA</v>
          </cell>
          <cell r="J3819" t="str">
            <v>1833.</v>
          </cell>
          <cell r="K3819" t="str">
            <v>Exact Auto Street Reference Geocoded</v>
          </cell>
          <cell r="M3819" t="str">
            <v>COSTA</v>
          </cell>
          <cell r="N3819" t="str">
            <v>COSTA</v>
          </cell>
          <cell r="P3819">
            <v>44002</v>
          </cell>
          <cell r="Q3819">
            <v>44028.581006944398</v>
          </cell>
          <cell r="S3819" t="str">
            <v>FRANKIE</v>
          </cell>
          <cell r="V3819" t="str">
            <v>42.722883</v>
          </cell>
          <cell r="W3819" t="str">
            <v>-70.989020</v>
          </cell>
        </row>
        <row r="3820">
          <cell r="B3820">
            <v>600910</v>
          </cell>
          <cell r="C3820" t="str">
            <v>PENN BROOK</v>
          </cell>
          <cell r="D3820" t="str">
            <v>COSTA</v>
          </cell>
          <cell r="E3820">
            <v>0</v>
          </cell>
          <cell r="F3820" t="str">
            <v>T</v>
          </cell>
          <cell r="G3820" t="str">
            <v>68 ELM STREET</v>
          </cell>
          <cell r="H3820" t="str">
            <v>GEORGETOWN</v>
          </cell>
          <cell r="I3820" t="str">
            <v>MA</v>
          </cell>
          <cell r="J3820" t="str">
            <v>1833.</v>
          </cell>
          <cell r="K3820" t="str">
            <v>Exact Auto Street Reference Geocoded</v>
          </cell>
          <cell r="M3820" t="str">
            <v>COSTA</v>
          </cell>
          <cell r="N3820" t="str">
            <v>COSTA</v>
          </cell>
          <cell r="P3820">
            <v>44002</v>
          </cell>
          <cell r="Q3820">
            <v>44028.581006944398</v>
          </cell>
          <cell r="S3820" t="str">
            <v>FRANKIE</v>
          </cell>
          <cell r="V3820" t="str">
            <v>42.713849</v>
          </cell>
          <cell r="W3820" t="str">
            <v>-70.985624</v>
          </cell>
        </row>
        <row r="3821">
          <cell r="B3821">
            <v>600913</v>
          </cell>
          <cell r="C3821" t="str">
            <v>GLOUCESTER HIGH SCHOOL</v>
          </cell>
          <cell r="D3821" t="str">
            <v>COSTA</v>
          </cell>
          <cell r="E3821">
            <v>0</v>
          </cell>
          <cell r="F3821" t="str">
            <v>T</v>
          </cell>
          <cell r="G3821" t="str">
            <v>32 LESLIE O. JOHNSON</v>
          </cell>
          <cell r="H3821" t="str">
            <v>GLOUCESTER</v>
          </cell>
          <cell r="I3821" t="str">
            <v>MA</v>
          </cell>
          <cell r="J3821" t="str">
            <v>1930.</v>
          </cell>
          <cell r="K3821" t="str">
            <v>High Confidence Auto Street Ref Geocoded</v>
          </cell>
          <cell r="M3821" t="str">
            <v>COSTA</v>
          </cell>
          <cell r="N3821" t="str">
            <v>COSTA</v>
          </cell>
          <cell r="P3821">
            <v>44002</v>
          </cell>
          <cell r="Q3821">
            <v>44127.702152777798</v>
          </cell>
          <cell r="R3821">
            <v>44473</v>
          </cell>
          <cell r="S3821" t="str">
            <v>FRANKIE</v>
          </cell>
          <cell r="V3821" t="str">
            <v>42.613129</v>
          </cell>
          <cell r="W3821" t="str">
            <v>-70.675055</v>
          </cell>
        </row>
        <row r="3822">
          <cell r="B3822">
            <v>600914</v>
          </cell>
          <cell r="C3822" t="str">
            <v>O MALEY MIDDLE SCHOOL</v>
          </cell>
          <cell r="D3822" t="str">
            <v>COSTA</v>
          </cell>
          <cell r="E3822">
            <v>0</v>
          </cell>
          <cell r="F3822" t="str">
            <v>T</v>
          </cell>
          <cell r="G3822" t="str">
            <v>32 CHERRY STREET</v>
          </cell>
          <cell r="H3822" t="str">
            <v>GLOUCESTER</v>
          </cell>
          <cell r="I3822" t="str">
            <v>MA</v>
          </cell>
          <cell r="J3822" t="str">
            <v>1930.</v>
          </cell>
          <cell r="K3822" t="str">
            <v>Exact Auto Street Reference Geocoded</v>
          </cell>
          <cell r="M3822" t="str">
            <v>COSTA</v>
          </cell>
          <cell r="N3822" t="str">
            <v>COSTA</v>
          </cell>
          <cell r="P3822">
            <v>44002</v>
          </cell>
          <cell r="Q3822">
            <v>44127.702152777798</v>
          </cell>
          <cell r="R3822">
            <v>44473</v>
          </cell>
          <cell r="S3822" t="str">
            <v>FRANKIE</v>
          </cell>
          <cell r="V3822" t="str">
            <v>42.627903</v>
          </cell>
          <cell r="W3822" t="str">
            <v>-70.672059</v>
          </cell>
        </row>
        <row r="3823">
          <cell r="B3823">
            <v>600915</v>
          </cell>
          <cell r="C3823" t="str">
            <v>GRAFTON HIGH SCHOOL</v>
          </cell>
          <cell r="D3823" t="str">
            <v>COSTA</v>
          </cell>
          <cell r="E3823">
            <v>0</v>
          </cell>
          <cell r="F3823" t="str">
            <v>R</v>
          </cell>
          <cell r="G3823" t="str">
            <v>24 PROVIDENCE RD</v>
          </cell>
          <cell r="H3823" t="str">
            <v>GRAFTON</v>
          </cell>
          <cell r="I3823" t="str">
            <v>MA</v>
          </cell>
          <cell r="J3823" t="str">
            <v>1519.</v>
          </cell>
          <cell r="K3823" t="str">
            <v>Exact Auto Street Reference Geocoded</v>
          </cell>
          <cell r="M3823" t="str">
            <v>COSTA</v>
          </cell>
          <cell r="N3823" t="str">
            <v>COSTA</v>
          </cell>
          <cell r="P3823">
            <v>44002</v>
          </cell>
          <cell r="Q3823">
            <v>44133.581261574102</v>
          </cell>
          <cell r="S3823" t="str">
            <v>FRANKIE</v>
          </cell>
          <cell r="V3823" t="str">
            <v>42.211291</v>
          </cell>
          <cell r="W3823" t="str">
            <v>-71.692100</v>
          </cell>
        </row>
        <row r="3824">
          <cell r="B3824">
            <v>600916</v>
          </cell>
          <cell r="C3824" t="str">
            <v>MILLBURY STREET ELEMENTA</v>
          </cell>
          <cell r="D3824" t="str">
            <v>COSTA</v>
          </cell>
          <cell r="E3824">
            <v>0</v>
          </cell>
          <cell r="F3824" t="str">
            <v>R</v>
          </cell>
          <cell r="G3824" t="str">
            <v>105 MILLBURY ST.</v>
          </cell>
          <cell r="H3824" t="str">
            <v>GRAFTON</v>
          </cell>
          <cell r="I3824" t="str">
            <v>MA</v>
          </cell>
          <cell r="J3824" t="str">
            <v>1519.</v>
          </cell>
          <cell r="K3824" t="str">
            <v>High Confidence Auto Street Ref Geocoded</v>
          </cell>
          <cell r="M3824" t="str">
            <v>COSTA</v>
          </cell>
          <cell r="N3824" t="str">
            <v>COSTA</v>
          </cell>
          <cell r="P3824">
            <v>44002</v>
          </cell>
          <cell r="Q3824">
            <v>44133.581261574102</v>
          </cell>
          <cell r="S3824" t="str">
            <v>FRANKIE</v>
          </cell>
          <cell r="V3824" t="str">
            <v>42.199670</v>
          </cell>
          <cell r="W3824" t="str">
            <v>-71.709542</v>
          </cell>
        </row>
        <row r="3825">
          <cell r="B3825">
            <v>600918</v>
          </cell>
          <cell r="C3825" t="str">
            <v>DIMAN REGIONAL VOC-TECH</v>
          </cell>
          <cell r="D3825" t="str">
            <v>COSTA</v>
          </cell>
          <cell r="E3825">
            <v>0</v>
          </cell>
          <cell r="F3825" t="str">
            <v>T</v>
          </cell>
          <cell r="G3825" t="str">
            <v>251 STONEHAVEN ROAD</v>
          </cell>
          <cell r="H3825" t="str">
            <v>FALL RIVER</v>
          </cell>
          <cell r="I3825" t="str">
            <v>MA</v>
          </cell>
          <cell r="J3825" t="str">
            <v>2723.</v>
          </cell>
          <cell r="K3825" t="str">
            <v>Exact Auto Street Reference Geocoded</v>
          </cell>
          <cell r="M3825" t="str">
            <v>COSTA</v>
          </cell>
          <cell r="N3825" t="str">
            <v>COSTA</v>
          </cell>
          <cell r="P3825">
            <v>44002</v>
          </cell>
          <cell r="Q3825">
            <v>44127.702152777798</v>
          </cell>
          <cell r="R3825">
            <v>44473</v>
          </cell>
          <cell r="S3825" t="str">
            <v>FRANKIE</v>
          </cell>
          <cell r="V3825" t="str">
            <v>41.699543</v>
          </cell>
          <cell r="W3825" t="str">
            <v>-71.126678</v>
          </cell>
        </row>
        <row r="3826">
          <cell r="B3826">
            <v>600919</v>
          </cell>
          <cell r="C3826" t="str">
            <v>GREATER LOWELL REGIONAL</v>
          </cell>
          <cell r="D3826" t="str">
            <v>COSTA</v>
          </cell>
          <cell r="E3826">
            <v>0</v>
          </cell>
          <cell r="F3826" t="str">
            <v>R</v>
          </cell>
          <cell r="G3826" t="str">
            <v>250 PAWTUCKET BLVD</v>
          </cell>
          <cell r="H3826" t="str">
            <v>TYNGSBORO</v>
          </cell>
          <cell r="I3826" t="str">
            <v>MA</v>
          </cell>
          <cell r="J3826" t="str">
            <v>1879.</v>
          </cell>
          <cell r="K3826" t="str">
            <v>High Confidence Auto Street Ref Geocoded</v>
          </cell>
          <cell r="M3826" t="str">
            <v>COSTA</v>
          </cell>
          <cell r="N3826" t="str">
            <v>COSTA</v>
          </cell>
          <cell r="P3826">
            <v>44002</v>
          </cell>
          <cell r="Q3826">
            <v>44134.628391203703</v>
          </cell>
          <cell r="S3826" t="str">
            <v>FRANKIE</v>
          </cell>
          <cell r="V3826" t="str">
            <v>42.651244</v>
          </cell>
          <cell r="W3826" t="str">
            <v>-71.385376</v>
          </cell>
        </row>
        <row r="3827">
          <cell r="B3827">
            <v>600920</v>
          </cell>
          <cell r="C3827" t="str">
            <v>GR. N.B. REG. VOC. TECH</v>
          </cell>
          <cell r="D3827" t="str">
            <v>COSTA</v>
          </cell>
          <cell r="E3827">
            <v>0</v>
          </cell>
          <cell r="F3827" t="str">
            <v>T</v>
          </cell>
          <cell r="G3827" t="str">
            <v>1121 ASHLEY BLVD</v>
          </cell>
          <cell r="H3827" t="str">
            <v>NEW BEDFORD</v>
          </cell>
          <cell r="I3827" t="str">
            <v>MA</v>
          </cell>
          <cell r="J3827" t="str">
            <v>2745.</v>
          </cell>
          <cell r="K3827" t="str">
            <v>Exact Auto Street Reference Geocoded</v>
          </cell>
          <cell r="M3827" t="str">
            <v>COSTA</v>
          </cell>
          <cell r="N3827" t="str">
            <v>COSTA</v>
          </cell>
          <cell r="P3827">
            <v>44002</v>
          </cell>
          <cell r="Q3827">
            <v>44131.472418981502</v>
          </cell>
          <cell r="R3827">
            <v>44473</v>
          </cell>
          <cell r="S3827" t="str">
            <v>FRANKIE</v>
          </cell>
          <cell r="V3827" t="str">
            <v>41.689681</v>
          </cell>
          <cell r="W3827" t="str">
            <v>-70.934743</v>
          </cell>
        </row>
        <row r="3828">
          <cell r="B3828">
            <v>600923</v>
          </cell>
          <cell r="C3828" t="str">
            <v>GROTON DUNSTABLE REGIONA</v>
          </cell>
          <cell r="D3828" t="str">
            <v>COSTA</v>
          </cell>
          <cell r="E3828">
            <v>0</v>
          </cell>
          <cell r="F3828" t="str">
            <v>T</v>
          </cell>
          <cell r="G3828" t="str">
            <v>703 CHICOPEE RD</v>
          </cell>
          <cell r="H3828" t="str">
            <v>GROTON</v>
          </cell>
          <cell r="I3828" t="str">
            <v>MA</v>
          </cell>
          <cell r="J3828" t="str">
            <v>1450.</v>
          </cell>
          <cell r="K3828" t="str">
            <v>High Confidence Auto Street Ref Geocoded</v>
          </cell>
          <cell r="M3828" t="str">
            <v>COSTA</v>
          </cell>
          <cell r="N3828" t="str">
            <v>COSTA</v>
          </cell>
          <cell r="P3828">
            <v>44002</v>
          </cell>
          <cell r="Q3828">
            <v>44088.445752314801</v>
          </cell>
          <cell r="R3828">
            <v>44473</v>
          </cell>
          <cell r="S3828" t="str">
            <v>FRANKIE</v>
          </cell>
          <cell r="V3828" t="str">
            <v>42.646558</v>
          </cell>
          <cell r="W3828" t="str">
            <v>-71.535853</v>
          </cell>
        </row>
        <row r="3829">
          <cell r="B3829">
            <v>600924</v>
          </cell>
          <cell r="C3829" t="str">
            <v>GROTON-DUNSTABLE MIDDLE</v>
          </cell>
          <cell r="D3829" t="str">
            <v>COSTA</v>
          </cell>
          <cell r="E3829">
            <v>0</v>
          </cell>
          <cell r="F3829" t="str">
            <v>T</v>
          </cell>
          <cell r="G3829" t="str">
            <v>346 MAIN ST.</v>
          </cell>
          <cell r="H3829" t="str">
            <v>GROTON</v>
          </cell>
          <cell r="I3829" t="str">
            <v>MA</v>
          </cell>
          <cell r="J3829" t="str">
            <v>1450.</v>
          </cell>
          <cell r="K3829" t="str">
            <v>High Confidence Auto Street Ref Geocoded</v>
          </cell>
          <cell r="M3829" t="str">
            <v>COSTA</v>
          </cell>
          <cell r="N3829" t="str">
            <v>COSTA</v>
          </cell>
          <cell r="P3829">
            <v>44002</v>
          </cell>
          <cell r="Q3829">
            <v>44088.445752314801</v>
          </cell>
          <cell r="R3829">
            <v>44256</v>
          </cell>
          <cell r="S3829" t="str">
            <v>FRANKIE</v>
          </cell>
          <cell r="V3829" t="str">
            <v>42.604293</v>
          </cell>
          <cell r="W3829" t="str">
            <v>-71.603235</v>
          </cell>
        </row>
        <row r="3830">
          <cell r="B3830">
            <v>600925</v>
          </cell>
          <cell r="C3830" t="str">
            <v>HAMILTON-WENHAM REGIONAL</v>
          </cell>
          <cell r="D3830" t="str">
            <v>COSTA</v>
          </cell>
          <cell r="E3830">
            <v>0</v>
          </cell>
          <cell r="F3830" t="str">
            <v>R</v>
          </cell>
          <cell r="G3830" t="str">
            <v>775 BAY ROAD</v>
          </cell>
          <cell r="H3830" t="str">
            <v>SOUTH HAMILTON</v>
          </cell>
          <cell r="I3830" t="str">
            <v>MA</v>
          </cell>
          <cell r="J3830" t="str">
            <v>1982.</v>
          </cell>
          <cell r="K3830" t="str">
            <v>Exact Auto Street Reference Geocoded</v>
          </cell>
          <cell r="M3830" t="str">
            <v>COSTA</v>
          </cell>
          <cell r="N3830" t="str">
            <v>COSTA</v>
          </cell>
          <cell r="P3830">
            <v>44002</v>
          </cell>
          <cell r="Q3830">
            <v>44133.581261574102</v>
          </cell>
          <cell r="S3830" t="str">
            <v>FRANKIE</v>
          </cell>
          <cell r="V3830" t="str">
            <v>42.629543</v>
          </cell>
          <cell r="W3830" t="str">
            <v>-70.849261</v>
          </cell>
        </row>
        <row r="3831">
          <cell r="B3831">
            <v>600926</v>
          </cell>
          <cell r="C3831" t="str">
            <v>WINTHROP SCHOOL</v>
          </cell>
          <cell r="D3831" t="str">
            <v>COSTA</v>
          </cell>
          <cell r="E3831">
            <v>0</v>
          </cell>
          <cell r="F3831" t="str">
            <v>R</v>
          </cell>
          <cell r="G3831" t="str">
            <v>325 BAY ROAD</v>
          </cell>
          <cell r="H3831" t="str">
            <v>SOUTH HAMILTON</v>
          </cell>
          <cell r="I3831" t="str">
            <v>MA</v>
          </cell>
          <cell r="J3831" t="str">
            <v>1982.</v>
          </cell>
          <cell r="K3831" t="str">
            <v>Exact Auto Street Reference Geocoded</v>
          </cell>
          <cell r="M3831" t="str">
            <v>COSTA</v>
          </cell>
          <cell r="N3831" t="str">
            <v>COSTA</v>
          </cell>
          <cell r="P3831">
            <v>44002</v>
          </cell>
          <cell r="Q3831">
            <v>44133.581261574102</v>
          </cell>
          <cell r="S3831" t="str">
            <v>FRANKIE</v>
          </cell>
          <cell r="V3831" t="str">
            <v>42.613470</v>
          </cell>
          <cell r="W3831" t="str">
            <v>-70.871730</v>
          </cell>
        </row>
        <row r="3832">
          <cell r="B3832">
            <v>600929</v>
          </cell>
          <cell r="C3832" t="str">
            <v>HANOVER HIGH</v>
          </cell>
          <cell r="D3832" t="str">
            <v>COSTA</v>
          </cell>
          <cell r="E3832">
            <v>0</v>
          </cell>
          <cell r="F3832" t="str">
            <v>T</v>
          </cell>
          <cell r="G3832" t="str">
            <v>287 CEDAR STREET</v>
          </cell>
          <cell r="H3832" t="str">
            <v>HANOVER</v>
          </cell>
          <cell r="I3832" t="str">
            <v>MA</v>
          </cell>
          <cell r="J3832" t="str">
            <v>2339.</v>
          </cell>
          <cell r="K3832" t="str">
            <v>Exact Auto Street Reference Geocoded</v>
          </cell>
          <cell r="M3832" t="str">
            <v>COSTA</v>
          </cell>
          <cell r="N3832" t="str">
            <v>COSTA</v>
          </cell>
          <cell r="P3832">
            <v>44002</v>
          </cell>
          <cell r="Q3832">
            <v>44127.702152777798</v>
          </cell>
          <cell r="R3832">
            <v>44473</v>
          </cell>
          <cell r="S3832" t="str">
            <v>FRANKIE</v>
          </cell>
          <cell r="V3832" t="str">
            <v>42.128463</v>
          </cell>
          <cell r="W3832" t="str">
            <v>-70.873855</v>
          </cell>
        </row>
        <row r="3833">
          <cell r="B3833">
            <v>600930</v>
          </cell>
          <cell r="C3833" t="str">
            <v>HANOVER MIDDLE SCHOOL</v>
          </cell>
          <cell r="D3833" t="str">
            <v>COSTA</v>
          </cell>
          <cell r="E3833">
            <v>0</v>
          </cell>
          <cell r="F3833" t="str">
            <v>T</v>
          </cell>
          <cell r="G3833" t="str">
            <v>45 WHITING STREET</v>
          </cell>
          <cell r="H3833" t="str">
            <v>HANOVER</v>
          </cell>
          <cell r="I3833" t="str">
            <v>MA</v>
          </cell>
          <cell r="J3833" t="str">
            <v>2339.</v>
          </cell>
          <cell r="K3833" t="str">
            <v>Exact Auto Street Reference Geocoded</v>
          </cell>
          <cell r="M3833" t="str">
            <v>COSTA</v>
          </cell>
          <cell r="N3833" t="str">
            <v>COSTA</v>
          </cell>
          <cell r="P3833">
            <v>44002</v>
          </cell>
          <cell r="Q3833">
            <v>44127.702152777798</v>
          </cell>
          <cell r="R3833">
            <v>44473</v>
          </cell>
          <cell r="S3833" t="str">
            <v>FRANKIE</v>
          </cell>
          <cell r="V3833" t="str">
            <v>42.130994</v>
          </cell>
          <cell r="W3833" t="str">
            <v>-70.880922</v>
          </cell>
        </row>
        <row r="3834">
          <cell r="B3834">
            <v>600931</v>
          </cell>
          <cell r="C3834" t="str">
            <v>HAVERHILL HIGH SCHOOL</v>
          </cell>
          <cell r="D3834" t="str">
            <v>COSTA</v>
          </cell>
          <cell r="E3834">
            <v>0</v>
          </cell>
          <cell r="F3834" t="str">
            <v>R</v>
          </cell>
          <cell r="G3834" t="str">
            <v>137 MONUMENT STREET</v>
          </cell>
          <cell r="H3834" t="str">
            <v>HAVERHILL</v>
          </cell>
          <cell r="I3834" t="str">
            <v>MA</v>
          </cell>
          <cell r="J3834" t="str">
            <v>1832.</v>
          </cell>
          <cell r="K3834" t="str">
            <v>Exact Auto Street Reference Geocoded</v>
          </cell>
          <cell r="M3834" t="str">
            <v>COSTA</v>
          </cell>
          <cell r="N3834" t="str">
            <v>COSTA</v>
          </cell>
          <cell r="P3834">
            <v>44002</v>
          </cell>
          <cell r="Q3834">
            <v>44133.581261574102</v>
          </cell>
          <cell r="S3834" t="str">
            <v>FRANKIE</v>
          </cell>
          <cell r="V3834" t="str">
            <v>42.787737</v>
          </cell>
          <cell r="W3834" t="str">
            <v>-71.108048</v>
          </cell>
        </row>
        <row r="3835">
          <cell r="B3835">
            <v>600932</v>
          </cell>
          <cell r="C3835" t="str">
            <v>HINGHAM HIGH</v>
          </cell>
          <cell r="D3835" t="str">
            <v>COSTA</v>
          </cell>
          <cell r="E3835">
            <v>0</v>
          </cell>
          <cell r="F3835" t="str">
            <v>R</v>
          </cell>
          <cell r="G3835" t="str">
            <v>17 UNION</v>
          </cell>
          <cell r="H3835" t="str">
            <v>HINGHAM</v>
          </cell>
          <cell r="I3835" t="str">
            <v>MA</v>
          </cell>
          <cell r="J3835" t="str">
            <v>2043.</v>
          </cell>
          <cell r="K3835" t="str">
            <v>High Confidence Auto Street Ref Geocoded</v>
          </cell>
          <cell r="M3835" t="str">
            <v>COSTA</v>
          </cell>
          <cell r="N3835" t="str">
            <v>COSTA</v>
          </cell>
          <cell r="P3835">
            <v>44002</v>
          </cell>
          <cell r="Q3835">
            <v>44133.581261574102</v>
          </cell>
          <cell r="S3835" t="str">
            <v>FRANKIE</v>
          </cell>
          <cell r="V3835" t="str">
            <v>42.227765</v>
          </cell>
          <cell r="W3835" t="str">
            <v>-70.876391</v>
          </cell>
        </row>
        <row r="3836">
          <cell r="B3836">
            <v>600933</v>
          </cell>
          <cell r="C3836" t="str">
            <v>HINGHAM MIDDLE</v>
          </cell>
          <cell r="D3836" t="str">
            <v>COSTA</v>
          </cell>
          <cell r="E3836">
            <v>0</v>
          </cell>
          <cell r="F3836" t="str">
            <v>R</v>
          </cell>
          <cell r="G3836" t="str">
            <v>1103 MAIN</v>
          </cell>
          <cell r="H3836" t="str">
            <v>HINGHAM</v>
          </cell>
          <cell r="I3836" t="str">
            <v>MA</v>
          </cell>
          <cell r="J3836" t="str">
            <v>2043.</v>
          </cell>
          <cell r="K3836" t="str">
            <v>High Confidence Auto Street Ref Geocoded</v>
          </cell>
          <cell r="M3836" t="str">
            <v>COSTA</v>
          </cell>
          <cell r="N3836" t="str">
            <v>COSTA</v>
          </cell>
          <cell r="P3836">
            <v>44002</v>
          </cell>
          <cell r="Q3836">
            <v>44133.581261574102</v>
          </cell>
          <cell r="S3836" t="str">
            <v>FRANKIE</v>
          </cell>
          <cell r="V3836" t="str">
            <v>42.182142</v>
          </cell>
          <cell r="W3836" t="str">
            <v>-70.884184</v>
          </cell>
        </row>
        <row r="3837">
          <cell r="B3837">
            <v>600934</v>
          </cell>
          <cell r="C3837" t="str">
            <v>HOLBROOK JR/SR HIGH</v>
          </cell>
          <cell r="D3837" t="str">
            <v>COSTA</v>
          </cell>
          <cell r="E3837">
            <v>0</v>
          </cell>
          <cell r="F3837" t="str">
            <v>T</v>
          </cell>
          <cell r="G3837" t="str">
            <v>245 SOUTH FRANKLIN</v>
          </cell>
          <cell r="H3837" t="str">
            <v>HOLBROOK</v>
          </cell>
          <cell r="I3837" t="str">
            <v>MA</v>
          </cell>
          <cell r="J3837" t="str">
            <v>2343.</v>
          </cell>
          <cell r="K3837" t="str">
            <v>High Confidence Auto Street Ref Geocoded</v>
          </cell>
          <cell r="M3837" t="str">
            <v>COSTA</v>
          </cell>
          <cell r="N3837" t="str">
            <v>COSTA</v>
          </cell>
          <cell r="P3837">
            <v>44002</v>
          </cell>
          <cell r="Q3837">
            <v>44127.702152777798</v>
          </cell>
          <cell r="R3837">
            <v>44642</v>
          </cell>
          <cell r="S3837" t="str">
            <v>FRANKIE</v>
          </cell>
          <cell r="V3837" t="str">
            <v>42.147780</v>
          </cell>
          <cell r="W3837" t="str">
            <v>-71.008602</v>
          </cell>
        </row>
        <row r="3838">
          <cell r="B3838">
            <v>600936</v>
          </cell>
          <cell r="C3838" t="str">
            <v>HOPEDALE JR SR HIGH</v>
          </cell>
          <cell r="D3838" t="str">
            <v>COSTA</v>
          </cell>
          <cell r="E3838">
            <v>0</v>
          </cell>
          <cell r="F3838" t="str">
            <v>R</v>
          </cell>
          <cell r="G3838" t="str">
            <v>25 ADIN STREET</v>
          </cell>
          <cell r="H3838" t="str">
            <v>HOPEDALE</v>
          </cell>
          <cell r="I3838" t="str">
            <v>MA</v>
          </cell>
          <cell r="J3838" t="str">
            <v>1747.</v>
          </cell>
          <cell r="K3838" t="str">
            <v>Exact Auto Street Reference Geocoded</v>
          </cell>
          <cell r="M3838" t="str">
            <v>COSTA</v>
          </cell>
          <cell r="N3838" t="str">
            <v>COSTA</v>
          </cell>
          <cell r="P3838">
            <v>44002</v>
          </cell>
          <cell r="Q3838">
            <v>44133.581261574102</v>
          </cell>
          <cell r="S3838" t="str">
            <v>FRANKIE</v>
          </cell>
          <cell r="V3838" t="str">
            <v>42.129272</v>
          </cell>
          <cell r="W3838" t="str">
            <v>-71.538355</v>
          </cell>
        </row>
        <row r="3839">
          <cell r="B3839">
            <v>600937</v>
          </cell>
          <cell r="C3839" t="str">
            <v>MEMORIAL</v>
          </cell>
          <cell r="D3839" t="str">
            <v>COSTA</v>
          </cell>
          <cell r="E3839">
            <v>0</v>
          </cell>
          <cell r="F3839" t="str">
            <v>R</v>
          </cell>
          <cell r="G3839" t="str">
            <v>6 PROSPECT STREET</v>
          </cell>
          <cell r="H3839" t="str">
            <v>HOPEDALE</v>
          </cell>
          <cell r="I3839" t="str">
            <v>MA</v>
          </cell>
          <cell r="J3839" t="str">
            <v>1747.</v>
          </cell>
          <cell r="K3839" t="str">
            <v>High Confidence Auto Street Ref Geocoded</v>
          </cell>
          <cell r="M3839" t="str">
            <v>COSTA</v>
          </cell>
          <cell r="N3839" t="str">
            <v>COSTA</v>
          </cell>
          <cell r="P3839">
            <v>44002</v>
          </cell>
          <cell r="Q3839">
            <v>44133.581261574102</v>
          </cell>
          <cell r="S3839" t="str">
            <v>FRANKIE</v>
          </cell>
          <cell r="V3839" t="str">
            <v>42.131152</v>
          </cell>
          <cell r="W3839" t="str">
            <v>-71.538746</v>
          </cell>
        </row>
        <row r="3840">
          <cell r="B3840">
            <v>600938</v>
          </cell>
          <cell r="C3840" t="str">
            <v>HOPKINTON HIGH SCHOOL</v>
          </cell>
          <cell r="D3840" t="str">
            <v>COSTA</v>
          </cell>
          <cell r="E3840">
            <v>0</v>
          </cell>
          <cell r="F3840" t="str">
            <v>R</v>
          </cell>
          <cell r="G3840" t="str">
            <v>90 HAYDEN ROWE STREET</v>
          </cell>
          <cell r="H3840" t="str">
            <v>HOPKINTON</v>
          </cell>
          <cell r="I3840" t="str">
            <v>MA</v>
          </cell>
          <cell r="J3840" t="str">
            <v>1748.</v>
          </cell>
          <cell r="K3840" t="str">
            <v>Exact Auto Street Reference Geocoded</v>
          </cell>
          <cell r="M3840" t="str">
            <v>COSTA</v>
          </cell>
          <cell r="N3840" t="str">
            <v>COSTA</v>
          </cell>
          <cell r="P3840">
            <v>44002</v>
          </cell>
          <cell r="Q3840">
            <v>44133.581261574102</v>
          </cell>
          <cell r="S3840" t="str">
            <v>FRANKIE</v>
          </cell>
          <cell r="V3840" t="str">
            <v>42.218287</v>
          </cell>
          <cell r="W3840" t="str">
            <v>-71.517076</v>
          </cell>
        </row>
        <row r="3841">
          <cell r="B3841">
            <v>600939</v>
          </cell>
          <cell r="C3841" t="str">
            <v>HOPKINTON MIDDLE SCHOOL</v>
          </cell>
          <cell r="D3841" t="str">
            <v>COSTA</v>
          </cell>
          <cell r="E3841">
            <v>0</v>
          </cell>
          <cell r="F3841" t="str">
            <v>R</v>
          </cell>
          <cell r="G3841" t="str">
            <v>88 HAYDEN ROWE STREET</v>
          </cell>
          <cell r="H3841" t="str">
            <v>HOPKINTON</v>
          </cell>
          <cell r="I3841" t="str">
            <v>MA</v>
          </cell>
          <cell r="J3841" t="str">
            <v>1748.</v>
          </cell>
          <cell r="K3841" t="str">
            <v>Exact Auto Street Reference Geocoded</v>
          </cell>
          <cell r="M3841" t="str">
            <v>COSTA</v>
          </cell>
          <cell r="N3841" t="str">
            <v>COSTA</v>
          </cell>
          <cell r="P3841">
            <v>44002</v>
          </cell>
          <cell r="Q3841">
            <v>44133.581261574102</v>
          </cell>
          <cell r="S3841" t="str">
            <v>FRANKIE</v>
          </cell>
          <cell r="V3841" t="str">
            <v>42.218777</v>
          </cell>
          <cell r="W3841" t="str">
            <v>-71.517307</v>
          </cell>
        </row>
        <row r="3842">
          <cell r="B3842">
            <v>600940</v>
          </cell>
          <cell r="C3842" t="str">
            <v>HUDSON HIGH</v>
          </cell>
          <cell r="D3842" t="str">
            <v>COSTA</v>
          </cell>
          <cell r="E3842">
            <v>0</v>
          </cell>
          <cell r="F3842" t="str">
            <v>T</v>
          </cell>
          <cell r="G3842" t="str">
            <v>69 BRIGHAM STREET</v>
          </cell>
          <cell r="H3842" t="str">
            <v>HUDSON</v>
          </cell>
          <cell r="I3842" t="str">
            <v>MA</v>
          </cell>
          <cell r="J3842" t="str">
            <v>1749.</v>
          </cell>
          <cell r="K3842" t="str">
            <v>Exact Auto Street Reference Geocoded</v>
          </cell>
          <cell r="M3842" t="str">
            <v>COSTA</v>
          </cell>
          <cell r="N3842" t="str">
            <v>COSTA</v>
          </cell>
          <cell r="P3842">
            <v>44002</v>
          </cell>
          <cell r="Q3842">
            <v>44127.702152777798</v>
          </cell>
          <cell r="R3842">
            <v>44473</v>
          </cell>
          <cell r="S3842" t="str">
            <v>FRANKIE</v>
          </cell>
          <cell r="V3842" t="str">
            <v>42.377879</v>
          </cell>
          <cell r="W3842" t="str">
            <v>-71.578931</v>
          </cell>
        </row>
        <row r="3843">
          <cell r="B3843">
            <v>600941</v>
          </cell>
          <cell r="C3843" t="str">
            <v>QUINN MIDDLE SCHOOL</v>
          </cell>
          <cell r="D3843" t="str">
            <v>COSTA</v>
          </cell>
          <cell r="E3843">
            <v>0</v>
          </cell>
          <cell r="F3843" t="str">
            <v>T</v>
          </cell>
          <cell r="G3843" t="str">
            <v>201 MANNING STREET</v>
          </cell>
          <cell r="H3843" t="str">
            <v>HUDSON</v>
          </cell>
          <cell r="I3843" t="str">
            <v>MA</v>
          </cell>
          <cell r="J3843" t="str">
            <v>1749.</v>
          </cell>
          <cell r="K3843" t="str">
            <v>High Confidence Auto Street Ref Geocoded</v>
          </cell>
          <cell r="M3843" t="str">
            <v>COSTA</v>
          </cell>
          <cell r="N3843" t="str">
            <v>COSTA</v>
          </cell>
          <cell r="P3843">
            <v>44002</v>
          </cell>
          <cell r="Q3843">
            <v>44127.702152777798</v>
          </cell>
          <cell r="R3843">
            <v>44473</v>
          </cell>
          <cell r="S3843" t="str">
            <v>FRANKIE</v>
          </cell>
          <cell r="V3843" t="str">
            <v>42.403482</v>
          </cell>
          <cell r="W3843" t="str">
            <v>-71.564766</v>
          </cell>
        </row>
        <row r="3844">
          <cell r="B3844">
            <v>600942</v>
          </cell>
          <cell r="C3844" t="str">
            <v>HULL HIGH SCHOOL</v>
          </cell>
          <cell r="D3844" t="str">
            <v>COSTA</v>
          </cell>
          <cell r="E3844">
            <v>0</v>
          </cell>
          <cell r="F3844" t="str">
            <v>R</v>
          </cell>
          <cell r="G3844" t="str">
            <v>180 MAIN STREET</v>
          </cell>
          <cell r="H3844" t="str">
            <v>HULL</v>
          </cell>
          <cell r="I3844" t="str">
            <v>MA</v>
          </cell>
          <cell r="J3844" t="str">
            <v>2045.</v>
          </cell>
          <cell r="K3844" t="str">
            <v>Exact Auto Street Reference Geocoded</v>
          </cell>
          <cell r="M3844" t="str">
            <v>COSTA</v>
          </cell>
          <cell r="N3844" t="str">
            <v>COSTA</v>
          </cell>
          <cell r="P3844">
            <v>44002</v>
          </cell>
          <cell r="Q3844">
            <v>44133.581261574102</v>
          </cell>
          <cell r="S3844" t="str">
            <v>FRANKIE</v>
          </cell>
          <cell r="V3844" t="str">
            <v>42.304058</v>
          </cell>
          <cell r="W3844" t="str">
            <v>-70.919550</v>
          </cell>
        </row>
        <row r="3845">
          <cell r="B3845">
            <v>600943</v>
          </cell>
          <cell r="C3845" t="str">
            <v>IPSWICH MIDDLE/HIGH SCHO</v>
          </cell>
          <cell r="D3845" t="str">
            <v>COSTA</v>
          </cell>
          <cell r="E3845">
            <v>0</v>
          </cell>
          <cell r="F3845" t="str">
            <v>T</v>
          </cell>
          <cell r="G3845" t="str">
            <v>130 HIGH ST</v>
          </cell>
          <cell r="H3845" t="str">
            <v>IPSWICH</v>
          </cell>
          <cell r="I3845" t="str">
            <v>MA</v>
          </cell>
          <cell r="J3845" t="str">
            <v>1938.</v>
          </cell>
          <cell r="K3845" t="str">
            <v>Exact Auto Street Reference Geocoded</v>
          </cell>
          <cell r="M3845" t="str">
            <v>COSTA</v>
          </cell>
          <cell r="N3845" t="str">
            <v>COSTA</v>
          </cell>
          <cell r="P3845">
            <v>44002</v>
          </cell>
          <cell r="Q3845">
            <v>44127.702152777798</v>
          </cell>
          <cell r="S3845" t="str">
            <v>FRANKIE</v>
          </cell>
          <cell r="V3845" t="str">
            <v>42.689222</v>
          </cell>
          <cell r="W3845" t="str">
            <v>-70.850294</v>
          </cell>
        </row>
        <row r="3846">
          <cell r="B3846">
            <v>600944</v>
          </cell>
          <cell r="C3846" t="str">
            <v>JOSEPH P KEEFE TECH HS</v>
          </cell>
          <cell r="D3846" t="str">
            <v>COSTA</v>
          </cell>
          <cell r="E3846">
            <v>0</v>
          </cell>
          <cell r="F3846" t="str">
            <v>R</v>
          </cell>
          <cell r="G3846" t="str">
            <v>750 WINTER STREET</v>
          </cell>
          <cell r="H3846" t="str">
            <v>FRAMINGHAM</v>
          </cell>
          <cell r="I3846" t="str">
            <v>MA</v>
          </cell>
          <cell r="J3846" t="str">
            <v>1702.</v>
          </cell>
          <cell r="K3846" t="str">
            <v>Exact Auto Street Reference Geocoded</v>
          </cell>
          <cell r="M3846" t="str">
            <v>COSTA</v>
          </cell>
          <cell r="N3846" t="str">
            <v>COSTA</v>
          </cell>
          <cell r="P3846">
            <v>44002</v>
          </cell>
          <cell r="Q3846">
            <v>44088.542303240698</v>
          </cell>
          <cell r="S3846" t="str">
            <v>FRANKIE</v>
          </cell>
          <cell r="V3846" t="str">
            <v>42.276511</v>
          </cell>
          <cell r="W3846" t="str">
            <v>-71.437227</v>
          </cell>
        </row>
        <row r="3847">
          <cell r="B3847">
            <v>600945</v>
          </cell>
          <cell r="C3847" t="str">
            <v>KING PHILIP REG. HIGH SC</v>
          </cell>
          <cell r="D3847" t="str">
            <v>COSTA</v>
          </cell>
          <cell r="E3847">
            <v>0</v>
          </cell>
          <cell r="F3847" t="str">
            <v>R</v>
          </cell>
          <cell r="G3847" t="str">
            <v>201 FRANKLIN ST</v>
          </cell>
          <cell r="H3847" t="str">
            <v>WRENTHAM</v>
          </cell>
          <cell r="I3847" t="str">
            <v>MA</v>
          </cell>
          <cell r="J3847" t="str">
            <v>2093.</v>
          </cell>
          <cell r="K3847" t="str">
            <v>High Confidence Auto Street Ref Geocoded</v>
          </cell>
          <cell r="M3847" t="str">
            <v>COSTA</v>
          </cell>
          <cell r="N3847" t="str">
            <v>COSTA</v>
          </cell>
          <cell r="P3847">
            <v>44002</v>
          </cell>
          <cell r="Q3847">
            <v>44319.518981481502</v>
          </cell>
          <cell r="R3847">
            <v>44270</v>
          </cell>
          <cell r="S3847" t="str">
            <v>FRANKIE</v>
          </cell>
          <cell r="V3847" t="str">
            <v>42.073562</v>
          </cell>
          <cell r="W3847" t="str">
            <v>-71.330353</v>
          </cell>
        </row>
        <row r="3848">
          <cell r="B3848">
            <v>600946</v>
          </cell>
          <cell r="C3848" t="str">
            <v>KINGSTON INTERMEDIATE SC</v>
          </cell>
          <cell r="D3848" t="str">
            <v>COSTA</v>
          </cell>
          <cell r="E3848">
            <v>0</v>
          </cell>
          <cell r="F3848" t="str">
            <v>T</v>
          </cell>
          <cell r="G3848" t="str">
            <v>65 SECOND BROOK STREET</v>
          </cell>
          <cell r="H3848" t="str">
            <v>KINGSTON</v>
          </cell>
          <cell r="I3848" t="str">
            <v>MA</v>
          </cell>
          <cell r="J3848" t="str">
            <v>2364.</v>
          </cell>
          <cell r="K3848" t="str">
            <v>High Confidence Auto Street Ref Geocoded</v>
          </cell>
          <cell r="M3848" t="str">
            <v>COSTA</v>
          </cell>
          <cell r="N3848" t="str">
            <v>COSTA</v>
          </cell>
          <cell r="P3848">
            <v>44002</v>
          </cell>
          <cell r="Q3848">
            <v>44127.702152777798</v>
          </cell>
          <cell r="R3848">
            <v>44256</v>
          </cell>
          <cell r="S3848" t="str">
            <v>FRANKIE</v>
          </cell>
          <cell r="V3848" t="str">
            <v>41.986053</v>
          </cell>
          <cell r="W3848" t="str">
            <v>-70.720269</v>
          </cell>
        </row>
        <row r="3849">
          <cell r="B3849">
            <v>600947</v>
          </cell>
          <cell r="C3849" t="str">
            <v>EARLY ACADEMIC PREP ACADEMY</v>
          </cell>
          <cell r="D3849" t="str">
            <v>COSTA</v>
          </cell>
          <cell r="E3849">
            <v>0</v>
          </cell>
          <cell r="F3849" t="str">
            <v>T</v>
          </cell>
          <cell r="G3849" t="str">
            <v>10 Railroad Street</v>
          </cell>
          <cell r="H3849" t="str">
            <v>LAWRENCE</v>
          </cell>
          <cell r="I3849" t="str">
            <v>MA</v>
          </cell>
          <cell r="J3849" t="str">
            <v>1841.</v>
          </cell>
          <cell r="K3849" t="str">
            <v>Exact Auto Street Reference Geocoded</v>
          </cell>
          <cell r="M3849" t="str">
            <v>COSTA</v>
          </cell>
          <cell r="N3849" t="str">
            <v>COSTA</v>
          </cell>
          <cell r="P3849">
            <v>44002</v>
          </cell>
          <cell r="Q3849">
            <v>44088.438148148103</v>
          </cell>
          <cell r="R3849">
            <v>44256</v>
          </cell>
          <cell r="S3849" t="str">
            <v>FRANKIE</v>
          </cell>
          <cell r="V3849" t="str">
            <v>42.707228</v>
          </cell>
          <cell r="W3849" t="str">
            <v>-71.174990</v>
          </cell>
        </row>
        <row r="3850">
          <cell r="B3850">
            <v>600948</v>
          </cell>
          <cell r="C3850" t="str">
            <v>BERNARD A. GUILMETTE EDUC C</v>
          </cell>
          <cell r="D3850" t="str">
            <v>COSTA</v>
          </cell>
          <cell r="E3850">
            <v>0</v>
          </cell>
          <cell r="F3850" t="str">
            <v>T</v>
          </cell>
          <cell r="G3850" t="str">
            <v>80 BODWELL STREET</v>
          </cell>
          <cell r="H3850" t="str">
            <v>LAWRENCE</v>
          </cell>
          <cell r="I3850" t="str">
            <v>MA</v>
          </cell>
          <cell r="J3850" t="str">
            <v>1842.</v>
          </cell>
          <cell r="K3850" t="str">
            <v>High Confidence Auto Street Ref Geocoded</v>
          </cell>
          <cell r="M3850" t="str">
            <v>COSTA</v>
          </cell>
          <cell r="N3850" t="str">
            <v>COSTA</v>
          </cell>
          <cell r="P3850">
            <v>44002</v>
          </cell>
          <cell r="Q3850">
            <v>44088.438148148103</v>
          </cell>
          <cell r="R3850">
            <v>44473</v>
          </cell>
          <cell r="S3850" t="str">
            <v>FRANKIE</v>
          </cell>
          <cell r="V3850" t="str">
            <v>42.700535</v>
          </cell>
          <cell r="W3850" t="str">
            <v>-71.177113</v>
          </cell>
        </row>
        <row r="3851">
          <cell r="B3851">
            <v>600949</v>
          </cell>
          <cell r="C3851" t="str">
            <v>LAWRENCE HIGH SCHOOL CAMPUS</v>
          </cell>
          <cell r="D3851" t="str">
            <v>COSTA</v>
          </cell>
          <cell r="E3851">
            <v>0</v>
          </cell>
          <cell r="F3851" t="str">
            <v>T</v>
          </cell>
          <cell r="G3851" t="str">
            <v>70-71 NORTH PARISH ROAD</v>
          </cell>
          <cell r="H3851" t="str">
            <v>LAWRENCE</v>
          </cell>
          <cell r="I3851" t="str">
            <v>MA</v>
          </cell>
          <cell r="J3851" t="str">
            <v>1843.</v>
          </cell>
          <cell r="K3851" t="str">
            <v>Exact Auto Street Reference Geocoded</v>
          </cell>
          <cell r="M3851" t="str">
            <v>COSTA</v>
          </cell>
          <cell r="N3851" t="str">
            <v>COSTA</v>
          </cell>
          <cell r="P3851">
            <v>44002</v>
          </cell>
          <cell r="Q3851">
            <v>44088.438148148103</v>
          </cell>
          <cell r="R3851">
            <v>44473</v>
          </cell>
          <cell r="S3851" t="str">
            <v>FRANKIE</v>
          </cell>
          <cell r="V3851" t="str">
            <v>42.690822</v>
          </cell>
          <cell r="W3851" t="str">
            <v>-71.145655</v>
          </cell>
        </row>
        <row r="3852">
          <cell r="B3852">
            <v>600952</v>
          </cell>
          <cell r="C3852" t="str">
            <v>LEICESTER HIGH</v>
          </cell>
          <cell r="D3852" t="str">
            <v>COSTA</v>
          </cell>
          <cell r="E3852">
            <v>0</v>
          </cell>
          <cell r="F3852" t="str">
            <v>R</v>
          </cell>
          <cell r="G3852" t="str">
            <v>174 PAXTON STREET</v>
          </cell>
          <cell r="H3852" t="str">
            <v>LEICESTER</v>
          </cell>
          <cell r="I3852" t="str">
            <v>MA</v>
          </cell>
          <cell r="J3852" t="str">
            <v>1524.</v>
          </cell>
          <cell r="K3852" t="str">
            <v>High Confidence Auto Street Ref Geocoded</v>
          </cell>
          <cell r="M3852" t="str">
            <v>COSTA</v>
          </cell>
          <cell r="N3852" t="str">
            <v>COSTA</v>
          </cell>
          <cell r="P3852">
            <v>44002</v>
          </cell>
          <cell r="Q3852">
            <v>44133.581261574102</v>
          </cell>
          <cell r="S3852" t="str">
            <v>FRANKIE</v>
          </cell>
          <cell r="V3852" t="str">
            <v>42.254631</v>
          </cell>
          <cell r="W3852" t="str">
            <v>-71.908361</v>
          </cell>
        </row>
        <row r="3853">
          <cell r="B3853">
            <v>600955</v>
          </cell>
          <cell r="C3853" t="str">
            <v>JONAS CLARKE MIDDLE SCHO</v>
          </cell>
          <cell r="D3853" t="str">
            <v>COSTA</v>
          </cell>
          <cell r="E3853">
            <v>0</v>
          </cell>
          <cell r="F3853" t="str">
            <v>T</v>
          </cell>
          <cell r="G3853" t="str">
            <v>17 STEDMAN ROAD</v>
          </cell>
          <cell r="H3853" t="str">
            <v>LEXINGTON</v>
          </cell>
          <cell r="I3853" t="str">
            <v>MA</v>
          </cell>
          <cell r="J3853" t="str">
            <v>2420.</v>
          </cell>
          <cell r="K3853" t="str">
            <v>High Confidence Auto Street Ref Geocoded</v>
          </cell>
          <cell r="M3853" t="str">
            <v>COSTA</v>
          </cell>
          <cell r="N3853" t="str">
            <v>COSTA</v>
          </cell>
          <cell r="P3853">
            <v>44002</v>
          </cell>
          <cell r="Q3853">
            <v>44109.512476851902</v>
          </cell>
          <cell r="R3853">
            <v>44473</v>
          </cell>
          <cell r="S3853" t="str">
            <v>FRANKIE</v>
          </cell>
          <cell r="V3853" t="str">
            <v>42.429142</v>
          </cell>
          <cell r="W3853" t="str">
            <v>-71.229699</v>
          </cell>
        </row>
        <row r="3854">
          <cell r="B3854">
            <v>600956</v>
          </cell>
          <cell r="C3854" t="str">
            <v>LEXINGTON HIGH SCHOOL</v>
          </cell>
          <cell r="D3854" t="str">
            <v>COSTA</v>
          </cell>
          <cell r="E3854">
            <v>0</v>
          </cell>
          <cell r="F3854" t="str">
            <v>T</v>
          </cell>
          <cell r="G3854" t="str">
            <v>251 WALTHAM STREET</v>
          </cell>
          <cell r="H3854" t="str">
            <v>LEXINGTON</v>
          </cell>
          <cell r="I3854" t="str">
            <v>MA</v>
          </cell>
          <cell r="J3854" t="str">
            <v>2421.</v>
          </cell>
          <cell r="K3854" t="str">
            <v>Exact Auto Street Reference Geocoded</v>
          </cell>
          <cell r="M3854" t="str">
            <v>COSTA</v>
          </cell>
          <cell r="N3854" t="str">
            <v>COSTA</v>
          </cell>
          <cell r="O3854" t="str">
            <v>EFFECTIVE 8/10/20 Del in all locations unless cust chooses not to.</v>
          </cell>
          <cell r="P3854">
            <v>44002</v>
          </cell>
          <cell r="Q3854">
            <v>44109.512557870403</v>
          </cell>
          <cell r="R3854">
            <v>44473</v>
          </cell>
          <cell r="S3854" t="str">
            <v>FRANKIE</v>
          </cell>
          <cell r="V3854" t="str">
            <v>42.441704</v>
          </cell>
          <cell r="W3854" t="str">
            <v>-71.231554</v>
          </cell>
        </row>
        <row r="3855">
          <cell r="B3855">
            <v>600957</v>
          </cell>
          <cell r="C3855" t="str">
            <v>BROOKS SCHOOL REED FIELD</v>
          </cell>
          <cell r="D3855" t="str">
            <v>COSTA</v>
          </cell>
          <cell r="E3855">
            <v>0</v>
          </cell>
          <cell r="F3855" t="str">
            <v>R</v>
          </cell>
          <cell r="G3855" t="str">
            <v>10 BALLFIELD ROAD</v>
          </cell>
          <cell r="H3855" t="str">
            <v>LINCOLN</v>
          </cell>
          <cell r="I3855" t="str">
            <v>MA</v>
          </cell>
          <cell r="J3855" t="str">
            <v>1773.</v>
          </cell>
          <cell r="K3855" t="str">
            <v>High Confidence Auto Street Ref Geocoded</v>
          </cell>
          <cell r="M3855" t="str">
            <v>COSTA</v>
          </cell>
          <cell r="N3855" t="str">
            <v>COSTA</v>
          </cell>
          <cell r="P3855">
            <v>44002</v>
          </cell>
          <cell r="Q3855">
            <v>44133.581261574102</v>
          </cell>
          <cell r="S3855" t="str">
            <v>FRANKIE</v>
          </cell>
          <cell r="V3855" t="str">
            <v>42.423693</v>
          </cell>
          <cell r="W3855" t="str">
            <v>-71.313236</v>
          </cell>
        </row>
        <row r="3856">
          <cell r="B3856">
            <v>600959</v>
          </cell>
          <cell r="C3856" t="str">
            <v>LITTLETON HIGH SCHOOL</v>
          </cell>
          <cell r="D3856" t="str">
            <v>COSTA</v>
          </cell>
          <cell r="E3856">
            <v>0</v>
          </cell>
          <cell r="F3856" t="str">
            <v>R</v>
          </cell>
          <cell r="G3856" t="str">
            <v>56 KING STREET</v>
          </cell>
          <cell r="H3856" t="str">
            <v>LITTLETON</v>
          </cell>
          <cell r="I3856" t="str">
            <v>MA</v>
          </cell>
          <cell r="J3856" t="str">
            <v>1460.</v>
          </cell>
          <cell r="K3856" t="str">
            <v>Exact Auto Street Reference Geocoded</v>
          </cell>
          <cell r="M3856" t="str">
            <v>COSTA</v>
          </cell>
          <cell r="N3856" t="str">
            <v>COSTA</v>
          </cell>
          <cell r="P3856">
            <v>44002</v>
          </cell>
          <cell r="Q3856">
            <v>44133.581261574102</v>
          </cell>
          <cell r="S3856" t="str">
            <v>FRANKIE</v>
          </cell>
          <cell r="V3856" t="str">
            <v>42.539138</v>
          </cell>
          <cell r="W3856" t="str">
            <v>-71.506902</v>
          </cell>
        </row>
        <row r="3857">
          <cell r="B3857">
            <v>600960</v>
          </cell>
          <cell r="C3857" t="str">
            <v>LITTLETON MIDDLE SCHOOL</v>
          </cell>
          <cell r="D3857" t="str">
            <v>COSTA</v>
          </cell>
          <cell r="E3857">
            <v>0</v>
          </cell>
          <cell r="F3857" t="str">
            <v>R</v>
          </cell>
          <cell r="G3857" t="str">
            <v>55 RUSSELL</v>
          </cell>
          <cell r="H3857" t="str">
            <v>LITTLETON</v>
          </cell>
          <cell r="I3857" t="str">
            <v>MA</v>
          </cell>
          <cell r="J3857" t="str">
            <v>1460.</v>
          </cell>
          <cell r="K3857" t="str">
            <v>Med Confidence Auto Street Ref Geocoded</v>
          </cell>
          <cell r="M3857" t="str">
            <v>COSTA</v>
          </cell>
          <cell r="N3857" t="str">
            <v>COSTA</v>
          </cell>
          <cell r="P3857">
            <v>44002</v>
          </cell>
          <cell r="Q3857">
            <v>44133.581261574102</v>
          </cell>
          <cell r="S3857" t="str">
            <v>FRANKIE</v>
          </cell>
          <cell r="V3857" t="str">
            <v>42.543142</v>
          </cell>
          <cell r="W3857" t="str">
            <v>-71.486626</v>
          </cell>
        </row>
        <row r="3858">
          <cell r="B3858">
            <v>600962</v>
          </cell>
          <cell r="C3858" t="str">
            <v>LOWELL COMMUNITY CHARTER PU</v>
          </cell>
          <cell r="D3858" t="str">
            <v>COSTA</v>
          </cell>
          <cell r="E3858">
            <v>0</v>
          </cell>
          <cell r="F3858" t="str">
            <v>T</v>
          </cell>
          <cell r="G3858" t="str">
            <v>206 JACKSON STREET</v>
          </cell>
          <cell r="H3858" t="str">
            <v>LOWELL</v>
          </cell>
          <cell r="I3858" t="str">
            <v>MA</v>
          </cell>
          <cell r="J3858" t="str">
            <v>1852.</v>
          </cell>
          <cell r="K3858" t="str">
            <v>Exact Auto Street Reference Geocoded</v>
          </cell>
          <cell r="M3858" t="str">
            <v>COSTA</v>
          </cell>
          <cell r="N3858" t="str">
            <v>COSTA</v>
          </cell>
          <cell r="P3858">
            <v>44002</v>
          </cell>
          <cell r="Q3858">
            <v>44088.4616087963</v>
          </cell>
          <cell r="R3858">
            <v>44693</v>
          </cell>
          <cell r="S3858" t="str">
            <v>FRANKIE</v>
          </cell>
          <cell r="V3858" t="str">
            <v>42.641655</v>
          </cell>
          <cell r="W3858" t="str">
            <v>-71.311681</v>
          </cell>
        </row>
        <row r="3859">
          <cell r="B3859">
            <v>600963</v>
          </cell>
          <cell r="C3859" t="str">
            <v>LOWELL HIGH SCHOOL</v>
          </cell>
          <cell r="D3859" t="str">
            <v>COSTA</v>
          </cell>
          <cell r="E3859">
            <v>0</v>
          </cell>
          <cell r="F3859" t="str">
            <v>T</v>
          </cell>
          <cell r="G3859" t="str">
            <v>50 FR MORISSETTE BLVD</v>
          </cell>
          <cell r="H3859" t="str">
            <v>LOWELL</v>
          </cell>
          <cell r="I3859" t="str">
            <v>MA</v>
          </cell>
          <cell r="J3859" t="str">
            <v>1852.</v>
          </cell>
          <cell r="K3859" t="str">
            <v>High Confidence Auto Street Ref Geocoded</v>
          </cell>
          <cell r="M3859" t="str">
            <v>COSTA</v>
          </cell>
          <cell r="N3859" t="str">
            <v>COSTA</v>
          </cell>
          <cell r="P3859">
            <v>44002</v>
          </cell>
          <cell r="Q3859">
            <v>44088.4616087963</v>
          </cell>
          <cell r="R3859">
            <v>44473</v>
          </cell>
          <cell r="S3859" t="str">
            <v>FRANKIE</v>
          </cell>
          <cell r="V3859" t="str">
            <v>42.647951</v>
          </cell>
          <cell r="W3859" t="str">
            <v>-71.310680</v>
          </cell>
        </row>
        <row r="3860">
          <cell r="B3860">
            <v>600964</v>
          </cell>
          <cell r="C3860" t="str">
            <v>ROGERS SCHOOL</v>
          </cell>
          <cell r="D3860" t="str">
            <v>COSTA</v>
          </cell>
          <cell r="E3860">
            <v>0</v>
          </cell>
          <cell r="F3860" t="str">
            <v>T</v>
          </cell>
          <cell r="G3860" t="str">
            <v>43 Highland street</v>
          </cell>
          <cell r="H3860" t="str">
            <v>LOWELL</v>
          </cell>
          <cell r="I3860" t="str">
            <v>MA</v>
          </cell>
          <cell r="J3860" t="str">
            <v>01852</v>
          </cell>
          <cell r="K3860" t="str">
            <v>High Confidence Auto Street Ref Geocoded</v>
          </cell>
          <cell r="M3860" t="str">
            <v>COSTA</v>
          </cell>
          <cell r="N3860" t="str">
            <v>COSTA</v>
          </cell>
          <cell r="O3860" t="str">
            <v>EFFECTIVE 8/10/20 Del in all locations unless cust chooses not to.</v>
          </cell>
          <cell r="P3860">
            <v>44005</v>
          </cell>
          <cell r="Q3860">
            <v>44053.541435185201</v>
          </cell>
          <cell r="R3860">
            <v>44473</v>
          </cell>
          <cell r="S3860" t="str">
            <v>FRANKIE</v>
          </cell>
          <cell r="V3860" t="str">
            <v>42.636368</v>
          </cell>
          <cell r="W3860" t="str">
            <v>-71.311396</v>
          </cell>
        </row>
        <row r="3861">
          <cell r="B3861">
            <v>600966</v>
          </cell>
          <cell r="C3861" t="str">
            <v>BREED MIDDLE</v>
          </cell>
          <cell r="D3861" t="str">
            <v>COSTA</v>
          </cell>
          <cell r="E3861">
            <v>0</v>
          </cell>
          <cell r="F3861" t="str">
            <v>T</v>
          </cell>
          <cell r="G3861" t="str">
            <v>90 O CALLAGHAN WAY</v>
          </cell>
          <cell r="H3861" t="str">
            <v>LYNN</v>
          </cell>
          <cell r="I3861" t="str">
            <v>MA</v>
          </cell>
          <cell r="J3861" t="str">
            <v>1905.</v>
          </cell>
          <cell r="K3861" t="str">
            <v>Exact Auto Street Reference Geocoded</v>
          </cell>
          <cell r="M3861" t="str">
            <v>COSTA</v>
          </cell>
          <cell r="N3861" t="str">
            <v>COSTA</v>
          </cell>
          <cell r="P3861">
            <v>44002</v>
          </cell>
          <cell r="Q3861">
            <v>44088.436701388899</v>
          </cell>
          <cell r="R3861">
            <v>44473</v>
          </cell>
          <cell r="S3861" t="str">
            <v>FRANKIE</v>
          </cell>
          <cell r="V3861" t="str">
            <v>42.469015</v>
          </cell>
          <cell r="W3861" t="str">
            <v>-70.986392</v>
          </cell>
        </row>
        <row r="3862">
          <cell r="B3862">
            <v>600967</v>
          </cell>
          <cell r="C3862" t="str">
            <v>CLASSICAL HIGH</v>
          </cell>
          <cell r="D3862" t="str">
            <v>COSTA</v>
          </cell>
          <cell r="E3862">
            <v>0</v>
          </cell>
          <cell r="F3862" t="str">
            <v>T</v>
          </cell>
          <cell r="G3862" t="str">
            <v>235 O CALLAHAN WAY</v>
          </cell>
          <cell r="H3862" t="str">
            <v>LYNN</v>
          </cell>
          <cell r="I3862" t="str">
            <v>MA</v>
          </cell>
          <cell r="J3862" t="str">
            <v>1902.</v>
          </cell>
          <cell r="K3862" t="str">
            <v>High Confidence Auto Street Ref Geocoded</v>
          </cell>
          <cell r="M3862" t="str">
            <v>COSTA</v>
          </cell>
          <cell r="N3862" t="str">
            <v>COSTA</v>
          </cell>
          <cell r="P3862">
            <v>44002</v>
          </cell>
          <cell r="Q3862">
            <v>44088.436701388899</v>
          </cell>
          <cell r="R3862">
            <v>44473</v>
          </cell>
          <cell r="S3862" t="str">
            <v>FRANKIE</v>
          </cell>
          <cell r="V3862" t="str">
            <v>42.465934</v>
          </cell>
          <cell r="W3862" t="str">
            <v>-70.984022</v>
          </cell>
        </row>
        <row r="3863">
          <cell r="B3863">
            <v>600968</v>
          </cell>
          <cell r="C3863" t="str">
            <v>LYNNFIELD HIGH</v>
          </cell>
          <cell r="D3863" t="str">
            <v>COSTA</v>
          </cell>
          <cell r="E3863">
            <v>0</v>
          </cell>
          <cell r="F3863" t="str">
            <v>M</v>
          </cell>
          <cell r="G3863" t="str">
            <v>275 ESSEX ST.</v>
          </cell>
          <cell r="H3863" t="str">
            <v>LYNNFIELD</v>
          </cell>
          <cell r="I3863" t="str">
            <v>MA</v>
          </cell>
          <cell r="J3863" t="str">
            <v>1940.</v>
          </cell>
          <cell r="K3863" t="str">
            <v>High Confidence Auto Street Ref Geocoded</v>
          </cell>
          <cell r="M3863" t="str">
            <v>COSTA</v>
          </cell>
          <cell r="N3863" t="str">
            <v>COSTA</v>
          </cell>
          <cell r="P3863">
            <v>44002</v>
          </cell>
          <cell r="Q3863">
            <v>44028.581006944398</v>
          </cell>
          <cell r="S3863" t="str">
            <v>FRANKIE</v>
          </cell>
          <cell r="V3863" t="str">
            <v>42.540440</v>
          </cell>
          <cell r="W3863" t="str">
            <v>-71.031701</v>
          </cell>
        </row>
        <row r="3864">
          <cell r="B3864">
            <v>600969</v>
          </cell>
          <cell r="C3864" t="str">
            <v>LYNNFIELD JUNIOR HIGH</v>
          </cell>
          <cell r="D3864" t="str">
            <v>COSTA</v>
          </cell>
          <cell r="E3864">
            <v>0</v>
          </cell>
          <cell r="F3864" t="str">
            <v>M</v>
          </cell>
          <cell r="G3864" t="str">
            <v>505 MAIN ST.</v>
          </cell>
          <cell r="H3864" t="str">
            <v>LYNNFIELD</v>
          </cell>
          <cell r="I3864" t="str">
            <v>MA</v>
          </cell>
          <cell r="J3864" t="str">
            <v>1940.</v>
          </cell>
          <cell r="K3864" t="str">
            <v>Exact Auto Street Reference Geocoded</v>
          </cell>
          <cell r="M3864" t="str">
            <v>COSTA</v>
          </cell>
          <cell r="N3864" t="str">
            <v>COSTA</v>
          </cell>
          <cell r="P3864">
            <v>44002</v>
          </cell>
          <cell r="Q3864">
            <v>44028.581006944398</v>
          </cell>
          <cell r="S3864" t="str">
            <v>FRANKIE</v>
          </cell>
          <cell r="V3864" t="str">
            <v>42.537820</v>
          </cell>
          <cell r="W3864" t="str">
            <v>-71.053191</v>
          </cell>
        </row>
        <row r="3865">
          <cell r="B3865">
            <v>600970</v>
          </cell>
          <cell r="C3865" t="str">
            <v>MALDEN HIGH SCHOOL</v>
          </cell>
          <cell r="D3865" t="str">
            <v>COSTA</v>
          </cell>
          <cell r="E3865">
            <v>0</v>
          </cell>
          <cell r="F3865" t="str">
            <v>R</v>
          </cell>
          <cell r="G3865" t="str">
            <v>77 SALEM ST</v>
          </cell>
          <cell r="H3865" t="str">
            <v>MALDEN</v>
          </cell>
          <cell r="I3865" t="str">
            <v>MA</v>
          </cell>
          <cell r="J3865" t="str">
            <v>2148.</v>
          </cell>
          <cell r="K3865" t="str">
            <v>Exact Auto Street Reference Geocoded</v>
          </cell>
          <cell r="M3865" t="str">
            <v>COSTA</v>
          </cell>
          <cell r="N3865" t="str">
            <v>COSTA</v>
          </cell>
          <cell r="O3865" t="str">
            <v>EFFECTIVE 8/10/20 Del in all locations unless cust chooses not to.</v>
          </cell>
          <cell r="P3865">
            <v>44002</v>
          </cell>
          <cell r="Q3865">
            <v>44133.581261574102</v>
          </cell>
          <cell r="R3865">
            <v>44006</v>
          </cell>
          <cell r="S3865" t="str">
            <v>FRANKIE</v>
          </cell>
          <cell r="V3865" t="str">
            <v>42.427538</v>
          </cell>
          <cell r="W3865" t="str">
            <v>-71.065121</v>
          </cell>
        </row>
        <row r="3866">
          <cell r="B3866">
            <v>600971</v>
          </cell>
          <cell r="C3866" t="str">
            <v>SALEMWOOD SCHOOL</v>
          </cell>
          <cell r="D3866" t="str">
            <v>COSTA</v>
          </cell>
          <cell r="E3866">
            <v>0</v>
          </cell>
          <cell r="F3866" t="str">
            <v>R</v>
          </cell>
          <cell r="G3866" t="str">
            <v>529 SALEM ST</v>
          </cell>
          <cell r="H3866" t="str">
            <v>MALDEN</v>
          </cell>
          <cell r="I3866" t="str">
            <v>MA</v>
          </cell>
          <cell r="J3866" t="str">
            <v>2148.</v>
          </cell>
          <cell r="K3866" t="str">
            <v>Exact Auto Street Reference Geocoded</v>
          </cell>
          <cell r="M3866" t="str">
            <v>COSTA</v>
          </cell>
          <cell r="N3866" t="str">
            <v>COSTA</v>
          </cell>
          <cell r="P3866">
            <v>44002</v>
          </cell>
          <cell r="Q3866">
            <v>44133.581261574102</v>
          </cell>
          <cell r="S3866" t="str">
            <v>FRANKIE</v>
          </cell>
          <cell r="V3866" t="str">
            <v>42.431626</v>
          </cell>
          <cell r="W3866" t="str">
            <v>-71.050750</v>
          </cell>
        </row>
        <row r="3867">
          <cell r="B3867">
            <v>600972</v>
          </cell>
          <cell r="C3867" t="str">
            <v>MIDDLE &amp; HIGH SCHOOL</v>
          </cell>
          <cell r="D3867" t="str">
            <v>COSTA</v>
          </cell>
          <cell r="E3867">
            <v>0</v>
          </cell>
          <cell r="F3867" t="str">
            <v>R</v>
          </cell>
          <cell r="G3867" t="str">
            <v>36 LINCOLN STREET</v>
          </cell>
          <cell r="H3867" t="str">
            <v>MANCHESTER</v>
          </cell>
          <cell r="I3867" t="str">
            <v>MA</v>
          </cell>
          <cell r="J3867" t="str">
            <v>1944.</v>
          </cell>
          <cell r="K3867" t="str">
            <v>High Confidence Auto Street Ref Geocoded</v>
          </cell>
          <cell r="M3867" t="str">
            <v>COSTA</v>
          </cell>
          <cell r="N3867" t="str">
            <v>COSTA</v>
          </cell>
          <cell r="P3867">
            <v>44002</v>
          </cell>
          <cell r="Q3867">
            <v>44133.581261574102</v>
          </cell>
          <cell r="S3867" t="str">
            <v>FRANKIE</v>
          </cell>
          <cell r="V3867" t="str">
            <v>42.580686</v>
          </cell>
          <cell r="W3867" t="str">
            <v>-70.765463</v>
          </cell>
        </row>
        <row r="3868">
          <cell r="B3868">
            <v>600973</v>
          </cell>
          <cell r="C3868" t="str">
            <v>HAROLD L QUARTERS MIDDLE</v>
          </cell>
          <cell r="D3868" t="str">
            <v>COSTA</v>
          </cell>
          <cell r="E3868">
            <v>0</v>
          </cell>
          <cell r="F3868" t="str">
            <v>R</v>
          </cell>
          <cell r="G3868" t="str">
            <v>240 EAST ST.</v>
          </cell>
          <cell r="H3868" t="str">
            <v>MANSFIELD</v>
          </cell>
          <cell r="I3868" t="str">
            <v>MA</v>
          </cell>
          <cell r="J3868" t="str">
            <v>2048.</v>
          </cell>
          <cell r="K3868" t="str">
            <v>Exact Auto Street Reference Geocoded</v>
          </cell>
          <cell r="M3868" t="str">
            <v>COSTA</v>
          </cell>
          <cell r="N3868" t="str">
            <v>COSTA</v>
          </cell>
          <cell r="P3868">
            <v>44002</v>
          </cell>
          <cell r="Q3868">
            <v>44088.544120370403</v>
          </cell>
          <cell r="S3868" t="str">
            <v>FRANKIE</v>
          </cell>
          <cell r="V3868" t="str">
            <v>42.028348</v>
          </cell>
          <cell r="W3868" t="str">
            <v>-71.205564</v>
          </cell>
        </row>
        <row r="3869">
          <cell r="B3869">
            <v>600974</v>
          </cell>
          <cell r="C3869" t="str">
            <v>MANSFIELD HIGH</v>
          </cell>
          <cell r="D3869" t="str">
            <v>COSTA</v>
          </cell>
          <cell r="E3869">
            <v>0</v>
          </cell>
          <cell r="F3869" t="str">
            <v>R</v>
          </cell>
          <cell r="G3869" t="str">
            <v>250 EAST ST.</v>
          </cell>
          <cell r="H3869" t="str">
            <v>MANSFIELD</v>
          </cell>
          <cell r="I3869" t="str">
            <v>MA</v>
          </cell>
          <cell r="J3869" t="str">
            <v>2048.</v>
          </cell>
          <cell r="K3869" t="str">
            <v>Exact Auto Street Reference Geocoded</v>
          </cell>
          <cell r="M3869" t="str">
            <v>COSTA</v>
          </cell>
          <cell r="N3869" t="str">
            <v>COSTA</v>
          </cell>
          <cell r="P3869">
            <v>44002</v>
          </cell>
          <cell r="Q3869">
            <v>44088.544120370403</v>
          </cell>
          <cell r="S3869" t="str">
            <v>FRANKIE</v>
          </cell>
          <cell r="V3869" t="str">
            <v>42.028662</v>
          </cell>
          <cell r="W3869" t="str">
            <v>-71.204657</v>
          </cell>
        </row>
        <row r="3870">
          <cell r="B3870">
            <v>600975</v>
          </cell>
          <cell r="C3870" t="str">
            <v>MARBLEHEAD HIGH</v>
          </cell>
          <cell r="D3870" t="str">
            <v>COSTA</v>
          </cell>
          <cell r="E3870">
            <v>0</v>
          </cell>
          <cell r="F3870" t="str">
            <v>R</v>
          </cell>
          <cell r="G3870" t="str">
            <v>2 HUMPHRY ST</v>
          </cell>
          <cell r="H3870" t="str">
            <v>MARBLEHEAD</v>
          </cell>
          <cell r="I3870" t="str">
            <v>MA</v>
          </cell>
          <cell r="J3870" t="str">
            <v>1945.</v>
          </cell>
          <cell r="K3870" t="str">
            <v>High Confidence Auto Street Ref Geocoded</v>
          </cell>
          <cell r="M3870" t="str">
            <v>COSTA</v>
          </cell>
          <cell r="N3870" t="str">
            <v>COSTA</v>
          </cell>
          <cell r="P3870">
            <v>44002</v>
          </cell>
          <cell r="Q3870">
            <v>44133.581261574102</v>
          </cell>
          <cell r="S3870" t="str">
            <v>FRANKIE</v>
          </cell>
          <cell r="V3870" t="str">
            <v>42.493621</v>
          </cell>
          <cell r="W3870" t="str">
            <v>-70.870554</v>
          </cell>
        </row>
        <row r="3871">
          <cell r="B3871">
            <v>600976</v>
          </cell>
          <cell r="C3871" t="str">
            <v>VILLAGE SCHOOL</v>
          </cell>
          <cell r="D3871" t="str">
            <v>COSTA</v>
          </cell>
          <cell r="E3871">
            <v>0</v>
          </cell>
          <cell r="F3871" t="str">
            <v>R</v>
          </cell>
          <cell r="G3871" t="str">
            <v>91 VILLAGE ST</v>
          </cell>
          <cell r="H3871" t="str">
            <v>MARBLEHEAD</v>
          </cell>
          <cell r="I3871" t="str">
            <v>MA</v>
          </cell>
          <cell r="J3871" t="str">
            <v>1945.</v>
          </cell>
          <cell r="K3871" t="str">
            <v>Exact Auto Street Reference Geocoded</v>
          </cell>
          <cell r="M3871" t="str">
            <v>COSTA</v>
          </cell>
          <cell r="N3871" t="str">
            <v>COSTA</v>
          </cell>
          <cell r="P3871">
            <v>44002</v>
          </cell>
          <cell r="Q3871">
            <v>44133.581273148098</v>
          </cell>
          <cell r="S3871" t="str">
            <v>FRANKIE</v>
          </cell>
          <cell r="V3871" t="str">
            <v>42.502864</v>
          </cell>
          <cell r="W3871" t="str">
            <v>-70.867175</v>
          </cell>
        </row>
        <row r="3872">
          <cell r="B3872">
            <v>600977</v>
          </cell>
          <cell r="C3872" t="str">
            <v>MARLBOROUGH HIGH</v>
          </cell>
          <cell r="D3872" t="str">
            <v>COSTA</v>
          </cell>
          <cell r="E3872">
            <v>0</v>
          </cell>
          <cell r="F3872" t="str">
            <v>R</v>
          </cell>
          <cell r="G3872" t="str">
            <v>431 BOLTON</v>
          </cell>
          <cell r="H3872" t="str">
            <v>MARLBOROUGH</v>
          </cell>
          <cell r="I3872" t="str">
            <v>MA</v>
          </cell>
          <cell r="J3872" t="str">
            <v>1752.</v>
          </cell>
          <cell r="K3872" t="str">
            <v>High Confidence Auto Street Ref Geocoded</v>
          </cell>
          <cell r="M3872" t="str">
            <v>COSTA</v>
          </cell>
          <cell r="N3872" t="str">
            <v>COSTA</v>
          </cell>
          <cell r="P3872">
            <v>44002</v>
          </cell>
          <cell r="Q3872">
            <v>44133.581273148098</v>
          </cell>
          <cell r="S3872" t="str">
            <v>FRANKIE</v>
          </cell>
          <cell r="V3872" t="str">
            <v>42.360836</v>
          </cell>
          <cell r="W3872" t="str">
            <v>-71.552215</v>
          </cell>
        </row>
        <row r="3873">
          <cell r="B3873">
            <v>600978</v>
          </cell>
          <cell r="C3873" t="str">
            <v>FURNACE BROOK MIDDLE SCH</v>
          </cell>
          <cell r="D3873" t="str">
            <v>COSTA</v>
          </cell>
          <cell r="E3873">
            <v>0</v>
          </cell>
          <cell r="F3873" t="str">
            <v>W</v>
          </cell>
          <cell r="G3873" t="str">
            <v>530 FURNACE STREET</v>
          </cell>
          <cell r="H3873" t="str">
            <v>MARSHFIELD</v>
          </cell>
          <cell r="I3873" t="str">
            <v>MA</v>
          </cell>
          <cell r="J3873" t="str">
            <v>2050.</v>
          </cell>
          <cell r="K3873" t="str">
            <v>Exact Auto Street Reference Geocoded</v>
          </cell>
          <cell r="M3873" t="str">
            <v>COSTA</v>
          </cell>
          <cell r="N3873" t="str">
            <v>COSTA</v>
          </cell>
          <cell r="P3873">
            <v>44002</v>
          </cell>
          <cell r="Q3873">
            <v>44600.568437499998</v>
          </cell>
          <cell r="R3873">
            <v>44473</v>
          </cell>
          <cell r="S3873" t="str">
            <v>FRANKIE</v>
          </cell>
          <cell r="V3873" t="str">
            <v>42.105704</v>
          </cell>
          <cell r="W3873" t="str">
            <v>-70.737501</v>
          </cell>
        </row>
        <row r="3874">
          <cell r="B3874">
            <v>600979</v>
          </cell>
          <cell r="C3874" t="str">
            <v>MARSHFIELD HIGH SCHOOL</v>
          </cell>
          <cell r="D3874" t="str">
            <v>COSTA</v>
          </cell>
          <cell r="E3874">
            <v>0</v>
          </cell>
          <cell r="F3874" t="str">
            <v>W</v>
          </cell>
          <cell r="G3874" t="str">
            <v>167 FOREST STREET</v>
          </cell>
          <cell r="H3874" t="str">
            <v>MARSHFIELD</v>
          </cell>
          <cell r="I3874" t="str">
            <v>MA</v>
          </cell>
          <cell r="J3874" t="str">
            <v>2050.</v>
          </cell>
          <cell r="K3874" t="str">
            <v>Exact Auto Street Reference Geocoded</v>
          </cell>
          <cell r="M3874" t="str">
            <v>COSTA</v>
          </cell>
          <cell r="N3874" t="str">
            <v>COSTA</v>
          </cell>
          <cell r="P3874">
            <v>44002</v>
          </cell>
          <cell r="Q3874">
            <v>44600.568437499998</v>
          </cell>
          <cell r="R3874">
            <v>44473</v>
          </cell>
          <cell r="S3874" t="str">
            <v>FRANKIE</v>
          </cell>
          <cell r="V3874" t="str">
            <v>42.110278</v>
          </cell>
          <cell r="W3874" t="str">
            <v>-70.737251</v>
          </cell>
        </row>
        <row r="3875">
          <cell r="B3875">
            <v>600980</v>
          </cell>
          <cell r="C3875" t="str">
            <v>MASCONOMET</v>
          </cell>
          <cell r="D3875" t="str">
            <v>COSTA</v>
          </cell>
          <cell r="E3875">
            <v>0</v>
          </cell>
          <cell r="F3875" t="str">
            <v>T</v>
          </cell>
          <cell r="G3875" t="str">
            <v>20 ENDICOTT ROAD</v>
          </cell>
          <cell r="H3875" t="str">
            <v>BOXFORD</v>
          </cell>
          <cell r="I3875" t="str">
            <v>MA</v>
          </cell>
          <cell r="J3875" t="str">
            <v>1921.</v>
          </cell>
          <cell r="K3875" t="str">
            <v>Exact Auto Street Reference Geocoded</v>
          </cell>
          <cell r="M3875" t="str">
            <v>COSTA</v>
          </cell>
          <cell r="N3875" t="str">
            <v>COSTA</v>
          </cell>
          <cell r="P3875">
            <v>44002</v>
          </cell>
          <cell r="Q3875">
            <v>44623.488842592596</v>
          </cell>
          <cell r="R3875">
            <v>44473</v>
          </cell>
          <cell r="S3875" t="str">
            <v>FRANKIE</v>
          </cell>
          <cell r="V3875" t="str">
            <v>42.628938</v>
          </cell>
          <cell r="W3875" t="str">
            <v>-70.975225</v>
          </cell>
        </row>
        <row r="3876">
          <cell r="B3876">
            <v>600981</v>
          </cell>
          <cell r="C3876" t="str">
            <v>MASHPEE HIGH SCHOOL</v>
          </cell>
          <cell r="D3876" t="str">
            <v>COSTA</v>
          </cell>
          <cell r="E3876">
            <v>0</v>
          </cell>
          <cell r="F3876" t="str">
            <v>W</v>
          </cell>
          <cell r="G3876" t="str">
            <v>500 OLD BARNSTABLE ROAD</v>
          </cell>
          <cell r="H3876" t="str">
            <v>MASHPEE</v>
          </cell>
          <cell r="I3876" t="str">
            <v>MA</v>
          </cell>
          <cell r="J3876" t="str">
            <v>2649.</v>
          </cell>
          <cell r="K3876" t="str">
            <v>Exact Auto Street Reference Geocoded</v>
          </cell>
          <cell r="M3876" t="str">
            <v>COSTA</v>
          </cell>
          <cell r="N3876" t="str">
            <v>COSTA</v>
          </cell>
          <cell r="P3876">
            <v>44002</v>
          </cell>
          <cell r="Q3876">
            <v>44600.568437499998</v>
          </cell>
          <cell r="R3876">
            <v>44473</v>
          </cell>
          <cell r="S3876" t="str">
            <v>FRANKIE</v>
          </cell>
          <cell r="V3876" t="str">
            <v>41.615978</v>
          </cell>
          <cell r="W3876" t="str">
            <v>-70.509438</v>
          </cell>
        </row>
        <row r="3877">
          <cell r="B3877">
            <v>600982</v>
          </cell>
          <cell r="C3877" t="str">
            <v>QUASHNET SCHOOL</v>
          </cell>
          <cell r="D3877" t="str">
            <v>COSTA</v>
          </cell>
          <cell r="E3877">
            <v>0</v>
          </cell>
          <cell r="F3877" t="str">
            <v>W</v>
          </cell>
          <cell r="G3877" t="str">
            <v>150 OLD BARNSTABLE ROAD</v>
          </cell>
          <cell r="H3877" t="str">
            <v>MASHPEE</v>
          </cell>
          <cell r="I3877" t="str">
            <v>MA</v>
          </cell>
          <cell r="J3877" t="str">
            <v>2649.</v>
          </cell>
          <cell r="K3877" t="str">
            <v>Exact Auto Street Reference Geocoded</v>
          </cell>
          <cell r="M3877" t="str">
            <v>COSTA</v>
          </cell>
          <cell r="N3877" t="str">
            <v>COSTA</v>
          </cell>
          <cell r="P3877">
            <v>44002</v>
          </cell>
          <cell r="Q3877">
            <v>44600.568437499998</v>
          </cell>
          <cell r="R3877">
            <v>44473</v>
          </cell>
          <cell r="S3877" t="str">
            <v>FRANKIE</v>
          </cell>
          <cell r="V3877" t="str">
            <v>41.624302</v>
          </cell>
          <cell r="W3877" t="str">
            <v>-70.493002</v>
          </cell>
        </row>
        <row r="3878">
          <cell r="B3878">
            <v>600983</v>
          </cell>
          <cell r="C3878" t="str">
            <v>EMERSON FOWLER SCHOOL</v>
          </cell>
          <cell r="D3878" t="str">
            <v>COSTA</v>
          </cell>
          <cell r="E3878">
            <v>0</v>
          </cell>
          <cell r="F3878" t="str">
            <v>T</v>
          </cell>
          <cell r="G3878" t="str">
            <v>3 TIGER DRIVE</v>
          </cell>
          <cell r="H3878" t="str">
            <v>MAYNARD</v>
          </cell>
          <cell r="I3878" t="str">
            <v>MA</v>
          </cell>
          <cell r="J3878" t="str">
            <v>1754.</v>
          </cell>
          <cell r="K3878" t="str">
            <v>Exact Auto Street Reference Geocoded</v>
          </cell>
          <cell r="M3878" t="str">
            <v>COSTA</v>
          </cell>
          <cell r="N3878" t="str">
            <v>COSTA</v>
          </cell>
          <cell r="P3878">
            <v>44002</v>
          </cell>
          <cell r="Q3878">
            <v>44131.472418981502</v>
          </cell>
          <cell r="R3878">
            <v>44473</v>
          </cell>
          <cell r="S3878" t="str">
            <v>FRANKIE</v>
          </cell>
          <cell r="V3878" t="str">
            <v>42.423611</v>
          </cell>
          <cell r="W3878" t="str">
            <v>-71.450913</v>
          </cell>
        </row>
        <row r="3879">
          <cell r="B3879">
            <v>600984</v>
          </cell>
          <cell r="C3879" t="str">
            <v>MAYNARD HIGH</v>
          </cell>
          <cell r="D3879" t="str">
            <v>COSTA</v>
          </cell>
          <cell r="E3879">
            <v>0</v>
          </cell>
          <cell r="F3879" t="str">
            <v>T</v>
          </cell>
          <cell r="G3879" t="str">
            <v>1 TIGER DRIVE</v>
          </cell>
          <cell r="H3879" t="str">
            <v>MAYNARD</v>
          </cell>
          <cell r="I3879" t="str">
            <v>MA</v>
          </cell>
          <cell r="J3879" t="str">
            <v>1754.</v>
          </cell>
          <cell r="K3879" t="str">
            <v>Exact Auto Street Reference Geocoded</v>
          </cell>
          <cell r="M3879" t="str">
            <v>COSTA</v>
          </cell>
          <cell r="N3879" t="str">
            <v>COSTA</v>
          </cell>
          <cell r="P3879">
            <v>44002</v>
          </cell>
          <cell r="Q3879">
            <v>44131.472418981502</v>
          </cell>
          <cell r="R3879">
            <v>44473</v>
          </cell>
          <cell r="S3879" t="str">
            <v>FRANKIE</v>
          </cell>
          <cell r="V3879" t="str">
            <v>42.423611</v>
          </cell>
          <cell r="W3879" t="str">
            <v>-71.450913</v>
          </cell>
        </row>
        <row r="3880">
          <cell r="B3880">
            <v>600985</v>
          </cell>
          <cell r="C3880" t="str">
            <v>BLAKE MIDDLE SCHOOL</v>
          </cell>
          <cell r="D3880" t="str">
            <v>COSTA</v>
          </cell>
          <cell r="E3880">
            <v>0</v>
          </cell>
          <cell r="F3880" t="str">
            <v>W</v>
          </cell>
          <cell r="G3880" t="str">
            <v>24 POUND ST.</v>
          </cell>
          <cell r="H3880" t="str">
            <v>MEDFIELD</v>
          </cell>
          <cell r="I3880" t="str">
            <v>MA</v>
          </cell>
          <cell r="J3880" t="str">
            <v>2052.</v>
          </cell>
          <cell r="K3880" t="str">
            <v>High Confidence Auto Street Ref Geocoded</v>
          </cell>
          <cell r="M3880" t="str">
            <v>COSTA</v>
          </cell>
          <cell r="N3880" t="str">
            <v>COSTA</v>
          </cell>
          <cell r="P3880">
            <v>44002</v>
          </cell>
          <cell r="Q3880">
            <v>44600.568437499998</v>
          </cell>
          <cell r="S3880" t="str">
            <v>FRANKIE</v>
          </cell>
          <cell r="V3880" t="str">
            <v>42.187472</v>
          </cell>
          <cell r="W3880" t="str">
            <v>-71.297243</v>
          </cell>
        </row>
        <row r="3881">
          <cell r="B3881">
            <v>600986</v>
          </cell>
          <cell r="C3881" t="str">
            <v>MEDFIELD SENIOR HIGH</v>
          </cell>
          <cell r="D3881" t="str">
            <v>COSTA</v>
          </cell>
          <cell r="E3881">
            <v>0</v>
          </cell>
          <cell r="F3881" t="str">
            <v>T</v>
          </cell>
          <cell r="G3881" t="str">
            <v>88 R SOUTH ST.</v>
          </cell>
          <cell r="H3881" t="str">
            <v>MEDFIELD</v>
          </cell>
          <cell r="I3881" t="str">
            <v>MA</v>
          </cell>
          <cell r="J3881" t="str">
            <v>2052.</v>
          </cell>
          <cell r="K3881" t="str">
            <v>High Confidence Auto Street Ref Geocoded</v>
          </cell>
          <cell r="M3881" t="str">
            <v>COSTA</v>
          </cell>
          <cell r="N3881" t="str">
            <v>COSTA</v>
          </cell>
          <cell r="P3881">
            <v>44002</v>
          </cell>
          <cell r="Q3881">
            <v>44623.488969907397</v>
          </cell>
          <cell r="R3881">
            <v>44473</v>
          </cell>
          <cell r="S3881" t="str">
            <v>FRANKIE</v>
          </cell>
          <cell r="V3881" t="str">
            <v>42.183507</v>
          </cell>
          <cell r="W3881" t="str">
            <v>-71.298735</v>
          </cell>
        </row>
        <row r="3882">
          <cell r="B3882">
            <v>600987</v>
          </cell>
          <cell r="C3882" t="str">
            <v>MEDFORD VOC TECH &amp;HIGH</v>
          </cell>
          <cell r="D3882" t="str">
            <v>COSTA</v>
          </cell>
          <cell r="E3882">
            <v>0</v>
          </cell>
          <cell r="F3882" t="str">
            <v>W</v>
          </cell>
          <cell r="G3882" t="str">
            <v>489 WINTHROP</v>
          </cell>
          <cell r="H3882" t="str">
            <v>MEDFORD</v>
          </cell>
          <cell r="I3882" t="str">
            <v>MA</v>
          </cell>
          <cell r="J3882" t="str">
            <v>2155.</v>
          </cell>
          <cell r="K3882" t="str">
            <v>High Confidence Auto Street Ref Geocoded</v>
          </cell>
          <cell r="M3882" t="str">
            <v>COSTA</v>
          </cell>
          <cell r="N3882" t="str">
            <v>COSTA</v>
          </cell>
          <cell r="P3882">
            <v>44002</v>
          </cell>
          <cell r="Q3882">
            <v>44600.568437499998</v>
          </cell>
          <cell r="R3882">
            <v>44473</v>
          </cell>
          <cell r="S3882" t="str">
            <v>FRANKIE</v>
          </cell>
          <cell r="V3882" t="str">
            <v>42.427510</v>
          </cell>
          <cell r="W3882" t="str">
            <v>-71.125900</v>
          </cell>
        </row>
        <row r="3883">
          <cell r="B3883">
            <v>600988</v>
          </cell>
          <cell r="C3883" t="str">
            <v>MEDWAY HIGH SCHOOL</v>
          </cell>
          <cell r="D3883" t="str">
            <v>COSTA</v>
          </cell>
          <cell r="E3883">
            <v>0</v>
          </cell>
          <cell r="F3883" t="str">
            <v>R</v>
          </cell>
          <cell r="G3883" t="str">
            <v>88 SUMMER STREET</v>
          </cell>
          <cell r="H3883" t="str">
            <v>MEDWAY</v>
          </cell>
          <cell r="I3883" t="str">
            <v>MA</v>
          </cell>
          <cell r="J3883" t="str">
            <v>2053.</v>
          </cell>
          <cell r="K3883" t="str">
            <v>Exact Auto Street Reference Geocoded</v>
          </cell>
          <cell r="M3883" t="str">
            <v>COSTA</v>
          </cell>
          <cell r="N3883" t="str">
            <v>COSTA</v>
          </cell>
          <cell r="P3883">
            <v>44002</v>
          </cell>
          <cell r="Q3883">
            <v>44134.628391203703</v>
          </cell>
          <cell r="S3883" t="str">
            <v>FRANKIE</v>
          </cell>
          <cell r="V3883" t="str">
            <v>42.155231</v>
          </cell>
          <cell r="W3883" t="str">
            <v>-71.443347</v>
          </cell>
        </row>
        <row r="3884">
          <cell r="B3884">
            <v>600989</v>
          </cell>
          <cell r="C3884" t="str">
            <v>MEDWAY MIDDLE SCHOOL</v>
          </cell>
          <cell r="D3884" t="str">
            <v>COSTA</v>
          </cell>
          <cell r="E3884">
            <v>0</v>
          </cell>
          <cell r="F3884" t="str">
            <v>R</v>
          </cell>
          <cell r="G3884" t="str">
            <v>45 HOLLISTON</v>
          </cell>
          <cell r="H3884" t="str">
            <v>MEDWAY</v>
          </cell>
          <cell r="I3884" t="str">
            <v>MA</v>
          </cell>
          <cell r="J3884" t="str">
            <v>2053.</v>
          </cell>
          <cell r="K3884" t="str">
            <v>High Confidence Auto Street Ref Geocoded</v>
          </cell>
          <cell r="M3884" t="str">
            <v>COSTA</v>
          </cell>
          <cell r="N3884" t="str">
            <v>COSTA</v>
          </cell>
          <cell r="P3884">
            <v>44002</v>
          </cell>
          <cell r="Q3884">
            <v>44133.581273148098</v>
          </cell>
          <cell r="S3884" t="str">
            <v>FRANKIE</v>
          </cell>
          <cell r="V3884" t="str">
            <v>42.146539</v>
          </cell>
          <cell r="W3884" t="str">
            <v>-71.406566</v>
          </cell>
        </row>
        <row r="3885">
          <cell r="B3885">
            <v>600990</v>
          </cell>
          <cell r="C3885" t="str">
            <v>MELROSE MIDDLE SCHOOL</v>
          </cell>
          <cell r="D3885" t="str">
            <v>COSTA</v>
          </cell>
          <cell r="E3885">
            <v>0</v>
          </cell>
          <cell r="F3885" t="str">
            <v>R</v>
          </cell>
          <cell r="G3885" t="str">
            <v>350 LYNN FELLS  PKWY</v>
          </cell>
          <cell r="H3885" t="str">
            <v>MELROSE</v>
          </cell>
          <cell r="I3885" t="str">
            <v>MA</v>
          </cell>
          <cell r="J3885" t="str">
            <v>2176.</v>
          </cell>
          <cell r="K3885" t="str">
            <v>Exact Auto Street Reference Geocoded</v>
          </cell>
          <cell r="M3885" t="str">
            <v>COSTA</v>
          </cell>
          <cell r="N3885" t="str">
            <v>COSTA</v>
          </cell>
          <cell r="P3885">
            <v>44002</v>
          </cell>
          <cell r="Q3885">
            <v>44133.581273148098</v>
          </cell>
          <cell r="S3885" t="str">
            <v>FRANKIE</v>
          </cell>
          <cell r="V3885" t="str">
            <v>42.463125</v>
          </cell>
          <cell r="W3885" t="str">
            <v>-71.066019</v>
          </cell>
        </row>
        <row r="3886">
          <cell r="B3886">
            <v>600991</v>
          </cell>
          <cell r="C3886" t="str">
            <v>MELROSE HIGH SCHOOL</v>
          </cell>
          <cell r="D3886" t="str">
            <v>COSTA</v>
          </cell>
          <cell r="E3886">
            <v>0</v>
          </cell>
          <cell r="F3886" t="str">
            <v>R</v>
          </cell>
          <cell r="G3886" t="str">
            <v>360 LYNN FELLS PARKWAY</v>
          </cell>
          <cell r="H3886" t="str">
            <v>MELROSE</v>
          </cell>
          <cell r="I3886" t="str">
            <v>MA</v>
          </cell>
          <cell r="J3886" t="str">
            <v>2176.</v>
          </cell>
          <cell r="K3886" t="str">
            <v>High Confidence Auto Street Ref Geocoded</v>
          </cell>
          <cell r="M3886" t="str">
            <v>COSTA</v>
          </cell>
          <cell r="N3886" t="str">
            <v>COSTA</v>
          </cell>
          <cell r="O3886" t="str">
            <v>EFFECTIVE 8/10/20 Del in all locations unless cust chooses not to.</v>
          </cell>
          <cell r="P3886">
            <v>44002</v>
          </cell>
          <cell r="Q3886">
            <v>44133.581273148098</v>
          </cell>
          <cell r="R3886">
            <v>44021</v>
          </cell>
          <cell r="S3886" t="str">
            <v>FRANKIE</v>
          </cell>
          <cell r="V3886" t="str">
            <v>42.463140</v>
          </cell>
          <cell r="W3886" t="str">
            <v>-71.065485</v>
          </cell>
        </row>
        <row r="3887">
          <cell r="B3887">
            <v>600992</v>
          </cell>
          <cell r="C3887" t="str">
            <v>MISCOE HILL MIDDLE SCHOO</v>
          </cell>
          <cell r="D3887" t="str">
            <v>COSTA</v>
          </cell>
          <cell r="E3887">
            <v>0</v>
          </cell>
          <cell r="F3887" t="str">
            <v>R</v>
          </cell>
          <cell r="G3887" t="str">
            <v>148 NORTH AVENUE</v>
          </cell>
          <cell r="H3887" t="str">
            <v>MENDON</v>
          </cell>
          <cell r="I3887" t="str">
            <v>MA</v>
          </cell>
          <cell r="J3887" t="str">
            <v>1756.</v>
          </cell>
          <cell r="K3887" t="str">
            <v>Exact Auto Street Reference Geocoded</v>
          </cell>
          <cell r="M3887" t="str">
            <v>COSTA</v>
          </cell>
          <cell r="N3887" t="str">
            <v>COSTA</v>
          </cell>
          <cell r="P3887">
            <v>44002</v>
          </cell>
          <cell r="Q3887">
            <v>44133.581273148098</v>
          </cell>
          <cell r="S3887" t="str">
            <v>FRANKIE</v>
          </cell>
          <cell r="V3887" t="str">
            <v>42.128922</v>
          </cell>
          <cell r="W3887" t="str">
            <v>-71.570945</v>
          </cell>
        </row>
        <row r="3888">
          <cell r="B3888">
            <v>600993</v>
          </cell>
          <cell r="C3888" t="str">
            <v>NIPMUC REGIONAL HIGH SCH</v>
          </cell>
          <cell r="D3888" t="str">
            <v>COSTA</v>
          </cell>
          <cell r="E3888">
            <v>0</v>
          </cell>
          <cell r="F3888" t="str">
            <v>R</v>
          </cell>
          <cell r="G3888" t="str">
            <v>90 PLEASANT STREET</v>
          </cell>
          <cell r="H3888" t="str">
            <v>UPTON</v>
          </cell>
          <cell r="I3888" t="str">
            <v>MA</v>
          </cell>
          <cell r="J3888" t="str">
            <v>1568.</v>
          </cell>
          <cell r="K3888" t="str">
            <v>Exact Auto Street Reference Geocoded</v>
          </cell>
          <cell r="M3888" t="str">
            <v>COSTA</v>
          </cell>
          <cell r="N3888" t="str">
            <v>COSTA</v>
          </cell>
          <cell r="P3888">
            <v>44002</v>
          </cell>
          <cell r="Q3888">
            <v>44133.581273148098</v>
          </cell>
          <cell r="S3888" t="str">
            <v>FRANKIE</v>
          </cell>
          <cell r="V3888" t="str">
            <v>42.160092</v>
          </cell>
          <cell r="W3888" t="str">
            <v>-71.617255</v>
          </cell>
        </row>
        <row r="3889">
          <cell r="B3889">
            <v>600994</v>
          </cell>
          <cell r="C3889" t="str">
            <v>TENNEY MIDDLE SCHOOL</v>
          </cell>
          <cell r="D3889" t="str">
            <v>COSTA</v>
          </cell>
          <cell r="E3889">
            <v>0</v>
          </cell>
          <cell r="F3889" t="str">
            <v>R</v>
          </cell>
          <cell r="G3889" t="str">
            <v>75 PLEASANT STREET</v>
          </cell>
          <cell r="H3889" t="str">
            <v>METHUEN</v>
          </cell>
          <cell r="I3889" t="str">
            <v>MA</v>
          </cell>
          <cell r="J3889" t="str">
            <v>1844.</v>
          </cell>
          <cell r="K3889" t="str">
            <v>Exact Auto Street Reference Geocoded</v>
          </cell>
          <cell r="M3889" t="str">
            <v>COSTA</v>
          </cell>
          <cell r="N3889" t="str">
            <v>COSTA</v>
          </cell>
          <cell r="P3889">
            <v>44002</v>
          </cell>
          <cell r="Q3889">
            <v>44133.581273148098</v>
          </cell>
          <cell r="S3889" t="str">
            <v>FRANKIE</v>
          </cell>
          <cell r="V3889" t="str">
            <v>42.732815</v>
          </cell>
          <cell r="W3889" t="str">
            <v>-71.179102</v>
          </cell>
        </row>
        <row r="3890">
          <cell r="B3890">
            <v>600995</v>
          </cell>
          <cell r="C3890" t="str">
            <v>FULLER MEADOW</v>
          </cell>
          <cell r="D3890" t="str">
            <v>COSTA</v>
          </cell>
          <cell r="E3890">
            <v>0</v>
          </cell>
          <cell r="F3890" t="str">
            <v>R</v>
          </cell>
          <cell r="G3890" t="str">
            <v>143 SOUTH MAIN ST</v>
          </cell>
          <cell r="H3890" t="str">
            <v>MIDDLETON</v>
          </cell>
          <cell r="I3890" t="str">
            <v>MA</v>
          </cell>
          <cell r="J3890" t="str">
            <v>1949.</v>
          </cell>
          <cell r="K3890" t="str">
            <v>Exact Auto Street Reference Geocoded</v>
          </cell>
          <cell r="M3890" t="str">
            <v>COSTA</v>
          </cell>
          <cell r="N3890" t="str">
            <v>COSTA</v>
          </cell>
          <cell r="P3890">
            <v>44002</v>
          </cell>
          <cell r="Q3890">
            <v>44134.628391203703</v>
          </cell>
          <cell r="S3890" t="str">
            <v>FRANKIE</v>
          </cell>
          <cell r="V3890" t="str">
            <v>42.584622</v>
          </cell>
          <cell r="W3890" t="str">
            <v>-71.007364</v>
          </cell>
        </row>
        <row r="3891">
          <cell r="B3891">
            <v>600996</v>
          </cell>
          <cell r="C3891" t="str">
            <v>HOWE MANNING ELEMENTARY</v>
          </cell>
          <cell r="D3891" t="str">
            <v>COSTA</v>
          </cell>
          <cell r="E3891">
            <v>0</v>
          </cell>
          <cell r="F3891" t="str">
            <v>R</v>
          </cell>
          <cell r="G3891" t="str">
            <v>26 CENTRAL STREET</v>
          </cell>
          <cell r="H3891" t="str">
            <v>MIDDLETON</v>
          </cell>
          <cell r="I3891" t="str">
            <v>MA</v>
          </cell>
          <cell r="J3891" t="str">
            <v>1949.</v>
          </cell>
          <cell r="K3891" t="str">
            <v>Exact Auto Street Reference Geocoded</v>
          </cell>
          <cell r="M3891" t="str">
            <v>COSTA</v>
          </cell>
          <cell r="N3891" t="str">
            <v>COSTA</v>
          </cell>
          <cell r="P3891">
            <v>44002</v>
          </cell>
          <cell r="Q3891">
            <v>44134.628391203703</v>
          </cell>
          <cell r="S3891" t="str">
            <v>FRANKIE</v>
          </cell>
          <cell r="V3891" t="str">
            <v>42.596073</v>
          </cell>
          <cell r="W3891" t="str">
            <v>-71.014744</v>
          </cell>
        </row>
        <row r="3892">
          <cell r="B3892">
            <v>600997</v>
          </cell>
          <cell r="C3892" t="str">
            <v>MILFORD HIGH</v>
          </cell>
          <cell r="D3892" t="str">
            <v>COSTA</v>
          </cell>
          <cell r="E3892">
            <v>0</v>
          </cell>
          <cell r="F3892" t="str">
            <v>T</v>
          </cell>
          <cell r="G3892" t="str">
            <v>31 WEST FOUNTAIN ST.</v>
          </cell>
          <cell r="H3892" t="str">
            <v>MILFORD</v>
          </cell>
          <cell r="I3892" t="str">
            <v>MA</v>
          </cell>
          <cell r="J3892" t="str">
            <v>1757.</v>
          </cell>
          <cell r="K3892" t="str">
            <v>Exact Auto Street Reference Geocoded</v>
          </cell>
          <cell r="M3892" t="str">
            <v>COSTA</v>
          </cell>
          <cell r="N3892" t="str">
            <v>COSTA</v>
          </cell>
          <cell r="P3892">
            <v>44002</v>
          </cell>
          <cell r="Q3892">
            <v>44127.702152777798</v>
          </cell>
          <cell r="R3892">
            <v>44473</v>
          </cell>
          <cell r="S3892" t="str">
            <v>FRANKIE</v>
          </cell>
          <cell r="V3892" t="str">
            <v>42.150305</v>
          </cell>
          <cell r="W3892" t="str">
            <v>-71.536306</v>
          </cell>
        </row>
        <row r="3893">
          <cell r="B3893">
            <v>600998</v>
          </cell>
          <cell r="C3893" t="str">
            <v>ELMWOOD STREET SCHOOL</v>
          </cell>
          <cell r="D3893" t="str">
            <v>COSTA</v>
          </cell>
          <cell r="E3893">
            <v>0</v>
          </cell>
          <cell r="F3893" t="str">
            <v>T</v>
          </cell>
          <cell r="G3893" t="str">
            <v>40 ELMWOOD STREET</v>
          </cell>
          <cell r="H3893" t="str">
            <v>MILLBURY</v>
          </cell>
          <cell r="I3893" t="str">
            <v>MA</v>
          </cell>
          <cell r="J3893" t="str">
            <v>1527.</v>
          </cell>
          <cell r="K3893" t="str">
            <v>High Confidence Auto Street Ref Geocoded</v>
          </cell>
          <cell r="M3893" t="str">
            <v>COSTA</v>
          </cell>
          <cell r="N3893" t="str">
            <v>COSTA</v>
          </cell>
          <cell r="P3893">
            <v>44002</v>
          </cell>
          <cell r="Q3893">
            <v>44137.508229166699</v>
          </cell>
          <cell r="R3893">
            <v>44473</v>
          </cell>
          <cell r="S3893" t="str">
            <v>FRANKIE</v>
          </cell>
          <cell r="V3893" t="str">
            <v>42.185680</v>
          </cell>
          <cell r="W3893" t="str">
            <v>-71.772570</v>
          </cell>
        </row>
        <row r="3894">
          <cell r="B3894">
            <v>600999</v>
          </cell>
          <cell r="C3894" t="str">
            <v>CLYDE F BROWN</v>
          </cell>
          <cell r="D3894" t="str">
            <v>COSTA</v>
          </cell>
          <cell r="E3894">
            <v>0</v>
          </cell>
          <cell r="F3894" t="str">
            <v>R</v>
          </cell>
          <cell r="G3894" t="str">
            <v>7 PARK RD</v>
          </cell>
          <cell r="H3894" t="str">
            <v>MILLIS</v>
          </cell>
          <cell r="I3894" t="str">
            <v>MA</v>
          </cell>
          <cell r="J3894" t="str">
            <v>2054.</v>
          </cell>
          <cell r="K3894" t="str">
            <v>High Confidence Auto Street Ref Geocoded</v>
          </cell>
          <cell r="M3894" t="str">
            <v>COSTA</v>
          </cell>
          <cell r="N3894" t="str">
            <v>COSTA</v>
          </cell>
          <cell r="P3894">
            <v>44002</v>
          </cell>
          <cell r="Q3894">
            <v>44133.753773148201</v>
          </cell>
          <cell r="S3894" t="str">
            <v>FRANKIE</v>
          </cell>
          <cell r="V3894" t="str">
            <v>42.166463</v>
          </cell>
          <cell r="W3894" t="str">
            <v>-71.359522</v>
          </cell>
        </row>
        <row r="3895">
          <cell r="B3895">
            <v>601000</v>
          </cell>
          <cell r="C3895" t="str">
            <v>MILLIS MIDDLE/HIGH SCHOO</v>
          </cell>
          <cell r="D3895" t="str">
            <v>COSTA</v>
          </cell>
          <cell r="E3895">
            <v>0</v>
          </cell>
          <cell r="F3895" t="str">
            <v>R</v>
          </cell>
          <cell r="G3895" t="str">
            <v>245 PLAIN STREET</v>
          </cell>
          <cell r="H3895" t="str">
            <v>MILLIS</v>
          </cell>
          <cell r="I3895" t="str">
            <v>MA</v>
          </cell>
          <cell r="J3895" t="str">
            <v>2054.</v>
          </cell>
          <cell r="K3895" t="str">
            <v>Exact Auto Street Reference Geocoded</v>
          </cell>
          <cell r="M3895" t="str">
            <v>COSTA</v>
          </cell>
          <cell r="N3895" t="str">
            <v>COSTA</v>
          </cell>
          <cell r="P3895">
            <v>44002</v>
          </cell>
          <cell r="Q3895">
            <v>44133.581273148098</v>
          </cell>
          <cell r="S3895" t="str">
            <v>FRANKIE</v>
          </cell>
          <cell r="V3895" t="str">
            <v>42.162739</v>
          </cell>
          <cell r="W3895" t="str">
            <v>-71.354657</v>
          </cell>
        </row>
        <row r="3896">
          <cell r="B3896">
            <v>601001</v>
          </cell>
          <cell r="C3896" t="str">
            <v>CUNNINGHAM/COLLICOT</v>
          </cell>
          <cell r="D3896" t="str">
            <v>COSTA</v>
          </cell>
          <cell r="E3896">
            <v>0</v>
          </cell>
          <cell r="F3896" t="str">
            <v>T</v>
          </cell>
          <cell r="G3896" t="str">
            <v>44 EDGEHILL ROAD</v>
          </cell>
          <cell r="H3896" t="str">
            <v>MILTON</v>
          </cell>
          <cell r="I3896" t="str">
            <v>MA</v>
          </cell>
          <cell r="J3896" t="str">
            <v>2186.</v>
          </cell>
          <cell r="K3896" t="str">
            <v>Exact Auto Street Reference Geocoded</v>
          </cell>
          <cell r="M3896" t="str">
            <v>COSTA</v>
          </cell>
          <cell r="N3896" t="str">
            <v>COSTA</v>
          </cell>
          <cell r="P3896">
            <v>44002</v>
          </cell>
          <cell r="Q3896">
            <v>44098.491319444402</v>
          </cell>
          <cell r="R3896">
            <v>44473</v>
          </cell>
          <cell r="S3896" t="str">
            <v>FRANKIE</v>
          </cell>
          <cell r="V3896" t="str">
            <v>42.252704</v>
          </cell>
          <cell r="W3896" t="str">
            <v>-71.052990</v>
          </cell>
        </row>
        <row r="3897">
          <cell r="B3897">
            <v>601002</v>
          </cell>
          <cell r="C3897" t="str">
            <v>MILTON HIGH</v>
          </cell>
          <cell r="D3897" t="str">
            <v>COSTA</v>
          </cell>
          <cell r="E3897">
            <v>0</v>
          </cell>
          <cell r="F3897" t="str">
            <v>T</v>
          </cell>
          <cell r="G3897" t="str">
            <v>25 GILE ROAD</v>
          </cell>
          <cell r="H3897" t="str">
            <v>MILTON</v>
          </cell>
          <cell r="I3897" t="str">
            <v>MA</v>
          </cell>
          <cell r="J3897" t="str">
            <v>2186.</v>
          </cell>
          <cell r="K3897" t="str">
            <v>Exact Auto Street Reference Geocoded</v>
          </cell>
          <cell r="M3897" t="str">
            <v>COSTA</v>
          </cell>
          <cell r="N3897" t="str">
            <v>COSTA</v>
          </cell>
          <cell r="P3897">
            <v>44002</v>
          </cell>
          <cell r="Q3897">
            <v>44098.491319444402</v>
          </cell>
          <cell r="R3897">
            <v>44473</v>
          </cell>
          <cell r="S3897" t="str">
            <v>FRANKIE</v>
          </cell>
          <cell r="V3897" t="str">
            <v>42.250504</v>
          </cell>
          <cell r="W3897" t="str">
            <v>-71.088235</v>
          </cell>
        </row>
        <row r="3898">
          <cell r="B3898">
            <v>601003</v>
          </cell>
          <cell r="C3898" t="str">
            <v>MINUTEMAN HIGH SCHOOL</v>
          </cell>
          <cell r="D3898" t="str">
            <v>COSTA</v>
          </cell>
          <cell r="E3898">
            <v>0</v>
          </cell>
          <cell r="F3898" t="str">
            <v>T</v>
          </cell>
          <cell r="G3898" t="str">
            <v>758 MARRETT ROAD</v>
          </cell>
          <cell r="H3898" t="str">
            <v>LEXINGTON</v>
          </cell>
          <cell r="I3898" t="str">
            <v>MA</v>
          </cell>
          <cell r="J3898" t="str">
            <v>2421.</v>
          </cell>
          <cell r="K3898" t="str">
            <v>Exact Auto Street Reference Geocoded</v>
          </cell>
          <cell r="M3898" t="str">
            <v>COSTA</v>
          </cell>
          <cell r="N3898" t="str">
            <v>COSTA</v>
          </cell>
          <cell r="P3898">
            <v>44002</v>
          </cell>
          <cell r="Q3898">
            <v>44127.702152777798</v>
          </cell>
          <cell r="R3898">
            <v>44256</v>
          </cell>
          <cell r="S3898" t="str">
            <v>FRANKIE</v>
          </cell>
          <cell r="V3898" t="str">
            <v>42.446482</v>
          </cell>
          <cell r="W3898" t="str">
            <v>-71.268965</v>
          </cell>
        </row>
        <row r="3899">
          <cell r="B3899">
            <v>601007</v>
          </cell>
          <cell r="C3899" t="str">
            <v>MONTACHUSETT REG VOC TEC</v>
          </cell>
          <cell r="D3899" t="str">
            <v>COSTA</v>
          </cell>
          <cell r="E3899">
            <v>0</v>
          </cell>
          <cell r="F3899" t="str">
            <v>F</v>
          </cell>
          <cell r="G3899" t="str">
            <v>1050 WESTMINSTER STREET</v>
          </cell>
          <cell r="H3899" t="str">
            <v>FITCHBURG</v>
          </cell>
          <cell r="I3899" t="str">
            <v>MA</v>
          </cell>
          <cell r="J3899" t="str">
            <v>1420.</v>
          </cell>
          <cell r="K3899" t="str">
            <v>Exact Auto Street Reference Geocoded</v>
          </cell>
          <cell r="M3899" t="str">
            <v>COSTA</v>
          </cell>
          <cell r="N3899" t="str">
            <v>COSTA</v>
          </cell>
          <cell r="P3899">
            <v>44002</v>
          </cell>
          <cell r="Q3899">
            <v>44201.467499999999</v>
          </cell>
          <cell r="R3899">
            <v>44231</v>
          </cell>
          <cell r="S3899" t="str">
            <v>FRANKIE</v>
          </cell>
          <cell r="V3899" t="str">
            <v>42.559586</v>
          </cell>
          <cell r="W3899" t="str">
            <v>-71.860713</v>
          </cell>
        </row>
        <row r="3900">
          <cell r="B3900">
            <v>601008</v>
          </cell>
          <cell r="C3900" t="str">
            <v>NARRAGANSETT REG HIGH</v>
          </cell>
          <cell r="D3900" t="str">
            <v>COSTA</v>
          </cell>
          <cell r="E3900">
            <v>0</v>
          </cell>
          <cell r="F3900" t="str">
            <v>R</v>
          </cell>
          <cell r="G3900" t="str">
            <v>460 BALDWINVILLE RD.</v>
          </cell>
          <cell r="H3900" t="str">
            <v>BALDWINVILLE</v>
          </cell>
          <cell r="I3900" t="str">
            <v>MA</v>
          </cell>
          <cell r="J3900" t="str">
            <v>1436.</v>
          </cell>
          <cell r="K3900" t="str">
            <v>High Confidence Auto Street Ref Geocoded</v>
          </cell>
          <cell r="M3900" t="str">
            <v>COSTA</v>
          </cell>
          <cell r="N3900" t="str">
            <v>COSTA</v>
          </cell>
          <cell r="P3900">
            <v>44002</v>
          </cell>
          <cell r="Q3900">
            <v>44133.581273148098</v>
          </cell>
          <cell r="S3900" t="str">
            <v>FRANKIE</v>
          </cell>
          <cell r="V3900" t="str">
            <v>42.589910</v>
          </cell>
          <cell r="W3900" t="str">
            <v>-72.072820</v>
          </cell>
        </row>
        <row r="3901">
          <cell r="B3901">
            <v>601010</v>
          </cell>
          <cell r="C3901" t="str">
            <v>THE CENTER SCHOOL</v>
          </cell>
          <cell r="D3901" t="str">
            <v>COSTA</v>
          </cell>
          <cell r="E3901">
            <v>0</v>
          </cell>
          <cell r="F3901" t="str">
            <v>R</v>
          </cell>
          <cell r="G3901" t="str">
            <v>403 GREAT ROAD</v>
          </cell>
          <cell r="H3901" t="str">
            <v>STOW</v>
          </cell>
          <cell r="I3901" t="str">
            <v>MA</v>
          </cell>
          <cell r="J3901" t="str">
            <v>1775.</v>
          </cell>
          <cell r="K3901" t="str">
            <v>Exact Auto Street Reference Geocoded</v>
          </cell>
          <cell r="M3901" t="str">
            <v>COSTA</v>
          </cell>
          <cell r="N3901" t="str">
            <v>COSTA</v>
          </cell>
          <cell r="P3901">
            <v>44002</v>
          </cell>
          <cell r="Q3901">
            <v>44133.581273148098</v>
          </cell>
          <cell r="S3901" t="str">
            <v>FRANKIE</v>
          </cell>
          <cell r="V3901" t="str">
            <v>42.436792</v>
          </cell>
          <cell r="W3901" t="str">
            <v>-71.508435</v>
          </cell>
        </row>
        <row r="3902">
          <cell r="B3902">
            <v>601011</v>
          </cell>
          <cell r="C3902" t="str">
            <v>NASHOBA VALLEY TECH HIGH</v>
          </cell>
          <cell r="D3902" t="str">
            <v>COSTA</v>
          </cell>
          <cell r="E3902">
            <v>0</v>
          </cell>
          <cell r="F3902" t="str">
            <v>R</v>
          </cell>
          <cell r="G3902" t="str">
            <v>100 LITTLETON ROAD</v>
          </cell>
          <cell r="H3902" t="str">
            <v>WESTFORD</v>
          </cell>
          <cell r="I3902" t="str">
            <v>MA</v>
          </cell>
          <cell r="J3902" t="str">
            <v>1886.</v>
          </cell>
          <cell r="K3902" t="str">
            <v>Exact Auto Street Reference Geocoded</v>
          </cell>
          <cell r="M3902" t="str">
            <v>COSTA</v>
          </cell>
          <cell r="N3902" t="str">
            <v>COSTA</v>
          </cell>
          <cell r="P3902">
            <v>44002</v>
          </cell>
          <cell r="Q3902">
            <v>44133.581273148098</v>
          </cell>
          <cell r="S3902" t="str">
            <v>FRANKIE</v>
          </cell>
          <cell r="V3902" t="str">
            <v>42.571198</v>
          </cell>
          <cell r="W3902" t="str">
            <v>-71.411597</v>
          </cell>
        </row>
        <row r="3903">
          <cell r="B3903">
            <v>601012</v>
          </cell>
          <cell r="C3903" t="str">
            <v>NATICK HIGH SCHOOL</v>
          </cell>
          <cell r="D3903" t="str">
            <v>COSTA</v>
          </cell>
          <cell r="E3903">
            <v>0</v>
          </cell>
          <cell r="F3903" t="str">
            <v>R</v>
          </cell>
          <cell r="G3903" t="str">
            <v>15 WEST STREET</v>
          </cell>
          <cell r="H3903" t="str">
            <v>NATICK</v>
          </cell>
          <cell r="I3903" t="str">
            <v>MA</v>
          </cell>
          <cell r="J3903" t="str">
            <v>1760.</v>
          </cell>
          <cell r="K3903" t="str">
            <v>Exact Auto Street Reference Geocoded</v>
          </cell>
          <cell r="M3903" t="str">
            <v>COSTA</v>
          </cell>
          <cell r="N3903" t="str">
            <v>COSTA</v>
          </cell>
          <cell r="P3903">
            <v>44002</v>
          </cell>
          <cell r="Q3903">
            <v>44133.581273148098</v>
          </cell>
          <cell r="S3903" t="str">
            <v>FRANKIE</v>
          </cell>
          <cell r="V3903" t="str">
            <v>42.277032</v>
          </cell>
          <cell r="W3903" t="str">
            <v>-71.359321</v>
          </cell>
        </row>
        <row r="3904">
          <cell r="B3904">
            <v>601013</v>
          </cell>
          <cell r="C3904" t="str">
            <v>NAUSET REG. HIGH SCH</v>
          </cell>
          <cell r="D3904" t="str">
            <v>COSTA</v>
          </cell>
          <cell r="E3904">
            <v>0</v>
          </cell>
          <cell r="F3904" t="str">
            <v>W</v>
          </cell>
          <cell r="G3904" t="str">
            <v>100 CABLE RD.</v>
          </cell>
          <cell r="H3904" t="str">
            <v>NO EASTHAM</v>
          </cell>
          <cell r="I3904" t="str">
            <v>MA</v>
          </cell>
          <cell r="J3904" t="str">
            <v>2651.</v>
          </cell>
          <cell r="K3904" t="str">
            <v>Low Confidence Auto Street Ref Geocoded</v>
          </cell>
          <cell r="M3904" t="str">
            <v>COSTA</v>
          </cell>
          <cell r="N3904" t="str">
            <v>COSTA</v>
          </cell>
          <cell r="P3904">
            <v>44002</v>
          </cell>
          <cell r="Q3904">
            <v>44600.568437499998</v>
          </cell>
          <cell r="S3904" t="str">
            <v>FRANKIE</v>
          </cell>
          <cell r="V3904" t="str">
            <v>41.660512</v>
          </cell>
          <cell r="W3904" t="str">
            <v>-70.118604</v>
          </cell>
        </row>
        <row r="3905">
          <cell r="B3905">
            <v>601014</v>
          </cell>
          <cell r="C3905" t="str">
            <v>NAUSET REG. MIDDLE SCH</v>
          </cell>
          <cell r="D3905" t="str">
            <v>COSTA</v>
          </cell>
          <cell r="E3905">
            <v>0</v>
          </cell>
          <cell r="F3905" t="str">
            <v>W</v>
          </cell>
          <cell r="G3905" t="str">
            <v>70 ROUTE 28</v>
          </cell>
          <cell r="H3905" t="str">
            <v>ORLEANS</v>
          </cell>
          <cell r="I3905" t="str">
            <v>MA</v>
          </cell>
          <cell r="J3905" t="str">
            <v>2653.</v>
          </cell>
          <cell r="K3905" t="str">
            <v>Exact Auto Street Reference Geocoded</v>
          </cell>
          <cell r="M3905" t="str">
            <v>COSTA</v>
          </cell>
          <cell r="N3905" t="str">
            <v>COSTA</v>
          </cell>
          <cell r="P3905">
            <v>44002</v>
          </cell>
          <cell r="Q3905">
            <v>44600.568437499998</v>
          </cell>
          <cell r="R3905">
            <v>44256</v>
          </cell>
          <cell r="S3905" t="str">
            <v>FRANKIE</v>
          </cell>
          <cell r="V3905" t="str">
            <v>41.782794</v>
          </cell>
          <cell r="W3905" t="str">
            <v>-69.987713</v>
          </cell>
        </row>
        <row r="3906">
          <cell r="B3906">
            <v>601015</v>
          </cell>
          <cell r="C3906" t="str">
            <v>NEEDHAM HIGH</v>
          </cell>
          <cell r="D3906" t="str">
            <v>COSTA</v>
          </cell>
          <cell r="E3906">
            <v>0</v>
          </cell>
          <cell r="F3906" t="str">
            <v>T</v>
          </cell>
          <cell r="G3906" t="str">
            <v>609 WEBSTER</v>
          </cell>
          <cell r="H3906" t="str">
            <v>NEEDHAM</v>
          </cell>
          <cell r="I3906" t="str">
            <v>MA</v>
          </cell>
          <cell r="J3906" t="str">
            <v>2494.</v>
          </cell>
          <cell r="K3906" t="str">
            <v>High Confidence Auto Street Ref Geocoded</v>
          </cell>
          <cell r="M3906" t="str">
            <v>COSTA</v>
          </cell>
          <cell r="N3906" t="str">
            <v>COSTA</v>
          </cell>
          <cell r="P3906">
            <v>44002</v>
          </cell>
          <cell r="Q3906">
            <v>44127.702152777798</v>
          </cell>
          <cell r="R3906">
            <v>44473</v>
          </cell>
          <cell r="S3906" t="str">
            <v>FRANKIE</v>
          </cell>
          <cell r="V3906" t="str">
            <v>42.286991</v>
          </cell>
          <cell r="W3906" t="str">
            <v>-71.230351</v>
          </cell>
        </row>
        <row r="3907">
          <cell r="B3907">
            <v>601016</v>
          </cell>
          <cell r="C3907" t="str">
            <v>POLLARD MIDDLE SCHOOL</v>
          </cell>
          <cell r="D3907" t="str">
            <v>COSTA</v>
          </cell>
          <cell r="E3907">
            <v>0</v>
          </cell>
          <cell r="F3907" t="str">
            <v>T</v>
          </cell>
          <cell r="G3907" t="str">
            <v>200 HARRIS AVE</v>
          </cell>
          <cell r="H3907" t="str">
            <v>NEEDHAM</v>
          </cell>
          <cell r="I3907" t="str">
            <v>MA</v>
          </cell>
          <cell r="J3907" t="str">
            <v>2492.</v>
          </cell>
          <cell r="K3907" t="str">
            <v>Exact Auto Street Reference Geocoded</v>
          </cell>
          <cell r="M3907" t="str">
            <v>COSTA</v>
          </cell>
          <cell r="N3907" t="str">
            <v>COSTA</v>
          </cell>
          <cell r="P3907">
            <v>44002</v>
          </cell>
          <cell r="Q3907">
            <v>44127.702152777798</v>
          </cell>
          <cell r="R3907">
            <v>44473</v>
          </cell>
          <cell r="S3907" t="str">
            <v>FRANKIE</v>
          </cell>
          <cell r="V3907" t="str">
            <v>42.277080</v>
          </cell>
          <cell r="W3907" t="str">
            <v>-71.225759</v>
          </cell>
        </row>
        <row r="3908">
          <cell r="B3908">
            <v>601017</v>
          </cell>
          <cell r="C3908" t="str">
            <v>NEW BEDFORD PUBLIC SCHOO</v>
          </cell>
          <cell r="D3908" t="str">
            <v>COSTA</v>
          </cell>
          <cell r="E3908">
            <v>0</v>
          </cell>
          <cell r="F3908" t="str">
            <v>T</v>
          </cell>
          <cell r="G3908" t="str">
            <v>455 COUNTY  ST.</v>
          </cell>
          <cell r="H3908" t="str">
            <v>NEW BEDFORD</v>
          </cell>
          <cell r="I3908" t="str">
            <v>MA</v>
          </cell>
          <cell r="J3908" t="str">
            <v>2740.</v>
          </cell>
          <cell r="K3908" t="str">
            <v>Exact Auto Street Reference Geocoded</v>
          </cell>
          <cell r="M3908" t="str">
            <v>COSTA</v>
          </cell>
          <cell r="N3908" t="str">
            <v>COSTA</v>
          </cell>
          <cell r="P3908">
            <v>44002</v>
          </cell>
          <cell r="Q3908">
            <v>44127.702152777798</v>
          </cell>
          <cell r="S3908" t="str">
            <v>FRANKIE</v>
          </cell>
          <cell r="V3908" t="str">
            <v>41.634704</v>
          </cell>
          <cell r="W3908" t="str">
            <v>-70.930586</v>
          </cell>
        </row>
        <row r="3909">
          <cell r="B3909">
            <v>601018</v>
          </cell>
          <cell r="C3909" t="str">
            <v>NORMANDIN JR. HIGH</v>
          </cell>
          <cell r="D3909" t="str">
            <v>COSTA</v>
          </cell>
          <cell r="E3909">
            <v>0</v>
          </cell>
          <cell r="F3909" t="str">
            <v>T</v>
          </cell>
          <cell r="G3909" t="str">
            <v>240 TARKILN RD.</v>
          </cell>
          <cell r="H3909" t="str">
            <v>NEW BEDFORD</v>
          </cell>
          <cell r="I3909" t="str">
            <v>MA</v>
          </cell>
          <cell r="J3909" t="str">
            <v>2745.</v>
          </cell>
          <cell r="K3909" t="str">
            <v>High Confidence Auto Street Ref Geocoded</v>
          </cell>
          <cell r="M3909" t="str">
            <v>COSTA</v>
          </cell>
          <cell r="N3909" t="str">
            <v>COSTA</v>
          </cell>
          <cell r="P3909">
            <v>44002</v>
          </cell>
          <cell r="Q3909">
            <v>44127.702152777798</v>
          </cell>
          <cell r="S3909" t="str">
            <v>FRANKIE</v>
          </cell>
          <cell r="V3909" t="str">
            <v>41.682360</v>
          </cell>
          <cell r="W3909" t="str">
            <v>-70.927568</v>
          </cell>
        </row>
        <row r="3910">
          <cell r="B3910">
            <v>601019</v>
          </cell>
          <cell r="C3910" t="str">
            <v>NEWBURYPORT HIGH SCHOOL</v>
          </cell>
          <cell r="D3910" t="str">
            <v>COSTA</v>
          </cell>
          <cell r="E3910">
            <v>0</v>
          </cell>
          <cell r="F3910" t="str">
            <v>R</v>
          </cell>
          <cell r="G3910" t="str">
            <v>241 HIGH STREET</v>
          </cell>
          <cell r="H3910" t="str">
            <v>NEWBURYPORT</v>
          </cell>
          <cell r="I3910" t="str">
            <v>MA</v>
          </cell>
          <cell r="J3910" t="str">
            <v>1950.</v>
          </cell>
          <cell r="K3910" t="str">
            <v>Exact Auto Street Reference Geocoded</v>
          </cell>
          <cell r="M3910" t="str">
            <v>COSTA</v>
          </cell>
          <cell r="N3910" t="str">
            <v>COSTA</v>
          </cell>
          <cell r="P3910">
            <v>44002</v>
          </cell>
          <cell r="Q3910">
            <v>44124.454525462999</v>
          </cell>
          <cell r="S3910" t="str">
            <v>FRANKIE</v>
          </cell>
          <cell r="V3910" t="str">
            <v>42.813865</v>
          </cell>
          <cell r="W3910" t="str">
            <v>-70.885563</v>
          </cell>
        </row>
        <row r="3911">
          <cell r="B3911">
            <v>601020</v>
          </cell>
          <cell r="C3911" t="str">
            <v>RUPERT A. NOCK MIDDLE SC</v>
          </cell>
          <cell r="D3911" t="str">
            <v>COSTA</v>
          </cell>
          <cell r="E3911">
            <v>0</v>
          </cell>
          <cell r="F3911" t="str">
            <v>R</v>
          </cell>
          <cell r="G3911" t="str">
            <v>70 LOW STREET</v>
          </cell>
          <cell r="H3911" t="str">
            <v>NEWBURYPORT</v>
          </cell>
          <cell r="I3911" t="str">
            <v>MA</v>
          </cell>
          <cell r="J3911" t="str">
            <v>1950.</v>
          </cell>
          <cell r="K3911" t="str">
            <v>Exact Auto Street Reference Geocoded</v>
          </cell>
          <cell r="M3911" t="str">
            <v>COSTA</v>
          </cell>
          <cell r="N3911" t="str">
            <v>COSTA</v>
          </cell>
          <cell r="P3911">
            <v>44002</v>
          </cell>
          <cell r="Q3911">
            <v>44124.454525462999</v>
          </cell>
          <cell r="S3911" t="str">
            <v>FRANKIE</v>
          </cell>
          <cell r="V3911" t="str">
            <v>42.808173</v>
          </cell>
          <cell r="W3911" t="str">
            <v>-70.887196</v>
          </cell>
        </row>
        <row r="3912">
          <cell r="B3912">
            <v>601021</v>
          </cell>
          <cell r="C3912" t="str">
            <v>NEWTON NORTH HIGH</v>
          </cell>
          <cell r="D3912" t="str">
            <v>COSTA</v>
          </cell>
          <cell r="E3912">
            <v>0</v>
          </cell>
          <cell r="F3912" t="str">
            <v>R</v>
          </cell>
          <cell r="G3912" t="str">
            <v>360 LOWELL AVE</v>
          </cell>
          <cell r="H3912" t="str">
            <v>NEWTONVILLE</v>
          </cell>
          <cell r="I3912" t="str">
            <v>MA</v>
          </cell>
          <cell r="J3912" t="str">
            <v>2460.</v>
          </cell>
          <cell r="K3912" t="str">
            <v>High Confidence Auto Street Ref Geocoded</v>
          </cell>
          <cell r="M3912" t="str">
            <v>COSTA</v>
          </cell>
          <cell r="N3912" t="str">
            <v>COSTA</v>
          </cell>
          <cell r="P3912">
            <v>44002</v>
          </cell>
          <cell r="Q3912">
            <v>44077.437268518501</v>
          </cell>
          <cell r="S3912" t="str">
            <v>FRANKIE</v>
          </cell>
          <cell r="V3912" t="str">
            <v>42.344819</v>
          </cell>
          <cell r="W3912" t="str">
            <v>-71.211087</v>
          </cell>
        </row>
        <row r="3913">
          <cell r="B3913">
            <v>601022</v>
          </cell>
          <cell r="C3913" t="str">
            <v>NEWTON SOUTH HIGH</v>
          </cell>
          <cell r="D3913" t="str">
            <v>COSTA</v>
          </cell>
          <cell r="E3913">
            <v>0</v>
          </cell>
          <cell r="F3913" t="str">
            <v>R</v>
          </cell>
          <cell r="G3913" t="str">
            <v>140 BRANDEIS RD</v>
          </cell>
          <cell r="H3913" t="str">
            <v>NEWTON CENTRE</v>
          </cell>
          <cell r="I3913" t="str">
            <v>MA</v>
          </cell>
          <cell r="J3913" t="str">
            <v>2459.</v>
          </cell>
          <cell r="K3913" t="str">
            <v>Med Confidence Auto Street Ref Geocoded</v>
          </cell>
          <cell r="M3913" t="str">
            <v>COSTA</v>
          </cell>
          <cell r="N3913" t="str">
            <v>COSTA</v>
          </cell>
          <cell r="P3913">
            <v>44002</v>
          </cell>
          <cell r="Q3913">
            <v>44134.628391203703</v>
          </cell>
          <cell r="S3913" t="str">
            <v>FRANKIE</v>
          </cell>
          <cell r="V3913" t="str">
            <v>42.314685</v>
          </cell>
          <cell r="W3913" t="str">
            <v>-71.188190</v>
          </cell>
        </row>
        <row r="3914">
          <cell r="B3914">
            <v>601023</v>
          </cell>
          <cell r="C3914" t="str">
            <v>FREEMAN-KENNEDY</v>
          </cell>
          <cell r="D3914" t="str">
            <v>COSTA</v>
          </cell>
          <cell r="E3914">
            <v>0</v>
          </cell>
          <cell r="F3914" t="str">
            <v>R</v>
          </cell>
          <cell r="G3914" t="str">
            <v>70 BOARDMAN</v>
          </cell>
          <cell r="H3914" t="str">
            <v>NORFOLK</v>
          </cell>
          <cell r="I3914" t="str">
            <v>MA</v>
          </cell>
          <cell r="J3914" t="str">
            <v>2056.</v>
          </cell>
          <cell r="K3914" t="str">
            <v>High Confidence Auto Street Ref Geocoded</v>
          </cell>
          <cell r="M3914" t="str">
            <v>COSTA</v>
          </cell>
          <cell r="N3914" t="str">
            <v>COSTA</v>
          </cell>
          <cell r="P3914">
            <v>44002</v>
          </cell>
          <cell r="Q3914">
            <v>44134.628391203703</v>
          </cell>
          <cell r="S3914" t="str">
            <v>FRANKIE</v>
          </cell>
          <cell r="V3914" t="str">
            <v>42.125456</v>
          </cell>
          <cell r="W3914" t="str">
            <v>-71.323564</v>
          </cell>
        </row>
        <row r="3915">
          <cell r="B3915">
            <v>601024</v>
          </cell>
          <cell r="C3915" t="str">
            <v>H. OLIVE DAY</v>
          </cell>
          <cell r="D3915" t="str">
            <v>COSTA</v>
          </cell>
          <cell r="E3915">
            <v>0</v>
          </cell>
          <cell r="F3915" t="str">
            <v>R</v>
          </cell>
          <cell r="G3915" t="str">
            <v>232 MAIN STREET</v>
          </cell>
          <cell r="H3915" t="str">
            <v>NORFOLK</v>
          </cell>
          <cell r="I3915" t="str">
            <v>MA</v>
          </cell>
          <cell r="J3915" t="str">
            <v>2056.</v>
          </cell>
          <cell r="K3915" t="str">
            <v>Exact Auto Street Reference Geocoded</v>
          </cell>
          <cell r="M3915" t="str">
            <v>COSTA</v>
          </cell>
          <cell r="N3915" t="str">
            <v>COSTA</v>
          </cell>
          <cell r="P3915">
            <v>44002</v>
          </cell>
          <cell r="Q3915">
            <v>44319.518888888902</v>
          </cell>
          <cell r="S3915" t="str">
            <v>FRANKIE</v>
          </cell>
          <cell r="V3915" t="str">
            <v>42.118729</v>
          </cell>
          <cell r="W3915" t="str">
            <v>-71.334611</v>
          </cell>
        </row>
        <row r="3916">
          <cell r="B3916">
            <v>601026</v>
          </cell>
          <cell r="C3916" t="str">
            <v>NORTH ANDOVER HIGH SCHOO</v>
          </cell>
          <cell r="D3916" t="str">
            <v>COSTA</v>
          </cell>
          <cell r="E3916">
            <v>0</v>
          </cell>
          <cell r="F3916" t="str">
            <v>T</v>
          </cell>
          <cell r="G3916" t="str">
            <v>430 OSGOOD STREET</v>
          </cell>
          <cell r="H3916" t="str">
            <v>NORTH ANDOVER</v>
          </cell>
          <cell r="I3916" t="str">
            <v>MA</v>
          </cell>
          <cell r="J3916" t="str">
            <v>1845.</v>
          </cell>
          <cell r="K3916" t="str">
            <v>High Confidence Auto Street Ref Geocoded</v>
          </cell>
          <cell r="M3916" t="str">
            <v>COSTA</v>
          </cell>
          <cell r="N3916" t="str">
            <v>COSTA</v>
          </cell>
          <cell r="O3916" t="str">
            <v>EFFECTIVE 8/10/20 Del in all locations unless cust chooses not to.</v>
          </cell>
          <cell r="P3916">
            <v>44002</v>
          </cell>
          <cell r="Q3916">
            <v>44329.5071412037</v>
          </cell>
          <cell r="R3916">
            <v>44473</v>
          </cell>
          <cell r="S3916" t="str">
            <v>FRANKIE</v>
          </cell>
          <cell r="V3916" t="str">
            <v>42.696553</v>
          </cell>
          <cell r="W3916" t="str">
            <v>-71.113744</v>
          </cell>
        </row>
        <row r="3917">
          <cell r="B3917">
            <v>601027</v>
          </cell>
          <cell r="C3917" t="str">
            <v>NORTH ANDOVER MIDDLE SCH</v>
          </cell>
          <cell r="D3917" t="str">
            <v>COSTA</v>
          </cell>
          <cell r="E3917">
            <v>0</v>
          </cell>
          <cell r="F3917" t="str">
            <v>T</v>
          </cell>
          <cell r="G3917" t="str">
            <v>566 MAIN STREET</v>
          </cell>
          <cell r="H3917" t="str">
            <v>NORTH ANDOVER</v>
          </cell>
          <cell r="I3917" t="str">
            <v>MA</v>
          </cell>
          <cell r="J3917" t="str">
            <v>1845.</v>
          </cell>
          <cell r="K3917" t="str">
            <v>Exact Auto Street Reference Geocoded</v>
          </cell>
          <cell r="M3917" t="str">
            <v>COSTA</v>
          </cell>
          <cell r="N3917" t="str">
            <v>COSTA</v>
          </cell>
          <cell r="P3917">
            <v>44002</v>
          </cell>
          <cell r="Q3917">
            <v>44329.5071412037</v>
          </cell>
          <cell r="R3917">
            <v>44473</v>
          </cell>
          <cell r="S3917" t="str">
            <v>FRANKIE</v>
          </cell>
          <cell r="V3917" t="str">
            <v>42.691233</v>
          </cell>
          <cell r="W3917" t="str">
            <v>-71.118284</v>
          </cell>
        </row>
        <row r="3918">
          <cell r="B3918">
            <v>601028</v>
          </cell>
          <cell r="C3918" t="str">
            <v>NORTH ATTLEBORO MIDDLE S</v>
          </cell>
          <cell r="D3918" t="str">
            <v>COSTA</v>
          </cell>
          <cell r="E3918">
            <v>0</v>
          </cell>
          <cell r="F3918" t="str">
            <v>W</v>
          </cell>
          <cell r="G3918" t="str">
            <v>564 LANDRY AVENUE</v>
          </cell>
          <cell r="H3918" t="str">
            <v>NORTH ATTLEBOR</v>
          </cell>
          <cell r="I3918" t="str">
            <v>MA</v>
          </cell>
          <cell r="J3918" t="str">
            <v>2760.</v>
          </cell>
          <cell r="K3918" t="str">
            <v>High Confidence Auto Street Ref Geocoded</v>
          </cell>
          <cell r="M3918" t="str">
            <v>COSTA</v>
          </cell>
          <cell r="N3918" t="str">
            <v>COSTA</v>
          </cell>
          <cell r="O3918" t="str">
            <v>EFFECTIVE 8/10/20 Del in all locations unless cust chooses not to.</v>
          </cell>
          <cell r="P3918">
            <v>44002</v>
          </cell>
          <cell r="Q3918">
            <v>44071.563703703701</v>
          </cell>
          <cell r="R3918">
            <v>44314</v>
          </cell>
          <cell r="S3918" t="str">
            <v>FRANKIE</v>
          </cell>
          <cell r="V3918" t="str">
            <v>41.985016</v>
          </cell>
          <cell r="W3918" t="str">
            <v>-71.311762</v>
          </cell>
        </row>
        <row r="3919">
          <cell r="B3919">
            <v>601029</v>
          </cell>
          <cell r="C3919" t="str">
            <v>NORTH ATTLEBOROUGH HIGH</v>
          </cell>
          <cell r="D3919" t="str">
            <v>COSTA</v>
          </cell>
          <cell r="E3919">
            <v>0</v>
          </cell>
          <cell r="F3919" t="str">
            <v>R</v>
          </cell>
          <cell r="G3919" t="str">
            <v>1 WILSON W. WHITTY WAY</v>
          </cell>
          <cell r="H3919" t="str">
            <v>NORTH ATTLEBOR</v>
          </cell>
          <cell r="I3919" t="str">
            <v>MA</v>
          </cell>
          <cell r="J3919" t="str">
            <v>2760.</v>
          </cell>
          <cell r="K3919" t="str">
            <v>High Confidence Auto Street Ref Geocoded</v>
          </cell>
          <cell r="M3919" t="str">
            <v>COSTA</v>
          </cell>
          <cell r="N3919" t="str">
            <v>COSTA</v>
          </cell>
          <cell r="P3919">
            <v>44002</v>
          </cell>
          <cell r="Q3919">
            <v>44319.518796296303</v>
          </cell>
          <cell r="R3919">
            <v>44314</v>
          </cell>
          <cell r="S3919" t="str">
            <v>FRANKIE</v>
          </cell>
          <cell r="V3919" t="str">
            <v>41.983530</v>
          </cell>
          <cell r="W3919" t="str">
            <v>-71.309477</v>
          </cell>
        </row>
        <row r="3920">
          <cell r="B3920">
            <v>601032</v>
          </cell>
          <cell r="C3920" t="str">
            <v>NISSITISSIT MIDDLE SCHOO</v>
          </cell>
          <cell r="D3920" t="str">
            <v>COSTA</v>
          </cell>
          <cell r="E3920">
            <v>0</v>
          </cell>
          <cell r="F3920" t="str">
            <v>T</v>
          </cell>
          <cell r="G3920" t="str">
            <v>33 CHACE AVENUE</v>
          </cell>
          <cell r="H3920" t="str">
            <v>PEPPERELL</v>
          </cell>
          <cell r="I3920" t="str">
            <v>MA</v>
          </cell>
          <cell r="J3920" t="str">
            <v>1463.</v>
          </cell>
          <cell r="K3920" t="str">
            <v>Exact Auto Street Reference Geocoded</v>
          </cell>
          <cell r="M3920" t="str">
            <v>COSTA</v>
          </cell>
          <cell r="N3920" t="str">
            <v>COSTA</v>
          </cell>
          <cell r="P3920">
            <v>44002</v>
          </cell>
          <cell r="Q3920">
            <v>44098.491319444402</v>
          </cell>
          <cell r="S3920" t="str">
            <v>FRANKIE</v>
          </cell>
          <cell r="V3920" t="str">
            <v>42.672727</v>
          </cell>
          <cell r="W3920" t="str">
            <v>-71.591105</v>
          </cell>
        </row>
        <row r="3921">
          <cell r="B3921">
            <v>601033</v>
          </cell>
          <cell r="C3921" t="str">
            <v>NORTH MIDDLESEX REG HIGH</v>
          </cell>
          <cell r="D3921" t="str">
            <v>COSTA</v>
          </cell>
          <cell r="E3921">
            <v>0</v>
          </cell>
          <cell r="F3921" t="str">
            <v>T</v>
          </cell>
          <cell r="G3921" t="str">
            <v>19 MAIN STREET</v>
          </cell>
          <cell r="H3921" t="str">
            <v>TOWNSEND</v>
          </cell>
          <cell r="I3921" t="str">
            <v>MA</v>
          </cell>
          <cell r="J3921" t="str">
            <v>1469.</v>
          </cell>
          <cell r="K3921" t="str">
            <v>Exact Auto Street Reference Geocoded</v>
          </cell>
          <cell r="M3921" t="str">
            <v>COSTA</v>
          </cell>
          <cell r="N3921" t="str">
            <v>COSTA</v>
          </cell>
          <cell r="P3921">
            <v>44002</v>
          </cell>
          <cell r="Q3921">
            <v>44098.491319444402</v>
          </cell>
          <cell r="R3921">
            <v>44473</v>
          </cell>
          <cell r="S3921" t="str">
            <v>FRANKIE</v>
          </cell>
          <cell r="V3921" t="str">
            <v>42.650186</v>
          </cell>
          <cell r="W3921" t="str">
            <v>-71.660545</v>
          </cell>
        </row>
        <row r="3922">
          <cell r="B3922">
            <v>601034</v>
          </cell>
          <cell r="C3922" t="str">
            <v>NORTH READING HIGH SCHOO</v>
          </cell>
          <cell r="D3922" t="str">
            <v>COSTA</v>
          </cell>
          <cell r="E3922">
            <v>0</v>
          </cell>
          <cell r="F3922" t="str">
            <v>W</v>
          </cell>
          <cell r="G3922" t="str">
            <v>189 PARK STREET</v>
          </cell>
          <cell r="H3922" t="str">
            <v>NORTH READING</v>
          </cell>
          <cell r="I3922" t="str">
            <v>MA</v>
          </cell>
          <cell r="J3922" t="str">
            <v>1864.</v>
          </cell>
          <cell r="K3922" t="str">
            <v>Exact Auto Street Reference Geocoded</v>
          </cell>
          <cell r="M3922" t="str">
            <v>COSTA</v>
          </cell>
          <cell r="N3922" t="str">
            <v>COSTA</v>
          </cell>
          <cell r="P3922">
            <v>44002</v>
          </cell>
          <cell r="Q3922">
            <v>44071.563703703701</v>
          </cell>
          <cell r="S3922" t="str">
            <v>FRANKIE</v>
          </cell>
          <cell r="V3922" t="str">
            <v>42.573695</v>
          </cell>
          <cell r="W3922" t="str">
            <v>-71.081496</v>
          </cell>
        </row>
        <row r="3923">
          <cell r="B3923">
            <v>601036</v>
          </cell>
          <cell r="C3923" t="str">
            <v>NORTHBRIDGE HIGH SCHOOL</v>
          </cell>
          <cell r="D3923" t="str">
            <v>COSTA</v>
          </cell>
          <cell r="E3923">
            <v>0</v>
          </cell>
          <cell r="F3923" t="str">
            <v>T</v>
          </cell>
          <cell r="G3923" t="str">
            <v>427 LINWOOD AVE</v>
          </cell>
          <cell r="H3923" t="str">
            <v>WHITINSVILLE</v>
          </cell>
          <cell r="I3923" t="str">
            <v>MA</v>
          </cell>
          <cell r="J3923" t="str">
            <v>1588.</v>
          </cell>
          <cell r="K3923" t="str">
            <v>Exact Auto Street Reference Geocoded</v>
          </cell>
          <cell r="M3923" t="str">
            <v>COSTA</v>
          </cell>
          <cell r="N3923" t="str">
            <v>COSTA</v>
          </cell>
          <cell r="P3923">
            <v>44002</v>
          </cell>
          <cell r="Q3923">
            <v>44127.702152777798</v>
          </cell>
          <cell r="R3923">
            <v>44473</v>
          </cell>
          <cell r="S3923" t="str">
            <v>FRANKIE</v>
          </cell>
          <cell r="V3923" t="str">
            <v>42.103567</v>
          </cell>
          <cell r="W3923" t="str">
            <v>-71.651671</v>
          </cell>
        </row>
        <row r="3924">
          <cell r="B3924">
            <v>601037</v>
          </cell>
          <cell r="C3924" t="str">
            <v>NORTHEAST MET. REG. VOC.</v>
          </cell>
          <cell r="D3924" t="str">
            <v>COSTA</v>
          </cell>
          <cell r="E3924">
            <v>0</v>
          </cell>
          <cell r="F3924" t="str">
            <v>R</v>
          </cell>
          <cell r="G3924" t="str">
            <v>100 HEMLOCK ROAD</v>
          </cell>
          <cell r="H3924" t="str">
            <v>WAKEFIELD</v>
          </cell>
          <cell r="I3924" t="str">
            <v>MA</v>
          </cell>
          <cell r="J3924" t="str">
            <v>1880.</v>
          </cell>
          <cell r="K3924" t="str">
            <v>Exact Auto Street Reference Geocoded</v>
          </cell>
          <cell r="M3924" t="str">
            <v>COSTA</v>
          </cell>
          <cell r="N3924" t="str">
            <v>COSTA</v>
          </cell>
          <cell r="P3924">
            <v>44002</v>
          </cell>
          <cell r="Q3924">
            <v>44134.628391203703</v>
          </cell>
          <cell r="S3924" t="str">
            <v>FRANKIE</v>
          </cell>
          <cell r="V3924" t="str">
            <v>42.494395</v>
          </cell>
          <cell r="W3924" t="str">
            <v>-71.046121</v>
          </cell>
        </row>
        <row r="3925">
          <cell r="B3925">
            <v>601038</v>
          </cell>
          <cell r="C3925" t="str">
            <v>NORTON HIGH SCHOOL</v>
          </cell>
          <cell r="D3925" t="str">
            <v>COSTA</v>
          </cell>
          <cell r="E3925">
            <v>0</v>
          </cell>
          <cell r="F3925" t="str">
            <v>R</v>
          </cell>
          <cell r="G3925" t="str">
            <v>66 WEST MAIN</v>
          </cell>
          <cell r="H3925" t="str">
            <v>NORTON</v>
          </cell>
          <cell r="I3925" t="str">
            <v>MA</v>
          </cell>
          <cell r="J3925" t="str">
            <v>2766.</v>
          </cell>
          <cell r="K3925" t="str">
            <v>Med Confidence Auto Street Ref Geocoded</v>
          </cell>
          <cell r="M3925" t="str">
            <v>COSTA</v>
          </cell>
          <cell r="N3925" t="str">
            <v>COSTA</v>
          </cell>
          <cell r="P3925">
            <v>44002</v>
          </cell>
          <cell r="Q3925">
            <v>44133.581273148098</v>
          </cell>
          <cell r="S3925" t="str">
            <v>FRANKIE</v>
          </cell>
          <cell r="V3925" t="str">
            <v>41.963690</v>
          </cell>
          <cell r="W3925" t="str">
            <v>-71.191980</v>
          </cell>
        </row>
        <row r="3926">
          <cell r="B3926">
            <v>601039</v>
          </cell>
          <cell r="C3926" t="str">
            <v>NORWELL MIDDLE SCHOOL</v>
          </cell>
          <cell r="D3926" t="str">
            <v>COSTA</v>
          </cell>
          <cell r="E3926">
            <v>0</v>
          </cell>
          <cell r="F3926" t="str">
            <v>R</v>
          </cell>
          <cell r="G3926" t="str">
            <v>328 MAIN STREET</v>
          </cell>
          <cell r="H3926" t="str">
            <v>NORWELL</v>
          </cell>
          <cell r="I3926" t="str">
            <v>MA</v>
          </cell>
          <cell r="J3926" t="str">
            <v>2061.</v>
          </cell>
          <cell r="K3926" t="str">
            <v>Exact Auto Street Reference Geocoded</v>
          </cell>
          <cell r="M3926" t="str">
            <v>COSTA</v>
          </cell>
          <cell r="N3926" t="str">
            <v>COSTA</v>
          </cell>
          <cell r="P3926">
            <v>44002</v>
          </cell>
          <cell r="Q3926">
            <v>44133.581273148098</v>
          </cell>
          <cell r="S3926" t="str">
            <v>FRANKIE</v>
          </cell>
          <cell r="V3926" t="str">
            <v>42.157522</v>
          </cell>
          <cell r="W3926" t="str">
            <v>-70.821508</v>
          </cell>
        </row>
        <row r="3927">
          <cell r="B3927">
            <v>601040</v>
          </cell>
          <cell r="C3927" t="str">
            <v>NORWELL HIGH SCHOOL</v>
          </cell>
          <cell r="D3927" t="str">
            <v>COSTA</v>
          </cell>
          <cell r="E3927">
            <v>0</v>
          </cell>
          <cell r="F3927" t="str">
            <v>R</v>
          </cell>
          <cell r="G3927" t="str">
            <v>18 SOUTH STREET</v>
          </cell>
          <cell r="H3927" t="str">
            <v>NORWELL</v>
          </cell>
          <cell r="I3927" t="str">
            <v>MA</v>
          </cell>
          <cell r="J3927" t="str">
            <v>2061.</v>
          </cell>
          <cell r="K3927" t="str">
            <v>Exact Auto Street Reference Geocoded</v>
          </cell>
          <cell r="M3927" t="str">
            <v>COSTA</v>
          </cell>
          <cell r="N3927" t="str">
            <v>COSTA</v>
          </cell>
          <cell r="P3927">
            <v>44002</v>
          </cell>
          <cell r="Q3927">
            <v>44133.581273148098</v>
          </cell>
          <cell r="S3927" t="str">
            <v>FRANKIE</v>
          </cell>
          <cell r="V3927" t="str">
            <v>42.157081</v>
          </cell>
          <cell r="W3927" t="str">
            <v>-70.834951</v>
          </cell>
        </row>
        <row r="3928">
          <cell r="B3928">
            <v>601041</v>
          </cell>
          <cell r="C3928" t="str">
            <v>BALCH ELEMENTARY SCHOOL</v>
          </cell>
          <cell r="D3928" t="str">
            <v>COSTA</v>
          </cell>
          <cell r="E3928">
            <v>0</v>
          </cell>
          <cell r="F3928" t="str">
            <v>R</v>
          </cell>
          <cell r="G3928" t="str">
            <v>1170 WASHINGTON STREET</v>
          </cell>
          <cell r="H3928" t="str">
            <v>NORWOOD</v>
          </cell>
          <cell r="I3928" t="str">
            <v>MA</v>
          </cell>
          <cell r="J3928" t="str">
            <v>2062.</v>
          </cell>
          <cell r="K3928" t="str">
            <v>Exact Auto Street Reference Geocoded</v>
          </cell>
          <cell r="M3928" t="str">
            <v>COSTA</v>
          </cell>
          <cell r="N3928" t="str">
            <v>COSTA</v>
          </cell>
          <cell r="O3928" t="str">
            <v>EFFECTIVE 8/10/20 Del in all locations unless cust chooses not to.</v>
          </cell>
          <cell r="P3928">
            <v>44002</v>
          </cell>
          <cell r="Q3928">
            <v>44133.581273148098</v>
          </cell>
          <cell r="R3928">
            <v>44006</v>
          </cell>
          <cell r="S3928" t="str">
            <v>FRANKIE</v>
          </cell>
          <cell r="V3928" t="str">
            <v>42.177186</v>
          </cell>
          <cell r="W3928" t="str">
            <v>-71.206329</v>
          </cell>
        </row>
        <row r="3929">
          <cell r="B3929">
            <v>601042</v>
          </cell>
          <cell r="C3929" t="str">
            <v>NORWOOD HIGH</v>
          </cell>
          <cell r="D3929" t="str">
            <v>COSTA</v>
          </cell>
          <cell r="E3929">
            <v>0</v>
          </cell>
          <cell r="F3929" t="str">
            <v>R</v>
          </cell>
          <cell r="G3929" t="str">
            <v>245 NICHOLS STREET</v>
          </cell>
          <cell r="H3929" t="str">
            <v>NORWOOD</v>
          </cell>
          <cell r="I3929" t="str">
            <v>MA</v>
          </cell>
          <cell r="J3929" t="str">
            <v>2062.</v>
          </cell>
          <cell r="K3929" t="str">
            <v>Exact Auto Street Reference Geocoded</v>
          </cell>
          <cell r="M3929" t="str">
            <v>COSTA</v>
          </cell>
          <cell r="N3929" t="str">
            <v>COSTA</v>
          </cell>
          <cell r="P3929">
            <v>44002</v>
          </cell>
          <cell r="Q3929">
            <v>44133.581273148098</v>
          </cell>
          <cell r="S3929" t="str">
            <v>FRANKIE</v>
          </cell>
          <cell r="V3929" t="str">
            <v>42.190416</v>
          </cell>
          <cell r="W3929" t="str">
            <v>-71.213881</v>
          </cell>
        </row>
        <row r="3930">
          <cell r="B3930">
            <v>601043</v>
          </cell>
          <cell r="C3930" t="str">
            <v>OLD ROCHESTER JR/SR HIGH</v>
          </cell>
          <cell r="D3930" t="str">
            <v>COSTA</v>
          </cell>
          <cell r="E3930">
            <v>0</v>
          </cell>
          <cell r="F3930" t="str">
            <v>T</v>
          </cell>
          <cell r="G3930" t="str">
            <v>135 MARION ROAD</v>
          </cell>
          <cell r="H3930" t="str">
            <v>MATTAPOISETT</v>
          </cell>
          <cell r="I3930" t="str">
            <v>MA</v>
          </cell>
          <cell r="J3930" t="str">
            <v>2739.</v>
          </cell>
          <cell r="K3930" t="str">
            <v>Exact Auto Street Reference Geocoded</v>
          </cell>
          <cell r="M3930" t="str">
            <v>COSTA</v>
          </cell>
          <cell r="N3930" t="str">
            <v>COSTA</v>
          </cell>
          <cell r="P3930">
            <v>44002</v>
          </cell>
          <cell r="Q3930">
            <v>44127.702152777798</v>
          </cell>
          <cell r="R3930">
            <v>44473</v>
          </cell>
          <cell r="S3930" t="str">
            <v>FRANKIE</v>
          </cell>
          <cell r="V3930" t="str">
            <v>41.672030</v>
          </cell>
          <cell r="W3930" t="str">
            <v>-70.776483</v>
          </cell>
        </row>
        <row r="3931">
          <cell r="B3931">
            <v>601044</v>
          </cell>
          <cell r="C3931" t="str">
            <v>DEXTER PARK</v>
          </cell>
          <cell r="D3931" t="str">
            <v>COSTA</v>
          </cell>
          <cell r="E3931">
            <v>0</v>
          </cell>
          <cell r="F3931" t="str">
            <v>R</v>
          </cell>
          <cell r="G3931" t="str">
            <v>DEXTER ST EXT</v>
          </cell>
          <cell r="H3931" t="str">
            <v>ORANGE</v>
          </cell>
          <cell r="I3931" t="str">
            <v>MA</v>
          </cell>
          <cell r="J3931" t="str">
            <v>1364.</v>
          </cell>
          <cell r="K3931" t="str">
            <v>Med Confidence Auto Street Ref Geocoded</v>
          </cell>
          <cell r="M3931" t="str">
            <v>COSTA</v>
          </cell>
          <cell r="N3931" t="str">
            <v>COSTA</v>
          </cell>
          <cell r="P3931">
            <v>44002</v>
          </cell>
          <cell r="Q3931">
            <v>44133.581273148098</v>
          </cell>
          <cell r="S3931" t="str">
            <v>FRANKIE</v>
          </cell>
          <cell r="V3931" t="str">
            <v>42.598058</v>
          </cell>
          <cell r="W3931" t="str">
            <v>-72.308792</v>
          </cell>
        </row>
        <row r="3932">
          <cell r="B3932">
            <v>601045</v>
          </cell>
          <cell r="C3932" t="str">
            <v>FISHER HILL SCHOOL</v>
          </cell>
          <cell r="D3932" t="str">
            <v>COSTA</v>
          </cell>
          <cell r="E3932">
            <v>0</v>
          </cell>
          <cell r="F3932" t="str">
            <v>R</v>
          </cell>
          <cell r="G3932" t="str">
            <v>59 DEXTER STREET</v>
          </cell>
          <cell r="H3932" t="str">
            <v>ORANGE</v>
          </cell>
          <cell r="I3932" t="str">
            <v>MA</v>
          </cell>
          <cell r="J3932" t="str">
            <v>1364.</v>
          </cell>
          <cell r="K3932" t="str">
            <v>High Confidence Auto Street Ref Geocoded</v>
          </cell>
          <cell r="M3932" t="str">
            <v>COSTA</v>
          </cell>
          <cell r="N3932" t="str">
            <v>COSTA</v>
          </cell>
          <cell r="P3932">
            <v>44002</v>
          </cell>
          <cell r="Q3932">
            <v>44133.581273148098</v>
          </cell>
          <cell r="S3932" t="str">
            <v>FRANKIE</v>
          </cell>
          <cell r="V3932" t="str">
            <v>42.598875</v>
          </cell>
          <cell r="W3932" t="str">
            <v>-72.309322</v>
          </cell>
        </row>
        <row r="3933">
          <cell r="B3933">
            <v>601047</v>
          </cell>
          <cell r="C3933" t="str">
            <v>VETERANS MEMORIAL HIGH</v>
          </cell>
          <cell r="D3933" t="str">
            <v>COSTA</v>
          </cell>
          <cell r="E3933">
            <v>0</v>
          </cell>
          <cell r="F3933" t="str">
            <v>T</v>
          </cell>
          <cell r="G3933" t="str">
            <v>485 LOWELL  STREET</v>
          </cell>
          <cell r="H3933" t="str">
            <v>PEABODY</v>
          </cell>
          <cell r="I3933" t="str">
            <v>MA</v>
          </cell>
          <cell r="J3933" t="str">
            <v>1960.</v>
          </cell>
          <cell r="K3933" t="str">
            <v>Exact Auto Street Reference Geocoded</v>
          </cell>
          <cell r="M3933" t="str">
            <v>COSTA</v>
          </cell>
          <cell r="N3933" t="str">
            <v>COSTA</v>
          </cell>
          <cell r="P3933">
            <v>44002</v>
          </cell>
          <cell r="Q3933">
            <v>44127.702152777798</v>
          </cell>
          <cell r="R3933">
            <v>44473</v>
          </cell>
          <cell r="S3933" t="str">
            <v>FRANKIE</v>
          </cell>
          <cell r="V3933" t="str">
            <v>42.541891</v>
          </cell>
          <cell r="W3933" t="str">
            <v>-70.974656</v>
          </cell>
        </row>
        <row r="3934">
          <cell r="B3934">
            <v>601048</v>
          </cell>
          <cell r="C3934" t="str">
            <v>WILLIAM E WELCH SR</v>
          </cell>
          <cell r="D3934" t="str">
            <v>COSTA</v>
          </cell>
          <cell r="E3934">
            <v>0</v>
          </cell>
          <cell r="F3934" t="str">
            <v>T</v>
          </cell>
          <cell r="G3934" t="str">
            <v>50 SWAMPSCOTT AVE</v>
          </cell>
          <cell r="H3934" t="str">
            <v>PEABODY</v>
          </cell>
          <cell r="I3934" t="str">
            <v>MA</v>
          </cell>
          <cell r="J3934" t="str">
            <v>1960.</v>
          </cell>
          <cell r="K3934" t="str">
            <v>Exact Auto Street Reference Geocoded</v>
          </cell>
          <cell r="M3934" t="str">
            <v>COSTA</v>
          </cell>
          <cell r="N3934" t="str">
            <v>COSTA</v>
          </cell>
          <cell r="P3934">
            <v>44002</v>
          </cell>
          <cell r="Q3934">
            <v>44127.702152777798</v>
          </cell>
          <cell r="R3934">
            <v>44473</v>
          </cell>
          <cell r="S3934" t="str">
            <v>FRANKIE</v>
          </cell>
          <cell r="V3934" t="str">
            <v>42.518063</v>
          </cell>
          <cell r="W3934" t="str">
            <v>-70.931880</v>
          </cell>
        </row>
        <row r="3935">
          <cell r="B3935">
            <v>601049</v>
          </cell>
          <cell r="C3935" t="str">
            <v>BRYANTVILLE ELEMENTARY</v>
          </cell>
          <cell r="D3935" t="str">
            <v>COSTA</v>
          </cell>
          <cell r="E3935">
            <v>0</v>
          </cell>
          <cell r="F3935" t="str">
            <v>R</v>
          </cell>
          <cell r="G3935" t="str">
            <v>29 GURNEY DR</v>
          </cell>
          <cell r="H3935" t="str">
            <v>PEMBROKE</v>
          </cell>
          <cell r="I3935" t="str">
            <v>MA</v>
          </cell>
          <cell r="J3935" t="str">
            <v>2359.</v>
          </cell>
          <cell r="K3935" t="str">
            <v>Exact Auto Street Reference Geocoded</v>
          </cell>
          <cell r="M3935" t="str">
            <v>COSTA</v>
          </cell>
          <cell r="N3935" t="str">
            <v>COSTA</v>
          </cell>
          <cell r="P3935">
            <v>44002</v>
          </cell>
          <cell r="Q3935">
            <v>44133.581273148098</v>
          </cell>
          <cell r="S3935" t="str">
            <v>FRANKIE</v>
          </cell>
          <cell r="V3935" t="str">
            <v>42.043327</v>
          </cell>
          <cell r="W3935" t="str">
            <v>-70.823425</v>
          </cell>
        </row>
        <row r="3936">
          <cell r="B3936">
            <v>601050</v>
          </cell>
          <cell r="C3936" t="str">
            <v>PEMBROKE HIGH SCHOOL</v>
          </cell>
          <cell r="D3936" t="str">
            <v>COSTA</v>
          </cell>
          <cell r="E3936">
            <v>0</v>
          </cell>
          <cell r="F3936" t="str">
            <v>R</v>
          </cell>
          <cell r="G3936" t="str">
            <v>80 LEARNING LANE</v>
          </cell>
          <cell r="H3936" t="str">
            <v>PEMBROKE</v>
          </cell>
          <cell r="I3936" t="str">
            <v>MA</v>
          </cell>
          <cell r="J3936" t="str">
            <v>2359.</v>
          </cell>
          <cell r="K3936" t="str">
            <v>Exact Auto Street Reference Geocoded</v>
          </cell>
          <cell r="M3936" t="str">
            <v>COSTA</v>
          </cell>
          <cell r="N3936" t="str">
            <v>COSTA</v>
          </cell>
          <cell r="P3936">
            <v>44002</v>
          </cell>
          <cell r="Q3936">
            <v>44133.581273148098</v>
          </cell>
          <cell r="S3936" t="str">
            <v>FRANKIE</v>
          </cell>
          <cell r="V3936" t="str">
            <v>42.055546</v>
          </cell>
          <cell r="W3936" t="str">
            <v>-70.794513</v>
          </cell>
        </row>
        <row r="3937">
          <cell r="B3937">
            <v>601053</v>
          </cell>
          <cell r="C3937" t="str">
            <v>ANNA WARE JACKSON ELEMEN</v>
          </cell>
          <cell r="D3937" t="str">
            <v>COSTA</v>
          </cell>
          <cell r="E3937">
            <v>0</v>
          </cell>
          <cell r="F3937" t="str">
            <v>R</v>
          </cell>
          <cell r="G3937" t="str">
            <v>68 MESSENGER ST</v>
          </cell>
          <cell r="H3937" t="str">
            <v>PLAINVILLE</v>
          </cell>
          <cell r="I3937" t="str">
            <v>MA</v>
          </cell>
          <cell r="J3937" t="str">
            <v>2726.</v>
          </cell>
          <cell r="K3937" t="str">
            <v>High Confidence Auto Street Ref Geocoded</v>
          </cell>
          <cell r="M3937" t="str">
            <v>COSTA</v>
          </cell>
          <cell r="N3937" t="str">
            <v>COSTA</v>
          </cell>
          <cell r="O3937" t="str">
            <v>EFFECTIVE 8/10/20 Del in all locations unless cust chooses not to.</v>
          </cell>
          <cell r="P3937">
            <v>44002</v>
          </cell>
          <cell r="Q3937">
            <v>44088.598356481503</v>
          </cell>
          <cell r="R3937">
            <v>44006</v>
          </cell>
          <cell r="S3937" t="str">
            <v>FRANKIE</v>
          </cell>
          <cell r="V3937" t="str">
            <v>42.011642</v>
          </cell>
          <cell r="W3937" t="str">
            <v>-71.302954</v>
          </cell>
        </row>
        <row r="3938">
          <cell r="B3938">
            <v>601054</v>
          </cell>
          <cell r="C3938" t="str">
            <v>PCIS</v>
          </cell>
          <cell r="D3938" t="str">
            <v>COSTA</v>
          </cell>
          <cell r="E3938">
            <v>0</v>
          </cell>
          <cell r="F3938" t="str">
            <v>W</v>
          </cell>
          <cell r="G3938" t="str">
            <v>117 LONG POND ROAD</v>
          </cell>
          <cell r="H3938" t="str">
            <v>PLYMOUTH</v>
          </cell>
          <cell r="I3938" t="str">
            <v>MA</v>
          </cell>
          <cell r="J3938" t="str">
            <v>2360.</v>
          </cell>
          <cell r="K3938" t="str">
            <v>Exact Auto Street Reference Geocoded</v>
          </cell>
          <cell r="M3938" t="str">
            <v>COSTA</v>
          </cell>
          <cell r="N3938" t="str">
            <v>COSTA</v>
          </cell>
          <cell r="P3938">
            <v>44002</v>
          </cell>
          <cell r="Q3938">
            <v>44071.563703703701</v>
          </cell>
          <cell r="S3938" t="str">
            <v>FRANKIE</v>
          </cell>
          <cell r="V3938" t="str">
            <v>41.922461</v>
          </cell>
          <cell r="W3938" t="str">
            <v>-70.656756</v>
          </cell>
        </row>
        <row r="3939">
          <cell r="B3939">
            <v>601055</v>
          </cell>
          <cell r="C3939" t="str">
            <v>PLYMOUTH SOUTH HIGH</v>
          </cell>
          <cell r="D3939" t="str">
            <v>COSTA</v>
          </cell>
          <cell r="E3939">
            <v>0</v>
          </cell>
          <cell r="F3939" t="str">
            <v>W</v>
          </cell>
          <cell r="G3939" t="str">
            <v>490 LONG POND ROAD</v>
          </cell>
          <cell r="H3939" t="str">
            <v>PLYMOUTH</v>
          </cell>
          <cell r="I3939" t="str">
            <v>MA</v>
          </cell>
          <cell r="J3939" t="str">
            <v>2360.</v>
          </cell>
          <cell r="K3939" t="str">
            <v>Exact Auto Street Reference Geocoded</v>
          </cell>
          <cell r="M3939" t="str">
            <v>COSTA</v>
          </cell>
          <cell r="N3939" t="str">
            <v>COSTA</v>
          </cell>
          <cell r="P3939">
            <v>44002</v>
          </cell>
          <cell r="Q3939">
            <v>44071.563703703701</v>
          </cell>
          <cell r="S3939" t="str">
            <v>FRANKIE</v>
          </cell>
          <cell r="V3939" t="str">
            <v>41.881363</v>
          </cell>
          <cell r="W3939" t="str">
            <v>-70.619001</v>
          </cell>
        </row>
        <row r="3940">
          <cell r="B3940">
            <v>601056</v>
          </cell>
          <cell r="C3940" t="str">
            <v>HARDWICK ELEMENTARY SCHO</v>
          </cell>
          <cell r="D3940" t="str">
            <v>COSTA</v>
          </cell>
          <cell r="E3940">
            <v>0</v>
          </cell>
          <cell r="F3940" t="str">
            <v>R</v>
          </cell>
          <cell r="G3940" t="str">
            <v>531 LOWER RD.</v>
          </cell>
          <cell r="H3940" t="str">
            <v>GILBERTVILLE</v>
          </cell>
          <cell r="I3940" t="str">
            <v>MA</v>
          </cell>
          <cell r="J3940" t="str">
            <v>1031.</v>
          </cell>
          <cell r="K3940" t="str">
            <v>Exact Auto Street Reference Geocoded</v>
          </cell>
          <cell r="M3940" t="str">
            <v>COSTA</v>
          </cell>
          <cell r="N3940" t="str">
            <v>COSTA</v>
          </cell>
          <cell r="P3940">
            <v>44002</v>
          </cell>
          <cell r="Q3940">
            <v>44420.494745370401</v>
          </cell>
          <cell r="S3940" t="str">
            <v>FRANKIE</v>
          </cell>
          <cell r="V3940" t="str">
            <v>42.314762</v>
          </cell>
          <cell r="W3940" t="str">
            <v>-72.183554</v>
          </cell>
        </row>
        <row r="3941">
          <cell r="B3941">
            <v>601057</v>
          </cell>
          <cell r="C3941" t="str">
            <v>QUABBIN REGIONAL MIDDLE</v>
          </cell>
          <cell r="D3941" t="str">
            <v>COSTA</v>
          </cell>
          <cell r="E3941">
            <v>0</v>
          </cell>
          <cell r="F3941" t="str">
            <v>R</v>
          </cell>
          <cell r="G3941" t="str">
            <v>800 SOUTH STREET</v>
          </cell>
          <cell r="H3941" t="str">
            <v>BARRE</v>
          </cell>
          <cell r="I3941" t="str">
            <v>MA</v>
          </cell>
          <cell r="J3941" t="str">
            <v>1005.</v>
          </cell>
          <cell r="K3941" t="str">
            <v>Exact Auto Street Reference Geocoded</v>
          </cell>
          <cell r="M3941" t="str">
            <v>COSTA</v>
          </cell>
          <cell r="N3941" t="str">
            <v>COSTA</v>
          </cell>
          <cell r="P3941">
            <v>44002</v>
          </cell>
          <cell r="Q3941">
            <v>44420.494745370401</v>
          </cell>
          <cell r="S3941" t="str">
            <v>FRANKIE</v>
          </cell>
          <cell r="V3941" t="str">
            <v>42.398238</v>
          </cell>
          <cell r="W3941" t="str">
            <v>-72.112821</v>
          </cell>
        </row>
        <row r="3942">
          <cell r="B3942">
            <v>601060</v>
          </cell>
          <cell r="C3942" t="str">
            <v>NORTH QUINCY HIGH SCHOOL</v>
          </cell>
          <cell r="D3942" t="str">
            <v>COSTA</v>
          </cell>
          <cell r="E3942">
            <v>0</v>
          </cell>
          <cell r="F3942" t="str">
            <v>T</v>
          </cell>
          <cell r="G3942" t="str">
            <v>316 HANDCOCK STREET</v>
          </cell>
          <cell r="H3942" t="str">
            <v>QUINCY</v>
          </cell>
          <cell r="I3942" t="str">
            <v>MA</v>
          </cell>
          <cell r="J3942" t="str">
            <v>2171.</v>
          </cell>
          <cell r="K3942" t="str">
            <v>Med Confidence Auto Street Ref Geocoded</v>
          </cell>
          <cell r="M3942" t="str">
            <v>COSTA</v>
          </cell>
          <cell r="N3942" t="str">
            <v>COSTA</v>
          </cell>
          <cell r="O3942" t="str">
            <v>EFFECTIVE 8/10/20 Del in all locations unless cust chooses not to.</v>
          </cell>
          <cell r="P3942">
            <v>44002</v>
          </cell>
          <cell r="Q3942">
            <v>44127.702152777798</v>
          </cell>
          <cell r="R3942">
            <v>44473</v>
          </cell>
          <cell r="S3942" t="str">
            <v>FRANKIE</v>
          </cell>
          <cell r="V3942" t="str">
            <v>42.275867</v>
          </cell>
          <cell r="W3942" t="str">
            <v>-71.027960</v>
          </cell>
        </row>
        <row r="3943">
          <cell r="B3943">
            <v>601061</v>
          </cell>
          <cell r="C3943" t="str">
            <v>QUINCY HIGH</v>
          </cell>
          <cell r="D3943" t="str">
            <v>COSTA</v>
          </cell>
          <cell r="E3943">
            <v>0</v>
          </cell>
          <cell r="F3943" t="str">
            <v>T</v>
          </cell>
          <cell r="G3943" t="str">
            <v>100 CODDINGTON STREET</v>
          </cell>
          <cell r="H3943" t="str">
            <v>QUINCY</v>
          </cell>
          <cell r="I3943" t="str">
            <v>MA</v>
          </cell>
          <cell r="J3943" t="str">
            <v>2169.</v>
          </cell>
          <cell r="K3943" t="str">
            <v>Exact Auto Street Reference Geocoded</v>
          </cell>
          <cell r="M3943" t="str">
            <v>COSTA</v>
          </cell>
          <cell r="N3943" t="str">
            <v>COSTA</v>
          </cell>
          <cell r="P3943">
            <v>44002</v>
          </cell>
          <cell r="Q3943">
            <v>44165.514687499999</v>
          </cell>
          <cell r="R3943">
            <v>44473</v>
          </cell>
          <cell r="S3943" t="str">
            <v>FRANKIE</v>
          </cell>
          <cell r="V3943" t="str">
            <v>42.253899</v>
          </cell>
          <cell r="W3943" t="str">
            <v>-70.998930</v>
          </cell>
        </row>
        <row r="3944">
          <cell r="B3944">
            <v>601062</v>
          </cell>
          <cell r="C3944" t="str">
            <v>RALPH C MAHAR REGIONAL SCHO</v>
          </cell>
          <cell r="D3944" t="str">
            <v>COSTA</v>
          </cell>
          <cell r="E3944">
            <v>0</v>
          </cell>
          <cell r="F3944" t="str">
            <v>R</v>
          </cell>
          <cell r="G3944" t="str">
            <v>507 SOUTH MAIN STREET</v>
          </cell>
          <cell r="H3944" t="str">
            <v>ORANGE</v>
          </cell>
          <cell r="I3944" t="str">
            <v>MA</v>
          </cell>
          <cell r="J3944" t="str">
            <v>1364.</v>
          </cell>
          <cell r="K3944" t="str">
            <v>Exact Auto Street Reference Geocoded</v>
          </cell>
          <cell r="M3944" t="str">
            <v>COSTA</v>
          </cell>
          <cell r="N3944" t="str">
            <v>COSTA</v>
          </cell>
          <cell r="P3944">
            <v>44002</v>
          </cell>
          <cell r="Q3944">
            <v>44133.581273148098</v>
          </cell>
          <cell r="S3944" t="str">
            <v>FRANKIE</v>
          </cell>
          <cell r="V3944" t="str">
            <v>42.572982</v>
          </cell>
          <cell r="W3944" t="str">
            <v>-72.305557</v>
          </cell>
        </row>
        <row r="3945">
          <cell r="B3945">
            <v>601063</v>
          </cell>
          <cell r="C3945" t="str">
            <v>RANDOLPH HIGH SCHOOL</v>
          </cell>
          <cell r="D3945" t="str">
            <v>COSTA</v>
          </cell>
          <cell r="E3945">
            <v>0</v>
          </cell>
          <cell r="F3945" t="str">
            <v>T</v>
          </cell>
          <cell r="G3945" t="str">
            <v>70 MEMORIAL PKWY</v>
          </cell>
          <cell r="H3945" t="str">
            <v>RANDOLPH</v>
          </cell>
          <cell r="I3945" t="str">
            <v>MA</v>
          </cell>
          <cell r="J3945" t="str">
            <v>2368.</v>
          </cell>
          <cell r="K3945" t="str">
            <v>Exact Auto Street Reference Geocoded</v>
          </cell>
          <cell r="M3945" t="str">
            <v>COSTA</v>
          </cell>
          <cell r="N3945" t="str">
            <v>COSTA</v>
          </cell>
          <cell r="P3945">
            <v>44002</v>
          </cell>
          <cell r="Q3945">
            <v>44127.702152777798</v>
          </cell>
          <cell r="R3945">
            <v>44473</v>
          </cell>
          <cell r="S3945" t="str">
            <v>FRANKIE</v>
          </cell>
          <cell r="V3945" t="str">
            <v>42.162940</v>
          </cell>
          <cell r="W3945" t="str">
            <v>-71.044253</v>
          </cell>
        </row>
        <row r="3946">
          <cell r="B3946">
            <v>601064</v>
          </cell>
          <cell r="C3946" t="str">
            <v>READING MEMORIAL HIGH</v>
          </cell>
          <cell r="D3946" t="str">
            <v>COSTA</v>
          </cell>
          <cell r="E3946">
            <v>0</v>
          </cell>
          <cell r="F3946" t="str">
            <v>M</v>
          </cell>
          <cell r="G3946" t="str">
            <v>62 OAKLAND RD</v>
          </cell>
          <cell r="H3946" t="str">
            <v>READING</v>
          </cell>
          <cell r="I3946" t="str">
            <v>MA</v>
          </cell>
          <cell r="J3946" t="str">
            <v>1867.</v>
          </cell>
          <cell r="K3946" t="str">
            <v>Exact Auto Street Reference Geocoded</v>
          </cell>
          <cell r="M3946" t="str">
            <v>COSTA</v>
          </cell>
          <cell r="N3946" t="str">
            <v>COSTA</v>
          </cell>
          <cell r="P3946">
            <v>44002</v>
          </cell>
          <cell r="Q3946">
            <v>44071.563703703701</v>
          </cell>
          <cell r="S3946" t="str">
            <v>FRANKIE</v>
          </cell>
          <cell r="V3946" t="str">
            <v>42.534912</v>
          </cell>
          <cell r="W3946" t="str">
            <v>-71.107850</v>
          </cell>
        </row>
        <row r="3947">
          <cell r="B3947">
            <v>601065</v>
          </cell>
          <cell r="C3947" t="str">
            <v>GARFIELD ELEMENTARY</v>
          </cell>
          <cell r="D3947" t="str">
            <v>COSTA</v>
          </cell>
          <cell r="E3947">
            <v>0</v>
          </cell>
          <cell r="F3947" t="str">
            <v>T</v>
          </cell>
          <cell r="G3947" t="str">
            <v>168 GARFIELD AVENUE</v>
          </cell>
          <cell r="H3947" t="str">
            <v>REVERE</v>
          </cell>
          <cell r="I3947" t="str">
            <v>MA</v>
          </cell>
          <cell r="J3947" t="str">
            <v>2151.</v>
          </cell>
          <cell r="K3947" t="str">
            <v>Exact Auto Street Reference Geocoded</v>
          </cell>
          <cell r="M3947" t="str">
            <v>COSTA</v>
          </cell>
          <cell r="N3947" t="str">
            <v>COSTA</v>
          </cell>
          <cell r="P3947">
            <v>44002</v>
          </cell>
          <cell r="Q3947">
            <v>44090.838148148097</v>
          </cell>
          <cell r="R3947">
            <v>44473</v>
          </cell>
          <cell r="S3947" t="str">
            <v>FRANKIE</v>
          </cell>
          <cell r="V3947" t="str">
            <v>42.402152</v>
          </cell>
          <cell r="W3947" t="str">
            <v>-70.993189</v>
          </cell>
        </row>
        <row r="3948">
          <cell r="B3948">
            <v>601066</v>
          </cell>
          <cell r="C3948" t="str">
            <v>REVERE HIGH</v>
          </cell>
          <cell r="D3948" t="str">
            <v>COSTA</v>
          </cell>
          <cell r="E3948">
            <v>0</v>
          </cell>
          <cell r="F3948" t="str">
            <v>T</v>
          </cell>
          <cell r="G3948" t="str">
            <v>101 SCHOOL STREET</v>
          </cell>
          <cell r="H3948" t="str">
            <v>REVERE</v>
          </cell>
          <cell r="I3948" t="str">
            <v>MA</v>
          </cell>
          <cell r="J3948" t="str">
            <v>2151.</v>
          </cell>
          <cell r="K3948" t="str">
            <v>Exact Auto Street Reference Geocoded</v>
          </cell>
          <cell r="M3948" t="str">
            <v>COSTA</v>
          </cell>
          <cell r="N3948" t="str">
            <v>COSTA</v>
          </cell>
          <cell r="P3948">
            <v>44002</v>
          </cell>
          <cell r="Q3948">
            <v>44090.838159722203</v>
          </cell>
          <cell r="R3948">
            <v>44473</v>
          </cell>
          <cell r="S3948" t="str">
            <v>FRANKIE</v>
          </cell>
          <cell r="V3948" t="str">
            <v>42.412016</v>
          </cell>
          <cell r="W3948" t="str">
            <v>-71.009611</v>
          </cell>
        </row>
        <row r="3949">
          <cell r="B3949">
            <v>601067</v>
          </cell>
          <cell r="C3949" t="str">
            <v>JOHN ROGERS MIDDLE SCHOO</v>
          </cell>
          <cell r="D3949" t="str">
            <v>COSTA</v>
          </cell>
          <cell r="E3949">
            <v>0</v>
          </cell>
          <cell r="F3949" t="str">
            <v>T</v>
          </cell>
          <cell r="G3949" t="str">
            <v>100 TAUNTON AVE</v>
          </cell>
          <cell r="H3949" t="str">
            <v>ROCKLAND</v>
          </cell>
          <cell r="I3949" t="str">
            <v>MA</v>
          </cell>
          <cell r="J3949" t="str">
            <v>2370.</v>
          </cell>
          <cell r="K3949" t="str">
            <v>Exact Auto Street Reference Geocoded</v>
          </cell>
          <cell r="M3949" t="str">
            <v>COSTA</v>
          </cell>
          <cell r="N3949" t="str">
            <v>COSTA</v>
          </cell>
          <cell r="P3949">
            <v>44002</v>
          </cell>
          <cell r="Q3949">
            <v>44137.508229166699</v>
          </cell>
          <cell r="R3949">
            <v>44473</v>
          </cell>
          <cell r="S3949" t="str">
            <v>FRANKIE</v>
          </cell>
          <cell r="V3949" t="str">
            <v>42.129878</v>
          </cell>
          <cell r="W3949" t="str">
            <v>-70.917157</v>
          </cell>
        </row>
        <row r="3950">
          <cell r="B3950">
            <v>601068</v>
          </cell>
          <cell r="C3950" t="str">
            <v>ROCKLAND HIGH SCHOOL</v>
          </cell>
          <cell r="D3950" t="str">
            <v>COSTA</v>
          </cell>
          <cell r="E3950">
            <v>0</v>
          </cell>
          <cell r="F3950" t="str">
            <v>M</v>
          </cell>
          <cell r="G3950" t="str">
            <v>52 MACKINLAY WAY</v>
          </cell>
          <cell r="H3950" t="str">
            <v>ROCKLAND</v>
          </cell>
          <cell r="I3950" t="str">
            <v>MA</v>
          </cell>
          <cell r="J3950" t="str">
            <v>2370.</v>
          </cell>
          <cell r="K3950" t="str">
            <v>Exact Auto Street Reference Geocoded</v>
          </cell>
          <cell r="M3950" t="str">
            <v>COSTA</v>
          </cell>
          <cell r="N3950" t="str">
            <v>COSTA</v>
          </cell>
          <cell r="P3950">
            <v>44002</v>
          </cell>
          <cell r="Q3950">
            <v>44071.563703703701</v>
          </cell>
          <cell r="S3950" t="str">
            <v>FRANKIE</v>
          </cell>
          <cell r="V3950" t="str">
            <v>42.128988</v>
          </cell>
          <cell r="W3950" t="str">
            <v>-70.917057</v>
          </cell>
        </row>
        <row r="3951">
          <cell r="B3951">
            <v>601069</v>
          </cell>
          <cell r="C3951" t="str">
            <v>MS/SR HIGH SCHOOL</v>
          </cell>
          <cell r="D3951" t="str">
            <v>COSTA</v>
          </cell>
          <cell r="E3951">
            <v>0</v>
          </cell>
          <cell r="F3951" t="str">
            <v>T</v>
          </cell>
          <cell r="G3951" t="str">
            <v>24 JERDENS LN</v>
          </cell>
          <cell r="H3951" t="str">
            <v>ROCKPORT</v>
          </cell>
          <cell r="I3951" t="str">
            <v>MA</v>
          </cell>
          <cell r="J3951" t="str">
            <v>1966.</v>
          </cell>
          <cell r="K3951" t="str">
            <v>Exact Auto Street Reference Geocoded</v>
          </cell>
          <cell r="M3951" t="str">
            <v>COSTA</v>
          </cell>
          <cell r="N3951" t="str">
            <v>COSTA</v>
          </cell>
          <cell r="P3951">
            <v>44002</v>
          </cell>
          <cell r="Q3951">
            <v>44127.702152777798</v>
          </cell>
          <cell r="R3951">
            <v>44473</v>
          </cell>
          <cell r="S3951" t="str">
            <v>FRANKIE</v>
          </cell>
          <cell r="V3951" t="str">
            <v>42.652233</v>
          </cell>
          <cell r="W3951" t="str">
            <v>-70.610526</v>
          </cell>
        </row>
        <row r="3952">
          <cell r="B3952">
            <v>601070</v>
          </cell>
          <cell r="C3952" t="str">
            <v>COLLINS MIDDLE (FORMERLY</v>
          </cell>
          <cell r="D3952" t="str">
            <v>COSTA</v>
          </cell>
          <cell r="E3952">
            <v>0</v>
          </cell>
          <cell r="F3952" t="str">
            <v>R</v>
          </cell>
          <cell r="G3952" t="str">
            <v>29 HIGHLAND AVE</v>
          </cell>
          <cell r="H3952" t="str">
            <v>SALEM</v>
          </cell>
          <cell r="I3952" t="str">
            <v>MA</v>
          </cell>
          <cell r="J3952" t="str">
            <v>1970.</v>
          </cell>
          <cell r="K3952" t="str">
            <v>Exact Auto Street Reference Geocoded</v>
          </cell>
          <cell r="M3952" t="str">
            <v>COSTA</v>
          </cell>
          <cell r="N3952" t="str">
            <v>COSTA</v>
          </cell>
          <cell r="P3952">
            <v>44002</v>
          </cell>
          <cell r="Q3952">
            <v>44133.581273148098</v>
          </cell>
          <cell r="S3952" t="str">
            <v>FRANKIE</v>
          </cell>
          <cell r="V3952" t="str">
            <v>42.514691</v>
          </cell>
          <cell r="W3952" t="str">
            <v>-70.906092</v>
          </cell>
        </row>
        <row r="3953">
          <cell r="B3953">
            <v>601071</v>
          </cell>
          <cell r="C3953" t="str">
            <v>WITCHCRAFT HEIGHTS</v>
          </cell>
          <cell r="D3953" t="str">
            <v>COSTA</v>
          </cell>
          <cell r="E3953">
            <v>0</v>
          </cell>
          <cell r="F3953" t="str">
            <v>R</v>
          </cell>
          <cell r="G3953" t="str">
            <v>1 FREDERICK ST</v>
          </cell>
          <cell r="H3953" t="str">
            <v>SALEM</v>
          </cell>
          <cell r="I3953" t="str">
            <v>MA</v>
          </cell>
          <cell r="J3953" t="str">
            <v>1970.</v>
          </cell>
          <cell r="K3953" t="str">
            <v>Exact Auto Street Reference Geocoded</v>
          </cell>
          <cell r="M3953" t="str">
            <v>COSTA</v>
          </cell>
          <cell r="N3953" t="str">
            <v>COSTA</v>
          </cell>
          <cell r="P3953">
            <v>44002</v>
          </cell>
          <cell r="Q3953">
            <v>44133.581273148098</v>
          </cell>
          <cell r="S3953" t="str">
            <v>FRANKIE</v>
          </cell>
          <cell r="V3953" t="str">
            <v>42.516817</v>
          </cell>
          <cell r="W3953" t="str">
            <v>-70.921081</v>
          </cell>
        </row>
        <row r="3954">
          <cell r="B3954">
            <v>601072</v>
          </cell>
          <cell r="C3954" t="str">
            <v>OAK RIDGE SCHOOL</v>
          </cell>
          <cell r="D3954" t="str">
            <v>COSTA</v>
          </cell>
          <cell r="E3954">
            <v>0</v>
          </cell>
          <cell r="F3954" t="str">
            <v>T</v>
          </cell>
          <cell r="G3954" t="str">
            <v>260 QUAKER MEETING HS RD</v>
          </cell>
          <cell r="H3954" t="str">
            <v>EAST SANDWICH</v>
          </cell>
          <cell r="I3954" t="str">
            <v>MA</v>
          </cell>
          <cell r="J3954" t="str">
            <v>2537.</v>
          </cell>
          <cell r="K3954" t="str">
            <v>High Confidence Auto Street Ref Geocoded</v>
          </cell>
          <cell r="M3954" t="str">
            <v>COSTA</v>
          </cell>
          <cell r="N3954" t="str">
            <v>COSTA</v>
          </cell>
          <cell r="P3954">
            <v>44002</v>
          </cell>
          <cell r="Q3954">
            <v>44137.508229166699</v>
          </cell>
          <cell r="R3954">
            <v>44256</v>
          </cell>
          <cell r="S3954" t="str">
            <v>FRANKIE</v>
          </cell>
          <cell r="V3954" t="str">
            <v>41.718474</v>
          </cell>
          <cell r="W3954" t="str">
            <v>-70.463884</v>
          </cell>
        </row>
        <row r="3955">
          <cell r="B3955">
            <v>601073</v>
          </cell>
          <cell r="C3955" t="str">
            <v>SANDWICH HIGH</v>
          </cell>
          <cell r="D3955" t="str">
            <v>COSTA</v>
          </cell>
          <cell r="E3955">
            <v>0</v>
          </cell>
          <cell r="F3955" t="str">
            <v>T</v>
          </cell>
          <cell r="G3955" t="str">
            <v>365 QUAKER MEETING HS RD</v>
          </cell>
          <cell r="H3955" t="str">
            <v>EAST SANDWICH</v>
          </cell>
          <cell r="I3955" t="str">
            <v>MA</v>
          </cell>
          <cell r="J3955" t="str">
            <v>2537.</v>
          </cell>
          <cell r="K3955" t="str">
            <v>High Confidence Auto Street Ref Geocoded</v>
          </cell>
          <cell r="M3955" t="str">
            <v>COSTA</v>
          </cell>
          <cell r="N3955" t="str">
            <v>COSTA</v>
          </cell>
          <cell r="P3955">
            <v>44002</v>
          </cell>
          <cell r="Q3955">
            <v>44137.508229166699</v>
          </cell>
          <cell r="R3955">
            <v>44256</v>
          </cell>
          <cell r="S3955" t="str">
            <v>FRANKIE</v>
          </cell>
          <cell r="V3955" t="str">
            <v>41.735279</v>
          </cell>
          <cell r="W3955" t="str">
            <v>-70.455860</v>
          </cell>
        </row>
        <row r="3956">
          <cell r="B3956">
            <v>601074</v>
          </cell>
          <cell r="C3956" t="str">
            <v>BELMONTE MIDDLE (A.S.K.)</v>
          </cell>
          <cell r="D3956" t="str">
            <v>COSTA</v>
          </cell>
          <cell r="E3956">
            <v>0</v>
          </cell>
          <cell r="F3956" t="str">
            <v>T</v>
          </cell>
          <cell r="G3956" t="str">
            <v>25 D0W STREET</v>
          </cell>
          <cell r="H3956" t="str">
            <v>SAUGUS</v>
          </cell>
          <cell r="I3956" t="str">
            <v>MA</v>
          </cell>
          <cell r="J3956" t="str">
            <v>1906.</v>
          </cell>
          <cell r="K3956" t="str">
            <v>Low Confidence Auto Street Ref Geocoded</v>
          </cell>
          <cell r="M3956" t="str">
            <v>COSTA</v>
          </cell>
          <cell r="N3956" t="str">
            <v>COSTA</v>
          </cell>
          <cell r="P3956">
            <v>44002</v>
          </cell>
          <cell r="Q3956">
            <v>44088.4596296296</v>
          </cell>
          <cell r="S3956" t="str">
            <v>FRANKIE</v>
          </cell>
          <cell r="V3956" t="str">
            <v>42.458317</v>
          </cell>
          <cell r="W3956" t="str">
            <v>-70.964857</v>
          </cell>
        </row>
        <row r="3957">
          <cell r="B3957">
            <v>601075</v>
          </cell>
          <cell r="C3957" t="str">
            <v>SAUGUS HIGH</v>
          </cell>
          <cell r="D3957" t="str">
            <v>COSTA</v>
          </cell>
          <cell r="E3957">
            <v>0</v>
          </cell>
          <cell r="F3957" t="str">
            <v>T</v>
          </cell>
          <cell r="G3957" t="str">
            <v>1 PEARCE MEMORIAL DR</v>
          </cell>
          <cell r="H3957" t="str">
            <v>SAUGUS</v>
          </cell>
          <cell r="I3957" t="str">
            <v>MA</v>
          </cell>
          <cell r="J3957" t="str">
            <v>1906.</v>
          </cell>
          <cell r="K3957" t="str">
            <v>High Confidence Auto Street Ref Geocoded</v>
          </cell>
          <cell r="M3957" t="str">
            <v>COSTA</v>
          </cell>
          <cell r="N3957" t="str">
            <v>COSTA</v>
          </cell>
          <cell r="P3957">
            <v>44002</v>
          </cell>
          <cell r="Q3957">
            <v>44088.4596296296</v>
          </cell>
          <cell r="R3957">
            <v>44473</v>
          </cell>
          <cell r="S3957" t="str">
            <v>FRANKIE</v>
          </cell>
          <cell r="V3957" t="str">
            <v>42.461551</v>
          </cell>
          <cell r="W3957" t="str">
            <v>-71.022862</v>
          </cell>
        </row>
        <row r="3958">
          <cell r="B3958">
            <v>601076</v>
          </cell>
          <cell r="C3958" t="str">
            <v>GATES INTERMEDIATE SCHOO</v>
          </cell>
          <cell r="D3958" t="str">
            <v>COSTA</v>
          </cell>
          <cell r="E3958">
            <v>0</v>
          </cell>
          <cell r="F3958" t="str">
            <v>R</v>
          </cell>
          <cell r="G3958" t="str">
            <v>460 FIRST PARISH ROAD</v>
          </cell>
          <cell r="H3958" t="str">
            <v>SCITUATE</v>
          </cell>
          <cell r="I3958" t="str">
            <v>MA</v>
          </cell>
          <cell r="J3958" t="str">
            <v>2066.</v>
          </cell>
          <cell r="K3958" t="str">
            <v>Exact Auto Street Reference Geocoded</v>
          </cell>
          <cell r="M3958" t="str">
            <v>COSTA</v>
          </cell>
          <cell r="N3958" t="str">
            <v>COSTA</v>
          </cell>
          <cell r="P3958">
            <v>44002</v>
          </cell>
          <cell r="Q3958">
            <v>44133.581273148098</v>
          </cell>
          <cell r="S3958" t="str">
            <v>FRANKIE</v>
          </cell>
          <cell r="V3958" t="str">
            <v>42.196840</v>
          </cell>
          <cell r="W3958" t="str">
            <v>-70.768997</v>
          </cell>
        </row>
        <row r="3959">
          <cell r="B3959">
            <v>601077</v>
          </cell>
          <cell r="C3959" t="str">
            <v>SCITUATE HIGH</v>
          </cell>
          <cell r="D3959" t="str">
            <v>COSTA</v>
          </cell>
          <cell r="E3959">
            <v>0</v>
          </cell>
          <cell r="F3959" t="str">
            <v>R</v>
          </cell>
          <cell r="G3959" t="str">
            <v>606 C J CUSHING WAY</v>
          </cell>
          <cell r="H3959" t="str">
            <v>SCITUATE</v>
          </cell>
          <cell r="I3959" t="str">
            <v>MA</v>
          </cell>
          <cell r="J3959" t="str">
            <v>2066.</v>
          </cell>
          <cell r="K3959" t="str">
            <v>Med Confidence Auto Street Ref Geocoded</v>
          </cell>
          <cell r="M3959" t="str">
            <v>COSTA</v>
          </cell>
          <cell r="N3959" t="str">
            <v>COSTA</v>
          </cell>
          <cell r="P3959">
            <v>44002</v>
          </cell>
          <cell r="Q3959">
            <v>44133.581273148098</v>
          </cell>
          <cell r="S3959" t="str">
            <v>FRANKIE</v>
          </cell>
          <cell r="V3959" t="str">
            <v>42.168260</v>
          </cell>
          <cell r="W3959" t="str">
            <v>-70.750200</v>
          </cell>
        </row>
        <row r="3960">
          <cell r="B3960">
            <v>601078</v>
          </cell>
          <cell r="C3960" t="str">
            <v>KEVIN HURLEY MIDDLE SCHO</v>
          </cell>
          <cell r="D3960" t="str">
            <v>COSTA</v>
          </cell>
          <cell r="E3960">
            <v>0</v>
          </cell>
          <cell r="F3960" t="str">
            <v>R</v>
          </cell>
          <cell r="G3960" t="str">
            <v>650 NEWMAN AVE</v>
          </cell>
          <cell r="H3960" t="str">
            <v>SEEKONK</v>
          </cell>
          <cell r="I3960" t="str">
            <v>MA</v>
          </cell>
          <cell r="J3960" t="str">
            <v>2771.</v>
          </cell>
          <cell r="K3960" t="str">
            <v>Exact Auto Street Reference Geocoded</v>
          </cell>
          <cell r="M3960" t="str">
            <v>COSTA</v>
          </cell>
          <cell r="N3960" t="str">
            <v>COSTA</v>
          </cell>
          <cell r="P3960">
            <v>44002</v>
          </cell>
          <cell r="Q3960">
            <v>44133.581273148098</v>
          </cell>
          <cell r="S3960" t="str">
            <v>FRANKIE</v>
          </cell>
          <cell r="V3960" t="str">
            <v>41.860275</v>
          </cell>
          <cell r="W3960" t="str">
            <v>-71.329911</v>
          </cell>
        </row>
        <row r="3961">
          <cell r="B3961">
            <v>601079</v>
          </cell>
          <cell r="C3961" t="str">
            <v>SEEKONK HIGH SCHOOL</v>
          </cell>
          <cell r="D3961" t="str">
            <v>COSTA</v>
          </cell>
          <cell r="E3961">
            <v>0</v>
          </cell>
          <cell r="F3961" t="str">
            <v>R</v>
          </cell>
          <cell r="G3961" t="str">
            <v>261 ARCADE AVE</v>
          </cell>
          <cell r="H3961" t="str">
            <v>SEEKONK</v>
          </cell>
          <cell r="I3961" t="str">
            <v>MA</v>
          </cell>
          <cell r="J3961" t="str">
            <v>2771.</v>
          </cell>
          <cell r="K3961" t="str">
            <v>Exact Auto Street Reference Geocoded</v>
          </cell>
          <cell r="M3961" t="str">
            <v>COSTA</v>
          </cell>
          <cell r="N3961" t="str">
            <v>COSTA</v>
          </cell>
          <cell r="P3961">
            <v>44002</v>
          </cell>
          <cell r="Q3961">
            <v>44133.581273148098</v>
          </cell>
          <cell r="S3961" t="str">
            <v>FRANKIE</v>
          </cell>
          <cell r="V3961" t="str">
            <v>41.834610</v>
          </cell>
          <cell r="W3961" t="str">
            <v>-71.330916</v>
          </cell>
        </row>
        <row r="3962">
          <cell r="B3962">
            <v>601080</v>
          </cell>
          <cell r="C3962" t="str">
            <v>SEVEN HILLS CHARTER PUBL</v>
          </cell>
          <cell r="D3962" t="str">
            <v>COSTA</v>
          </cell>
          <cell r="E3962">
            <v>0</v>
          </cell>
          <cell r="F3962" t="str">
            <v>T</v>
          </cell>
          <cell r="G3962" t="str">
            <v>51 GAGE STREET</v>
          </cell>
          <cell r="H3962" t="str">
            <v>WORCESTER</v>
          </cell>
          <cell r="I3962" t="str">
            <v>MA</v>
          </cell>
          <cell r="J3962" t="str">
            <v>1605.</v>
          </cell>
          <cell r="K3962" t="str">
            <v>Exact Auto Street Reference Geocoded</v>
          </cell>
          <cell r="M3962" t="str">
            <v>COSTA</v>
          </cell>
          <cell r="N3962" t="str">
            <v>COSTA</v>
          </cell>
          <cell r="P3962">
            <v>44002</v>
          </cell>
          <cell r="Q3962">
            <v>44131.472418981502</v>
          </cell>
          <cell r="S3962" t="str">
            <v>FRANKIE</v>
          </cell>
          <cell r="V3962" t="str">
            <v>42.265078</v>
          </cell>
          <cell r="W3962" t="str">
            <v>-71.790270</v>
          </cell>
        </row>
        <row r="3963">
          <cell r="B3963">
            <v>601081</v>
          </cell>
          <cell r="C3963" t="str">
            <v>SHARON HIGH</v>
          </cell>
          <cell r="D3963" t="str">
            <v>COSTA</v>
          </cell>
          <cell r="E3963">
            <v>0</v>
          </cell>
          <cell r="F3963" t="str">
            <v>R</v>
          </cell>
          <cell r="G3963" t="str">
            <v>180 POND ST</v>
          </cell>
          <cell r="H3963" t="str">
            <v>SHARON</v>
          </cell>
          <cell r="I3963" t="str">
            <v>MA</v>
          </cell>
          <cell r="J3963" t="str">
            <v>2067.</v>
          </cell>
          <cell r="K3963" t="str">
            <v>Exact Auto Street Reference Geocoded</v>
          </cell>
          <cell r="M3963" t="str">
            <v>COSTA</v>
          </cell>
          <cell r="N3963" t="str">
            <v>COSTA</v>
          </cell>
          <cell r="P3963">
            <v>44002</v>
          </cell>
          <cell r="Q3963">
            <v>44133.581273148098</v>
          </cell>
          <cell r="S3963" t="str">
            <v>FRANKIE</v>
          </cell>
          <cell r="V3963" t="str">
            <v>42.113708</v>
          </cell>
          <cell r="W3963" t="str">
            <v>-71.175964</v>
          </cell>
        </row>
        <row r="3964">
          <cell r="B3964">
            <v>601082</v>
          </cell>
          <cell r="C3964" t="str">
            <v>SHARON MIDDLE</v>
          </cell>
          <cell r="D3964" t="str">
            <v>COSTA</v>
          </cell>
          <cell r="E3964">
            <v>0</v>
          </cell>
          <cell r="F3964" t="str">
            <v>R</v>
          </cell>
          <cell r="G3964" t="str">
            <v>75 MOUNTAIN ST.</v>
          </cell>
          <cell r="H3964" t="str">
            <v>SHARON</v>
          </cell>
          <cell r="I3964" t="str">
            <v>MA</v>
          </cell>
          <cell r="J3964" t="str">
            <v>2067.</v>
          </cell>
          <cell r="K3964" t="str">
            <v>Exact Auto Street Reference Geocoded</v>
          </cell>
          <cell r="M3964" t="str">
            <v>COSTA</v>
          </cell>
          <cell r="N3964" t="str">
            <v>COSTA</v>
          </cell>
          <cell r="P3964">
            <v>44002</v>
          </cell>
          <cell r="Q3964">
            <v>44133.581273148098</v>
          </cell>
          <cell r="S3964" t="str">
            <v>FRANKIE</v>
          </cell>
          <cell r="V3964" t="str">
            <v>42.105612</v>
          </cell>
          <cell r="W3964" t="str">
            <v>-71.163195</v>
          </cell>
        </row>
        <row r="3965">
          <cell r="B3965">
            <v>601083</v>
          </cell>
          <cell r="C3965" t="str">
            <v>SHAWSHEEN VALLEY TECHNIC</v>
          </cell>
          <cell r="D3965" t="str">
            <v>COSTA</v>
          </cell>
          <cell r="E3965">
            <v>0</v>
          </cell>
          <cell r="F3965" t="str">
            <v>TU</v>
          </cell>
          <cell r="G3965" t="str">
            <v>100 COOK STREET</v>
          </cell>
          <cell r="H3965" t="str">
            <v>BILLERICA</v>
          </cell>
          <cell r="I3965" t="str">
            <v>MA</v>
          </cell>
          <cell r="J3965" t="str">
            <v>1821.</v>
          </cell>
          <cell r="K3965" t="str">
            <v>Exact Auto Street Reference Geocoded</v>
          </cell>
          <cell r="M3965" t="str">
            <v>COSTA</v>
          </cell>
          <cell r="N3965" t="str">
            <v>COSTA</v>
          </cell>
          <cell r="P3965">
            <v>44002</v>
          </cell>
          <cell r="Q3965">
            <v>44071.563703703701</v>
          </cell>
          <cell r="S3965" t="str">
            <v>FRANKIE</v>
          </cell>
          <cell r="V3965" t="str">
            <v>42.546348</v>
          </cell>
          <cell r="W3965" t="str">
            <v>-71.217096</v>
          </cell>
        </row>
        <row r="3966">
          <cell r="B3966">
            <v>601084</v>
          </cell>
          <cell r="C3966" t="str">
            <v>OAK MIDDLE SCHOOL</v>
          </cell>
          <cell r="D3966" t="str">
            <v>COSTA</v>
          </cell>
          <cell r="E3966">
            <v>0</v>
          </cell>
          <cell r="F3966" t="str">
            <v>M</v>
          </cell>
          <cell r="G3966" t="str">
            <v>45 OAK STREET</v>
          </cell>
          <cell r="H3966" t="str">
            <v>SHREWSBURY</v>
          </cell>
          <cell r="I3966" t="str">
            <v>MA</v>
          </cell>
          <cell r="J3966" t="str">
            <v>1545.</v>
          </cell>
          <cell r="K3966" t="str">
            <v>Exact Auto Street Reference Geocoded</v>
          </cell>
          <cell r="M3966" t="str">
            <v>COSTA</v>
          </cell>
          <cell r="N3966" t="str">
            <v>COSTA</v>
          </cell>
          <cell r="P3966">
            <v>44002</v>
          </cell>
          <cell r="Q3966">
            <v>44071.563703703701</v>
          </cell>
          <cell r="S3966" t="str">
            <v>FRANKIE</v>
          </cell>
          <cell r="V3966" t="str">
            <v>42.282913</v>
          </cell>
          <cell r="W3966" t="str">
            <v>-71.728631</v>
          </cell>
        </row>
        <row r="3967">
          <cell r="B3967">
            <v>601085</v>
          </cell>
          <cell r="C3967" t="str">
            <v>SHREWSBURY HIGH</v>
          </cell>
          <cell r="D3967" t="str">
            <v>COSTA</v>
          </cell>
          <cell r="E3967">
            <v>0</v>
          </cell>
          <cell r="F3967" t="str">
            <v>M</v>
          </cell>
          <cell r="G3967" t="str">
            <v>64 HOLDEN STREET</v>
          </cell>
          <cell r="H3967" t="str">
            <v>SHREWSBURY</v>
          </cell>
          <cell r="I3967" t="str">
            <v>MA</v>
          </cell>
          <cell r="J3967" t="str">
            <v>1545.</v>
          </cell>
          <cell r="K3967" t="str">
            <v>Exact Auto Street Reference Geocoded</v>
          </cell>
          <cell r="M3967" t="str">
            <v>COSTA</v>
          </cell>
          <cell r="N3967" t="str">
            <v>COSTA</v>
          </cell>
          <cell r="P3967">
            <v>44002</v>
          </cell>
          <cell r="Q3967">
            <v>44071.563703703701</v>
          </cell>
          <cell r="S3967" t="str">
            <v>FRANKIE</v>
          </cell>
          <cell r="V3967" t="str">
            <v>42.298040</v>
          </cell>
          <cell r="W3967" t="str">
            <v>-71.749871</v>
          </cell>
        </row>
        <row r="3968">
          <cell r="B3968">
            <v>601086</v>
          </cell>
          <cell r="C3968" t="str">
            <v>SILVER LAKE REGIONAL MID</v>
          </cell>
          <cell r="D3968" t="str">
            <v>COSTA</v>
          </cell>
          <cell r="E3968">
            <v>0</v>
          </cell>
          <cell r="F3968" t="str">
            <v>T</v>
          </cell>
          <cell r="G3968" t="str">
            <v>256 PEMBROKE STREET</v>
          </cell>
          <cell r="H3968" t="str">
            <v>KINGSTON</v>
          </cell>
          <cell r="I3968" t="str">
            <v>MA</v>
          </cell>
          <cell r="J3968" t="str">
            <v>2364.</v>
          </cell>
          <cell r="K3968" t="str">
            <v>Exact Auto Street Reference Geocoded</v>
          </cell>
          <cell r="M3968" t="str">
            <v>COSTA</v>
          </cell>
          <cell r="N3968" t="str">
            <v>COSTA</v>
          </cell>
          <cell r="P3968">
            <v>44002</v>
          </cell>
          <cell r="Q3968">
            <v>44127.702152777798</v>
          </cell>
          <cell r="R3968">
            <v>44473</v>
          </cell>
          <cell r="S3968" t="str">
            <v>FRANKIE</v>
          </cell>
          <cell r="V3968" t="str">
            <v>42.015954</v>
          </cell>
          <cell r="W3968" t="str">
            <v>-70.784120</v>
          </cell>
        </row>
        <row r="3969">
          <cell r="B3969">
            <v>601087</v>
          </cell>
          <cell r="C3969" t="str">
            <v>NORTH ELEMENTARY SCHOOL</v>
          </cell>
          <cell r="D3969" t="str">
            <v>COSTA</v>
          </cell>
          <cell r="E3969">
            <v>0</v>
          </cell>
          <cell r="F3969" t="str">
            <v>R</v>
          </cell>
          <cell r="G3969" t="str">
            <v>580 WHETSTONE HILL ROAD</v>
          </cell>
          <cell r="H3969" t="str">
            <v>SOMERSET</v>
          </cell>
          <cell r="I3969" t="str">
            <v>MA</v>
          </cell>
          <cell r="J3969" t="str">
            <v>2726.</v>
          </cell>
          <cell r="K3969" t="str">
            <v>Exact Auto Street Reference Geocoded</v>
          </cell>
          <cell r="M3969" t="str">
            <v>COSTA</v>
          </cell>
          <cell r="N3969" t="str">
            <v>COSTA</v>
          </cell>
          <cell r="P3969">
            <v>44002</v>
          </cell>
          <cell r="Q3969">
            <v>44133.581273148098</v>
          </cell>
          <cell r="S3969" t="str">
            <v>FRANKIE</v>
          </cell>
          <cell r="V3969" t="str">
            <v>41.776672</v>
          </cell>
          <cell r="W3969" t="str">
            <v>-71.147091</v>
          </cell>
        </row>
        <row r="3970">
          <cell r="B3970">
            <v>601088</v>
          </cell>
          <cell r="C3970" t="str">
            <v>SOMERSET MIDDLE SCHOOL</v>
          </cell>
          <cell r="D3970" t="str">
            <v>COSTA</v>
          </cell>
          <cell r="E3970">
            <v>0</v>
          </cell>
          <cell r="F3970" t="str">
            <v>R</v>
          </cell>
          <cell r="G3970" t="str">
            <v>1141 BRAYTON AVENUE</v>
          </cell>
          <cell r="H3970" t="str">
            <v>SOMERSET</v>
          </cell>
          <cell r="I3970" t="str">
            <v>MA</v>
          </cell>
          <cell r="J3970" t="str">
            <v>2726.</v>
          </cell>
          <cell r="K3970" t="str">
            <v>Exact Auto Street Reference Geocoded</v>
          </cell>
          <cell r="M3970" t="str">
            <v>COSTA</v>
          </cell>
          <cell r="N3970" t="str">
            <v>COSTA</v>
          </cell>
          <cell r="P3970">
            <v>44002</v>
          </cell>
          <cell r="Q3970">
            <v>44133.581273148098</v>
          </cell>
          <cell r="S3970" t="str">
            <v>FRANKIE</v>
          </cell>
          <cell r="V3970" t="str">
            <v>41.739279</v>
          </cell>
          <cell r="W3970" t="str">
            <v>-71.161906</v>
          </cell>
        </row>
        <row r="3971">
          <cell r="B3971">
            <v>601089</v>
          </cell>
          <cell r="C3971" t="str">
            <v>SOMERSET BERKLEY REGIONA</v>
          </cell>
          <cell r="D3971" t="str">
            <v>COSTA</v>
          </cell>
          <cell r="E3971">
            <v>0</v>
          </cell>
          <cell r="F3971" t="str">
            <v>R</v>
          </cell>
          <cell r="G3971" t="str">
            <v>625 COUNTY STREET</v>
          </cell>
          <cell r="H3971" t="str">
            <v>SOMERSET</v>
          </cell>
          <cell r="I3971" t="str">
            <v>MA</v>
          </cell>
          <cell r="J3971" t="str">
            <v>2726.</v>
          </cell>
          <cell r="K3971" t="str">
            <v>High Confidence Auto Street Ref Geocoded</v>
          </cell>
          <cell r="M3971" t="str">
            <v>COSTA</v>
          </cell>
          <cell r="N3971" t="str">
            <v>COSTA</v>
          </cell>
          <cell r="P3971">
            <v>44002</v>
          </cell>
          <cell r="Q3971">
            <v>44133.581273148098</v>
          </cell>
          <cell r="S3971" t="str">
            <v>FRANKIE</v>
          </cell>
          <cell r="V3971" t="str">
            <v>41.742183</v>
          </cell>
          <cell r="W3971" t="str">
            <v>-71.147239</v>
          </cell>
        </row>
        <row r="3972">
          <cell r="B3972">
            <v>601090</v>
          </cell>
          <cell r="C3972" t="str">
            <v>ARGENZIANO SCHOOL</v>
          </cell>
          <cell r="D3972" t="str">
            <v>COSTA</v>
          </cell>
          <cell r="E3972">
            <v>0</v>
          </cell>
          <cell r="F3972" t="str">
            <v>R</v>
          </cell>
          <cell r="G3972" t="str">
            <v>290 WASHINGTON ST.</v>
          </cell>
          <cell r="H3972" t="str">
            <v>SOMERVILLE</v>
          </cell>
          <cell r="I3972" t="str">
            <v>MA</v>
          </cell>
          <cell r="J3972" t="str">
            <v>2143.</v>
          </cell>
          <cell r="K3972" t="str">
            <v>Exact Auto Street Reference Geocoded</v>
          </cell>
          <cell r="M3972" t="str">
            <v>COSTA</v>
          </cell>
          <cell r="N3972" t="str">
            <v>COSTA</v>
          </cell>
          <cell r="P3972">
            <v>44002</v>
          </cell>
          <cell r="Q3972">
            <v>44133.581273148098</v>
          </cell>
          <cell r="S3972" t="str">
            <v>FRANKIE</v>
          </cell>
          <cell r="V3972" t="str">
            <v>42.379316</v>
          </cell>
          <cell r="W3972" t="str">
            <v>-71.099113</v>
          </cell>
        </row>
        <row r="3973">
          <cell r="B3973">
            <v>601091</v>
          </cell>
          <cell r="C3973" t="str">
            <v>WINTER HILL COMMUNITY SC</v>
          </cell>
          <cell r="D3973" t="str">
            <v>COSTA</v>
          </cell>
          <cell r="E3973">
            <v>0</v>
          </cell>
          <cell r="F3973" t="str">
            <v>R</v>
          </cell>
          <cell r="G3973" t="str">
            <v>115 SYCAMORE STREET</v>
          </cell>
          <cell r="H3973" t="str">
            <v>SOMERVILLE</v>
          </cell>
          <cell r="I3973" t="str">
            <v>MA</v>
          </cell>
          <cell r="J3973" t="str">
            <v>2145.</v>
          </cell>
          <cell r="K3973" t="str">
            <v>Exact Auto Street Reference Geocoded</v>
          </cell>
          <cell r="M3973" t="str">
            <v>COSTA</v>
          </cell>
          <cell r="N3973" t="str">
            <v>COSTA</v>
          </cell>
          <cell r="P3973">
            <v>44002</v>
          </cell>
          <cell r="Q3973">
            <v>44133.581273148098</v>
          </cell>
          <cell r="S3973" t="str">
            <v>FRANKIE</v>
          </cell>
          <cell r="V3973" t="str">
            <v>42.392355</v>
          </cell>
          <cell r="W3973" t="str">
            <v>-71.098557</v>
          </cell>
        </row>
        <row r="3974">
          <cell r="B3974">
            <v>601095</v>
          </cell>
          <cell r="C3974" t="str">
            <v>SOUTHEASTERN REG VOC-TEC</v>
          </cell>
          <cell r="D3974" t="str">
            <v>COSTA</v>
          </cell>
          <cell r="E3974">
            <v>0</v>
          </cell>
          <cell r="F3974" t="str">
            <v>M</v>
          </cell>
          <cell r="G3974" t="str">
            <v>250 FOUNDRY STREET</v>
          </cell>
          <cell r="H3974" t="str">
            <v>SOUTH EASTON</v>
          </cell>
          <cell r="I3974" t="str">
            <v>MA</v>
          </cell>
          <cell r="J3974" t="str">
            <v>2375.</v>
          </cell>
          <cell r="K3974" t="str">
            <v>Exact Auto Street Reference Geocoded</v>
          </cell>
          <cell r="M3974" t="str">
            <v>COSTA</v>
          </cell>
          <cell r="N3974" t="str">
            <v>COSTA</v>
          </cell>
          <cell r="P3974">
            <v>44002</v>
          </cell>
          <cell r="Q3974">
            <v>44028.581018518496</v>
          </cell>
          <cell r="S3974" t="str">
            <v>FRANKIE</v>
          </cell>
          <cell r="V3974" t="str">
            <v>42.011646</v>
          </cell>
          <cell r="W3974" t="str">
            <v>-71.082297</v>
          </cell>
        </row>
        <row r="3975">
          <cell r="B3975">
            <v>601100</v>
          </cell>
          <cell r="C3975" t="str">
            <v>KNOX TRAIL MIDDLE SCHOOL</v>
          </cell>
          <cell r="D3975" t="str">
            <v>COSTA</v>
          </cell>
          <cell r="E3975">
            <v>0</v>
          </cell>
          <cell r="F3975" t="str">
            <v>R</v>
          </cell>
          <cell r="G3975" t="str">
            <v>73 ASH ST.</v>
          </cell>
          <cell r="H3975" t="str">
            <v>SPENCER</v>
          </cell>
          <cell r="I3975" t="str">
            <v>MA</v>
          </cell>
          <cell r="J3975" t="str">
            <v>1562.</v>
          </cell>
          <cell r="K3975" t="str">
            <v>Exact Auto Street Reference Geocoded</v>
          </cell>
          <cell r="M3975" t="str">
            <v>COSTA</v>
          </cell>
          <cell r="N3975" t="str">
            <v>COSTA</v>
          </cell>
          <cell r="P3975">
            <v>44002</v>
          </cell>
          <cell r="Q3975">
            <v>44133.581273148098</v>
          </cell>
          <cell r="S3975" t="str">
            <v>FRANKIE</v>
          </cell>
          <cell r="V3975" t="str">
            <v>42.240894</v>
          </cell>
          <cell r="W3975" t="str">
            <v>-71.985196</v>
          </cell>
        </row>
        <row r="3976">
          <cell r="B3976">
            <v>601101</v>
          </cell>
          <cell r="C3976" t="str">
            <v>WIRE VILLAGE</v>
          </cell>
          <cell r="D3976" t="str">
            <v>COSTA</v>
          </cell>
          <cell r="E3976">
            <v>0</v>
          </cell>
          <cell r="F3976" t="str">
            <v>R</v>
          </cell>
          <cell r="G3976" t="str">
            <v>60 PAXTON ROAD</v>
          </cell>
          <cell r="H3976" t="str">
            <v>SPENCER</v>
          </cell>
          <cell r="I3976" t="str">
            <v>MA</v>
          </cell>
          <cell r="J3976" t="str">
            <v>1562.</v>
          </cell>
          <cell r="K3976" t="str">
            <v>Exact Auto Street Reference Geocoded</v>
          </cell>
          <cell r="M3976" t="str">
            <v>COSTA</v>
          </cell>
          <cell r="N3976" t="str">
            <v>COSTA</v>
          </cell>
          <cell r="P3976">
            <v>44002</v>
          </cell>
          <cell r="Q3976">
            <v>44133.581273148098</v>
          </cell>
          <cell r="S3976" t="str">
            <v>FRANKIE</v>
          </cell>
          <cell r="V3976" t="str">
            <v>42.261797</v>
          </cell>
          <cell r="W3976" t="str">
            <v>-71.976322</v>
          </cell>
        </row>
        <row r="3977">
          <cell r="B3977">
            <v>601102</v>
          </cell>
          <cell r="C3977" t="str">
            <v>SPRINGFIELD PRODUCE WAREHOUSE</v>
          </cell>
          <cell r="D3977" t="str">
            <v>FFV</v>
          </cell>
          <cell r="E3977">
            <v>0</v>
          </cell>
          <cell r="F3977" t="str">
            <v>R</v>
          </cell>
          <cell r="G3977" t="str">
            <v>49 CADWELL DR</v>
          </cell>
          <cell r="H3977" t="str">
            <v>SPRINGFIELD</v>
          </cell>
          <cell r="I3977" t="str">
            <v>MA</v>
          </cell>
          <cell r="J3977" t="str">
            <v>01104</v>
          </cell>
          <cell r="K3977" t="str">
            <v>Exact Auto Street Reference Geocoded</v>
          </cell>
          <cell r="M3977" t="str">
            <v>DOD-DEPARTMENT OF DE</v>
          </cell>
          <cell r="N3977" t="str">
            <v>CAPPELLO DISTRICT</v>
          </cell>
          <cell r="O3977" t="str">
            <v>5 docks usually loading but will move  if delivery arrives before 7. Warehouse &amp; Logistics Manager John Marrero, can be reached @ (413) 883-8405. Receiving door is in the right corner past the 5 dock and the trash dumpsters.</v>
          </cell>
          <cell r="P3977">
            <v>44580</v>
          </cell>
          <cell r="Q3977">
            <v>44636.606006944399</v>
          </cell>
          <cell r="R3977">
            <v>44727</v>
          </cell>
          <cell r="S3977" t="str">
            <v>FRANKIE</v>
          </cell>
          <cell r="V3977" t="str">
            <v>42.153570</v>
          </cell>
          <cell r="W3977" t="str">
            <v>-72.538102</v>
          </cell>
        </row>
        <row r="3978">
          <cell r="B3978">
            <v>601103</v>
          </cell>
          <cell r="C3978" t="str">
            <v>HIGH SCHOOL</v>
          </cell>
          <cell r="D3978" t="str">
            <v>COSTA</v>
          </cell>
          <cell r="E3978">
            <v>0</v>
          </cell>
          <cell r="F3978" t="str">
            <v>R</v>
          </cell>
          <cell r="G3978" t="str">
            <v>149 FRANKLIN STREET</v>
          </cell>
          <cell r="H3978" t="str">
            <v>STONEHAM</v>
          </cell>
          <cell r="I3978" t="str">
            <v>MA</v>
          </cell>
          <cell r="J3978" t="str">
            <v>2180.</v>
          </cell>
          <cell r="K3978" t="str">
            <v>High Confidence Auto Street Ref Geocoded</v>
          </cell>
          <cell r="M3978" t="str">
            <v>COSTA</v>
          </cell>
          <cell r="N3978" t="str">
            <v>COSTA</v>
          </cell>
          <cell r="P3978">
            <v>44002</v>
          </cell>
          <cell r="Q3978">
            <v>44133.581273148098</v>
          </cell>
          <cell r="S3978" t="str">
            <v>FRANKIE</v>
          </cell>
          <cell r="V3978" t="str">
            <v>42.475454</v>
          </cell>
          <cell r="W3978" t="str">
            <v>-71.088027</v>
          </cell>
        </row>
        <row r="3979">
          <cell r="B3979">
            <v>601104</v>
          </cell>
          <cell r="C3979" t="str">
            <v>O DONNELL MIDDLE SCHOOL</v>
          </cell>
          <cell r="D3979" t="str">
            <v>COSTA</v>
          </cell>
          <cell r="E3979">
            <v>0</v>
          </cell>
          <cell r="F3979" t="str">
            <v>R</v>
          </cell>
          <cell r="G3979" t="str">
            <v>211 CUSHING ST</v>
          </cell>
          <cell r="H3979" t="str">
            <v>STOUGHTON</v>
          </cell>
          <cell r="I3979" t="str">
            <v>MA</v>
          </cell>
          <cell r="J3979" t="str">
            <v>2072.</v>
          </cell>
          <cell r="K3979" t="str">
            <v>Exact Auto Street Reference Geocoded</v>
          </cell>
          <cell r="M3979" t="str">
            <v>COSTA</v>
          </cell>
          <cell r="N3979" t="str">
            <v>COSTA</v>
          </cell>
          <cell r="P3979">
            <v>44002</v>
          </cell>
          <cell r="Q3979">
            <v>44133.581273148098</v>
          </cell>
          <cell r="S3979" t="str">
            <v>FRANKIE</v>
          </cell>
          <cell r="V3979" t="str">
            <v>42.129171</v>
          </cell>
          <cell r="W3979" t="str">
            <v>-71.113356</v>
          </cell>
        </row>
        <row r="3980">
          <cell r="B3980">
            <v>601106</v>
          </cell>
          <cell r="C3980" t="str">
            <v>CURTIS MIDDLE SCHOOL</v>
          </cell>
          <cell r="D3980" t="str">
            <v>COSTA</v>
          </cell>
          <cell r="E3980">
            <v>0</v>
          </cell>
          <cell r="F3980" t="str">
            <v>T</v>
          </cell>
          <cell r="G3980" t="str">
            <v>22 PRATTS MILL ROAD</v>
          </cell>
          <cell r="H3980" t="str">
            <v>SUDBURY</v>
          </cell>
          <cell r="I3980" t="str">
            <v>MA</v>
          </cell>
          <cell r="J3980" t="str">
            <v>1776.</v>
          </cell>
          <cell r="K3980" t="str">
            <v>Exact Auto Street Reference Geocoded</v>
          </cell>
          <cell r="M3980" t="str">
            <v>COSTA</v>
          </cell>
          <cell r="N3980" t="str">
            <v>COSTA</v>
          </cell>
          <cell r="P3980">
            <v>44002</v>
          </cell>
          <cell r="Q3980">
            <v>44131.472418981502</v>
          </cell>
          <cell r="R3980">
            <v>44473</v>
          </cell>
          <cell r="S3980" t="str">
            <v>FRANKIE</v>
          </cell>
          <cell r="V3980" t="str">
            <v>42.378158</v>
          </cell>
          <cell r="W3980" t="str">
            <v>-71.433656</v>
          </cell>
        </row>
        <row r="3981">
          <cell r="B3981">
            <v>601107</v>
          </cell>
          <cell r="C3981" t="str">
            <v>JOSIAH HAYNES SCHOOL</v>
          </cell>
          <cell r="D3981" t="str">
            <v>COSTA</v>
          </cell>
          <cell r="E3981">
            <v>0</v>
          </cell>
          <cell r="F3981" t="str">
            <v>T</v>
          </cell>
          <cell r="G3981" t="str">
            <v>169 HAYNES ROAD</v>
          </cell>
          <cell r="H3981" t="str">
            <v>SUDBURY</v>
          </cell>
          <cell r="I3981" t="str">
            <v>MA</v>
          </cell>
          <cell r="J3981" t="str">
            <v>1776.</v>
          </cell>
          <cell r="K3981" t="str">
            <v>Exact Auto Street Reference Geocoded</v>
          </cell>
          <cell r="M3981" t="str">
            <v>COSTA</v>
          </cell>
          <cell r="N3981" t="str">
            <v>COSTA</v>
          </cell>
          <cell r="P3981">
            <v>44002</v>
          </cell>
          <cell r="Q3981">
            <v>44131.472418981502</v>
          </cell>
          <cell r="R3981">
            <v>44473</v>
          </cell>
          <cell r="S3981" t="str">
            <v>FRANKIE</v>
          </cell>
          <cell r="V3981" t="str">
            <v>42.416669</v>
          </cell>
          <cell r="W3981" t="str">
            <v>-71.413886</v>
          </cell>
        </row>
        <row r="3982">
          <cell r="B3982">
            <v>601108</v>
          </cell>
          <cell r="C3982" t="str">
            <v>SUTTON HIGH SCHOOL</v>
          </cell>
          <cell r="D3982" t="str">
            <v>COSTA</v>
          </cell>
          <cell r="E3982">
            <v>0</v>
          </cell>
          <cell r="F3982" t="str">
            <v>R</v>
          </cell>
          <cell r="G3982" t="str">
            <v>383 BOSTON RD.</v>
          </cell>
          <cell r="H3982" t="str">
            <v>SUTTON</v>
          </cell>
          <cell r="I3982" t="str">
            <v>MA</v>
          </cell>
          <cell r="J3982" t="str">
            <v>1590.</v>
          </cell>
          <cell r="K3982" t="str">
            <v>Exact Auto Street Reference Geocoded</v>
          </cell>
          <cell r="M3982" t="str">
            <v>COSTA</v>
          </cell>
          <cell r="N3982" t="str">
            <v>COSTA</v>
          </cell>
          <cell r="P3982">
            <v>44002</v>
          </cell>
          <cell r="Q3982">
            <v>44133.581273148098</v>
          </cell>
          <cell r="S3982" t="str">
            <v>FRANKIE</v>
          </cell>
          <cell r="V3982" t="str">
            <v>42.143915</v>
          </cell>
          <cell r="W3982" t="str">
            <v>-71.773417</v>
          </cell>
        </row>
        <row r="3983">
          <cell r="B3983">
            <v>601109</v>
          </cell>
          <cell r="C3983" t="str">
            <v>SWAMPSCOTT HIGH</v>
          </cell>
          <cell r="D3983" t="str">
            <v>COSTA</v>
          </cell>
          <cell r="E3983">
            <v>0</v>
          </cell>
          <cell r="F3983" t="str">
            <v>R</v>
          </cell>
          <cell r="G3983" t="str">
            <v>200 ESSEX STREET</v>
          </cell>
          <cell r="H3983" t="str">
            <v>SWAMPSCOTT</v>
          </cell>
          <cell r="I3983" t="str">
            <v>MA</v>
          </cell>
          <cell r="J3983" t="str">
            <v>1907.</v>
          </cell>
          <cell r="K3983" t="str">
            <v>Exact Auto Street Reference Geocoded</v>
          </cell>
          <cell r="M3983" t="str">
            <v>COSTA</v>
          </cell>
          <cell r="N3983" t="str">
            <v>COSTA</v>
          </cell>
          <cell r="P3983">
            <v>44002</v>
          </cell>
          <cell r="Q3983">
            <v>44133.581273148098</v>
          </cell>
          <cell r="S3983" t="str">
            <v>FRANKIE</v>
          </cell>
          <cell r="V3983" t="str">
            <v>42.478169</v>
          </cell>
          <cell r="W3983" t="str">
            <v>-70.918289</v>
          </cell>
        </row>
        <row r="3984">
          <cell r="B3984">
            <v>601110</v>
          </cell>
          <cell r="C3984" t="str">
            <v>SWAMPSCOTT MIDDLE SCHOOL</v>
          </cell>
          <cell r="D3984" t="str">
            <v>COSTA</v>
          </cell>
          <cell r="E3984">
            <v>0</v>
          </cell>
          <cell r="F3984" t="str">
            <v>R</v>
          </cell>
          <cell r="G3984" t="str">
            <v>207 FOREST AVENUE</v>
          </cell>
          <cell r="H3984" t="str">
            <v>SWAMPSCOTT</v>
          </cell>
          <cell r="I3984" t="str">
            <v>MA</v>
          </cell>
          <cell r="J3984" t="str">
            <v>1907.</v>
          </cell>
          <cell r="K3984" t="str">
            <v>High Confidence Auto Street Ref Geocoded</v>
          </cell>
          <cell r="M3984" t="str">
            <v>COSTA</v>
          </cell>
          <cell r="N3984" t="str">
            <v>COSTA</v>
          </cell>
          <cell r="P3984">
            <v>44002</v>
          </cell>
          <cell r="Q3984">
            <v>44133.581273148098</v>
          </cell>
          <cell r="S3984" t="str">
            <v>FRANKIE</v>
          </cell>
          <cell r="V3984" t="str">
            <v>42.473417</v>
          </cell>
          <cell r="W3984" t="str">
            <v>-70.903070</v>
          </cell>
        </row>
        <row r="3985">
          <cell r="B3985">
            <v>601111</v>
          </cell>
          <cell r="C3985" t="str">
            <v>JOSEPH CASE HIGH SCHOOL</v>
          </cell>
          <cell r="D3985" t="str">
            <v>COSTA</v>
          </cell>
          <cell r="E3985">
            <v>0</v>
          </cell>
          <cell r="F3985" t="str">
            <v>T</v>
          </cell>
          <cell r="G3985" t="str">
            <v>70 SCHOOL STREET</v>
          </cell>
          <cell r="H3985" t="str">
            <v>SWANSEA</v>
          </cell>
          <cell r="I3985" t="str">
            <v>MA</v>
          </cell>
          <cell r="J3985" t="str">
            <v>2777.</v>
          </cell>
          <cell r="K3985" t="str">
            <v>High Confidence Auto Street Ref Geocoded</v>
          </cell>
          <cell r="M3985" t="str">
            <v>COSTA</v>
          </cell>
          <cell r="N3985" t="str">
            <v>COSTA</v>
          </cell>
          <cell r="P3985">
            <v>44002</v>
          </cell>
          <cell r="Q3985">
            <v>44127.702152777798</v>
          </cell>
          <cell r="R3985">
            <v>44256</v>
          </cell>
          <cell r="S3985" t="str">
            <v>FRANKIE</v>
          </cell>
          <cell r="V3985" t="str">
            <v>41.753490</v>
          </cell>
          <cell r="W3985" t="str">
            <v>-71.200530</v>
          </cell>
        </row>
        <row r="3986">
          <cell r="B3986">
            <v>601114</v>
          </cell>
          <cell r="C3986" t="str">
            <v>JOHN F. RYAN ELEMENTARY</v>
          </cell>
          <cell r="D3986" t="str">
            <v>COSTA</v>
          </cell>
          <cell r="E3986">
            <v>0</v>
          </cell>
          <cell r="F3986" t="str">
            <v>T</v>
          </cell>
          <cell r="G3986" t="str">
            <v>139 PLEASANT ST</v>
          </cell>
          <cell r="H3986" t="str">
            <v>TEWKSBURY</v>
          </cell>
          <cell r="I3986" t="str">
            <v>MA</v>
          </cell>
          <cell r="J3986" t="str">
            <v>1876.</v>
          </cell>
          <cell r="K3986" t="str">
            <v>High Confidence Auto Street Ref Geocoded</v>
          </cell>
          <cell r="M3986" t="str">
            <v>COSTA</v>
          </cell>
          <cell r="N3986" t="str">
            <v>COSTA</v>
          </cell>
          <cell r="P3986">
            <v>44002</v>
          </cell>
          <cell r="Q3986">
            <v>44127.702152777798</v>
          </cell>
          <cell r="R3986">
            <v>44473</v>
          </cell>
          <cell r="S3986" t="str">
            <v>FRANKIE</v>
          </cell>
          <cell r="V3986" t="str">
            <v>42.608474</v>
          </cell>
          <cell r="W3986" t="str">
            <v>-71.236508</v>
          </cell>
        </row>
        <row r="3987">
          <cell r="B3987">
            <v>601115</v>
          </cell>
          <cell r="C3987" t="str">
            <v>TEWKSBURY MEMORIAL HIGH</v>
          </cell>
          <cell r="D3987" t="str">
            <v>COSTA</v>
          </cell>
          <cell r="E3987">
            <v>0</v>
          </cell>
          <cell r="F3987" t="str">
            <v>T</v>
          </cell>
          <cell r="G3987" t="str">
            <v>320 PLEASANT</v>
          </cell>
          <cell r="H3987" t="str">
            <v>TEWKSBURY</v>
          </cell>
          <cell r="I3987" t="str">
            <v>MA</v>
          </cell>
          <cell r="J3987" t="str">
            <v>1876.</v>
          </cell>
          <cell r="K3987" t="str">
            <v>High Confidence Auto Street Ref Geocoded</v>
          </cell>
          <cell r="M3987" t="str">
            <v>COSTA</v>
          </cell>
          <cell r="N3987" t="str">
            <v>COSTA</v>
          </cell>
          <cell r="O3987" t="str">
            <v>EFFECTIVE 8/10/20 Del in all locations unless cust chooses not to.</v>
          </cell>
          <cell r="P3987">
            <v>44002</v>
          </cell>
          <cell r="Q3987">
            <v>44127.702152777798</v>
          </cell>
          <cell r="R3987">
            <v>44473</v>
          </cell>
          <cell r="S3987" t="str">
            <v>FRANKIE</v>
          </cell>
          <cell r="V3987" t="str">
            <v>42.605290</v>
          </cell>
          <cell r="W3987" t="str">
            <v>-71.242587</v>
          </cell>
        </row>
        <row r="3988">
          <cell r="B3988">
            <v>601116</v>
          </cell>
          <cell r="C3988" t="str">
            <v>TRI COUNTY REG VOC TECH</v>
          </cell>
          <cell r="D3988" t="str">
            <v>COSTA</v>
          </cell>
          <cell r="E3988">
            <v>0</v>
          </cell>
          <cell r="F3988" t="str">
            <v>T</v>
          </cell>
          <cell r="G3988" t="str">
            <v>147 POND STREET</v>
          </cell>
          <cell r="H3988" t="str">
            <v>FRANKLIN</v>
          </cell>
          <cell r="I3988" t="str">
            <v>MA</v>
          </cell>
          <cell r="J3988" t="str">
            <v>2038.</v>
          </cell>
          <cell r="K3988" t="str">
            <v>Exact Auto Street Reference Geocoded</v>
          </cell>
          <cell r="M3988" t="str">
            <v>COSTA</v>
          </cell>
          <cell r="N3988" t="str">
            <v>COSTA</v>
          </cell>
          <cell r="P3988">
            <v>44002</v>
          </cell>
          <cell r="Q3988">
            <v>44131.472418981502</v>
          </cell>
          <cell r="R3988">
            <v>44256</v>
          </cell>
          <cell r="S3988" t="str">
            <v>FRANKIE</v>
          </cell>
          <cell r="V3988" t="str">
            <v>42.096455</v>
          </cell>
          <cell r="W3988" t="str">
            <v>-71.427112</v>
          </cell>
        </row>
        <row r="3989">
          <cell r="B3989">
            <v>601117</v>
          </cell>
          <cell r="C3989" t="str">
            <v>SALISBURY ELEMENTARY SCH</v>
          </cell>
          <cell r="D3989" t="str">
            <v>COSTA</v>
          </cell>
          <cell r="E3989">
            <v>0</v>
          </cell>
          <cell r="F3989" t="str">
            <v>T</v>
          </cell>
          <cell r="G3989" t="str">
            <v>100 LAFAYETTE ROAD</v>
          </cell>
          <cell r="H3989" t="str">
            <v>SALISBURY</v>
          </cell>
          <cell r="I3989" t="str">
            <v>MA</v>
          </cell>
          <cell r="J3989" t="str">
            <v>1952.</v>
          </cell>
          <cell r="K3989" t="str">
            <v>Exact Auto Street Reference Geocoded</v>
          </cell>
          <cell r="M3989" t="str">
            <v>COSTA</v>
          </cell>
          <cell r="N3989" t="str">
            <v>COSTA</v>
          </cell>
          <cell r="O3989" t="str">
            <v>EFFECTIVE 8/10/20 Del in all locations unless cust chooses not to.</v>
          </cell>
          <cell r="P3989">
            <v>44002</v>
          </cell>
          <cell r="Q3989">
            <v>44127.702152777798</v>
          </cell>
          <cell r="R3989">
            <v>44473</v>
          </cell>
          <cell r="S3989" t="str">
            <v>FRANKIE</v>
          </cell>
          <cell r="V3989" t="str">
            <v>42.853796</v>
          </cell>
          <cell r="W3989" t="str">
            <v>-70.869499</v>
          </cell>
        </row>
        <row r="3990">
          <cell r="B3990">
            <v>601118</v>
          </cell>
          <cell r="C3990" t="str">
            <v>TRITON REGIONAL HIGH SCH</v>
          </cell>
          <cell r="D3990" t="str">
            <v>COSTA</v>
          </cell>
          <cell r="E3990">
            <v>0</v>
          </cell>
          <cell r="F3990" t="str">
            <v>T</v>
          </cell>
          <cell r="G3990" t="str">
            <v>112 ELM STREET</v>
          </cell>
          <cell r="H3990" t="str">
            <v>BYFIELD</v>
          </cell>
          <cell r="I3990" t="str">
            <v>MA</v>
          </cell>
          <cell r="J3990" t="str">
            <v>1922.</v>
          </cell>
          <cell r="K3990" t="str">
            <v>Med Confidence Auto Street Ref Geocoded</v>
          </cell>
          <cell r="M3990" t="str">
            <v>COSTA</v>
          </cell>
          <cell r="N3990" t="str">
            <v>COSTA</v>
          </cell>
          <cell r="P3990">
            <v>44002</v>
          </cell>
          <cell r="Q3990">
            <v>44127.702152777798</v>
          </cell>
          <cell r="R3990">
            <v>44473</v>
          </cell>
          <cell r="S3990" t="str">
            <v>FRANKIE</v>
          </cell>
          <cell r="V3990" t="str">
            <v>42.743840</v>
          </cell>
          <cell r="W3990" t="str">
            <v>-70.916500</v>
          </cell>
        </row>
        <row r="3991">
          <cell r="B3991">
            <v>601119</v>
          </cell>
          <cell r="C3991" t="str">
            <v>TYNGSBORO ELEMENTARY SCH</v>
          </cell>
          <cell r="D3991" t="str">
            <v>COSTA</v>
          </cell>
          <cell r="E3991">
            <v>0</v>
          </cell>
          <cell r="F3991" t="str">
            <v>R</v>
          </cell>
          <cell r="G3991" t="str">
            <v>205 WESTFORD ROAD</v>
          </cell>
          <cell r="H3991" t="str">
            <v>TYNGSBORO</v>
          </cell>
          <cell r="I3991" t="str">
            <v>MA</v>
          </cell>
          <cell r="J3991" t="str">
            <v>1879.</v>
          </cell>
          <cell r="K3991" t="str">
            <v>High Confidence Auto Street Ref Geocoded</v>
          </cell>
          <cell r="M3991" t="str">
            <v>COSTA</v>
          </cell>
          <cell r="N3991" t="str">
            <v>COSTA</v>
          </cell>
          <cell r="P3991">
            <v>44002</v>
          </cell>
          <cell r="Q3991">
            <v>44133.581273148098</v>
          </cell>
          <cell r="S3991" t="str">
            <v>FRANKIE</v>
          </cell>
          <cell r="V3991" t="str">
            <v>42.650210</v>
          </cell>
          <cell r="W3991" t="str">
            <v>-71.441535</v>
          </cell>
        </row>
        <row r="3992">
          <cell r="B3992">
            <v>601120</v>
          </cell>
          <cell r="C3992" t="str">
            <v>TYNGSBORO HIGH SCHOOL</v>
          </cell>
          <cell r="D3992" t="str">
            <v>COSTA</v>
          </cell>
          <cell r="E3992">
            <v>0</v>
          </cell>
          <cell r="F3992" t="str">
            <v>R</v>
          </cell>
          <cell r="G3992" t="str">
            <v>36 NORRIS RD.</v>
          </cell>
          <cell r="H3992" t="str">
            <v>TYNGSBOROUGH</v>
          </cell>
          <cell r="I3992" t="str">
            <v>MA</v>
          </cell>
          <cell r="J3992" t="str">
            <v>1879.</v>
          </cell>
          <cell r="K3992" t="str">
            <v>Exact Auto Street Reference Geocoded</v>
          </cell>
          <cell r="M3992" t="str">
            <v>COSTA</v>
          </cell>
          <cell r="N3992" t="str">
            <v>COSTA</v>
          </cell>
          <cell r="P3992">
            <v>44002</v>
          </cell>
          <cell r="Q3992">
            <v>44133.581273148098</v>
          </cell>
          <cell r="S3992" t="str">
            <v>FRANKIE</v>
          </cell>
          <cell r="V3992" t="str">
            <v>42.696048</v>
          </cell>
          <cell r="W3992" t="str">
            <v>-71.408063</v>
          </cell>
        </row>
        <row r="3993">
          <cell r="B3993">
            <v>601121</v>
          </cell>
          <cell r="C3993" t="str">
            <v>UXBRIDGE HIGH SCHOOL</v>
          </cell>
          <cell r="D3993" t="str">
            <v>COSTA</v>
          </cell>
          <cell r="E3993">
            <v>0</v>
          </cell>
          <cell r="F3993" t="str">
            <v>T</v>
          </cell>
          <cell r="G3993" t="str">
            <v>300 QUAKER HIGHWAY</v>
          </cell>
          <cell r="H3993" t="str">
            <v>UXBRIDGE</v>
          </cell>
          <cell r="I3993" t="str">
            <v>MA</v>
          </cell>
          <cell r="J3993" t="str">
            <v>1569.</v>
          </cell>
          <cell r="K3993" t="str">
            <v>Exact Auto Street Reference Geocoded</v>
          </cell>
          <cell r="M3993" t="str">
            <v>COSTA</v>
          </cell>
          <cell r="N3993" t="str">
            <v>COSTA</v>
          </cell>
          <cell r="P3993">
            <v>44002</v>
          </cell>
          <cell r="Q3993">
            <v>44179.834282407399</v>
          </cell>
          <cell r="R3993">
            <v>44473</v>
          </cell>
          <cell r="S3993" t="str">
            <v>FRANKIE</v>
          </cell>
          <cell r="V3993" t="str">
            <v>42.048323</v>
          </cell>
          <cell r="W3993" t="str">
            <v>-71.621634</v>
          </cell>
        </row>
        <row r="3994">
          <cell r="B3994">
            <v>601122</v>
          </cell>
          <cell r="C3994" t="str">
            <v>WHITIN ELEMENTARY</v>
          </cell>
          <cell r="D3994" t="str">
            <v>COSTA</v>
          </cell>
          <cell r="E3994">
            <v>0</v>
          </cell>
          <cell r="F3994" t="str">
            <v>T</v>
          </cell>
          <cell r="G3994" t="str">
            <v>120 GRANITE ST</v>
          </cell>
          <cell r="H3994" t="str">
            <v>UXBRIDGE</v>
          </cell>
          <cell r="I3994" t="str">
            <v>MA</v>
          </cell>
          <cell r="J3994" t="str">
            <v>1569.</v>
          </cell>
          <cell r="K3994" t="str">
            <v>Exact Auto Street Reference Geocoded</v>
          </cell>
          <cell r="M3994" t="str">
            <v>COSTA</v>
          </cell>
          <cell r="N3994" t="str">
            <v>COSTA</v>
          </cell>
          <cell r="P3994">
            <v>44002</v>
          </cell>
          <cell r="Q3994">
            <v>44179.8343634259</v>
          </cell>
          <cell r="R3994">
            <v>44473</v>
          </cell>
          <cell r="S3994" t="str">
            <v>FRANKIE</v>
          </cell>
          <cell r="V3994" t="str">
            <v>42.089670</v>
          </cell>
          <cell r="W3994" t="str">
            <v>-71.629271</v>
          </cell>
        </row>
        <row r="3995">
          <cell r="B3995">
            <v>601124</v>
          </cell>
          <cell r="C3995" t="str">
            <v>GALVIN MIDDLE SCHOOL</v>
          </cell>
          <cell r="D3995" t="str">
            <v>COSTA</v>
          </cell>
          <cell r="E3995">
            <v>0</v>
          </cell>
          <cell r="F3995" t="str">
            <v>M</v>
          </cell>
          <cell r="G3995" t="str">
            <v>525 MAIN STREET</v>
          </cell>
          <cell r="H3995" t="str">
            <v>WAKEFIELD</v>
          </cell>
          <cell r="I3995" t="str">
            <v>MA</v>
          </cell>
          <cell r="J3995" t="str">
            <v>1880.</v>
          </cell>
          <cell r="K3995" t="str">
            <v>Exact Auto Street Reference Geocoded</v>
          </cell>
          <cell r="M3995" t="str">
            <v>COSTA</v>
          </cell>
          <cell r="N3995" t="str">
            <v>COSTA</v>
          </cell>
          <cell r="P3995">
            <v>44002</v>
          </cell>
          <cell r="Q3995">
            <v>44071.563703703701</v>
          </cell>
          <cell r="S3995" t="str">
            <v>FRANKIE</v>
          </cell>
          <cell r="V3995" t="str">
            <v>42.500486</v>
          </cell>
          <cell r="W3995" t="str">
            <v>-71.069326</v>
          </cell>
        </row>
        <row r="3996">
          <cell r="B3996">
            <v>601125</v>
          </cell>
          <cell r="C3996" t="str">
            <v>WAKEFIELD MEMORIAL HIGH</v>
          </cell>
          <cell r="D3996" t="str">
            <v>COSTA</v>
          </cell>
          <cell r="E3996">
            <v>0</v>
          </cell>
          <cell r="F3996" t="str">
            <v>M</v>
          </cell>
          <cell r="G3996" t="str">
            <v>60 FARM STREET</v>
          </cell>
          <cell r="H3996" t="str">
            <v>WAKEFIELD</v>
          </cell>
          <cell r="I3996" t="str">
            <v>MA</v>
          </cell>
          <cell r="J3996" t="str">
            <v>1880.</v>
          </cell>
          <cell r="K3996" t="str">
            <v>Exact Auto Street Reference Geocoded</v>
          </cell>
          <cell r="M3996" t="str">
            <v>COSTA</v>
          </cell>
          <cell r="N3996" t="str">
            <v>COSTA</v>
          </cell>
          <cell r="P3996">
            <v>44002</v>
          </cell>
          <cell r="Q3996">
            <v>44071.563703703701</v>
          </cell>
          <cell r="S3996" t="str">
            <v>FRANKIE</v>
          </cell>
          <cell r="V3996" t="str">
            <v>42.497471</v>
          </cell>
          <cell r="W3996" t="str">
            <v>-71.051483</v>
          </cell>
        </row>
        <row r="3997">
          <cell r="B3997">
            <v>601126</v>
          </cell>
          <cell r="C3997" t="str">
            <v>WALPOLE HIGH SCHOOL</v>
          </cell>
          <cell r="D3997" t="str">
            <v>COSTA</v>
          </cell>
          <cell r="E3997">
            <v>0</v>
          </cell>
          <cell r="F3997" t="str">
            <v>M</v>
          </cell>
          <cell r="G3997" t="str">
            <v>275 COMMON STREET</v>
          </cell>
          <cell r="H3997" t="str">
            <v>WALPOLE</v>
          </cell>
          <cell r="I3997" t="str">
            <v>MA</v>
          </cell>
          <cell r="J3997" t="str">
            <v>2081.</v>
          </cell>
          <cell r="K3997" t="str">
            <v>Exact Auto Street Reference Geocoded</v>
          </cell>
          <cell r="M3997" t="str">
            <v>COSTA</v>
          </cell>
          <cell r="N3997" t="str">
            <v>COSTA</v>
          </cell>
          <cell r="P3997">
            <v>44002</v>
          </cell>
          <cell r="Q3997">
            <v>44071.563703703701</v>
          </cell>
          <cell r="S3997" t="str">
            <v>FRANKIE</v>
          </cell>
          <cell r="V3997" t="str">
            <v>42.136311</v>
          </cell>
          <cell r="W3997" t="str">
            <v>-71.246730</v>
          </cell>
        </row>
        <row r="3998">
          <cell r="B3998">
            <v>601127</v>
          </cell>
          <cell r="C3998" t="str">
            <v>WALTHAM HIGH SCHOOL</v>
          </cell>
          <cell r="D3998" t="str">
            <v>COSTA</v>
          </cell>
          <cell r="E3998">
            <v>0</v>
          </cell>
          <cell r="F3998" t="str">
            <v>R</v>
          </cell>
          <cell r="G3998" t="str">
            <v>617 LEXINGTON ST</v>
          </cell>
          <cell r="H3998" t="str">
            <v>WALTHAM</v>
          </cell>
          <cell r="I3998" t="str">
            <v>MA</v>
          </cell>
          <cell r="J3998" t="str">
            <v>2452.</v>
          </cell>
          <cell r="K3998" t="str">
            <v>High Confidence Auto Street Ref Geocoded</v>
          </cell>
          <cell r="M3998" t="str">
            <v>COSTA</v>
          </cell>
          <cell r="N3998" t="str">
            <v>COSTA</v>
          </cell>
          <cell r="P3998">
            <v>44002</v>
          </cell>
          <cell r="Q3998">
            <v>44071.563703703701</v>
          </cell>
          <cell r="S3998" t="str">
            <v>FRANKIE</v>
          </cell>
          <cell r="V3998" t="str">
            <v>42.396641</v>
          </cell>
          <cell r="W3998" t="str">
            <v>-71.235661</v>
          </cell>
        </row>
        <row r="3999">
          <cell r="B3999">
            <v>601128</v>
          </cell>
          <cell r="C3999" t="str">
            <v>MINOT FOREST</v>
          </cell>
          <cell r="D3999" t="str">
            <v>COSTA</v>
          </cell>
          <cell r="E3999">
            <v>0</v>
          </cell>
          <cell r="F3999" t="str">
            <v>T</v>
          </cell>
          <cell r="G3999" t="str">
            <v>63 MINOT AVE</v>
          </cell>
          <cell r="H3999" t="str">
            <v>WAREHAM</v>
          </cell>
          <cell r="I3999" t="str">
            <v>MA</v>
          </cell>
          <cell r="J3999" t="str">
            <v>2571.</v>
          </cell>
          <cell r="K3999" t="str">
            <v>Exact Auto Street Reference Geocoded</v>
          </cell>
          <cell r="M3999" t="str">
            <v>COSTA</v>
          </cell>
          <cell r="N3999" t="str">
            <v>COSTA</v>
          </cell>
          <cell r="P3999">
            <v>44002</v>
          </cell>
          <cell r="Q3999">
            <v>44133.581261574102</v>
          </cell>
          <cell r="S3999" t="str">
            <v>FRANKIE</v>
          </cell>
          <cell r="V3999" t="str">
            <v>41.756493</v>
          </cell>
          <cell r="W3999" t="str">
            <v>-70.691897</v>
          </cell>
        </row>
        <row r="4000">
          <cell r="B4000">
            <v>601129</v>
          </cell>
          <cell r="C4000" t="str">
            <v>WAREHAM SENIOR HIGH</v>
          </cell>
          <cell r="D4000" t="str">
            <v>COSTA</v>
          </cell>
          <cell r="E4000">
            <v>0</v>
          </cell>
          <cell r="F4000" t="str">
            <v>T</v>
          </cell>
          <cell r="G4000" t="str">
            <v>7 VIKING DRIVE</v>
          </cell>
          <cell r="H4000" t="str">
            <v>WAREHAM</v>
          </cell>
          <cell r="I4000" t="str">
            <v>MA</v>
          </cell>
          <cell r="J4000" t="str">
            <v>2571.</v>
          </cell>
          <cell r="K4000" t="str">
            <v>Exact Auto Street Reference Geocoded</v>
          </cell>
          <cell r="M4000" t="str">
            <v>COSTA</v>
          </cell>
          <cell r="N4000" t="str">
            <v>COSTA</v>
          </cell>
          <cell r="P4000">
            <v>44002</v>
          </cell>
          <cell r="Q4000">
            <v>44133.581261574102</v>
          </cell>
          <cell r="R4000">
            <v>44473</v>
          </cell>
          <cell r="S4000" t="str">
            <v>FRANKIE</v>
          </cell>
          <cell r="V4000" t="str">
            <v>41.758990</v>
          </cell>
          <cell r="W4000" t="str">
            <v>-70.724459</v>
          </cell>
        </row>
        <row r="4001">
          <cell r="B4001">
            <v>601130</v>
          </cell>
          <cell r="C4001" t="str">
            <v>WATERTOWN HIGH SCHOOL</v>
          </cell>
          <cell r="D4001" t="str">
            <v>COSTA</v>
          </cell>
          <cell r="E4001">
            <v>0</v>
          </cell>
          <cell r="F4001" t="str">
            <v>T</v>
          </cell>
          <cell r="G4001" t="str">
            <v>50 COLUMBIA STREET</v>
          </cell>
          <cell r="H4001" t="str">
            <v>WATERTOWN</v>
          </cell>
          <cell r="I4001" t="str">
            <v>MA</v>
          </cell>
          <cell r="J4001" t="str">
            <v>2472.</v>
          </cell>
          <cell r="K4001" t="str">
            <v>Exact Auto Street Reference Geocoded</v>
          </cell>
          <cell r="M4001" t="str">
            <v>COSTA</v>
          </cell>
          <cell r="N4001" t="str">
            <v>COSTA</v>
          </cell>
          <cell r="O4001" t="str">
            <v>EFFECTIVE 8/10/20 Del in all locations unless cust chooses not to.</v>
          </cell>
          <cell r="P4001">
            <v>44002</v>
          </cell>
          <cell r="Q4001">
            <v>44465.832546296297</v>
          </cell>
          <cell r="R4001">
            <v>44005</v>
          </cell>
          <cell r="S4001" t="str">
            <v>FRANKIE</v>
          </cell>
          <cell r="V4001" t="str">
            <v>42.370412</v>
          </cell>
          <cell r="W4001" t="str">
            <v>-71.178601</v>
          </cell>
        </row>
        <row r="4002">
          <cell r="B4002">
            <v>601131</v>
          </cell>
          <cell r="C4002" t="str">
            <v>WAYLAND HIGH</v>
          </cell>
          <cell r="D4002" t="str">
            <v>COSTA</v>
          </cell>
          <cell r="E4002">
            <v>0</v>
          </cell>
          <cell r="F4002" t="str">
            <v>T</v>
          </cell>
          <cell r="G4002" t="str">
            <v>264 OLD CONNECTICUT PATH</v>
          </cell>
          <cell r="H4002" t="str">
            <v>WAYLAND</v>
          </cell>
          <cell r="I4002" t="str">
            <v>MA</v>
          </cell>
          <cell r="J4002" t="str">
            <v>1778.</v>
          </cell>
          <cell r="K4002" t="str">
            <v>High Confidence Auto Street Ref Geocoded</v>
          </cell>
          <cell r="M4002" t="str">
            <v>COSTA</v>
          </cell>
          <cell r="N4002" t="str">
            <v>COSTA</v>
          </cell>
          <cell r="P4002">
            <v>44002</v>
          </cell>
          <cell r="Q4002">
            <v>44127.702152777798</v>
          </cell>
          <cell r="R4002">
            <v>44473</v>
          </cell>
          <cell r="S4002" t="str">
            <v>FRANKIE</v>
          </cell>
          <cell r="V4002" t="str">
            <v>42.340475</v>
          </cell>
          <cell r="W4002" t="str">
            <v>-71.371359</v>
          </cell>
        </row>
        <row r="4003">
          <cell r="B4003">
            <v>601132</v>
          </cell>
          <cell r="C4003" t="str">
            <v>WAYLAND MIDDLE</v>
          </cell>
          <cell r="D4003" t="str">
            <v>COSTA</v>
          </cell>
          <cell r="E4003">
            <v>0</v>
          </cell>
          <cell r="F4003" t="str">
            <v>T</v>
          </cell>
          <cell r="G4003" t="str">
            <v>201 MAIN ST.</v>
          </cell>
          <cell r="H4003" t="str">
            <v>WAYLAND</v>
          </cell>
          <cell r="I4003" t="str">
            <v>MA</v>
          </cell>
          <cell r="J4003" t="str">
            <v>1778.</v>
          </cell>
          <cell r="K4003" t="str">
            <v>Exact Auto Street Reference Geocoded</v>
          </cell>
          <cell r="M4003" t="str">
            <v>COSTA</v>
          </cell>
          <cell r="N4003" t="str">
            <v>COSTA</v>
          </cell>
          <cell r="P4003">
            <v>44002</v>
          </cell>
          <cell r="Q4003">
            <v>44127.702152777798</v>
          </cell>
          <cell r="R4003">
            <v>44473</v>
          </cell>
          <cell r="S4003" t="str">
            <v>FRANKIE</v>
          </cell>
          <cell r="V4003" t="str">
            <v>42.325654</v>
          </cell>
          <cell r="W4003" t="str">
            <v>-71.364244</v>
          </cell>
        </row>
        <row r="4004">
          <cell r="B4004">
            <v>601133</v>
          </cell>
          <cell r="C4004" t="str">
            <v>PARK AVENUE ELEMENTARY</v>
          </cell>
          <cell r="D4004" t="str">
            <v>COSTA</v>
          </cell>
          <cell r="E4004">
            <v>0</v>
          </cell>
          <cell r="F4004" t="str">
            <v>R</v>
          </cell>
          <cell r="G4004" t="str">
            <v>58 PARK AVENUE</v>
          </cell>
          <cell r="H4004" t="str">
            <v>WEBSTER</v>
          </cell>
          <cell r="I4004" t="str">
            <v>MA</v>
          </cell>
          <cell r="J4004" t="str">
            <v>1570.</v>
          </cell>
          <cell r="K4004" t="str">
            <v>Exact Auto Street Reference Geocoded</v>
          </cell>
          <cell r="M4004" t="str">
            <v>COSTA</v>
          </cell>
          <cell r="N4004" t="str">
            <v>COSTA</v>
          </cell>
          <cell r="O4004" t="str">
            <v>EFFECTIVE 8/10/20 Del in all locations unless cust chooses not to.</v>
          </cell>
          <cell r="P4004">
            <v>44002</v>
          </cell>
          <cell r="Q4004">
            <v>44133.581273148098</v>
          </cell>
          <cell r="R4004">
            <v>44005</v>
          </cell>
          <cell r="S4004" t="str">
            <v>FRANKIE</v>
          </cell>
          <cell r="V4004" t="str">
            <v>42.052921</v>
          </cell>
          <cell r="W4004" t="str">
            <v>-71.865438</v>
          </cell>
        </row>
        <row r="4005">
          <cell r="B4005">
            <v>601134</v>
          </cell>
          <cell r="C4005" t="str">
            <v>WEBSTER MIDDLE SCHOOL</v>
          </cell>
          <cell r="D4005" t="str">
            <v>COSTA</v>
          </cell>
          <cell r="E4005">
            <v>0</v>
          </cell>
          <cell r="F4005" t="str">
            <v>R</v>
          </cell>
          <cell r="G4005" t="str">
            <v>75 POLAND STREET</v>
          </cell>
          <cell r="H4005" t="str">
            <v>WEBSTER</v>
          </cell>
          <cell r="I4005" t="str">
            <v>MA</v>
          </cell>
          <cell r="J4005" t="str">
            <v>1570.</v>
          </cell>
          <cell r="K4005" t="str">
            <v>High Confidence Auto Street Ref Geocoded</v>
          </cell>
          <cell r="M4005" t="str">
            <v>COSTA</v>
          </cell>
          <cell r="N4005" t="str">
            <v>COSTA</v>
          </cell>
          <cell r="P4005">
            <v>44002</v>
          </cell>
          <cell r="Q4005">
            <v>44133.581273148098</v>
          </cell>
          <cell r="S4005" t="str">
            <v>FRANKIE</v>
          </cell>
          <cell r="V4005" t="str">
            <v>42.041681</v>
          </cell>
          <cell r="W4005" t="str">
            <v>-71.872049</v>
          </cell>
        </row>
        <row r="4006">
          <cell r="B4006">
            <v>601135</v>
          </cell>
          <cell r="C4006" t="str">
            <v>WELLESLEY SR. HIGH SCHOO</v>
          </cell>
          <cell r="D4006" t="str">
            <v>COSTA</v>
          </cell>
          <cell r="E4006">
            <v>0</v>
          </cell>
          <cell r="F4006" t="str">
            <v>R</v>
          </cell>
          <cell r="G4006" t="str">
            <v>50 RICE ST</v>
          </cell>
          <cell r="H4006" t="str">
            <v>WELLESLEY</v>
          </cell>
          <cell r="I4006" t="str">
            <v>MA</v>
          </cell>
          <cell r="J4006" t="str">
            <v>2481.</v>
          </cell>
          <cell r="K4006" t="str">
            <v>Exact Auto Street Reference Geocoded</v>
          </cell>
          <cell r="M4006" t="str">
            <v>COSTA</v>
          </cell>
          <cell r="N4006" t="str">
            <v>COSTA</v>
          </cell>
          <cell r="P4006">
            <v>44002</v>
          </cell>
          <cell r="Q4006">
            <v>44133.581273148098</v>
          </cell>
          <cell r="S4006" t="str">
            <v>FRANKIE</v>
          </cell>
          <cell r="V4006" t="str">
            <v>42.303078</v>
          </cell>
          <cell r="W4006" t="str">
            <v>-71.279992</v>
          </cell>
        </row>
        <row r="4007">
          <cell r="B4007">
            <v>601136</v>
          </cell>
          <cell r="C4007" t="str">
            <v>WELLESLEY MIDDLE SCHOOL</v>
          </cell>
          <cell r="D4007" t="str">
            <v>COSTA</v>
          </cell>
          <cell r="E4007">
            <v>0</v>
          </cell>
          <cell r="F4007" t="str">
            <v>R</v>
          </cell>
          <cell r="G4007" t="str">
            <v>40 KINGSBURY STREET</v>
          </cell>
          <cell r="H4007" t="str">
            <v>WELLESLEY</v>
          </cell>
          <cell r="I4007" t="str">
            <v>MA</v>
          </cell>
          <cell r="J4007" t="str">
            <v>2481.</v>
          </cell>
          <cell r="K4007" t="str">
            <v>Exact Auto Street Reference Geocoded</v>
          </cell>
          <cell r="M4007" t="str">
            <v>COSTA</v>
          </cell>
          <cell r="N4007" t="str">
            <v>COSTA</v>
          </cell>
          <cell r="P4007">
            <v>44002</v>
          </cell>
          <cell r="Q4007">
            <v>44133.581273148098</v>
          </cell>
          <cell r="S4007" t="str">
            <v>FRANKIE</v>
          </cell>
          <cell r="V4007" t="str">
            <v>42.304119</v>
          </cell>
          <cell r="W4007" t="str">
            <v>-71.288685</v>
          </cell>
        </row>
        <row r="4008">
          <cell r="B4008">
            <v>601137</v>
          </cell>
          <cell r="C4008" t="str">
            <v>MAJOR EDWARDS ELEMENTARY</v>
          </cell>
          <cell r="D4008" t="str">
            <v>COSTA</v>
          </cell>
          <cell r="E4008">
            <v>0</v>
          </cell>
          <cell r="F4008" t="str">
            <v>R</v>
          </cell>
          <cell r="G4008" t="str">
            <v>70 CRESCENT</v>
          </cell>
          <cell r="H4008" t="str">
            <v>WEST BOYLSTON</v>
          </cell>
          <cell r="I4008" t="str">
            <v>MA</v>
          </cell>
          <cell r="J4008" t="str">
            <v>1583.</v>
          </cell>
          <cell r="K4008" t="str">
            <v>High Confidence Auto Street Ref Geocoded</v>
          </cell>
          <cell r="M4008" t="str">
            <v>COSTA</v>
          </cell>
          <cell r="N4008" t="str">
            <v>COSTA</v>
          </cell>
          <cell r="P4008">
            <v>44002</v>
          </cell>
          <cell r="Q4008">
            <v>44133.581273148098</v>
          </cell>
          <cell r="S4008" t="str">
            <v>FRANKIE</v>
          </cell>
          <cell r="V4008" t="str">
            <v>42.372031</v>
          </cell>
          <cell r="W4008" t="str">
            <v>-71.787482</v>
          </cell>
        </row>
        <row r="4009">
          <cell r="B4009">
            <v>601138</v>
          </cell>
          <cell r="C4009" t="str">
            <v>WEST BOYLSTON MIDDLE/HIG</v>
          </cell>
          <cell r="D4009" t="str">
            <v>COSTA</v>
          </cell>
          <cell r="E4009">
            <v>0</v>
          </cell>
          <cell r="F4009" t="str">
            <v>R</v>
          </cell>
          <cell r="G4009" t="str">
            <v>125 CRESCENT STREET</v>
          </cell>
          <cell r="H4009" t="str">
            <v>WEST BOYLSTON</v>
          </cell>
          <cell r="I4009" t="str">
            <v>MA</v>
          </cell>
          <cell r="J4009" t="str">
            <v>1583.</v>
          </cell>
          <cell r="K4009" t="str">
            <v>Exact Auto Street Reference Geocoded</v>
          </cell>
          <cell r="M4009" t="str">
            <v>COSTA</v>
          </cell>
          <cell r="N4009" t="str">
            <v>COSTA</v>
          </cell>
          <cell r="P4009">
            <v>44002</v>
          </cell>
          <cell r="Q4009">
            <v>44133.581273148098</v>
          </cell>
          <cell r="S4009" t="str">
            <v>FRANKIE</v>
          </cell>
          <cell r="V4009" t="str">
            <v>42.374195</v>
          </cell>
          <cell r="W4009" t="str">
            <v>-71.791692</v>
          </cell>
        </row>
        <row r="4010">
          <cell r="B4010">
            <v>601139</v>
          </cell>
          <cell r="C4010" t="str">
            <v>ROSE L MACDONALD</v>
          </cell>
          <cell r="D4010" t="str">
            <v>COSTA</v>
          </cell>
          <cell r="E4010">
            <v>0</v>
          </cell>
          <cell r="F4010" t="str">
            <v>R</v>
          </cell>
          <cell r="G4010" t="str">
            <v>1 STEPPING STONE DRIVE</v>
          </cell>
          <cell r="H4010" t="str">
            <v>WEST BRIDGEWAT</v>
          </cell>
          <cell r="I4010" t="str">
            <v>MA</v>
          </cell>
          <cell r="J4010" t="str">
            <v>2379.</v>
          </cell>
          <cell r="K4010" t="str">
            <v>High Confidence Auto Street Ref Geocoded</v>
          </cell>
          <cell r="M4010" t="str">
            <v>COSTA</v>
          </cell>
          <cell r="N4010" t="str">
            <v>COSTA</v>
          </cell>
          <cell r="P4010">
            <v>44002</v>
          </cell>
          <cell r="Q4010">
            <v>44133.581273148098</v>
          </cell>
          <cell r="S4010" t="str">
            <v>FRANKIE</v>
          </cell>
          <cell r="V4010" t="str">
            <v>42.023504</v>
          </cell>
          <cell r="W4010" t="str">
            <v>-71.027606</v>
          </cell>
        </row>
        <row r="4011">
          <cell r="B4011">
            <v>601140</v>
          </cell>
          <cell r="C4011" t="str">
            <v>WEST BRIDGEWATER JR-SR H</v>
          </cell>
          <cell r="D4011" t="str">
            <v>COSTA</v>
          </cell>
          <cell r="E4011">
            <v>0</v>
          </cell>
          <cell r="F4011" t="str">
            <v>R</v>
          </cell>
          <cell r="G4011" t="str">
            <v>155 WEST CENTER STREET</v>
          </cell>
          <cell r="H4011" t="str">
            <v>WEST BRIDGEWAT</v>
          </cell>
          <cell r="I4011" t="str">
            <v>MA</v>
          </cell>
          <cell r="J4011" t="str">
            <v>2379.</v>
          </cell>
          <cell r="K4011" t="str">
            <v>High Confidence Auto Street Ref Geocoded</v>
          </cell>
          <cell r="M4011" t="str">
            <v>COSTA</v>
          </cell>
          <cell r="N4011" t="str">
            <v>COSTA</v>
          </cell>
          <cell r="P4011">
            <v>44002</v>
          </cell>
          <cell r="Q4011">
            <v>44133.581273148098</v>
          </cell>
          <cell r="S4011" t="str">
            <v>FRANKIE</v>
          </cell>
          <cell r="V4011" t="str">
            <v>42.017995</v>
          </cell>
          <cell r="W4011" t="str">
            <v>-71.016527</v>
          </cell>
        </row>
        <row r="4012">
          <cell r="B4012">
            <v>601141</v>
          </cell>
          <cell r="C4012" t="str">
            <v>MILL POND</v>
          </cell>
          <cell r="D4012" t="str">
            <v>COSTA</v>
          </cell>
          <cell r="E4012">
            <v>0</v>
          </cell>
          <cell r="F4012" t="str">
            <v>R</v>
          </cell>
          <cell r="G4012" t="str">
            <v>6 OLDE HICKORY PATH</v>
          </cell>
          <cell r="H4012" t="str">
            <v>WESTBOROUGH</v>
          </cell>
          <cell r="I4012" t="str">
            <v>MA</v>
          </cell>
          <cell r="J4012" t="str">
            <v>1581.</v>
          </cell>
          <cell r="K4012" t="str">
            <v>Exact Auto Street Reference Geocoded</v>
          </cell>
          <cell r="M4012" t="str">
            <v>COSTA</v>
          </cell>
          <cell r="N4012" t="str">
            <v>COSTA</v>
          </cell>
          <cell r="P4012">
            <v>44002</v>
          </cell>
          <cell r="Q4012">
            <v>44133.581273148098</v>
          </cell>
          <cell r="S4012" t="str">
            <v>FRANKIE</v>
          </cell>
          <cell r="V4012" t="str">
            <v>42.254042</v>
          </cell>
          <cell r="W4012" t="str">
            <v>-71.647654</v>
          </cell>
        </row>
        <row r="4013">
          <cell r="B4013">
            <v>601142</v>
          </cell>
          <cell r="C4013" t="str">
            <v>WESTBOROUGH HIGH</v>
          </cell>
          <cell r="D4013" t="str">
            <v>COSTA</v>
          </cell>
          <cell r="E4013">
            <v>0</v>
          </cell>
          <cell r="F4013" t="str">
            <v>R</v>
          </cell>
          <cell r="G4013" t="str">
            <v>90 WEST MAIN STREET</v>
          </cell>
          <cell r="H4013" t="str">
            <v>WESTBOROUGH</v>
          </cell>
          <cell r="I4013" t="str">
            <v>MA</v>
          </cell>
          <cell r="J4013" t="str">
            <v>1581.</v>
          </cell>
          <cell r="K4013" t="str">
            <v>Exact Auto Street Reference Geocoded</v>
          </cell>
          <cell r="M4013" t="str">
            <v>COSTA</v>
          </cell>
          <cell r="N4013" t="str">
            <v>COSTA</v>
          </cell>
          <cell r="P4013">
            <v>44002</v>
          </cell>
          <cell r="Q4013">
            <v>44133.581273148098</v>
          </cell>
          <cell r="S4013" t="str">
            <v>FRANKIE</v>
          </cell>
          <cell r="V4013" t="str">
            <v>42.265715</v>
          </cell>
          <cell r="W4013" t="str">
            <v>-71.617959</v>
          </cell>
        </row>
        <row r="4014">
          <cell r="B4014">
            <v>601144</v>
          </cell>
          <cell r="C4014" t="str">
            <v>WESTON MIDDLE</v>
          </cell>
          <cell r="D4014" t="str">
            <v>COSTA</v>
          </cell>
          <cell r="E4014">
            <v>0</v>
          </cell>
          <cell r="F4014" t="str">
            <v>T</v>
          </cell>
          <cell r="G4014" t="str">
            <v>456 WELLESLEY ST</v>
          </cell>
          <cell r="H4014" t="str">
            <v>WESTON</v>
          </cell>
          <cell r="I4014" t="str">
            <v>MA</v>
          </cell>
          <cell r="J4014" t="str">
            <v>2493.</v>
          </cell>
          <cell r="K4014" t="str">
            <v>Exact Auto Street Reference Geocoded</v>
          </cell>
          <cell r="M4014" t="str">
            <v>COSTA</v>
          </cell>
          <cell r="N4014" t="str">
            <v>COSTA</v>
          </cell>
          <cell r="P4014">
            <v>44002</v>
          </cell>
          <cell r="Q4014">
            <v>44131.472418981502</v>
          </cell>
          <cell r="R4014">
            <v>44473</v>
          </cell>
          <cell r="S4014" t="str">
            <v>FRANKIE</v>
          </cell>
          <cell r="V4014" t="str">
            <v>42.336266</v>
          </cell>
          <cell r="W4014" t="str">
            <v>-71.306995</v>
          </cell>
        </row>
        <row r="4015">
          <cell r="B4015">
            <v>601145</v>
          </cell>
          <cell r="C4015" t="str">
            <v>WOODLAND ELEMENTARY</v>
          </cell>
          <cell r="D4015" t="str">
            <v>COSTA</v>
          </cell>
          <cell r="E4015">
            <v>0</v>
          </cell>
          <cell r="F4015" t="str">
            <v>M</v>
          </cell>
          <cell r="G4015" t="str">
            <v>10 ALPHABET LANE</v>
          </cell>
          <cell r="H4015" t="str">
            <v>WESTON</v>
          </cell>
          <cell r="I4015" t="str">
            <v>MA</v>
          </cell>
          <cell r="J4015" t="str">
            <v>2493.</v>
          </cell>
          <cell r="K4015" t="str">
            <v>Exact Auto Street Reference Geocoded</v>
          </cell>
          <cell r="M4015" t="str">
            <v>COSTA</v>
          </cell>
          <cell r="N4015" t="str">
            <v>COSTA</v>
          </cell>
          <cell r="P4015">
            <v>44002</v>
          </cell>
          <cell r="Q4015">
            <v>44071.563703703701</v>
          </cell>
          <cell r="S4015" t="str">
            <v>FRANKIE</v>
          </cell>
          <cell r="V4015" t="str">
            <v>42.361353</v>
          </cell>
          <cell r="W4015" t="str">
            <v>-71.298917</v>
          </cell>
        </row>
        <row r="4016">
          <cell r="B4016">
            <v>601146</v>
          </cell>
          <cell r="C4016" t="str">
            <v>WESTWOOD HIGH SCHOOL</v>
          </cell>
          <cell r="D4016" t="str">
            <v>COSTA</v>
          </cell>
          <cell r="E4016">
            <v>0</v>
          </cell>
          <cell r="F4016" t="str">
            <v>T</v>
          </cell>
          <cell r="G4016" t="str">
            <v>200 NAHATAN ST</v>
          </cell>
          <cell r="H4016" t="str">
            <v>WESTWOOD</v>
          </cell>
          <cell r="I4016" t="str">
            <v>MA</v>
          </cell>
          <cell r="J4016" t="str">
            <v>2090.</v>
          </cell>
          <cell r="K4016" t="str">
            <v>Exact Auto Street Reference Geocoded</v>
          </cell>
          <cell r="M4016" t="str">
            <v>COSTA</v>
          </cell>
          <cell r="N4016" t="str">
            <v>COSTA</v>
          </cell>
          <cell r="P4016">
            <v>44002</v>
          </cell>
          <cell r="Q4016">
            <v>44127.702152777798</v>
          </cell>
          <cell r="R4016">
            <v>44473</v>
          </cell>
          <cell r="S4016" t="str">
            <v>FRANKIE</v>
          </cell>
          <cell r="V4016" t="str">
            <v>42.217280</v>
          </cell>
          <cell r="W4016" t="str">
            <v>-71.219748</v>
          </cell>
        </row>
        <row r="4017">
          <cell r="B4017">
            <v>601147</v>
          </cell>
          <cell r="C4017" t="str">
            <v>WEYMOUTH HIGH SCHOOL</v>
          </cell>
          <cell r="D4017" t="str">
            <v>COSTA</v>
          </cell>
          <cell r="E4017">
            <v>0</v>
          </cell>
          <cell r="F4017" t="str">
            <v>R</v>
          </cell>
          <cell r="G4017" t="str">
            <v>360 PLEASANT STREET</v>
          </cell>
          <cell r="H4017" t="str">
            <v>EAST WEYMOUTH</v>
          </cell>
          <cell r="I4017" t="str">
            <v>MA</v>
          </cell>
          <cell r="J4017" t="str">
            <v>2189.</v>
          </cell>
          <cell r="K4017" t="str">
            <v>Ambiguous Auto Street Ref Geocode</v>
          </cell>
          <cell r="M4017" t="str">
            <v>COSTA</v>
          </cell>
          <cell r="N4017" t="str">
            <v>COSTA</v>
          </cell>
          <cell r="P4017">
            <v>44002</v>
          </cell>
          <cell r="Q4017">
            <v>44028.581018518496</v>
          </cell>
          <cell r="S4017" t="str">
            <v>FRANKIE</v>
          </cell>
          <cell r="V4017" t="str">
            <v>42.187888</v>
          </cell>
          <cell r="W4017" t="str">
            <v>-70.932698</v>
          </cell>
        </row>
        <row r="4018">
          <cell r="B4018">
            <v>601148</v>
          </cell>
          <cell r="C4018" t="str">
            <v>WHITMAN HANSON REGIONAL</v>
          </cell>
          <cell r="D4018" t="str">
            <v>COSTA</v>
          </cell>
          <cell r="E4018">
            <v>0</v>
          </cell>
          <cell r="F4018" t="str">
            <v>R</v>
          </cell>
          <cell r="G4018" t="str">
            <v>610 FRANKLIN STREET</v>
          </cell>
          <cell r="H4018" t="str">
            <v>WHITMAN</v>
          </cell>
          <cell r="I4018" t="str">
            <v>MA</v>
          </cell>
          <cell r="J4018" t="str">
            <v>2382.</v>
          </cell>
          <cell r="K4018" t="str">
            <v>High Confidence Auto Street Ref Geocoded</v>
          </cell>
          <cell r="M4018" t="str">
            <v>COSTA</v>
          </cell>
          <cell r="N4018" t="str">
            <v>COSTA</v>
          </cell>
          <cell r="P4018">
            <v>44002</v>
          </cell>
          <cell r="Q4018">
            <v>44133.581273148098</v>
          </cell>
          <cell r="S4018" t="str">
            <v>FRANKIE</v>
          </cell>
          <cell r="V4018" t="str">
            <v>42.069090</v>
          </cell>
          <cell r="W4018" t="str">
            <v>-70.909610</v>
          </cell>
        </row>
        <row r="4019">
          <cell r="B4019">
            <v>601149</v>
          </cell>
          <cell r="C4019" t="str">
            <v>WHITTIER REG VOC HIGH</v>
          </cell>
          <cell r="D4019" t="str">
            <v>COSTA</v>
          </cell>
          <cell r="E4019">
            <v>0</v>
          </cell>
          <cell r="F4019" t="str">
            <v>R</v>
          </cell>
          <cell r="G4019" t="str">
            <v>115 AMESBURY LINE ROAD</v>
          </cell>
          <cell r="H4019" t="str">
            <v>HAVERHILL</v>
          </cell>
          <cell r="I4019" t="str">
            <v>MA</v>
          </cell>
          <cell r="J4019" t="str">
            <v>1830.</v>
          </cell>
          <cell r="K4019" t="str">
            <v>Exact Auto Street Reference Geocoded</v>
          </cell>
          <cell r="M4019" t="str">
            <v>COSTA</v>
          </cell>
          <cell r="N4019" t="str">
            <v>COSTA</v>
          </cell>
          <cell r="P4019">
            <v>44002</v>
          </cell>
          <cell r="Q4019">
            <v>44133.581273148098</v>
          </cell>
          <cell r="S4019" t="str">
            <v>FRANKIE</v>
          </cell>
          <cell r="V4019" t="str">
            <v>42.815821</v>
          </cell>
          <cell r="W4019" t="str">
            <v>-71.021111</v>
          </cell>
        </row>
        <row r="4020">
          <cell r="B4020">
            <v>601150</v>
          </cell>
          <cell r="C4020" t="str">
            <v>WILMINGTON HIGH SCHOOL</v>
          </cell>
          <cell r="D4020" t="str">
            <v>COSTA</v>
          </cell>
          <cell r="E4020">
            <v>0</v>
          </cell>
          <cell r="F4020" t="str">
            <v>T</v>
          </cell>
          <cell r="G4020" t="str">
            <v>159 CHURCH STREET</v>
          </cell>
          <cell r="H4020" t="str">
            <v>WILMINGTON</v>
          </cell>
          <cell r="I4020" t="str">
            <v>MA</v>
          </cell>
          <cell r="J4020" t="str">
            <v>1887.</v>
          </cell>
          <cell r="K4020" t="str">
            <v>Exact Auto Street Reference Geocoded</v>
          </cell>
          <cell r="M4020" t="str">
            <v>COSTA</v>
          </cell>
          <cell r="N4020" t="str">
            <v>COSTA</v>
          </cell>
          <cell r="P4020">
            <v>44002</v>
          </cell>
          <cell r="Q4020">
            <v>44127.702152777798</v>
          </cell>
          <cell r="R4020">
            <v>44473</v>
          </cell>
          <cell r="S4020" t="str">
            <v>FRANKIE</v>
          </cell>
          <cell r="V4020" t="str">
            <v>42.555795</v>
          </cell>
          <cell r="W4020" t="str">
            <v>-71.166038</v>
          </cell>
        </row>
        <row r="4021">
          <cell r="B4021">
            <v>601151</v>
          </cell>
          <cell r="C4021" t="str">
            <v>WIMINGTON MIDDLE SCHOOL</v>
          </cell>
          <cell r="D4021" t="str">
            <v>COSTA</v>
          </cell>
          <cell r="E4021">
            <v>0</v>
          </cell>
          <cell r="F4021" t="str">
            <v>T</v>
          </cell>
          <cell r="G4021" t="str">
            <v>25 CARTER LANE</v>
          </cell>
          <cell r="H4021" t="str">
            <v>WILMINGTON</v>
          </cell>
          <cell r="I4021" t="str">
            <v>MA</v>
          </cell>
          <cell r="J4021" t="str">
            <v>1887.</v>
          </cell>
          <cell r="K4021" t="str">
            <v>High Confidence Auto Street Ref Geocoded</v>
          </cell>
          <cell r="M4021" t="str">
            <v>COSTA</v>
          </cell>
          <cell r="N4021" t="str">
            <v>COSTA</v>
          </cell>
          <cell r="P4021">
            <v>44002</v>
          </cell>
          <cell r="Q4021">
            <v>44127.702152777798</v>
          </cell>
          <cell r="R4021">
            <v>44473</v>
          </cell>
          <cell r="S4021" t="str">
            <v>FRANKIE</v>
          </cell>
          <cell r="V4021" t="str">
            <v>42.545606</v>
          </cell>
          <cell r="W4021" t="str">
            <v>-71.188624</v>
          </cell>
        </row>
        <row r="4022">
          <cell r="B4022">
            <v>601152</v>
          </cell>
          <cell r="C4022" t="str">
            <v>MURDOCK HIGH SCHOOL</v>
          </cell>
          <cell r="D4022" t="str">
            <v>COSTA</v>
          </cell>
          <cell r="E4022">
            <v>0</v>
          </cell>
          <cell r="F4022" t="str">
            <v>R</v>
          </cell>
          <cell r="G4022" t="str">
            <v>3 MEMORIAL DRIVE</v>
          </cell>
          <cell r="H4022" t="str">
            <v>WINCHENDON</v>
          </cell>
          <cell r="I4022" t="str">
            <v>MA</v>
          </cell>
          <cell r="J4022" t="str">
            <v>1475.</v>
          </cell>
          <cell r="K4022" t="str">
            <v>Exact Auto Street Reference Geocoded</v>
          </cell>
          <cell r="M4022" t="str">
            <v>COSTA</v>
          </cell>
          <cell r="N4022" t="str">
            <v>COSTA</v>
          </cell>
          <cell r="P4022">
            <v>44002</v>
          </cell>
          <cell r="Q4022">
            <v>44134.628391203703</v>
          </cell>
          <cell r="S4022" t="str">
            <v>FRANKIE</v>
          </cell>
          <cell r="V4022" t="str">
            <v>42.699735</v>
          </cell>
          <cell r="W4022" t="str">
            <v>-72.043332</v>
          </cell>
        </row>
        <row r="4023">
          <cell r="B4023">
            <v>601153</v>
          </cell>
          <cell r="C4023" t="str">
            <v>TOY TOWN ELEMENTARY SCHOOL</v>
          </cell>
          <cell r="D4023" t="str">
            <v>COSTA</v>
          </cell>
          <cell r="E4023">
            <v>0</v>
          </cell>
          <cell r="F4023" t="str">
            <v>R</v>
          </cell>
          <cell r="G4023" t="str">
            <v>175 GROVE STREET</v>
          </cell>
          <cell r="H4023" t="str">
            <v>WINCHENDON</v>
          </cell>
          <cell r="I4023" t="str">
            <v>MA</v>
          </cell>
          <cell r="J4023" t="str">
            <v>1475.</v>
          </cell>
          <cell r="K4023" t="str">
            <v>Exact Auto Street Reference Geocoded</v>
          </cell>
          <cell r="M4023" t="str">
            <v>COSTA</v>
          </cell>
          <cell r="N4023" t="str">
            <v>COSTA</v>
          </cell>
          <cell r="P4023">
            <v>44002</v>
          </cell>
          <cell r="Q4023">
            <v>44134.628391203703</v>
          </cell>
          <cell r="S4023" t="str">
            <v>FRANKIE</v>
          </cell>
          <cell r="V4023" t="str">
            <v>42.686061</v>
          </cell>
          <cell r="W4023" t="str">
            <v>-72.054448</v>
          </cell>
        </row>
        <row r="4024">
          <cell r="B4024">
            <v>601154</v>
          </cell>
          <cell r="C4024" t="str">
            <v>MCCALL MIDDLE SCHOOL</v>
          </cell>
          <cell r="D4024" t="str">
            <v>COSTA</v>
          </cell>
          <cell r="E4024">
            <v>0</v>
          </cell>
          <cell r="F4024" t="str">
            <v>T</v>
          </cell>
          <cell r="G4024" t="str">
            <v>458 MAIN STREET</v>
          </cell>
          <cell r="H4024" t="str">
            <v>WINCHESTER</v>
          </cell>
          <cell r="I4024" t="str">
            <v>MA</v>
          </cell>
          <cell r="J4024" t="str">
            <v>1890.</v>
          </cell>
          <cell r="K4024" t="str">
            <v>Exact Auto Street Reference Geocoded</v>
          </cell>
          <cell r="M4024" t="str">
            <v>COSTA</v>
          </cell>
          <cell r="N4024" t="str">
            <v>COSTA</v>
          </cell>
          <cell r="P4024">
            <v>44002</v>
          </cell>
          <cell r="Q4024">
            <v>44097.549363425896</v>
          </cell>
          <cell r="R4024">
            <v>44473</v>
          </cell>
          <cell r="S4024" t="str">
            <v>FRANKIE</v>
          </cell>
          <cell r="V4024" t="str">
            <v>42.449658</v>
          </cell>
          <cell r="W4024" t="str">
            <v>-71.134308</v>
          </cell>
        </row>
        <row r="4025">
          <cell r="B4025">
            <v>601155</v>
          </cell>
          <cell r="C4025" t="str">
            <v>WINCHESTER HIGH SCHOOL</v>
          </cell>
          <cell r="D4025" t="str">
            <v>COSTA</v>
          </cell>
          <cell r="E4025">
            <v>0</v>
          </cell>
          <cell r="F4025" t="str">
            <v>T</v>
          </cell>
          <cell r="G4025" t="str">
            <v>80 SKILLINGS ROAD</v>
          </cell>
          <cell r="H4025" t="str">
            <v>WINCHESTER</v>
          </cell>
          <cell r="I4025" t="str">
            <v>MA</v>
          </cell>
          <cell r="J4025" t="str">
            <v>1890.</v>
          </cell>
          <cell r="K4025" t="str">
            <v>Exact Auto Street Reference Geocoded</v>
          </cell>
          <cell r="M4025" t="str">
            <v>COSTA</v>
          </cell>
          <cell r="N4025" t="str">
            <v>COSTA</v>
          </cell>
          <cell r="P4025">
            <v>44002</v>
          </cell>
          <cell r="Q4025">
            <v>44097.549363425896</v>
          </cell>
          <cell r="R4025">
            <v>44473</v>
          </cell>
          <cell r="S4025" t="str">
            <v>FRANKIE</v>
          </cell>
          <cell r="V4025" t="str">
            <v>42.455510</v>
          </cell>
          <cell r="W4025" t="str">
            <v>-71.134923</v>
          </cell>
        </row>
        <row r="4026">
          <cell r="B4026">
            <v>601156</v>
          </cell>
          <cell r="C4026" t="str">
            <v>WINTHROP HIGH SCHOOL</v>
          </cell>
          <cell r="D4026" t="str">
            <v>COSTA</v>
          </cell>
          <cell r="E4026">
            <v>0</v>
          </cell>
          <cell r="F4026" t="str">
            <v>R</v>
          </cell>
          <cell r="G4026" t="str">
            <v>400 MAIN STREET</v>
          </cell>
          <cell r="H4026" t="str">
            <v>WINTHROP</v>
          </cell>
          <cell r="I4026" t="str">
            <v>MA</v>
          </cell>
          <cell r="J4026" t="str">
            <v>2152.</v>
          </cell>
          <cell r="K4026" t="str">
            <v>High Confidence Auto Street Ref Geocoded</v>
          </cell>
          <cell r="M4026" t="str">
            <v>COSTA</v>
          </cell>
          <cell r="N4026" t="str">
            <v>COSTA</v>
          </cell>
          <cell r="P4026">
            <v>44002</v>
          </cell>
          <cell r="Q4026">
            <v>44133.581273148098</v>
          </cell>
          <cell r="S4026" t="str">
            <v>FRANKIE</v>
          </cell>
          <cell r="V4026" t="str">
            <v>42.380352</v>
          </cell>
          <cell r="W4026" t="str">
            <v>-70.980389</v>
          </cell>
        </row>
        <row r="4027">
          <cell r="B4027">
            <v>601157</v>
          </cell>
          <cell r="C4027" t="str">
            <v>WOBURN HIGH</v>
          </cell>
          <cell r="D4027" t="str">
            <v>COSTA</v>
          </cell>
          <cell r="E4027">
            <v>0</v>
          </cell>
          <cell r="F4027" t="str">
            <v>W</v>
          </cell>
          <cell r="G4027" t="str">
            <v>88 MONTVALE AVE</v>
          </cell>
          <cell r="H4027" t="str">
            <v>WOBURN</v>
          </cell>
          <cell r="I4027" t="str">
            <v>MA</v>
          </cell>
          <cell r="J4027" t="str">
            <v>1801.</v>
          </cell>
          <cell r="K4027" t="str">
            <v>Exact Auto Street Reference Geocoded</v>
          </cell>
          <cell r="M4027" t="str">
            <v>COSTA</v>
          </cell>
          <cell r="N4027" t="str">
            <v>COSTA</v>
          </cell>
          <cell r="P4027">
            <v>44002</v>
          </cell>
          <cell r="Q4027">
            <v>44622.626099537003</v>
          </cell>
          <cell r="S4027" t="str">
            <v>FRANKIE</v>
          </cell>
          <cell r="V4027" t="str">
            <v>42.481708</v>
          </cell>
          <cell r="W4027" t="str">
            <v>-71.143472</v>
          </cell>
        </row>
        <row r="4028">
          <cell r="B4028">
            <v>601158</v>
          </cell>
          <cell r="C4028" t="str">
            <v>DELANEY</v>
          </cell>
          <cell r="D4028" t="str">
            <v>COSTA</v>
          </cell>
          <cell r="E4028">
            <v>0</v>
          </cell>
          <cell r="F4028" t="str">
            <v>R</v>
          </cell>
          <cell r="G4028" t="str">
            <v>120 TAUNTON ST</v>
          </cell>
          <cell r="H4028" t="str">
            <v>WRENTHAM</v>
          </cell>
          <cell r="I4028" t="str">
            <v>MA</v>
          </cell>
          <cell r="J4028" t="str">
            <v>2093.</v>
          </cell>
          <cell r="K4028" t="str">
            <v>Exact Auto Street Reference Geocoded</v>
          </cell>
          <cell r="M4028" t="str">
            <v>COSTA</v>
          </cell>
          <cell r="N4028" t="str">
            <v>COSTA</v>
          </cell>
          <cell r="P4028">
            <v>44002</v>
          </cell>
          <cell r="Q4028">
            <v>44088.598541666703</v>
          </cell>
          <cell r="S4028" t="str">
            <v>FRANKIE</v>
          </cell>
          <cell r="V4028" t="str">
            <v>42.061772</v>
          </cell>
          <cell r="W4028" t="str">
            <v>-71.325377</v>
          </cell>
        </row>
        <row r="4029">
          <cell r="B4029">
            <v>601159</v>
          </cell>
          <cell r="C4029" t="str">
            <v>BOSTON ARTS ACADEMY</v>
          </cell>
          <cell r="D4029" t="str">
            <v>COSTA</v>
          </cell>
          <cell r="E4029">
            <v>0</v>
          </cell>
          <cell r="F4029" t="str">
            <v>T</v>
          </cell>
          <cell r="G4029" t="str">
            <v>174 IPSWICH STREET</v>
          </cell>
          <cell r="H4029" t="str">
            <v>BOSTON</v>
          </cell>
          <cell r="I4029" t="str">
            <v>MA</v>
          </cell>
          <cell r="J4029" t="str">
            <v>2215.</v>
          </cell>
          <cell r="K4029" t="str">
            <v>High Confidence Auto Street Ref Geocoded</v>
          </cell>
          <cell r="M4029" t="str">
            <v>COSTA</v>
          </cell>
          <cell r="N4029" t="str">
            <v>COSTA</v>
          </cell>
          <cell r="P4029">
            <v>44002</v>
          </cell>
          <cell r="Q4029">
            <v>44028.581030092602</v>
          </cell>
          <cell r="S4029" t="str">
            <v>FRANKIE</v>
          </cell>
          <cell r="V4029" t="str">
            <v>42.346573</v>
          </cell>
          <cell r="W4029" t="str">
            <v>-71.095038</v>
          </cell>
        </row>
        <row r="4030">
          <cell r="B4030">
            <v>601160</v>
          </cell>
          <cell r="C4030" t="str">
            <v>BOSTON COMMUNITY LEADERS</v>
          </cell>
          <cell r="D4030" t="str">
            <v>COSTA</v>
          </cell>
          <cell r="E4030">
            <v>0</v>
          </cell>
          <cell r="F4030" t="str">
            <v>R</v>
          </cell>
          <cell r="G4030" t="str">
            <v>655 METROPOLITAN AVE.</v>
          </cell>
          <cell r="H4030" t="str">
            <v>HYDE PARK</v>
          </cell>
          <cell r="I4030" t="str">
            <v>MA</v>
          </cell>
          <cell r="J4030" t="str">
            <v>2136.</v>
          </cell>
          <cell r="K4030" t="str">
            <v>High Confidence Auto Street Ref Geocoded</v>
          </cell>
          <cell r="M4030" t="str">
            <v>COSTA</v>
          </cell>
          <cell r="N4030" t="str">
            <v>COSTA</v>
          </cell>
          <cell r="P4030">
            <v>44002</v>
          </cell>
          <cell r="Q4030">
            <v>44028.581030092602</v>
          </cell>
          <cell r="S4030" t="str">
            <v>FRANKIE</v>
          </cell>
          <cell r="V4030" t="str">
            <v>42.263627</v>
          </cell>
          <cell r="W4030" t="str">
            <v>-71.117716</v>
          </cell>
        </row>
        <row r="4031">
          <cell r="B4031">
            <v>601161</v>
          </cell>
          <cell r="C4031" t="str">
            <v>BOSTON GREEN ACADEMY</v>
          </cell>
          <cell r="D4031" t="str">
            <v>COSTA</v>
          </cell>
          <cell r="E4031">
            <v>0</v>
          </cell>
          <cell r="F4031" t="str">
            <v>W</v>
          </cell>
          <cell r="G4031" t="str">
            <v>20 WARREN STREET</v>
          </cell>
          <cell r="H4031" t="str">
            <v>BRIGHTON</v>
          </cell>
          <cell r="I4031" t="str">
            <v>MA</v>
          </cell>
          <cell r="J4031" t="str">
            <v>2135.</v>
          </cell>
          <cell r="K4031" t="str">
            <v>High Confidence Auto Street Ref Geocoded</v>
          </cell>
          <cell r="M4031" t="str">
            <v>COSTA</v>
          </cell>
          <cell r="N4031" t="str">
            <v>COSTA</v>
          </cell>
          <cell r="P4031">
            <v>44002</v>
          </cell>
          <cell r="Q4031">
            <v>44028.581030092602</v>
          </cell>
          <cell r="S4031" t="str">
            <v>FRANKIE</v>
          </cell>
          <cell r="V4031" t="str">
            <v>42.350144</v>
          </cell>
          <cell r="W4031" t="str">
            <v>-71.146366</v>
          </cell>
        </row>
        <row r="4032">
          <cell r="B4032">
            <v>601162</v>
          </cell>
          <cell r="C4032" t="str">
            <v>BOSTON INTERNATIONAL</v>
          </cell>
          <cell r="D4032" t="str">
            <v>COSTA</v>
          </cell>
          <cell r="E4032">
            <v>0</v>
          </cell>
          <cell r="F4032" t="str">
            <v>T</v>
          </cell>
          <cell r="G4032" t="str">
            <v>100 MAXWELL STREET</v>
          </cell>
          <cell r="H4032" t="str">
            <v>DORCHESTER</v>
          </cell>
          <cell r="I4032" t="str">
            <v>MA</v>
          </cell>
          <cell r="J4032" t="str">
            <v>2124.</v>
          </cell>
          <cell r="K4032" t="str">
            <v>High Confidence Auto Street Ref Geocoded</v>
          </cell>
          <cell r="M4032" t="str">
            <v>COSTA</v>
          </cell>
          <cell r="N4032" t="str">
            <v>COSTA</v>
          </cell>
          <cell r="P4032">
            <v>44002</v>
          </cell>
          <cell r="Q4032">
            <v>44028.581030092602</v>
          </cell>
          <cell r="S4032" t="str">
            <v>FRANKIE</v>
          </cell>
          <cell r="V4032" t="str">
            <v>42.281268</v>
          </cell>
          <cell r="W4032" t="str">
            <v>-71.081866</v>
          </cell>
        </row>
        <row r="4033">
          <cell r="B4033">
            <v>601163</v>
          </cell>
          <cell r="C4033" t="str">
            <v>BOSTON LATIN ACADEMY</v>
          </cell>
          <cell r="D4033" t="str">
            <v>COSTA</v>
          </cell>
          <cell r="E4033">
            <v>0</v>
          </cell>
          <cell r="F4033" t="str">
            <v>M</v>
          </cell>
          <cell r="G4033" t="str">
            <v>205 TOWNSEND STREET</v>
          </cell>
          <cell r="H4033" t="str">
            <v>DORCHESTER</v>
          </cell>
          <cell r="I4033" t="str">
            <v>MA</v>
          </cell>
          <cell r="J4033" t="str">
            <v>2121.</v>
          </cell>
          <cell r="K4033" t="str">
            <v>High Confidence Auto Street Ref Geocoded</v>
          </cell>
          <cell r="M4033" t="str">
            <v>COSTA</v>
          </cell>
          <cell r="N4033" t="str">
            <v>COSTA</v>
          </cell>
          <cell r="P4033">
            <v>44002</v>
          </cell>
          <cell r="Q4033">
            <v>44028.581030092602</v>
          </cell>
          <cell r="S4033" t="str">
            <v>FRANKIE</v>
          </cell>
          <cell r="V4033" t="str">
            <v>42.316688</v>
          </cell>
          <cell r="W4033" t="str">
            <v>-71.085401</v>
          </cell>
        </row>
        <row r="4034">
          <cell r="B4034">
            <v>601165</v>
          </cell>
          <cell r="C4034" t="str">
            <v>BRIGHTON HIGH</v>
          </cell>
          <cell r="D4034" t="str">
            <v>COSTA</v>
          </cell>
          <cell r="E4034">
            <v>0</v>
          </cell>
          <cell r="F4034" t="str">
            <v>M</v>
          </cell>
          <cell r="G4034" t="str">
            <v>25 WARREN STREET</v>
          </cell>
          <cell r="H4034" t="str">
            <v>BRIGHTON</v>
          </cell>
          <cell r="I4034" t="str">
            <v>MA</v>
          </cell>
          <cell r="J4034" t="str">
            <v>2135.</v>
          </cell>
          <cell r="K4034" t="str">
            <v>High Confidence Auto Street Ref Geocoded</v>
          </cell>
          <cell r="M4034" t="str">
            <v>COSTA</v>
          </cell>
          <cell r="N4034" t="str">
            <v>COSTA</v>
          </cell>
          <cell r="P4034">
            <v>44002</v>
          </cell>
          <cell r="Q4034">
            <v>44028.581030092602</v>
          </cell>
          <cell r="S4034" t="str">
            <v>FRANKIE</v>
          </cell>
          <cell r="V4034" t="str">
            <v>42.349840</v>
          </cell>
          <cell r="W4034" t="str">
            <v>-71.145176</v>
          </cell>
        </row>
        <row r="4035">
          <cell r="B4035">
            <v>601166</v>
          </cell>
          <cell r="C4035" t="str">
            <v>BURKE, JEREMIAH"</v>
          </cell>
          <cell r="D4035" t="str">
            <v>COSTA</v>
          </cell>
          <cell r="E4035">
            <v>0</v>
          </cell>
          <cell r="F4035" t="str">
            <v>M</v>
          </cell>
          <cell r="G4035" t="str">
            <v>60 WASHINGTON ST.</v>
          </cell>
          <cell r="H4035" t="str">
            <v>DORCHESTER</v>
          </cell>
          <cell r="I4035" t="str">
            <v>MA</v>
          </cell>
          <cell r="J4035" t="str">
            <v>2121.</v>
          </cell>
          <cell r="K4035" t="str">
            <v>High Confidence Auto Street Ref Geocoded</v>
          </cell>
          <cell r="M4035" t="str">
            <v>COSTA</v>
          </cell>
          <cell r="N4035" t="str">
            <v>COSTA</v>
          </cell>
          <cell r="P4035">
            <v>44002</v>
          </cell>
          <cell r="Q4035">
            <v>44028.581030092602</v>
          </cell>
          <cell r="S4035" t="str">
            <v>FRANKIE</v>
          </cell>
          <cell r="V4035" t="str">
            <v>42.306756</v>
          </cell>
          <cell r="W4035" t="str">
            <v>-71.081952</v>
          </cell>
        </row>
        <row r="4036">
          <cell r="B4036">
            <v>601167</v>
          </cell>
          <cell r="C4036" t="str">
            <v>CHARLESTOWN HIGH</v>
          </cell>
          <cell r="D4036" t="str">
            <v>COSTA</v>
          </cell>
          <cell r="E4036">
            <v>0</v>
          </cell>
          <cell r="F4036" t="str">
            <v>M</v>
          </cell>
          <cell r="G4036" t="str">
            <v>240 MEDFORD STREET</v>
          </cell>
          <cell r="H4036" t="str">
            <v>CHARLESTOWN</v>
          </cell>
          <cell r="I4036" t="str">
            <v>MA</v>
          </cell>
          <cell r="J4036" t="str">
            <v>2129.</v>
          </cell>
          <cell r="K4036" t="str">
            <v>High Confidence Auto Street Ref Geocoded</v>
          </cell>
          <cell r="M4036" t="str">
            <v>COSTA</v>
          </cell>
          <cell r="N4036" t="str">
            <v>COSTA</v>
          </cell>
          <cell r="P4036">
            <v>44002</v>
          </cell>
          <cell r="Q4036">
            <v>44028.581030092602</v>
          </cell>
          <cell r="S4036" t="str">
            <v>FRANKIE</v>
          </cell>
          <cell r="V4036" t="str">
            <v>42.380279</v>
          </cell>
          <cell r="W4036" t="str">
            <v>-71.060485</v>
          </cell>
        </row>
        <row r="4037">
          <cell r="B4037">
            <v>601168</v>
          </cell>
          <cell r="C4037" t="str">
            <v>CURLEY</v>
          </cell>
          <cell r="D4037" t="str">
            <v>COSTA</v>
          </cell>
          <cell r="E4037">
            <v>0</v>
          </cell>
          <cell r="F4037" t="str">
            <v>M</v>
          </cell>
          <cell r="G4037" t="str">
            <v>40 PERSHING ROAD</v>
          </cell>
          <cell r="H4037" t="str">
            <v>JAMAICA PLAIN</v>
          </cell>
          <cell r="I4037" t="str">
            <v>MA</v>
          </cell>
          <cell r="J4037" t="str">
            <v>2130.</v>
          </cell>
          <cell r="K4037" t="str">
            <v>High Confidence Auto Street Ref Geocoded</v>
          </cell>
          <cell r="M4037" t="str">
            <v>COSTA</v>
          </cell>
          <cell r="N4037" t="str">
            <v>COSTA</v>
          </cell>
          <cell r="P4037">
            <v>44002</v>
          </cell>
          <cell r="Q4037">
            <v>44028.581030092602</v>
          </cell>
          <cell r="S4037" t="str">
            <v>FRANKIE</v>
          </cell>
          <cell r="V4037" t="str">
            <v>42.318791</v>
          </cell>
          <cell r="W4037" t="str">
            <v>-71.112265</v>
          </cell>
        </row>
        <row r="4038">
          <cell r="B4038">
            <v>601169</v>
          </cell>
          <cell r="C4038" t="str">
            <v>EAST BOSTON HIGH</v>
          </cell>
          <cell r="D4038" t="str">
            <v>COSTA</v>
          </cell>
          <cell r="E4038">
            <v>0</v>
          </cell>
          <cell r="F4038" t="str">
            <v>W</v>
          </cell>
          <cell r="G4038" t="str">
            <v>86 WHITE STREET</v>
          </cell>
          <cell r="H4038" t="str">
            <v>EAST BOSTON</v>
          </cell>
          <cell r="I4038" t="str">
            <v>MA</v>
          </cell>
          <cell r="J4038" t="str">
            <v>2128.</v>
          </cell>
          <cell r="K4038" t="str">
            <v>High Confidence Auto Street Ref Geocoded</v>
          </cell>
          <cell r="M4038" t="str">
            <v>COSTA</v>
          </cell>
          <cell r="N4038" t="str">
            <v>COSTA</v>
          </cell>
          <cell r="P4038">
            <v>44002</v>
          </cell>
          <cell r="Q4038">
            <v>44028.581030092602</v>
          </cell>
          <cell r="S4038" t="str">
            <v>FRANKIE</v>
          </cell>
          <cell r="V4038" t="str">
            <v>42.380605</v>
          </cell>
          <cell r="W4038" t="str">
            <v>-71.034576</v>
          </cell>
        </row>
        <row r="4039">
          <cell r="B4039">
            <v>601170</v>
          </cell>
          <cell r="C4039" t="str">
            <v>EDISON, THOMAS"</v>
          </cell>
          <cell r="D4039" t="str">
            <v>COSTA</v>
          </cell>
          <cell r="E4039">
            <v>0</v>
          </cell>
          <cell r="F4039" t="str">
            <v>W</v>
          </cell>
          <cell r="G4039" t="str">
            <v>60 GLENMONT ROAD</v>
          </cell>
          <cell r="H4039" t="str">
            <v>BRIGHTON</v>
          </cell>
          <cell r="I4039" t="str">
            <v>MA</v>
          </cell>
          <cell r="J4039" t="str">
            <v>2135.</v>
          </cell>
          <cell r="K4039" t="str">
            <v>High Confidence Auto Street Ref Geocoded</v>
          </cell>
          <cell r="M4039" t="str">
            <v>COSTA</v>
          </cell>
          <cell r="N4039" t="str">
            <v>COSTA</v>
          </cell>
          <cell r="P4039">
            <v>44002</v>
          </cell>
          <cell r="Q4039">
            <v>44028.581030092602</v>
          </cell>
          <cell r="S4039" t="str">
            <v>FRANKIE</v>
          </cell>
          <cell r="V4039" t="str">
            <v>42.345815</v>
          </cell>
          <cell r="W4039" t="str">
            <v>-71.160740</v>
          </cell>
        </row>
        <row r="4040">
          <cell r="B4040">
            <v>601171</v>
          </cell>
          <cell r="C4040" t="str">
            <v>EDWARDS, CLARENCE"</v>
          </cell>
          <cell r="D4040" t="str">
            <v>COSTA</v>
          </cell>
          <cell r="E4040">
            <v>0</v>
          </cell>
          <cell r="F4040" t="str">
            <v>W</v>
          </cell>
          <cell r="G4040" t="str">
            <v>28 WALKER STREET</v>
          </cell>
          <cell r="H4040" t="str">
            <v>CHARLESTOWN</v>
          </cell>
          <cell r="I4040" t="str">
            <v>MA</v>
          </cell>
          <cell r="J4040" t="str">
            <v>2129.</v>
          </cell>
          <cell r="K4040" t="str">
            <v>High Confidence Auto Street Ref Geocoded</v>
          </cell>
          <cell r="M4040" t="str">
            <v>COSTA</v>
          </cell>
          <cell r="N4040" t="str">
            <v>COSTA</v>
          </cell>
          <cell r="P4040">
            <v>44002</v>
          </cell>
          <cell r="Q4040">
            <v>44028.581030092602</v>
          </cell>
          <cell r="S4040" t="str">
            <v>FRANKIE</v>
          </cell>
          <cell r="V4040" t="str">
            <v>42.379175</v>
          </cell>
          <cell r="W4040" t="str">
            <v>-71.066896</v>
          </cell>
        </row>
        <row r="4041">
          <cell r="B4041">
            <v>601172</v>
          </cell>
          <cell r="C4041" t="str">
            <v>ENGLISH HIGH</v>
          </cell>
          <cell r="D4041" t="str">
            <v>COSTA</v>
          </cell>
          <cell r="E4041">
            <v>0</v>
          </cell>
          <cell r="F4041" t="str">
            <v>R</v>
          </cell>
          <cell r="G4041" t="str">
            <v>144 MCBRIDE STREET</v>
          </cell>
          <cell r="H4041" t="str">
            <v>JAMAICA PLAIN</v>
          </cell>
          <cell r="I4041" t="str">
            <v>MA</v>
          </cell>
          <cell r="J4041" t="str">
            <v>2130.</v>
          </cell>
          <cell r="K4041" t="str">
            <v>High Confidence Auto Street Ref Geocoded</v>
          </cell>
          <cell r="M4041" t="str">
            <v>COSTA</v>
          </cell>
          <cell r="N4041" t="str">
            <v>COSTA</v>
          </cell>
          <cell r="P4041">
            <v>44002</v>
          </cell>
          <cell r="Q4041">
            <v>44028.581030092602</v>
          </cell>
          <cell r="S4041" t="str">
            <v>FRANKIE</v>
          </cell>
          <cell r="V4041" t="str">
            <v>42.305648</v>
          </cell>
          <cell r="W4041" t="str">
            <v>-71.108864</v>
          </cell>
        </row>
        <row r="4042">
          <cell r="B4042">
            <v>601173</v>
          </cell>
          <cell r="C4042" t="str">
            <v>FENWAY HIGH</v>
          </cell>
          <cell r="D4042" t="str">
            <v>COSTA</v>
          </cell>
          <cell r="E4042">
            <v>0</v>
          </cell>
          <cell r="F4042" t="str">
            <v>T</v>
          </cell>
          <cell r="G4042" t="str">
            <v>67 ALLEGHANY STREET</v>
          </cell>
          <cell r="H4042" t="str">
            <v>ROXBURY</v>
          </cell>
          <cell r="I4042" t="str">
            <v>MA</v>
          </cell>
          <cell r="J4042" t="str">
            <v>2120.</v>
          </cell>
          <cell r="K4042" t="str">
            <v>High Confidence Auto Street Ref Geocoded</v>
          </cell>
          <cell r="M4042" t="str">
            <v>COSTA</v>
          </cell>
          <cell r="N4042" t="str">
            <v>COSTA</v>
          </cell>
          <cell r="P4042">
            <v>44002</v>
          </cell>
          <cell r="Q4042">
            <v>44028.581030092602</v>
          </cell>
          <cell r="S4042" t="str">
            <v>FRANKIE</v>
          </cell>
          <cell r="V4042" t="str">
            <v>42.331116</v>
          </cell>
          <cell r="W4042" t="str">
            <v>-71.100653</v>
          </cell>
        </row>
        <row r="4043">
          <cell r="B4043">
            <v>601174</v>
          </cell>
          <cell r="C4043" t="str">
            <v>FREDERICK PILOT MIDDLE</v>
          </cell>
          <cell r="D4043" t="str">
            <v>COSTA</v>
          </cell>
          <cell r="E4043">
            <v>0</v>
          </cell>
          <cell r="F4043" t="str">
            <v>T</v>
          </cell>
          <cell r="G4043" t="str">
            <v>270 COLUMBIA ROAD</v>
          </cell>
          <cell r="H4043" t="str">
            <v>DORCHESTER</v>
          </cell>
          <cell r="I4043" t="str">
            <v>MA</v>
          </cell>
          <cell r="J4043" t="str">
            <v>2121.</v>
          </cell>
          <cell r="K4043" t="str">
            <v>High Confidence Auto Street Ref Geocoded</v>
          </cell>
          <cell r="M4043" t="str">
            <v>COSTA</v>
          </cell>
          <cell r="N4043" t="str">
            <v>COSTA</v>
          </cell>
          <cell r="P4043">
            <v>44002</v>
          </cell>
          <cell r="Q4043">
            <v>44028.581030092602</v>
          </cell>
          <cell r="S4043" t="str">
            <v>FRANKIE</v>
          </cell>
          <cell r="V4043" t="str">
            <v>42.308630</v>
          </cell>
          <cell r="W4043" t="str">
            <v>-71.074858</v>
          </cell>
        </row>
        <row r="4044">
          <cell r="B4044">
            <v>601175</v>
          </cell>
          <cell r="C4044" t="str">
            <v>HARVARD KENT</v>
          </cell>
          <cell r="D4044" t="str">
            <v>COSTA</v>
          </cell>
          <cell r="E4044">
            <v>0</v>
          </cell>
          <cell r="F4044" t="str">
            <v>W</v>
          </cell>
          <cell r="G4044" t="str">
            <v>50 BUNKER HILL STREET</v>
          </cell>
          <cell r="H4044" t="str">
            <v>CHARLESTOWN</v>
          </cell>
          <cell r="I4044" t="str">
            <v>MA</v>
          </cell>
          <cell r="J4044" t="str">
            <v>2129.</v>
          </cell>
          <cell r="K4044" t="str">
            <v>High Confidence Auto Street Ref Geocoded</v>
          </cell>
          <cell r="M4044" t="str">
            <v>COSTA</v>
          </cell>
          <cell r="N4044" t="str">
            <v>COSTA</v>
          </cell>
          <cell r="P4044">
            <v>44002</v>
          </cell>
          <cell r="Q4044">
            <v>44028.581030092602</v>
          </cell>
          <cell r="S4044" t="str">
            <v>FRANKIE</v>
          </cell>
          <cell r="V4044" t="str">
            <v>42.376795</v>
          </cell>
          <cell r="W4044" t="str">
            <v>-71.057077</v>
          </cell>
        </row>
        <row r="4045">
          <cell r="B4045">
            <v>601176</v>
          </cell>
          <cell r="C4045" t="str">
            <v>HENDERSON UPPER</v>
          </cell>
          <cell r="D4045" t="str">
            <v>COSTA</v>
          </cell>
          <cell r="E4045">
            <v>0</v>
          </cell>
          <cell r="F4045" t="str">
            <v>T</v>
          </cell>
          <cell r="G4045" t="str">
            <v>18 CROFTLAND AVENUE</v>
          </cell>
          <cell r="H4045" t="str">
            <v>DORCHESTER</v>
          </cell>
          <cell r="I4045" t="str">
            <v>MA</v>
          </cell>
          <cell r="J4045" t="str">
            <v>2124.</v>
          </cell>
          <cell r="K4045" t="str">
            <v>High Confidence Auto Street Ref Geocoded</v>
          </cell>
          <cell r="M4045" t="str">
            <v>COSTA</v>
          </cell>
          <cell r="N4045" t="str">
            <v>COSTA</v>
          </cell>
          <cell r="P4045">
            <v>44002</v>
          </cell>
          <cell r="Q4045">
            <v>44028.581030092602</v>
          </cell>
          <cell r="S4045" t="str">
            <v>FRANKIE</v>
          </cell>
          <cell r="V4045" t="str">
            <v>42.281053</v>
          </cell>
          <cell r="W4045" t="str">
            <v>-71.069505</v>
          </cell>
        </row>
        <row r="4046">
          <cell r="B4046">
            <v>601177</v>
          </cell>
          <cell r="C4046" t="str">
            <v>HENNIGAN, JAMES"</v>
          </cell>
          <cell r="D4046" t="str">
            <v>COSTA</v>
          </cell>
          <cell r="E4046">
            <v>0</v>
          </cell>
          <cell r="F4046" t="str">
            <v>R</v>
          </cell>
          <cell r="G4046" t="str">
            <v>200 HEATH STREET</v>
          </cell>
          <cell r="H4046" t="str">
            <v>JAMAICA PLAIN</v>
          </cell>
          <cell r="I4046" t="str">
            <v>MA</v>
          </cell>
          <cell r="J4046" t="str">
            <v>2130.</v>
          </cell>
          <cell r="K4046" t="str">
            <v>High Confidence Auto Street Ref Geocoded</v>
          </cell>
          <cell r="M4046" t="str">
            <v>COSTA</v>
          </cell>
          <cell r="N4046" t="str">
            <v>COSTA</v>
          </cell>
          <cell r="P4046">
            <v>44002</v>
          </cell>
          <cell r="Q4046">
            <v>44028.581030092602</v>
          </cell>
          <cell r="S4046" t="str">
            <v>FRANKIE</v>
          </cell>
          <cell r="V4046" t="str">
            <v>42.326155</v>
          </cell>
          <cell r="W4046" t="str">
            <v>-71.105834</v>
          </cell>
        </row>
        <row r="4047">
          <cell r="B4047">
            <v>601178</v>
          </cell>
          <cell r="C4047" t="str">
            <v>HERN?NDEZ, RAFAEL"</v>
          </cell>
          <cell r="D4047" t="str">
            <v>COSTA</v>
          </cell>
          <cell r="E4047">
            <v>0</v>
          </cell>
          <cell r="F4047" t="str">
            <v>R</v>
          </cell>
          <cell r="G4047" t="str">
            <v>61 SCHOOL STREET</v>
          </cell>
          <cell r="H4047" t="str">
            <v>ROXBURY</v>
          </cell>
          <cell r="I4047" t="str">
            <v>MA</v>
          </cell>
          <cell r="J4047" t="str">
            <v>2119.</v>
          </cell>
          <cell r="K4047" t="str">
            <v>High Confidence Auto Street Ref Geocoded</v>
          </cell>
          <cell r="M4047" t="str">
            <v>COSTA</v>
          </cell>
          <cell r="N4047" t="str">
            <v>COSTA</v>
          </cell>
          <cell r="P4047">
            <v>44002</v>
          </cell>
          <cell r="Q4047">
            <v>44028.581030092602</v>
          </cell>
          <cell r="S4047" t="str">
            <v>FRANKIE</v>
          </cell>
          <cell r="V4047" t="str">
            <v>42.313771</v>
          </cell>
          <cell r="W4047" t="str">
            <v>-71.098155</v>
          </cell>
        </row>
        <row r="4048">
          <cell r="B4048">
            <v>601179</v>
          </cell>
          <cell r="C4048" t="str">
            <v>HIGGINSON LEWIS</v>
          </cell>
          <cell r="D4048" t="str">
            <v>COSTA</v>
          </cell>
          <cell r="E4048">
            <v>0</v>
          </cell>
          <cell r="F4048" t="str">
            <v>T</v>
          </cell>
          <cell r="G4048" t="str">
            <v>131 WALNUT AVENUE</v>
          </cell>
          <cell r="H4048" t="str">
            <v>ROXBURY</v>
          </cell>
          <cell r="I4048" t="str">
            <v>MA</v>
          </cell>
          <cell r="J4048" t="str">
            <v>2119.</v>
          </cell>
          <cell r="K4048" t="str">
            <v>High Confidence Auto Street Ref Geocoded</v>
          </cell>
          <cell r="M4048" t="str">
            <v>COSTA</v>
          </cell>
          <cell r="N4048" t="str">
            <v>COSTA</v>
          </cell>
          <cell r="P4048">
            <v>44002</v>
          </cell>
          <cell r="Q4048">
            <v>44028.581030092602</v>
          </cell>
          <cell r="S4048" t="str">
            <v>FRANKIE</v>
          </cell>
          <cell r="V4048" t="str">
            <v>42.320982</v>
          </cell>
          <cell r="W4048" t="str">
            <v>-71.085989</v>
          </cell>
        </row>
        <row r="4049">
          <cell r="B4049">
            <v>601180</v>
          </cell>
          <cell r="C4049" t="str">
            <v>IRVING, WASHINGTON"</v>
          </cell>
          <cell r="D4049" t="str">
            <v>COSTA</v>
          </cell>
          <cell r="E4049">
            <v>0</v>
          </cell>
          <cell r="F4049" t="str">
            <v>R</v>
          </cell>
          <cell r="G4049" t="str">
            <v>105 CUMMINS HIGHWAY</v>
          </cell>
          <cell r="H4049" t="str">
            <v>ROSLINDALE</v>
          </cell>
          <cell r="I4049" t="str">
            <v>MA</v>
          </cell>
          <cell r="J4049" t="str">
            <v>2131.</v>
          </cell>
          <cell r="K4049" t="str">
            <v>High Confidence Auto Street Ref Geocoded</v>
          </cell>
          <cell r="M4049" t="str">
            <v>COSTA</v>
          </cell>
          <cell r="N4049" t="str">
            <v>COSTA</v>
          </cell>
          <cell r="P4049">
            <v>44002</v>
          </cell>
          <cell r="Q4049">
            <v>44028.581030092602</v>
          </cell>
          <cell r="S4049" t="str">
            <v>FRANKIE</v>
          </cell>
          <cell r="V4049" t="str">
            <v>42.283797</v>
          </cell>
          <cell r="W4049" t="str">
            <v>-71.124488</v>
          </cell>
        </row>
        <row r="4050">
          <cell r="B4050">
            <v>601181</v>
          </cell>
          <cell r="C4050" t="str">
            <v>KING, MARTIN LUTHER, JR.</v>
          </cell>
          <cell r="D4050" t="str">
            <v>COSTA</v>
          </cell>
          <cell r="E4050">
            <v>0</v>
          </cell>
          <cell r="F4050" t="str">
            <v>M</v>
          </cell>
          <cell r="G4050" t="str">
            <v>77 LAWRENCE AVENUE</v>
          </cell>
          <cell r="H4050" t="str">
            <v>DORCHESTER</v>
          </cell>
          <cell r="I4050" t="str">
            <v>MA</v>
          </cell>
          <cell r="J4050" t="str">
            <v>2121.</v>
          </cell>
          <cell r="K4050" t="str">
            <v>High Confidence Auto Street Ref Geocoded</v>
          </cell>
          <cell r="M4050" t="str">
            <v>COSTA</v>
          </cell>
          <cell r="N4050" t="str">
            <v>COSTA</v>
          </cell>
          <cell r="P4050">
            <v>44002</v>
          </cell>
          <cell r="Q4050">
            <v>44028.581030092602</v>
          </cell>
          <cell r="S4050" t="str">
            <v>FRANKIE</v>
          </cell>
          <cell r="V4050" t="str">
            <v>42.311353</v>
          </cell>
          <cell r="W4050" t="str">
            <v>-71.075975</v>
          </cell>
        </row>
        <row r="4051">
          <cell r="B4051">
            <v>601182</v>
          </cell>
          <cell r="C4051" t="str">
            <v>LEE, JOSEPH "</v>
          </cell>
          <cell r="D4051" t="str">
            <v>COSTA</v>
          </cell>
          <cell r="E4051">
            <v>0</v>
          </cell>
          <cell r="F4051" t="str">
            <v>T</v>
          </cell>
          <cell r="G4051" t="str">
            <v>155 TALBOT AVENUE</v>
          </cell>
          <cell r="H4051" t="str">
            <v>DORCHESTER</v>
          </cell>
          <cell r="I4051" t="str">
            <v>MA</v>
          </cell>
          <cell r="J4051" t="str">
            <v>2124.</v>
          </cell>
          <cell r="K4051" t="str">
            <v>High Confidence Auto Street Ref Geocoded</v>
          </cell>
          <cell r="M4051" t="str">
            <v>COSTA</v>
          </cell>
          <cell r="N4051" t="str">
            <v>COSTA</v>
          </cell>
          <cell r="P4051">
            <v>44002</v>
          </cell>
          <cell r="Q4051">
            <v>44028.581030092602</v>
          </cell>
          <cell r="S4051" t="str">
            <v>FRANKIE</v>
          </cell>
          <cell r="V4051" t="str">
            <v>42.292611</v>
          </cell>
          <cell r="W4051" t="str">
            <v>-71.080321</v>
          </cell>
        </row>
        <row r="4052">
          <cell r="B4052">
            <v>601183</v>
          </cell>
          <cell r="C4052" t="str">
            <v>LYNDON, PATRICK"</v>
          </cell>
          <cell r="D4052" t="str">
            <v>COSTA</v>
          </cell>
          <cell r="E4052">
            <v>0</v>
          </cell>
          <cell r="F4052" t="str">
            <v>R</v>
          </cell>
          <cell r="G4052" t="str">
            <v>20 MT. VERNON STREET</v>
          </cell>
          <cell r="H4052" t="str">
            <v>WEST ROXBURY</v>
          </cell>
          <cell r="I4052" t="str">
            <v>MA</v>
          </cell>
          <cell r="J4052" t="str">
            <v>2132.</v>
          </cell>
          <cell r="K4052" t="str">
            <v>High Confidence Auto Street Ref Geocoded</v>
          </cell>
          <cell r="M4052" t="str">
            <v>COSTA</v>
          </cell>
          <cell r="N4052" t="str">
            <v>COSTA</v>
          </cell>
          <cell r="P4052">
            <v>44002</v>
          </cell>
          <cell r="Q4052">
            <v>44028.581030092602</v>
          </cell>
          <cell r="S4052" t="str">
            <v>FRANKIE</v>
          </cell>
          <cell r="V4052" t="str">
            <v>42.282956</v>
          </cell>
          <cell r="W4052" t="str">
            <v>-71.157723</v>
          </cell>
        </row>
        <row r="4053">
          <cell r="B4053">
            <v>601184</v>
          </cell>
          <cell r="C4053" t="str">
            <v>MADISON PARK TECHNICAL V</v>
          </cell>
          <cell r="D4053" t="str">
            <v>COSTA</v>
          </cell>
          <cell r="E4053">
            <v>0</v>
          </cell>
          <cell r="F4053" t="str">
            <v>R</v>
          </cell>
          <cell r="G4053" t="str">
            <v>75 MALCOLM X BOULEVARD</v>
          </cell>
          <cell r="H4053" t="str">
            <v>ROXBURY</v>
          </cell>
          <cell r="I4053" t="str">
            <v>MA</v>
          </cell>
          <cell r="J4053" t="str">
            <v>2120.</v>
          </cell>
          <cell r="K4053" t="str">
            <v>High Confidence Auto Street Ref Geocoded</v>
          </cell>
          <cell r="M4053" t="str">
            <v>COSTA</v>
          </cell>
          <cell r="N4053" t="str">
            <v>COSTA</v>
          </cell>
          <cell r="P4053">
            <v>44002</v>
          </cell>
          <cell r="Q4053">
            <v>44028.581030092602</v>
          </cell>
          <cell r="S4053" t="str">
            <v>FRANKIE</v>
          </cell>
          <cell r="V4053" t="str">
            <v>42.331293</v>
          </cell>
          <cell r="W4053" t="str">
            <v>-71.091289</v>
          </cell>
        </row>
        <row r="4054">
          <cell r="B4054">
            <v>601186</v>
          </cell>
          <cell r="C4054" t="str">
            <v>MCCORMACK, JOHN "</v>
          </cell>
          <cell r="D4054" t="str">
            <v>COSTA</v>
          </cell>
          <cell r="E4054">
            <v>0</v>
          </cell>
          <cell r="F4054" t="str">
            <v>T</v>
          </cell>
          <cell r="G4054" t="str">
            <v>315 MT. VERNON STREET</v>
          </cell>
          <cell r="H4054" t="str">
            <v>DORCHESTER</v>
          </cell>
          <cell r="I4054" t="str">
            <v>MA</v>
          </cell>
          <cell r="J4054" t="str">
            <v>2125.</v>
          </cell>
          <cell r="K4054" t="str">
            <v>High Confidence Auto Street Ref Geocoded</v>
          </cell>
          <cell r="M4054" t="str">
            <v>COSTA</v>
          </cell>
          <cell r="N4054" t="str">
            <v>COSTA</v>
          </cell>
          <cell r="P4054">
            <v>44002</v>
          </cell>
          <cell r="Q4054">
            <v>44028.581030092602</v>
          </cell>
          <cell r="S4054" t="str">
            <v>FRANKIE</v>
          </cell>
          <cell r="V4054" t="str">
            <v>42.318374</v>
          </cell>
          <cell r="W4054" t="str">
            <v>-71.043972</v>
          </cell>
        </row>
        <row r="4055">
          <cell r="B4055">
            <v>601187</v>
          </cell>
          <cell r="C4055" t="str">
            <v>MCKAY, DONALD"</v>
          </cell>
          <cell r="D4055" t="str">
            <v>COSTA</v>
          </cell>
          <cell r="E4055">
            <v>0</v>
          </cell>
          <cell r="F4055" t="str">
            <v>W</v>
          </cell>
          <cell r="G4055" t="str">
            <v>122 COTTAGE STREET</v>
          </cell>
          <cell r="H4055" t="str">
            <v>EAST BOSTON</v>
          </cell>
          <cell r="I4055" t="str">
            <v>MA</v>
          </cell>
          <cell r="J4055" t="str">
            <v>2128.</v>
          </cell>
          <cell r="K4055" t="str">
            <v>High Confidence Auto Street Ref Geocoded</v>
          </cell>
          <cell r="M4055" t="str">
            <v>COSTA</v>
          </cell>
          <cell r="N4055" t="str">
            <v>COSTA</v>
          </cell>
          <cell r="P4055">
            <v>44002</v>
          </cell>
          <cell r="Q4055">
            <v>44028.581030092602</v>
          </cell>
          <cell r="S4055" t="str">
            <v>FRANKIE</v>
          </cell>
          <cell r="V4055" t="str">
            <v>42.369490</v>
          </cell>
          <cell r="W4055" t="str">
            <v>-71.033431</v>
          </cell>
        </row>
        <row r="4056">
          <cell r="B4056">
            <v>601188</v>
          </cell>
          <cell r="C4056" t="str">
            <v>MILDRED AVE</v>
          </cell>
          <cell r="D4056" t="str">
            <v>COSTA</v>
          </cell>
          <cell r="E4056">
            <v>0</v>
          </cell>
          <cell r="F4056" t="str">
            <v>T</v>
          </cell>
          <cell r="G4056" t="str">
            <v>5 MILDRED AVENUE</v>
          </cell>
          <cell r="H4056" t="str">
            <v>MATTAPAN</v>
          </cell>
          <cell r="I4056" t="str">
            <v>MA</v>
          </cell>
          <cell r="J4056" t="str">
            <v>2126.</v>
          </cell>
          <cell r="K4056" t="str">
            <v>High Confidence Auto Street Ref Geocoded</v>
          </cell>
          <cell r="M4056" t="str">
            <v>COSTA</v>
          </cell>
          <cell r="N4056" t="str">
            <v>COSTA</v>
          </cell>
          <cell r="P4056">
            <v>44002</v>
          </cell>
          <cell r="Q4056">
            <v>44028.581030092602</v>
          </cell>
          <cell r="S4056" t="str">
            <v>FRANKIE</v>
          </cell>
          <cell r="V4056" t="str">
            <v>42.275512</v>
          </cell>
          <cell r="W4056" t="str">
            <v>-71.092220</v>
          </cell>
        </row>
        <row r="4057">
          <cell r="B4057">
            <v>601189</v>
          </cell>
          <cell r="C4057" t="str">
            <v>MURPHY, RICHARD"</v>
          </cell>
          <cell r="D4057" t="str">
            <v>COSTA</v>
          </cell>
          <cell r="E4057">
            <v>0</v>
          </cell>
          <cell r="F4057" t="str">
            <v>T</v>
          </cell>
          <cell r="G4057" t="str">
            <v>1 WORRELL STREET</v>
          </cell>
          <cell r="H4057" t="str">
            <v>DORCHESTER</v>
          </cell>
          <cell r="I4057" t="str">
            <v>MA</v>
          </cell>
          <cell r="J4057" t="str">
            <v>2122.</v>
          </cell>
          <cell r="K4057" t="str">
            <v>High Confidence Auto Street Ref Geocoded</v>
          </cell>
          <cell r="M4057" t="str">
            <v>COSTA</v>
          </cell>
          <cell r="N4057" t="str">
            <v>COSTA</v>
          </cell>
          <cell r="P4057">
            <v>44002</v>
          </cell>
          <cell r="Q4057">
            <v>44028.581030092602</v>
          </cell>
          <cell r="S4057" t="str">
            <v>FRANKIE</v>
          </cell>
          <cell r="V4057" t="str">
            <v>42.294227</v>
          </cell>
          <cell r="W4057" t="str">
            <v>-71.049687</v>
          </cell>
        </row>
        <row r="4058">
          <cell r="B4058">
            <v>601190</v>
          </cell>
          <cell r="C4058" t="str">
            <v>OHRENBERGER, WILLIAM"</v>
          </cell>
          <cell r="D4058" t="str">
            <v>COSTA</v>
          </cell>
          <cell r="E4058">
            <v>0</v>
          </cell>
          <cell r="F4058" t="str">
            <v>R</v>
          </cell>
          <cell r="G4058" t="str">
            <v>175 WEST BOUNDARY ROAD</v>
          </cell>
          <cell r="H4058" t="str">
            <v>WEST ROXBURY</v>
          </cell>
          <cell r="I4058" t="str">
            <v>MA</v>
          </cell>
          <cell r="J4058" t="str">
            <v>2132.</v>
          </cell>
          <cell r="K4058" t="str">
            <v>Med Confidence Auto Street Ref Geocoded</v>
          </cell>
          <cell r="M4058" t="str">
            <v>COSTA</v>
          </cell>
          <cell r="N4058" t="str">
            <v>COSTA</v>
          </cell>
          <cell r="P4058">
            <v>44002</v>
          </cell>
          <cell r="Q4058">
            <v>44028.581030092602</v>
          </cell>
          <cell r="S4058" t="str">
            <v>FRANKIE</v>
          </cell>
          <cell r="V4058" t="str">
            <v>42.262587</v>
          </cell>
          <cell r="W4058" t="str">
            <v>-71.146633</v>
          </cell>
        </row>
        <row r="4059">
          <cell r="B4059">
            <v>601191</v>
          </cell>
          <cell r="C4059" t="str">
            <v>ORCHARD GARDENS</v>
          </cell>
          <cell r="D4059" t="str">
            <v>COSTA</v>
          </cell>
          <cell r="E4059">
            <v>0</v>
          </cell>
          <cell r="F4059" t="str">
            <v>T</v>
          </cell>
          <cell r="G4059" t="str">
            <v>906 ALBANY STREET</v>
          </cell>
          <cell r="H4059" t="str">
            <v>ROXBURY</v>
          </cell>
          <cell r="I4059" t="str">
            <v>MA</v>
          </cell>
          <cell r="J4059" t="str">
            <v>2119.</v>
          </cell>
          <cell r="K4059" t="str">
            <v>High Confidence Auto Street Ref Geocoded</v>
          </cell>
          <cell r="M4059" t="str">
            <v>COSTA</v>
          </cell>
          <cell r="N4059" t="str">
            <v>COSTA</v>
          </cell>
          <cell r="P4059">
            <v>44002</v>
          </cell>
          <cell r="Q4059">
            <v>44028.581030092602</v>
          </cell>
          <cell r="S4059" t="str">
            <v>FRANKIE</v>
          </cell>
          <cell r="V4059" t="str">
            <v>42.330356</v>
          </cell>
          <cell r="W4059" t="str">
            <v>-71.078187</v>
          </cell>
        </row>
        <row r="4060">
          <cell r="B4060">
            <v>601192</v>
          </cell>
          <cell r="C4060" t="str">
            <v>SOUTH BOSTON COMPLEX</v>
          </cell>
          <cell r="D4060" t="str">
            <v>COSTA</v>
          </cell>
          <cell r="E4060">
            <v>0</v>
          </cell>
          <cell r="F4060" t="str">
            <v>W</v>
          </cell>
          <cell r="G4060" t="str">
            <v>95 G STREET</v>
          </cell>
          <cell r="H4060" t="str">
            <v>SOUTH BOSTON</v>
          </cell>
          <cell r="I4060" t="str">
            <v>MA</v>
          </cell>
          <cell r="J4060" t="str">
            <v>2127.</v>
          </cell>
          <cell r="K4060" t="str">
            <v>High Confidence Auto Street Ref Geocoded</v>
          </cell>
          <cell r="M4060" t="str">
            <v>COSTA</v>
          </cell>
          <cell r="N4060" t="str">
            <v>COSTA</v>
          </cell>
          <cell r="P4060">
            <v>44002</v>
          </cell>
          <cell r="Q4060">
            <v>44028.581030092602</v>
          </cell>
          <cell r="S4060" t="str">
            <v>FRANKIE</v>
          </cell>
          <cell r="V4060" t="str">
            <v>42.332872</v>
          </cell>
          <cell r="W4060" t="str">
            <v>-71.044219</v>
          </cell>
        </row>
        <row r="4061">
          <cell r="B4061">
            <v>601194</v>
          </cell>
          <cell r="C4061" t="str">
            <v>TIMILTY, JAMES "</v>
          </cell>
          <cell r="D4061" t="str">
            <v>COSTA</v>
          </cell>
          <cell r="E4061">
            <v>0</v>
          </cell>
          <cell r="F4061" t="str">
            <v>T</v>
          </cell>
          <cell r="G4061" t="str">
            <v>205 ROXBURY STREET</v>
          </cell>
          <cell r="H4061" t="str">
            <v>ROXBURY</v>
          </cell>
          <cell r="I4061" t="str">
            <v>MA</v>
          </cell>
          <cell r="J4061" t="str">
            <v>2119.</v>
          </cell>
          <cell r="K4061" t="str">
            <v>High Confidence Auto Street Ref Geocoded</v>
          </cell>
          <cell r="M4061" t="str">
            <v>COSTA</v>
          </cell>
          <cell r="N4061" t="str">
            <v>COSTA</v>
          </cell>
          <cell r="P4061">
            <v>44002</v>
          </cell>
          <cell r="Q4061">
            <v>44028.581030092602</v>
          </cell>
          <cell r="S4061" t="str">
            <v>FRANKIE</v>
          </cell>
          <cell r="V4061" t="str">
            <v>42.330196</v>
          </cell>
          <cell r="W4061" t="str">
            <v>-71.091008</v>
          </cell>
        </row>
        <row r="4062">
          <cell r="B4062">
            <v>601195</v>
          </cell>
          <cell r="C4062" t="str">
            <v>TROTTER, WILLIAM"</v>
          </cell>
          <cell r="D4062" t="str">
            <v>COSTA</v>
          </cell>
          <cell r="E4062">
            <v>0</v>
          </cell>
          <cell r="F4062" t="str">
            <v>T</v>
          </cell>
          <cell r="G4062" t="str">
            <v>135 HUMBOLDT AVENUE</v>
          </cell>
          <cell r="H4062" t="str">
            <v>DORCHESTER</v>
          </cell>
          <cell r="I4062" t="str">
            <v>MA</v>
          </cell>
          <cell r="J4062" t="str">
            <v>2121.</v>
          </cell>
          <cell r="K4062" t="str">
            <v>High Confidence Auto Street Ref Geocoded</v>
          </cell>
          <cell r="M4062" t="str">
            <v>COSTA</v>
          </cell>
          <cell r="N4062" t="str">
            <v>COSTA</v>
          </cell>
          <cell r="P4062">
            <v>44002</v>
          </cell>
          <cell r="Q4062">
            <v>44028.581030092602</v>
          </cell>
          <cell r="S4062" t="str">
            <v>FRANKIE</v>
          </cell>
          <cell r="V4062" t="str">
            <v>42.315429</v>
          </cell>
          <cell r="W4062" t="str">
            <v>-71.087752</v>
          </cell>
        </row>
        <row r="4063">
          <cell r="B4063">
            <v>601196</v>
          </cell>
          <cell r="C4063" t="str">
            <v>TYNAN, JOSEPH"</v>
          </cell>
          <cell r="D4063" t="str">
            <v>COSTA</v>
          </cell>
          <cell r="E4063">
            <v>0</v>
          </cell>
          <cell r="F4063" t="str">
            <v>W</v>
          </cell>
          <cell r="G4063" t="str">
            <v>650 E. FOURTH STREET</v>
          </cell>
          <cell r="H4063" t="str">
            <v>SOUTH BOSTON</v>
          </cell>
          <cell r="I4063" t="str">
            <v>MA</v>
          </cell>
          <cell r="J4063" t="str">
            <v>2127.</v>
          </cell>
          <cell r="K4063" t="str">
            <v>High Confidence Auto Street Ref Geocoded</v>
          </cell>
          <cell r="M4063" t="str">
            <v>COSTA</v>
          </cell>
          <cell r="N4063" t="str">
            <v>COSTA</v>
          </cell>
          <cell r="P4063">
            <v>44002</v>
          </cell>
          <cell r="Q4063">
            <v>44028.581030092602</v>
          </cell>
          <cell r="S4063" t="str">
            <v>FRANKIE</v>
          </cell>
          <cell r="V4063" t="str">
            <v>42.334822</v>
          </cell>
          <cell r="W4063" t="str">
            <v>-71.037943</v>
          </cell>
        </row>
        <row r="4064">
          <cell r="B4064">
            <v>601197</v>
          </cell>
          <cell r="C4064" t="str">
            <v>UMANA ACADEMY</v>
          </cell>
          <cell r="D4064" t="str">
            <v>COSTA</v>
          </cell>
          <cell r="E4064">
            <v>0</v>
          </cell>
          <cell r="F4064" t="str">
            <v>W</v>
          </cell>
          <cell r="G4064" t="str">
            <v>312 BORDER STREET</v>
          </cell>
          <cell r="H4064" t="str">
            <v>EAST BOSTON</v>
          </cell>
          <cell r="I4064" t="str">
            <v>MA</v>
          </cell>
          <cell r="J4064" t="str">
            <v>2128.</v>
          </cell>
          <cell r="K4064" t="str">
            <v>High Confidence Auto Street Ref Geocoded</v>
          </cell>
          <cell r="M4064" t="str">
            <v>COSTA</v>
          </cell>
          <cell r="N4064" t="str">
            <v>COSTA</v>
          </cell>
          <cell r="P4064">
            <v>44002</v>
          </cell>
          <cell r="Q4064">
            <v>44028.581030092602</v>
          </cell>
          <cell r="S4064" t="str">
            <v>FRANKIE</v>
          </cell>
          <cell r="V4064" t="str">
            <v>42.378575</v>
          </cell>
          <cell r="W4064" t="str">
            <v>-71.040087</v>
          </cell>
        </row>
        <row r="4065">
          <cell r="B4065">
            <v>601198</v>
          </cell>
          <cell r="C4065" t="str">
            <v>UP ACADEMY BOSTON</v>
          </cell>
          <cell r="D4065" t="str">
            <v>COSTA</v>
          </cell>
          <cell r="E4065">
            <v>0</v>
          </cell>
          <cell r="F4065" t="str">
            <v>M</v>
          </cell>
          <cell r="G4065" t="str">
            <v>215 DORCHESTER STREET</v>
          </cell>
          <cell r="H4065" t="str">
            <v>SOUTH BOSTON</v>
          </cell>
          <cell r="I4065" t="str">
            <v>MA</v>
          </cell>
          <cell r="J4065" t="str">
            <v>2127.</v>
          </cell>
          <cell r="K4065" t="str">
            <v>High Confidence Auto Street Ref Geocoded</v>
          </cell>
          <cell r="M4065" t="str">
            <v>COSTA</v>
          </cell>
          <cell r="N4065" t="str">
            <v>COSTA</v>
          </cell>
          <cell r="P4065">
            <v>44002</v>
          </cell>
          <cell r="Q4065">
            <v>44028.581030092602</v>
          </cell>
          <cell r="S4065" t="str">
            <v>FRANKIE</v>
          </cell>
          <cell r="V4065" t="str">
            <v>42.333504</v>
          </cell>
          <cell r="W4065" t="str">
            <v>-71.050018</v>
          </cell>
        </row>
        <row r="4066">
          <cell r="B4066">
            <v>601199</v>
          </cell>
          <cell r="C4066" t="str">
            <v>UP ACADEMY DORCHESTER</v>
          </cell>
          <cell r="D4066" t="str">
            <v>COSTA</v>
          </cell>
          <cell r="E4066">
            <v>0</v>
          </cell>
          <cell r="F4066" t="str">
            <v>M</v>
          </cell>
          <cell r="G4066" t="str">
            <v>35 WESTVILLE STREET</v>
          </cell>
          <cell r="H4066" t="str">
            <v>DORCHESTER</v>
          </cell>
          <cell r="I4066" t="str">
            <v>MA</v>
          </cell>
          <cell r="J4066" t="str">
            <v>2124.</v>
          </cell>
          <cell r="K4066" t="str">
            <v>High Confidence Auto Street Ref Geocoded</v>
          </cell>
          <cell r="M4066" t="str">
            <v>COSTA</v>
          </cell>
          <cell r="N4066" t="str">
            <v>COSTA</v>
          </cell>
          <cell r="P4066">
            <v>44002</v>
          </cell>
          <cell r="Q4066">
            <v>44028.581030092602</v>
          </cell>
          <cell r="S4066" t="str">
            <v>FRANKIE</v>
          </cell>
          <cell r="V4066" t="str">
            <v>42.300143</v>
          </cell>
          <cell r="W4066" t="str">
            <v>-71.070610</v>
          </cell>
        </row>
        <row r="4067">
          <cell r="B4067">
            <v>601200</v>
          </cell>
          <cell r="C4067" t="str">
            <v>UP ACADEMY HOLLAND</v>
          </cell>
          <cell r="D4067" t="str">
            <v>COSTA</v>
          </cell>
          <cell r="E4067">
            <v>0</v>
          </cell>
          <cell r="F4067" t="str">
            <v>M</v>
          </cell>
          <cell r="G4067" t="str">
            <v>85 OLNEY STREET</v>
          </cell>
          <cell r="H4067" t="str">
            <v>DORCHESTER</v>
          </cell>
          <cell r="I4067" t="str">
            <v>MA</v>
          </cell>
          <cell r="J4067" t="str">
            <v>2121.</v>
          </cell>
          <cell r="K4067" t="str">
            <v>High Confidence Auto Street Ref Geocoded</v>
          </cell>
          <cell r="M4067" t="str">
            <v>COSTA</v>
          </cell>
          <cell r="N4067" t="str">
            <v>COSTA</v>
          </cell>
          <cell r="P4067">
            <v>44002</v>
          </cell>
          <cell r="Q4067">
            <v>44028.581030092602</v>
          </cell>
          <cell r="S4067" t="str">
            <v>FRANKIE</v>
          </cell>
          <cell r="V4067" t="str">
            <v>42.305443</v>
          </cell>
          <cell r="W4067" t="str">
            <v>-71.073126</v>
          </cell>
        </row>
        <row r="4068">
          <cell r="B4068">
            <v>601201</v>
          </cell>
          <cell r="C4068" t="str">
            <v>WEST ROXBURY COMPLEX - VFW</v>
          </cell>
          <cell r="D4068" t="str">
            <v>COSTA</v>
          </cell>
          <cell r="E4068">
            <v>0</v>
          </cell>
          <cell r="F4068" t="str">
            <v>R</v>
          </cell>
          <cell r="G4068" t="str">
            <v>1205 V.F.W. PARKWAY</v>
          </cell>
          <cell r="H4068" t="str">
            <v>WEST ROXBURY</v>
          </cell>
          <cell r="I4068" t="str">
            <v>MA</v>
          </cell>
          <cell r="J4068" t="str">
            <v>2132.</v>
          </cell>
          <cell r="K4068" t="str">
            <v>High Confidence Auto Street Ref Geocoded</v>
          </cell>
          <cell r="M4068" t="str">
            <v>COSTA</v>
          </cell>
          <cell r="N4068" t="str">
            <v>COSTA</v>
          </cell>
          <cell r="P4068">
            <v>44002</v>
          </cell>
          <cell r="Q4068">
            <v>44028.581030092602</v>
          </cell>
          <cell r="S4068" t="str">
            <v>FRANKIE</v>
          </cell>
          <cell r="V4068" t="str">
            <v>42.279204</v>
          </cell>
          <cell r="W4068" t="str">
            <v>-71.171519</v>
          </cell>
        </row>
        <row r="4069">
          <cell r="B4069">
            <v>601202</v>
          </cell>
          <cell r="C4069" t="str">
            <v>YOUNG ACHIEVERS</v>
          </cell>
          <cell r="D4069" t="str">
            <v>COSTA</v>
          </cell>
          <cell r="E4069">
            <v>0</v>
          </cell>
          <cell r="F4069" t="str">
            <v>T</v>
          </cell>
          <cell r="G4069" t="str">
            <v>20 OUTLOOK ROAD</v>
          </cell>
          <cell r="H4069" t="str">
            <v>MATTAPAN</v>
          </cell>
          <cell r="I4069" t="str">
            <v>MA</v>
          </cell>
          <cell r="J4069" t="str">
            <v>2126.</v>
          </cell>
          <cell r="K4069" t="str">
            <v>High Confidence Auto Street Ref Geocoded</v>
          </cell>
          <cell r="M4069" t="str">
            <v>COSTA</v>
          </cell>
          <cell r="N4069" t="str">
            <v>COSTA</v>
          </cell>
          <cell r="P4069">
            <v>44002</v>
          </cell>
          <cell r="Q4069">
            <v>44028.581030092602</v>
          </cell>
          <cell r="S4069" t="str">
            <v>FRANKIE</v>
          </cell>
          <cell r="V4069" t="str">
            <v>42.282406</v>
          </cell>
          <cell r="W4069" t="str">
            <v>-71.094512</v>
          </cell>
        </row>
        <row r="4070">
          <cell r="B4070">
            <v>601226</v>
          </cell>
          <cell r="C4070" t="str">
            <v>Millbury HS/Middle school</v>
          </cell>
          <cell r="D4070" t="str">
            <v>COSTA</v>
          </cell>
          <cell r="E4070">
            <v>0</v>
          </cell>
          <cell r="F4070" t="str">
            <v>T</v>
          </cell>
          <cell r="G4070" t="str">
            <v>12 Martin st</v>
          </cell>
          <cell r="H4070" t="str">
            <v>MILLBURY</v>
          </cell>
          <cell r="I4070" t="str">
            <v>MA</v>
          </cell>
          <cell r="J4070" t="str">
            <v>1527.</v>
          </cell>
          <cell r="K4070" t="str">
            <v>Exact Auto Street Reference Geocoded</v>
          </cell>
          <cell r="M4070" t="str">
            <v>COSTA</v>
          </cell>
          <cell r="N4070" t="str">
            <v>COSTA</v>
          </cell>
          <cell r="P4070">
            <v>44002</v>
          </cell>
          <cell r="Q4070">
            <v>44137.508229166699</v>
          </cell>
          <cell r="S4070" t="str">
            <v>FRANKIE</v>
          </cell>
          <cell r="V4070" t="str">
            <v>42.199870</v>
          </cell>
          <cell r="W4070" t="str">
            <v>-71.768980</v>
          </cell>
        </row>
        <row r="4071">
          <cell r="B4071">
            <v>601229</v>
          </cell>
          <cell r="C4071" t="str">
            <v>Hale Middle School</v>
          </cell>
          <cell r="D4071" t="str">
            <v>COSTA</v>
          </cell>
          <cell r="E4071">
            <v>0</v>
          </cell>
          <cell r="F4071" t="str">
            <v>W</v>
          </cell>
          <cell r="G4071" t="str">
            <v>45 Hartley Rd</v>
          </cell>
          <cell r="H4071" t="str">
            <v>STOW</v>
          </cell>
          <cell r="I4071" t="str">
            <v>MA</v>
          </cell>
          <cell r="J4071" t="str">
            <v>1775.</v>
          </cell>
          <cell r="K4071" t="str">
            <v>Exact Auto Street Reference Geocoded</v>
          </cell>
          <cell r="M4071" t="str">
            <v>COSTA</v>
          </cell>
          <cell r="N4071" t="str">
            <v>COSTA</v>
          </cell>
          <cell r="P4071">
            <v>44002</v>
          </cell>
          <cell r="Q4071">
            <v>44028.581030092602</v>
          </cell>
          <cell r="S4071" t="str">
            <v>FRANKIE</v>
          </cell>
          <cell r="V4071" t="str">
            <v>42.439143</v>
          </cell>
          <cell r="W4071" t="str">
            <v>-71.506083</v>
          </cell>
        </row>
        <row r="4072">
          <cell r="B4072">
            <v>601248</v>
          </cell>
          <cell r="C4072" t="str">
            <v>METHUEN HIGH SCHOOL</v>
          </cell>
          <cell r="D4072" t="str">
            <v>COSTA</v>
          </cell>
          <cell r="E4072">
            <v>0</v>
          </cell>
          <cell r="F4072" t="str">
            <v>R</v>
          </cell>
          <cell r="G4072" t="str">
            <v>1 RANGER ROAD</v>
          </cell>
          <cell r="H4072" t="str">
            <v>METHUEN</v>
          </cell>
          <cell r="I4072" t="str">
            <v>MA</v>
          </cell>
          <cell r="J4072" t="str">
            <v>01844</v>
          </cell>
          <cell r="K4072" t="str">
            <v>Exact Auto Street Reference Geocoded</v>
          </cell>
          <cell r="M4072" t="str">
            <v>COSTA</v>
          </cell>
          <cell r="N4072" t="str">
            <v>COSTA</v>
          </cell>
          <cell r="P4072">
            <v>44214</v>
          </cell>
          <cell r="Q4072">
            <v>44214.542048611103</v>
          </cell>
          <cell r="S4072" t="str">
            <v>FRANKIE</v>
          </cell>
          <cell r="V4072" t="str">
            <v>42.729282</v>
          </cell>
          <cell r="W4072" t="str">
            <v>-71.172155</v>
          </cell>
        </row>
        <row r="4073">
          <cell r="B4073">
            <v>601324</v>
          </cell>
          <cell r="C4073" t="str">
            <v>Henry L Cottrell</v>
          </cell>
          <cell r="D4073" t="str">
            <v>COSTA</v>
          </cell>
          <cell r="E4073">
            <v>0</v>
          </cell>
          <cell r="F4073" t="str">
            <v>S</v>
          </cell>
          <cell r="G4073" t="str">
            <v>169 Academy Road</v>
          </cell>
          <cell r="H4073" t="str">
            <v>MONMOUTH</v>
          </cell>
          <cell r="I4073" t="str">
            <v>ME</v>
          </cell>
          <cell r="J4073" t="str">
            <v>04259</v>
          </cell>
          <cell r="K4073" t="str">
            <v>Exact Auto Street Reference Geocoded</v>
          </cell>
          <cell r="M4073" t="str">
            <v>COSTA</v>
          </cell>
          <cell r="N4073" t="str">
            <v>COSTA</v>
          </cell>
          <cell r="P4073">
            <v>44083</v>
          </cell>
          <cell r="Q4073">
            <v>44083.484861111101</v>
          </cell>
          <cell r="S4073" t="str">
            <v>FRANKIE</v>
          </cell>
          <cell r="V4073" t="str">
            <v>44.257645</v>
          </cell>
          <cell r="W4073" t="str">
            <v>-70.037907</v>
          </cell>
        </row>
        <row r="4074">
          <cell r="B4074">
            <v>601448</v>
          </cell>
          <cell r="C4074" t="str">
            <v>HAMPDEN ACADEMY</v>
          </cell>
          <cell r="D4074" t="str">
            <v>COSTA</v>
          </cell>
          <cell r="E4074">
            <v>0</v>
          </cell>
          <cell r="F4074" t="str">
            <v>F</v>
          </cell>
          <cell r="G4074" t="str">
            <v>89 WESTERN AVENUE</v>
          </cell>
          <cell r="H4074" t="str">
            <v>HAMPDEN</v>
          </cell>
          <cell r="I4074" t="str">
            <v>ME</v>
          </cell>
          <cell r="J4074" t="str">
            <v>04444</v>
          </cell>
          <cell r="K4074" t="str">
            <v>Exact Auto Street Reference Geocoded</v>
          </cell>
          <cell r="M4074" t="str">
            <v>COSTA</v>
          </cell>
          <cell r="N4074" t="str">
            <v>COSTA</v>
          </cell>
          <cell r="P4074">
            <v>44002</v>
          </cell>
          <cell r="Q4074">
            <v>44028.581030092602</v>
          </cell>
          <cell r="S4074" t="str">
            <v>FRANKIE</v>
          </cell>
          <cell r="V4074" t="str">
            <v>44.744921</v>
          </cell>
          <cell r="W4074" t="str">
            <v>-68.846042</v>
          </cell>
        </row>
        <row r="4075">
          <cell r="B4075">
            <v>601460</v>
          </cell>
          <cell r="C4075" t="str">
            <v>Marshal Middle</v>
          </cell>
          <cell r="D4075" t="str">
            <v>COSTA</v>
          </cell>
          <cell r="E4075">
            <v>0</v>
          </cell>
          <cell r="F4075" t="str">
            <v>T</v>
          </cell>
          <cell r="G4075" t="str">
            <v>19 Porter St</v>
          </cell>
          <cell r="H4075" t="str">
            <v>LYNN</v>
          </cell>
          <cell r="I4075" t="str">
            <v>MA</v>
          </cell>
          <cell r="J4075" t="str">
            <v>1902.</v>
          </cell>
          <cell r="K4075" t="str">
            <v>Exact Auto Street Reference Geocoded</v>
          </cell>
          <cell r="M4075" t="str">
            <v>COSTA</v>
          </cell>
          <cell r="N4075" t="str">
            <v>COSTA</v>
          </cell>
          <cell r="P4075">
            <v>44002</v>
          </cell>
          <cell r="Q4075">
            <v>44088.436932870398</v>
          </cell>
          <cell r="R4075">
            <v>44473</v>
          </cell>
          <cell r="S4075" t="str">
            <v>FRANKIE</v>
          </cell>
          <cell r="V4075" t="str">
            <v>42.472981</v>
          </cell>
          <cell r="W4075" t="str">
            <v>-70.933353</v>
          </cell>
        </row>
        <row r="4076">
          <cell r="B4076">
            <v>601461</v>
          </cell>
          <cell r="C4076" t="str">
            <v>Picker Jr HS</v>
          </cell>
          <cell r="D4076" t="str">
            <v>COSTA</v>
          </cell>
          <cell r="E4076">
            <v>0</v>
          </cell>
          <cell r="F4076" t="str">
            <v>T</v>
          </cell>
          <cell r="G4076" t="str">
            <v>70 Conomo Av</v>
          </cell>
          <cell r="H4076" t="str">
            <v>LYNN</v>
          </cell>
          <cell r="I4076" t="str">
            <v>MA</v>
          </cell>
          <cell r="J4076" t="str">
            <v>1904.</v>
          </cell>
          <cell r="K4076" t="str">
            <v>Exact Auto Street Reference Geocoded</v>
          </cell>
          <cell r="M4076" t="str">
            <v>COSTA</v>
          </cell>
          <cell r="N4076" t="str">
            <v>COSTA</v>
          </cell>
          <cell r="P4076">
            <v>44002</v>
          </cell>
          <cell r="Q4076">
            <v>44088.436932870398</v>
          </cell>
          <cell r="R4076">
            <v>44473</v>
          </cell>
          <cell r="S4076" t="str">
            <v>FRANKIE</v>
          </cell>
          <cell r="V4076" t="str">
            <v>42.486978</v>
          </cell>
          <cell r="W4076" t="str">
            <v>-70.959329</v>
          </cell>
        </row>
        <row r="4077">
          <cell r="B4077">
            <v>601462</v>
          </cell>
          <cell r="C4077" t="str">
            <v>English HS</v>
          </cell>
          <cell r="D4077" t="str">
            <v>COSTA</v>
          </cell>
          <cell r="E4077">
            <v>0</v>
          </cell>
          <cell r="F4077" t="str">
            <v>T</v>
          </cell>
          <cell r="G4077" t="str">
            <v>50 Goodrich</v>
          </cell>
          <cell r="H4077" t="str">
            <v>LYNN</v>
          </cell>
          <cell r="I4077" t="str">
            <v>MA</v>
          </cell>
          <cell r="J4077" t="str">
            <v>1902.</v>
          </cell>
          <cell r="K4077" t="str">
            <v>Med Confidence Auto Street Ref Geocoded</v>
          </cell>
          <cell r="M4077" t="str">
            <v>COSTA</v>
          </cell>
          <cell r="N4077" t="str">
            <v>COSTA</v>
          </cell>
          <cell r="P4077">
            <v>44002</v>
          </cell>
          <cell r="Q4077">
            <v>44088.436932870398</v>
          </cell>
          <cell r="R4077">
            <v>44473</v>
          </cell>
          <cell r="S4077" t="str">
            <v>FRANKIE</v>
          </cell>
          <cell r="V4077" t="str">
            <v>42.477206</v>
          </cell>
          <cell r="W4077" t="str">
            <v>-70.944687</v>
          </cell>
        </row>
        <row r="4078">
          <cell r="B4078">
            <v>601463</v>
          </cell>
          <cell r="C4078" t="str">
            <v>Lynn Voc Tech</v>
          </cell>
          <cell r="D4078" t="str">
            <v>COSTA</v>
          </cell>
          <cell r="E4078">
            <v>0</v>
          </cell>
          <cell r="F4078" t="str">
            <v>T</v>
          </cell>
          <cell r="G4078" t="str">
            <v>0</v>
          </cell>
          <cell r="H4078" t="str">
            <v>LYNN</v>
          </cell>
          <cell r="I4078" t="str">
            <v>MA</v>
          </cell>
          <cell r="J4078" t="str">
            <v>1902.</v>
          </cell>
          <cell r="K4078" t="str">
            <v>Postal Geocoded</v>
          </cell>
          <cell r="M4078" t="str">
            <v>COSTA</v>
          </cell>
          <cell r="N4078" t="str">
            <v>COSTA</v>
          </cell>
          <cell r="P4078">
            <v>44002</v>
          </cell>
          <cell r="Q4078">
            <v>44088.436932870398</v>
          </cell>
          <cell r="R4078">
            <v>44473</v>
          </cell>
          <cell r="S4078" t="str">
            <v>FRANKIE</v>
          </cell>
          <cell r="V4078" t="str">
            <v>42.469900</v>
          </cell>
          <cell r="W4078" t="str">
            <v>-70.939400</v>
          </cell>
        </row>
        <row r="4079">
          <cell r="B4079">
            <v>601464</v>
          </cell>
          <cell r="C4079" t="str">
            <v>Blackstone school</v>
          </cell>
          <cell r="D4079" t="str">
            <v>COSTA</v>
          </cell>
          <cell r="E4079">
            <v>0</v>
          </cell>
          <cell r="F4079" t="str">
            <v>R</v>
          </cell>
          <cell r="G4079" t="str">
            <v>175 Lincoln St</v>
          </cell>
          <cell r="H4079" t="str">
            <v>BLACKSTONE</v>
          </cell>
          <cell r="I4079" t="str">
            <v>MA</v>
          </cell>
          <cell r="J4079" t="str">
            <v>1504.</v>
          </cell>
          <cell r="K4079" t="str">
            <v>Exact Auto Street Reference Geocoded</v>
          </cell>
          <cell r="M4079" t="str">
            <v>COSTA</v>
          </cell>
          <cell r="N4079" t="str">
            <v>COSTA</v>
          </cell>
          <cell r="P4079">
            <v>44002</v>
          </cell>
          <cell r="Q4079">
            <v>44133.581273148098</v>
          </cell>
          <cell r="S4079" t="str">
            <v>FRANKIE</v>
          </cell>
          <cell r="V4079" t="str">
            <v>42.030959</v>
          </cell>
          <cell r="W4079" t="str">
            <v>-71.540302</v>
          </cell>
        </row>
        <row r="4080">
          <cell r="B4080">
            <v>601485</v>
          </cell>
          <cell r="C4080" t="str">
            <v>ACTON PUBLIC SCHOOLS</v>
          </cell>
          <cell r="D4080" t="str">
            <v>COSTA</v>
          </cell>
          <cell r="E4080">
            <v>0</v>
          </cell>
          <cell r="F4080" t="str">
            <v>T</v>
          </cell>
          <cell r="G4080" t="str">
            <v>700 MILTON MILLS ROA</v>
          </cell>
          <cell r="H4080" t="str">
            <v>ACTON</v>
          </cell>
          <cell r="I4080" t="str">
            <v>ME</v>
          </cell>
          <cell r="J4080" t="str">
            <v>04001</v>
          </cell>
          <cell r="K4080" t="str">
            <v>High Confidence Auto Street Ref Geocoded</v>
          </cell>
          <cell r="M4080" t="str">
            <v>COSTA</v>
          </cell>
          <cell r="N4080" t="str">
            <v>COSTA</v>
          </cell>
          <cell r="P4080">
            <v>44002</v>
          </cell>
          <cell r="Q4080">
            <v>44028.581030092602</v>
          </cell>
          <cell r="S4080" t="str">
            <v>FRANKIE</v>
          </cell>
          <cell r="V4080" t="str">
            <v>43.506638</v>
          </cell>
          <cell r="W4080" t="str">
            <v>-70.895136</v>
          </cell>
        </row>
        <row r="4081">
          <cell r="B4081">
            <v>601490</v>
          </cell>
          <cell r="C4081" t="str">
            <v>Somerville Comm School</v>
          </cell>
          <cell r="D4081" t="str">
            <v>COSTA</v>
          </cell>
          <cell r="E4081">
            <v>0</v>
          </cell>
          <cell r="F4081" t="str">
            <v>R</v>
          </cell>
          <cell r="G4081" t="str">
            <v>50 Cross St</v>
          </cell>
          <cell r="H4081" t="str">
            <v>SOMERVILLE</v>
          </cell>
          <cell r="I4081" t="str">
            <v>MA</v>
          </cell>
          <cell r="J4081" t="str">
            <v>2145.</v>
          </cell>
          <cell r="K4081" t="str">
            <v>High Confidence Auto Street Ref Geocoded</v>
          </cell>
          <cell r="M4081" t="str">
            <v>COSTA</v>
          </cell>
          <cell r="N4081" t="str">
            <v>COSTA</v>
          </cell>
          <cell r="P4081">
            <v>44002</v>
          </cell>
          <cell r="Q4081">
            <v>44133.581273148098</v>
          </cell>
          <cell r="S4081" t="str">
            <v>FRANKIE</v>
          </cell>
          <cell r="V4081" t="str">
            <v>42.390167</v>
          </cell>
          <cell r="W4081" t="str">
            <v>-71.084492</v>
          </cell>
        </row>
        <row r="4082">
          <cell r="B4082">
            <v>601492</v>
          </cell>
          <cell r="C4082" t="str">
            <v>SALEM SCHOOL DEPT</v>
          </cell>
          <cell r="D4082" t="str">
            <v>COSTA</v>
          </cell>
          <cell r="E4082">
            <v>0</v>
          </cell>
          <cell r="F4082" t="str">
            <v>MTWRFSU</v>
          </cell>
          <cell r="G4082" t="str">
            <v>77 WILSON ST</v>
          </cell>
          <cell r="H4082" t="str">
            <v>SALEM</v>
          </cell>
          <cell r="I4082" t="str">
            <v>MA</v>
          </cell>
          <cell r="J4082" t="str">
            <v>01970</v>
          </cell>
          <cell r="K4082" t="str">
            <v>High Confidence Auto Street Ref Geocoded</v>
          </cell>
          <cell r="M4082" t="str">
            <v>COSTA</v>
          </cell>
          <cell r="N4082" t="str">
            <v>COSTA</v>
          </cell>
          <cell r="P4082">
            <v>44363</v>
          </cell>
          <cell r="Q4082">
            <v>44363.5085300926</v>
          </cell>
          <cell r="S4082" t="str">
            <v>FRANKIE</v>
          </cell>
          <cell r="V4082" t="str">
            <v>42.508099</v>
          </cell>
          <cell r="W4082" t="str">
            <v>-70.909798</v>
          </cell>
        </row>
        <row r="4083">
          <cell r="B4083">
            <v>601503</v>
          </cell>
          <cell r="C4083" t="str">
            <v>CLINTON SCHOOL</v>
          </cell>
          <cell r="D4083" t="str">
            <v>FFV</v>
          </cell>
          <cell r="E4083">
            <v>0</v>
          </cell>
          <cell r="F4083" t="str">
            <v>R</v>
          </cell>
          <cell r="G4083" t="str">
            <v>293 CLINTON AVENUE</v>
          </cell>
          <cell r="H4083" t="str">
            <v>NEW HAVEN</v>
          </cell>
          <cell r="I4083" t="str">
            <v>CT</v>
          </cell>
          <cell r="J4083" t="str">
            <v>06513</v>
          </cell>
          <cell r="K4083" t="str">
            <v>Exact Auto Street Reference Geocoded</v>
          </cell>
          <cell r="M4083" t="str">
            <v>DOD-DEPARTMENT OF DE</v>
          </cell>
          <cell r="N4083" t="str">
            <v>CAPPELLO DISTRICT</v>
          </cell>
          <cell r="P4083">
            <v>44102</v>
          </cell>
          <cell r="Q4083">
            <v>44102.490347222199</v>
          </cell>
          <cell r="R4083">
            <v>44349</v>
          </cell>
          <cell r="S4083" t="str">
            <v>FRANKIE</v>
          </cell>
          <cell r="V4083" t="str">
            <v>41.318659</v>
          </cell>
          <cell r="W4083" t="str">
            <v>-72.892651</v>
          </cell>
        </row>
        <row r="4084">
          <cell r="B4084">
            <v>601506</v>
          </cell>
          <cell r="C4084" t="str">
            <v>HILL CENTRAL SCHOOL</v>
          </cell>
          <cell r="D4084" t="str">
            <v>FFV</v>
          </cell>
          <cell r="E4084">
            <v>0</v>
          </cell>
          <cell r="F4084" t="str">
            <v>R</v>
          </cell>
          <cell r="G4084" t="str">
            <v>140 DEWITT STREET</v>
          </cell>
          <cell r="H4084" t="str">
            <v>NEW HAVEN</v>
          </cell>
          <cell r="I4084" t="str">
            <v>CT</v>
          </cell>
          <cell r="J4084" t="str">
            <v>06519</v>
          </cell>
          <cell r="K4084" t="str">
            <v>Exact Auto Street Reference Geocoded</v>
          </cell>
          <cell r="M4084" t="str">
            <v>DOD-DEPARTMENT OF DE</v>
          </cell>
          <cell r="N4084" t="str">
            <v>CAPPELLO DISTRICT</v>
          </cell>
          <cell r="P4084">
            <v>44102</v>
          </cell>
          <cell r="Q4084">
            <v>44102.490347222199</v>
          </cell>
          <cell r="R4084">
            <v>44455</v>
          </cell>
          <cell r="S4084" t="str">
            <v>FRANKIE</v>
          </cell>
          <cell r="V4084" t="str">
            <v>41.295923</v>
          </cell>
          <cell r="W4084" t="str">
            <v>-72.935556</v>
          </cell>
        </row>
        <row r="4085">
          <cell r="B4085">
            <v>601510</v>
          </cell>
          <cell r="C4085" t="str">
            <v>DEARBORN MIDDLE</v>
          </cell>
          <cell r="D4085" t="str">
            <v>COSTA</v>
          </cell>
          <cell r="E4085">
            <v>0</v>
          </cell>
          <cell r="F4085" t="str">
            <v>MTWRFSU</v>
          </cell>
          <cell r="G4085" t="str">
            <v>35 GREENVILLE ST</v>
          </cell>
          <cell r="H4085" t="str">
            <v>ROXBURY</v>
          </cell>
          <cell r="I4085" t="str">
            <v>MA</v>
          </cell>
          <cell r="J4085" t="str">
            <v>02119</v>
          </cell>
          <cell r="K4085" t="str">
            <v>High Confidence Auto Street Ref Geocoded</v>
          </cell>
          <cell r="M4085" t="str">
            <v>COSTA</v>
          </cell>
          <cell r="N4085" t="str">
            <v>COSTA</v>
          </cell>
          <cell r="P4085">
            <v>44363</v>
          </cell>
          <cell r="Q4085">
            <v>44363.5085300926</v>
          </cell>
          <cell r="S4085" t="str">
            <v>FRANKIE</v>
          </cell>
          <cell r="V4085" t="str">
            <v>42.326138</v>
          </cell>
          <cell r="W4085" t="str">
            <v>-71.080421</v>
          </cell>
        </row>
        <row r="4086">
          <cell r="B4086">
            <v>601511</v>
          </cell>
          <cell r="C4086" t="str">
            <v>Dearborn school</v>
          </cell>
          <cell r="D4086" t="str">
            <v>COSTA</v>
          </cell>
          <cell r="E4086">
            <v>0</v>
          </cell>
          <cell r="F4086" t="str">
            <v>T</v>
          </cell>
          <cell r="G4086" t="str">
            <v>36 Winthrop ST</v>
          </cell>
          <cell r="H4086" t="str">
            <v>BOSTON</v>
          </cell>
          <cell r="I4086" t="str">
            <v>MA</v>
          </cell>
          <cell r="J4086" t="str">
            <v>2119.</v>
          </cell>
          <cell r="K4086" t="str">
            <v>Exact Auto Street Reference Geocoded</v>
          </cell>
          <cell r="M4086" t="str">
            <v>COSTA</v>
          </cell>
          <cell r="N4086" t="str">
            <v>COSTA</v>
          </cell>
          <cell r="P4086">
            <v>44002</v>
          </cell>
          <cell r="Q4086">
            <v>44028.581030092602</v>
          </cell>
          <cell r="S4086" t="str">
            <v>FRANKIE</v>
          </cell>
          <cell r="V4086" t="str">
            <v>42.326039</v>
          </cell>
          <cell r="W4086" t="str">
            <v>-71.080410</v>
          </cell>
        </row>
        <row r="4087">
          <cell r="B4087">
            <v>601512</v>
          </cell>
          <cell r="C4087" t="str">
            <v>Downey school</v>
          </cell>
          <cell r="D4087" t="str">
            <v>COSTA</v>
          </cell>
          <cell r="E4087">
            <v>0</v>
          </cell>
          <cell r="F4087" t="str">
            <v>W</v>
          </cell>
          <cell r="G4087" t="str">
            <v>55 Electric Ave</v>
          </cell>
          <cell r="H4087" t="str">
            <v>Brocton</v>
          </cell>
          <cell r="I4087" t="str">
            <v>MA</v>
          </cell>
          <cell r="J4087" t="str">
            <v>2401.</v>
          </cell>
          <cell r="K4087" t="str">
            <v>Low Confidence Auto Street Ref Geocoded</v>
          </cell>
          <cell r="M4087" t="str">
            <v>COSTA</v>
          </cell>
          <cell r="N4087" t="str">
            <v>COSTA</v>
          </cell>
          <cell r="P4087">
            <v>44002</v>
          </cell>
          <cell r="Q4087">
            <v>44600.568437499998</v>
          </cell>
          <cell r="S4087" t="str">
            <v>FRANKIE</v>
          </cell>
          <cell r="V4087" t="str">
            <v>42.079702</v>
          </cell>
          <cell r="W4087" t="str">
            <v>-70.994022</v>
          </cell>
        </row>
        <row r="4088">
          <cell r="B4088">
            <v>601513</v>
          </cell>
          <cell r="C4088" t="str">
            <v>Oscar school</v>
          </cell>
          <cell r="D4088" t="str">
            <v>COSTA</v>
          </cell>
          <cell r="E4088">
            <v>0</v>
          </cell>
          <cell r="F4088" t="str">
            <v>W</v>
          </cell>
          <cell r="G4088" t="str">
            <v>125 Oak st</v>
          </cell>
          <cell r="H4088" t="str">
            <v>Brocton</v>
          </cell>
          <cell r="I4088" t="str">
            <v>MA</v>
          </cell>
          <cell r="J4088" t="str">
            <v>2401.</v>
          </cell>
          <cell r="K4088" t="str">
            <v>Med Confidence Auto Street Ref Geocoded</v>
          </cell>
          <cell r="M4088" t="str">
            <v>COSTA</v>
          </cell>
          <cell r="N4088" t="str">
            <v>COSTA</v>
          </cell>
          <cell r="P4088">
            <v>44002</v>
          </cell>
          <cell r="Q4088">
            <v>44600.568437499998</v>
          </cell>
          <cell r="S4088" t="str">
            <v>FRANKIE</v>
          </cell>
          <cell r="V4088" t="str">
            <v>42.102862</v>
          </cell>
          <cell r="W4088" t="str">
            <v>-71.030321</v>
          </cell>
        </row>
        <row r="4089">
          <cell r="B4089">
            <v>601515</v>
          </cell>
          <cell r="C4089" t="str">
            <v>Lifeway s School</v>
          </cell>
          <cell r="D4089" t="str">
            <v>COSTA</v>
          </cell>
          <cell r="E4089">
            <v>0</v>
          </cell>
          <cell r="F4089" t="str">
            <v>R</v>
          </cell>
          <cell r="G4089" t="str">
            <v>9 Branch St</v>
          </cell>
          <cell r="H4089" t="str">
            <v>METHUEN</v>
          </cell>
          <cell r="I4089" t="str">
            <v>MA</v>
          </cell>
          <cell r="J4089" t="str">
            <v>1844.</v>
          </cell>
          <cell r="K4089" t="str">
            <v>Exact Auto Street Reference Geocoded</v>
          </cell>
          <cell r="M4089" t="str">
            <v>COSTA</v>
          </cell>
          <cell r="N4089" t="str">
            <v>COSTA</v>
          </cell>
          <cell r="P4089">
            <v>44002</v>
          </cell>
          <cell r="Q4089">
            <v>44133.581273148098</v>
          </cell>
          <cell r="S4089" t="str">
            <v>FRANKIE</v>
          </cell>
          <cell r="V4089" t="str">
            <v>42.706346</v>
          </cell>
          <cell r="W4089" t="str">
            <v>-71.213881</v>
          </cell>
        </row>
        <row r="4090">
          <cell r="B4090">
            <v>601553</v>
          </cell>
          <cell r="C4090" t="str">
            <v>ATHOL ROYALSTON REGIONAL HI</v>
          </cell>
          <cell r="D4090" t="str">
            <v>COSTA</v>
          </cell>
          <cell r="E4090">
            <v>0</v>
          </cell>
          <cell r="F4090" t="str">
            <v>R</v>
          </cell>
          <cell r="G4090" t="str">
            <v>2363 MAIN STREET</v>
          </cell>
          <cell r="H4090" t="str">
            <v>ATHOL</v>
          </cell>
          <cell r="I4090" t="str">
            <v>MA</v>
          </cell>
          <cell r="J4090" t="str">
            <v>1331.</v>
          </cell>
          <cell r="K4090" t="str">
            <v>Exact Auto Street Reference Geocoded</v>
          </cell>
          <cell r="M4090" t="str">
            <v>COSTA</v>
          </cell>
          <cell r="N4090" t="str">
            <v>COSTA</v>
          </cell>
          <cell r="P4090">
            <v>44002</v>
          </cell>
          <cell r="Q4090">
            <v>44133.581273148098</v>
          </cell>
          <cell r="S4090" t="str">
            <v>FRANKIE</v>
          </cell>
          <cell r="V4090" t="str">
            <v>42.583030</v>
          </cell>
          <cell r="W4090" t="str">
            <v>-72.203388</v>
          </cell>
        </row>
        <row r="4091">
          <cell r="B4091">
            <v>601554</v>
          </cell>
          <cell r="C4091" t="str">
            <v>Memorial School 7/2</v>
          </cell>
          <cell r="D4091" t="str">
            <v>COSTA</v>
          </cell>
          <cell r="E4091">
            <v>0</v>
          </cell>
          <cell r="F4091" t="str">
            <v>M</v>
          </cell>
          <cell r="G4091" t="str">
            <v>32 Elmwood RD</v>
          </cell>
          <cell r="H4091" t="str">
            <v>WINCHENDON</v>
          </cell>
          <cell r="I4091" t="str">
            <v>MA</v>
          </cell>
          <cell r="J4091" t="str">
            <v>1475.</v>
          </cell>
          <cell r="K4091" t="str">
            <v>High Confidence Auto Street Ref Geocoded</v>
          </cell>
          <cell r="M4091" t="str">
            <v>COSTA</v>
          </cell>
          <cell r="N4091" t="str">
            <v>COSTA</v>
          </cell>
          <cell r="P4091">
            <v>44002</v>
          </cell>
          <cell r="Q4091">
            <v>44028.581030092602</v>
          </cell>
          <cell r="S4091" t="str">
            <v>FRANKIE</v>
          </cell>
          <cell r="V4091" t="str">
            <v>42.696045</v>
          </cell>
          <cell r="W4091" t="str">
            <v>-72.040304</v>
          </cell>
        </row>
        <row r="4092">
          <cell r="B4092">
            <v>601555</v>
          </cell>
          <cell r="C4092" t="str">
            <v>AGASSIZ ELEM COMM</v>
          </cell>
          <cell r="D4092" t="str">
            <v>COSTA</v>
          </cell>
          <cell r="E4092">
            <v>0</v>
          </cell>
          <cell r="F4092" t="str">
            <v>R</v>
          </cell>
          <cell r="G4092" t="str">
            <v>20 CHILD ST</v>
          </cell>
          <cell r="H4092" t="str">
            <v>JAMAICA PLAIN</v>
          </cell>
          <cell r="I4092" t="str">
            <v>MA</v>
          </cell>
          <cell r="J4092" t="str">
            <v>2130.</v>
          </cell>
          <cell r="K4092" t="str">
            <v>High Confidence Auto Street Ref Geocoded</v>
          </cell>
          <cell r="M4092" t="str">
            <v>COSTA</v>
          </cell>
          <cell r="N4092" t="str">
            <v>COSTA</v>
          </cell>
          <cell r="P4092">
            <v>44002</v>
          </cell>
          <cell r="Q4092">
            <v>44028.581030092602</v>
          </cell>
          <cell r="S4092" t="str">
            <v>FRANKIE</v>
          </cell>
          <cell r="V4092" t="str">
            <v>42.306835</v>
          </cell>
          <cell r="W4092" t="str">
            <v>-71.113836</v>
          </cell>
        </row>
        <row r="4093">
          <cell r="B4093">
            <v>601556</v>
          </cell>
          <cell r="C4093" t="str">
            <v>BOSTON LATIN</v>
          </cell>
          <cell r="D4093" t="str">
            <v>COSTA</v>
          </cell>
          <cell r="E4093">
            <v>0</v>
          </cell>
          <cell r="F4093" t="str">
            <v>M</v>
          </cell>
          <cell r="G4093" t="str">
            <v>78 PASTEUR AVE</v>
          </cell>
          <cell r="H4093" t="str">
            <v>BOSTON</v>
          </cell>
          <cell r="I4093" t="str">
            <v>MA</v>
          </cell>
          <cell r="J4093" t="str">
            <v>2115.</v>
          </cell>
          <cell r="K4093" t="str">
            <v>Low Confidence Auto Street Ref Geocoded</v>
          </cell>
          <cell r="M4093" t="str">
            <v>COSTA</v>
          </cell>
          <cell r="N4093" t="str">
            <v>COSTA</v>
          </cell>
          <cell r="P4093">
            <v>44002</v>
          </cell>
          <cell r="Q4093">
            <v>44028.581030092602</v>
          </cell>
          <cell r="S4093" t="str">
            <v>FRANKIE</v>
          </cell>
          <cell r="V4093" t="str">
            <v>42.160630</v>
          </cell>
          <cell r="W4093" t="str">
            <v>-70.933750</v>
          </cell>
        </row>
        <row r="4094">
          <cell r="B4094">
            <v>601557</v>
          </cell>
          <cell r="C4094" t="str">
            <v>BOSTON PUBLIC - CENTRAL</v>
          </cell>
          <cell r="D4094" t="str">
            <v>COSTA</v>
          </cell>
          <cell r="E4094">
            <v>0</v>
          </cell>
          <cell r="F4094" t="str">
            <v>MW</v>
          </cell>
          <cell r="G4094" t="str">
            <v>370 COLUMBIA ROAD</v>
          </cell>
          <cell r="H4094" t="str">
            <v>DORCHESTER</v>
          </cell>
          <cell r="I4094" t="str">
            <v>MA</v>
          </cell>
          <cell r="J4094" t="str">
            <v>2125.</v>
          </cell>
          <cell r="K4094" t="str">
            <v>High Confidence Auto Street Ref Geocoded</v>
          </cell>
          <cell r="M4094" t="str">
            <v>COSTA</v>
          </cell>
          <cell r="N4094" t="str">
            <v>COSTA</v>
          </cell>
          <cell r="P4094">
            <v>44002</v>
          </cell>
          <cell r="Q4094">
            <v>44028.581030092602</v>
          </cell>
          <cell r="S4094" t="str">
            <v>FRANKIE</v>
          </cell>
          <cell r="V4094" t="str">
            <v>42.310856</v>
          </cell>
          <cell r="W4094" t="str">
            <v>-71.071364</v>
          </cell>
        </row>
        <row r="4095">
          <cell r="B4095">
            <v>601558</v>
          </cell>
          <cell r="C4095" t="str">
            <v>BOSTON SCHOOL COMMITTEE</v>
          </cell>
          <cell r="D4095" t="str">
            <v>COSTA</v>
          </cell>
          <cell r="E4095">
            <v>0</v>
          </cell>
          <cell r="F4095" t="str">
            <v>T</v>
          </cell>
          <cell r="G4095" t="str">
            <v>370 COLUMBIA ROAD</v>
          </cell>
          <cell r="H4095" t="str">
            <v>DORCHESTER</v>
          </cell>
          <cell r="I4095" t="str">
            <v>MA</v>
          </cell>
          <cell r="J4095" t="str">
            <v>2125.</v>
          </cell>
          <cell r="K4095" t="str">
            <v>High Confidence Auto Street Ref Geocoded</v>
          </cell>
          <cell r="M4095" t="str">
            <v>COSTA</v>
          </cell>
          <cell r="N4095" t="str">
            <v>COSTA</v>
          </cell>
          <cell r="P4095">
            <v>44002</v>
          </cell>
          <cell r="Q4095">
            <v>44028.581030092602</v>
          </cell>
          <cell r="S4095" t="str">
            <v>FRANKIE</v>
          </cell>
          <cell r="V4095" t="str">
            <v>42.310856</v>
          </cell>
          <cell r="W4095" t="str">
            <v>-71.071364</v>
          </cell>
        </row>
        <row r="4096">
          <cell r="B4096">
            <v>601559</v>
          </cell>
          <cell r="C4096" t="str">
            <v>TECH- BOSTON ACADEMY</v>
          </cell>
          <cell r="D4096" t="str">
            <v>COSTA</v>
          </cell>
          <cell r="E4096">
            <v>0</v>
          </cell>
          <cell r="F4096" t="str">
            <v>T</v>
          </cell>
          <cell r="G4096" t="str">
            <v>9 PEACEVALE RD</v>
          </cell>
          <cell r="H4096" t="str">
            <v>DORCHESTER</v>
          </cell>
          <cell r="I4096" t="str">
            <v>MA</v>
          </cell>
          <cell r="J4096" t="str">
            <v>2124.</v>
          </cell>
          <cell r="K4096" t="str">
            <v>Med Confidence Auto Street Ref Geocoded</v>
          </cell>
          <cell r="M4096" t="str">
            <v>COSTA</v>
          </cell>
          <cell r="N4096" t="str">
            <v>COSTA</v>
          </cell>
          <cell r="P4096">
            <v>44002</v>
          </cell>
          <cell r="Q4096">
            <v>44028.581030092602</v>
          </cell>
          <cell r="S4096" t="str">
            <v>FRANKIE</v>
          </cell>
          <cell r="V4096" t="str">
            <v>42.287780</v>
          </cell>
          <cell r="W4096" t="str">
            <v>-71.076630</v>
          </cell>
        </row>
        <row r="4097">
          <cell r="B4097">
            <v>601560</v>
          </cell>
          <cell r="C4097" t="str">
            <v>GROVER CLEVELAND MIDDLE</v>
          </cell>
          <cell r="D4097" t="str">
            <v>COSTA</v>
          </cell>
          <cell r="E4097">
            <v>0</v>
          </cell>
          <cell r="F4097" t="str">
            <v>T</v>
          </cell>
          <cell r="G4097" t="str">
            <v>11 CHARLES ST</v>
          </cell>
          <cell r="H4097" t="str">
            <v>DORCHESTER</v>
          </cell>
          <cell r="I4097" t="str">
            <v>MA</v>
          </cell>
          <cell r="J4097" t="str">
            <v>2122.</v>
          </cell>
          <cell r="K4097" t="str">
            <v>High Confidence Auto Street Ref Geocoded</v>
          </cell>
          <cell r="M4097" t="str">
            <v>COSTA</v>
          </cell>
          <cell r="N4097" t="str">
            <v>COSTA</v>
          </cell>
          <cell r="P4097">
            <v>44002</v>
          </cell>
          <cell r="Q4097">
            <v>44028.581030092602</v>
          </cell>
          <cell r="S4097" t="str">
            <v>FRANKIE</v>
          </cell>
          <cell r="V4097" t="str">
            <v>42.300662</v>
          </cell>
          <cell r="W4097" t="str">
            <v>-71.061193</v>
          </cell>
        </row>
        <row r="4098">
          <cell r="B4098">
            <v>601561</v>
          </cell>
          <cell r="C4098" t="str">
            <v>HYDE PARK HIGH</v>
          </cell>
          <cell r="D4098" t="str">
            <v>COSTA</v>
          </cell>
          <cell r="E4098">
            <v>0</v>
          </cell>
          <cell r="F4098" t="str">
            <v>T</v>
          </cell>
          <cell r="G4098" t="str">
            <v>655 METROPOLITAN AVE</v>
          </cell>
          <cell r="H4098" t="str">
            <v>HYDE PARK</v>
          </cell>
          <cell r="I4098" t="str">
            <v>MA</v>
          </cell>
          <cell r="J4098" t="str">
            <v>2136.</v>
          </cell>
          <cell r="K4098" t="str">
            <v>High Confidence Auto Street Ref Geocoded</v>
          </cell>
          <cell r="M4098" t="str">
            <v>COSTA</v>
          </cell>
          <cell r="N4098" t="str">
            <v>COSTA</v>
          </cell>
          <cell r="P4098">
            <v>44002</v>
          </cell>
          <cell r="Q4098">
            <v>44028.581030092602</v>
          </cell>
          <cell r="S4098" t="str">
            <v>FRANKIE</v>
          </cell>
          <cell r="V4098" t="str">
            <v>42.263627</v>
          </cell>
          <cell r="W4098" t="str">
            <v>-71.117716</v>
          </cell>
        </row>
        <row r="4099">
          <cell r="B4099">
            <v>601562</v>
          </cell>
          <cell r="C4099" t="str">
            <v>JAMES GARFIELD ELEM</v>
          </cell>
          <cell r="D4099" t="str">
            <v>COSTA</v>
          </cell>
          <cell r="E4099">
            <v>0</v>
          </cell>
          <cell r="F4099" t="str">
            <v>W</v>
          </cell>
          <cell r="G4099" t="str">
            <v>95 BEECHCROFT ST</v>
          </cell>
          <cell r="H4099" t="str">
            <v>BRIGHTON</v>
          </cell>
          <cell r="I4099" t="str">
            <v>MA</v>
          </cell>
          <cell r="J4099" t="str">
            <v>2135.</v>
          </cell>
          <cell r="K4099" t="str">
            <v>High Confidence Auto Street Ref Geocoded</v>
          </cell>
          <cell r="M4099" t="str">
            <v>COSTA</v>
          </cell>
          <cell r="N4099" t="str">
            <v>COSTA</v>
          </cell>
          <cell r="P4099">
            <v>44002</v>
          </cell>
          <cell r="Q4099">
            <v>44028.581030092602</v>
          </cell>
          <cell r="S4099" t="str">
            <v>FRANKIE</v>
          </cell>
          <cell r="V4099" t="str">
            <v>42.352174</v>
          </cell>
          <cell r="W4099" t="str">
            <v>-71.161031</v>
          </cell>
        </row>
        <row r="4100">
          <cell r="B4100">
            <v>601563</v>
          </cell>
          <cell r="C4100" t="str">
            <v>JOHN MARSHALL ELEM</v>
          </cell>
          <cell r="D4100" t="str">
            <v>COSTA</v>
          </cell>
          <cell r="E4100">
            <v>0</v>
          </cell>
          <cell r="F4100" t="str">
            <v>T</v>
          </cell>
          <cell r="G4100" t="str">
            <v>35 WESTVILLE ST</v>
          </cell>
          <cell r="H4100" t="str">
            <v>DORCHESTER</v>
          </cell>
          <cell r="I4100" t="str">
            <v>MA</v>
          </cell>
          <cell r="J4100" t="str">
            <v>2125.</v>
          </cell>
          <cell r="K4100" t="str">
            <v>Med Confidence Auto Street Ref Geocoded</v>
          </cell>
          <cell r="M4100" t="str">
            <v>COSTA</v>
          </cell>
          <cell r="N4100" t="str">
            <v>COSTA</v>
          </cell>
          <cell r="P4100">
            <v>44002</v>
          </cell>
          <cell r="Q4100">
            <v>44028.581030092602</v>
          </cell>
          <cell r="S4100" t="str">
            <v>FRANKIE</v>
          </cell>
          <cell r="V4100" t="str">
            <v>42.300143</v>
          </cell>
          <cell r="W4100" t="str">
            <v>-71.070610</v>
          </cell>
        </row>
        <row r="4101">
          <cell r="B4101">
            <v>601564</v>
          </cell>
          <cell r="C4101" t="str">
            <v>MARY CURLEY</v>
          </cell>
          <cell r="D4101" t="str">
            <v>COSTA</v>
          </cell>
          <cell r="E4101">
            <v>0</v>
          </cell>
          <cell r="F4101" t="str">
            <v>M</v>
          </cell>
          <cell r="G4101" t="str">
            <v>493 CENTRE ST</v>
          </cell>
          <cell r="H4101" t="str">
            <v>JAMAICA PLAIN</v>
          </cell>
          <cell r="I4101" t="str">
            <v>MA</v>
          </cell>
          <cell r="J4101" t="str">
            <v>2130.</v>
          </cell>
          <cell r="K4101" t="str">
            <v>High Confidence Auto Street Ref Geocoded</v>
          </cell>
          <cell r="M4101" t="str">
            <v>COSTA</v>
          </cell>
          <cell r="N4101" t="str">
            <v>COSTA</v>
          </cell>
          <cell r="P4101">
            <v>44002</v>
          </cell>
          <cell r="Q4101">
            <v>44028.581030092602</v>
          </cell>
          <cell r="S4101" t="str">
            <v>FRANKIE</v>
          </cell>
          <cell r="V4101" t="str">
            <v>42.318281</v>
          </cell>
          <cell r="W4101" t="str">
            <v>-71.112575</v>
          </cell>
        </row>
        <row r="4102">
          <cell r="B4102">
            <v>601566</v>
          </cell>
          <cell r="C4102" t="str">
            <v>SNOWDEN INT L HIGH</v>
          </cell>
          <cell r="D4102" t="str">
            <v>COSTA</v>
          </cell>
          <cell r="E4102">
            <v>0</v>
          </cell>
          <cell r="F4102" t="str">
            <v>T</v>
          </cell>
          <cell r="G4102" t="str">
            <v>150 NEWBURY ST</v>
          </cell>
          <cell r="H4102" t="str">
            <v>BOSTON</v>
          </cell>
          <cell r="I4102" t="str">
            <v>MA</v>
          </cell>
          <cell r="J4102" t="str">
            <v>2116.</v>
          </cell>
          <cell r="K4102" t="str">
            <v>Exact Auto Street Reference Geocoded</v>
          </cell>
          <cell r="M4102" t="str">
            <v>COSTA</v>
          </cell>
          <cell r="N4102" t="str">
            <v>COSTA</v>
          </cell>
          <cell r="P4102">
            <v>44002</v>
          </cell>
          <cell r="Q4102">
            <v>44028.581030092602</v>
          </cell>
          <cell r="S4102" t="str">
            <v>FRANKIE</v>
          </cell>
          <cell r="V4102" t="str">
            <v>42.350772</v>
          </cell>
          <cell r="W4102" t="str">
            <v>-71.077808</v>
          </cell>
        </row>
        <row r="4103">
          <cell r="B4103">
            <v>601567</v>
          </cell>
          <cell r="C4103" t="str">
            <v>WILLIAM ROGERS MIDDLE</v>
          </cell>
          <cell r="D4103" t="str">
            <v>COSTA</v>
          </cell>
          <cell r="E4103">
            <v>0</v>
          </cell>
          <cell r="F4103" t="str">
            <v>W</v>
          </cell>
          <cell r="G4103" t="str">
            <v>15 EVERETT ST</v>
          </cell>
          <cell r="H4103" t="str">
            <v>HYDE PARK</v>
          </cell>
          <cell r="I4103" t="str">
            <v>MA</v>
          </cell>
          <cell r="J4103" t="str">
            <v>2136.</v>
          </cell>
          <cell r="K4103" t="str">
            <v>High Confidence Auto Street Ref Geocoded</v>
          </cell>
          <cell r="M4103" t="str">
            <v>COSTA</v>
          </cell>
          <cell r="N4103" t="str">
            <v>COSTA</v>
          </cell>
          <cell r="P4103">
            <v>44002</v>
          </cell>
          <cell r="Q4103">
            <v>44028.581030092602</v>
          </cell>
          <cell r="S4103" t="str">
            <v>FRANKIE</v>
          </cell>
          <cell r="V4103" t="str">
            <v>42.257458</v>
          </cell>
          <cell r="W4103" t="str">
            <v>-71.122338</v>
          </cell>
        </row>
        <row r="4104">
          <cell r="B4104">
            <v>601568</v>
          </cell>
          <cell r="C4104" t="str">
            <v>BOURNDALE ELEMENTARY SCH</v>
          </cell>
          <cell r="D4104" t="str">
            <v>COSTA</v>
          </cell>
          <cell r="E4104">
            <v>0</v>
          </cell>
          <cell r="F4104" t="str">
            <v>W</v>
          </cell>
          <cell r="G4104" t="str">
            <v>41 ERNEST VALERIE ROAD</v>
          </cell>
          <cell r="H4104" t="str">
            <v>BOURNDALE</v>
          </cell>
          <cell r="I4104" t="str">
            <v>MA</v>
          </cell>
          <cell r="J4104" t="str">
            <v>2532.</v>
          </cell>
          <cell r="K4104" t="str">
            <v>Med Confidence Auto Street Ref Geocoded</v>
          </cell>
          <cell r="M4104" t="str">
            <v>COSTA</v>
          </cell>
          <cell r="N4104" t="str">
            <v>COSTA</v>
          </cell>
          <cell r="P4104">
            <v>44002</v>
          </cell>
          <cell r="Q4104">
            <v>44600.568437499998</v>
          </cell>
          <cell r="S4104" t="str">
            <v>FRANKIE</v>
          </cell>
          <cell r="V4104" t="str">
            <v>41.761319</v>
          </cell>
          <cell r="W4104" t="str">
            <v>-70.580259</v>
          </cell>
        </row>
        <row r="4105">
          <cell r="B4105">
            <v>601569</v>
          </cell>
          <cell r="C4105" t="str">
            <v>BOURNE HIGH SCHOOL</v>
          </cell>
          <cell r="D4105" t="str">
            <v>COSTA</v>
          </cell>
          <cell r="E4105">
            <v>0</v>
          </cell>
          <cell r="F4105" t="str">
            <v>W</v>
          </cell>
          <cell r="G4105" t="str">
            <v>75 WATERHOUSE RD</v>
          </cell>
          <cell r="H4105" t="str">
            <v>BOURNE</v>
          </cell>
          <cell r="I4105" t="str">
            <v>MA</v>
          </cell>
          <cell r="J4105" t="str">
            <v>2532.</v>
          </cell>
          <cell r="K4105" t="str">
            <v>Exact Auto Street Reference Geocoded</v>
          </cell>
          <cell r="M4105" t="str">
            <v>COSTA</v>
          </cell>
          <cell r="N4105" t="str">
            <v>COSTA</v>
          </cell>
          <cell r="P4105">
            <v>44002</v>
          </cell>
          <cell r="Q4105">
            <v>44600.568437499998</v>
          </cell>
          <cell r="S4105" t="str">
            <v>FRANKIE</v>
          </cell>
          <cell r="V4105" t="str">
            <v>41.735373</v>
          </cell>
          <cell r="W4105" t="str">
            <v>-70.591012</v>
          </cell>
        </row>
        <row r="4106">
          <cell r="B4106">
            <v>601570</v>
          </cell>
          <cell r="C4106" t="str">
            <v>EDDY ELEMENTARY SCHOOL</v>
          </cell>
          <cell r="D4106" t="str">
            <v>COSTA</v>
          </cell>
          <cell r="E4106">
            <v>0</v>
          </cell>
          <cell r="F4106" t="str">
            <v>W</v>
          </cell>
          <cell r="G4106" t="str">
            <v>2298 MAIN STREET</v>
          </cell>
          <cell r="H4106" t="str">
            <v>BREWSTER</v>
          </cell>
          <cell r="I4106" t="str">
            <v>MA</v>
          </cell>
          <cell r="J4106" t="str">
            <v>2631.</v>
          </cell>
          <cell r="K4106" t="str">
            <v>Exact Auto Street Reference Geocoded</v>
          </cell>
          <cell r="M4106" t="str">
            <v>COSTA</v>
          </cell>
          <cell r="N4106" t="str">
            <v>COSTA</v>
          </cell>
          <cell r="P4106">
            <v>44002</v>
          </cell>
          <cell r="Q4106">
            <v>44600.568437499998</v>
          </cell>
          <cell r="S4106" t="str">
            <v>FRANKIE</v>
          </cell>
          <cell r="V4106" t="str">
            <v>41.764156</v>
          </cell>
          <cell r="W4106" t="str">
            <v>-70.070610</v>
          </cell>
        </row>
        <row r="4107">
          <cell r="B4107">
            <v>601571</v>
          </cell>
          <cell r="C4107" t="str">
            <v>STONY BROOK ELEMENTRY SC</v>
          </cell>
          <cell r="D4107" t="str">
            <v>COSTA</v>
          </cell>
          <cell r="E4107">
            <v>0</v>
          </cell>
          <cell r="F4107" t="str">
            <v>W</v>
          </cell>
          <cell r="G4107" t="str">
            <v>384 UNDERPASS ROAD</v>
          </cell>
          <cell r="H4107" t="str">
            <v>BREWSTER</v>
          </cell>
          <cell r="I4107" t="str">
            <v>MA</v>
          </cell>
          <cell r="J4107" t="str">
            <v>2631.</v>
          </cell>
          <cell r="K4107" t="str">
            <v>Exact Auto Street Reference Geocoded</v>
          </cell>
          <cell r="M4107" t="str">
            <v>COSTA</v>
          </cell>
          <cell r="N4107" t="str">
            <v>COSTA</v>
          </cell>
          <cell r="P4107">
            <v>44002</v>
          </cell>
          <cell r="Q4107">
            <v>44600.568437499998</v>
          </cell>
          <cell r="S4107" t="str">
            <v>FRANKIE</v>
          </cell>
          <cell r="V4107" t="str">
            <v>41.755099</v>
          </cell>
          <cell r="W4107" t="str">
            <v>-70.067894</v>
          </cell>
        </row>
        <row r="4108">
          <cell r="B4108">
            <v>601572</v>
          </cell>
          <cell r="C4108" t="str">
            <v>FORESTDALE SCHOOL</v>
          </cell>
          <cell r="D4108" t="str">
            <v>COSTA</v>
          </cell>
          <cell r="E4108">
            <v>0</v>
          </cell>
          <cell r="F4108" t="str">
            <v>T</v>
          </cell>
          <cell r="G4108" t="str">
            <v>151 ROUTE 130</v>
          </cell>
          <cell r="H4108" t="str">
            <v>FORESTDALE</v>
          </cell>
          <cell r="I4108" t="str">
            <v>MA</v>
          </cell>
          <cell r="J4108" t="str">
            <v>2644.</v>
          </cell>
          <cell r="K4108" t="str">
            <v>Exact Auto Street Reference Geocoded</v>
          </cell>
          <cell r="M4108" t="str">
            <v>COSTA</v>
          </cell>
          <cell r="N4108" t="str">
            <v>COSTA</v>
          </cell>
          <cell r="P4108">
            <v>44002</v>
          </cell>
          <cell r="Q4108">
            <v>44137.508229166699</v>
          </cell>
          <cell r="S4108" t="str">
            <v>FRANKIE</v>
          </cell>
          <cell r="V4108" t="str">
            <v>41.696232</v>
          </cell>
          <cell r="W4108" t="str">
            <v>-70.497115</v>
          </cell>
        </row>
        <row r="4109">
          <cell r="B4109">
            <v>601573</v>
          </cell>
          <cell r="C4109" t="str">
            <v>EZRA H. BAKER</v>
          </cell>
          <cell r="D4109" t="str">
            <v>COSTA</v>
          </cell>
          <cell r="E4109">
            <v>0</v>
          </cell>
          <cell r="F4109" t="str">
            <v>R</v>
          </cell>
          <cell r="G4109" t="str">
            <v>810 RTE 28</v>
          </cell>
          <cell r="H4109" t="str">
            <v>WEST DENNIS</v>
          </cell>
          <cell r="I4109" t="str">
            <v>MA</v>
          </cell>
          <cell r="J4109" t="str">
            <v>2639.</v>
          </cell>
          <cell r="K4109" t="str">
            <v>High Confidence Auto Street Ref Geocoded</v>
          </cell>
          <cell r="M4109" t="str">
            <v>COSTA</v>
          </cell>
          <cell r="N4109" t="str">
            <v>COSTA</v>
          </cell>
          <cell r="P4109">
            <v>44002</v>
          </cell>
          <cell r="Q4109">
            <v>44133.581273148098</v>
          </cell>
          <cell r="S4109" t="str">
            <v>FRANKIE</v>
          </cell>
          <cell r="V4109" t="str">
            <v>41.668075</v>
          </cell>
          <cell r="W4109" t="str">
            <v>-70.152785</v>
          </cell>
        </row>
        <row r="4110">
          <cell r="B4110">
            <v>601574</v>
          </cell>
          <cell r="C4110" t="str">
            <v>STATION AVENUE ELEM. SCH</v>
          </cell>
          <cell r="D4110" t="str">
            <v>COSTA</v>
          </cell>
          <cell r="E4110">
            <v>0</v>
          </cell>
          <cell r="F4110" t="str">
            <v>R</v>
          </cell>
          <cell r="G4110" t="str">
            <v>276 STATION AVENUE</v>
          </cell>
          <cell r="H4110" t="str">
            <v>SOUTH YARMOUTH</v>
          </cell>
          <cell r="I4110" t="str">
            <v>MA</v>
          </cell>
          <cell r="J4110" t="str">
            <v>2664.</v>
          </cell>
          <cell r="K4110" t="str">
            <v>Exact Auto Street Reference Geocoded</v>
          </cell>
          <cell r="M4110" t="str">
            <v>COSTA</v>
          </cell>
          <cell r="N4110" t="str">
            <v>COSTA</v>
          </cell>
          <cell r="P4110">
            <v>44002</v>
          </cell>
          <cell r="Q4110">
            <v>44133.581273148098</v>
          </cell>
          <cell r="S4110" t="str">
            <v>FRANKIE</v>
          </cell>
          <cell r="V4110" t="str">
            <v>41.678754</v>
          </cell>
          <cell r="W4110" t="str">
            <v>-70.199023</v>
          </cell>
        </row>
        <row r="4111">
          <cell r="B4111">
            <v>601575</v>
          </cell>
          <cell r="C4111" t="str">
            <v>BERKLEY COMMUNITY SCHOOL</v>
          </cell>
          <cell r="D4111" t="str">
            <v>COSTA</v>
          </cell>
          <cell r="E4111">
            <v>0</v>
          </cell>
          <cell r="F4111" t="str">
            <v>T</v>
          </cell>
          <cell r="G4111" t="str">
            <v>59 SOUTH MAIN STREET</v>
          </cell>
          <cell r="H4111" t="str">
            <v>BERKLEY</v>
          </cell>
          <cell r="I4111" t="str">
            <v>MA</v>
          </cell>
          <cell r="J4111" t="str">
            <v>2779.</v>
          </cell>
          <cell r="K4111" t="str">
            <v>Exact Auto Street Reference Geocoded</v>
          </cell>
          <cell r="M4111" t="str">
            <v>COSTA</v>
          </cell>
          <cell r="N4111" t="str">
            <v>COSTA</v>
          </cell>
          <cell r="P4111">
            <v>44002</v>
          </cell>
          <cell r="Q4111">
            <v>44127.702152777798</v>
          </cell>
          <cell r="R4111">
            <v>44473</v>
          </cell>
          <cell r="S4111" t="str">
            <v>FRANKIE</v>
          </cell>
          <cell r="V4111" t="str">
            <v>41.835528</v>
          </cell>
          <cell r="W4111" t="str">
            <v>-71.088852</v>
          </cell>
        </row>
        <row r="4112">
          <cell r="B4112">
            <v>601576</v>
          </cell>
          <cell r="C4112" t="str">
            <v>DARTMOUTH MIDDLE</v>
          </cell>
          <cell r="D4112" t="str">
            <v>COSTA</v>
          </cell>
          <cell r="E4112">
            <v>0</v>
          </cell>
          <cell r="F4112" t="str">
            <v>R</v>
          </cell>
          <cell r="G4112" t="str">
            <v>366 SLOCUM ROAD</v>
          </cell>
          <cell r="H4112" t="str">
            <v>NORTH DARTMOUT</v>
          </cell>
          <cell r="I4112" t="str">
            <v>MA</v>
          </cell>
          <cell r="J4112" t="str">
            <v>2747.</v>
          </cell>
          <cell r="K4112" t="str">
            <v>High Confidence Auto Street Ref Geocoded</v>
          </cell>
          <cell r="M4112" t="str">
            <v>COSTA</v>
          </cell>
          <cell r="N4112" t="str">
            <v>COSTA</v>
          </cell>
          <cell r="P4112">
            <v>44002</v>
          </cell>
          <cell r="Q4112">
            <v>44088.544120370403</v>
          </cell>
          <cell r="S4112" t="str">
            <v>FRANKIE</v>
          </cell>
          <cell r="V4112" t="str">
            <v>41.626311</v>
          </cell>
          <cell r="W4112" t="str">
            <v>-70.965055</v>
          </cell>
        </row>
        <row r="4113">
          <cell r="B4113">
            <v>601577</v>
          </cell>
          <cell r="C4113" t="str">
            <v>GEORGE H POTTER</v>
          </cell>
          <cell r="D4113" t="str">
            <v>COSTA</v>
          </cell>
          <cell r="E4113">
            <v>0</v>
          </cell>
          <cell r="F4113" t="str">
            <v>R</v>
          </cell>
          <cell r="G4113" t="str">
            <v>185 CROSS RD</v>
          </cell>
          <cell r="H4113" t="str">
            <v>NORTH DARTMOUT</v>
          </cell>
          <cell r="I4113" t="str">
            <v>MA</v>
          </cell>
          <cell r="J4113" t="str">
            <v>2747.</v>
          </cell>
          <cell r="K4113" t="str">
            <v>High Confidence Auto Street Ref Geocoded</v>
          </cell>
          <cell r="M4113" t="str">
            <v>COSTA</v>
          </cell>
          <cell r="N4113" t="str">
            <v>COSTA</v>
          </cell>
          <cell r="P4113">
            <v>44002</v>
          </cell>
          <cell r="Q4113">
            <v>44088.544120370403</v>
          </cell>
          <cell r="S4113" t="str">
            <v>FRANKIE</v>
          </cell>
          <cell r="V4113" t="str">
            <v>41.645312</v>
          </cell>
          <cell r="W4113" t="str">
            <v>-71.007326</v>
          </cell>
        </row>
        <row r="4114">
          <cell r="B4114">
            <v>601578</v>
          </cell>
          <cell r="C4114" t="str">
            <v>JOSEPH DEMELLO</v>
          </cell>
          <cell r="D4114" t="str">
            <v>COSTA</v>
          </cell>
          <cell r="E4114">
            <v>0</v>
          </cell>
          <cell r="F4114" t="str">
            <v>R</v>
          </cell>
          <cell r="G4114" t="str">
            <v>654 DARTMOUTH STREET</v>
          </cell>
          <cell r="H4114" t="str">
            <v>SOUTH DARTMOUT</v>
          </cell>
          <cell r="I4114" t="str">
            <v>MA</v>
          </cell>
          <cell r="J4114" t="str">
            <v>2748.</v>
          </cell>
          <cell r="K4114" t="str">
            <v>High Confidence Auto Street Ref Geocoded</v>
          </cell>
          <cell r="M4114" t="str">
            <v>COSTA</v>
          </cell>
          <cell r="N4114" t="str">
            <v>COSTA</v>
          </cell>
          <cell r="P4114">
            <v>44002</v>
          </cell>
          <cell r="Q4114">
            <v>44088.544120370403</v>
          </cell>
          <cell r="S4114" t="str">
            <v>FRANKIE</v>
          </cell>
          <cell r="V4114" t="str">
            <v>41.605296</v>
          </cell>
          <cell r="W4114" t="str">
            <v>-70.940774</v>
          </cell>
        </row>
        <row r="4115">
          <cell r="B4115">
            <v>601579</v>
          </cell>
          <cell r="C4115" t="str">
            <v>EASTON MIDDLE SCHOOL</v>
          </cell>
          <cell r="D4115" t="str">
            <v>COSTA</v>
          </cell>
          <cell r="E4115">
            <v>0</v>
          </cell>
          <cell r="F4115" t="str">
            <v>T</v>
          </cell>
          <cell r="G4115" t="str">
            <v>98 COLUMBUS AVE</v>
          </cell>
          <cell r="H4115" t="str">
            <v>NORTH EASTON</v>
          </cell>
          <cell r="I4115" t="str">
            <v>MA</v>
          </cell>
          <cell r="J4115" t="str">
            <v>2356.</v>
          </cell>
          <cell r="K4115" t="str">
            <v>High Confidence Auto Street Ref Geocoded</v>
          </cell>
          <cell r="M4115" t="str">
            <v>COSTA</v>
          </cell>
          <cell r="N4115" t="str">
            <v>COSTA</v>
          </cell>
          <cell r="P4115">
            <v>44002</v>
          </cell>
          <cell r="Q4115">
            <v>44127.702152777798</v>
          </cell>
          <cell r="R4115">
            <v>44473</v>
          </cell>
          <cell r="S4115" t="str">
            <v>FRANKIE</v>
          </cell>
          <cell r="V4115" t="str">
            <v>42.055979</v>
          </cell>
          <cell r="W4115" t="str">
            <v>-71.112051</v>
          </cell>
        </row>
        <row r="4116">
          <cell r="B4116">
            <v>601580</v>
          </cell>
          <cell r="C4116" t="str">
            <v>EAST FAIRHAVEN</v>
          </cell>
          <cell r="D4116" t="str">
            <v>COSTA</v>
          </cell>
          <cell r="E4116">
            <v>0</v>
          </cell>
          <cell r="F4116" t="str">
            <v>R</v>
          </cell>
          <cell r="G4116" t="str">
            <v>2 NEW BOSTON ROAD</v>
          </cell>
          <cell r="H4116" t="str">
            <v>FAIRHAVEN</v>
          </cell>
          <cell r="I4116" t="str">
            <v>MA</v>
          </cell>
          <cell r="J4116" t="str">
            <v>2719.</v>
          </cell>
          <cell r="K4116" t="str">
            <v>Exact Auto Street Reference Geocoded</v>
          </cell>
          <cell r="M4116" t="str">
            <v>COSTA</v>
          </cell>
          <cell r="N4116" t="str">
            <v>COSTA</v>
          </cell>
          <cell r="P4116">
            <v>44002</v>
          </cell>
          <cell r="Q4116">
            <v>44088.626458333303</v>
          </cell>
          <cell r="S4116" t="str">
            <v>FRANKIE</v>
          </cell>
          <cell r="V4116" t="str">
            <v>41.648913</v>
          </cell>
          <cell r="W4116" t="str">
            <v>-70.861303</v>
          </cell>
        </row>
        <row r="4117">
          <cell r="B4117">
            <v>601581</v>
          </cell>
          <cell r="C4117" t="str">
            <v>WOOD ELEMENTARY SCHOOL</v>
          </cell>
          <cell r="D4117" t="str">
            <v>COSTA</v>
          </cell>
          <cell r="E4117">
            <v>0</v>
          </cell>
          <cell r="F4117" t="str">
            <v>R</v>
          </cell>
          <cell r="G4117" t="str">
            <v>100 SCONTICUT NECK ROAD</v>
          </cell>
          <cell r="H4117" t="str">
            <v>FAIRHAVEN</v>
          </cell>
          <cell r="I4117" t="str">
            <v>MA</v>
          </cell>
          <cell r="J4117" t="str">
            <v>2719.</v>
          </cell>
          <cell r="K4117" t="str">
            <v>High Confidence Auto Street Ref Geocoded</v>
          </cell>
          <cell r="M4117" t="str">
            <v>COSTA</v>
          </cell>
          <cell r="N4117" t="str">
            <v>COSTA</v>
          </cell>
          <cell r="P4117">
            <v>44002</v>
          </cell>
          <cell r="Q4117">
            <v>44088.626458333303</v>
          </cell>
          <cell r="S4117" t="str">
            <v>FRANKIE</v>
          </cell>
          <cell r="V4117" t="str">
            <v>41.634333</v>
          </cell>
          <cell r="W4117" t="str">
            <v>-70.877812</v>
          </cell>
        </row>
        <row r="4118">
          <cell r="B4118">
            <v>601582</v>
          </cell>
          <cell r="C4118" t="str">
            <v>HENRY LORD</v>
          </cell>
          <cell r="D4118" t="str">
            <v>COSTA</v>
          </cell>
          <cell r="E4118">
            <v>0</v>
          </cell>
          <cell r="F4118" t="str">
            <v>T</v>
          </cell>
          <cell r="G4118" t="str">
            <v>151 AMITY STREET</v>
          </cell>
          <cell r="H4118" t="str">
            <v>FALL RIVER</v>
          </cell>
          <cell r="I4118" t="str">
            <v>MA</v>
          </cell>
          <cell r="J4118" t="str">
            <v>2724.</v>
          </cell>
          <cell r="K4118" t="str">
            <v>High Confidence Auto Street Ref Geocoded</v>
          </cell>
          <cell r="M4118" t="str">
            <v>COSTA</v>
          </cell>
          <cell r="N4118" t="str">
            <v>COSTA</v>
          </cell>
          <cell r="P4118">
            <v>44002</v>
          </cell>
          <cell r="Q4118">
            <v>44098.491319444402</v>
          </cell>
          <cell r="R4118">
            <v>44473</v>
          </cell>
          <cell r="S4118" t="str">
            <v>FRANKIE</v>
          </cell>
          <cell r="V4118" t="str">
            <v>41.673167</v>
          </cell>
          <cell r="W4118" t="str">
            <v>-71.169233</v>
          </cell>
        </row>
        <row r="4119">
          <cell r="B4119">
            <v>601583</v>
          </cell>
          <cell r="C4119" t="str">
            <v>KUSS</v>
          </cell>
          <cell r="D4119" t="str">
            <v>COSTA</v>
          </cell>
          <cell r="E4119">
            <v>0</v>
          </cell>
          <cell r="F4119" t="str">
            <v>T</v>
          </cell>
          <cell r="G4119" t="str">
            <v>52 GLODE MILLS AVE</v>
          </cell>
          <cell r="H4119" t="str">
            <v>FALL RIVER</v>
          </cell>
          <cell r="I4119" t="str">
            <v>MA</v>
          </cell>
          <cell r="J4119" t="str">
            <v>2724.</v>
          </cell>
          <cell r="K4119" t="str">
            <v>High Confidence Auto Street Ref Geocoded</v>
          </cell>
          <cell r="M4119" t="str">
            <v>COSTA</v>
          </cell>
          <cell r="N4119" t="str">
            <v>COSTA</v>
          </cell>
          <cell r="P4119">
            <v>44002</v>
          </cell>
          <cell r="Q4119">
            <v>44098.491319444402</v>
          </cell>
          <cell r="R4119">
            <v>44473</v>
          </cell>
          <cell r="S4119" t="str">
            <v>FRANKIE</v>
          </cell>
          <cell r="V4119" t="str">
            <v>41.691777</v>
          </cell>
          <cell r="W4119" t="str">
            <v>-71.179575</v>
          </cell>
        </row>
        <row r="4120">
          <cell r="B4120">
            <v>601585</v>
          </cell>
          <cell r="C4120" t="str">
            <v>NEW BEDFORD HIGH</v>
          </cell>
          <cell r="D4120" t="str">
            <v>COSTA</v>
          </cell>
          <cell r="E4120">
            <v>0</v>
          </cell>
          <cell r="F4120" t="str">
            <v>T</v>
          </cell>
          <cell r="G4120" t="str">
            <v>320 HATHAWAY BLVD</v>
          </cell>
          <cell r="H4120" t="str">
            <v>NEW BEDFORD</v>
          </cell>
          <cell r="I4120" t="str">
            <v>MA</v>
          </cell>
          <cell r="J4120" t="str">
            <v>2740.</v>
          </cell>
          <cell r="K4120" t="str">
            <v>High Confidence Auto Street Ref Geocoded</v>
          </cell>
          <cell r="M4120" t="str">
            <v>COSTA</v>
          </cell>
          <cell r="N4120" t="str">
            <v>COSTA</v>
          </cell>
          <cell r="P4120">
            <v>44002</v>
          </cell>
          <cell r="Q4120">
            <v>44127.702152777798</v>
          </cell>
          <cell r="S4120" t="str">
            <v>FRANKIE</v>
          </cell>
          <cell r="V4120" t="str">
            <v>41.647292</v>
          </cell>
          <cell r="W4120" t="str">
            <v>-70.949064</v>
          </cell>
        </row>
        <row r="4121">
          <cell r="B4121">
            <v>601586</v>
          </cell>
          <cell r="C4121" t="str">
            <v>HENRI A YELLE SCHOOL</v>
          </cell>
          <cell r="D4121" t="str">
            <v>COSTA</v>
          </cell>
          <cell r="E4121">
            <v>0</v>
          </cell>
          <cell r="F4121" t="str">
            <v>R</v>
          </cell>
          <cell r="G4121" t="str">
            <v>64 WEST MAIN STREET</v>
          </cell>
          <cell r="H4121" t="str">
            <v>NORTON</v>
          </cell>
          <cell r="I4121" t="str">
            <v>MA</v>
          </cell>
          <cell r="J4121" t="str">
            <v>2766.</v>
          </cell>
          <cell r="K4121" t="str">
            <v>Exact Auto Street Reference Geocoded</v>
          </cell>
          <cell r="M4121" t="str">
            <v>COSTA</v>
          </cell>
          <cell r="N4121" t="str">
            <v>COSTA</v>
          </cell>
          <cell r="P4121">
            <v>44002</v>
          </cell>
          <cell r="Q4121">
            <v>44133.581273148098</v>
          </cell>
          <cell r="S4121" t="str">
            <v>FRANKIE</v>
          </cell>
          <cell r="V4121" t="str">
            <v>41.963643</v>
          </cell>
          <cell r="W4121" t="str">
            <v>-71.191943</v>
          </cell>
        </row>
        <row r="4122">
          <cell r="B4122">
            <v>601587</v>
          </cell>
          <cell r="C4122" t="str">
            <v>J C SOLOMONESE ELEMENTAR</v>
          </cell>
          <cell r="D4122" t="str">
            <v>COSTA</v>
          </cell>
          <cell r="E4122">
            <v>0</v>
          </cell>
          <cell r="F4122" t="str">
            <v>R</v>
          </cell>
          <cell r="G4122" t="str">
            <v>315 WEST MAIN</v>
          </cell>
          <cell r="H4122" t="str">
            <v>NORTON</v>
          </cell>
          <cell r="I4122" t="str">
            <v>MA</v>
          </cell>
          <cell r="J4122" t="str">
            <v>2766.</v>
          </cell>
          <cell r="K4122" t="str">
            <v>High Confidence Auto Street Ref Geocoded</v>
          </cell>
          <cell r="M4122" t="str">
            <v>COSTA</v>
          </cell>
          <cell r="N4122" t="str">
            <v>COSTA</v>
          </cell>
          <cell r="P4122">
            <v>44002</v>
          </cell>
          <cell r="Q4122">
            <v>44133.581273148098</v>
          </cell>
          <cell r="S4122" t="str">
            <v>FRANKIE</v>
          </cell>
          <cell r="V4122" t="str">
            <v>41.951655</v>
          </cell>
          <cell r="W4122" t="str">
            <v>-71.224459</v>
          </cell>
        </row>
        <row r="4123">
          <cell r="B4123">
            <v>601588</v>
          </cell>
          <cell r="C4123" t="str">
            <v>NORTON MIDDLE SCHOOL</v>
          </cell>
          <cell r="D4123" t="str">
            <v>COSTA</v>
          </cell>
          <cell r="E4123">
            <v>0</v>
          </cell>
          <cell r="F4123" t="str">
            <v>R</v>
          </cell>
          <cell r="G4123" t="str">
            <v>215 WEST MAIN STREET</v>
          </cell>
          <cell r="H4123" t="str">
            <v>NORTON</v>
          </cell>
          <cell r="I4123" t="str">
            <v>MA</v>
          </cell>
          <cell r="J4123" t="str">
            <v>2766.</v>
          </cell>
          <cell r="K4123" t="str">
            <v>Exact Auto Street Reference Geocoded</v>
          </cell>
          <cell r="M4123" t="str">
            <v>COSTA</v>
          </cell>
          <cell r="N4123" t="str">
            <v>COSTA</v>
          </cell>
          <cell r="P4123">
            <v>44002</v>
          </cell>
          <cell r="Q4123">
            <v>44133.581273148098</v>
          </cell>
          <cell r="S4123" t="str">
            <v>FRANKIE</v>
          </cell>
          <cell r="V4123" t="str">
            <v>41.957205</v>
          </cell>
          <cell r="W4123" t="str">
            <v>-71.211285</v>
          </cell>
        </row>
        <row r="4124">
          <cell r="B4124">
            <v>601590</v>
          </cell>
          <cell r="C4124" t="str">
            <v>ALICE MACOMBER PRIMARY S</v>
          </cell>
          <cell r="D4124" t="str">
            <v>COSTA</v>
          </cell>
          <cell r="E4124">
            <v>0</v>
          </cell>
          <cell r="F4124" t="str">
            <v>R</v>
          </cell>
          <cell r="G4124" t="str">
            <v>154 GIFFORD ROAD</v>
          </cell>
          <cell r="H4124" t="str">
            <v>WESTPORT</v>
          </cell>
          <cell r="I4124" t="str">
            <v>MA</v>
          </cell>
          <cell r="J4124" t="str">
            <v>2790.</v>
          </cell>
          <cell r="K4124" t="str">
            <v>Exact Auto Street Reference Geocoded</v>
          </cell>
          <cell r="M4124" t="str">
            <v>COSTA</v>
          </cell>
          <cell r="N4124" t="str">
            <v>COSTA</v>
          </cell>
          <cell r="P4124">
            <v>44002</v>
          </cell>
          <cell r="Q4124">
            <v>44133.581273148098</v>
          </cell>
          <cell r="S4124" t="str">
            <v>FRANKIE</v>
          </cell>
          <cell r="V4124" t="str">
            <v>41.652243</v>
          </cell>
          <cell r="W4124" t="str">
            <v>-71.082946</v>
          </cell>
        </row>
        <row r="4125">
          <cell r="B4125">
            <v>601591</v>
          </cell>
          <cell r="C4125" t="str">
            <v>WESTPORT ELEMENTARY SCHO</v>
          </cell>
          <cell r="D4125" t="str">
            <v>COSTA</v>
          </cell>
          <cell r="E4125">
            <v>0</v>
          </cell>
          <cell r="F4125" t="str">
            <v>R</v>
          </cell>
          <cell r="G4125" t="str">
            <v>380 OLD COUNTY ROAD</v>
          </cell>
          <cell r="H4125" t="str">
            <v>WESTPORT</v>
          </cell>
          <cell r="I4125" t="str">
            <v>MA</v>
          </cell>
          <cell r="J4125" t="str">
            <v>2790.</v>
          </cell>
          <cell r="K4125" t="str">
            <v>Exact Auto Street Reference Geocoded</v>
          </cell>
          <cell r="M4125" t="str">
            <v>COSTA</v>
          </cell>
          <cell r="N4125" t="str">
            <v>COSTA</v>
          </cell>
          <cell r="P4125">
            <v>44002</v>
          </cell>
          <cell r="Q4125">
            <v>44133.581273148098</v>
          </cell>
          <cell r="S4125" t="str">
            <v>FRANKIE</v>
          </cell>
          <cell r="V4125" t="str">
            <v>41.621692</v>
          </cell>
          <cell r="W4125" t="str">
            <v>-71.065598</v>
          </cell>
        </row>
        <row r="4126">
          <cell r="B4126">
            <v>601592</v>
          </cell>
          <cell r="C4126" t="str">
            <v>WESTPORT HIGH SCHOOL</v>
          </cell>
          <cell r="D4126" t="str">
            <v>COSTA</v>
          </cell>
          <cell r="E4126">
            <v>0</v>
          </cell>
          <cell r="F4126" t="str">
            <v>R</v>
          </cell>
          <cell r="G4126" t="str">
            <v>19 MAIN ROAD</v>
          </cell>
          <cell r="H4126" t="str">
            <v>WESTPORT</v>
          </cell>
          <cell r="I4126" t="str">
            <v>MA</v>
          </cell>
          <cell r="J4126" t="str">
            <v>2790.</v>
          </cell>
          <cell r="K4126" t="str">
            <v>Exact Auto Street Reference Geocoded</v>
          </cell>
          <cell r="M4126" t="str">
            <v>COSTA</v>
          </cell>
          <cell r="N4126" t="str">
            <v>COSTA</v>
          </cell>
          <cell r="P4126">
            <v>44002</v>
          </cell>
          <cell r="Q4126">
            <v>44133.581273148098</v>
          </cell>
          <cell r="S4126" t="str">
            <v>FRANKIE</v>
          </cell>
          <cell r="V4126" t="str">
            <v>41.622294</v>
          </cell>
          <cell r="W4126" t="str">
            <v>-71.079715</v>
          </cell>
        </row>
        <row r="4127">
          <cell r="B4127">
            <v>601594</v>
          </cell>
          <cell r="C4127" t="str">
            <v>LIFEWORKS</v>
          </cell>
          <cell r="D4127" t="str">
            <v>COSTA</v>
          </cell>
          <cell r="E4127">
            <v>0</v>
          </cell>
          <cell r="F4127" t="str">
            <v>R</v>
          </cell>
          <cell r="G4127" t="str">
            <v>476-480 BROADWAY STREET</v>
          </cell>
          <cell r="H4127" t="str">
            <v>METHUEN</v>
          </cell>
          <cell r="I4127" t="str">
            <v>MA</v>
          </cell>
          <cell r="J4127" t="str">
            <v>1844.</v>
          </cell>
          <cell r="K4127" t="str">
            <v>Med Confidence Auto Street Ref Geocoded</v>
          </cell>
          <cell r="M4127" t="str">
            <v>COSTA</v>
          </cell>
          <cell r="N4127" t="str">
            <v>COSTA</v>
          </cell>
          <cell r="P4127">
            <v>44002</v>
          </cell>
          <cell r="Q4127">
            <v>44133.581273148098</v>
          </cell>
          <cell r="S4127" t="str">
            <v>FRANKIE</v>
          </cell>
          <cell r="V4127" t="str">
            <v>42.739065</v>
          </cell>
          <cell r="W4127" t="str">
            <v>-71.196188</v>
          </cell>
        </row>
        <row r="4128">
          <cell r="B4128">
            <v>601595</v>
          </cell>
          <cell r="C4128" t="str">
            <v>BEVERLY HIGH</v>
          </cell>
          <cell r="D4128" t="str">
            <v>COSTA</v>
          </cell>
          <cell r="E4128">
            <v>0</v>
          </cell>
          <cell r="F4128" t="str">
            <v>R</v>
          </cell>
          <cell r="G4128" t="str">
            <v>100 SOHIER ROAD</v>
          </cell>
          <cell r="H4128" t="str">
            <v>BEVERLY</v>
          </cell>
          <cell r="I4128" t="str">
            <v>MA</v>
          </cell>
          <cell r="J4128" t="str">
            <v>1915.</v>
          </cell>
          <cell r="K4128" t="str">
            <v>Exact Auto Street Reference Geocoded</v>
          </cell>
          <cell r="M4128" t="str">
            <v>COSTA</v>
          </cell>
          <cell r="N4128" t="str">
            <v>COSTA</v>
          </cell>
          <cell r="P4128">
            <v>44002</v>
          </cell>
          <cell r="Q4128">
            <v>44133.581273148098</v>
          </cell>
          <cell r="S4128" t="str">
            <v>FRANKIE</v>
          </cell>
          <cell r="V4128" t="str">
            <v>42.566988</v>
          </cell>
          <cell r="W4128" t="str">
            <v>-70.879064</v>
          </cell>
        </row>
        <row r="4129">
          <cell r="B4129">
            <v>601596</v>
          </cell>
          <cell r="C4129" t="str">
            <v>BRISCOE MIDDLE</v>
          </cell>
          <cell r="D4129" t="str">
            <v>COSTA</v>
          </cell>
          <cell r="E4129">
            <v>0</v>
          </cell>
          <cell r="F4129" t="str">
            <v>R</v>
          </cell>
          <cell r="G4129" t="str">
            <v>7 SOHIER ROAD</v>
          </cell>
          <cell r="H4129" t="str">
            <v>BEVERLY</v>
          </cell>
          <cell r="I4129" t="str">
            <v>MA</v>
          </cell>
          <cell r="J4129" t="str">
            <v>1915.</v>
          </cell>
          <cell r="K4129" t="str">
            <v>Exact Auto Street Reference Geocoded</v>
          </cell>
          <cell r="M4129" t="str">
            <v>COSTA</v>
          </cell>
          <cell r="N4129" t="str">
            <v>COSTA</v>
          </cell>
          <cell r="P4129">
            <v>44002</v>
          </cell>
          <cell r="Q4129">
            <v>44133.581273148098</v>
          </cell>
          <cell r="S4129" t="str">
            <v>FRANKIE</v>
          </cell>
          <cell r="V4129" t="str">
            <v>42.558590</v>
          </cell>
          <cell r="W4129" t="str">
            <v>-70.879930</v>
          </cell>
        </row>
        <row r="4130">
          <cell r="B4130">
            <v>601597</v>
          </cell>
          <cell r="C4130" t="str">
            <v>BEEMAN MEMORIAL</v>
          </cell>
          <cell r="D4130" t="str">
            <v>COSTA</v>
          </cell>
          <cell r="E4130">
            <v>0</v>
          </cell>
          <cell r="F4130" t="str">
            <v>T</v>
          </cell>
          <cell r="G4130" t="str">
            <v>100 CHERRY STREET</v>
          </cell>
          <cell r="H4130" t="str">
            <v>GLOUCESTER</v>
          </cell>
          <cell r="I4130" t="str">
            <v>MA</v>
          </cell>
          <cell r="J4130" t="str">
            <v>1930.</v>
          </cell>
          <cell r="K4130" t="str">
            <v>Exact Auto Street Reference Geocoded</v>
          </cell>
          <cell r="M4130" t="str">
            <v>COSTA</v>
          </cell>
          <cell r="N4130" t="str">
            <v>COSTA</v>
          </cell>
          <cell r="P4130">
            <v>44002</v>
          </cell>
          <cell r="Q4130">
            <v>44127.702152777798</v>
          </cell>
          <cell r="R4130">
            <v>44256</v>
          </cell>
          <cell r="S4130" t="str">
            <v>FRANKIE</v>
          </cell>
          <cell r="V4130" t="str">
            <v>42.635599</v>
          </cell>
          <cell r="W4130" t="str">
            <v>-70.668532</v>
          </cell>
        </row>
        <row r="4131">
          <cell r="B4131">
            <v>601598</v>
          </cell>
          <cell r="C4131" t="str">
            <v>WEST PARISH</v>
          </cell>
          <cell r="D4131" t="str">
            <v>COSTA</v>
          </cell>
          <cell r="E4131">
            <v>0</v>
          </cell>
          <cell r="F4131" t="str">
            <v>T</v>
          </cell>
          <cell r="G4131" t="str">
            <v>35 CONCORD STREET</v>
          </cell>
          <cell r="H4131" t="str">
            <v>GLOUCESTER</v>
          </cell>
          <cell r="I4131" t="str">
            <v>MA</v>
          </cell>
          <cell r="J4131" t="str">
            <v>1930.</v>
          </cell>
          <cell r="K4131" t="str">
            <v>Exact Auto Street Reference Geocoded</v>
          </cell>
          <cell r="M4131" t="str">
            <v>COSTA</v>
          </cell>
          <cell r="N4131" t="str">
            <v>COSTA</v>
          </cell>
          <cell r="P4131">
            <v>44002</v>
          </cell>
          <cell r="Q4131">
            <v>44127.702152777798</v>
          </cell>
          <cell r="R4131">
            <v>44473</v>
          </cell>
          <cell r="S4131" t="str">
            <v>FRANKIE</v>
          </cell>
          <cell r="V4131" t="str">
            <v>42.621776</v>
          </cell>
          <cell r="W4131" t="str">
            <v>-70.709458</v>
          </cell>
        </row>
        <row r="4132">
          <cell r="B4132">
            <v>601599</v>
          </cell>
          <cell r="C4132" t="str">
            <v>BUKER ELEMENTARY SCHOOL</v>
          </cell>
          <cell r="D4132" t="str">
            <v>COSTA</v>
          </cell>
          <cell r="E4132">
            <v>0</v>
          </cell>
          <cell r="F4132" t="str">
            <v>R</v>
          </cell>
          <cell r="G4132" t="str">
            <v>1 SCHOOL STEET</v>
          </cell>
          <cell r="H4132" t="str">
            <v>WENHAM</v>
          </cell>
          <cell r="I4132" t="str">
            <v>MA</v>
          </cell>
          <cell r="J4132" t="str">
            <v>1984.</v>
          </cell>
          <cell r="K4132" t="str">
            <v>Med Confidence Auto Street Ref Geocoded</v>
          </cell>
          <cell r="M4132" t="str">
            <v>COSTA</v>
          </cell>
          <cell r="N4132" t="str">
            <v>COSTA</v>
          </cell>
          <cell r="P4132">
            <v>44002</v>
          </cell>
          <cell r="Q4132">
            <v>44133.581273148098</v>
          </cell>
          <cell r="S4132" t="str">
            <v>FRANKIE</v>
          </cell>
          <cell r="V4132" t="str">
            <v>42.607860</v>
          </cell>
          <cell r="W4132" t="str">
            <v>-70.886919</v>
          </cell>
        </row>
        <row r="4133">
          <cell r="B4133">
            <v>601600</v>
          </cell>
          <cell r="C4133" t="str">
            <v>CUTLER SCHOOL</v>
          </cell>
          <cell r="D4133" t="str">
            <v>COSTA</v>
          </cell>
          <cell r="E4133">
            <v>0</v>
          </cell>
          <cell r="F4133" t="str">
            <v>R</v>
          </cell>
          <cell r="G4133" t="str">
            <v>ASBURY STREET</v>
          </cell>
          <cell r="H4133" t="str">
            <v>SOUTH HAMILTON</v>
          </cell>
          <cell r="I4133" t="str">
            <v>MA</v>
          </cell>
          <cell r="J4133" t="str">
            <v>1982.</v>
          </cell>
          <cell r="K4133" t="str">
            <v>Ambiguous Auto Street Ref Geocode</v>
          </cell>
          <cell r="M4133" t="str">
            <v>COSTA</v>
          </cell>
          <cell r="N4133" t="str">
            <v>COSTA</v>
          </cell>
          <cell r="P4133">
            <v>44002</v>
          </cell>
          <cell r="Q4133">
            <v>44133.581273148098</v>
          </cell>
          <cell r="S4133" t="str">
            <v>FRANKIE</v>
          </cell>
          <cell r="V4133" t="str">
            <v>42.613325</v>
          </cell>
          <cell r="W4133" t="str">
            <v>-70.872340</v>
          </cell>
        </row>
        <row r="4134">
          <cell r="B4134">
            <v>601601</v>
          </cell>
          <cell r="C4134" t="str">
            <v>CALEB DUSTIN HUNKING</v>
          </cell>
          <cell r="D4134" t="str">
            <v>COSTA</v>
          </cell>
          <cell r="E4134">
            <v>0</v>
          </cell>
          <cell r="F4134" t="str">
            <v>R</v>
          </cell>
          <cell r="G4134" t="str">
            <v>100 WINCHESTER</v>
          </cell>
          <cell r="H4134" t="str">
            <v>HAVERHILL</v>
          </cell>
          <cell r="I4134" t="str">
            <v>MA</v>
          </cell>
          <cell r="J4134" t="str">
            <v>1830.</v>
          </cell>
          <cell r="K4134" t="str">
            <v>High Confidence Auto Street Ref Geocoded</v>
          </cell>
          <cell r="M4134" t="str">
            <v>COSTA</v>
          </cell>
          <cell r="N4134" t="str">
            <v>COSTA</v>
          </cell>
          <cell r="P4134">
            <v>44002</v>
          </cell>
          <cell r="Q4134">
            <v>44133.581273148098</v>
          </cell>
          <cell r="S4134" t="str">
            <v>FRANKIE</v>
          </cell>
          <cell r="V4134" t="str">
            <v>42.759570</v>
          </cell>
          <cell r="W4134" t="str">
            <v>-71.085636</v>
          </cell>
        </row>
        <row r="4135">
          <cell r="B4135">
            <v>601602</v>
          </cell>
          <cell r="C4135" t="str">
            <v>CONSENTINO SCHOOL</v>
          </cell>
          <cell r="D4135" t="str">
            <v>COSTA</v>
          </cell>
          <cell r="E4135">
            <v>0</v>
          </cell>
          <cell r="F4135" t="str">
            <v>R</v>
          </cell>
          <cell r="G4135" t="str">
            <v>685 WASHINGTON</v>
          </cell>
          <cell r="H4135" t="str">
            <v>HAVERHILL</v>
          </cell>
          <cell r="I4135" t="str">
            <v>MA</v>
          </cell>
          <cell r="J4135" t="str">
            <v>1830.</v>
          </cell>
          <cell r="K4135" t="str">
            <v>High Confidence Auto Street Ref Geocoded</v>
          </cell>
          <cell r="M4135" t="str">
            <v>COSTA</v>
          </cell>
          <cell r="N4135" t="str">
            <v>COSTA</v>
          </cell>
          <cell r="P4135">
            <v>44002</v>
          </cell>
          <cell r="Q4135">
            <v>44133.581273148098</v>
          </cell>
          <cell r="S4135" t="str">
            <v>FRANKIE</v>
          </cell>
          <cell r="V4135" t="str">
            <v>42.770252</v>
          </cell>
          <cell r="W4135" t="str">
            <v>-71.104337</v>
          </cell>
        </row>
        <row r="4136">
          <cell r="B4136">
            <v>601603</v>
          </cell>
          <cell r="C4136" t="str">
            <v>PAUL F DOYON MEMORIAL</v>
          </cell>
          <cell r="D4136" t="str">
            <v>COSTA</v>
          </cell>
          <cell r="E4136">
            <v>0</v>
          </cell>
          <cell r="F4136" t="str">
            <v>T</v>
          </cell>
          <cell r="G4136" t="str">
            <v>216 LINEBROOK ROAD</v>
          </cell>
          <cell r="H4136" t="str">
            <v>IPSWICH</v>
          </cell>
          <cell r="I4136" t="str">
            <v>MA</v>
          </cell>
          <cell r="J4136" t="str">
            <v>1938.</v>
          </cell>
          <cell r="K4136" t="str">
            <v>Exact Auto Street Reference Geocoded</v>
          </cell>
          <cell r="M4136" t="str">
            <v>COSTA</v>
          </cell>
          <cell r="N4136" t="str">
            <v>COSTA</v>
          </cell>
          <cell r="P4136">
            <v>44002</v>
          </cell>
          <cell r="Q4136">
            <v>44127.702152777798</v>
          </cell>
          <cell r="S4136" t="str">
            <v>FRANKIE</v>
          </cell>
          <cell r="V4136" t="str">
            <v>42.686215</v>
          </cell>
          <cell r="W4136" t="str">
            <v>-70.882861</v>
          </cell>
        </row>
        <row r="4137">
          <cell r="B4137">
            <v>601604</v>
          </cell>
          <cell r="C4137" t="str">
            <v>WINTHROP</v>
          </cell>
          <cell r="D4137" t="str">
            <v>COSTA</v>
          </cell>
          <cell r="E4137">
            <v>0</v>
          </cell>
          <cell r="F4137" t="str">
            <v>T</v>
          </cell>
          <cell r="G4137" t="str">
            <v>63 CENTRAL STREET</v>
          </cell>
          <cell r="H4137" t="str">
            <v>IPSWICH</v>
          </cell>
          <cell r="I4137" t="str">
            <v>MA</v>
          </cell>
          <cell r="J4137" t="str">
            <v>1938.</v>
          </cell>
          <cell r="K4137" t="str">
            <v>High Confidence Auto Street Ref Geocoded</v>
          </cell>
          <cell r="M4137" t="str">
            <v>COSTA</v>
          </cell>
          <cell r="N4137" t="str">
            <v>COSTA</v>
          </cell>
          <cell r="P4137">
            <v>44002</v>
          </cell>
          <cell r="Q4137">
            <v>44134.628391203703</v>
          </cell>
          <cell r="S4137" t="str">
            <v>FRANKIE</v>
          </cell>
          <cell r="V4137" t="str">
            <v>42.681413</v>
          </cell>
          <cell r="W4137" t="str">
            <v>-70.839771</v>
          </cell>
        </row>
        <row r="4138">
          <cell r="B4138">
            <v>601605</v>
          </cell>
          <cell r="C4138" t="str">
            <v>FROST EDUCATIONAL COMPLEX</v>
          </cell>
          <cell r="D4138" t="str">
            <v>COSTA</v>
          </cell>
          <cell r="E4138">
            <v>0</v>
          </cell>
          <cell r="F4138" t="str">
            <v>T</v>
          </cell>
          <cell r="G4138" t="str">
            <v>33 HAMLET STREET</v>
          </cell>
          <cell r="H4138" t="str">
            <v>LAWRENCE</v>
          </cell>
          <cell r="I4138" t="str">
            <v>MA</v>
          </cell>
          <cell r="J4138" t="str">
            <v>1843.</v>
          </cell>
          <cell r="K4138" t="str">
            <v>Exact Auto Street Reference Geocoded</v>
          </cell>
          <cell r="M4138" t="str">
            <v>COSTA</v>
          </cell>
          <cell r="N4138" t="str">
            <v>COSTA</v>
          </cell>
          <cell r="P4138">
            <v>44002</v>
          </cell>
          <cell r="Q4138">
            <v>44088.438148148103</v>
          </cell>
          <cell r="S4138" t="str">
            <v>FRANKIE</v>
          </cell>
          <cell r="V4138" t="str">
            <v>42.685795</v>
          </cell>
          <cell r="W4138" t="str">
            <v>-71.168009</v>
          </cell>
        </row>
        <row r="4139">
          <cell r="B4139">
            <v>601606</v>
          </cell>
          <cell r="C4139" t="str">
            <v>SOUTH LAWRENCE EAST EDUCATI</v>
          </cell>
          <cell r="D4139" t="str">
            <v>COSTA</v>
          </cell>
          <cell r="E4139">
            <v>0</v>
          </cell>
          <cell r="F4139" t="str">
            <v>T</v>
          </cell>
          <cell r="G4139" t="str">
            <v>165 CRAWFORD STREET</v>
          </cell>
          <cell r="H4139" t="str">
            <v>LAWRENCE</v>
          </cell>
          <cell r="I4139" t="str">
            <v>MA</v>
          </cell>
          <cell r="J4139" t="str">
            <v>1842.</v>
          </cell>
          <cell r="K4139" t="str">
            <v>High Confidence Auto Street Ref Geocoded</v>
          </cell>
          <cell r="M4139" t="str">
            <v>COSTA</v>
          </cell>
          <cell r="N4139" t="str">
            <v>COSTA</v>
          </cell>
          <cell r="P4139">
            <v>44002</v>
          </cell>
          <cell r="Q4139">
            <v>44088.438148148103</v>
          </cell>
          <cell r="S4139" t="str">
            <v>FRANKIE</v>
          </cell>
          <cell r="V4139" t="str">
            <v>42.692161</v>
          </cell>
          <cell r="W4139" t="str">
            <v>-71.146183</v>
          </cell>
        </row>
        <row r="4140">
          <cell r="B4140">
            <v>601607</v>
          </cell>
          <cell r="C4140" t="str">
            <v>COMMUNITY DAY WEBSTER</v>
          </cell>
          <cell r="D4140" t="str">
            <v>COSTA</v>
          </cell>
          <cell r="E4140">
            <v>0</v>
          </cell>
          <cell r="F4140" t="str">
            <v>T</v>
          </cell>
          <cell r="G4140" t="str">
            <v>7-9 BALLARD WAY</v>
          </cell>
          <cell r="H4140" t="str">
            <v>LAWRENCE</v>
          </cell>
          <cell r="I4140" t="str">
            <v>MA</v>
          </cell>
          <cell r="J4140" t="str">
            <v>1843.</v>
          </cell>
          <cell r="K4140" t="str">
            <v>Exact Auto Street Reference Geocoded</v>
          </cell>
          <cell r="M4140" t="str">
            <v>COSTA</v>
          </cell>
          <cell r="N4140" t="str">
            <v>COSTA</v>
          </cell>
          <cell r="P4140">
            <v>44002</v>
          </cell>
          <cell r="Q4140">
            <v>44088.438148148103</v>
          </cell>
          <cell r="R4140">
            <v>44473</v>
          </cell>
          <cell r="S4140" t="str">
            <v>FRANKIE</v>
          </cell>
          <cell r="V4140" t="str">
            <v>42.684775</v>
          </cell>
          <cell r="W4140" t="str">
            <v>-71.185960</v>
          </cell>
        </row>
        <row r="4141">
          <cell r="B4141">
            <v>601608</v>
          </cell>
          <cell r="C4141" t="str">
            <v>LAWRENCE CATHOLIC ACADEMY I</v>
          </cell>
          <cell r="D4141" t="str">
            <v>COSTA</v>
          </cell>
          <cell r="E4141">
            <v>0</v>
          </cell>
          <cell r="F4141" t="str">
            <v>T</v>
          </cell>
          <cell r="G4141" t="str">
            <v>101 Parker Street</v>
          </cell>
          <cell r="H4141" t="str">
            <v>Lawrence</v>
          </cell>
          <cell r="I4141" t="str">
            <v>MA</v>
          </cell>
          <cell r="J4141" t="str">
            <v>1843.</v>
          </cell>
          <cell r="K4141" t="str">
            <v>Exact Auto Street Reference Geocoded</v>
          </cell>
          <cell r="M4141" t="str">
            <v>COSTA</v>
          </cell>
          <cell r="N4141" t="str">
            <v>COSTA</v>
          </cell>
          <cell r="P4141">
            <v>44002</v>
          </cell>
          <cell r="Q4141">
            <v>44088.438148148103</v>
          </cell>
          <cell r="R4141">
            <v>44473</v>
          </cell>
          <cell r="S4141" t="str">
            <v>FRANKIE</v>
          </cell>
          <cell r="V4141" t="str">
            <v>42.697406</v>
          </cell>
          <cell r="W4141" t="str">
            <v>-71.158633</v>
          </cell>
        </row>
        <row r="4142">
          <cell r="B4142">
            <v>601609</v>
          </cell>
          <cell r="C4142" t="str">
            <v>HUCKLEBERRY HILL</v>
          </cell>
          <cell r="D4142" t="str">
            <v>COSTA</v>
          </cell>
          <cell r="E4142">
            <v>0</v>
          </cell>
          <cell r="F4142" t="str">
            <v>M</v>
          </cell>
          <cell r="G4142" t="str">
            <v>5 KNOLL ROAD</v>
          </cell>
          <cell r="H4142" t="str">
            <v>LYNNFIELD</v>
          </cell>
          <cell r="I4142" t="str">
            <v>MA</v>
          </cell>
          <cell r="J4142" t="str">
            <v>1940.</v>
          </cell>
          <cell r="K4142" t="str">
            <v>Exact Auto Street Reference Geocoded</v>
          </cell>
          <cell r="M4142" t="str">
            <v>COSTA</v>
          </cell>
          <cell r="N4142" t="str">
            <v>COSTA</v>
          </cell>
          <cell r="P4142">
            <v>44002</v>
          </cell>
          <cell r="Q4142">
            <v>44028.581030092602</v>
          </cell>
          <cell r="S4142" t="str">
            <v>FRANKIE</v>
          </cell>
          <cell r="V4142" t="str">
            <v>42.523383</v>
          </cell>
          <cell r="W4142" t="str">
            <v>-71.022199</v>
          </cell>
        </row>
        <row r="4143">
          <cell r="B4143">
            <v>601610</v>
          </cell>
          <cell r="C4143" t="str">
            <v>SUMMER STREET</v>
          </cell>
          <cell r="D4143" t="str">
            <v>COSTA</v>
          </cell>
          <cell r="E4143">
            <v>0</v>
          </cell>
          <cell r="F4143" t="str">
            <v>M</v>
          </cell>
          <cell r="G4143" t="str">
            <v>262 SUMMER</v>
          </cell>
          <cell r="H4143" t="str">
            <v>LYNNFIELD</v>
          </cell>
          <cell r="I4143" t="str">
            <v>MA</v>
          </cell>
          <cell r="J4143" t="str">
            <v>1940.</v>
          </cell>
          <cell r="K4143" t="str">
            <v>High Confidence Auto Street Ref Geocoded</v>
          </cell>
          <cell r="M4143" t="str">
            <v>COSTA</v>
          </cell>
          <cell r="N4143" t="str">
            <v>COSTA</v>
          </cell>
          <cell r="P4143">
            <v>44002</v>
          </cell>
          <cell r="Q4143">
            <v>44028.581030092602</v>
          </cell>
          <cell r="S4143" t="str">
            <v>FRANKIE</v>
          </cell>
          <cell r="V4143" t="str">
            <v>42.532831</v>
          </cell>
          <cell r="W4143" t="str">
            <v>-71.040858</v>
          </cell>
        </row>
        <row r="4144">
          <cell r="B4144">
            <v>601611</v>
          </cell>
          <cell r="C4144" t="str">
            <v>GLOVER</v>
          </cell>
          <cell r="D4144" t="str">
            <v>COSTA</v>
          </cell>
          <cell r="E4144">
            <v>0</v>
          </cell>
          <cell r="F4144" t="str">
            <v>R</v>
          </cell>
          <cell r="G4144" t="str">
            <v>9 MAPLE STREET</v>
          </cell>
          <cell r="H4144" t="str">
            <v>MARBLEHEAD</v>
          </cell>
          <cell r="I4144" t="str">
            <v>MA</v>
          </cell>
          <cell r="J4144" t="str">
            <v>1945.</v>
          </cell>
          <cell r="K4144" t="str">
            <v>Exact Auto Street Reference Geocoded</v>
          </cell>
          <cell r="M4144" t="str">
            <v>COSTA</v>
          </cell>
          <cell r="N4144" t="str">
            <v>COSTA</v>
          </cell>
          <cell r="P4144">
            <v>44002</v>
          </cell>
          <cell r="Q4144">
            <v>44133.581273148098</v>
          </cell>
          <cell r="S4144" t="str">
            <v>FRANKIE</v>
          </cell>
          <cell r="V4144" t="str">
            <v>42.489837</v>
          </cell>
          <cell r="W4144" t="str">
            <v>-70.880057</v>
          </cell>
        </row>
        <row r="4145">
          <cell r="B4145">
            <v>601612</v>
          </cell>
          <cell r="C4145" t="str">
            <v>VETERAN S MIDDLE SCHOOL</v>
          </cell>
          <cell r="D4145" t="str">
            <v>COSTA</v>
          </cell>
          <cell r="E4145">
            <v>0</v>
          </cell>
          <cell r="F4145" t="str">
            <v>R</v>
          </cell>
          <cell r="G4145" t="str">
            <v>215 PLEASANT STREET</v>
          </cell>
          <cell r="H4145" t="str">
            <v>MARBLEHEAD</v>
          </cell>
          <cell r="I4145" t="str">
            <v>MA</v>
          </cell>
          <cell r="J4145" t="str">
            <v>1945.</v>
          </cell>
          <cell r="K4145" t="str">
            <v>Exact Auto Street Reference Geocoded</v>
          </cell>
          <cell r="M4145" t="str">
            <v>COSTA</v>
          </cell>
          <cell r="N4145" t="str">
            <v>COSTA</v>
          </cell>
          <cell r="P4145">
            <v>44002</v>
          </cell>
          <cell r="Q4145">
            <v>44133.581273148098</v>
          </cell>
          <cell r="S4145" t="str">
            <v>FRANKIE</v>
          </cell>
          <cell r="V4145" t="str">
            <v>42.497768</v>
          </cell>
          <cell r="W4145" t="str">
            <v>-70.860688</v>
          </cell>
        </row>
        <row r="4146">
          <cell r="B4146">
            <v>601613</v>
          </cell>
          <cell r="C4146" t="str">
            <v>METHUEN HIGH SCHOOL</v>
          </cell>
          <cell r="D4146" t="str">
            <v>COSTA</v>
          </cell>
          <cell r="E4146">
            <v>0</v>
          </cell>
          <cell r="F4146" t="str">
            <v>R</v>
          </cell>
          <cell r="G4146" t="str">
            <v>1 RANGER ROAD</v>
          </cell>
          <cell r="H4146" t="str">
            <v>METHUEN</v>
          </cell>
          <cell r="I4146" t="str">
            <v>MA</v>
          </cell>
          <cell r="J4146" t="str">
            <v>1844.</v>
          </cell>
          <cell r="K4146" t="str">
            <v>Exact Auto Street Reference Geocoded</v>
          </cell>
          <cell r="M4146" t="str">
            <v>COSTA</v>
          </cell>
          <cell r="N4146" t="str">
            <v>COSTA</v>
          </cell>
          <cell r="P4146">
            <v>44002</v>
          </cell>
          <cell r="Q4146">
            <v>44133.581273148098</v>
          </cell>
          <cell r="S4146" t="str">
            <v>FRANKIE</v>
          </cell>
          <cell r="V4146" t="str">
            <v>42.729282</v>
          </cell>
          <cell r="W4146" t="str">
            <v>-71.172155</v>
          </cell>
        </row>
        <row r="4147">
          <cell r="B4147">
            <v>601614</v>
          </cell>
          <cell r="C4147" t="str">
            <v>NEWBURY ELEMENTARY</v>
          </cell>
          <cell r="D4147" t="str">
            <v>COSTA</v>
          </cell>
          <cell r="E4147">
            <v>0</v>
          </cell>
          <cell r="F4147" t="str">
            <v>T</v>
          </cell>
          <cell r="G4147" t="str">
            <v>63 HANOVER STREET</v>
          </cell>
          <cell r="H4147" t="str">
            <v>NEWBURY</v>
          </cell>
          <cell r="I4147" t="str">
            <v>MA</v>
          </cell>
          <cell r="J4147" t="str">
            <v>1950.</v>
          </cell>
          <cell r="K4147" t="str">
            <v>High Confidence Auto Street Ref Geocoded</v>
          </cell>
          <cell r="M4147" t="str">
            <v>COSTA</v>
          </cell>
          <cell r="N4147" t="str">
            <v>COSTA</v>
          </cell>
          <cell r="P4147">
            <v>44002</v>
          </cell>
          <cell r="Q4147">
            <v>44127.702152777798</v>
          </cell>
          <cell r="S4147" t="str">
            <v>FRANKIE</v>
          </cell>
          <cell r="V4147" t="str">
            <v>42.792125</v>
          </cell>
          <cell r="W4147" t="str">
            <v>-70.870842</v>
          </cell>
        </row>
        <row r="4148">
          <cell r="B4148">
            <v>601615</v>
          </cell>
          <cell r="C4148" t="str">
            <v>PINE GROVE</v>
          </cell>
          <cell r="D4148" t="str">
            <v>COSTA</v>
          </cell>
          <cell r="E4148">
            <v>0</v>
          </cell>
          <cell r="F4148" t="str">
            <v>T</v>
          </cell>
          <cell r="G4148" t="str">
            <v>MAIN STREET</v>
          </cell>
          <cell r="H4148" t="str">
            <v>ROWLEY</v>
          </cell>
          <cell r="I4148" t="str">
            <v>MA</v>
          </cell>
          <cell r="J4148" t="str">
            <v>1969.</v>
          </cell>
          <cell r="K4148" t="str">
            <v>Ambiguous Auto Street Ref Geocode</v>
          </cell>
          <cell r="M4148" t="str">
            <v>COSTA</v>
          </cell>
          <cell r="N4148" t="str">
            <v>COSTA</v>
          </cell>
          <cell r="P4148">
            <v>44002</v>
          </cell>
          <cell r="Q4148">
            <v>44127.702152777798</v>
          </cell>
          <cell r="R4148">
            <v>44473</v>
          </cell>
          <cell r="S4148" t="str">
            <v>FRANKIE</v>
          </cell>
          <cell r="V4148" t="str">
            <v>42.715295</v>
          </cell>
          <cell r="W4148" t="str">
            <v>-70.879735</v>
          </cell>
        </row>
        <row r="4149">
          <cell r="B4149">
            <v>601616</v>
          </cell>
          <cell r="C4149" t="str">
            <v>SALEM HIGH</v>
          </cell>
          <cell r="D4149" t="str">
            <v>COSTA</v>
          </cell>
          <cell r="E4149">
            <v>0</v>
          </cell>
          <cell r="F4149" t="str">
            <v>R</v>
          </cell>
          <cell r="G4149" t="str">
            <v>77 WILSON ST</v>
          </cell>
          <cell r="H4149" t="str">
            <v>SALEM</v>
          </cell>
          <cell r="I4149" t="str">
            <v>MA</v>
          </cell>
          <cell r="J4149" t="str">
            <v>1970.</v>
          </cell>
          <cell r="K4149" t="str">
            <v>High Confidence Auto Street Ref Geocoded</v>
          </cell>
          <cell r="M4149" t="str">
            <v>COSTA</v>
          </cell>
          <cell r="N4149" t="str">
            <v>COSTA</v>
          </cell>
          <cell r="P4149">
            <v>44002</v>
          </cell>
          <cell r="Q4149">
            <v>44133.581273148098</v>
          </cell>
          <cell r="S4149" t="str">
            <v>FRANKIE</v>
          </cell>
          <cell r="V4149" t="str">
            <v>42.508099</v>
          </cell>
          <cell r="W4149" t="str">
            <v>-70.909798</v>
          </cell>
        </row>
        <row r="4150">
          <cell r="B4150">
            <v>601617</v>
          </cell>
          <cell r="C4150" t="str">
            <v>SALTONSTALL</v>
          </cell>
          <cell r="D4150" t="str">
            <v>COSTA</v>
          </cell>
          <cell r="E4150">
            <v>0</v>
          </cell>
          <cell r="F4150" t="str">
            <v>R</v>
          </cell>
          <cell r="G4150" t="str">
            <v>211 LAYFAYETTE DRIVE</v>
          </cell>
          <cell r="H4150" t="str">
            <v>SALEM</v>
          </cell>
          <cell r="I4150" t="str">
            <v>MA</v>
          </cell>
          <cell r="J4150" t="str">
            <v>1970.</v>
          </cell>
          <cell r="K4150" t="str">
            <v>Med Confidence Auto Street Ref Geocoded</v>
          </cell>
          <cell r="M4150" t="str">
            <v>COSTA</v>
          </cell>
          <cell r="N4150" t="str">
            <v>COSTA</v>
          </cell>
          <cell r="P4150">
            <v>44002</v>
          </cell>
          <cell r="Q4150">
            <v>44133.581273148098</v>
          </cell>
          <cell r="S4150" t="str">
            <v>FRANKIE</v>
          </cell>
          <cell r="V4150" t="str">
            <v>42.513299</v>
          </cell>
          <cell r="W4150" t="str">
            <v>-70.892167</v>
          </cell>
        </row>
        <row r="4151">
          <cell r="B4151">
            <v>601618</v>
          </cell>
          <cell r="C4151" t="str">
            <v>VETERANS MEMORIAL</v>
          </cell>
          <cell r="D4151" t="str">
            <v>COSTA</v>
          </cell>
          <cell r="E4151">
            <v>0</v>
          </cell>
          <cell r="F4151" t="str">
            <v>T</v>
          </cell>
          <cell r="G4151" t="str">
            <v>39 HURD AVE</v>
          </cell>
          <cell r="H4151" t="str">
            <v>SAUGUS</v>
          </cell>
          <cell r="I4151" t="str">
            <v>MA</v>
          </cell>
          <cell r="J4151" t="str">
            <v>1906.</v>
          </cell>
          <cell r="K4151" t="str">
            <v>High Confidence Auto Street Ref Geocoded</v>
          </cell>
          <cell r="M4151" t="str">
            <v>COSTA</v>
          </cell>
          <cell r="N4151" t="str">
            <v>COSTA</v>
          </cell>
          <cell r="P4151">
            <v>44002</v>
          </cell>
          <cell r="Q4151">
            <v>44088.4596296296</v>
          </cell>
          <cell r="S4151" t="str">
            <v>FRANKIE</v>
          </cell>
          <cell r="V4151" t="str">
            <v>42.454914</v>
          </cell>
          <cell r="W4151" t="str">
            <v>-71.003863</v>
          </cell>
        </row>
        <row r="4152">
          <cell r="B4152">
            <v>601619</v>
          </cell>
          <cell r="C4152" t="str">
            <v>PROCTOR ELEMENTARY</v>
          </cell>
          <cell r="D4152" t="str">
            <v>COSTA</v>
          </cell>
          <cell r="E4152">
            <v>0</v>
          </cell>
          <cell r="F4152" t="str">
            <v>T</v>
          </cell>
          <cell r="G4152" t="str">
            <v>60 MAIN STREET</v>
          </cell>
          <cell r="H4152" t="str">
            <v>TOPSFIELD</v>
          </cell>
          <cell r="I4152" t="str">
            <v>MA</v>
          </cell>
          <cell r="J4152" t="str">
            <v>1983.</v>
          </cell>
          <cell r="K4152" t="str">
            <v>Exact Auto Street Reference Geocoded</v>
          </cell>
          <cell r="M4152" t="str">
            <v>COSTA</v>
          </cell>
          <cell r="N4152" t="str">
            <v>COSTA</v>
          </cell>
          <cell r="P4152">
            <v>44002</v>
          </cell>
          <cell r="Q4152">
            <v>44127.702152777798</v>
          </cell>
          <cell r="R4152">
            <v>44473</v>
          </cell>
          <cell r="S4152" t="str">
            <v>FRANKIE</v>
          </cell>
          <cell r="V4152" t="str">
            <v>42.641040</v>
          </cell>
          <cell r="W4152" t="str">
            <v>-70.950287</v>
          </cell>
        </row>
        <row r="4153">
          <cell r="B4153">
            <v>601620</v>
          </cell>
          <cell r="C4153" t="str">
            <v>STEWARD ELEMENTARY</v>
          </cell>
          <cell r="D4153" t="str">
            <v>COSTA</v>
          </cell>
          <cell r="E4153">
            <v>0</v>
          </cell>
          <cell r="F4153" t="str">
            <v>T</v>
          </cell>
          <cell r="G4153" t="str">
            <v>261 PERKINS ROW</v>
          </cell>
          <cell r="H4153" t="str">
            <v>TOPSFIELD</v>
          </cell>
          <cell r="I4153" t="str">
            <v>MA</v>
          </cell>
          <cell r="J4153" t="str">
            <v>1983.</v>
          </cell>
          <cell r="K4153" t="str">
            <v>Exact Auto Street Reference Geocoded</v>
          </cell>
          <cell r="M4153" t="str">
            <v>COSTA</v>
          </cell>
          <cell r="N4153" t="str">
            <v>COSTA</v>
          </cell>
          <cell r="P4153">
            <v>44002</v>
          </cell>
          <cell r="Q4153">
            <v>44127.702152777798</v>
          </cell>
          <cell r="R4153">
            <v>44473</v>
          </cell>
          <cell r="S4153" t="str">
            <v>FRANKIE</v>
          </cell>
          <cell r="V4153" t="str">
            <v>42.646198</v>
          </cell>
          <cell r="W4153" t="str">
            <v>-70.923970</v>
          </cell>
        </row>
        <row r="4154">
          <cell r="B4154">
            <v>601621</v>
          </cell>
          <cell r="C4154" t="str">
            <v>DR ELMER S..BAGNALL</v>
          </cell>
          <cell r="D4154" t="str">
            <v>COSTA</v>
          </cell>
          <cell r="E4154">
            <v>0</v>
          </cell>
          <cell r="F4154" t="str">
            <v>R</v>
          </cell>
          <cell r="G4154" t="str">
            <v>253 SCHOOL STREET</v>
          </cell>
          <cell r="H4154" t="str">
            <v>GROVELAND</v>
          </cell>
          <cell r="I4154" t="str">
            <v>MA</v>
          </cell>
          <cell r="J4154" t="str">
            <v>1834.</v>
          </cell>
          <cell r="K4154" t="str">
            <v>Exact Auto Street Reference Geocoded</v>
          </cell>
          <cell r="M4154" t="str">
            <v>COSTA</v>
          </cell>
          <cell r="N4154" t="str">
            <v>COSTA</v>
          </cell>
          <cell r="P4154">
            <v>44002</v>
          </cell>
          <cell r="Q4154">
            <v>44133.581273148098</v>
          </cell>
          <cell r="S4154" t="str">
            <v>FRANKIE</v>
          </cell>
          <cell r="V4154" t="str">
            <v>42.743432</v>
          </cell>
          <cell r="W4154" t="str">
            <v>-71.021772</v>
          </cell>
        </row>
        <row r="4155">
          <cell r="B4155">
            <v>601622</v>
          </cell>
          <cell r="C4155" t="str">
            <v>DR. JOHN C. PAGE SCHOOL</v>
          </cell>
          <cell r="D4155" t="str">
            <v>COSTA</v>
          </cell>
          <cell r="E4155">
            <v>0</v>
          </cell>
          <cell r="F4155" t="str">
            <v>R</v>
          </cell>
          <cell r="G4155" t="str">
            <v>694 MAIN STREET</v>
          </cell>
          <cell r="H4155" t="str">
            <v>WEST NEWBURY</v>
          </cell>
          <cell r="I4155" t="str">
            <v>MA</v>
          </cell>
          <cell r="J4155" t="str">
            <v>1985.</v>
          </cell>
          <cell r="K4155" t="str">
            <v>Exact Auto Street Reference Geocoded</v>
          </cell>
          <cell r="M4155" t="str">
            <v>COSTA</v>
          </cell>
          <cell r="N4155" t="str">
            <v>COSTA</v>
          </cell>
          <cell r="P4155">
            <v>44002</v>
          </cell>
          <cell r="Q4155">
            <v>44133.581273148098</v>
          </cell>
          <cell r="S4155" t="str">
            <v>FRANKIE</v>
          </cell>
          <cell r="V4155" t="str">
            <v>42.807902</v>
          </cell>
          <cell r="W4155" t="str">
            <v>-70.960215</v>
          </cell>
        </row>
        <row r="4156">
          <cell r="B4156">
            <v>601623</v>
          </cell>
          <cell r="C4156" t="str">
            <v>PENTUCKET HIGH SCHOOL</v>
          </cell>
          <cell r="D4156" t="str">
            <v>COSTA</v>
          </cell>
          <cell r="E4156">
            <v>0</v>
          </cell>
          <cell r="F4156" t="str">
            <v>R</v>
          </cell>
          <cell r="G4156" t="str">
            <v>24 MAIN STREET</v>
          </cell>
          <cell r="H4156" t="str">
            <v>WEST NEWBURY</v>
          </cell>
          <cell r="I4156" t="str">
            <v>MA</v>
          </cell>
          <cell r="J4156" t="str">
            <v>1985.</v>
          </cell>
          <cell r="K4156" t="str">
            <v>High Confidence Auto Street Ref Geocoded</v>
          </cell>
          <cell r="M4156" t="str">
            <v>COSTA</v>
          </cell>
          <cell r="N4156" t="str">
            <v>COSTA</v>
          </cell>
          <cell r="P4156">
            <v>44002</v>
          </cell>
          <cell r="Q4156">
            <v>44133.581273148098</v>
          </cell>
          <cell r="S4156" t="str">
            <v>FRANKIE</v>
          </cell>
          <cell r="V4156" t="str">
            <v>42.781060</v>
          </cell>
          <cell r="W4156" t="str">
            <v>-71.011030</v>
          </cell>
        </row>
        <row r="4157">
          <cell r="B4157">
            <v>601624</v>
          </cell>
          <cell r="C4157" t="str">
            <v>PENTUCKET MIDDLE SCHOOL</v>
          </cell>
          <cell r="D4157" t="str">
            <v>COSTA</v>
          </cell>
          <cell r="E4157">
            <v>0</v>
          </cell>
          <cell r="F4157" t="str">
            <v>R</v>
          </cell>
          <cell r="G4157" t="str">
            <v>22 MAIN STREET</v>
          </cell>
          <cell r="H4157" t="str">
            <v>WEST NEWBURY</v>
          </cell>
          <cell r="I4157" t="str">
            <v>MA</v>
          </cell>
          <cell r="J4157" t="str">
            <v>1985.</v>
          </cell>
          <cell r="K4157" t="str">
            <v>Exact Auto Street Reference Geocoded</v>
          </cell>
          <cell r="M4157" t="str">
            <v>COSTA</v>
          </cell>
          <cell r="N4157" t="str">
            <v>COSTA</v>
          </cell>
          <cell r="P4157">
            <v>44002</v>
          </cell>
          <cell r="Q4157">
            <v>44133.581273148098</v>
          </cell>
          <cell r="S4157" t="str">
            <v>FRANKIE</v>
          </cell>
          <cell r="V4157" t="str">
            <v>42.781630</v>
          </cell>
          <cell r="W4157" t="str">
            <v>-71.010487</v>
          </cell>
        </row>
        <row r="4158">
          <cell r="B4158">
            <v>601625</v>
          </cell>
          <cell r="C4158" t="str">
            <v>GATES</v>
          </cell>
          <cell r="D4158" t="str">
            <v>COSTA</v>
          </cell>
          <cell r="E4158">
            <v>0</v>
          </cell>
          <cell r="F4158" t="str">
            <v>T</v>
          </cell>
          <cell r="G4158" t="str">
            <v>75 SPRUCE STREET</v>
          </cell>
          <cell r="H4158" t="str">
            <v>ACTON</v>
          </cell>
          <cell r="I4158" t="str">
            <v>MA</v>
          </cell>
          <cell r="J4158" t="str">
            <v>1720.</v>
          </cell>
          <cell r="K4158" t="str">
            <v>Exact Auto Street Reference Geocoded</v>
          </cell>
          <cell r="M4158" t="str">
            <v>COSTA</v>
          </cell>
          <cell r="N4158" t="str">
            <v>COSTA</v>
          </cell>
          <cell r="P4158">
            <v>44002</v>
          </cell>
          <cell r="Q4158">
            <v>44091.442627314798</v>
          </cell>
          <cell r="R4158">
            <v>44473</v>
          </cell>
          <cell r="S4158" t="str">
            <v>FRANKIE</v>
          </cell>
          <cell r="V4158" t="str">
            <v>42.479044</v>
          </cell>
          <cell r="W4158" t="str">
            <v>-71.473595</v>
          </cell>
        </row>
        <row r="4159">
          <cell r="B4159">
            <v>601626</v>
          </cell>
          <cell r="C4159" t="str">
            <v>OTTOSON MIDDLE SCHOOL</v>
          </cell>
          <cell r="D4159" t="str">
            <v>COSTA</v>
          </cell>
          <cell r="E4159">
            <v>0</v>
          </cell>
          <cell r="F4159" t="str">
            <v>R</v>
          </cell>
          <cell r="G4159" t="str">
            <v>63 ACTON</v>
          </cell>
          <cell r="H4159" t="str">
            <v>ARLINGTON</v>
          </cell>
          <cell r="I4159" t="str">
            <v>MA</v>
          </cell>
          <cell r="J4159" t="str">
            <v>2174.</v>
          </cell>
          <cell r="K4159" t="str">
            <v>Low Confidence Auto Street Ref Geocoded</v>
          </cell>
          <cell r="M4159" t="str">
            <v>COSTA</v>
          </cell>
          <cell r="N4159" t="str">
            <v>COSTA</v>
          </cell>
          <cell r="P4159">
            <v>44002</v>
          </cell>
          <cell r="Q4159">
            <v>44208.571469907401</v>
          </cell>
          <cell r="S4159" t="str">
            <v>FRANKIE</v>
          </cell>
          <cell r="V4159" t="str">
            <v>42.415447</v>
          </cell>
          <cell r="W4159" t="str">
            <v>-71.148326</v>
          </cell>
        </row>
        <row r="4160">
          <cell r="B4160">
            <v>601627</v>
          </cell>
          <cell r="C4160" t="str">
            <v>ASHLAND MIDDLE SCHOOL</v>
          </cell>
          <cell r="D4160" t="str">
            <v>COSTA</v>
          </cell>
          <cell r="E4160">
            <v>0</v>
          </cell>
          <cell r="F4160" t="str">
            <v>R</v>
          </cell>
          <cell r="G4160" t="str">
            <v>87 WEST UNION STREET</v>
          </cell>
          <cell r="H4160" t="str">
            <v>ASHLAND</v>
          </cell>
          <cell r="I4160" t="str">
            <v>MA</v>
          </cell>
          <cell r="J4160" t="str">
            <v>1721.</v>
          </cell>
          <cell r="K4160" t="str">
            <v>Exact Auto Street Reference Geocoded</v>
          </cell>
          <cell r="M4160" t="str">
            <v>COSTA</v>
          </cell>
          <cell r="N4160" t="str">
            <v>COSTA</v>
          </cell>
          <cell r="P4160">
            <v>44002</v>
          </cell>
          <cell r="Q4160">
            <v>44028.581041666701</v>
          </cell>
          <cell r="S4160" t="str">
            <v>FRANKIE</v>
          </cell>
          <cell r="V4160" t="str">
            <v>42.251035</v>
          </cell>
          <cell r="W4160" t="str">
            <v>-71.472189</v>
          </cell>
        </row>
        <row r="4161">
          <cell r="B4161">
            <v>601628</v>
          </cell>
          <cell r="C4161" t="str">
            <v>HENRY E WARREN ELEM</v>
          </cell>
          <cell r="D4161" t="str">
            <v>COSTA</v>
          </cell>
          <cell r="E4161">
            <v>0</v>
          </cell>
          <cell r="F4161" t="str">
            <v>R</v>
          </cell>
          <cell r="G4161" t="str">
            <v>73 FRUIT STREET</v>
          </cell>
          <cell r="H4161" t="str">
            <v>ASHLAND</v>
          </cell>
          <cell r="I4161" t="str">
            <v>MA</v>
          </cell>
          <cell r="J4161" t="str">
            <v>1721.</v>
          </cell>
          <cell r="K4161" t="str">
            <v>Exact Auto Street Reference Geocoded</v>
          </cell>
          <cell r="M4161" t="str">
            <v>COSTA</v>
          </cell>
          <cell r="N4161" t="str">
            <v>COSTA</v>
          </cell>
          <cell r="P4161">
            <v>44002</v>
          </cell>
          <cell r="Q4161">
            <v>44137.504398148201</v>
          </cell>
          <cell r="S4161" t="str">
            <v>FRANKIE</v>
          </cell>
          <cell r="V4161" t="str">
            <v>42.243238</v>
          </cell>
          <cell r="W4161" t="str">
            <v>-71.445127</v>
          </cell>
        </row>
        <row r="4162">
          <cell r="B4162">
            <v>601629</v>
          </cell>
          <cell r="C4162" t="str">
            <v>LT ELEAZER DAVIS ELEMENT</v>
          </cell>
          <cell r="D4162" t="str">
            <v>COSTA</v>
          </cell>
          <cell r="E4162">
            <v>0</v>
          </cell>
          <cell r="F4162" t="str">
            <v>R</v>
          </cell>
          <cell r="G4162" t="str">
            <v>410 DAVIS ROAD</v>
          </cell>
          <cell r="H4162" t="str">
            <v>BEDFORD</v>
          </cell>
          <cell r="I4162" t="str">
            <v>MA</v>
          </cell>
          <cell r="J4162" t="str">
            <v>1730.</v>
          </cell>
          <cell r="K4162" t="str">
            <v>Exact Auto Street Reference Geocoded</v>
          </cell>
          <cell r="M4162" t="str">
            <v>COSTA</v>
          </cell>
          <cell r="N4162" t="str">
            <v>COSTA</v>
          </cell>
          <cell r="P4162">
            <v>44002</v>
          </cell>
          <cell r="Q4162">
            <v>44083.582233796304</v>
          </cell>
          <cell r="S4162" t="str">
            <v>FRANKIE</v>
          </cell>
          <cell r="V4162" t="str">
            <v>42.483955</v>
          </cell>
          <cell r="W4162" t="str">
            <v>-71.311934</v>
          </cell>
        </row>
        <row r="4163">
          <cell r="B4163">
            <v>601630</v>
          </cell>
          <cell r="C4163" t="str">
            <v>LT JOB LANE ELEMENTARY</v>
          </cell>
          <cell r="D4163" t="str">
            <v>COSTA</v>
          </cell>
          <cell r="E4163">
            <v>0</v>
          </cell>
          <cell r="F4163" t="str">
            <v>R</v>
          </cell>
          <cell r="G4163" t="str">
            <v>66 SWEETWATER AVE</v>
          </cell>
          <cell r="H4163" t="str">
            <v>BEDFORD</v>
          </cell>
          <cell r="I4163" t="str">
            <v>MA</v>
          </cell>
          <cell r="J4163" t="str">
            <v>1730.</v>
          </cell>
          <cell r="K4163" t="str">
            <v>Exact Auto Street Reference Geocoded</v>
          </cell>
          <cell r="M4163" t="str">
            <v>COSTA</v>
          </cell>
          <cell r="N4163" t="str">
            <v>COSTA</v>
          </cell>
          <cell r="P4163">
            <v>44002</v>
          </cell>
          <cell r="Q4163">
            <v>44083.582233796304</v>
          </cell>
          <cell r="S4163" t="str">
            <v>FRANKIE</v>
          </cell>
          <cell r="V4163" t="str">
            <v>42.514076</v>
          </cell>
          <cell r="W4163" t="str">
            <v>-71.278053</v>
          </cell>
        </row>
        <row r="4164">
          <cell r="B4164">
            <v>601631</v>
          </cell>
          <cell r="C4164" t="str">
            <v>LOCKE MIDDLE</v>
          </cell>
          <cell r="D4164" t="str">
            <v>COSTA</v>
          </cell>
          <cell r="E4164">
            <v>0</v>
          </cell>
          <cell r="F4164" t="str">
            <v>TU</v>
          </cell>
          <cell r="G4164" t="str">
            <v>110 ALLEN ROAD</v>
          </cell>
          <cell r="H4164" t="str">
            <v>BILLERICA</v>
          </cell>
          <cell r="I4164" t="str">
            <v>MA</v>
          </cell>
          <cell r="J4164" t="str">
            <v>1821.</v>
          </cell>
          <cell r="K4164" t="str">
            <v>Exact Auto Street Reference Geocoded</v>
          </cell>
          <cell r="M4164" t="str">
            <v>COSTA</v>
          </cell>
          <cell r="N4164" t="str">
            <v>COSTA</v>
          </cell>
          <cell r="P4164">
            <v>44002</v>
          </cell>
          <cell r="Q4164">
            <v>44071.5637152778</v>
          </cell>
          <cell r="S4164" t="str">
            <v>FRANKIE</v>
          </cell>
          <cell r="V4164" t="str">
            <v>42.551975</v>
          </cell>
          <cell r="W4164" t="str">
            <v>-71.247891</v>
          </cell>
        </row>
        <row r="4165">
          <cell r="B4165">
            <v>601632</v>
          </cell>
          <cell r="C4165" t="str">
            <v>MARTIN LUTHER KING JR. S</v>
          </cell>
          <cell r="D4165" t="str">
            <v>COSTA</v>
          </cell>
          <cell r="E4165">
            <v>0</v>
          </cell>
          <cell r="F4165" t="str">
            <v>T</v>
          </cell>
          <cell r="G4165" t="str">
            <v>100 PUTNAM AVENUE</v>
          </cell>
          <cell r="H4165" t="str">
            <v>CAMBRIDGE</v>
          </cell>
          <cell r="I4165" t="str">
            <v>MA</v>
          </cell>
          <cell r="J4165" t="str">
            <v>2139.</v>
          </cell>
          <cell r="K4165" t="str">
            <v>High Confidence Auto Street Ref Geocoded</v>
          </cell>
          <cell r="M4165" t="str">
            <v>COSTA</v>
          </cell>
          <cell r="N4165" t="str">
            <v>COSTA</v>
          </cell>
          <cell r="P4165">
            <v>44002</v>
          </cell>
          <cell r="Q4165">
            <v>44088.460775462998</v>
          </cell>
          <cell r="S4165" t="str">
            <v>FRANKIE</v>
          </cell>
          <cell r="V4165" t="str">
            <v>42.367168</v>
          </cell>
          <cell r="W4165" t="str">
            <v>-71.113533</v>
          </cell>
        </row>
        <row r="4166">
          <cell r="B4166">
            <v>601633</v>
          </cell>
          <cell r="C4166" t="str">
            <v>CHARLES D HARRINGTON</v>
          </cell>
          <cell r="D4166" t="str">
            <v>COSTA</v>
          </cell>
          <cell r="E4166">
            <v>0</v>
          </cell>
          <cell r="F4166" t="str">
            <v>T</v>
          </cell>
          <cell r="G4166" t="str">
            <v>120 RICHARDSON ROAD</v>
          </cell>
          <cell r="H4166" t="str">
            <v>NORTH CHELMSFO</v>
          </cell>
          <cell r="I4166" t="str">
            <v>MA</v>
          </cell>
          <cell r="J4166" t="str">
            <v>1863.</v>
          </cell>
          <cell r="K4166" t="str">
            <v>High Confidence Auto Street Ref Geocoded</v>
          </cell>
          <cell r="M4166" t="str">
            <v>COSTA</v>
          </cell>
          <cell r="N4166" t="str">
            <v>COSTA</v>
          </cell>
          <cell r="P4166">
            <v>44002</v>
          </cell>
          <cell r="Q4166">
            <v>44127.702152777798</v>
          </cell>
          <cell r="S4166" t="str">
            <v>FRANKIE</v>
          </cell>
          <cell r="V4166" t="str">
            <v>42.623321</v>
          </cell>
          <cell r="W4166" t="str">
            <v>-71.379958</v>
          </cell>
        </row>
        <row r="4167">
          <cell r="B4167">
            <v>601634</v>
          </cell>
          <cell r="C4167" t="str">
            <v>COL MOSES PARKER MIDDLE</v>
          </cell>
          <cell r="D4167" t="str">
            <v>COSTA</v>
          </cell>
          <cell r="E4167">
            <v>0</v>
          </cell>
          <cell r="F4167" t="str">
            <v>T</v>
          </cell>
          <cell r="G4167" t="str">
            <v>75 GRANITEVILLE ROAD</v>
          </cell>
          <cell r="H4167" t="str">
            <v>CHELMSFORD</v>
          </cell>
          <cell r="I4167" t="str">
            <v>MA</v>
          </cell>
          <cell r="J4167" t="str">
            <v>1824.</v>
          </cell>
          <cell r="K4167" t="str">
            <v>Exact Auto Street Reference Geocoded</v>
          </cell>
          <cell r="M4167" t="str">
            <v>COSTA</v>
          </cell>
          <cell r="N4167" t="str">
            <v>COSTA</v>
          </cell>
          <cell r="P4167">
            <v>44002</v>
          </cell>
          <cell r="Q4167">
            <v>44127.702152777798</v>
          </cell>
          <cell r="S4167" t="str">
            <v>FRANKIE</v>
          </cell>
          <cell r="V4167" t="str">
            <v>42.618505</v>
          </cell>
          <cell r="W4167" t="str">
            <v>-71.381673</v>
          </cell>
        </row>
        <row r="4168">
          <cell r="B4168">
            <v>601635</v>
          </cell>
          <cell r="C4168" t="str">
            <v>BROOKSIDE</v>
          </cell>
          <cell r="D4168" t="str">
            <v>COSTA</v>
          </cell>
          <cell r="E4168">
            <v>0</v>
          </cell>
          <cell r="F4168" t="str">
            <v>R</v>
          </cell>
          <cell r="G4168" t="str">
            <v>1560 LAKEVIEW AVE</v>
          </cell>
          <cell r="H4168" t="str">
            <v>DRACUT</v>
          </cell>
          <cell r="I4168" t="str">
            <v>MA</v>
          </cell>
          <cell r="J4168" t="str">
            <v>1826.</v>
          </cell>
          <cell r="K4168" t="str">
            <v>Exact Auto Street Reference Geocoded</v>
          </cell>
          <cell r="M4168" t="str">
            <v>COSTA</v>
          </cell>
          <cell r="N4168" t="str">
            <v>COSTA</v>
          </cell>
          <cell r="P4168">
            <v>44002</v>
          </cell>
          <cell r="Q4168">
            <v>44133.581273148098</v>
          </cell>
          <cell r="S4168" t="str">
            <v>FRANKIE</v>
          </cell>
          <cell r="V4168" t="str">
            <v>42.675703</v>
          </cell>
          <cell r="W4168" t="str">
            <v>-71.335804</v>
          </cell>
        </row>
        <row r="4169">
          <cell r="B4169">
            <v>601636</v>
          </cell>
          <cell r="C4169" t="str">
            <v>GEORGE H. ENGLESBY ELEME</v>
          </cell>
          <cell r="D4169" t="str">
            <v>COSTA</v>
          </cell>
          <cell r="E4169">
            <v>0</v>
          </cell>
          <cell r="F4169" t="str">
            <v>R</v>
          </cell>
          <cell r="G4169" t="str">
            <v>1580 LAKEVIEW AVE</v>
          </cell>
          <cell r="H4169" t="str">
            <v>DRACUT</v>
          </cell>
          <cell r="I4169" t="str">
            <v>MA</v>
          </cell>
          <cell r="J4169" t="str">
            <v>1826.</v>
          </cell>
          <cell r="K4169" t="str">
            <v>Exact Auto Street Reference Geocoded</v>
          </cell>
          <cell r="M4169" t="str">
            <v>COSTA</v>
          </cell>
          <cell r="N4169" t="str">
            <v>COSTA</v>
          </cell>
          <cell r="P4169">
            <v>44002</v>
          </cell>
          <cell r="Q4169">
            <v>44133.581273148098</v>
          </cell>
          <cell r="S4169" t="str">
            <v>FRANKIE</v>
          </cell>
          <cell r="V4169" t="str">
            <v>42.676231</v>
          </cell>
          <cell r="W4169" t="str">
            <v>-71.336408</v>
          </cell>
        </row>
        <row r="4170">
          <cell r="B4170">
            <v>601637</v>
          </cell>
          <cell r="C4170" t="str">
            <v>JUSTIN C. RICHARDSON MID</v>
          </cell>
          <cell r="D4170" t="str">
            <v>COSTA</v>
          </cell>
          <cell r="E4170">
            <v>0</v>
          </cell>
          <cell r="F4170" t="str">
            <v>R</v>
          </cell>
          <cell r="G4170" t="str">
            <v>1570 LAKEVIEW AVENUE</v>
          </cell>
          <cell r="H4170" t="str">
            <v>DRACUT</v>
          </cell>
          <cell r="I4170" t="str">
            <v>MA</v>
          </cell>
          <cell r="J4170" t="str">
            <v>1826.</v>
          </cell>
          <cell r="K4170" t="str">
            <v>Exact Auto Street Reference Geocoded</v>
          </cell>
          <cell r="M4170" t="str">
            <v>COSTA</v>
          </cell>
          <cell r="N4170" t="str">
            <v>COSTA</v>
          </cell>
          <cell r="P4170">
            <v>44002</v>
          </cell>
          <cell r="Q4170">
            <v>44133.581273148098</v>
          </cell>
          <cell r="S4170" t="str">
            <v>FRANKIE</v>
          </cell>
          <cell r="V4170" t="str">
            <v>42.675917</v>
          </cell>
          <cell r="W4170" t="str">
            <v>-71.336070</v>
          </cell>
        </row>
        <row r="4171">
          <cell r="B4171">
            <v>601638</v>
          </cell>
          <cell r="C4171" t="str">
            <v>MADELINE ENGLISH</v>
          </cell>
          <cell r="D4171" t="str">
            <v>COSTA</v>
          </cell>
          <cell r="E4171">
            <v>0</v>
          </cell>
          <cell r="F4171" t="str">
            <v>R</v>
          </cell>
          <cell r="G4171" t="str">
            <v>105 WOODVILLE STREET</v>
          </cell>
          <cell r="H4171" t="str">
            <v>EVERETT</v>
          </cell>
          <cell r="I4171" t="str">
            <v>MA</v>
          </cell>
          <cell r="J4171" t="str">
            <v>2149.</v>
          </cell>
          <cell r="K4171" t="str">
            <v>Exact Auto Street Reference Geocoded</v>
          </cell>
          <cell r="M4171" t="str">
            <v>COSTA</v>
          </cell>
          <cell r="N4171" t="str">
            <v>COSTA</v>
          </cell>
          <cell r="O4171" t="str">
            <v>EFFECTIVE 8/10/20 Del in all locations unless cust chooses not to.</v>
          </cell>
          <cell r="P4171">
            <v>44002</v>
          </cell>
          <cell r="Q4171">
            <v>44133.581273148098</v>
          </cell>
          <cell r="R4171">
            <v>44005</v>
          </cell>
          <cell r="S4171" t="str">
            <v>FRANKIE</v>
          </cell>
          <cell r="V4171" t="str">
            <v>42.413511</v>
          </cell>
          <cell r="W4171" t="str">
            <v>-71.068129</v>
          </cell>
        </row>
        <row r="4172">
          <cell r="B4172">
            <v>601639</v>
          </cell>
          <cell r="C4172" t="str">
            <v>PARLIN JR HIGH</v>
          </cell>
          <cell r="D4172" t="str">
            <v>COSTA</v>
          </cell>
          <cell r="E4172">
            <v>0</v>
          </cell>
          <cell r="F4172" t="str">
            <v>R</v>
          </cell>
          <cell r="G4172" t="str">
            <v>587 BROADWAY</v>
          </cell>
          <cell r="H4172" t="str">
            <v>EVERETT</v>
          </cell>
          <cell r="I4172" t="str">
            <v>MA</v>
          </cell>
          <cell r="J4172" t="str">
            <v>2149.</v>
          </cell>
          <cell r="K4172" t="str">
            <v>Exact Auto Street Reference Geocoded</v>
          </cell>
          <cell r="M4172" t="str">
            <v>COSTA</v>
          </cell>
          <cell r="N4172" t="str">
            <v>COSTA</v>
          </cell>
          <cell r="P4172">
            <v>44002</v>
          </cell>
          <cell r="Q4172">
            <v>44133.581273148098</v>
          </cell>
          <cell r="S4172" t="str">
            <v>FRANKIE</v>
          </cell>
          <cell r="V4172" t="str">
            <v>42.411082</v>
          </cell>
          <cell r="W4172" t="str">
            <v>-71.051706</v>
          </cell>
        </row>
        <row r="4173">
          <cell r="B4173">
            <v>601640</v>
          </cell>
          <cell r="C4173" t="str">
            <v>SWALLOW/UNION SCHOOL</v>
          </cell>
          <cell r="D4173" t="str">
            <v>COSTA</v>
          </cell>
          <cell r="E4173">
            <v>0</v>
          </cell>
          <cell r="F4173" t="str">
            <v>T</v>
          </cell>
          <cell r="G4173" t="str">
            <v>SWALLOW UNION BLG</v>
          </cell>
          <cell r="H4173" t="str">
            <v>DUNSTABLE</v>
          </cell>
          <cell r="I4173" t="str">
            <v>MA</v>
          </cell>
          <cell r="J4173" t="str">
            <v>1827.</v>
          </cell>
          <cell r="K4173" t="str">
            <v>Postal Geocoded</v>
          </cell>
          <cell r="M4173" t="str">
            <v>COSTA</v>
          </cell>
          <cell r="N4173" t="str">
            <v>COSTA</v>
          </cell>
          <cell r="P4173">
            <v>44002</v>
          </cell>
          <cell r="Q4173">
            <v>44088.445914351898</v>
          </cell>
          <cell r="S4173" t="str">
            <v>FRANKIE</v>
          </cell>
          <cell r="V4173" t="str">
            <v>42.674400</v>
          </cell>
          <cell r="W4173" t="str">
            <v>-71.497200</v>
          </cell>
        </row>
        <row r="4174">
          <cell r="B4174">
            <v>601641</v>
          </cell>
          <cell r="C4174" t="str">
            <v>ADAMS</v>
          </cell>
          <cell r="D4174" t="str">
            <v>COSTA</v>
          </cell>
          <cell r="E4174">
            <v>0</v>
          </cell>
          <cell r="F4174" t="str">
            <v>R</v>
          </cell>
          <cell r="G4174" t="str">
            <v>235 WOODLAND STREET</v>
          </cell>
          <cell r="H4174" t="str">
            <v>HOLLISTON</v>
          </cell>
          <cell r="I4174" t="str">
            <v>MA</v>
          </cell>
          <cell r="J4174" t="str">
            <v>1746.</v>
          </cell>
          <cell r="K4174" t="str">
            <v>Exact Auto Street Reference Geocoded</v>
          </cell>
          <cell r="M4174" t="str">
            <v>COSTA</v>
          </cell>
          <cell r="N4174" t="str">
            <v>COSTA</v>
          </cell>
          <cell r="P4174">
            <v>44002</v>
          </cell>
          <cell r="Q4174">
            <v>44133.581273148098</v>
          </cell>
          <cell r="S4174" t="str">
            <v>FRANKIE</v>
          </cell>
          <cell r="V4174" t="str">
            <v>42.205891</v>
          </cell>
          <cell r="W4174" t="str">
            <v>-71.420717</v>
          </cell>
        </row>
        <row r="4175">
          <cell r="B4175">
            <v>601642</v>
          </cell>
          <cell r="C4175" t="str">
            <v>HOLLISTON HIGH</v>
          </cell>
          <cell r="D4175" t="str">
            <v>COSTA</v>
          </cell>
          <cell r="E4175">
            <v>0</v>
          </cell>
          <cell r="F4175" t="str">
            <v>R</v>
          </cell>
          <cell r="G4175" t="str">
            <v>370 HOLLIS STREET</v>
          </cell>
          <cell r="H4175" t="str">
            <v>HOLLISTON</v>
          </cell>
          <cell r="I4175" t="str">
            <v>MA</v>
          </cell>
          <cell r="J4175" t="str">
            <v>1746.</v>
          </cell>
          <cell r="K4175" t="str">
            <v>Exact Auto Street Reference Geocoded</v>
          </cell>
          <cell r="M4175" t="str">
            <v>COSTA</v>
          </cell>
          <cell r="N4175" t="str">
            <v>COSTA</v>
          </cell>
          <cell r="P4175">
            <v>44002</v>
          </cell>
          <cell r="Q4175">
            <v>44133.581273148098</v>
          </cell>
          <cell r="R4175">
            <v>44245</v>
          </cell>
          <cell r="S4175" t="str">
            <v>FRANKIE</v>
          </cell>
          <cell r="V4175" t="str">
            <v>42.206630</v>
          </cell>
          <cell r="W4175" t="str">
            <v>-71.444083</v>
          </cell>
        </row>
        <row r="4176">
          <cell r="B4176">
            <v>601643</v>
          </cell>
          <cell r="C4176" t="str">
            <v>MILLER</v>
          </cell>
          <cell r="D4176" t="str">
            <v>COSTA</v>
          </cell>
          <cell r="E4176">
            <v>0</v>
          </cell>
          <cell r="F4176" t="str">
            <v>R</v>
          </cell>
          <cell r="G4176" t="str">
            <v>235 WOODLAND STREET</v>
          </cell>
          <cell r="H4176" t="str">
            <v>HOLLISTON</v>
          </cell>
          <cell r="I4176" t="str">
            <v>MA</v>
          </cell>
          <cell r="J4176" t="str">
            <v>1746.</v>
          </cell>
          <cell r="K4176" t="str">
            <v>Exact Auto Street Reference Geocoded</v>
          </cell>
          <cell r="M4176" t="str">
            <v>COSTA</v>
          </cell>
          <cell r="N4176" t="str">
            <v>COSTA</v>
          </cell>
          <cell r="O4176" t="str">
            <v>EFFECTIVE 8/10/20 Del in all locations unless cust chooses not to.</v>
          </cell>
          <cell r="P4176">
            <v>44002</v>
          </cell>
          <cell r="Q4176">
            <v>44133.581273148098</v>
          </cell>
          <cell r="R4176">
            <v>44005</v>
          </cell>
          <cell r="S4176" t="str">
            <v>FRANKIE</v>
          </cell>
          <cell r="V4176" t="str">
            <v>42.205891</v>
          </cell>
          <cell r="W4176" t="str">
            <v>-71.420717</v>
          </cell>
        </row>
        <row r="4177">
          <cell r="B4177">
            <v>601644</v>
          </cell>
          <cell r="C4177" t="str">
            <v>EDWARD HOPKINS SCHOOL</v>
          </cell>
          <cell r="D4177" t="str">
            <v>COSTA</v>
          </cell>
          <cell r="E4177">
            <v>0</v>
          </cell>
          <cell r="F4177" t="str">
            <v>R</v>
          </cell>
          <cell r="G4177" t="str">
            <v>104 HAYDEN ROWE STREET</v>
          </cell>
          <cell r="H4177" t="str">
            <v>HOPKINTON</v>
          </cell>
          <cell r="I4177" t="str">
            <v>MA</v>
          </cell>
          <cell r="J4177" t="str">
            <v>1748.</v>
          </cell>
          <cell r="K4177" t="str">
            <v>Exact Auto Street Reference Geocoded</v>
          </cell>
          <cell r="M4177" t="str">
            <v>COSTA</v>
          </cell>
          <cell r="N4177" t="str">
            <v>COSTA</v>
          </cell>
          <cell r="P4177">
            <v>44002</v>
          </cell>
          <cell r="Q4177">
            <v>44133.581273148098</v>
          </cell>
          <cell r="S4177" t="str">
            <v>FRANKIE</v>
          </cell>
          <cell r="V4177" t="str">
            <v>42.216585</v>
          </cell>
          <cell r="W4177" t="str">
            <v>-71.516275</v>
          </cell>
        </row>
        <row r="4178">
          <cell r="B4178">
            <v>601645</v>
          </cell>
          <cell r="C4178" t="str">
            <v>ELMWOOD SCHOOL</v>
          </cell>
          <cell r="D4178" t="str">
            <v>COSTA</v>
          </cell>
          <cell r="E4178">
            <v>0</v>
          </cell>
          <cell r="F4178" t="str">
            <v>R</v>
          </cell>
          <cell r="G4178" t="str">
            <v>14 ELM STREET</v>
          </cell>
          <cell r="H4178" t="str">
            <v>HOPKINTON</v>
          </cell>
          <cell r="I4178" t="str">
            <v>MA</v>
          </cell>
          <cell r="J4178" t="str">
            <v>1748.</v>
          </cell>
          <cell r="K4178" t="str">
            <v>Exact Auto Street Reference Geocoded</v>
          </cell>
          <cell r="M4178" t="str">
            <v>COSTA</v>
          </cell>
          <cell r="N4178" t="str">
            <v>COSTA</v>
          </cell>
          <cell r="P4178">
            <v>44002</v>
          </cell>
          <cell r="Q4178">
            <v>44133.581273148098</v>
          </cell>
          <cell r="S4178" t="str">
            <v>FRANKIE</v>
          </cell>
          <cell r="V4178" t="str">
            <v>42.224343</v>
          </cell>
          <cell r="W4178" t="str">
            <v>-71.536786</v>
          </cell>
        </row>
        <row r="4179">
          <cell r="B4179">
            <v>601646</v>
          </cell>
          <cell r="C4179" t="str">
            <v>BOWMAN ELEMENTARY SCHOOL</v>
          </cell>
          <cell r="D4179" t="str">
            <v>COSTA</v>
          </cell>
          <cell r="E4179">
            <v>0</v>
          </cell>
          <cell r="F4179" t="str">
            <v>T</v>
          </cell>
          <cell r="G4179" t="str">
            <v>9 PHILIP ROAD</v>
          </cell>
          <cell r="H4179" t="str">
            <v>LEXINGTON</v>
          </cell>
          <cell r="I4179" t="str">
            <v>MA</v>
          </cell>
          <cell r="J4179" t="str">
            <v>2421.</v>
          </cell>
          <cell r="K4179" t="str">
            <v>Exact Auto Street Reference Geocoded</v>
          </cell>
          <cell r="M4179" t="str">
            <v>COSTA</v>
          </cell>
          <cell r="N4179" t="str">
            <v>COSTA</v>
          </cell>
          <cell r="P4179">
            <v>44002</v>
          </cell>
          <cell r="Q4179">
            <v>44109.512685185196</v>
          </cell>
          <cell r="S4179" t="str">
            <v>FRANKIE</v>
          </cell>
          <cell r="V4179" t="str">
            <v>42.425726</v>
          </cell>
          <cell r="W4179" t="str">
            <v>-71.215832</v>
          </cell>
        </row>
        <row r="4180">
          <cell r="B4180">
            <v>601647</v>
          </cell>
          <cell r="C4180" t="str">
            <v>DIAMOND MIDDLE SCHOOL</v>
          </cell>
          <cell r="D4180" t="str">
            <v>COSTA</v>
          </cell>
          <cell r="E4180">
            <v>0</v>
          </cell>
          <cell r="F4180" t="str">
            <v>T</v>
          </cell>
          <cell r="G4180" t="str">
            <v>30 SEDGE ROAD</v>
          </cell>
          <cell r="H4180" t="str">
            <v>LEXINGTON</v>
          </cell>
          <cell r="I4180" t="str">
            <v>MA</v>
          </cell>
          <cell r="J4180" t="str">
            <v>2420.</v>
          </cell>
          <cell r="K4180" t="str">
            <v>High Confidence Auto Street Ref Geocoded</v>
          </cell>
          <cell r="M4180" t="str">
            <v>COSTA</v>
          </cell>
          <cell r="N4180" t="str">
            <v>COSTA</v>
          </cell>
          <cell r="P4180">
            <v>44002</v>
          </cell>
          <cell r="Q4180">
            <v>44109.513009259303</v>
          </cell>
          <cell r="R4180">
            <v>44473</v>
          </cell>
          <cell r="S4180" t="str">
            <v>FRANKIE</v>
          </cell>
          <cell r="V4180" t="str">
            <v>42.462464</v>
          </cell>
          <cell r="W4180" t="str">
            <v>-71.224899</v>
          </cell>
        </row>
        <row r="4181">
          <cell r="B4181">
            <v>601648</v>
          </cell>
          <cell r="C4181" t="str">
            <v>RUSSELL STREET SCHOOL</v>
          </cell>
          <cell r="D4181" t="str">
            <v>COSTA</v>
          </cell>
          <cell r="E4181">
            <v>0</v>
          </cell>
          <cell r="F4181" t="str">
            <v>R</v>
          </cell>
          <cell r="G4181" t="str">
            <v>56 RUSSELL STREET</v>
          </cell>
          <cell r="H4181" t="str">
            <v>LITTLETON</v>
          </cell>
          <cell r="I4181" t="str">
            <v>MA</v>
          </cell>
          <cell r="J4181" t="str">
            <v>1460.</v>
          </cell>
          <cell r="K4181" t="str">
            <v>High Confidence Auto Street Ref Geocoded</v>
          </cell>
          <cell r="M4181" t="str">
            <v>COSTA</v>
          </cell>
          <cell r="N4181" t="str">
            <v>COSTA</v>
          </cell>
          <cell r="P4181">
            <v>44002</v>
          </cell>
          <cell r="Q4181">
            <v>44133.581273148098</v>
          </cell>
          <cell r="S4181" t="str">
            <v>FRANKIE</v>
          </cell>
          <cell r="V4181" t="str">
            <v>42.543142</v>
          </cell>
          <cell r="W4181" t="str">
            <v>-71.486626</v>
          </cell>
        </row>
        <row r="4182">
          <cell r="B4182">
            <v>601649</v>
          </cell>
          <cell r="C4182" t="str">
            <v>BARTLETT COMMUNITY PARTNERS</v>
          </cell>
          <cell r="D4182" t="str">
            <v>COSTA</v>
          </cell>
          <cell r="E4182">
            <v>0</v>
          </cell>
          <cell r="F4182" t="str">
            <v>T</v>
          </cell>
          <cell r="G4182" t="str">
            <v>79 WANNALANCIT STREET</v>
          </cell>
          <cell r="H4182" t="str">
            <v>LOWELL</v>
          </cell>
          <cell r="I4182" t="str">
            <v>MA</v>
          </cell>
          <cell r="J4182" t="str">
            <v>1852.</v>
          </cell>
          <cell r="K4182" t="str">
            <v>Med Confidence Auto Street Ref Geocoded</v>
          </cell>
          <cell r="M4182" t="str">
            <v>COSTA</v>
          </cell>
          <cell r="N4182" t="str">
            <v>COSTA</v>
          </cell>
          <cell r="P4182">
            <v>44002</v>
          </cell>
          <cell r="Q4182">
            <v>44088.4616087963</v>
          </cell>
          <cell r="R4182">
            <v>44473</v>
          </cell>
          <cell r="S4182" t="str">
            <v>FRANKIE</v>
          </cell>
          <cell r="V4182" t="str">
            <v>42.645890</v>
          </cell>
          <cell r="W4182" t="str">
            <v>-71.328424</v>
          </cell>
        </row>
        <row r="4183">
          <cell r="B4183">
            <v>601650</v>
          </cell>
          <cell r="C4183" t="str">
            <v>Rogers School</v>
          </cell>
          <cell r="D4183" t="str">
            <v>COSTA</v>
          </cell>
          <cell r="E4183">
            <v>0</v>
          </cell>
          <cell r="F4183" t="str">
            <v>T</v>
          </cell>
          <cell r="G4183" t="str">
            <v>43 Highland St</v>
          </cell>
          <cell r="H4183" t="str">
            <v>Lowell</v>
          </cell>
          <cell r="I4183" t="str">
            <v>MA</v>
          </cell>
          <cell r="J4183" t="str">
            <v>1852.</v>
          </cell>
          <cell r="K4183" t="str">
            <v>High Confidence Auto Street Ref Geocoded</v>
          </cell>
          <cell r="M4183" t="str">
            <v>COSTA</v>
          </cell>
          <cell r="N4183" t="str">
            <v>COSTA</v>
          </cell>
          <cell r="P4183">
            <v>44002</v>
          </cell>
          <cell r="Q4183">
            <v>44088.4616087963</v>
          </cell>
          <cell r="S4183" t="str">
            <v>FRANKIE</v>
          </cell>
          <cell r="V4183" t="str">
            <v>42.636368</v>
          </cell>
          <cell r="W4183" t="str">
            <v>-71.311396</v>
          </cell>
        </row>
        <row r="4184">
          <cell r="B4184">
            <v>601651</v>
          </cell>
          <cell r="C4184" t="str">
            <v>WANG, DR. AN  SCHOOL</v>
          </cell>
          <cell r="D4184" t="str">
            <v>COSTA</v>
          </cell>
          <cell r="E4184">
            <v>0</v>
          </cell>
          <cell r="F4184" t="str">
            <v>T</v>
          </cell>
          <cell r="G4184" t="str">
            <v>365 WEST MEADOW ROAD</v>
          </cell>
          <cell r="H4184" t="str">
            <v>LOWELL</v>
          </cell>
          <cell r="I4184" t="str">
            <v>MA</v>
          </cell>
          <cell r="J4184" t="str">
            <v>1854.</v>
          </cell>
          <cell r="K4184" t="str">
            <v>High Confidence Auto Street Ref Geocoded</v>
          </cell>
          <cell r="M4184" t="str">
            <v>COSTA</v>
          </cell>
          <cell r="N4184" t="str">
            <v>COSTA</v>
          </cell>
          <cell r="P4184">
            <v>44002</v>
          </cell>
          <cell r="Q4184">
            <v>44088.4616087963</v>
          </cell>
          <cell r="R4184">
            <v>44473</v>
          </cell>
          <cell r="S4184" t="str">
            <v>FRANKIE</v>
          </cell>
          <cell r="V4184" t="str">
            <v>42.648785</v>
          </cell>
          <cell r="W4184" t="str">
            <v>-71.348772</v>
          </cell>
        </row>
        <row r="4185">
          <cell r="B4185">
            <v>601652</v>
          </cell>
          <cell r="C4185" t="str">
            <v>PINE HILL ELEMENTARY</v>
          </cell>
          <cell r="D4185" t="str">
            <v>COSTA</v>
          </cell>
          <cell r="E4185">
            <v>0</v>
          </cell>
          <cell r="F4185" t="str">
            <v>T</v>
          </cell>
          <cell r="G4185" t="str">
            <v>10 PINE HILL ROAD</v>
          </cell>
          <cell r="H4185" t="str">
            <v>SHERBORN</v>
          </cell>
          <cell r="I4185" t="str">
            <v>MA</v>
          </cell>
          <cell r="J4185" t="str">
            <v>1770.</v>
          </cell>
          <cell r="K4185" t="str">
            <v>High Confidence Auto Street Ref Geocoded</v>
          </cell>
          <cell r="M4185" t="str">
            <v>COSTA</v>
          </cell>
          <cell r="N4185" t="str">
            <v>COSTA</v>
          </cell>
          <cell r="P4185">
            <v>44002</v>
          </cell>
          <cell r="Q4185">
            <v>44127.702152777798</v>
          </cell>
          <cell r="R4185">
            <v>44473</v>
          </cell>
          <cell r="S4185" t="str">
            <v>FRANKIE</v>
          </cell>
          <cell r="V4185" t="str">
            <v>42.248130</v>
          </cell>
          <cell r="W4185" t="str">
            <v>-71.368105</v>
          </cell>
        </row>
        <row r="4186">
          <cell r="B4186">
            <v>601653</v>
          </cell>
          <cell r="C4186" t="str">
            <v>LORING SCHOOL</v>
          </cell>
          <cell r="D4186" t="str">
            <v>COSTA</v>
          </cell>
          <cell r="E4186">
            <v>0</v>
          </cell>
          <cell r="F4186" t="str">
            <v>M</v>
          </cell>
          <cell r="G4186" t="str">
            <v>80 WOODSIDE ROAD</v>
          </cell>
          <cell r="H4186" t="str">
            <v>SUDBURY</v>
          </cell>
          <cell r="I4186" t="str">
            <v>MA</v>
          </cell>
          <cell r="J4186" t="str">
            <v>1776.</v>
          </cell>
          <cell r="K4186" t="str">
            <v>Exact Auto Street Reference Geocoded</v>
          </cell>
          <cell r="M4186" t="str">
            <v>COSTA</v>
          </cell>
          <cell r="N4186" t="str">
            <v>COSTA</v>
          </cell>
          <cell r="P4186">
            <v>44002</v>
          </cell>
          <cell r="Q4186">
            <v>44071.5637152778</v>
          </cell>
          <cell r="S4186" t="str">
            <v>FRANKIE</v>
          </cell>
          <cell r="V4186" t="str">
            <v>42.349010</v>
          </cell>
          <cell r="W4186" t="str">
            <v>-71.409853</v>
          </cell>
        </row>
        <row r="4187">
          <cell r="B4187">
            <v>601654</v>
          </cell>
          <cell r="C4187" t="str">
            <v>PETER NOYES SCHOOL</v>
          </cell>
          <cell r="D4187" t="str">
            <v>COSTA</v>
          </cell>
          <cell r="E4187">
            <v>0</v>
          </cell>
          <cell r="F4187" t="str">
            <v>T</v>
          </cell>
          <cell r="G4187" t="str">
            <v>280 OLD SUDBURY ROAD</v>
          </cell>
          <cell r="H4187" t="str">
            <v>SUDBURY</v>
          </cell>
          <cell r="I4187" t="str">
            <v>MA</v>
          </cell>
          <cell r="J4187" t="str">
            <v>1776.</v>
          </cell>
          <cell r="K4187" t="str">
            <v>Exact Auto Street Reference Geocoded</v>
          </cell>
          <cell r="M4187" t="str">
            <v>COSTA</v>
          </cell>
          <cell r="N4187" t="str">
            <v>COSTA</v>
          </cell>
          <cell r="P4187">
            <v>44002</v>
          </cell>
          <cell r="Q4187">
            <v>44131.472418981502</v>
          </cell>
          <cell r="R4187">
            <v>44473</v>
          </cell>
          <cell r="S4187" t="str">
            <v>FRANKIE</v>
          </cell>
          <cell r="V4187" t="str">
            <v>42.382271</v>
          </cell>
          <cell r="W4187" t="str">
            <v>-71.410784</v>
          </cell>
        </row>
        <row r="4188">
          <cell r="B4188">
            <v>601655</v>
          </cell>
          <cell r="C4188" t="str">
            <v>LINCOLN-SUDBURY REGIONAL</v>
          </cell>
          <cell r="D4188" t="str">
            <v>COSTA</v>
          </cell>
          <cell r="E4188">
            <v>0</v>
          </cell>
          <cell r="F4188" t="str">
            <v>R</v>
          </cell>
          <cell r="G4188" t="str">
            <v>390 LINCOLN ROAD</v>
          </cell>
          <cell r="H4188" t="str">
            <v>SUDBURY</v>
          </cell>
          <cell r="I4188" t="str">
            <v>MA</v>
          </cell>
          <cell r="J4188" t="str">
            <v>1776.</v>
          </cell>
          <cell r="K4188" t="str">
            <v>Exact Auto Street Reference Geocoded</v>
          </cell>
          <cell r="M4188" t="str">
            <v>COSTA</v>
          </cell>
          <cell r="N4188" t="str">
            <v>COSTA</v>
          </cell>
          <cell r="P4188">
            <v>44002</v>
          </cell>
          <cell r="Q4188">
            <v>44200.481030092596</v>
          </cell>
          <cell r="S4188" t="str">
            <v>FRANKIE</v>
          </cell>
          <cell r="V4188" t="str">
            <v>42.396578</v>
          </cell>
          <cell r="W4188" t="str">
            <v>-71.397829</v>
          </cell>
        </row>
        <row r="4189">
          <cell r="B4189">
            <v>601656</v>
          </cell>
          <cell r="C4189" t="str">
            <v>TYNGSBORO MIDDLE SCHOOL</v>
          </cell>
          <cell r="D4189" t="str">
            <v>COSTA</v>
          </cell>
          <cell r="E4189">
            <v>0</v>
          </cell>
          <cell r="F4189" t="str">
            <v>R</v>
          </cell>
          <cell r="G4189" t="str">
            <v>50 NORRIS ROAD</v>
          </cell>
          <cell r="H4189" t="str">
            <v>TYNGSBOROUGH</v>
          </cell>
          <cell r="I4189" t="str">
            <v>MA</v>
          </cell>
          <cell r="J4189" t="str">
            <v>1879.</v>
          </cell>
          <cell r="K4189" t="str">
            <v>Exact Auto Street Reference Geocoded</v>
          </cell>
          <cell r="M4189" t="str">
            <v>COSTA</v>
          </cell>
          <cell r="N4189" t="str">
            <v>COSTA</v>
          </cell>
          <cell r="P4189">
            <v>44002</v>
          </cell>
          <cell r="Q4189">
            <v>44133.581273148098</v>
          </cell>
          <cell r="S4189" t="str">
            <v>FRANKIE</v>
          </cell>
          <cell r="V4189" t="str">
            <v>42.695391</v>
          </cell>
          <cell r="W4189" t="str">
            <v>-71.405637</v>
          </cell>
        </row>
        <row r="4190">
          <cell r="B4190">
            <v>601657</v>
          </cell>
          <cell r="C4190" t="str">
            <v>DOLBEARE ELEMENTARY SCHO</v>
          </cell>
          <cell r="D4190" t="str">
            <v>COSTA</v>
          </cell>
          <cell r="E4190">
            <v>0</v>
          </cell>
          <cell r="F4190" t="str">
            <v>M</v>
          </cell>
          <cell r="G4190" t="str">
            <v>340 LOWELL STREET</v>
          </cell>
          <cell r="H4190" t="str">
            <v>WAKEFIELD</v>
          </cell>
          <cell r="I4190" t="str">
            <v>MA</v>
          </cell>
          <cell r="J4190" t="str">
            <v>1880.</v>
          </cell>
          <cell r="K4190" t="str">
            <v>Exact Auto Street Reference Geocoded</v>
          </cell>
          <cell r="M4190" t="str">
            <v>COSTA</v>
          </cell>
          <cell r="N4190" t="str">
            <v>COSTA</v>
          </cell>
          <cell r="P4190">
            <v>44002</v>
          </cell>
          <cell r="Q4190">
            <v>44071.5637152778</v>
          </cell>
          <cell r="S4190" t="str">
            <v>FRANKIE</v>
          </cell>
          <cell r="V4190" t="str">
            <v>42.518420</v>
          </cell>
          <cell r="W4190" t="str">
            <v>-71.066444</v>
          </cell>
        </row>
        <row r="4191">
          <cell r="B4191">
            <v>601658</v>
          </cell>
          <cell r="C4191" t="str">
            <v>WOODVILLE ELEMENTARY SCH</v>
          </cell>
          <cell r="D4191" t="str">
            <v>COSTA</v>
          </cell>
          <cell r="E4191">
            <v>0</v>
          </cell>
          <cell r="F4191" t="str">
            <v>M</v>
          </cell>
          <cell r="G4191" t="str">
            <v>30 FARM STREET</v>
          </cell>
          <cell r="H4191" t="str">
            <v>WAKEFIELD</v>
          </cell>
          <cell r="I4191" t="str">
            <v>MA</v>
          </cell>
          <cell r="J4191" t="str">
            <v>1880.</v>
          </cell>
          <cell r="K4191" t="str">
            <v>Exact Auto Street Reference Geocoded</v>
          </cell>
          <cell r="M4191" t="str">
            <v>COSTA</v>
          </cell>
          <cell r="N4191" t="str">
            <v>COSTA</v>
          </cell>
          <cell r="P4191">
            <v>44002</v>
          </cell>
          <cell r="Q4191">
            <v>44071.5637152778</v>
          </cell>
          <cell r="S4191" t="str">
            <v>FRANKIE</v>
          </cell>
          <cell r="V4191" t="str">
            <v>42.497814</v>
          </cell>
          <cell r="W4191" t="str">
            <v>-71.051345</v>
          </cell>
        </row>
        <row r="4192">
          <cell r="B4192">
            <v>601659</v>
          </cell>
          <cell r="C4192" t="str">
            <v>WATERTOWN MIDDLE SCHOOL</v>
          </cell>
          <cell r="D4192" t="str">
            <v>COSTA</v>
          </cell>
          <cell r="E4192">
            <v>0</v>
          </cell>
          <cell r="F4192" t="str">
            <v>T</v>
          </cell>
          <cell r="G4192" t="str">
            <v>68 WAVERLEY AVE</v>
          </cell>
          <cell r="H4192" t="str">
            <v>WATERTOWN</v>
          </cell>
          <cell r="I4192" t="str">
            <v>MA</v>
          </cell>
          <cell r="J4192" t="str">
            <v>2472.</v>
          </cell>
          <cell r="K4192" t="str">
            <v>Exact Auto Street Reference Geocoded</v>
          </cell>
          <cell r="M4192" t="str">
            <v>COSTA</v>
          </cell>
          <cell r="N4192" t="str">
            <v>COSTA</v>
          </cell>
          <cell r="P4192">
            <v>44002</v>
          </cell>
          <cell r="Q4192">
            <v>44465.832546296297</v>
          </cell>
          <cell r="R4192">
            <v>44473</v>
          </cell>
          <cell r="S4192" t="str">
            <v>FRANKIE</v>
          </cell>
          <cell r="V4192" t="str">
            <v>42.372009</v>
          </cell>
          <cell r="W4192" t="str">
            <v>-71.190892</v>
          </cell>
        </row>
        <row r="4193">
          <cell r="B4193">
            <v>601660</v>
          </cell>
          <cell r="C4193" t="str">
            <v>CLAYPIT HILL</v>
          </cell>
          <cell r="D4193" t="str">
            <v>COSTA</v>
          </cell>
          <cell r="E4193">
            <v>0</v>
          </cell>
          <cell r="F4193" t="str">
            <v>T</v>
          </cell>
          <cell r="G4193" t="str">
            <v>CLAYPIT HILL ROAD.</v>
          </cell>
          <cell r="H4193" t="str">
            <v>WAYLAND</v>
          </cell>
          <cell r="I4193" t="str">
            <v>MA</v>
          </cell>
          <cell r="J4193" t="str">
            <v>1778.</v>
          </cell>
          <cell r="K4193" t="str">
            <v>Med Confidence Auto Street Ref Geocoded</v>
          </cell>
          <cell r="M4193" t="str">
            <v>COSTA</v>
          </cell>
          <cell r="N4193" t="str">
            <v>COSTA</v>
          </cell>
          <cell r="P4193">
            <v>44002</v>
          </cell>
          <cell r="Q4193">
            <v>44127.702152777798</v>
          </cell>
          <cell r="R4193">
            <v>44473</v>
          </cell>
          <cell r="S4193" t="str">
            <v>FRANKIE</v>
          </cell>
          <cell r="V4193" t="str">
            <v>42.374727</v>
          </cell>
          <cell r="W4193" t="str">
            <v>-71.355729</v>
          </cell>
        </row>
        <row r="4194">
          <cell r="B4194">
            <v>601661</v>
          </cell>
          <cell r="C4194" t="str">
            <v>HAPPY HOLLOW</v>
          </cell>
          <cell r="D4194" t="str">
            <v>COSTA</v>
          </cell>
          <cell r="E4194">
            <v>0</v>
          </cell>
          <cell r="F4194" t="str">
            <v>T</v>
          </cell>
          <cell r="G4194" t="str">
            <v>63 PEQUOT ROAD</v>
          </cell>
          <cell r="H4194" t="str">
            <v>WAYLAND</v>
          </cell>
          <cell r="I4194" t="str">
            <v>MA</v>
          </cell>
          <cell r="J4194" t="str">
            <v>1778.</v>
          </cell>
          <cell r="K4194" t="str">
            <v>Exact Auto Street Reference Geocoded</v>
          </cell>
          <cell r="M4194" t="str">
            <v>COSTA</v>
          </cell>
          <cell r="N4194" t="str">
            <v>COSTA</v>
          </cell>
          <cell r="P4194">
            <v>44002</v>
          </cell>
          <cell r="Q4194">
            <v>44127.702152777798</v>
          </cell>
          <cell r="R4194">
            <v>44473</v>
          </cell>
          <cell r="S4194" t="str">
            <v>FRANKIE</v>
          </cell>
          <cell r="V4194" t="str">
            <v>42.337376</v>
          </cell>
          <cell r="W4194" t="str">
            <v>-71.368950</v>
          </cell>
        </row>
        <row r="4195">
          <cell r="B4195">
            <v>601662</v>
          </cell>
          <cell r="C4195" t="str">
            <v>FIELD SCHOOL</v>
          </cell>
          <cell r="D4195" t="str">
            <v>COSTA</v>
          </cell>
          <cell r="E4195">
            <v>0</v>
          </cell>
          <cell r="F4195" t="str">
            <v>M</v>
          </cell>
          <cell r="G4195" t="str">
            <v>16 ALPHABET LANE</v>
          </cell>
          <cell r="H4195" t="str">
            <v>WESTON</v>
          </cell>
          <cell r="I4195" t="str">
            <v>MA</v>
          </cell>
          <cell r="J4195" t="str">
            <v>2493.</v>
          </cell>
          <cell r="K4195" t="str">
            <v>Exact Auto Street Reference Geocoded</v>
          </cell>
          <cell r="M4195" t="str">
            <v>COSTA</v>
          </cell>
          <cell r="N4195" t="str">
            <v>COSTA</v>
          </cell>
          <cell r="P4195">
            <v>44002</v>
          </cell>
          <cell r="Q4195">
            <v>44071.5637152778</v>
          </cell>
          <cell r="S4195" t="str">
            <v>FRANKIE</v>
          </cell>
          <cell r="V4195" t="str">
            <v>42.361747</v>
          </cell>
          <cell r="W4195" t="str">
            <v>-71.296623</v>
          </cell>
        </row>
        <row r="4196">
          <cell r="B4196">
            <v>601663</v>
          </cell>
          <cell r="C4196" t="str">
            <v>WESTON HIGH</v>
          </cell>
          <cell r="D4196" t="str">
            <v>COSTA</v>
          </cell>
          <cell r="E4196">
            <v>0</v>
          </cell>
          <cell r="F4196" t="str">
            <v>M</v>
          </cell>
          <cell r="G4196" t="str">
            <v>444 WELLESLEY</v>
          </cell>
          <cell r="H4196" t="str">
            <v>WESTON</v>
          </cell>
          <cell r="I4196" t="str">
            <v>MA</v>
          </cell>
          <cell r="J4196" t="str">
            <v>2493.</v>
          </cell>
          <cell r="K4196" t="str">
            <v>High Confidence Auto Street Ref Geocoded</v>
          </cell>
          <cell r="M4196" t="str">
            <v>COSTA</v>
          </cell>
          <cell r="N4196" t="str">
            <v>COSTA</v>
          </cell>
          <cell r="P4196">
            <v>44002</v>
          </cell>
          <cell r="Q4196">
            <v>44071.5637152778</v>
          </cell>
          <cell r="S4196" t="str">
            <v>FRANKIE</v>
          </cell>
          <cell r="V4196" t="str">
            <v>42.338992</v>
          </cell>
          <cell r="W4196" t="str">
            <v>-71.306794</v>
          </cell>
        </row>
        <row r="4197">
          <cell r="B4197">
            <v>601664</v>
          </cell>
          <cell r="C4197" t="str">
            <v>HOLLIS ELEMENTARY</v>
          </cell>
          <cell r="D4197" t="str">
            <v>COSTA</v>
          </cell>
          <cell r="E4197">
            <v>0</v>
          </cell>
          <cell r="F4197" t="str">
            <v>W</v>
          </cell>
          <cell r="G4197" t="str">
            <v>482 WASHINGTON STREET</v>
          </cell>
          <cell r="H4197" t="str">
            <v>BRAINTREE</v>
          </cell>
          <cell r="I4197" t="str">
            <v>MA</v>
          </cell>
          <cell r="J4197" t="str">
            <v>2184.</v>
          </cell>
          <cell r="K4197" t="str">
            <v>Exact Auto Street Reference Geocoded</v>
          </cell>
          <cell r="M4197" t="str">
            <v>COSTA</v>
          </cell>
          <cell r="N4197" t="str">
            <v>COSTA</v>
          </cell>
          <cell r="P4197">
            <v>44002</v>
          </cell>
          <cell r="Q4197">
            <v>44600.568437499998</v>
          </cell>
          <cell r="R4197">
            <v>44473</v>
          </cell>
          <cell r="S4197" t="str">
            <v>FRANKIE</v>
          </cell>
          <cell r="V4197" t="str">
            <v>42.216489</v>
          </cell>
          <cell r="W4197" t="str">
            <v>-71.003281</v>
          </cell>
        </row>
        <row r="4198">
          <cell r="B4198">
            <v>601665</v>
          </cell>
          <cell r="C4198" t="str">
            <v>SOUTH MIDDLE SCHOOL</v>
          </cell>
          <cell r="D4198" t="str">
            <v>COSTA</v>
          </cell>
          <cell r="E4198">
            <v>0</v>
          </cell>
          <cell r="F4198" t="str">
            <v>W</v>
          </cell>
          <cell r="G4198" t="str">
            <v>232 PEACH</v>
          </cell>
          <cell r="H4198" t="str">
            <v>BRAINTREE</v>
          </cell>
          <cell r="I4198" t="str">
            <v>MA</v>
          </cell>
          <cell r="J4198" t="str">
            <v>2184.</v>
          </cell>
          <cell r="K4198" t="str">
            <v>High Confidence Auto Street Ref Geocoded</v>
          </cell>
          <cell r="M4198" t="str">
            <v>COSTA</v>
          </cell>
          <cell r="N4198" t="str">
            <v>COSTA</v>
          </cell>
          <cell r="P4198">
            <v>44002</v>
          </cell>
          <cell r="Q4198">
            <v>44600.568437499998</v>
          </cell>
          <cell r="R4198">
            <v>44473</v>
          </cell>
          <cell r="S4198" t="str">
            <v>FRANKIE</v>
          </cell>
          <cell r="V4198" t="str">
            <v>42.183826</v>
          </cell>
          <cell r="W4198" t="str">
            <v>-70.998698</v>
          </cell>
        </row>
        <row r="4199">
          <cell r="B4199">
            <v>601666</v>
          </cell>
          <cell r="C4199" t="str">
            <v>EDITH C BAKER</v>
          </cell>
          <cell r="D4199" t="str">
            <v>COSTA</v>
          </cell>
          <cell r="E4199">
            <v>0</v>
          </cell>
          <cell r="F4199" t="str">
            <v>W</v>
          </cell>
          <cell r="G4199" t="str">
            <v>205 BEVERLY ROAD</v>
          </cell>
          <cell r="H4199" t="str">
            <v>BROOKLINE</v>
          </cell>
          <cell r="I4199" t="str">
            <v>MA</v>
          </cell>
          <cell r="J4199" t="str">
            <v>2467.</v>
          </cell>
          <cell r="K4199" t="str">
            <v>High Confidence Auto Street Ref Geocoded</v>
          </cell>
          <cell r="M4199" t="str">
            <v>COSTA</v>
          </cell>
          <cell r="N4199" t="str">
            <v>COSTA</v>
          </cell>
          <cell r="P4199">
            <v>44002</v>
          </cell>
          <cell r="Q4199">
            <v>44028.581041666701</v>
          </cell>
          <cell r="S4199" t="str">
            <v>FRANKIE</v>
          </cell>
          <cell r="V4199" t="str">
            <v>42.304036</v>
          </cell>
          <cell r="W4199" t="str">
            <v>-71.157882</v>
          </cell>
        </row>
        <row r="4200">
          <cell r="B4200">
            <v>601667</v>
          </cell>
          <cell r="C4200" t="str">
            <v>JOHN D RUNKLE</v>
          </cell>
          <cell r="D4200" t="str">
            <v>COSTA</v>
          </cell>
          <cell r="E4200">
            <v>0</v>
          </cell>
          <cell r="F4200" t="str">
            <v>R</v>
          </cell>
          <cell r="G4200" t="str">
            <v>50 DRUCE STREET</v>
          </cell>
          <cell r="H4200" t="str">
            <v>BROOKLINE</v>
          </cell>
          <cell r="I4200" t="str">
            <v>MA</v>
          </cell>
          <cell r="J4200" t="str">
            <v>2445.</v>
          </cell>
          <cell r="K4200" t="str">
            <v>Exact Auto Street Reference Geocoded</v>
          </cell>
          <cell r="M4200" t="str">
            <v>COSTA</v>
          </cell>
          <cell r="N4200" t="str">
            <v>COSTA</v>
          </cell>
          <cell r="P4200">
            <v>44002</v>
          </cell>
          <cell r="Q4200">
            <v>44133.581273148098</v>
          </cell>
          <cell r="S4200" t="str">
            <v>FRANKIE</v>
          </cell>
          <cell r="V4200" t="str">
            <v>42.332957</v>
          </cell>
          <cell r="W4200" t="str">
            <v>-71.141661</v>
          </cell>
        </row>
        <row r="4201">
          <cell r="B4201">
            <v>601668</v>
          </cell>
          <cell r="C4201" t="str">
            <v>JOHN F KENNEDY</v>
          </cell>
          <cell r="D4201" t="str">
            <v>COSTA</v>
          </cell>
          <cell r="E4201">
            <v>0</v>
          </cell>
          <cell r="F4201" t="str">
            <v>T</v>
          </cell>
          <cell r="G4201" t="str">
            <v>100 DEDHAM</v>
          </cell>
          <cell r="H4201" t="str">
            <v>CANTON</v>
          </cell>
          <cell r="I4201" t="str">
            <v>MA</v>
          </cell>
          <cell r="J4201" t="str">
            <v>2021.</v>
          </cell>
          <cell r="K4201" t="str">
            <v>High Confidence Auto Street Ref Geocoded</v>
          </cell>
          <cell r="M4201" t="str">
            <v>COSTA</v>
          </cell>
          <cell r="N4201" t="str">
            <v>COSTA</v>
          </cell>
          <cell r="P4201">
            <v>44002</v>
          </cell>
          <cell r="Q4201">
            <v>44127.702152777798</v>
          </cell>
          <cell r="R4201">
            <v>44473</v>
          </cell>
          <cell r="S4201" t="str">
            <v>FRANKIE</v>
          </cell>
          <cell r="V4201" t="str">
            <v>42.175995</v>
          </cell>
          <cell r="W4201" t="str">
            <v>-71.141335</v>
          </cell>
        </row>
        <row r="4202">
          <cell r="B4202">
            <v>601669</v>
          </cell>
          <cell r="C4202" t="str">
            <v>LT PETER M HANSEN</v>
          </cell>
          <cell r="D4202" t="str">
            <v>COSTA</v>
          </cell>
          <cell r="E4202">
            <v>0</v>
          </cell>
          <cell r="F4202" t="str">
            <v>T</v>
          </cell>
          <cell r="G4202" t="str">
            <v>25 PECUNIT</v>
          </cell>
          <cell r="H4202" t="str">
            <v>CANTON</v>
          </cell>
          <cell r="I4202" t="str">
            <v>MA</v>
          </cell>
          <cell r="J4202" t="str">
            <v>2021.</v>
          </cell>
          <cell r="K4202" t="str">
            <v>High Confidence Auto Street Ref Geocoded</v>
          </cell>
          <cell r="M4202" t="str">
            <v>COSTA</v>
          </cell>
          <cell r="N4202" t="str">
            <v>COSTA</v>
          </cell>
          <cell r="P4202">
            <v>44002</v>
          </cell>
          <cell r="Q4202">
            <v>44127.702152777798</v>
          </cell>
          <cell r="R4202">
            <v>44473</v>
          </cell>
          <cell r="S4202" t="str">
            <v>FRANKIE</v>
          </cell>
          <cell r="V4202" t="str">
            <v>42.183463</v>
          </cell>
          <cell r="W4202" t="str">
            <v>-71.131044</v>
          </cell>
        </row>
        <row r="4203">
          <cell r="B4203">
            <v>601670</v>
          </cell>
          <cell r="C4203" t="str">
            <v>AVERY</v>
          </cell>
          <cell r="D4203" t="str">
            <v>COSTA</v>
          </cell>
          <cell r="E4203">
            <v>0</v>
          </cell>
          <cell r="F4203" t="str">
            <v>T</v>
          </cell>
          <cell r="G4203" t="str">
            <v>336 HIGH</v>
          </cell>
          <cell r="H4203" t="str">
            <v>DEDHAM</v>
          </cell>
          <cell r="I4203" t="str">
            <v>MA</v>
          </cell>
          <cell r="J4203" t="str">
            <v>2026.</v>
          </cell>
          <cell r="K4203" t="str">
            <v>High Confidence Auto Street Ref Geocoded</v>
          </cell>
          <cell r="M4203" t="str">
            <v>COSTA</v>
          </cell>
          <cell r="N4203" t="str">
            <v>COSTA</v>
          </cell>
          <cell r="P4203">
            <v>44002</v>
          </cell>
          <cell r="Q4203">
            <v>44131.472418981502</v>
          </cell>
          <cell r="R4203">
            <v>44256</v>
          </cell>
          <cell r="S4203" t="str">
            <v>FRANKIE</v>
          </cell>
          <cell r="V4203" t="str">
            <v>42.248154</v>
          </cell>
          <cell r="W4203" t="str">
            <v>-71.161890</v>
          </cell>
        </row>
        <row r="4204">
          <cell r="B4204">
            <v>601671</v>
          </cell>
          <cell r="C4204" t="str">
            <v>CHICKERING ELEMENTARY</v>
          </cell>
          <cell r="D4204" t="str">
            <v>COSTA</v>
          </cell>
          <cell r="E4204">
            <v>0</v>
          </cell>
          <cell r="F4204" t="str">
            <v>T</v>
          </cell>
          <cell r="G4204" t="str">
            <v>29 CROSS STREET</v>
          </cell>
          <cell r="H4204" t="str">
            <v>DOVER</v>
          </cell>
          <cell r="I4204" t="str">
            <v>MA</v>
          </cell>
          <cell r="J4204" t="str">
            <v>2030.</v>
          </cell>
          <cell r="K4204" t="str">
            <v>Exact Auto Street Reference Geocoded</v>
          </cell>
          <cell r="M4204" t="str">
            <v>COSTA</v>
          </cell>
          <cell r="N4204" t="str">
            <v>COSTA</v>
          </cell>
          <cell r="P4204">
            <v>44002</v>
          </cell>
          <cell r="Q4204">
            <v>44127.702152777798</v>
          </cell>
          <cell r="R4204">
            <v>44473</v>
          </cell>
          <cell r="S4204" t="str">
            <v>FRANKIE</v>
          </cell>
          <cell r="V4204" t="str">
            <v>42.252123</v>
          </cell>
          <cell r="W4204" t="str">
            <v>-71.269689</v>
          </cell>
        </row>
        <row r="4205">
          <cell r="B4205">
            <v>601672</v>
          </cell>
          <cell r="C4205" t="str">
            <v>VINCENT M. IGO ELEMENTAR</v>
          </cell>
          <cell r="D4205" t="str">
            <v>COSTA</v>
          </cell>
          <cell r="E4205">
            <v>0</v>
          </cell>
          <cell r="F4205" t="str">
            <v>R</v>
          </cell>
          <cell r="G4205" t="str">
            <v>70 CARPENTER STREET</v>
          </cell>
          <cell r="H4205" t="str">
            <v>FOXBOROOGH</v>
          </cell>
          <cell r="I4205" t="str">
            <v>MA</v>
          </cell>
          <cell r="J4205" t="str">
            <v>2035.</v>
          </cell>
          <cell r="K4205" t="str">
            <v>Exact Auto Street Reference Geocoded</v>
          </cell>
          <cell r="M4205" t="str">
            <v>COSTA</v>
          </cell>
          <cell r="N4205" t="str">
            <v>COSTA</v>
          </cell>
          <cell r="P4205">
            <v>44002</v>
          </cell>
          <cell r="Q4205">
            <v>44133.581273148098</v>
          </cell>
          <cell r="S4205" t="str">
            <v>FRANKIE</v>
          </cell>
          <cell r="V4205" t="str">
            <v>42.061184</v>
          </cell>
          <cell r="W4205" t="str">
            <v>-71.250204</v>
          </cell>
        </row>
        <row r="4206">
          <cell r="B4206">
            <v>601673</v>
          </cell>
          <cell r="C4206" t="str">
            <v>ANNIE SULLIVAN</v>
          </cell>
          <cell r="D4206" t="str">
            <v>COSTA</v>
          </cell>
          <cell r="E4206">
            <v>0</v>
          </cell>
          <cell r="F4206" t="str">
            <v>T</v>
          </cell>
          <cell r="G4206" t="str">
            <v>500 LINCOLN STREET</v>
          </cell>
          <cell r="H4206" t="str">
            <v>FRANKLIN</v>
          </cell>
          <cell r="I4206" t="str">
            <v>MA</v>
          </cell>
          <cell r="J4206" t="str">
            <v>2038.</v>
          </cell>
          <cell r="K4206" t="str">
            <v>Exact Auto Street Reference Geocoded</v>
          </cell>
          <cell r="M4206" t="str">
            <v>COSTA</v>
          </cell>
          <cell r="N4206" t="str">
            <v>COSTA</v>
          </cell>
          <cell r="P4206">
            <v>44002</v>
          </cell>
          <cell r="Q4206">
            <v>44127.702152777798</v>
          </cell>
          <cell r="S4206" t="str">
            <v>FRANKIE</v>
          </cell>
          <cell r="V4206" t="str">
            <v>42.110798</v>
          </cell>
          <cell r="W4206" t="str">
            <v>-71.395473</v>
          </cell>
        </row>
        <row r="4207">
          <cell r="B4207">
            <v>601674</v>
          </cell>
          <cell r="C4207" t="str">
            <v>HORACE MANN MIDDLE SCHOO</v>
          </cell>
          <cell r="D4207" t="str">
            <v>COSTA</v>
          </cell>
          <cell r="E4207">
            <v>0</v>
          </cell>
          <cell r="F4207" t="str">
            <v>T</v>
          </cell>
          <cell r="G4207" t="str">
            <v>224 OAK STREET</v>
          </cell>
          <cell r="H4207" t="str">
            <v>FRANKLIN</v>
          </cell>
          <cell r="I4207" t="str">
            <v>MA</v>
          </cell>
          <cell r="J4207" t="str">
            <v>2038.</v>
          </cell>
          <cell r="K4207" t="str">
            <v>Exact Auto Street Reference Geocoded</v>
          </cell>
          <cell r="M4207" t="str">
            <v>COSTA</v>
          </cell>
          <cell r="N4207" t="str">
            <v>COSTA</v>
          </cell>
          <cell r="P4207">
            <v>44002</v>
          </cell>
          <cell r="Q4207">
            <v>44127.702152777798</v>
          </cell>
          <cell r="R4207">
            <v>44473</v>
          </cell>
          <cell r="S4207" t="str">
            <v>FRANKIE</v>
          </cell>
          <cell r="V4207" t="str">
            <v>42.093236</v>
          </cell>
          <cell r="W4207" t="str">
            <v>-71.405694</v>
          </cell>
        </row>
        <row r="4208">
          <cell r="B4208">
            <v>601675</v>
          </cell>
          <cell r="C4208" t="str">
            <v>MCGOVERN ELEMENTARY</v>
          </cell>
          <cell r="D4208" t="str">
            <v>COSTA</v>
          </cell>
          <cell r="E4208">
            <v>0</v>
          </cell>
          <cell r="F4208" t="str">
            <v>R</v>
          </cell>
          <cell r="G4208" t="str">
            <v>9 LOVERING STREET</v>
          </cell>
          <cell r="H4208" t="str">
            <v>MEDWAY</v>
          </cell>
          <cell r="I4208" t="str">
            <v>MA</v>
          </cell>
          <cell r="J4208" t="str">
            <v>2053.</v>
          </cell>
          <cell r="K4208" t="str">
            <v>Exact Auto Street Reference Geocoded</v>
          </cell>
          <cell r="M4208" t="str">
            <v>COSTA</v>
          </cell>
          <cell r="N4208" t="str">
            <v>COSTA</v>
          </cell>
          <cell r="P4208">
            <v>44002</v>
          </cell>
          <cell r="Q4208">
            <v>44133.581273148098</v>
          </cell>
          <cell r="S4208" t="str">
            <v>FRANKIE</v>
          </cell>
          <cell r="V4208" t="str">
            <v>42.157105</v>
          </cell>
          <cell r="W4208" t="str">
            <v>-71.410460</v>
          </cell>
        </row>
        <row r="4209">
          <cell r="B4209">
            <v>601676</v>
          </cell>
          <cell r="C4209" t="str">
            <v>MEMORIAL SCHOOL</v>
          </cell>
          <cell r="D4209" t="str">
            <v>COSTA</v>
          </cell>
          <cell r="E4209">
            <v>0</v>
          </cell>
          <cell r="F4209" t="str">
            <v>R</v>
          </cell>
          <cell r="G4209" t="str">
            <v>16 CASSIDY LANE</v>
          </cell>
          <cell r="H4209" t="str">
            <v>MEDWAY</v>
          </cell>
          <cell r="I4209" t="str">
            <v>MA</v>
          </cell>
          <cell r="J4209" t="str">
            <v>2053.</v>
          </cell>
          <cell r="K4209" t="str">
            <v>Exact Auto Street Reference Geocoded</v>
          </cell>
          <cell r="M4209" t="str">
            <v>COSTA</v>
          </cell>
          <cell r="N4209" t="str">
            <v>COSTA</v>
          </cell>
          <cell r="P4209">
            <v>44002</v>
          </cell>
          <cell r="Q4209">
            <v>44133.581273148098</v>
          </cell>
          <cell r="S4209" t="str">
            <v>FRANKIE</v>
          </cell>
          <cell r="V4209" t="str">
            <v>42.141834</v>
          </cell>
          <cell r="W4209" t="str">
            <v>-71.406434</v>
          </cell>
        </row>
        <row r="4210">
          <cell r="B4210">
            <v>601677</v>
          </cell>
          <cell r="C4210" t="str">
            <v>CHARLES S. PIERCE MIDDLE</v>
          </cell>
          <cell r="D4210" t="str">
            <v>COSTA</v>
          </cell>
          <cell r="E4210">
            <v>0</v>
          </cell>
          <cell r="F4210" t="str">
            <v>T</v>
          </cell>
          <cell r="G4210" t="str">
            <v>451 CENTRAL AVE.</v>
          </cell>
          <cell r="H4210" t="str">
            <v>MILTON</v>
          </cell>
          <cell r="I4210" t="str">
            <v>MA</v>
          </cell>
          <cell r="J4210" t="str">
            <v>2186.</v>
          </cell>
          <cell r="K4210" t="str">
            <v>Exact Auto Street Reference Geocoded</v>
          </cell>
          <cell r="M4210" t="str">
            <v>COSTA</v>
          </cell>
          <cell r="N4210" t="str">
            <v>COSTA</v>
          </cell>
          <cell r="P4210">
            <v>44002</v>
          </cell>
          <cell r="Q4210">
            <v>44098.491319444402</v>
          </cell>
          <cell r="R4210">
            <v>44473</v>
          </cell>
          <cell r="S4210" t="str">
            <v>FRANKIE</v>
          </cell>
          <cell r="V4210" t="str">
            <v>42.257395</v>
          </cell>
          <cell r="W4210" t="str">
            <v>-71.083092</v>
          </cell>
        </row>
        <row r="4211">
          <cell r="B4211">
            <v>601678</v>
          </cell>
          <cell r="C4211" t="str">
            <v>GLOVER</v>
          </cell>
          <cell r="D4211" t="str">
            <v>COSTA</v>
          </cell>
          <cell r="E4211">
            <v>0</v>
          </cell>
          <cell r="F4211" t="str">
            <v>T</v>
          </cell>
          <cell r="G4211" t="str">
            <v>255 CANTON AVE</v>
          </cell>
          <cell r="H4211" t="str">
            <v>MILTON</v>
          </cell>
          <cell r="I4211" t="str">
            <v>MA</v>
          </cell>
          <cell r="J4211" t="str">
            <v>2186.</v>
          </cell>
          <cell r="K4211" t="str">
            <v>Exact Auto Street Reference Geocoded</v>
          </cell>
          <cell r="M4211" t="str">
            <v>COSTA</v>
          </cell>
          <cell r="N4211" t="str">
            <v>COSTA</v>
          </cell>
          <cell r="P4211">
            <v>44002</v>
          </cell>
          <cell r="Q4211">
            <v>44098.491319444402</v>
          </cell>
          <cell r="R4211">
            <v>44473</v>
          </cell>
          <cell r="S4211" t="str">
            <v>FRANKIE</v>
          </cell>
          <cell r="V4211" t="str">
            <v>42.260747</v>
          </cell>
          <cell r="W4211" t="str">
            <v>-71.073564</v>
          </cell>
        </row>
        <row r="4212">
          <cell r="B4212">
            <v>601679</v>
          </cell>
          <cell r="C4212" t="str">
            <v>HIGH ROCK</v>
          </cell>
          <cell r="D4212" t="str">
            <v>COSTA</v>
          </cell>
          <cell r="E4212">
            <v>0</v>
          </cell>
          <cell r="F4212" t="str">
            <v>T</v>
          </cell>
          <cell r="G4212" t="str">
            <v>77 FERNDALE ROAD</v>
          </cell>
          <cell r="H4212" t="str">
            <v>NEEDHAM</v>
          </cell>
          <cell r="I4212" t="str">
            <v>MA</v>
          </cell>
          <cell r="J4212" t="str">
            <v>2492.</v>
          </cell>
          <cell r="K4212" t="str">
            <v>High Confidence Auto Street Ref Geocoded</v>
          </cell>
          <cell r="M4212" t="str">
            <v>COSTA</v>
          </cell>
          <cell r="N4212" t="str">
            <v>COSTA</v>
          </cell>
          <cell r="O4212" t="str">
            <v>EFFECTIVE 8/10/20 Del in all locations unless cust chooses not to.</v>
          </cell>
          <cell r="P4212">
            <v>44002</v>
          </cell>
          <cell r="Q4212">
            <v>44127.702152777798</v>
          </cell>
          <cell r="R4212">
            <v>44473</v>
          </cell>
          <cell r="S4212" t="str">
            <v>FRANKIE</v>
          </cell>
          <cell r="V4212" t="str">
            <v>42.273897</v>
          </cell>
          <cell r="W4212" t="str">
            <v>-71.244609</v>
          </cell>
        </row>
        <row r="4213">
          <cell r="B4213">
            <v>601680</v>
          </cell>
          <cell r="C4213" t="str">
            <v>NEWMAN</v>
          </cell>
          <cell r="D4213" t="str">
            <v>COSTA</v>
          </cell>
          <cell r="E4213">
            <v>0</v>
          </cell>
          <cell r="F4213" t="str">
            <v>T</v>
          </cell>
          <cell r="G4213" t="str">
            <v>1155 CENTRAL AVE</v>
          </cell>
          <cell r="H4213" t="str">
            <v>NEEDHAM</v>
          </cell>
          <cell r="I4213" t="str">
            <v>MA</v>
          </cell>
          <cell r="J4213" t="str">
            <v>2492.</v>
          </cell>
          <cell r="K4213" t="str">
            <v>Exact Auto Street Reference Geocoded</v>
          </cell>
          <cell r="M4213" t="str">
            <v>COSTA</v>
          </cell>
          <cell r="N4213" t="str">
            <v>COSTA</v>
          </cell>
          <cell r="P4213">
            <v>44002</v>
          </cell>
          <cell r="Q4213">
            <v>44127.702152777798</v>
          </cell>
          <cell r="R4213">
            <v>44473</v>
          </cell>
          <cell r="S4213" t="str">
            <v>FRANKIE</v>
          </cell>
          <cell r="V4213" t="str">
            <v>42.281319</v>
          </cell>
          <cell r="W4213" t="str">
            <v>-71.253394</v>
          </cell>
        </row>
        <row r="4214">
          <cell r="B4214">
            <v>601681</v>
          </cell>
          <cell r="C4214" t="str">
            <v>COAKLEY MIDDLE SCHOOL</v>
          </cell>
          <cell r="D4214" t="str">
            <v>COSTA</v>
          </cell>
          <cell r="E4214">
            <v>0</v>
          </cell>
          <cell r="F4214" t="str">
            <v>R</v>
          </cell>
          <cell r="G4214" t="str">
            <v>1315 WASHINGTON STREET</v>
          </cell>
          <cell r="H4214" t="str">
            <v>NORWOOD</v>
          </cell>
          <cell r="I4214" t="str">
            <v>MA</v>
          </cell>
          <cell r="J4214" t="str">
            <v>2062.</v>
          </cell>
          <cell r="K4214" t="str">
            <v>Exact Auto Street Reference Geocoded</v>
          </cell>
          <cell r="M4214" t="str">
            <v>COSTA</v>
          </cell>
          <cell r="N4214" t="str">
            <v>COSTA</v>
          </cell>
          <cell r="P4214">
            <v>44002</v>
          </cell>
          <cell r="Q4214">
            <v>44133.581273148098</v>
          </cell>
          <cell r="S4214" t="str">
            <v>FRANKIE</v>
          </cell>
          <cell r="V4214" t="str">
            <v>42.170689</v>
          </cell>
          <cell r="W4214" t="str">
            <v>-71.210084</v>
          </cell>
        </row>
        <row r="4215">
          <cell r="B4215">
            <v>601682</v>
          </cell>
          <cell r="C4215" t="str">
            <v>HEIGHTS ELEMENTARY</v>
          </cell>
          <cell r="D4215" t="str">
            <v>COSTA</v>
          </cell>
          <cell r="E4215">
            <v>0</v>
          </cell>
          <cell r="F4215" t="str">
            <v>R</v>
          </cell>
          <cell r="G4215" t="str">
            <v>454 SOUTH MAIN STREET</v>
          </cell>
          <cell r="H4215" t="str">
            <v>SHARON</v>
          </cell>
          <cell r="I4215" t="str">
            <v>MA</v>
          </cell>
          <cell r="J4215" t="str">
            <v>2067.</v>
          </cell>
          <cell r="K4215" t="str">
            <v>Exact Auto Street Reference Geocoded</v>
          </cell>
          <cell r="M4215" t="str">
            <v>COSTA</v>
          </cell>
          <cell r="N4215" t="str">
            <v>COSTA</v>
          </cell>
          <cell r="P4215">
            <v>44002</v>
          </cell>
          <cell r="Q4215">
            <v>44133.581273148098</v>
          </cell>
          <cell r="S4215" t="str">
            <v>FRANKIE</v>
          </cell>
          <cell r="V4215" t="str">
            <v>42.105358</v>
          </cell>
          <cell r="W4215" t="str">
            <v>-71.205519</v>
          </cell>
        </row>
        <row r="4216">
          <cell r="B4216">
            <v>601683</v>
          </cell>
          <cell r="C4216" t="str">
            <v>KING PHILIP REG. SCH NOR</v>
          </cell>
          <cell r="D4216" t="str">
            <v>COSTA</v>
          </cell>
          <cell r="E4216">
            <v>0</v>
          </cell>
          <cell r="F4216" t="str">
            <v>W</v>
          </cell>
          <cell r="G4216" t="str">
            <v>18 KING</v>
          </cell>
          <cell r="H4216" t="str">
            <v>NORFOLK</v>
          </cell>
          <cell r="I4216" t="str">
            <v>MA</v>
          </cell>
          <cell r="J4216" t="str">
            <v>2056.</v>
          </cell>
          <cell r="K4216" t="str">
            <v>High Confidence Auto Street Ref Geocoded</v>
          </cell>
          <cell r="M4216" t="str">
            <v>COSTA</v>
          </cell>
          <cell r="N4216" t="str">
            <v>COSTA</v>
          </cell>
          <cell r="P4216">
            <v>44002</v>
          </cell>
          <cell r="Q4216">
            <v>44071.5637152778</v>
          </cell>
          <cell r="S4216" t="str">
            <v>FRANKIE</v>
          </cell>
          <cell r="V4216" t="str">
            <v>42.096435</v>
          </cell>
          <cell r="W4216" t="str">
            <v>-71.326836</v>
          </cell>
        </row>
        <row r="4217">
          <cell r="B4217">
            <v>601684</v>
          </cell>
          <cell r="C4217" t="str">
            <v>CENTRAL ELEMENTARY SCHOO</v>
          </cell>
          <cell r="D4217" t="str">
            <v>COSTA</v>
          </cell>
          <cell r="E4217">
            <v>0</v>
          </cell>
          <cell r="F4217" t="str">
            <v>R</v>
          </cell>
          <cell r="G4217" t="str">
            <v>107 CENTRAL STREET</v>
          </cell>
          <cell r="H4217" t="str">
            <v>EAST BRIDGEWAT</v>
          </cell>
          <cell r="I4217" t="str">
            <v>MA</v>
          </cell>
          <cell r="J4217" t="str">
            <v>2333.</v>
          </cell>
          <cell r="K4217" t="str">
            <v>High Confidence Auto Street Ref Geocoded</v>
          </cell>
          <cell r="M4217" t="str">
            <v>COSTA</v>
          </cell>
          <cell r="N4217" t="str">
            <v>COSTA</v>
          </cell>
          <cell r="P4217">
            <v>44002</v>
          </cell>
          <cell r="Q4217">
            <v>44133.581273148098</v>
          </cell>
          <cell r="S4217" t="str">
            <v>FRANKIE</v>
          </cell>
          <cell r="V4217" t="str">
            <v>42.030015</v>
          </cell>
          <cell r="W4217" t="str">
            <v>-70.956247</v>
          </cell>
        </row>
        <row r="4218">
          <cell r="B4218">
            <v>601685</v>
          </cell>
          <cell r="C4218" t="str">
            <v>SOUTH SHORE VOC-TECH</v>
          </cell>
          <cell r="D4218" t="str">
            <v>COSTA</v>
          </cell>
          <cell r="E4218">
            <v>0</v>
          </cell>
          <cell r="F4218" t="str">
            <v>T</v>
          </cell>
          <cell r="G4218" t="str">
            <v>476 WEBSTER STREET</v>
          </cell>
          <cell r="H4218" t="str">
            <v>HANOVER</v>
          </cell>
          <cell r="I4218" t="str">
            <v>MA</v>
          </cell>
          <cell r="J4218" t="str">
            <v>2339.</v>
          </cell>
          <cell r="K4218" t="str">
            <v>Exact Auto Street Reference Geocoded</v>
          </cell>
          <cell r="M4218" t="str">
            <v>COSTA</v>
          </cell>
          <cell r="N4218" t="str">
            <v>COSTA</v>
          </cell>
          <cell r="P4218">
            <v>44002</v>
          </cell>
          <cell r="Q4218">
            <v>44127.702152777798</v>
          </cell>
          <cell r="S4218" t="str">
            <v>FRANKIE</v>
          </cell>
          <cell r="V4218" t="str">
            <v>42.147896</v>
          </cell>
          <cell r="W4218" t="str">
            <v>-70.864205</v>
          </cell>
        </row>
        <row r="4219">
          <cell r="B4219">
            <v>601686</v>
          </cell>
          <cell r="C4219" t="str">
            <v>EAST ELEMENTARY SCHOOL</v>
          </cell>
          <cell r="D4219" t="str">
            <v>COSTA</v>
          </cell>
          <cell r="E4219">
            <v>0</v>
          </cell>
          <cell r="F4219" t="str">
            <v>R</v>
          </cell>
          <cell r="G4219" t="str">
            <v>2 COLLINS STREET</v>
          </cell>
          <cell r="H4219" t="str">
            <v>HINGHAM</v>
          </cell>
          <cell r="I4219" t="str">
            <v>MA</v>
          </cell>
          <cell r="J4219" t="str">
            <v>2043.</v>
          </cell>
          <cell r="K4219" t="str">
            <v>Med Confidence Auto Street Ref Geocoded</v>
          </cell>
          <cell r="M4219" t="str">
            <v>COSTA</v>
          </cell>
          <cell r="N4219" t="str">
            <v>COSTA</v>
          </cell>
          <cell r="P4219">
            <v>44002</v>
          </cell>
          <cell r="Q4219">
            <v>44133.581273148098</v>
          </cell>
          <cell r="S4219" t="str">
            <v>FRANKIE</v>
          </cell>
          <cell r="V4219" t="str">
            <v>42.240128</v>
          </cell>
          <cell r="W4219" t="str">
            <v>-70.866561</v>
          </cell>
        </row>
        <row r="4220">
          <cell r="B4220">
            <v>601687</v>
          </cell>
          <cell r="C4220" t="str">
            <v>PLYMOUTH RIVER</v>
          </cell>
          <cell r="D4220" t="str">
            <v>COSTA</v>
          </cell>
          <cell r="E4220">
            <v>0</v>
          </cell>
          <cell r="F4220" t="str">
            <v>R</v>
          </cell>
          <cell r="G4220" t="str">
            <v>200 HIGH STREET</v>
          </cell>
          <cell r="H4220" t="str">
            <v>HINGHAM</v>
          </cell>
          <cell r="I4220" t="str">
            <v>MA</v>
          </cell>
          <cell r="J4220" t="str">
            <v>2043.</v>
          </cell>
          <cell r="K4220" t="str">
            <v>Exact Auto Street Reference Geocoded</v>
          </cell>
          <cell r="M4220" t="str">
            <v>COSTA</v>
          </cell>
          <cell r="N4220" t="str">
            <v>COSTA</v>
          </cell>
          <cell r="P4220">
            <v>44002</v>
          </cell>
          <cell r="Q4220">
            <v>44133.581273148098</v>
          </cell>
          <cell r="S4220" t="str">
            <v>FRANKIE</v>
          </cell>
          <cell r="V4220" t="str">
            <v>42.213398</v>
          </cell>
          <cell r="W4220" t="str">
            <v>-70.902828</v>
          </cell>
        </row>
        <row r="4221">
          <cell r="B4221">
            <v>601688</v>
          </cell>
          <cell r="C4221" t="str">
            <v>SILVER LAKE REG. HIGH-KI</v>
          </cell>
          <cell r="D4221" t="str">
            <v>COSTA</v>
          </cell>
          <cell r="E4221">
            <v>0</v>
          </cell>
          <cell r="F4221" t="str">
            <v>T</v>
          </cell>
          <cell r="G4221" t="str">
            <v>260 PEMBROKE STREET</v>
          </cell>
          <cell r="H4221" t="str">
            <v>KINGSTON</v>
          </cell>
          <cell r="I4221" t="str">
            <v>MA</v>
          </cell>
          <cell r="J4221" t="str">
            <v>2364.</v>
          </cell>
          <cell r="K4221" t="str">
            <v>Exact Auto Street Reference Geocoded</v>
          </cell>
          <cell r="M4221" t="str">
            <v>COSTA</v>
          </cell>
          <cell r="N4221" t="str">
            <v>COSTA</v>
          </cell>
          <cell r="P4221">
            <v>44002</v>
          </cell>
          <cell r="Q4221">
            <v>44127.702164351896</v>
          </cell>
          <cell r="R4221">
            <v>44256</v>
          </cell>
          <cell r="S4221" t="str">
            <v>FRANKIE</v>
          </cell>
          <cell r="V4221" t="str">
            <v>42.016221</v>
          </cell>
          <cell r="W4221" t="str">
            <v>-70.785872</v>
          </cell>
        </row>
        <row r="4222">
          <cell r="B4222">
            <v>601689</v>
          </cell>
          <cell r="C4222" t="str">
            <v>CENTER SCHOOL</v>
          </cell>
          <cell r="D4222" t="str">
            <v>COSTA</v>
          </cell>
          <cell r="E4222">
            <v>0</v>
          </cell>
          <cell r="F4222" t="str">
            <v>T</v>
          </cell>
          <cell r="G4222" t="str">
            <v>17 BARSTOW STREET</v>
          </cell>
          <cell r="H4222" t="str">
            <v>MATTAPOISEETT</v>
          </cell>
          <cell r="I4222" t="str">
            <v>MA</v>
          </cell>
          <cell r="J4222" t="str">
            <v>2739.</v>
          </cell>
          <cell r="K4222" t="str">
            <v>High Confidence Auto Street Ref Geocoded</v>
          </cell>
          <cell r="M4222" t="str">
            <v>COSTA</v>
          </cell>
          <cell r="N4222" t="str">
            <v>COSTA</v>
          </cell>
          <cell r="P4222">
            <v>44002</v>
          </cell>
          <cell r="Q4222">
            <v>44127.702164351896</v>
          </cell>
          <cell r="R4222">
            <v>44473</v>
          </cell>
          <cell r="S4222" t="str">
            <v>FRANKIE</v>
          </cell>
          <cell r="V4222" t="str">
            <v>41.660147</v>
          </cell>
          <cell r="W4222" t="str">
            <v>-70.813191</v>
          </cell>
        </row>
        <row r="4223">
          <cell r="B4223">
            <v>601690</v>
          </cell>
          <cell r="C4223" t="str">
            <v>ROCHESTER MEMORIAL</v>
          </cell>
          <cell r="D4223" t="str">
            <v>COSTA</v>
          </cell>
          <cell r="E4223">
            <v>0</v>
          </cell>
          <cell r="F4223" t="str">
            <v>T</v>
          </cell>
          <cell r="G4223" t="str">
            <v>16 PINE STREET</v>
          </cell>
          <cell r="H4223" t="str">
            <v>ROCHESTER</v>
          </cell>
          <cell r="I4223" t="str">
            <v>MA</v>
          </cell>
          <cell r="J4223" t="str">
            <v>2770.</v>
          </cell>
          <cell r="K4223" t="str">
            <v>Exact Auto Street Reference Geocoded</v>
          </cell>
          <cell r="M4223" t="str">
            <v>COSTA</v>
          </cell>
          <cell r="N4223" t="str">
            <v>COSTA</v>
          </cell>
          <cell r="P4223">
            <v>44002</v>
          </cell>
          <cell r="Q4223">
            <v>44127.702164351896</v>
          </cell>
          <cell r="R4223">
            <v>44473</v>
          </cell>
          <cell r="S4223" t="str">
            <v>FRANKIE</v>
          </cell>
          <cell r="V4223" t="str">
            <v>41.745514</v>
          </cell>
          <cell r="W4223" t="str">
            <v>-70.866472</v>
          </cell>
        </row>
        <row r="4224">
          <cell r="B4224">
            <v>601691</v>
          </cell>
          <cell r="C4224" t="str">
            <v>SIPPICAN SCHOOL</v>
          </cell>
          <cell r="D4224" t="str">
            <v>COSTA</v>
          </cell>
          <cell r="E4224">
            <v>0</v>
          </cell>
          <cell r="F4224" t="str">
            <v>T</v>
          </cell>
          <cell r="G4224" t="str">
            <v>16 SPRING STREET</v>
          </cell>
          <cell r="H4224" t="str">
            <v>MARION</v>
          </cell>
          <cell r="I4224" t="str">
            <v>MA</v>
          </cell>
          <cell r="J4224" t="str">
            <v>2738.</v>
          </cell>
          <cell r="K4224" t="str">
            <v>Exact Auto Street Reference Geocoded</v>
          </cell>
          <cell r="M4224" t="str">
            <v>COSTA</v>
          </cell>
          <cell r="N4224" t="str">
            <v>COSTA</v>
          </cell>
          <cell r="P4224">
            <v>44002</v>
          </cell>
          <cell r="Q4224">
            <v>44127.702164351896</v>
          </cell>
          <cell r="R4224">
            <v>44473</v>
          </cell>
          <cell r="S4224" t="str">
            <v>FRANKIE</v>
          </cell>
          <cell r="V4224" t="str">
            <v>41.703646</v>
          </cell>
          <cell r="W4224" t="str">
            <v>-70.766793</v>
          </cell>
        </row>
        <row r="4225">
          <cell r="B4225">
            <v>601692</v>
          </cell>
          <cell r="C4225" t="str">
            <v>GRACE FARRAR COLE</v>
          </cell>
          <cell r="D4225" t="str">
            <v>COSTA</v>
          </cell>
          <cell r="E4225">
            <v>0</v>
          </cell>
          <cell r="F4225" t="str">
            <v>R</v>
          </cell>
          <cell r="G4225" t="str">
            <v>81 HIGH STREET</v>
          </cell>
          <cell r="H4225" t="str">
            <v>NORWELL</v>
          </cell>
          <cell r="I4225" t="str">
            <v>MA</v>
          </cell>
          <cell r="J4225" t="str">
            <v>2061.</v>
          </cell>
          <cell r="K4225" t="str">
            <v>Exact Auto Street Reference Geocoded</v>
          </cell>
          <cell r="M4225" t="str">
            <v>COSTA</v>
          </cell>
          <cell r="N4225" t="str">
            <v>COSTA</v>
          </cell>
          <cell r="P4225">
            <v>44002</v>
          </cell>
          <cell r="Q4225">
            <v>44133.581273148098</v>
          </cell>
          <cell r="S4225" t="str">
            <v>FRANKIE</v>
          </cell>
          <cell r="V4225" t="str">
            <v>42.166909</v>
          </cell>
          <cell r="W4225" t="str">
            <v>-70.879202</v>
          </cell>
        </row>
        <row r="4226">
          <cell r="B4226">
            <v>601693</v>
          </cell>
          <cell r="C4226" t="str">
            <v>WILLIAM G VINAL</v>
          </cell>
          <cell r="D4226" t="str">
            <v>COSTA</v>
          </cell>
          <cell r="E4226">
            <v>0</v>
          </cell>
          <cell r="F4226" t="str">
            <v>R</v>
          </cell>
          <cell r="G4226" t="str">
            <v>104 OLD DAKEN BUCKET</v>
          </cell>
          <cell r="H4226" t="str">
            <v>NORWELL</v>
          </cell>
          <cell r="I4226" t="str">
            <v>MA</v>
          </cell>
          <cell r="J4226" t="str">
            <v>2061.</v>
          </cell>
          <cell r="K4226" t="str">
            <v>High Confidence Auto Street Ref Geocoded</v>
          </cell>
          <cell r="M4226" t="str">
            <v>COSTA</v>
          </cell>
          <cell r="N4226" t="str">
            <v>COSTA</v>
          </cell>
          <cell r="P4226">
            <v>44002</v>
          </cell>
          <cell r="Q4226">
            <v>44133.581273148098</v>
          </cell>
          <cell r="S4226" t="str">
            <v>FRANKIE</v>
          </cell>
          <cell r="V4226" t="str">
            <v>42.177867</v>
          </cell>
          <cell r="W4226" t="str">
            <v>-70.797542</v>
          </cell>
        </row>
        <row r="4227">
          <cell r="B4227">
            <v>601694</v>
          </cell>
          <cell r="C4227" t="str">
            <v>NORTH PEMBROKE ELEMENTAR</v>
          </cell>
          <cell r="D4227" t="str">
            <v>COSTA</v>
          </cell>
          <cell r="E4227">
            <v>0</v>
          </cell>
          <cell r="F4227" t="str">
            <v>R</v>
          </cell>
          <cell r="G4227" t="str">
            <v>72 PILGRIM ROAD</v>
          </cell>
          <cell r="H4227" t="str">
            <v>PEMBROKE</v>
          </cell>
          <cell r="I4227" t="str">
            <v>MA</v>
          </cell>
          <cell r="J4227" t="str">
            <v>2359.</v>
          </cell>
          <cell r="K4227" t="str">
            <v>Exact Auto Street Reference Geocoded</v>
          </cell>
          <cell r="M4227" t="str">
            <v>COSTA</v>
          </cell>
          <cell r="N4227" t="str">
            <v>COSTA</v>
          </cell>
          <cell r="P4227">
            <v>44002</v>
          </cell>
          <cell r="Q4227">
            <v>44133.581273148098</v>
          </cell>
          <cell r="S4227" t="str">
            <v>FRANKIE</v>
          </cell>
          <cell r="V4227" t="str">
            <v>42.096617</v>
          </cell>
          <cell r="W4227" t="str">
            <v>-70.778389</v>
          </cell>
        </row>
        <row r="4228">
          <cell r="B4228">
            <v>601695</v>
          </cell>
          <cell r="C4228" t="str">
            <v>PEMBROKE COMMUNITY MIDDL</v>
          </cell>
          <cell r="D4228" t="str">
            <v>COSTA</v>
          </cell>
          <cell r="E4228">
            <v>0</v>
          </cell>
          <cell r="F4228" t="str">
            <v>R</v>
          </cell>
          <cell r="G4228" t="str">
            <v>559 SCHOOL STREET</v>
          </cell>
          <cell r="H4228" t="str">
            <v>PEMBROKE</v>
          </cell>
          <cell r="I4228" t="str">
            <v>MA</v>
          </cell>
          <cell r="J4228" t="str">
            <v>2359.</v>
          </cell>
          <cell r="K4228" t="str">
            <v>Exact Auto Street Reference Geocoded</v>
          </cell>
          <cell r="M4228" t="str">
            <v>COSTA</v>
          </cell>
          <cell r="N4228" t="str">
            <v>COSTA</v>
          </cell>
          <cell r="P4228">
            <v>44002</v>
          </cell>
          <cell r="Q4228">
            <v>44133.581273148098</v>
          </cell>
          <cell r="S4228" t="str">
            <v>FRANKIE</v>
          </cell>
          <cell r="V4228" t="str">
            <v>42.032260</v>
          </cell>
          <cell r="W4228" t="str">
            <v>-70.801222</v>
          </cell>
        </row>
        <row r="4229">
          <cell r="B4229">
            <v>601696</v>
          </cell>
          <cell r="C4229" t="str">
            <v>OLD COLONY REG VOC-TECH</v>
          </cell>
          <cell r="D4229" t="str">
            <v>COSTA</v>
          </cell>
          <cell r="E4229">
            <v>0</v>
          </cell>
          <cell r="F4229" t="str">
            <v>T</v>
          </cell>
          <cell r="G4229" t="str">
            <v>476 NORTH AVENUE</v>
          </cell>
          <cell r="H4229" t="str">
            <v>ROCHESTER</v>
          </cell>
          <cell r="I4229" t="str">
            <v>MA</v>
          </cell>
          <cell r="J4229" t="str">
            <v>2770.</v>
          </cell>
          <cell r="K4229" t="str">
            <v>Exact Auto Street Reference Geocoded</v>
          </cell>
          <cell r="M4229" t="str">
            <v>COSTA</v>
          </cell>
          <cell r="N4229" t="str">
            <v>COSTA</v>
          </cell>
          <cell r="P4229">
            <v>44002</v>
          </cell>
          <cell r="Q4229">
            <v>44133.581261574102</v>
          </cell>
          <cell r="R4229">
            <v>44473</v>
          </cell>
          <cell r="S4229" t="str">
            <v>FRANKIE</v>
          </cell>
          <cell r="V4229" t="str">
            <v>41.787538</v>
          </cell>
          <cell r="W4229" t="str">
            <v>-70.874617</v>
          </cell>
        </row>
        <row r="4230">
          <cell r="B4230">
            <v>601697</v>
          </cell>
          <cell r="C4230" t="str">
            <v>JEFFERSON ELEMENTARY SCH</v>
          </cell>
          <cell r="D4230" t="str">
            <v>COSTA</v>
          </cell>
          <cell r="E4230">
            <v>0</v>
          </cell>
          <cell r="F4230" t="str">
            <v>T</v>
          </cell>
          <cell r="G4230" t="str">
            <v>93 GEORGE STREET</v>
          </cell>
          <cell r="H4230" t="str">
            <v>ROCKLAND</v>
          </cell>
          <cell r="I4230" t="str">
            <v>MA</v>
          </cell>
          <cell r="J4230" t="str">
            <v>2370.</v>
          </cell>
          <cell r="K4230" t="str">
            <v>Exact Auto Street Reference Geocoded</v>
          </cell>
          <cell r="M4230" t="str">
            <v>COSTA</v>
          </cell>
          <cell r="N4230" t="str">
            <v>COSTA</v>
          </cell>
          <cell r="P4230">
            <v>44002</v>
          </cell>
          <cell r="Q4230">
            <v>44137.508229166699</v>
          </cell>
          <cell r="R4230">
            <v>44473</v>
          </cell>
          <cell r="S4230" t="str">
            <v>FRANKIE</v>
          </cell>
          <cell r="V4230" t="str">
            <v>42.123740</v>
          </cell>
          <cell r="W4230" t="str">
            <v>-70.909558</v>
          </cell>
        </row>
        <row r="4231">
          <cell r="B4231">
            <v>601698</v>
          </cell>
          <cell r="C4231" t="str">
            <v>R STEWART ESTEN</v>
          </cell>
          <cell r="D4231" t="str">
            <v>COSTA</v>
          </cell>
          <cell r="E4231">
            <v>0</v>
          </cell>
          <cell r="F4231" t="str">
            <v>T</v>
          </cell>
          <cell r="G4231" t="str">
            <v>733 SUMMER STREET</v>
          </cell>
          <cell r="H4231" t="str">
            <v>ROCKLAND</v>
          </cell>
          <cell r="I4231" t="str">
            <v>MA</v>
          </cell>
          <cell r="J4231" t="str">
            <v>2370.</v>
          </cell>
          <cell r="K4231" t="str">
            <v>Exact Auto Street Reference Geocoded</v>
          </cell>
          <cell r="M4231" t="str">
            <v>COSTA</v>
          </cell>
          <cell r="N4231" t="str">
            <v>COSTA</v>
          </cell>
          <cell r="P4231">
            <v>44002</v>
          </cell>
          <cell r="Q4231">
            <v>44137.508229166699</v>
          </cell>
          <cell r="R4231">
            <v>44473</v>
          </cell>
          <cell r="S4231" t="str">
            <v>FRANKIE</v>
          </cell>
          <cell r="V4231" t="str">
            <v>42.111716</v>
          </cell>
          <cell r="W4231" t="str">
            <v>-70.896529</v>
          </cell>
        </row>
        <row r="4232">
          <cell r="B4232">
            <v>601699</v>
          </cell>
          <cell r="C4232" t="str">
            <v>JOHN WILLIAM DECAS</v>
          </cell>
          <cell r="D4232" t="str">
            <v>COSTA</v>
          </cell>
          <cell r="E4232">
            <v>0</v>
          </cell>
          <cell r="F4232" t="str">
            <v>T</v>
          </cell>
          <cell r="G4232" t="str">
            <v>760 MAIN STREET</v>
          </cell>
          <cell r="H4232" t="str">
            <v>WAREHAM</v>
          </cell>
          <cell r="I4232" t="str">
            <v>MA</v>
          </cell>
          <cell r="J4232" t="str">
            <v>2571.</v>
          </cell>
          <cell r="K4232" t="str">
            <v>Exact Auto Street Reference Geocoded</v>
          </cell>
          <cell r="M4232" t="str">
            <v>COSTA</v>
          </cell>
          <cell r="N4232" t="str">
            <v>COSTA</v>
          </cell>
          <cell r="P4232">
            <v>44002</v>
          </cell>
          <cell r="Q4232">
            <v>44133.581261574102</v>
          </cell>
          <cell r="R4232">
            <v>44473</v>
          </cell>
          <cell r="S4232" t="str">
            <v>FRANKIE</v>
          </cell>
          <cell r="V4232" t="str">
            <v>41.771590</v>
          </cell>
          <cell r="W4232" t="str">
            <v>-70.746547</v>
          </cell>
        </row>
        <row r="4233">
          <cell r="B4233">
            <v>601700</v>
          </cell>
          <cell r="C4233" t="str">
            <v>WAREHAM MIDDLE SCHOOL</v>
          </cell>
          <cell r="D4233" t="str">
            <v>COSTA</v>
          </cell>
          <cell r="E4233">
            <v>0</v>
          </cell>
          <cell r="F4233" t="str">
            <v>T</v>
          </cell>
          <cell r="G4233" t="str">
            <v>4 VIKING ROAD</v>
          </cell>
          <cell r="H4233" t="str">
            <v>WAREHAM</v>
          </cell>
          <cell r="I4233" t="str">
            <v>MA</v>
          </cell>
          <cell r="J4233" t="str">
            <v>2571.</v>
          </cell>
          <cell r="K4233" t="str">
            <v>Med Confidence Auto Street Ref Geocoded</v>
          </cell>
          <cell r="M4233" t="str">
            <v>COSTA</v>
          </cell>
          <cell r="N4233" t="str">
            <v>COSTA</v>
          </cell>
          <cell r="P4233">
            <v>44002</v>
          </cell>
          <cell r="Q4233">
            <v>44133.581261574102</v>
          </cell>
          <cell r="R4233">
            <v>44473</v>
          </cell>
          <cell r="S4233" t="str">
            <v>FRANKIE</v>
          </cell>
          <cell r="V4233" t="str">
            <v>41.759274</v>
          </cell>
          <cell r="W4233" t="str">
            <v>-70.724744</v>
          </cell>
        </row>
        <row r="4234">
          <cell r="B4234">
            <v>601701</v>
          </cell>
          <cell r="C4234" t="str">
            <v>WHITMAN MIDDLE SCHOOL</v>
          </cell>
          <cell r="D4234" t="str">
            <v>COSTA</v>
          </cell>
          <cell r="E4234">
            <v>0</v>
          </cell>
          <cell r="F4234" t="str">
            <v>R</v>
          </cell>
          <cell r="G4234" t="str">
            <v>100 CORTHELL AVE.</v>
          </cell>
          <cell r="H4234" t="str">
            <v>WHITMAN</v>
          </cell>
          <cell r="I4234" t="str">
            <v>MA</v>
          </cell>
          <cell r="J4234" t="str">
            <v>2382.</v>
          </cell>
          <cell r="K4234" t="str">
            <v>High Confidence Auto Street Ref Geocoded</v>
          </cell>
          <cell r="M4234" t="str">
            <v>COSTA</v>
          </cell>
          <cell r="N4234" t="str">
            <v>COSTA</v>
          </cell>
          <cell r="P4234">
            <v>44002</v>
          </cell>
          <cell r="Q4234">
            <v>44133.581273148098</v>
          </cell>
          <cell r="S4234" t="str">
            <v>FRANKIE</v>
          </cell>
          <cell r="V4234" t="str">
            <v>42.078890</v>
          </cell>
          <cell r="W4234" t="str">
            <v>-70.955140</v>
          </cell>
        </row>
        <row r="4235">
          <cell r="B4235">
            <v>601702</v>
          </cell>
          <cell r="C4235" t="str">
            <v>SUSAN B. ANTHONY MIDDLE</v>
          </cell>
          <cell r="D4235" t="str">
            <v>COSTA</v>
          </cell>
          <cell r="E4235">
            <v>0</v>
          </cell>
          <cell r="F4235" t="str">
            <v>T</v>
          </cell>
          <cell r="G4235" t="str">
            <v>101 NEWHALL STREET</v>
          </cell>
          <cell r="H4235" t="str">
            <v>REVERE</v>
          </cell>
          <cell r="I4235" t="str">
            <v>MA</v>
          </cell>
          <cell r="J4235" t="str">
            <v>2151.</v>
          </cell>
          <cell r="K4235" t="str">
            <v>Exact Auto Street Reference Geocoded</v>
          </cell>
          <cell r="M4235" t="str">
            <v>COSTA</v>
          </cell>
          <cell r="N4235" t="str">
            <v>COSTA</v>
          </cell>
          <cell r="P4235">
            <v>44002</v>
          </cell>
          <cell r="Q4235">
            <v>44090.838159722203</v>
          </cell>
          <cell r="S4235" t="str">
            <v>FRANKIE</v>
          </cell>
          <cell r="V4235" t="str">
            <v>42.419074</v>
          </cell>
          <cell r="W4235" t="str">
            <v>-71.018770</v>
          </cell>
        </row>
        <row r="4236">
          <cell r="B4236">
            <v>601703</v>
          </cell>
          <cell r="C4236" t="str">
            <v>HUBBARDSTON CENTER</v>
          </cell>
          <cell r="D4236" t="str">
            <v>COSTA</v>
          </cell>
          <cell r="E4236">
            <v>0</v>
          </cell>
          <cell r="F4236" t="str">
            <v>R</v>
          </cell>
          <cell r="G4236" t="str">
            <v>8 ELM STREET</v>
          </cell>
          <cell r="H4236" t="str">
            <v>HUBBARDSTON</v>
          </cell>
          <cell r="I4236" t="str">
            <v>MA</v>
          </cell>
          <cell r="J4236" t="str">
            <v>1452.</v>
          </cell>
          <cell r="K4236" t="str">
            <v>Exact Auto Street Reference Geocoded</v>
          </cell>
          <cell r="M4236" t="str">
            <v>COSTA</v>
          </cell>
          <cell r="N4236" t="str">
            <v>COSTA</v>
          </cell>
          <cell r="P4236">
            <v>44002</v>
          </cell>
          <cell r="Q4236">
            <v>44420.494745370401</v>
          </cell>
          <cell r="S4236" t="str">
            <v>FRANKIE</v>
          </cell>
          <cell r="V4236" t="str">
            <v>42.473994</v>
          </cell>
          <cell r="W4236" t="str">
            <v>-72.006942</v>
          </cell>
        </row>
        <row r="4237">
          <cell r="B4237">
            <v>601704</v>
          </cell>
          <cell r="C4237" t="str">
            <v>RUGGLES LANE SCHOOL</v>
          </cell>
          <cell r="D4237" t="str">
            <v>COSTA</v>
          </cell>
          <cell r="E4237">
            <v>0</v>
          </cell>
          <cell r="F4237" t="str">
            <v>R</v>
          </cell>
          <cell r="G4237" t="str">
            <v>105 RUGGLES LANE</v>
          </cell>
          <cell r="H4237" t="str">
            <v>BARRE</v>
          </cell>
          <cell r="I4237" t="str">
            <v>MA</v>
          </cell>
          <cell r="J4237" t="str">
            <v>1005.</v>
          </cell>
          <cell r="K4237" t="str">
            <v>Exact Auto Street Reference Geocoded</v>
          </cell>
          <cell r="M4237" t="str">
            <v>COSTA</v>
          </cell>
          <cell r="N4237" t="str">
            <v>COSTA</v>
          </cell>
          <cell r="P4237">
            <v>44002</v>
          </cell>
          <cell r="Q4237">
            <v>44420.494745370401</v>
          </cell>
          <cell r="S4237" t="str">
            <v>FRANKIE</v>
          </cell>
          <cell r="V4237" t="str">
            <v>42.428722</v>
          </cell>
          <cell r="W4237" t="str">
            <v>-72.107948</v>
          </cell>
        </row>
        <row r="4238">
          <cell r="B4238">
            <v>601706</v>
          </cell>
          <cell r="C4238" t="str">
            <v>JOHN F.KENNEDY ELEMENTAR</v>
          </cell>
          <cell r="D4238" t="str">
            <v>COSTA</v>
          </cell>
          <cell r="E4238">
            <v>0</v>
          </cell>
          <cell r="F4238" t="str">
            <v>R</v>
          </cell>
          <cell r="G4238" t="str">
            <v>LINCOLN STREET</v>
          </cell>
          <cell r="H4238" t="str">
            <v>BLACKSTONE</v>
          </cell>
          <cell r="I4238" t="str">
            <v>MA</v>
          </cell>
          <cell r="J4238" t="str">
            <v>1504.</v>
          </cell>
          <cell r="K4238" t="str">
            <v>Ambiguous Auto Street Ref Geocode</v>
          </cell>
          <cell r="M4238" t="str">
            <v>COSTA</v>
          </cell>
          <cell r="N4238" t="str">
            <v>COSTA</v>
          </cell>
          <cell r="P4238">
            <v>44002</v>
          </cell>
          <cell r="Q4238">
            <v>44133.581284722197</v>
          </cell>
          <cell r="S4238" t="str">
            <v>FRANKIE</v>
          </cell>
          <cell r="V4238" t="str">
            <v>42.032792</v>
          </cell>
          <cell r="W4238" t="str">
            <v>-71.538810</v>
          </cell>
        </row>
        <row r="4239">
          <cell r="B4239">
            <v>601707</v>
          </cell>
          <cell r="C4239" t="str">
            <v>MILLVILLE ELEMENTARY SCH</v>
          </cell>
          <cell r="D4239" t="str">
            <v>COSTA</v>
          </cell>
          <cell r="E4239">
            <v>0</v>
          </cell>
          <cell r="F4239" t="str">
            <v>R</v>
          </cell>
          <cell r="G4239" t="str">
            <v>122 BERTHELETTE WAY</v>
          </cell>
          <cell r="H4239" t="str">
            <v>MILLVILLE</v>
          </cell>
          <cell r="I4239" t="str">
            <v>MA</v>
          </cell>
          <cell r="J4239" t="str">
            <v>1529.</v>
          </cell>
          <cell r="K4239" t="str">
            <v>Exact Auto Street Reference Geocoded</v>
          </cell>
          <cell r="M4239" t="str">
            <v>COSTA</v>
          </cell>
          <cell r="N4239" t="str">
            <v>COSTA</v>
          </cell>
          <cell r="P4239">
            <v>44002</v>
          </cell>
          <cell r="Q4239">
            <v>44133.581284722197</v>
          </cell>
          <cell r="S4239" t="str">
            <v>FRANKIE</v>
          </cell>
          <cell r="V4239" t="str">
            <v>42.032783</v>
          </cell>
          <cell r="W4239" t="str">
            <v>-71.576078</v>
          </cell>
        </row>
        <row r="4240">
          <cell r="B4240">
            <v>601708</v>
          </cell>
          <cell r="C4240" t="str">
            <v>FLORENCE SAWYER SCHOOL</v>
          </cell>
          <cell r="D4240" t="str">
            <v>COSTA</v>
          </cell>
          <cell r="E4240">
            <v>0</v>
          </cell>
          <cell r="F4240" t="str">
            <v>R</v>
          </cell>
          <cell r="G4240" t="str">
            <v>100 MECHANIC STREET</v>
          </cell>
          <cell r="H4240" t="str">
            <v>BOLTON</v>
          </cell>
          <cell r="I4240" t="str">
            <v>MA</v>
          </cell>
          <cell r="J4240" t="str">
            <v>1740.</v>
          </cell>
          <cell r="K4240" t="str">
            <v>Exact Auto Street Reference Geocoded</v>
          </cell>
          <cell r="M4240" t="str">
            <v>COSTA</v>
          </cell>
          <cell r="N4240" t="str">
            <v>COSTA</v>
          </cell>
          <cell r="P4240">
            <v>44002</v>
          </cell>
          <cell r="Q4240">
            <v>44133.581284722197</v>
          </cell>
          <cell r="S4240" t="str">
            <v>FRANKIE</v>
          </cell>
          <cell r="V4240" t="str">
            <v>42.430403</v>
          </cell>
          <cell r="W4240" t="str">
            <v>-71.609625</v>
          </cell>
        </row>
        <row r="4241">
          <cell r="B4241">
            <v>601709</v>
          </cell>
          <cell r="C4241" t="str">
            <v>DOUGLAS ELEMENTARY SCHOO</v>
          </cell>
          <cell r="D4241" t="str">
            <v>COSTA</v>
          </cell>
          <cell r="E4241">
            <v>0</v>
          </cell>
          <cell r="F4241" t="str">
            <v>T</v>
          </cell>
          <cell r="G4241" t="str">
            <v>19 DAVIS STREET</v>
          </cell>
          <cell r="H4241" t="str">
            <v>DOUGLAS</v>
          </cell>
          <cell r="I4241" t="str">
            <v>MA</v>
          </cell>
          <cell r="J4241" t="str">
            <v>1516.</v>
          </cell>
          <cell r="K4241" t="str">
            <v>Exact Auto Street Reference Geocoded</v>
          </cell>
          <cell r="M4241" t="str">
            <v>COSTA</v>
          </cell>
          <cell r="N4241" t="str">
            <v>COSTA</v>
          </cell>
          <cell r="P4241">
            <v>44002</v>
          </cell>
          <cell r="Q4241">
            <v>44127.702164351896</v>
          </cell>
          <cell r="R4241">
            <v>44473</v>
          </cell>
          <cell r="S4241" t="str">
            <v>FRANKIE</v>
          </cell>
          <cell r="V4241" t="str">
            <v>42.072317</v>
          </cell>
          <cell r="W4241" t="str">
            <v>-71.703479</v>
          </cell>
        </row>
        <row r="4242">
          <cell r="B4242">
            <v>601710</v>
          </cell>
          <cell r="C4242" t="str">
            <v>CROCKER ELEMENTARY SCHOO</v>
          </cell>
          <cell r="D4242" t="str">
            <v>COSTA</v>
          </cell>
          <cell r="E4242">
            <v>0</v>
          </cell>
          <cell r="F4242" t="str">
            <v>T</v>
          </cell>
          <cell r="G4242" t="str">
            <v>200 BIGELOW DRIVE</v>
          </cell>
          <cell r="H4242" t="str">
            <v>FITCHBURG</v>
          </cell>
          <cell r="I4242" t="str">
            <v>MA</v>
          </cell>
          <cell r="J4242" t="str">
            <v>1420.</v>
          </cell>
          <cell r="K4242" t="str">
            <v>Med Confidence Auto Street Ref Geocoded</v>
          </cell>
          <cell r="M4242" t="str">
            <v>COSTA</v>
          </cell>
          <cell r="N4242" t="str">
            <v>COSTA</v>
          </cell>
          <cell r="P4242">
            <v>44002</v>
          </cell>
          <cell r="Q4242">
            <v>44098.491319444402</v>
          </cell>
          <cell r="R4242">
            <v>44473</v>
          </cell>
          <cell r="S4242" t="str">
            <v>FRANKIE</v>
          </cell>
          <cell r="V4242" t="str">
            <v>42.598864</v>
          </cell>
          <cell r="W4242" t="str">
            <v>-71.803393</v>
          </cell>
        </row>
        <row r="4243">
          <cell r="B4243">
            <v>601711</v>
          </cell>
          <cell r="C4243" t="str">
            <v>MEMORIAL MIDDLE</v>
          </cell>
          <cell r="D4243" t="str">
            <v>COSTA</v>
          </cell>
          <cell r="E4243">
            <v>0</v>
          </cell>
          <cell r="F4243" t="str">
            <v>T</v>
          </cell>
          <cell r="G4243" t="str">
            <v>615 ROLLSTONE</v>
          </cell>
          <cell r="H4243" t="str">
            <v>FITCHBURG</v>
          </cell>
          <cell r="I4243" t="str">
            <v>MA</v>
          </cell>
          <cell r="J4243" t="str">
            <v>1420.</v>
          </cell>
          <cell r="K4243" t="str">
            <v>Ambiguous Auto Street Ref Geocode</v>
          </cell>
          <cell r="M4243" t="str">
            <v>COSTA</v>
          </cell>
          <cell r="N4243" t="str">
            <v>COSTA</v>
          </cell>
          <cell r="P4243">
            <v>44002</v>
          </cell>
          <cell r="Q4243">
            <v>44098.491319444402</v>
          </cell>
          <cell r="R4243">
            <v>44473</v>
          </cell>
          <cell r="S4243" t="str">
            <v>FRANKIE</v>
          </cell>
          <cell r="V4243" t="str">
            <v>42.571363</v>
          </cell>
          <cell r="W4243" t="str">
            <v>-71.809436</v>
          </cell>
        </row>
        <row r="4244">
          <cell r="B4244">
            <v>601712</v>
          </cell>
          <cell r="C4244" t="str">
            <v>GARDNER MIDDLE</v>
          </cell>
          <cell r="D4244" t="str">
            <v>COSTA</v>
          </cell>
          <cell r="E4244">
            <v>0</v>
          </cell>
          <cell r="F4244" t="str">
            <v>R</v>
          </cell>
          <cell r="G4244" t="str">
            <v>297 CATHERINE STREET</v>
          </cell>
          <cell r="H4244" t="str">
            <v>GARDNER</v>
          </cell>
          <cell r="I4244" t="str">
            <v>MA</v>
          </cell>
          <cell r="J4244" t="str">
            <v>1440.</v>
          </cell>
          <cell r="K4244" t="str">
            <v>Exact Auto Street Reference Geocoded</v>
          </cell>
          <cell r="M4244" t="str">
            <v>COSTA</v>
          </cell>
          <cell r="N4244" t="str">
            <v>COSTA</v>
          </cell>
          <cell r="P4244">
            <v>44002</v>
          </cell>
          <cell r="Q4244">
            <v>44133.581284722197</v>
          </cell>
          <cell r="S4244" t="str">
            <v>FRANKIE</v>
          </cell>
          <cell r="V4244" t="str">
            <v>42.583713</v>
          </cell>
          <cell r="W4244" t="str">
            <v>-71.978232</v>
          </cell>
        </row>
        <row r="4245">
          <cell r="B4245">
            <v>601713</v>
          </cell>
          <cell r="C4245" t="str">
            <v>WATERFORD STREET SCHOOL</v>
          </cell>
          <cell r="D4245" t="str">
            <v>COSTA</v>
          </cell>
          <cell r="E4245">
            <v>0</v>
          </cell>
          <cell r="F4245" t="str">
            <v>R</v>
          </cell>
          <cell r="G4245" t="str">
            <v>62 WATERFORD STREET</v>
          </cell>
          <cell r="H4245" t="str">
            <v>GARDNER</v>
          </cell>
          <cell r="I4245" t="str">
            <v>MA</v>
          </cell>
          <cell r="J4245" t="str">
            <v>1440.</v>
          </cell>
          <cell r="K4245" t="str">
            <v>High Confidence Auto Street Ref Geocoded</v>
          </cell>
          <cell r="M4245" t="str">
            <v>COSTA</v>
          </cell>
          <cell r="N4245" t="str">
            <v>COSTA</v>
          </cell>
          <cell r="P4245">
            <v>44002</v>
          </cell>
          <cell r="Q4245">
            <v>44133.581284722197</v>
          </cell>
          <cell r="S4245" t="str">
            <v>FRANKIE</v>
          </cell>
          <cell r="V4245" t="str">
            <v>42.572665</v>
          </cell>
          <cell r="W4245" t="str">
            <v>-72.004716</v>
          </cell>
        </row>
        <row r="4246">
          <cell r="B4246">
            <v>601714</v>
          </cell>
          <cell r="C4246" t="str">
            <v>GRAFTON MIDDLE SCHOOL</v>
          </cell>
          <cell r="D4246" t="str">
            <v>COSTA</v>
          </cell>
          <cell r="E4246">
            <v>0</v>
          </cell>
          <cell r="F4246" t="str">
            <v>R</v>
          </cell>
          <cell r="G4246" t="str">
            <v>22 PROVIDENCE ROAD</v>
          </cell>
          <cell r="H4246" t="str">
            <v>GRAFTON</v>
          </cell>
          <cell r="I4246" t="str">
            <v>MA</v>
          </cell>
          <cell r="J4246" t="str">
            <v>1519.</v>
          </cell>
          <cell r="K4246" t="str">
            <v>Exact Auto Street Reference Geocoded</v>
          </cell>
          <cell r="M4246" t="str">
            <v>COSTA</v>
          </cell>
          <cell r="N4246" t="str">
            <v>COSTA</v>
          </cell>
          <cell r="P4246">
            <v>44002</v>
          </cell>
          <cell r="Q4246">
            <v>44319.519236111097</v>
          </cell>
          <cell r="R4246">
            <v>44270</v>
          </cell>
          <cell r="S4246" t="str">
            <v>FRANKIE</v>
          </cell>
          <cell r="V4246" t="str">
            <v>42.211504</v>
          </cell>
          <cell r="W4246" t="str">
            <v>-71.691955</v>
          </cell>
        </row>
        <row r="4247">
          <cell r="B4247">
            <v>601715</v>
          </cell>
          <cell r="C4247" t="str">
            <v>NORTH STREET ELEMENTARY</v>
          </cell>
          <cell r="D4247" t="str">
            <v>COSTA</v>
          </cell>
          <cell r="E4247">
            <v>0</v>
          </cell>
          <cell r="F4247" t="str">
            <v>R</v>
          </cell>
          <cell r="G4247" t="str">
            <v>60 NORTH STREET</v>
          </cell>
          <cell r="H4247" t="str">
            <v>GRAFTON</v>
          </cell>
          <cell r="I4247" t="str">
            <v>MA</v>
          </cell>
          <cell r="J4247" t="str">
            <v>1519.</v>
          </cell>
          <cell r="K4247" t="str">
            <v>Exact Auto Street Reference Geocoded</v>
          </cell>
          <cell r="M4247" t="str">
            <v>COSTA</v>
          </cell>
          <cell r="N4247" t="str">
            <v>COSTA</v>
          </cell>
          <cell r="P4247">
            <v>44002</v>
          </cell>
          <cell r="Q4247">
            <v>44133.581284722197</v>
          </cell>
          <cell r="S4247" t="str">
            <v>FRANKIE</v>
          </cell>
          <cell r="V4247" t="str">
            <v>42.214752</v>
          </cell>
          <cell r="W4247" t="str">
            <v>-71.679497</v>
          </cell>
        </row>
        <row r="4248">
          <cell r="B4248">
            <v>601716</v>
          </cell>
          <cell r="C4248" t="str">
            <v>MOUNTVIEW MIDDLE</v>
          </cell>
          <cell r="D4248" t="str">
            <v>COSTA</v>
          </cell>
          <cell r="E4248">
            <v>0</v>
          </cell>
          <cell r="F4248" t="str">
            <v>W</v>
          </cell>
          <cell r="G4248" t="str">
            <v>270 SHREWSBURY STREET</v>
          </cell>
          <cell r="H4248" t="str">
            <v>HOLDEN</v>
          </cell>
          <cell r="I4248" t="str">
            <v>MA</v>
          </cell>
          <cell r="J4248" t="str">
            <v>1520.</v>
          </cell>
          <cell r="K4248" t="str">
            <v>Exact Auto Street Reference Geocoded</v>
          </cell>
          <cell r="M4248" t="str">
            <v>COSTA</v>
          </cell>
          <cell r="N4248" t="str">
            <v>COSTA</v>
          </cell>
          <cell r="P4248">
            <v>44002</v>
          </cell>
          <cell r="Q4248">
            <v>44028.581041666701</v>
          </cell>
          <cell r="R4248">
            <v>44509</v>
          </cell>
          <cell r="S4248" t="str">
            <v>FRANKIE</v>
          </cell>
          <cell r="V4248" t="str">
            <v>42.332483</v>
          </cell>
          <cell r="W4248" t="str">
            <v>-71.823137</v>
          </cell>
        </row>
        <row r="4249">
          <cell r="B4249">
            <v>601717</v>
          </cell>
          <cell r="C4249" t="str">
            <v>LEICESTER MIDDLE</v>
          </cell>
          <cell r="D4249" t="str">
            <v>COSTA</v>
          </cell>
          <cell r="E4249">
            <v>0</v>
          </cell>
          <cell r="F4249" t="str">
            <v>R</v>
          </cell>
          <cell r="G4249" t="str">
            <v>70 WINSLOW AVENUE</v>
          </cell>
          <cell r="H4249" t="str">
            <v>LEICESTER</v>
          </cell>
          <cell r="I4249" t="str">
            <v>MA</v>
          </cell>
          <cell r="J4249" t="str">
            <v>1524.</v>
          </cell>
          <cell r="K4249" t="str">
            <v>Exact Auto Street Reference Geocoded</v>
          </cell>
          <cell r="M4249" t="str">
            <v>COSTA</v>
          </cell>
          <cell r="N4249" t="str">
            <v>COSTA</v>
          </cell>
          <cell r="P4249">
            <v>44002</v>
          </cell>
          <cell r="Q4249">
            <v>44133.581284722197</v>
          </cell>
          <cell r="S4249" t="str">
            <v>FRANKIE</v>
          </cell>
          <cell r="V4249" t="str">
            <v>42.249917</v>
          </cell>
          <cell r="W4249" t="str">
            <v>-71.905387</v>
          </cell>
        </row>
        <row r="4250">
          <cell r="B4250">
            <v>601718</v>
          </cell>
          <cell r="C4250" t="str">
            <v>LEOMINSTER SENIOR HIGH</v>
          </cell>
          <cell r="D4250" t="str">
            <v>COSTA</v>
          </cell>
          <cell r="E4250">
            <v>0</v>
          </cell>
          <cell r="F4250" t="str">
            <v>T</v>
          </cell>
          <cell r="G4250" t="str">
            <v>122 GRANITE STREET</v>
          </cell>
          <cell r="H4250" t="str">
            <v>LEOMINSTER</v>
          </cell>
          <cell r="I4250" t="str">
            <v>MA</v>
          </cell>
          <cell r="J4250" t="str">
            <v>1453.</v>
          </cell>
          <cell r="K4250" t="str">
            <v>Exact Auto Street Reference Geocoded</v>
          </cell>
          <cell r="M4250" t="str">
            <v>COSTA</v>
          </cell>
          <cell r="N4250" t="str">
            <v>COSTA</v>
          </cell>
          <cell r="O4250" t="str">
            <v>EFFECTIVE 8/10/20 Del in all locations unless cust chooses not to.</v>
          </cell>
          <cell r="P4250">
            <v>44002</v>
          </cell>
          <cell r="Q4250">
            <v>44098.502905092602</v>
          </cell>
          <cell r="R4250">
            <v>44473</v>
          </cell>
          <cell r="S4250" t="str">
            <v>FRANKIE</v>
          </cell>
          <cell r="V4250" t="str">
            <v>42.533866</v>
          </cell>
          <cell r="W4250" t="str">
            <v>-71.778834</v>
          </cell>
        </row>
        <row r="4251">
          <cell r="B4251">
            <v>601719</v>
          </cell>
          <cell r="C4251" t="str">
            <v>SKY VIEW</v>
          </cell>
          <cell r="D4251" t="str">
            <v>COSTA</v>
          </cell>
          <cell r="E4251">
            <v>0</v>
          </cell>
          <cell r="F4251" t="str">
            <v>T</v>
          </cell>
          <cell r="G4251" t="str">
            <v>500 KENNEDY WAY</v>
          </cell>
          <cell r="H4251" t="str">
            <v>LEOMINSTER</v>
          </cell>
          <cell r="I4251" t="str">
            <v>MA</v>
          </cell>
          <cell r="J4251" t="str">
            <v>1453.</v>
          </cell>
          <cell r="K4251" t="str">
            <v>Exact Auto Street Reference Geocoded</v>
          </cell>
          <cell r="M4251" t="str">
            <v>COSTA</v>
          </cell>
          <cell r="N4251" t="str">
            <v>COSTA</v>
          </cell>
          <cell r="P4251">
            <v>44002</v>
          </cell>
          <cell r="Q4251">
            <v>44098.502905092602</v>
          </cell>
          <cell r="R4251">
            <v>44473</v>
          </cell>
          <cell r="S4251" t="str">
            <v>FRANKIE</v>
          </cell>
          <cell r="V4251" t="str">
            <v>42.541343</v>
          </cell>
          <cell r="W4251" t="str">
            <v>-71.715225</v>
          </cell>
        </row>
        <row r="4252">
          <cell r="B4252">
            <v>601720</v>
          </cell>
          <cell r="C4252" t="str">
            <v>LUNENBURG HIGH</v>
          </cell>
          <cell r="D4252" t="str">
            <v>COSTA</v>
          </cell>
          <cell r="E4252">
            <v>0</v>
          </cell>
          <cell r="F4252" t="str">
            <v>T</v>
          </cell>
          <cell r="G4252" t="str">
            <v>1079 MASSACHUSETTS AVENU</v>
          </cell>
          <cell r="H4252" t="str">
            <v>LUNENBURG</v>
          </cell>
          <cell r="I4252" t="str">
            <v>MA</v>
          </cell>
          <cell r="J4252" t="str">
            <v>1462.</v>
          </cell>
          <cell r="K4252" t="str">
            <v>Exact Auto Street Reference Geocoded</v>
          </cell>
          <cell r="M4252" t="str">
            <v>COSTA</v>
          </cell>
          <cell r="N4252" t="str">
            <v>COSTA</v>
          </cell>
          <cell r="P4252">
            <v>44002</v>
          </cell>
          <cell r="Q4252">
            <v>44127.702164351896</v>
          </cell>
          <cell r="R4252">
            <v>44473</v>
          </cell>
          <cell r="S4252" t="str">
            <v>FRANKIE</v>
          </cell>
          <cell r="V4252" t="str">
            <v>42.596564</v>
          </cell>
          <cell r="W4252" t="str">
            <v>-71.718876</v>
          </cell>
        </row>
        <row r="4253">
          <cell r="B4253">
            <v>601721</v>
          </cell>
          <cell r="C4253" t="str">
            <v>LUNENBURG PRIMARY</v>
          </cell>
          <cell r="D4253" t="str">
            <v>COSTA</v>
          </cell>
          <cell r="E4253">
            <v>0</v>
          </cell>
          <cell r="F4253" t="str">
            <v>T</v>
          </cell>
          <cell r="G4253" t="str">
            <v>1401 MASSACHUSETTS AVE</v>
          </cell>
          <cell r="H4253" t="str">
            <v>LUNENBURG</v>
          </cell>
          <cell r="I4253" t="str">
            <v>MA</v>
          </cell>
          <cell r="J4253" t="str">
            <v>1462.</v>
          </cell>
          <cell r="K4253" t="str">
            <v>Exact Auto Street Reference Geocoded</v>
          </cell>
          <cell r="M4253" t="str">
            <v>COSTA</v>
          </cell>
          <cell r="N4253" t="str">
            <v>COSTA</v>
          </cell>
          <cell r="P4253">
            <v>44002</v>
          </cell>
          <cell r="Q4253">
            <v>44127.702164351896</v>
          </cell>
          <cell r="R4253">
            <v>44473</v>
          </cell>
          <cell r="S4253" t="str">
            <v>FRANKIE</v>
          </cell>
          <cell r="V4253" t="str">
            <v>42.598043</v>
          </cell>
          <cell r="W4253" t="str">
            <v>-71.702459</v>
          </cell>
        </row>
        <row r="4254">
          <cell r="B4254">
            <v>601722</v>
          </cell>
          <cell r="C4254" t="str">
            <v>TURKEY HILL</v>
          </cell>
          <cell r="D4254" t="str">
            <v>COSTA</v>
          </cell>
          <cell r="E4254">
            <v>0</v>
          </cell>
          <cell r="F4254" t="str">
            <v>T</v>
          </cell>
          <cell r="G4254" t="str">
            <v>129 NORTHFIELD ROAD</v>
          </cell>
          <cell r="H4254" t="str">
            <v>LUNENBURG</v>
          </cell>
          <cell r="I4254" t="str">
            <v>MA</v>
          </cell>
          <cell r="J4254" t="str">
            <v>1462.</v>
          </cell>
          <cell r="K4254" t="str">
            <v>High Confidence Auto Street Ref Geocoded</v>
          </cell>
          <cell r="M4254" t="str">
            <v>COSTA</v>
          </cell>
          <cell r="N4254" t="str">
            <v>COSTA</v>
          </cell>
          <cell r="P4254">
            <v>44002</v>
          </cell>
          <cell r="Q4254">
            <v>44127.702164351896</v>
          </cell>
          <cell r="R4254">
            <v>44473</v>
          </cell>
          <cell r="S4254" t="str">
            <v>FRANKIE</v>
          </cell>
          <cell r="V4254" t="str">
            <v>42.602253</v>
          </cell>
          <cell r="W4254" t="str">
            <v>-71.718582</v>
          </cell>
        </row>
        <row r="4255">
          <cell r="B4255">
            <v>601723</v>
          </cell>
          <cell r="C4255" t="str">
            <v>H.P. CLOUGH SCHOOL</v>
          </cell>
          <cell r="D4255" t="str">
            <v>COSTA</v>
          </cell>
          <cell r="E4255">
            <v>0</v>
          </cell>
          <cell r="F4255" t="str">
            <v>R</v>
          </cell>
          <cell r="G4255" t="str">
            <v>10A NORTH AVENUE</v>
          </cell>
          <cell r="H4255" t="str">
            <v>MENDON</v>
          </cell>
          <cell r="I4255" t="str">
            <v>MA</v>
          </cell>
          <cell r="J4255" t="str">
            <v>1756.</v>
          </cell>
          <cell r="K4255" t="str">
            <v>Exact Auto Street Reference Geocoded</v>
          </cell>
          <cell r="M4255" t="str">
            <v>COSTA</v>
          </cell>
          <cell r="N4255" t="str">
            <v>COSTA</v>
          </cell>
          <cell r="P4255">
            <v>44002</v>
          </cell>
          <cell r="Q4255">
            <v>44133.581284722197</v>
          </cell>
          <cell r="S4255" t="str">
            <v>FRANKIE</v>
          </cell>
          <cell r="V4255" t="str">
            <v>42.108271</v>
          </cell>
          <cell r="W4255" t="str">
            <v>-71.554136</v>
          </cell>
        </row>
        <row r="4256">
          <cell r="B4256">
            <v>601724</v>
          </cell>
          <cell r="C4256" t="str">
            <v>MEMORIAL SCHOOL</v>
          </cell>
          <cell r="D4256" t="str">
            <v>COSTA</v>
          </cell>
          <cell r="E4256">
            <v>0</v>
          </cell>
          <cell r="F4256" t="str">
            <v>R</v>
          </cell>
          <cell r="G4256" t="str">
            <v>MAIN &amp; FISKE</v>
          </cell>
          <cell r="H4256" t="str">
            <v>UPTON</v>
          </cell>
          <cell r="I4256" t="str">
            <v>MA</v>
          </cell>
          <cell r="J4256" t="str">
            <v>1568.</v>
          </cell>
          <cell r="K4256" t="str">
            <v>High Confidence Auto Street Ref Geocoded</v>
          </cell>
          <cell r="M4256" t="str">
            <v>COSTA</v>
          </cell>
          <cell r="N4256" t="str">
            <v>COSTA</v>
          </cell>
          <cell r="P4256">
            <v>44002</v>
          </cell>
          <cell r="Q4256">
            <v>44133.581284722197</v>
          </cell>
          <cell r="S4256" t="str">
            <v>FRANKIE</v>
          </cell>
          <cell r="V4256" t="str">
            <v>42.169700</v>
          </cell>
          <cell r="W4256" t="str">
            <v>-71.610890</v>
          </cell>
        </row>
        <row r="4257">
          <cell r="B4257">
            <v>601726</v>
          </cell>
          <cell r="C4257" t="str">
            <v>RAYMOND E SHAW ELEM. SCH</v>
          </cell>
          <cell r="D4257" t="str">
            <v>COSTA</v>
          </cell>
          <cell r="E4257">
            <v>0</v>
          </cell>
          <cell r="F4257" t="str">
            <v>T</v>
          </cell>
          <cell r="G4257" t="str">
            <v>58 ELMWOOD STREET</v>
          </cell>
          <cell r="H4257" t="str">
            <v>MILLBURY</v>
          </cell>
          <cell r="I4257" t="str">
            <v>MA</v>
          </cell>
          <cell r="J4257" t="str">
            <v>1527.</v>
          </cell>
          <cell r="K4257" t="str">
            <v>Exact Auto Street Reference Geocoded</v>
          </cell>
          <cell r="M4257" t="str">
            <v>COSTA</v>
          </cell>
          <cell r="N4257" t="str">
            <v>COSTA</v>
          </cell>
          <cell r="P4257">
            <v>44002</v>
          </cell>
          <cell r="Q4257">
            <v>44137.508229166699</v>
          </cell>
          <cell r="R4257">
            <v>44473</v>
          </cell>
          <cell r="S4257" t="str">
            <v>FRANKIE</v>
          </cell>
          <cell r="V4257" t="str">
            <v>42.185416</v>
          </cell>
          <cell r="W4257" t="str">
            <v>-71.774390</v>
          </cell>
        </row>
        <row r="4258">
          <cell r="B4258">
            <v>601728</v>
          </cell>
          <cell r="C4258" t="str">
            <v>SHREWSBURY MIDDLE SCHOOL</v>
          </cell>
          <cell r="D4258" t="str">
            <v>COSTA</v>
          </cell>
          <cell r="E4258">
            <v>0</v>
          </cell>
          <cell r="F4258" t="str">
            <v>M</v>
          </cell>
          <cell r="G4258" t="str">
            <v>SHERWOOD AVE</v>
          </cell>
          <cell r="H4258" t="str">
            <v>SHREWSBURY</v>
          </cell>
          <cell r="I4258" t="str">
            <v>MA</v>
          </cell>
          <cell r="J4258" t="str">
            <v>1545.</v>
          </cell>
          <cell r="K4258" t="str">
            <v>High Confidence Auto Street Ref Geocoded</v>
          </cell>
          <cell r="M4258" t="str">
            <v>COSTA</v>
          </cell>
          <cell r="N4258" t="str">
            <v>COSTA</v>
          </cell>
          <cell r="P4258">
            <v>44002</v>
          </cell>
          <cell r="Q4258">
            <v>44071.5637152778</v>
          </cell>
          <cell r="S4258" t="str">
            <v>FRANKIE</v>
          </cell>
          <cell r="V4258" t="str">
            <v>42.284091</v>
          </cell>
          <cell r="W4258" t="str">
            <v>-71.727370</v>
          </cell>
        </row>
        <row r="4259">
          <cell r="B4259">
            <v>601729</v>
          </cell>
          <cell r="C4259" t="str">
            <v>SUTTON ELEMENTARY</v>
          </cell>
          <cell r="D4259" t="str">
            <v>COSTA</v>
          </cell>
          <cell r="E4259">
            <v>0</v>
          </cell>
          <cell r="F4259" t="str">
            <v>R</v>
          </cell>
          <cell r="G4259" t="str">
            <v>BOSTON ROAD</v>
          </cell>
          <cell r="H4259" t="str">
            <v>SUTTON</v>
          </cell>
          <cell r="I4259" t="str">
            <v>MA</v>
          </cell>
          <cell r="J4259" t="str">
            <v>1590.</v>
          </cell>
          <cell r="K4259" t="str">
            <v>Ambiguous Auto Street Ref Geocode</v>
          </cell>
          <cell r="M4259" t="str">
            <v>COSTA</v>
          </cell>
          <cell r="N4259" t="str">
            <v>COSTA</v>
          </cell>
          <cell r="P4259">
            <v>44002</v>
          </cell>
          <cell r="Q4259">
            <v>44133.581284722197</v>
          </cell>
          <cell r="S4259" t="str">
            <v>FRANKIE</v>
          </cell>
          <cell r="V4259" t="str">
            <v>42.153139</v>
          </cell>
          <cell r="W4259" t="str">
            <v>-71.755042</v>
          </cell>
        </row>
        <row r="4260">
          <cell r="B4260">
            <v>601730</v>
          </cell>
          <cell r="C4260" t="str">
            <v>TAFT EARLY LEARNING CENT</v>
          </cell>
          <cell r="D4260" t="str">
            <v>COSTA</v>
          </cell>
          <cell r="E4260">
            <v>0</v>
          </cell>
          <cell r="F4260" t="str">
            <v>T</v>
          </cell>
          <cell r="G4260" t="str">
            <v>16 GRANITE STREET</v>
          </cell>
          <cell r="H4260" t="str">
            <v>UXBRIDGE</v>
          </cell>
          <cell r="I4260" t="str">
            <v>MA</v>
          </cell>
          <cell r="J4260" t="str">
            <v>1569.</v>
          </cell>
          <cell r="K4260" t="str">
            <v>High Confidence Auto Street Ref Geocoded</v>
          </cell>
          <cell r="M4260" t="str">
            <v>COSTA</v>
          </cell>
          <cell r="N4260" t="str">
            <v>COSTA</v>
          </cell>
          <cell r="P4260">
            <v>44002</v>
          </cell>
          <cell r="Q4260">
            <v>44179.834444444401</v>
          </cell>
          <cell r="R4260">
            <v>44473</v>
          </cell>
          <cell r="S4260" t="str">
            <v>FRANKIE</v>
          </cell>
          <cell r="V4260" t="str">
            <v>42.084991</v>
          </cell>
          <cell r="W4260" t="str">
            <v>-71.624580</v>
          </cell>
        </row>
        <row r="4261">
          <cell r="B4261">
            <v>601732</v>
          </cell>
          <cell r="C4261" t="str">
            <v>BARTLETT HIGH SCHOOL</v>
          </cell>
          <cell r="D4261" t="str">
            <v>COSTA</v>
          </cell>
          <cell r="E4261">
            <v>0</v>
          </cell>
          <cell r="F4261" t="str">
            <v>R</v>
          </cell>
          <cell r="G4261" t="str">
            <v>52 LAKE PARKWAY</v>
          </cell>
          <cell r="H4261" t="str">
            <v>WEBSTER</v>
          </cell>
          <cell r="I4261" t="str">
            <v>MA</v>
          </cell>
          <cell r="J4261" t="str">
            <v>1570.</v>
          </cell>
          <cell r="K4261" t="str">
            <v>High Confidence Auto Street Ref Geocoded</v>
          </cell>
          <cell r="M4261" t="str">
            <v>COSTA</v>
          </cell>
          <cell r="N4261" t="str">
            <v>COSTA</v>
          </cell>
          <cell r="P4261">
            <v>44002</v>
          </cell>
          <cell r="Q4261">
            <v>44133.581284722197</v>
          </cell>
          <cell r="S4261" t="str">
            <v>FRANKIE</v>
          </cell>
          <cell r="V4261" t="str">
            <v>42.039827</v>
          </cell>
          <cell r="W4261" t="str">
            <v>-71.871531</v>
          </cell>
        </row>
        <row r="4262">
          <cell r="B4262">
            <v>601733</v>
          </cell>
          <cell r="C4262" t="str">
            <v>ABBY KELLEY FOSTER MIDDL</v>
          </cell>
          <cell r="D4262" t="str">
            <v>COSTA</v>
          </cell>
          <cell r="E4262">
            <v>0</v>
          </cell>
          <cell r="F4262" t="str">
            <v>T</v>
          </cell>
          <cell r="G4262" t="str">
            <v>10 NEW BOND STREET</v>
          </cell>
          <cell r="H4262" t="str">
            <v>WORCESTER</v>
          </cell>
          <cell r="I4262" t="str">
            <v>MA</v>
          </cell>
          <cell r="J4262" t="str">
            <v>1606.</v>
          </cell>
          <cell r="K4262" t="str">
            <v>Exact Auto Street Reference Geocoded</v>
          </cell>
          <cell r="M4262" t="str">
            <v>COSTA</v>
          </cell>
          <cell r="N4262" t="str">
            <v>COSTA</v>
          </cell>
          <cell r="P4262">
            <v>44002</v>
          </cell>
          <cell r="Q4262">
            <v>44095.778449074103</v>
          </cell>
          <cell r="S4262" t="str">
            <v>FRANKIE</v>
          </cell>
          <cell r="V4262" t="str">
            <v>42.306121</v>
          </cell>
          <cell r="W4262" t="str">
            <v>-71.803587</v>
          </cell>
        </row>
        <row r="4263">
          <cell r="B4263">
            <v>601746</v>
          </cell>
          <cell r="C4263" t="str">
            <v>QUINN ELEMENTARY SCHOOL</v>
          </cell>
          <cell r="D4263" t="str">
            <v>COSTA</v>
          </cell>
          <cell r="E4263">
            <v>0</v>
          </cell>
          <cell r="F4263" t="str">
            <v>R</v>
          </cell>
          <cell r="G4263" t="str">
            <v>529 HAWTHORN ST</v>
          </cell>
          <cell r="H4263" t="str">
            <v>DARTMOUTH</v>
          </cell>
          <cell r="I4263" t="str">
            <v>MA</v>
          </cell>
          <cell r="J4263" t="str">
            <v>02747</v>
          </cell>
          <cell r="K4263" t="str">
            <v>Exact Auto Street Reference Geocoded</v>
          </cell>
          <cell r="M4263" t="str">
            <v>COSTA</v>
          </cell>
          <cell r="N4263" t="str">
            <v>COSTA</v>
          </cell>
          <cell r="P4263">
            <v>44088</v>
          </cell>
          <cell r="Q4263">
            <v>44088.545046296298</v>
          </cell>
          <cell r="S4263" t="str">
            <v>FRANKIE</v>
          </cell>
          <cell r="V4263" t="str">
            <v>41.626802</v>
          </cell>
          <cell r="W4263" t="str">
            <v>-70.959797</v>
          </cell>
        </row>
        <row r="4264">
          <cell r="B4264">
            <v>601748</v>
          </cell>
          <cell r="C4264" t="str">
            <v>CAMPUS ACADEMY HIGH</v>
          </cell>
          <cell r="D4264" t="str">
            <v>COSTA</v>
          </cell>
          <cell r="E4264">
            <v>0</v>
          </cell>
          <cell r="F4264" t="str">
            <v>R</v>
          </cell>
          <cell r="G4264" t="str">
            <v>25 WILLIAM ST</v>
          </cell>
          <cell r="H4264" t="str">
            <v>STONEHAM</v>
          </cell>
          <cell r="I4264" t="str">
            <v>MA</v>
          </cell>
          <cell r="J4264" t="str">
            <v>02180</v>
          </cell>
          <cell r="K4264" t="str">
            <v>Exact Auto Street Reference Geocoded</v>
          </cell>
          <cell r="M4264" t="str">
            <v>COSTA</v>
          </cell>
          <cell r="N4264" t="str">
            <v>COSTA</v>
          </cell>
          <cell r="P4264">
            <v>44133</v>
          </cell>
          <cell r="Q4264">
            <v>44133.582199074102</v>
          </cell>
          <cell r="S4264" t="str">
            <v>FRANKIE</v>
          </cell>
          <cell r="V4264" t="str">
            <v>42.482510</v>
          </cell>
          <cell r="W4264" t="str">
            <v>-71.096446</v>
          </cell>
        </row>
        <row r="4265">
          <cell r="B4265">
            <v>601752</v>
          </cell>
          <cell r="C4265" t="str">
            <v>BH Wood school</v>
          </cell>
          <cell r="D4265" t="str">
            <v>COSTA</v>
          </cell>
          <cell r="E4265">
            <v>0</v>
          </cell>
          <cell r="F4265" t="str">
            <v>R</v>
          </cell>
          <cell r="G4265" t="str">
            <v>72 Messenger St</v>
          </cell>
          <cell r="H4265" t="str">
            <v>PLAINVILLE</v>
          </cell>
          <cell r="I4265" t="str">
            <v>MA</v>
          </cell>
          <cell r="J4265" t="str">
            <v>2762.</v>
          </cell>
          <cell r="K4265" t="str">
            <v>Exact Auto Street Reference Geocoded</v>
          </cell>
          <cell r="M4265" t="str">
            <v>COSTA</v>
          </cell>
          <cell r="N4265" t="str">
            <v>COSTA</v>
          </cell>
          <cell r="P4265">
            <v>44002</v>
          </cell>
          <cell r="Q4265">
            <v>44028.581041666701</v>
          </cell>
          <cell r="S4265" t="str">
            <v>FRANKIE</v>
          </cell>
          <cell r="V4265" t="str">
            <v>42.012472</v>
          </cell>
          <cell r="W4265" t="str">
            <v>-71.300669</v>
          </cell>
        </row>
        <row r="4266">
          <cell r="B4266">
            <v>601753</v>
          </cell>
          <cell r="C4266" t="str">
            <v>Roderick School</v>
          </cell>
          <cell r="D4266" t="str">
            <v>COSTA</v>
          </cell>
          <cell r="E4266">
            <v>0</v>
          </cell>
          <cell r="F4266" t="str">
            <v>R</v>
          </cell>
          <cell r="G4266" t="str">
            <v>120 Taunton St</v>
          </cell>
          <cell r="H4266" t="str">
            <v>WRENTHAM</v>
          </cell>
          <cell r="I4266" t="str">
            <v>MA</v>
          </cell>
          <cell r="J4266" t="str">
            <v>2093.</v>
          </cell>
          <cell r="K4266" t="str">
            <v>Exact Auto Street Reference Geocoded</v>
          </cell>
          <cell r="M4266" t="str">
            <v>COSTA</v>
          </cell>
          <cell r="N4266" t="str">
            <v>COSTA</v>
          </cell>
          <cell r="P4266">
            <v>44002</v>
          </cell>
          <cell r="Q4266">
            <v>44028.581041666701</v>
          </cell>
          <cell r="S4266" t="str">
            <v>FRANKIE</v>
          </cell>
          <cell r="V4266" t="str">
            <v>42.061772</v>
          </cell>
          <cell r="W4266" t="str">
            <v>-71.325377</v>
          </cell>
        </row>
        <row r="4267">
          <cell r="B4267">
            <v>601779</v>
          </cell>
          <cell r="C4267" t="str">
            <v>BRIDGEWATER-HEBRON VILLAG</v>
          </cell>
          <cell r="D4267" t="str">
            <v>COSTA</v>
          </cell>
          <cell r="E4267">
            <v>0</v>
          </cell>
          <cell r="F4267" t="str">
            <v>T</v>
          </cell>
          <cell r="G4267" t="str">
            <v>25 SCHOOL HOUSE ROAD</v>
          </cell>
          <cell r="H4267" t="str">
            <v>BRIDGEWATER</v>
          </cell>
          <cell r="I4267" t="str">
            <v>NH</v>
          </cell>
          <cell r="J4267" t="str">
            <v>03222</v>
          </cell>
          <cell r="K4267" t="str">
            <v>Exact Auto Street Reference Geocoded</v>
          </cell>
          <cell r="M4267" t="str">
            <v>COSTA</v>
          </cell>
          <cell r="N4267" t="str">
            <v>COSTA</v>
          </cell>
          <cell r="P4267">
            <v>44002</v>
          </cell>
          <cell r="Q4267">
            <v>44028.581041666701</v>
          </cell>
          <cell r="S4267" t="str">
            <v>FRANKIE</v>
          </cell>
          <cell r="V4267" t="str">
            <v>43.645735</v>
          </cell>
          <cell r="W4267" t="str">
            <v>-71.736091</v>
          </cell>
        </row>
        <row r="4268">
          <cell r="B4268">
            <v>601830</v>
          </cell>
          <cell r="C4268" t="str">
            <v>K.C. COOMBS ELEM</v>
          </cell>
          <cell r="D4268" t="str">
            <v>COSTA</v>
          </cell>
          <cell r="E4268">
            <v>0</v>
          </cell>
          <cell r="F4268" t="str">
            <v>W</v>
          </cell>
          <cell r="G4268" t="str">
            <v>150 Old Barnstable Road</v>
          </cell>
          <cell r="H4268" t="str">
            <v>Mashpee</v>
          </cell>
          <cell r="I4268" t="str">
            <v>MA</v>
          </cell>
          <cell r="J4268" t="str">
            <v>2649.</v>
          </cell>
          <cell r="K4268" t="str">
            <v>Exact Auto Street Reference Geocoded</v>
          </cell>
          <cell r="M4268" t="str">
            <v>COSTA</v>
          </cell>
          <cell r="N4268" t="str">
            <v>COSTA</v>
          </cell>
          <cell r="P4268">
            <v>44002</v>
          </cell>
          <cell r="Q4268">
            <v>44600.568437499998</v>
          </cell>
          <cell r="R4268">
            <v>44473</v>
          </cell>
          <cell r="S4268" t="str">
            <v>FRANKIE</v>
          </cell>
          <cell r="V4268" t="str">
            <v>41.624302</v>
          </cell>
          <cell r="W4268" t="str">
            <v>-70.493002</v>
          </cell>
        </row>
        <row r="4269">
          <cell r="B4269">
            <v>601831</v>
          </cell>
          <cell r="C4269" t="str">
            <v>ROOSEVELT JR. HIGH</v>
          </cell>
          <cell r="D4269" t="str">
            <v>COSTA</v>
          </cell>
          <cell r="E4269">
            <v>0</v>
          </cell>
          <cell r="F4269" t="str">
            <v>T</v>
          </cell>
          <cell r="G4269" t="str">
            <v>455 County Street</v>
          </cell>
          <cell r="H4269" t="str">
            <v>New Bedford</v>
          </cell>
          <cell r="I4269" t="str">
            <v>MA</v>
          </cell>
          <cell r="J4269" t="str">
            <v>2745.</v>
          </cell>
          <cell r="K4269" t="str">
            <v>High Confidence Auto Street Ref Geocoded</v>
          </cell>
          <cell r="M4269" t="str">
            <v>COSTA</v>
          </cell>
          <cell r="N4269" t="str">
            <v>COSTA</v>
          </cell>
          <cell r="P4269">
            <v>44002</v>
          </cell>
          <cell r="Q4269">
            <v>44127.702164351896</v>
          </cell>
          <cell r="S4269" t="str">
            <v>FRANKIE</v>
          </cell>
          <cell r="V4269" t="str">
            <v>41.634704</v>
          </cell>
          <cell r="W4269" t="str">
            <v>-70.930586</v>
          </cell>
        </row>
        <row r="4270">
          <cell r="B4270">
            <v>601832</v>
          </cell>
          <cell r="C4270" t="str">
            <v>L.G. NOURSE ELEMENTARY SCHO</v>
          </cell>
          <cell r="D4270" t="str">
            <v>COSTA</v>
          </cell>
          <cell r="E4270">
            <v>0</v>
          </cell>
          <cell r="F4270" t="str">
            <v>R</v>
          </cell>
          <cell r="G4270" t="str">
            <v>64 W. Main Street</v>
          </cell>
          <cell r="H4270" t="str">
            <v>Norton</v>
          </cell>
          <cell r="I4270" t="str">
            <v>MA</v>
          </cell>
          <cell r="J4270" t="str">
            <v>2766.</v>
          </cell>
          <cell r="K4270" t="str">
            <v>Exact Auto Street Reference Geocoded</v>
          </cell>
          <cell r="M4270" t="str">
            <v>COSTA</v>
          </cell>
          <cell r="N4270" t="str">
            <v>COSTA</v>
          </cell>
          <cell r="P4270">
            <v>44002</v>
          </cell>
          <cell r="Q4270">
            <v>44133.581284722197</v>
          </cell>
          <cell r="S4270" t="str">
            <v>FRANKIE</v>
          </cell>
          <cell r="V4270" t="str">
            <v>41.963643</v>
          </cell>
          <cell r="W4270" t="str">
            <v>-71.191943</v>
          </cell>
        </row>
        <row r="4271">
          <cell r="B4271">
            <v>601833</v>
          </cell>
          <cell r="C4271" t="str">
            <v>DIGHTON MIDDLE SCHOOL</v>
          </cell>
          <cell r="D4271" t="str">
            <v>COSTA</v>
          </cell>
          <cell r="E4271">
            <v>0</v>
          </cell>
          <cell r="F4271" t="str">
            <v>T</v>
          </cell>
          <cell r="G4271" t="str">
            <v>2700 Regional Road</v>
          </cell>
          <cell r="H4271" t="str">
            <v>North Dighton</v>
          </cell>
          <cell r="I4271" t="str">
            <v>MA</v>
          </cell>
          <cell r="J4271" t="str">
            <v>2764.</v>
          </cell>
          <cell r="K4271" t="str">
            <v>Exact Auto Street Reference Geocoded</v>
          </cell>
          <cell r="M4271" t="str">
            <v>COSTA</v>
          </cell>
          <cell r="N4271" t="str">
            <v>COSTA</v>
          </cell>
          <cell r="P4271">
            <v>44002</v>
          </cell>
          <cell r="Q4271">
            <v>44127.702164351896</v>
          </cell>
          <cell r="R4271">
            <v>44473</v>
          </cell>
          <cell r="S4271" t="str">
            <v>FRANKIE</v>
          </cell>
          <cell r="V4271" t="str">
            <v>41.851490</v>
          </cell>
          <cell r="W4271" t="str">
            <v>-71.195953</v>
          </cell>
        </row>
        <row r="4272">
          <cell r="B4272">
            <v>601834</v>
          </cell>
          <cell r="C4272" t="str">
            <v>BENJAMIN A. FREIDMAN SCHOOL</v>
          </cell>
          <cell r="D4272" t="str">
            <v>COSTA</v>
          </cell>
          <cell r="E4272">
            <v>0</v>
          </cell>
          <cell r="F4272" t="str">
            <v>M</v>
          </cell>
          <cell r="G4272" t="str">
            <v>50 Williams Street</v>
          </cell>
          <cell r="H4272" t="str">
            <v>Taunton</v>
          </cell>
          <cell r="I4272" t="str">
            <v>MA</v>
          </cell>
          <cell r="J4272" t="str">
            <v>2780.</v>
          </cell>
          <cell r="K4272" t="str">
            <v>Exact Auto Street Reference Geocoded</v>
          </cell>
          <cell r="M4272" t="str">
            <v>COSTA</v>
          </cell>
          <cell r="N4272" t="str">
            <v>COSTA</v>
          </cell>
          <cell r="P4272">
            <v>44002</v>
          </cell>
          <cell r="Q4272">
            <v>44071.563726851899</v>
          </cell>
          <cell r="S4272" t="str">
            <v>FRANKIE</v>
          </cell>
          <cell r="V4272" t="str">
            <v>41.899719</v>
          </cell>
          <cell r="W4272" t="str">
            <v>-71.069036</v>
          </cell>
        </row>
        <row r="4273">
          <cell r="B4273">
            <v>601835</v>
          </cell>
          <cell r="C4273" t="str">
            <v>JOSEPH H. MARTIN</v>
          </cell>
          <cell r="D4273" t="str">
            <v>COSTA</v>
          </cell>
          <cell r="E4273">
            <v>0</v>
          </cell>
          <cell r="F4273" t="str">
            <v>M</v>
          </cell>
          <cell r="G4273" t="str">
            <v>50 Williams Street</v>
          </cell>
          <cell r="H4273" t="str">
            <v>Taunton</v>
          </cell>
          <cell r="I4273" t="str">
            <v>MA</v>
          </cell>
          <cell r="J4273" t="str">
            <v>2780.</v>
          </cell>
          <cell r="K4273" t="str">
            <v>Exact Auto Street Reference Geocoded</v>
          </cell>
          <cell r="M4273" t="str">
            <v>COSTA</v>
          </cell>
          <cell r="N4273" t="str">
            <v>COSTA</v>
          </cell>
          <cell r="P4273">
            <v>44002</v>
          </cell>
          <cell r="Q4273">
            <v>44071.563726851899</v>
          </cell>
          <cell r="S4273" t="str">
            <v>FRANKIE</v>
          </cell>
          <cell r="V4273" t="str">
            <v>41.899719</v>
          </cell>
          <cell r="W4273" t="str">
            <v>-71.069036</v>
          </cell>
        </row>
        <row r="4274">
          <cell r="B4274">
            <v>601836</v>
          </cell>
          <cell r="C4274" t="str">
            <v>PARKER MIDDLE SCHOOL</v>
          </cell>
          <cell r="D4274" t="str">
            <v>COSTA</v>
          </cell>
          <cell r="E4274">
            <v>0</v>
          </cell>
          <cell r="F4274" t="str">
            <v>M</v>
          </cell>
          <cell r="G4274" t="str">
            <v>50 Williams Street</v>
          </cell>
          <cell r="H4274" t="str">
            <v>Taunton</v>
          </cell>
          <cell r="I4274" t="str">
            <v>MA</v>
          </cell>
          <cell r="J4274" t="str">
            <v>2780.</v>
          </cell>
          <cell r="K4274" t="str">
            <v>Exact Auto Street Reference Geocoded</v>
          </cell>
          <cell r="M4274" t="str">
            <v>COSTA</v>
          </cell>
          <cell r="N4274" t="str">
            <v>COSTA</v>
          </cell>
          <cell r="P4274">
            <v>44002</v>
          </cell>
          <cell r="Q4274">
            <v>44071.563726851899</v>
          </cell>
          <cell r="S4274" t="str">
            <v>FRANKIE</v>
          </cell>
          <cell r="V4274" t="str">
            <v>41.899719</v>
          </cell>
          <cell r="W4274" t="str">
            <v>-71.069036</v>
          </cell>
        </row>
        <row r="4275">
          <cell r="B4275">
            <v>601837</v>
          </cell>
          <cell r="C4275" t="str">
            <v>Taunton High School</v>
          </cell>
          <cell r="D4275" t="str">
            <v>COSTA</v>
          </cell>
          <cell r="E4275">
            <v>0</v>
          </cell>
          <cell r="F4275" t="str">
            <v>F</v>
          </cell>
          <cell r="G4275" t="str">
            <v>50 Williams Street</v>
          </cell>
          <cell r="H4275" t="str">
            <v>Taunton</v>
          </cell>
          <cell r="I4275" t="str">
            <v>MA</v>
          </cell>
          <cell r="J4275" t="str">
            <v>2780.</v>
          </cell>
          <cell r="K4275" t="str">
            <v>Exact Auto Street Reference Geocoded</v>
          </cell>
          <cell r="M4275" t="str">
            <v>COSTA</v>
          </cell>
          <cell r="N4275" t="str">
            <v>COSTA</v>
          </cell>
          <cell r="P4275">
            <v>44002</v>
          </cell>
          <cell r="Q4275">
            <v>44127.703321759298</v>
          </cell>
          <cell r="R4275">
            <v>44231</v>
          </cell>
          <cell r="S4275" t="str">
            <v>FRANKIE</v>
          </cell>
          <cell r="V4275" t="str">
            <v>41.899719</v>
          </cell>
          <cell r="W4275" t="str">
            <v>-71.069036</v>
          </cell>
        </row>
        <row r="4276">
          <cell r="B4276">
            <v>601838</v>
          </cell>
          <cell r="C4276" t="str">
            <v>AMESBURY ELEMENTARY</v>
          </cell>
          <cell r="D4276" t="str">
            <v>COSTA</v>
          </cell>
          <cell r="E4276">
            <v>0</v>
          </cell>
          <cell r="F4276" t="str">
            <v>T</v>
          </cell>
          <cell r="G4276" t="str">
            <v>Amesbury Public Schools</v>
          </cell>
          <cell r="H4276" t="str">
            <v>Amesbury</v>
          </cell>
          <cell r="I4276" t="str">
            <v>MA</v>
          </cell>
          <cell r="J4276" t="str">
            <v>1913.</v>
          </cell>
          <cell r="K4276" t="str">
            <v>Postal Geocoded</v>
          </cell>
          <cell r="M4276" t="str">
            <v>COSTA</v>
          </cell>
          <cell r="N4276" t="str">
            <v>COSTA</v>
          </cell>
          <cell r="P4276">
            <v>44002</v>
          </cell>
          <cell r="Q4276">
            <v>44137.508229166699</v>
          </cell>
          <cell r="S4276" t="str">
            <v>FRANKIE</v>
          </cell>
          <cell r="V4276" t="str">
            <v>42.851600</v>
          </cell>
          <cell r="W4276" t="str">
            <v>-70.935200</v>
          </cell>
        </row>
        <row r="4277">
          <cell r="B4277">
            <v>601839</v>
          </cell>
          <cell r="C4277" t="str">
            <v>AMESBURY HIGH</v>
          </cell>
          <cell r="D4277" t="str">
            <v>COSTA</v>
          </cell>
          <cell r="E4277">
            <v>0</v>
          </cell>
          <cell r="F4277" t="str">
            <v>T</v>
          </cell>
          <cell r="G4277" t="str">
            <v>Amesbury Public Schools</v>
          </cell>
          <cell r="H4277" t="str">
            <v>Amesbury</v>
          </cell>
          <cell r="I4277" t="str">
            <v>MA</v>
          </cell>
          <cell r="J4277" t="str">
            <v>1913.</v>
          </cell>
          <cell r="K4277" t="str">
            <v>Postal Geocoded</v>
          </cell>
          <cell r="M4277" t="str">
            <v>COSTA</v>
          </cell>
          <cell r="N4277" t="str">
            <v>COSTA</v>
          </cell>
          <cell r="P4277">
            <v>44002</v>
          </cell>
          <cell r="Q4277">
            <v>44137.508229166699</v>
          </cell>
          <cell r="R4277">
            <v>44256</v>
          </cell>
          <cell r="S4277" t="str">
            <v>FRANKIE</v>
          </cell>
          <cell r="V4277" t="str">
            <v>42.851600</v>
          </cell>
          <cell r="W4277" t="str">
            <v>-70.935200</v>
          </cell>
        </row>
        <row r="4278">
          <cell r="B4278">
            <v>601840</v>
          </cell>
          <cell r="C4278" t="str">
            <v>AMESBURY MIDDLE</v>
          </cell>
          <cell r="D4278" t="str">
            <v>COSTA</v>
          </cell>
          <cell r="E4278">
            <v>0</v>
          </cell>
          <cell r="F4278" t="str">
            <v>T</v>
          </cell>
          <cell r="G4278" t="str">
            <v>Amesbury Public Schools</v>
          </cell>
          <cell r="H4278" t="str">
            <v>Amesbury</v>
          </cell>
          <cell r="I4278" t="str">
            <v>MA</v>
          </cell>
          <cell r="J4278" t="str">
            <v>1913.</v>
          </cell>
          <cell r="K4278" t="str">
            <v>Postal Geocoded</v>
          </cell>
          <cell r="M4278" t="str">
            <v>COSTA</v>
          </cell>
          <cell r="N4278" t="str">
            <v>COSTA</v>
          </cell>
          <cell r="P4278">
            <v>44002</v>
          </cell>
          <cell r="Q4278">
            <v>44137.508229166699</v>
          </cell>
          <cell r="R4278">
            <v>44473</v>
          </cell>
          <cell r="S4278" t="str">
            <v>FRANKIE</v>
          </cell>
          <cell r="V4278" t="str">
            <v>42.851600</v>
          </cell>
          <cell r="W4278" t="str">
            <v>-70.935200</v>
          </cell>
        </row>
        <row r="4279">
          <cell r="B4279">
            <v>601841</v>
          </cell>
          <cell r="C4279" t="str">
            <v>CHARLES C CASHMAN ELEM</v>
          </cell>
          <cell r="D4279" t="str">
            <v>COSTA</v>
          </cell>
          <cell r="E4279">
            <v>0</v>
          </cell>
          <cell r="F4279" t="str">
            <v>T</v>
          </cell>
          <cell r="G4279" t="str">
            <v>Amesbury Public Schools</v>
          </cell>
          <cell r="H4279" t="str">
            <v>Amesbury</v>
          </cell>
          <cell r="I4279" t="str">
            <v>MA</v>
          </cell>
          <cell r="J4279" t="str">
            <v>1913.</v>
          </cell>
          <cell r="K4279" t="str">
            <v>Postal Geocoded</v>
          </cell>
          <cell r="M4279" t="str">
            <v>COSTA</v>
          </cell>
          <cell r="N4279" t="str">
            <v>COSTA</v>
          </cell>
          <cell r="P4279">
            <v>44002</v>
          </cell>
          <cell r="Q4279">
            <v>44137.508229166699</v>
          </cell>
          <cell r="S4279" t="str">
            <v>FRANKIE</v>
          </cell>
          <cell r="V4279" t="str">
            <v>42.851600</v>
          </cell>
          <cell r="W4279" t="str">
            <v>-70.935200</v>
          </cell>
        </row>
        <row r="4280">
          <cell r="B4280">
            <v>601842</v>
          </cell>
          <cell r="C4280" t="str">
            <v>MILES RIVER MIDDLE SCHOOL</v>
          </cell>
          <cell r="D4280" t="str">
            <v>COSTA</v>
          </cell>
          <cell r="E4280">
            <v>0</v>
          </cell>
          <cell r="F4280" t="str">
            <v>R</v>
          </cell>
          <cell r="G4280" t="str">
            <v>787 Bay Road</v>
          </cell>
          <cell r="H4280" t="str">
            <v>S. Hamilton</v>
          </cell>
          <cell r="I4280" t="str">
            <v>MA</v>
          </cell>
          <cell r="J4280" t="str">
            <v>1982.</v>
          </cell>
          <cell r="K4280" t="str">
            <v>High Confidence Auto Street Ref Geocoded</v>
          </cell>
          <cell r="M4280" t="str">
            <v>COSTA</v>
          </cell>
          <cell r="N4280" t="str">
            <v>COSTA</v>
          </cell>
          <cell r="P4280">
            <v>44002</v>
          </cell>
          <cell r="Q4280">
            <v>44133.581284722197</v>
          </cell>
          <cell r="S4280" t="str">
            <v>FRANKIE</v>
          </cell>
          <cell r="V4280" t="str">
            <v>42.629938</v>
          </cell>
          <cell r="W4280" t="str">
            <v>-70.849035</v>
          </cell>
        </row>
        <row r="4281">
          <cell r="B4281">
            <v>601843</v>
          </cell>
          <cell r="C4281" t="str">
            <v>ARLINGTON EDUCATIONAL COMPL</v>
          </cell>
          <cell r="D4281" t="str">
            <v>COSTA</v>
          </cell>
          <cell r="E4281">
            <v>0</v>
          </cell>
          <cell r="F4281" t="str">
            <v>T</v>
          </cell>
          <cell r="G4281" t="str">
            <v>70-71 North Parish Road</v>
          </cell>
          <cell r="H4281" t="str">
            <v>Lawrence</v>
          </cell>
          <cell r="I4281" t="str">
            <v>MA</v>
          </cell>
          <cell r="J4281" t="str">
            <v>1843.</v>
          </cell>
          <cell r="K4281" t="str">
            <v>Exact Auto Street Reference Geocoded</v>
          </cell>
          <cell r="M4281" t="str">
            <v>COSTA</v>
          </cell>
          <cell r="N4281" t="str">
            <v>COSTA</v>
          </cell>
          <cell r="P4281">
            <v>44002</v>
          </cell>
          <cell r="Q4281">
            <v>44088.438148148103</v>
          </cell>
          <cell r="R4281">
            <v>44473</v>
          </cell>
          <cell r="S4281" t="str">
            <v>FRANKIE</v>
          </cell>
          <cell r="V4281" t="str">
            <v>42.690822</v>
          </cell>
          <cell r="W4281" t="str">
            <v>-71.145655</v>
          </cell>
        </row>
        <row r="4282">
          <cell r="B4282">
            <v>601844</v>
          </cell>
          <cell r="C4282" t="str">
            <v>COMMUNITY DAY CHARTER GATEW</v>
          </cell>
          <cell r="D4282" t="str">
            <v>COSTA</v>
          </cell>
          <cell r="E4282">
            <v>0</v>
          </cell>
          <cell r="F4282" t="str">
            <v>T</v>
          </cell>
          <cell r="G4282" t="str">
            <v>190 HAMPSHIRE ST</v>
          </cell>
          <cell r="H4282" t="str">
            <v>Lawrence</v>
          </cell>
          <cell r="I4282" t="str">
            <v>MA</v>
          </cell>
          <cell r="J4282" t="str">
            <v>1840.</v>
          </cell>
          <cell r="K4282" t="str">
            <v>Exact Auto Street Reference Geocoded</v>
          </cell>
          <cell r="M4282" t="str">
            <v>COSTA</v>
          </cell>
          <cell r="N4282" t="str">
            <v>COSTA</v>
          </cell>
          <cell r="P4282">
            <v>44002</v>
          </cell>
          <cell r="Q4282">
            <v>44088.438148148103</v>
          </cell>
          <cell r="R4282">
            <v>44473</v>
          </cell>
          <cell r="S4282" t="str">
            <v>FRANKIE</v>
          </cell>
          <cell r="V4282" t="str">
            <v>42.709553</v>
          </cell>
          <cell r="W4282" t="str">
            <v>-71.167414</v>
          </cell>
        </row>
        <row r="4283">
          <cell r="B4283">
            <v>601845</v>
          </cell>
          <cell r="C4283" t="str">
            <v>ELBRIDGE GERRY elementary</v>
          </cell>
          <cell r="D4283" t="str">
            <v>COSTA</v>
          </cell>
          <cell r="E4283">
            <v>0</v>
          </cell>
          <cell r="F4283" t="str">
            <v>W</v>
          </cell>
          <cell r="G4283" t="str">
            <v>2 Humphrey St</v>
          </cell>
          <cell r="H4283" t="str">
            <v>Marblehead</v>
          </cell>
          <cell r="I4283" t="str">
            <v>MA</v>
          </cell>
          <cell r="J4283" t="str">
            <v>1945.</v>
          </cell>
          <cell r="K4283" t="str">
            <v>Exact Auto Street Reference Geocoded</v>
          </cell>
          <cell r="M4283" t="str">
            <v>COSTA</v>
          </cell>
          <cell r="N4283" t="str">
            <v>COSTA</v>
          </cell>
          <cell r="P4283">
            <v>44002</v>
          </cell>
          <cell r="Q4283">
            <v>44071.563726851899</v>
          </cell>
          <cell r="S4283" t="str">
            <v>FRANKIE</v>
          </cell>
          <cell r="V4283" t="str">
            <v>42.493621</v>
          </cell>
          <cell r="W4283" t="str">
            <v>-70.870554</v>
          </cell>
        </row>
        <row r="4284">
          <cell r="B4284">
            <v>601846</v>
          </cell>
          <cell r="C4284" t="str">
            <v>GILL ELEMENTARY SCHOOL</v>
          </cell>
          <cell r="D4284" t="str">
            <v>COSTA</v>
          </cell>
          <cell r="E4284">
            <v>0</v>
          </cell>
          <cell r="F4284" t="str">
            <v>M</v>
          </cell>
          <cell r="G4284" t="str">
            <v>222 Turnpike Road</v>
          </cell>
          <cell r="H4284" t="str">
            <v>Montague</v>
          </cell>
          <cell r="I4284" t="str">
            <v>MA</v>
          </cell>
          <cell r="J4284" t="str">
            <v>1351.</v>
          </cell>
          <cell r="K4284" t="str">
            <v>Ambiguous Auto Street Ref Geocode</v>
          </cell>
          <cell r="M4284" t="str">
            <v>COSTA</v>
          </cell>
          <cell r="N4284" t="str">
            <v>COSTA</v>
          </cell>
          <cell r="P4284">
            <v>44002</v>
          </cell>
          <cell r="Q4284">
            <v>44278.492974537003</v>
          </cell>
          <cell r="R4284">
            <v>44339</v>
          </cell>
          <cell r="S4284" t="str">
            <v>ADMIN</v>
          </cell>
          <cell r="V4284" t="str">
            <v>42.588307</v>
          </cell>
          <cell r="W4284" t="str">
            <v>-72.540502</v>
          </cell>
        </row>
        <row r="4285">
          <cell r="B4285">
            <v>601847</v>
          </cell>
          <cell r="C4285" t="str">
            <v>MCCARTHY-TOWNE</v>
          </cell>
          <cell r="D4285" t="str">
            <v>COSTA</v>
          </cell>
          <cell r="E4285">
            <v>0</v>
          </cell>
          <cell r="F4285" t="str">
            <v>T</v>
          </cell>
          <cell r="G4285" t="str">
            <v>16 Charter Road</v>
          </cell>
          <cell r="H4285" t="str">
            <v>Acton</v>
          </cell>
          <cell r="I4285" t="str">
            <v>MA</v>
          </cell>
          <cell r="J4285" t="str">
            <v>1720.</v>
          </cell>
          <cell r="K4285" t="str">
            <v>High Confidence Auto Street Ref Geocoded</v>
          </cell>
          <cell r="M4285" t="str">
            <v>COSTA</v>
          </cell>
          <cell r="N4285" t="str">
            <v>COSTA</v>
          </cell>
          <cell r="P4285">
            <v>44002</v>
          </cell>
          <cell r="Q4285">
            <v>44091.442627314798</v>
          </cell>
          <cell r="R4285">
            <v>44473</v>
          </cell>
          <cell r="S4285" t="str">
            <v>FRANKIE</v>
          </cell>
          <cell r="V4285" t="str">
            <v>42.477653</v>
          </cell>
          <cell r="W4285" t="str">
            <v>-71.456672</v>
          </cell>
        </row>
        <row r="4286">
          <cell r="B4286">
            <v>601848</v>
          </cell>
          <cell r="C4286" t="str">
            <v>GIBBS SCHOOL</v>
          </cell>
          <cell r="D4286" t="str">
            <v>COSTA</v>
          </cell>
          <cell r="E4286">
            <v>0</v>
          </cell>
          <cell r="F4286" t="str">
            <v>R</v>
          </cell>
          <cell r="G4286" t="str">
            <v>869 Mass. Ave</v>
          </cell>
          <cell r="H4286" t="str">
            <v>Arlington</v>
          </cell>
          <cell r="I4286" t="str">
            <v>MA</v>
          </cell>
          <cell r="J4286" t="str">
            <v>2476.</v>
          </cell>
          <cell r="K4286" t="str">
            <v>High Confidence Auto Street Ref Geocoded</v>
          </cell>
          <cell r="M4286" t="str">
            <v>COSTA</v>
          </cell>
          <cell r="N4286" t="str">
            <v>COSTA</v>
          </cell>
          <cell r="P4286">
            <v>44002</v>
          </cell>
          <cell r="Q4286">
            <v>44208.571469907401</v>
          </cell>
          <cell r="S4286" t="str">
            <v>FRANKIE</v>
          </cell>
          <cell r="V4286" t="str">
            <v>42.417060</v>
          </cell>
          <cell r="W4286" t="str">
            <v>-71.162180</v>
          </cell>
        </row>
        <row r="4287">
          <cell r="B4287">
            <v>601849</v>
          </cell>
          <cell r="C4287" t="str">
            <v>AYER SHIRLEY HIGH SCHOOL</v>
          </cell>
          <cell r="D4287" t="str">
            <v>COSTA</v>
          </cell>
          <cell r="E4287">
            <v>0</v>
          </cell>
          <cell r="F4287" t="str">
            <v>T</v>
          </cell>
          <cell r="G4287" t="str">
            <v>115 WASHINGTON STREET</v>
          </cell>
          <cell r="H4287" t="str">
            <v>AYER</v>
          </cell>
          <cell r="I4287" t="str">
            <v>MA</v>
          </cell>
          <cell r="J4287" t="str">
            <v>1432.</v>
          </cell>
          <cell r="K4287" t="str">
            <v>Exact Auto Street Reference Geocoded</v>
          </cell>
          <cell r="M4287" t="str">
            <v>COSTA</v>
          </cell>
          <cell r="N4287" t="str">
            <v>COSTA</v>
          </cell>
          <cell r="P4287">
            <v>44002</v>
          </cell>
          <cell r="Q4287">
            <v>44119.496215277803</v>
          </cell>
          <cell r="R4287">
            <v>44473</v>
          </cell>
          <cell r="S4287" t="str">
            <v>FRANKIE</v>
          </cell>
          <cell r="V4287" t="str">
            <v>42.567200</v>
          </cell>
          <cell r="W4287" t="str">
            <v>-71.578271</v>
          </cell>
        </row>
        <row r="4288">
          <cell r="B4288">
            <v>601850</v>
          </cell>
          <cell r="C4288" t="str">
            <v>AYER SHIRLEY MIDDLE SCHOOL</v>
          </cell>
          <cell r="D4288" t="str">
            <v>COSTA</v>
          </cell>
          <cell r="E4288">
            <v>0</v>
          </cell>
          <cell r="F4288" t="str">
            <v>T</v>
          </cell>
          <cell r="G4288" t="str">
            <v>115 WASHINGTON STREET</v>
          </cell>
          <cell r="H4288" t="str">
            <v>AYER</v>
          </cell>
          <cell r="I4288" t="str">
            <v>MA</v>
          </cell>
          <cell r="J4288" t="str">
            <v>1432.</v>
          </cell>
          <cell r="K4288" t="str">
            <v>Exact Auto Street Reference Geocoded</v>
          </cell>
          <cell r="M4288" t="str">
            <v>COSTA</v>
          </cell>
          <cell r="N4288" t="str">
            <v>COSTA</v>
          </cell>
          <cell r="P4288">
            <v>44002</v>
          </cell>
          <cell r="Q4288">
            <v>44119.496215277803</v>
          </cell>
          <cell r="R4288">
            <v>44473</v>
          </cell>
          <cell r="S4288" t="str">
            <v>FRANKIE</v>
          </cell>
          <cell r="V4288" t="str">
            <v>42.567200</v>
          </cell>
          <cell r="W4288" t="str">
            <v>-71.578271</v>
          </cell>
        </row>
        <row r="4289">
          <cell r="B4289">
            <v>601851</v>
          </cell>
          <cell r="C4289" t="str">
            <v>LURA A. WHITE elementary</v>
          </cell>
          <cell r="D4289" t="str">
            <v>COSTA</v>
          </cell>
          <cell r="E4289">
            <v>0</v>
          </cell>
          <cell r="F4289" t="str">
            <v>T</v>
          </cell>
          <cell r="G4289" t="str">
            <v>115 WASHINGTON STREET</v>
          </cell>
          <cell r="H4289" t="str">
            <v>AYER</v>
          </cell>
          <cell r="I4289" t="str">
            <v>MA</v>
          </cell>
          <cell r="J4289" t="str">
            <v>1432.</v>
          </cell>
          <cell r="K4289" t="str">
            <v>Exact Auto Street Reference Geocoded</v>
          </cell>
          <cell r="M4289" t="str">
            <v>COSTA</v>
          </cell>
          <cell r="N4289" t="str">
            <v>COSTA</v>
          </cell>
          <cell r="P4289">
            <v>44002</v>
          </cell>
          <cell r="Q4289">
            <v>44119.496215277803</v>
          </cell>
          <cell r="R4289">
            <v>44473</v>
          </cell>
          <cell r="S4289" t="str">
            <v>FRANKIE</v>
          </cell>
          <cell r="V4289" t="str">
            <v>42.567200</v>
          </cell>
          <cell r="W4289" t="str">
            <v>-71.578271</v>
          </cell>
        </row>
        <row r="4290">
          <cell r="B4290">
            <v>601852</v>
          </cell>
          <cell r="C4290" t="str">
            <v>HAJJAR ELEMENTARY</v>
          </cell>
          <cell r="D4290" t="str">
            <v>COSTA</v>
          </cell>
          <cell r="E4290">
            <v>0</v>
          </cell>
          <cell r="F4290" t="str">
            <v>TU</v>
          </cell>
          <cell r="G4290" t="str">
            <v>Billerica Schools Nutriti</v>
          </cell>
          <cell r="H4290" t="str">
            <v>BILLERICA</v>
          </cell>
          <cell r="I4290" t="str">
            <v>MA</v>
          </cell>
          <cell r="J4290" t="str">
            <v>1821.</v>
          </cell>
          <cell r="K4290" t="str">
            <v>Postal Geocoded</v>
          </cell>
          <cell r="M4290" t="str">
            <v>COSTA</v>
          </cell>
          <cell r="N4290" t="str">
            <v>COSTA</v>
          </cell>
          <cell r="P4290">
            <v>44002</v>
          </cell>
          <cell r="Q4290">
            <v>44071.563726851899</v>
          </cell>
          <cell r="S4290" t="str">
            <v>FRANKIE</v>
          </cell>
          <cell r="V4290" t="str">
            <v>42.550000</v>
          </cell>
          <cell r="W4290" t="str">
            <v>-71.254200</v>
          </cell>
        </row>
        <row r="4291">
          <cell r="B4291">
            <v>601853</v>
          </cell>
          <cell r="C4291" t="str">
            <v>King Open Elemenatry</v>
          </cell>
          <cell r="D4291" t="str">
            <v>COSTA</v>
          </cell>
          <cell r="E4291">
            <v>0</v>
          </cell>
          <cell r="F4291" t="str">
            <v>T</v>
          </cell>
          <cell r="G4291" t="str">
            <v>158 Spring Street</v>
          </cell>
          <cell r="H4291" t="str">
            <v>Cambridge</v>
          </cell>
          <cell r="I4291" t="str">
            <v>MA</v>
          </cell>
          <cell r="J4291" t="str">
            <v>2141.</v>
          </cell>
          <cell r="K4291" t="str">
            <v>Exact Auto Street Reference Geocoded</v>
          </cell>
          <cell r="M4291" t="str">
            <v>COSTA</v>
          </cell>
          <cell r="N4291" t="str">
            <v>COSTA</v>
          </cell>
          <cell r="P4291">
            <v>44002</v>
          </cell>
          <cell r="Q4291">
            <v>44088.460775462998</v>
          </cell>
          <cell r="S4291" t="str">
            <v>FRANKIE</v>
          </cell>
          <cell r="V4291" t="str">
            <v>42.369663</v>
          </cell>
          <cell r="W4291" t="str">
            <v>-71.085908</v>
          </cell>
        </row>
        <row r="4292">
          <cell r="B4292">
            <v>601854</v>
          </cell>
          <cell r="C4292" t="str">
            <v>FLORENCE ROCHE SCHOOL</v>
          </cell>
          <cell r="D4292" t="str">
            <v>COSTA</v>
          </cell>
          <cell r="E4292">
            <v>0</v>
          </cell>
          <cell r="F4292" t="str">
            <v>T</v>
          </cell>
          <cell r="G4292" t="str">
            <v>344 Main Street</v>
          </cell>
          <cell r="H4292" t="str">
            <v>Groton</v>
          </cell>
          <cell r="I4292" t="str">
            <v>MA</v>
          </cell>
          <cell r="J4292" t="str">
            <v>1450.</v>
          </cell>
          <cell r="K4292" t="str">
            <v>High Confidence Auto Street Ref Geocoded</v>
          </cell>
          <cell r="M4292" t="str">
            <v>COSTA</v>
          </cell>
          <cell r="N4292" t="str">
            <v>COSTA</v>
          </cell>
          <cell r="P4292">
            <v>44002</v>
          </cell>
          <cell r="Q4292">
            <v>44088.446006944403</v>
          </cell>
          <cell r="R4292">
            <v>44473</v>
          </cell>
          <cell r="S4292" t="str">
            <v>FRANKIE</v>
          </cell>
          <cell r="V4292" t="str">
            <v>42.604256</v>
          </cell>
          <cell r="W4292" t="str">
            <v>-71.603488</v>
          </cell>
        </row>
        <row r="4293">
          <cell r="B4293">
            <v>601855</v>
          </cell>
          <cell r="C4293" t="str">
            <v>C A FARLEY ELEMENTARY</v>
          </cell>
          <cell r="D4293" t="str">
            <v>COSTA</v>
          </cell>
          <cell r="E4293">
            <v>0</v>
          </cell>
          <cell r="F4293" t="str">
            <v>T</v>
          </cell>
          <cell r="G4293" t="str">
            <v>155 Apsley St</v>
          </cell>
          <cell r="H4293" t="str">
            <v>Hudson</v>
          </cell>
          <cell r="I4293" t="str">
            <v>MA</v>
          </cell>
          <cell r="J4293" t="str">
            <v>1749.</v>
          </cell>
          <cell r="K4293" t="str">
            <v>Exact Auto Street Reference Geocoded</v>
          </cell>
          <cell r="M4293" t="str">
            <v>COSTA</v>
          </cell>
          <cell r="N4293" t="str">
            <v>COSTA</v>
          </cell>
          <cell r="P4293">
            <v>44002</v>
          </cell>
          <cell r="Q4293">
            <v>44127.702164351896</v>
          </cell>
          <cell r="R4293">
            <v>44473</v>
          </cell>
          <cell r="S4293" t="str">
            <v>FRANKIE</v>
          </cell>
          <cell r="V4293" t="str">
            <v>42.395856</v>
          </cell>
          <cell r="W4293" t="str">
            <v>-71.568774</v>
          </cell>
        </row>
        <row r="4294">
          <cell r="B4294">
            <v>601856</v>
          </cell>
          <cell r="C4294" t="str">
            <v>FOREST AVENUE ELEMENTARY</v>
          </cell>
          <cell r="D4294" t="str">
            <v>COSTA</v>
          </cell>
          <cell r="E4294">
            <v>0</v>
          </cell>
          <cell r="F4294" t="str">
            <v>T</v>
          </cell>
          <cell r="G4294" t="str">
            <v>155 Apsley St</v>
          </cell>
          <cell r="H4294" t="str">
            <v>Hudson</v>
          </cell>
          <cell r="I4294" t="str">
            <v>MA</v>
          </cell>
          <cell r="J4294" t="str">
            <v>1749.</v>
          </cell>
          <cell r="K4294" t="str">
            <v>Exact Auto Street Reference Geocoded</v>
          </cell>
          <cell r="M4294" t="str">
            <v>COSTA</v>
          </cell>
          <cell r="N4294" t="str">
            <v>COSTA</v>
          </cell>
          <cell r="P4294">
            <v>44002</v>
          </cell>
          <cell r="Q4294">
            <v>44127.702164351896</v>
          </cell>
          <cell r="R4294">
            <v>44473</v>
          </cell>
          <cell r="S4294" t="str">
            <v>FRANKIE</v>
          </cell>
          <cell r="V4294" t="str">
            <v>42.395856</v>
          </cell>
          <cell r="W4294" t="str">
            <v>-71.568774</v>
          </cell>
        </row>
        <row r="4295">
          <cell r="B4295">
            <v>601857</v>
          </cell>
          <cell r="C4295" t="str">
            <v>SMITH SCHOOL</v>
          </cell>
          <cell r="D4295" t="str">
            <v>COSTA</v>
          </cell>
          <cell r="E4295">
            <v>0</v>
          </cell>
          <cell r="F4295" t="str">
            <v>R</v>
          </cell>
          <cell r="G4295" t="str">
            <v>6 Ballfield Road</v>
          </cell>
          <cell r="H4295" t="str">
            <v>Lincoln</v>
          </cell>
          <cell r="I4295" t="str">
            <v>MA</v>
          </cell>
          <cell r="J4295" t="str">
            <v>1773.</v>
          </cell>
          <cell r="K4295" t="str">
            <v>High Confidence Auto Street Ref Geocoded</v>
          </cell>
          <cell r="M4295" t="str">
            <v>COSTA</v>
          </cell>
          <cell r="N4295" t="str">
            <v>COSTA</v>
          </cell>
          <cell r="P4295">
            <v>44002</v>
          </cell>
          <cell r="Q4295">
            <v>44133.581284722197</v>
          </cell>
          <cell r="S4295" t="str">
            <v>FRANKIE</v>
          </cell>
          <cell r="V4295" t="str">
            <v>42.423528</v>
          </cell>
          <cell r="W4295" t="str">
            <v>-71.313276</v>
          </cell>
        </row>
        <row r="4296">
          <cell r="B4296">
            <v>601858</v>
          </cell>
          <cell r="C4296" t="str">
            <v>SHAKER LANE ELEMENTARY</v>
          </cell>
          <cell r="D4296" t="str">
            <v>COSTA</v>
          </cell>
          <cell r="E4296">
            <v>0</v>
          </cell>
          <cell r="F4296" t="str">
            <v>R</v>
          </cell>
          <cell r="G4296" t="str">
            <v>57 Russell St</v>
          </cell>
          <cell r="H4296" t="str">
            <v>Littleton</v>
          </cell>
          <cell r="I4296" t="str">
            <v>MA</v>
          </cell>
          <cell r="J4296" t="str">
            <v>1460.</v>
          </cell>
          <cell r="K4296" t="str">
            <v>High Confidence Auto Street Ref Geocoded</v>
          </cell>
          <cell r="M4296" t="str">
            <v>COSTA</v>
          </cell>
          <cell r="N4296" t="str">
            <v>COSTA</v>
          </cell>
          <cell r="P4296">
            <v>44002</v>
          </cell>
          <cell r="Q4296">
            <v>44133.581284722197</v>
          </cell>
          <cell r="S4296" t="str">
            <v>FRANKIE</v>
          </cell>
          <cell r="V4296" t="str">
            <v>42.543142</v>
          </cell>
          <cell r="W4296" t="str">
            <v>-71.486626</v>
          </cell>
        </row>
        <row r="4297">
          <cell r="B4297">
            <v>601859</v>
          </cell>
          <cell r="C4297" t="str">
            <v>CHEVERUS CATHOLIC SCHOOL</v>
          </cell>
          <cell r="D4297" t="str">
            <v>COSTA</v>
          </cell>
          <cell r="E4297">
            <v>0</v>
          </cell>
          <cell r="F4297" t="str">
            <v>T</v>
          </cell>
          <cell r="G4297" t="str">
            <v>30 Irving Street</v>
          </cell>
          <cell r="H4297" t="str">
            <v>Malden</v>
          </cell>
          <cell r="I4297" t="str">
            <v>MA</v>
          </cell>
          <cell r="J4297" t="str">
            <v>2148.</v>
          </cell>
          <cell r="K4297" t="str">
            <v>Exact Auto Street Reference Geocoded</v>
          </cell>
          <cell r="M4297" t="str">
            <v>COSTA</v>
          </cell>
          <cell r="N4297" t="str">
            <v>COSTA</v>
          </cell>
          <cell r="P4297">
            <v>44002</v>
          </cell>
          <cell r="Q4297">
            <v>44140.572719907403</v>
          </cell>
          <cell r="R4297">
            <v>44473</v>
          </cell>
          <cell r="S4297" t="str">
            <v>FRANKIE</v>
          </cell>
          <cell r="V4297" t="str">
            <v>42.425520</v>
          </cell>
          <cell r="W4297" t="str">
            <v>-71.066491</v>
          </cell>
        </row>
        <row r="4298">
          <cell r="B4298">
            <v>601860</v>
          </cell>
          <cell r="C4298" t="str">
            <v>MARLBOROUGH JUNIOR HIGH</v>
          </cell>
          <cell r="D4298" t="str">
            <v>COSTA</v>
          </cell>
          <cell r="E4298">
            <v>0</v>
          </cell>
          <cell r="F4298" t="str">
            <v>R</v>
          </cell>
          <cell r="G4298" t="str">
            <v>431 Bolton Street</v>
          </cell>
          <cell r="H4298" t="str">
            <v>Marlborough</v>
          </cell>
          <cell r="I4298" t="str">
            <v>MA</v>
          </cell>
          <cell r="J4298" t="str">
            <v>1752.</v>
          </cell>
          <cell r="K4298" t="str">
            <v>Exact Auto Street Reference Geocoded</v>
          </cell>
          <cell r="M4298" t="str">
            <v>COSTA</v>
          </cell>
          <cell r="N4298" t="str">
            <v>COSTA</v>
          </cell>
          <cell r="P4298">
            <v>44002</v>
          </cell>
          <cell r="Q4298">
            <v>44133.581284722197</v>
          </cell>
          <cell r="S4298" t="str">
            <v>FRANKIE</v>
          </cell>
          <cell r="V4298" t="str">
            <v>42.360836</v>
          </cell>
          <cell r="W4298" t="str">
            <v>-71.552215</v>
          </cell>
        </row>
        <row r="4299">
          <cell r="B4299">
            <v>601861</v>
          </cell>
          <cell r="C4299" t="str">
            <v>GREEN MEADOW</v>
          </cell>
          <cell r="D4299" t="str">
            <v>COSTA</v>
          </cell>
          <cell r="E4299">
            <v>0</v>
          </cell>
          <cell r="F4299" t="str">
            <v>MTWRFSU</v>
          </cell>
          <cell r="G4299" t="str">
            <v>5 TIGER DR</v>
          </cell>
          <cell r="H4299" t="str">
            <v>MAYNARD</v>
          </cell>
          <cell r="I4299" t="str">
            <v>MA</v>
          </cell>
          <cell r="J4299" t="str">
            <v>01754</v>
          </cell>
          <cell r="K4299" t="str">
            <v>Exact Auto Street Reference Geocoded</v>
          </cell>
          <cell r="M4299" t="str">
            <v>COSTA</v>
          </cell>
          <cell r="N4299" t="str">
            <v>COSTA</v>
          </cell>
          <cell r="P4299">
            <v>44363</v>
          </cell>
          <cell r="Q4299">
            <v>44363.5085300926</v>
          </cell>
          <cell r="S4299" t="str">
            <v>FRANKIE</v>
          </cell>
          <cell r="V4299" t="str">
            <v>42.423611</v>
          </cell>
          <cell r="W4299" t="str">
            <v>-71.450913</v>
          </cell>
        </row>
        <row r="4300">
          <cell r="B4300">
            <v>601862</v>
          </cell>
          <cell r="C4300" t="str">
            <v>SOMERVILLE HIGH SCHOOL</v>
          </cell>
          <cell r="D4300" t="str">
            <v>COSTA</v>
          </cell>
          <cell r="E4300">
            <v>0</v>
          </cell>
          <cell r="F4300" t="str">
            <v>F</v>
          </cell>
          <cell r="G4300" t="str">
            <v>8 Bonair Street</v>
          </cell>
          <cell r="H4300" t="str">
            <v>Somerville</v>
          </cell>
          <cell r="I4300" t="str">
            <v>MA</v>
          </cell>
          <cell r="J4300" t="str">
            <v>2145.</v>
          </cell>
          <cell r="K4300" t="str">
            <v>Exact Auto Street Reference Geocoded</v>
          </cell>
          <cell r="M4300" t="str">
            <v>COSTA</v>
          </cell>
          <cell r="N4300" t="str">
            <v>COSTA</v>
          </cell>
          <cell r="P4300">
            <v>44002</v>
          </cell>
          <cell r="Q4300">
            <v>44071.563726851899</v>
          </cell>
          <cell r="S4300" t="str">
            <v>FRANKIE</v>
          </cell>
          <cell r="V4300" t="str">
            <v>42.387699</v>
          </cell>
          <cell r="W4300" t="str">
            <v>-71.087194</v>
          </cell>
        </row>
        <row r="4301">
          <cell r="B4301">
            <v>601863</v>
          </cell>
          <cell r="C4301" t="str">
            <v>HEATH-BROOK</v>
          </cell>
          <cell r="D4301" t="str">
            <v>COSTA</v>
          </cell>
          <cell r="E4301">
            <v>0</v>
          </cell>
          <cell r="F4301" t="str">
            <v>T</v>
          </cell>
          <cell r="G4301" t="str">
            <v>139 Pleasant St</v>
          </cell>
          <cell r="H4301" t="str">
            <v>Tewksbury</v>
          </cell>
          <cell r="I4301" t="str">
            <v>MA</v>
          </cell>
          <cell r="J4301" t="str">
            <v>1876.</v>
          </cell>
          <cell r="K4301" t="str">
            <v>High Confidence Auto Street Ref Geocoded</v>
          </cell>
          <cell r="M4301" t="str">
            <v>COSTA</v>
          </cell>
          <cell r="N4301" t="str">
            <v>COSTA</v>
          </cell>
          <cell r="P4301">
            <v>44002</v>
          </cell>
          <cell r="Q4301">
            <v>44127.702164351896</v>
          </cell>
          <cell r="R4301">
            <v>44473</v>
          </cell>
          <cell r="S4301" t="str">
            <v>FRANKIE</v>
          </cell>
          <cell r="V4301" t="str">
            <v>42.608474</v>
          </cell>
          <cell r="W4301" t="str">
            <v>-71.236508</v>
          </cell>
        </row>
        <row r="4302">
          <cell r="B4302">
            <v>601864</v>
          </cell>
          <cell r="C4302" t="str">
            <v>JOHN WYNN MIDDLE</v>
          </cell>
          <cell r="D4302" t="str">
            <v>COSTA</v>
          </cell>
          <cell r="E4302">
            <v>0</v>
          </cell>
          <cell r="F4302" t="str">
            <v>T</v>
          </cell>
          <cell r="G4302" t="str">
            <v>139 Pleasant St</v>
          </cell>
          <cell r="H4302" t="str">
            <v>Tewksbury</v>
          </cell>
          <cell r="I4302" t="str">
            <v>MA</v>
          </cell>
          <cell r="J4302" t="str">
            <v>1876.</v>
          </cell>
          <cell r="K4302" t="str">
            <v>High Confidence Auto Street Ref Geocoded</v>
          </cell>
          <cell r="M4302" t="str">
            <v>COSTA</v>
          </cell>
          <cell r="N4302" t="str">
            <v>COSTA</v>
          </cell>
          <cell r="P4302">
            <v>44002</v>
          </cell>
          <cell r="Q4302">
            <v>44127.702164351896</v>
          </cell>
          <cell r="R4302">
            <v>44473</v>
          </cell>
          <cell r="S4302" t="str">
            <v>FRANKIE</v>
          </cell>
          <cell r="V4302" t="str">
            <v>42.608474</v>
          </cell>
          <cell r="W4302" t="str">
            <v>-71.236508</v>
          </cell>
        </row>
        <row r="4303">
          <cell r="B4303">
            <v>601865</v>
          </cell>
          <cell r="C4303" t="str">
            <v>HOSMER Elementary</v>
          </cell>
          <cell r="D4303" t="str">
            <v>COSTA</v>
          </cell>
          <cell r="E4303">
            <v>0</v>
          </cell>
          <cell r="F4303" t="str">
            <v>T</v>
          </cell>
          <cell r="G4303" t="str">
            <v>50 Columbia St</v>
          </cell>
          <cell r="H4303" t="str">
            <v>Watertown</v>
          </cell>
          <cell r="I4303" t="str">
            <v>MA</v>
          </cell>
          <cell r="J4303" t="str">
            <v>2472.</v>
          </cell>
          <cell r="K4303" t="str">
            <v>Exact Auto Street Reference Geocoded</v>
          </cell>
          <cell r="M4303" t="str">
            <v>COSTA</v>
          </cell>
          <cell r="N4303" t="str">
            <v>COSTA</v>
          </cell>
          <cell r="P4303">
            <v>44002</v>
          </cell>
          <cell r="Q4303">
            <v>44465.832546296297</v>
          </cell>
          <cell r="S4303" t="str">
            <v>FRANKIE</v>
          </cell>
          <cell r="V4303" t="str">
            <v>42.370412</v>
          </cell>
          <cell r="W4303" t="str">
            <v>-71.178601</v>
          </cell>
        </row>
        <row r="4304">
          <cell r="B4304">
            <v>601866</v>
          </cell>
          <cell r="C4304" t="str">
            <v>BLANCHARD MIDDLE SCHOOL</v>
          </cell>
          <cell r="D4304" t="str">
            <v>COSTA</v>
          </cell>
          <cell r="E4304">
            <v>0</v>
          </cell>
          <cell r="F4304" t="str">
            <v>R</v>
          </cell>
          <cell r="G4304" t="str">
            <v>23 Depot Street</v>
          </cell>
          <cell r="H4304" t="str">
            <v>Westford</v>
          </cell>
          <cell r="I4304" t="str">
            <v>MA</v>
          </cell>
          <cell r="J4304" t="str">
            <v>1886.</v>
          </cell>
          <cell r="K4304" t="str">
            <v>High Confidence Auto Street Ref Geocoded</v>
          </cell>
          <cell r="M4304" t="str">
            <v>COSTA</v>
          </cell>
          <cell r="N4304" t="str">
            <v>COSTA</v>
          </cell>
          <cell r="P4304">
            <v>44002</v>
          </cell>
          <cell r="Q4304">
            <v>44133.581284722197</v>
          </cell>
          <cell r="S4304" t="str">
            <v>FRANKIE</v>
          </cell>
          <cell r="V4304" t="str">
            <v>42.588302</v>
          </cell>
          <cell r="W4304" t="str">
            <v>-71.434026</v>
          </cell>
        </row>
        <row r="4305">
          <cell r="B4305">
            <v>601867</v>
          </cell>
          <cell r="C4305" t="str">
            <v>RITA MILLER ELEMENTARY SCHO</v>
          </cell>
          <cell r="D4305" t="str">
            <v>COSTA</v>
          </cell>
          <cell r="E4305">
            <v>0</v>
          </cell>
          <cell r="F4305" t="str">
            <v>R</v>
          </cell>
          <cell r="G4305" t="str">
            <v>23 Depot Street</v>
          </cell>
          <cell r="H4305" t="str">
            <v>Westford</v>
          </cell>
          <cell r="I4305" t="str">
            <v>MA</v>
          </cell>
          <cell r="J4305" t="str">
            <v>1886.</v>
          </cell>
          <cell r="K4305" t="str">
            <v>High Confidence Auto Street Ref Geocoded</v>
          </cell>
          <cell r="M4305" t="str">
            <v>COSTA</v>
          </cell>
          <cell r="N4305" t="str">
            <v>COSTA</v>
          </cell>
          <cell r="P4305">
            <v>44002</v>
          </cell>
          <cell r="Q4305">
            <v>44133.581284722197</v>
          </cell>
          <cell r="S4305" t="str">
            <v>FRANKIE</v>
          </cell>
          <cell r="V4305" t="str">
            <v>42.588302</v>
          </cell>
          <cell r="W4305" t="str">
            <v>-71.434026</v>
          </cell>
        </row>
        <row r="4306">
          <cell r="B4306">
            <v>601868</v>
          </cell>
          <cell r="C4306" t="str">
            <v>STONY BROOK MIDDLE SCHOOL</v>
          </cell>
          <cell r="D4306" t="str">
            <v>COSTA</v>
          </cell>
          <cell r="E4306">
            <v>0</v>
          </cell>
          <cell r="F4306" t="str">
            <v>R</v>
          </cell>
          <cell r="G4306" t="str">
            <v>23 Depot Street</v>
          </cell>
          <cell r="H4306" t="str">
            <v>Westford</v>
          </cell>
          <cell r="I4306" t="str">
            <v>MA</v>
          </cell>
          <cell r="J4306" t="str">
            <v>1886.</v>
          </cell>
          <cell r="K4306" t="str">
            <v>High Confidence Auto Street Ref Geocoded</v>
          </cell>
          <cell r="M4306" t="str">
            <v>COSTA</v>
          </cell>
          <cell r="N4306" t="str">
            <v>COSTA</v>
          </cell>
          <cell r="P4306">
            <v>44002</v>
          </cell>
          <cell r="Q4306">
            <v>44133.581284722197</v>
          </cell>
          <cell r="S4306" t="str">
            <v>FRANKIE</v>
          </cell>
          <cell r="V4306" t="str">
            <v>42.588302</v>
          </cell>
          <cell r="W4306" t="str">
            <v>-71.434026</v>
          </cell>
        </row>
        <row r="4307">
          <cell r="B4307">
            <v>601869</v>
          </cell>
          <cell r="C4307" t="str">
            <v>WESTFORD ACADEMY</v>
          </cell>
          <cell r="D4307" t="str">
            <v>COSTA</v>
          </cell>
          <cell r="E4307">
            <v>0</v>
          </cell>
          <cell r="F4307" t="str">
            <v>R</v>
          </cell>
          <cell r="G4307" t="str">
            <v>23 Depot Street</v>
          </cell>
          <cell r="H4307" t="str">
            <v>Westford</v>
          </cell>
          <cell r="I4307" t="str">
            <v>MA</v>
          </cell>
          <cell r="J4307" t="str">
            <v>1886.</v>
          </cell>
          <cell r="K4307" t="str">
            <v>High Confidence Auto Street Ref Geocoded</v>
          </cell>
          <cell r="M4307" t="str">
            <v>COSTA</v>
          </cell>
          <cell r="N4307" t="str">
            <v>COSTA</v>
          </cell>
          <cell r="P4307">
            <v>44002</v>
          </cell>
          <cell r="Q4307">
            <v>44133.581284722197</v>
          </cell>
          <cell r="S4307" t="str">
            <v>FRANKIE</v>
          </cell>
          <cell r="V4307" t="str">
            <v>42.588302</v>
          </cell>
          <cell r="W4307" t="str">
            <v>-71.434026</v>
          </cell>
        </row>
        <row r="4308">
          <cell r="B4308">
            <v>601870</v>
          </cell>
          <cell r="C4308" t="str">
            <v>COUNTRY</v>
          </cell>
          <cell r="D4308" t="str">
            <v>COSTA</v>
          </cell>
          <cell r="E4308">
            <v>0</v>
          </cell>
          <cell r="F4308" t="str">
            <v>T</v>
          </cell>
          <cell r="G4308" t="str">
            <v>89 Wellesley Street</v>
          </cell>
          <cell r="H4308" t="str">
            <v>Weston</v>
          </cell>
          <cell r="I4308" t="str">
            <v>MA</v>
          </cell>
          <cell r="J4308" t="str">
            <v>2493.</v>
          </cell>
          <cell r="K4308" t="str">
            <v>Exact Auto Street Reference Geocoded</v>
          </cell>
          <cell r="M4308" t="str">
            <v>COSTA</v>
          </cell>
          <cell r="N4308" t="str">
            <v>COSTA</v>
          </cell>
          <cell r="P4308">
            <v>44002</v>
          </cell>
          <cell r="Q4308">
            <v>44131.472430555601</v>
          </cell>
          <cell r="S4308" t="str">
            <v>FRANKIE</v>
          </cell>
          <cell r="V4308" t="str">
            <v>42.361060</v>
          </cell>
          <cell r="W4308" t="str">
            <v>-71.293198</v>
          </cell>
        </row>
        <row r="4309">
          <cell r="B4309">
            <v>601871</v>
          </cell>
          <cell r="C4309" t="str">
            <v>CENTRAL MIDDLE SCHOOL</v>
          </cell>
          <cell r="D4309" t="str">
            <v>COSTA</v>
          </cell>
          <cell r="E4309">
            <v>0</v>
          </cell>
          <cell r="F4309" t="str">
            <v>T</v>
          </cell>
          <cell r="G4309" t="str">
            <v>316 Hancock St</v>
          </cell>
          <cell r="H4309" t="str">
            <v>Quincy</v>
          </cell>
          <cell r="I4309" t="str">
            <v>MA</v>
          </cell>
          <cell r="J4309" t="str">
            <v>2171.</v>
          </cell>
          <cell r="K4309" t="str">
            <v>High Confidence Auto Street Ref Geocoded</v>
          </cell>
          <cell r="M4309" t="str">
            <v>COSTA</v>
          </cell>
          <cell r="N4309" t="str">
            <v>COSTA</v>
          </cell>
          <cell r="P4309">
            <v>44002</v>
          </cell>
          <cell r="Q4309">
            <v>44127.702164351896</v>
          </cell>
          <cell r="R4309">
            <v>44473</v>
          </cell>
          <cell r="S4309" t="str">
            <v>FRANKIE</v>
          </cell>
          <cell r="V4309" t="str">
            <v>42.275867</v>
          </cell>
          <cell r="W4309" t="str">
            <v>-71.027960</v>
          </cell>
        </row>
        <row r="4310">
          <cell r="B4310">
            <v>601872</v>
          </cell>
          <cell r="C4310" t="str">
            <v>POINT WEBSTER MIDDLE SCHOOL</v>
          </cell>
          <cell r="D4310" t="str">
            <v>COSTA</v>
          </cell>
          <cell r="E4310">
            <v>0</v>
          </cell>
          <cell r="F4310" t="str">
            <v>T</v>
          </cell>
          <cell r="G4310" t="str">
            <v>316 Hancock St</v>
          </cell>
          <cell r="H4310" t="str">
            <v>Quincy</v>
          </cell>
          <cell r="I4310" t="str">
            <v>MA</v>
          </cell>
          <cell r="J4310" t="str">
            <v>2171.</v>
          </cell>
          <cell r="K4310" t="str">
            <v>High Confidence Auto Street Ref Geocoded</v>
          </cell>
          <cell r="M4310" t="str">
            <v>COSTA</v>
          </cell>
          <cell r="N4310" t="str">
            <v>COSTA</v>
          </cell>
          <cell r="P4310">
            <v>44002</v>
          </cell>
          <cell r="Q4310">
            <v>44127.702164351896</v>
          </cell>
          <cell r="R4310">
            <v>44473</v>
          </cell>
          <cell r="S4310" t="str">
            <v>FRANKIE</v>
          </cell>
          <cell r="V4310" t="str">
            <v>42.275867</v>
          </cell>
          <cell r="W4310" t="str">
            <v>-71.027960</v>
          </cell>
        </row>
        <row r="4311">
          <cell r="B4311">
            <v>601873</v>
          </cell>
          <cell r="C4311" t="str">
            <v>HALIFAX ELEMENTARY</v>
          </cell>
          <cell r="D4311" t="str">
            <v>COSTA</v>
          </cell>
          <cell r="E4311">
            <v>0</v>
          </cell>
          <cell r="F4311" t="str">
            <v>T</v>
          </cell>
          <cell r="G4311" t="str">
            <v>464 plymouth street</v>
          </cell>
          <cell r="H4311" t="str">
            <v>halifax</v>
          </cell>
          <cell r="I4311" t="str">
            <v>MA</v>
          </cell>
          <cell r="J4311" t="str">
            <v>2338.</v>
          </cell>
          <cell r="K4311" t="str">
            <v>Exact Auto Street Reference Geocoded</v>
          </cell>
          <cell r="M4311" t="str">
            <v>COSTA</v>
          </cell>
          <cell r="N4311" t="str">
            <v>COSTA</v>
          </cell>
          <cell r="P4311">
            <v>44002</v>
          </cell>
          <cell r="Q4311">
            <v>44133.581261574102</v>
          </cell>
          <cell r="R4311">
            <v>44256</v>
          </cell>
          <cell r="S4311" t="str">
            <v>FRANKIE</v>
          </cell>
          <cell r="V4311" t="str">
            <v>41.991675</v>
          </cell>
          <cell r="W4311" t="str">
            <v>-70.857189</v>
          </cell>
        </row>
        <row r="4312">
          <cell r="B4312">
            <v>601874</v>
          </cell>
          <cell r="C4312" t="str">
            <v>LILLIAN M JACOBS ELEMENTARY</v>
          </cell>
          <cell r="D4312" t="str">
            <v>COSTA</v>
          </cell>
          <cell r="E4312">
            <v>0</v>
          </cell>
          <cell r="F4312" t="str">
            <v>R</v>
          </cell>
          <cell r="G4312" t="str">
            <v>180 Harborview Ave</v>
          </cell>
          <cell r="H4312" t="str">
            <v>Hull</v>
          </cell>
          <cell r="I4312" t="str">
            <v>MA</v>
          </cell>
          <cell r="J4312" t="str">
            <v>2045.</v>
          </cell>
          <cell r="K4312" t="str">
            <v>Low Confidence Auto Street Ref Geocoded</v>
          </cell>
          <cell r="M4312" t="str">
            <v>COSTA</v>
          </cell>
          <cell r="N4312" t="str">
            <v>COSTA</v>
          </cell>
          <cell r="P4312">
            <v>44002</v>
          </cell>
          <cell r="Q4312">
            <v>44133.581284722197</v>
          </cell>
          <cell r="S4312" t="str">
            <v>FRANKIE</v>
          </cell>
          <cell r="V4312" t="str">
            <v>42.306626</v>
          </cell>
          <cell r="W4312" t="str">
            <v>-70.903772</v>
          </cell>
        </row>
        <row r="4313">
          <cell r="B4313">
            <v>601875</v>
          </cell>
          <cell r="C4313" t="str">
            <v>MEMORIAL MIDDLE SCHOOL</v>
          </cell>
          <cell r="D4313" t="str">
            <v>COSTA</v>
          </cell>
          <cell r="E4313">
            <v>0</v>
          </cell>
          <cell r="F4313" t="str">
            <v>W</v>
          </cell>
          <cell r="G4313" t="str">
            <v>180 Harborview Ave</v>
          </cell>
          <cell r="H4313" t="str">
            <v>Hull</v>
          </cell>
          <cell r="I4313" t="str">
            <v>MA</v>
          </cell>
          <cell r="J4313" t="str">
            <v>2045.</v>
          </cell>
          <cell r="K4313" t="str">
            <v>Low Confidence Auto Street Ref Geocoded</v>
          </cell>
          <cell r="M4313" t="str">
            <v>COSTA</v>
          </cell>
          <cell r="N4313" t="str">
            <v>COSTA</v>
          </cell>
          <cell r="P4313">
            <v>44002</v>
          </cell>
          <cell r="Q4313">
            <v>44028.581053240698</v>
          </cell>
          <cell r="S4313" t="str">
            <v>FRANKIE</v>
          </cell>
          <cell r="V4313" t="str">
            <v>42.306626</v>
          </cell>
          <cell r="W4313" t="str">
            <v>-70.903772</v>
          </cell>
        </row>
        <row r="4314">
          <cell r="B4314">
            <v>601876</v>
          </cell>
          <cell r="C4314" t="str">
            <v>KINGSTON ELEMENTARY SCHOOL</v>
          </cell>
          <cell r="D4314" t="str">
            <v>COSTA</v>
          </cell>
          <cell r="E4314">
            <v>0</v>
          </cell>
          <cell r="F4314" t="str">
            <v>T</v>
          </cell>
          <cell r="G4314" t="str">
            <v>256 Pembroke St</v>
          </cell>
          <cell r="H4314" t="str">
            <v>Kingston</v>
          </cell>
          <cell r="I4314" t="str">
            <v>MA</v>
          </cell>
          <cell r="J4314" t="str">
            <v>2364.</v>
          </cell>
          <cell r="K4314" t="str">
            <v>Exact Auto Street Reference Geocoded</v>
          </cell>
          <cell r="M4314" t="str">
            <v>COSTA</v>
          </cell>
          <cell r="N4314" t="str">
            <v>COSTA</v>
          </cell>
          <cell r="P4314">
            <v>44002</v>
          </cell>
          <cell r="Q4314">
            <v>44127.702164351896</v>
          </cell>
          <cell r="R4314">
            <v>44256</v>
          </cell>
          <cell r="S4314" t="str">
            <v>FRANKIE</v>
          </cell>
          <cell r="V4314" t="str">
            <v>42.015954</v>
          </cell>
          <cell r="W4314" t="str">
            <v>-70.784120</v>
          </cell>
        </row>
        <row r="4315">
          <cell r="B4315">
            <v>601877</v>
          </cell>
          <cell r="C4315" t="str">
            <v>DENNETT ELEMENTARY</v>
          </cell>
          <cell r="D4315" t="str">
            <v>COSTA</v>
          </cell>
          <cell r="E4315">
            <v>0</v>
          </cell>
          <cell r="F4315" t="str">
            <v>W</v>
          </cell>
          <cell r="G4315" t="str">
            <v>256 Pembroke St.</v>
          </cell>
          <cell r="H4315" t="str">
            <v>Kingston</v>
          </cell>
          <cell r="I4315" t="str">
            <v>MA</v>
          </cell>
          <cell r="J4315" t="str">
            <v>2364.</v>
          </cell>
          <cell r="K4315" t="str">
            <v>Exact Auto Street Reference Geocoded</v>
          </cell>
          <cell r="M4315" t="str">
            <v>COSTA</v>
          </cell>
          <cell r="N4315" t="str">
            <v>COSTA</v>
          </cell>
          <cell r="P4315">
            <v>44002</v>
          </cell>
          <cell r="Q4315">
            <v>44600.568437499998</v>
          </cell>
          <cell r="R4315">
            <v>44256</v>
          </cell>
          <cell r="S4315" t="str">
            <v>FRANKIE</v>
          </cell>
          <cell r="V4315" t="str">
            <v>42.015954</v>
          </cell>
          <cell r="W4315" t="str">
            <v>-70.784120</v>
          </cell>
        </row>
        <row r="4316">
          <cell r="B4316">
            <v>601878</v>
          </cell>
          <cell r="C4316" t="str">
            <v>GOVERNOR WINSLOW</v>
          </cell>
          <cell r="D4316" t="str">
            <v>COSTA</v>
          </cell>
          <cell r="E4316">
            <v>0</v>
          </cell>
          <cell r="F4316" t="str">
            <v>T</v>
          </cell>
          <cell r="G4316" t="str">
            <v>76 South River Street</v>
          </cell>
          <cell r="H4316" t="str">
            <v>Marshfield</v>
          </cell>
          <cell r="I4316" t="str">
            <v>MA</v>
          </cell>
          <cell r="J4316" t="str">
            <v>2050.</v>
          </cell>
          <cell r="K4316" t="str">
            <v>Exact Auto Street Reference Geocoded</v>
          </cell>
          <cell r="M4316" t="str">
            <v>COSTA</v>
          </cell>
          <cell r="N4316" t="str">
            <v>COSTA</v>
          </cell>
          <cell r="P4316">
            <v>44002</v>
          </cell>
          <cell r="Q4316">
            <v>44127.702164351896</v>
          </cell>
          <cell r="R4316">
            <v>44256</v>
          </cell>
          <cell r="S4316" t="str">
            <v>FRANKIE</v>
          </cell>
          <cell r="V4316" t="str">
            <v>42.096521</v>
          </cell>
          <cell r="W4316" t="str">
            <v>-70.714980</v>
          </cell>
        </row>
        <row r="4317">
          <cell r="B4317">
            <v>601879</v>
          </cell>
          <cell r="C4317" t="str">
            <v>MARTINSON ELEMENTARY SCHOOL</v>
          </cell>
          <cell r="D4317" t="str">
            <v>COSTA</v>
          </cell>
          <cell r="E4317">
            <v>0</v>
          </cell>
          <cell r="F4317" t="str">
            <v>W</v>
          </cell>
          <cell r="G4317" t="str">
            <v>76 South River Street</v>
          </cell>
          <cell r="H4317" t="str">
            <v>Marshfield</v>
          </cell>
          <cell r="I4317" t="str">
            <v>MA</v>
          </cell>
          <cell r="J4317" t="str">
            <v>2050.</v>
          </cell>
          <cell r="K4317" t="str">
            <v>Exact Auto Street Reference Geocoded</v>
          </cell>
          <cell r="M4317" t="str">
            <v>COSTA</v>
          </cell>
          <cell r="N4317" t="str">
            <v>COSTA</v>
          </cell>
          <cell r="P4317">
            <v>44002</v>
          </cell>
          <cell r="Q4317">
            <v>44600.568437499998</v>
          </cell>
          <cell r="R4317">
            <v>44473</v>
          </cell>
          <cell r="S4317" t="str">
            <v>FRANKIE</v>
          </cell>
          <cell r="V4317" t="str">
            <v>42.096521</v>
          </cell>
          <cell r="W4317" t="str">
            <v>-70.714980</v>
          </cell>
        </row>
        <row r="4318">
          <cell r="B4318">
            <v>601880</v>
          </cell>
          <cell r="C4318" t="str">
            <v>HANSON MIDDLE SCHOOL</v>
          </cell>
          <cell r="D4318" t="str">
            <v>COSTA</v>
          </cell>
          <cell r="E4318">
            <v>0</v>
          </cell>
          <cell r="F4318" t="str">
            <v>R</v>
          </cell>
          <cell r="G4318" t="str">
            <v>600 Franklin Street</v>
          </cell>
          <cell r="H4318" t="str">
            <v>Whitman</v>
          </cell>
          <cell r="I4318" t="str">
            <v>MA</v>
          </cell>
          <cell r="J4318" t="str">
            <v>2382.</v>
          </cell>
          <cell r="K4318" t="str">
            <v>High Confidence Auto Street Ref Geocoded</v>
          </cell>
          <cell r="M4318" t="str">
            <v>COSTA</v>
          </cell>
          <cell r="N4318" t="str">
            <v>COSTA</v>
          </cell>
          <cell r="P4318">
            <v>44002</v>
          </cell>
          <cell r="Q4318">
            <v>44133.581284722197</v>
          </cell>
          <cell r="S4318" t="str">
            <v>FRANKIE</v>
          </cell>
          <cell r="V4318" t="str">
            <v>42.069090</v>
          </cell>
          <cell r="W4318" t="str">
            <v>-70.909610</v>
          </cell>
        </row>
        <row r="4319">
          <cell r="B4319">
            <v>601881</v>
          </cell>
          <cell r="C4319" t="str">
            <v>JOHN DUVAL JR. ELEMENTARY</v>
          </cell>
          <cell r="D4319" t="str">
            <v>COSTA</v>
          </cell>
          <cell r="E4319">
            <v>0</v>
          </cell>
          <cell r="F4319" t="str">
            <v>R</v>
          </cell>
          <cell r="G4319" t="str">
            <v>600 Franklin Street</v>
          </cell>
          <cell r="H4319" t="str">
            <v>Whitman</v>
          </cell>
          <cell r="I4319" t="str">
            <v>MA</v>
          </cell>
          <cell r="J4319" t="str">
            <v>2382.</v>
          </cell>
          <cell r="K4319" t="str">
            <v>High Confidence Auto Street Ref Geocoded</v>
          </cell>
          <cell r="M4319" t="str">
            <v>COSTA</v>
          </cell>
          <cell r="N4319" t="str">
            <v>COSTA</v>
          </cell>
          <cell r="P4319">
            <v>44002</v>
          </cell>
          <cell r="Q4319">
            <v>44133.581284722197</v>
          </cell>
          <cell r="S4319" t="str">
            <v>FRANKIE</v>
          </cell>
          <cell r="V4319" t="str">
            <v>42.069090</v>
          </cell>
          <cell r="W4319" t="str">
            <v>-70.909610</v>
          </cell>
        </row>
        <row r="4320">
          <cell r="B4320">
            <v>601882</v>
          </cell>
          <cell r="C4320" t="str">
            <v>CODMAN ACADEMY CHARTER  PUB</v>
          </cell>
          <cell r="D4320" t="str">
            <v>COSTA</v>
          </cell>
          <cell r="E4320">
            <v>0</v>
          </cell>
          <cell r="F4320" t="str">
            <v>T</v>
          </cell>
          <cell r="G4320" t="str">
            <v>637 Washington St.</v>
          </cell>
          <cell r="H4320" t="str">
            <v>Dorchester</v>
          </cell>
          <cell r="I4320" t="str">
            <v>MA</v>
          </cell>
          <cell r="J4320" t="str">
            <v>2124.</v>
          </cell>
          <cell r="K4320" t="str">
            <v>High Confidence Auto Street Ref Geocoded</v>
          </cell>
          <cell r="M4320" t="str">
            <v>COSTA</v>
          </cell>
          <cell r="N4320" t="str">
            <v>COSTA</v>
          </cell>
          <cell r="P4320">
            <v>44002</v>
          </cell>
          <cell r="Q4320">
            <v>44134.628391203703</v>
          </cell>
          <cell r="S4320" t="str">
            <v>FRANKIE</v>
          </cell>
          <cell r="V4320" t="str">
            <v>42.289592</v>
          </cell>
          <cell r="W4320" t="str">
            <v>-71.071489</v>
          </cell>
        </row>
        <row r="4321">
          <cell r="B4321">
            <v>601883</v>
          </cell>
          <cell r="C4321" t="str">
            <v>BRIDGE BOSTON CHARTER SCHOO</v>
          </cell>
          <cell r="D4321" t="str">
            <v>COSTA</v>
          </cell>
          <cell r="E4321">
            <v>0</v>
          </cell>
          <cell r="F4321" t="str">
            <v>R</v>
          </cell>
          <cell r="G4321" t="str">
            <v>435 Warren Street</v>
          </cell>
          <cell r="H4321" t="str">
            <v>Roxbury</v>
          </cell>
          <cell r="I4321" t="str">
            <v>MA</v>
          </cell>
          <cell r="J4321" t="str">
            <v>2119.</v>
          </cell>
          <cell r="K4321" t="str">
            <v>High Confidence Auto Street Ref Geocoded</v>
          </cell>
          <cell r="M4321" t="str">
            <v>COSTA</v>
          </cell>
          <cell r="N4321" t="str">
            <v>COSTA</v>
          </cell>
          <cell r="P4321">
            <v>44002</v>
          </cell>
          <cell r="Q4321">
            <v>44200.502013888901</v>
          </cell>
          <cell r="R4321">
            <v>44077</v>
          </cell>
          <cell r="S4321" t="str">
            <v>FRANKIE</v>
          </cell>
          <cell r="V4321" t="str">
            <v>42.316537</v>
          </cell>
          <cell r="W4321" t="str">
            <v>-71.082947</v>
          </cell>
        </row>
        <row r="4322">
          <cell r="B4322">
            <v>601884</v>
          </cell>
          <cell r="C4322" t="str">
            <v>St.Thersea School</v>
          </cell>
          <cell r="D4322" t="str">
            <v>COSTA</v>
          </cell>
          <cell r="E4322">
            <v>0</v>
          </cell>
          <cell r="F4322" t="str">
            <v>T</v>
          </cell>
          <cell r="G4322" t="str">
            <v>40 St. Theresa Avenue</v>
          </cell>
          <cell r="H4322" t="str">
            <v>West Roxbury</v>
          </cell>
          <cell r="I4322" t="str">
            <v>MA</v>
          </cell>
          <cell r="J4322" t="str">
            <v>2132.</v>
          </cell>
          <cell r="K4322" t="str">
            <v>High Confidence Auto Street Ref Geocoded</v>
          </cell>
          <cell r="M4322" t="str">
            <v>COSTA</v>
          </cell>
          <cell r="N4322" t="str">
            <v>COSTA</v>
          </cell>
          <cell r="P4322">
            <v>44002</v>
          </cell>
          <cell r="Q4322">
            <v>44133.581261574102</v>
          </cell>
          <cell r="R4322">
            <v>44473</v>
          </cell>
          <cell r="S4322" t="str">
            <v>FRANKIE</v>
          </cell>
          <cell r="V4322" t="str">
            <v>42.277707</v>
          </cell>
          <cell r="W4322" t="str">
            <v>-71.157734</v>
          </cell>
        </row>
        <row r="4323">
          <cell r="B4323">
            <v>601885</v>
          </cell>
          <cell r="C4323" t="str">
            <v>RUMNEY MARSH ACADEMY</v>
          </cell>
          <cell r="D4323" t="str">
            <v>COSTA</v>
          </cell>
          <cell r="E4323">
            <v>0</v>
          </cell>
          <cell r="F4323" t="str">
            <v>T</v>
          </cell>
          <cell r="G4323" t="str">
            <v>101 School Street</v>
          </cell>
          <cell r="H4323" t="str">
            <v>Revere</v>
          </cell>
          <cell r="I4323" t="str">
            <v>MA</v>
          </cell>
          <cell r="J4323" t="str">
            <v>2151.</v>
          </cell>
          <cell r="K4323" t="str">
            <v>Exact Auto Street Reference Geocoded</v>
          </cell>
          <cell r="M4323" t="str">
            <v>COSTA</v>
          </cell>
          <cell r="N4323" t="str">
            <v>COSTA</v>
          </cell>
          <cell r="P4323">
            <v>44002</v>
          </cell>
          <cell r="Q4323">
            <v>44090.838159722203</v>
          </cell>
          <cell r="S4323" t="str">
            <v>FRANKIE</v>
          </cell>
          <cell r="V4323" t="str">
            <v>42.412016</v>
          </cell>
          <cell r="W4323" t="str">
            <v>-71.009611</v>
          </cell>
        </row>
        <row r="4324">
          <cell r="B4324">
            <v>601886</v>
          </cell>
          <cell r="C4324" t="str">
            <v>ARTHUR T. CUMMINGS ELEMENTA</v>
          </cell>
          <cell r="D4324" t="str">
            <v>COSTA</v>
          </cell>
          <cell r="E4324">
            <v>0</v>
          </cell>
          <cell r="F4324" t="str">
            <v>R</v>
          </cell>
          <cell r="G4324" t="str">
            <v>400 Main Street</v>
          </cell>
          <cell r="H4324" t="str">
            <v>Winthrop</v>
          </cell>
          <cell r="I4324" t="str">
            <v>MA</v>
          </cell>
          <cell r="J4324" t="str">
            <v>2152.</v>
          </cell>
          <cell r="K4324" t="str">
            <v>High Confidence Auto Street Ref Geocoded</v>
          </cell>
          <cell r="M4324" t="str">
            <v>COSTA</v>
          </cell>
          <cell r="N4324" t="str">
            <v>COSTA</v>
          </cell>
          <cell r="P4324">
            <v>44002</v>
          </cell>
          <cell r="Q4324">
            <v>44133.581284722197</v>
          </cell>
          <cell r="S4324" t="str">
            <v>FRANKIE</v>
          </cell>
          <cell r="V4324" t="str">
            <v>42.380352</v>
          </cell>
          <cell r="W4324" t="str">
            <v>-70.980389</v>
          </cell>
        </row>
        <row r="4325">
          <cell r="B4325">
            <v>601887</v>
          </cell>
          <cell r="C4325" t="str">
            <v>FORT BANKS</v>
          </cell>
          <cell r="D4325" t="str">
            <v>COSTA</v>
          </cell>
          <cell r="E4325">
            <v>0</v>
          </cell>
          <cell r="F4325" t="str">
            <v>R</v>
          </cell>
          <cell r="G4325" t="str">
            <v>400 Main Street</v>
          </cell>
          <cell r="H4325" t="str">
            <v>Winthrop</v>
          </cell>
          <cell r="I4325" t="str">
            <v>MA</v>
          </cell>
          <cell r="J4325" t="str">
            <v>2152.</v>
          </cell>
          <cell r="K4325" t="str">
            <v>High Confidence Auto Street Ref Geocoded</v>
          </cell>
          <cell r="M4325" t="str">
            <v>COSTA</v>
          </cell>
          <cell r="N4325" t="str">
            <v>COSTA</v>
          </cell>
          <cell r="P4325">
            <v>44002</v>
          </cell>
          <cell r="Q4325">
            <v>44133.581284722197</v>
          </cell>
          <cell r="S4325" t="str">
            <v>FRANKIE</v>
          </cell>
          <cell r="V4325" t="str">
            <v>42.380352</v>
          </cell>
          <cell r="W4325" t="str">
            <v>-70.980389</v>
          </cell>
        </row>
        <row r="4326">
          <cell r="B4326">
            <v>601888</v>
          </cell>
          <cell r="C4326" t="str">
            <v>ATHOL ROYALSTON MIDDLE SCHO</v>
          </cell>
          <cell r="D4326" t="str">
            <v>COSTA</v>
          </cell>
          <cell r="E4326">
            <v>0</v>
          </cell>
          <cell r="F4326" t="str">
            <v>R</v>
          </cell>
          <cell r="G4326" t="str">
            <v>2363 MAIN STREET</v>
          </cell>
          <cell r="H4326" t="str">
            <v>Athol</v>
          </cell>
          <cell r="I4326" t="str">
            <v>MA</v>
          </cell>
          <cell r="J4326" t="str">
            <v>1331.</v>
          </cell>
          <cell r="K4326" t="str">
            <v>Exact Auto Street Reference Geocoded</v>
          </cell>
          <cell r="M4326" t="str">
            <v>COSTA</v>
          </cell>
          <cell r="N4326" t="str">
            <v>COSTA</v>
          </cell>
          <cell r="P4326">
            <v>44002</v>
          </cell>
          <cell r="Q4326">
            <v>44133.581284722197</v>
          </cell>
          <cell r="S4326" t="str">
            <v>FRANKIE</v>
          </cell>
          <cell r="V4326" t="str">
            <v>42.583030</v>
          </cell>
          <cell r="W4326" t="str">
            <v>-72.203388</v>
          </cell>
        </row>
        <row r="4327">
          <cell r="B4327">
            <v>601889</v>
          </cell>
          <cell r="C4327" t="str">
            <v>A.F. MALONEY SCHOOL</v>
          </cell>
          <cell r="D4327" t="str">
            <v>COSTA</v>
          </cell>
          <cell r="E4327">
            <v>0</v>
          </cell>
          <cell r="F4327" t="str">
            <v>R</v>
          </cell>
          <cell r="G4327" t="str">
            <v>35 Federal St</v>
          </cell>
          <cell r="H4327" t="str">
            <v>Blackstone, MA</v>
          </cell>
          <cell r="I4327" t="str">
            <v>MA</v>
          </cell>
          <cell r="J4327" t="str">
            <v>1504.</v>
          </cell>
          <cell r="K4327" t="str">
            <v>High Confidence Auto Street Ref Geocoded</v>
          </cell>
          <cell r="M4327" t="str">
            <v>COSTA</v>
          </cell>
          <cell r="N4327" t="str">
            <v>COSTA</v>
          </cell>
          <cell r="P4327">
            <v>44002</v>
          </cell>
          <cell r="Q4327">
            <v>44133.581284722197</v>
          </cell>
          <cell r="S4327" t="str">
            <v>FRANKIE</v>
          </cell>
          <cell r="V4327" t="str">
            <v>42.020236</v>
          </cell>
          <cell r="W4327" t="str">
            <v>-71.525237</v>
          </cell>
        </row>
        <row r="4328">
          <cell r="B4328">
            <v>601890</v>
          </cell>
          <cell r="C4328" t="str">
            <v>SIZER SCHOOL</v>
          </cell>
          <cell r="D4328" t="str">
            <v>COSTA</v>
          </cell>
          <cell r="E4328">
            <v>0</v>
          </cell>
          <cell r="F4328" t="str">
            <v>T</v>
          </cell>
          <cell r="G4328" t="str">
            <v>500 Rindge Road</v>
          </cell>
          <cell r="H4328" t="str">
            <v>Fitchburg</v>
          </cell>
          <cell r="I4328" t="str">
            <v>MA</v>
          </cell>
          <cell r="J4328" t="str">
            <v>1420.</v>
          </cell>
          <cell r="K4328" t="str">
            <v>Exact Auto Street Reference Geocoded</v>
          </cell>
          <cell r="M4328" t="str">
            <v>COSTA</v>
          </cell>
          <cell r="N4328" t="str">
            <v>COSTA</v>
          </cell>
          <cell r="P4328">
            <v>44002</v>
          </cell>
          <cell r="Q4328">
            <v>44134.628391203703</v>
          </cell>
          <cell r="R4328">
            <v>44473</v>
          </cell>
          <cell r="S4328" t="str">
            <v>FRANKIE</v>
          </cell>
          <cell r="V4328" t="str">
            <v>42.602200</v>
          </cell>
          <cell r="W4328" t="str">
            <v>-71.801564</v>
          </cell>
        </row>
        <row r="4329">
          <cell r="B4329">
            <v>601891</v>
          </cell>
          <cell r="C4329" t="str">
            <v>LEICESTER PRIMARY SCHOOL</v>
          </cell>
          <cell r="D4329" t="str">
            <v>COSTA</v>
          </cell>
          <cell r="E4329">
            <v>0</v>
          </cell>
          <cell r="F4329" t="str">
            <v>R</v>
          </cell>
          <cell r="G4329" t="str">
            <v>174 Paxton Street</v>
          </cell>
          <cell r="H4329" t="str">
            <v>Leicester</v>
          </cell>
          <cell r="I4329" t="str">
            <v>MA</v>
          </cell>
          <cell r="J4329" t="str">
            <v>1524.</v>
          </cell>
          <cell r="K4329" t="str">
            <v>High Confidence Auto Street Ref Geocoded</v>
          </cell>
          <cell r="M4329" t="str">
            <v>COSTA</v>
          </cell>
          <cell r="N4329" t="str">
            <v>COSTA</v>
          </cell>
          <cell r="P4329">
            <v>44002</v>
          </cell>
          <cell r="Q4329">
            <v>44133.581284722197</v>
          </cell>
          <cell r="S4329" t="str">
            <v>FRANKIE</v>
          </cell>
          <cell r="V4329" t="str">
            <v>42.254631</v>
          </cell>
          <cell r="W4329" t="str">
            <v>-71.908361</v>
          </cell>
        </row>
        <row r="4330">
          <cell r="B4330">
            <v>601892</v>
          </cell>
          <cell r="C4330" t="str">
            <v>SAMOSET SCHOOL</v>
          </cell>
          <cell r="D4330" t="str">
            <v>COSTA</v>
          </cell>
          <cell r="E4330">
            <v>0</v>
          </cell>
          <cell r="F4330" t="str">
            <v>T</v>
          </cell>
          <cell r="G4330" t="str">
            <v>122 GRANITE STREET</v>
          </cell>
          <cell r="H4330" t="str">
            <v>LEOMINISTER</v>
          </cell>
          <cell r="I4330" t="str">
            <v>MA</v>
          </cell>
          <cell r="J4330" t="str">
            <v>1453.</v>
          </cell>
          <cell r="K4330" t="str">
            <v>High Confidence Auto Street Ref Geocoded</v>
          </cell>
          <cell r="M4330" t="str">
            <v>COSTA</v>
          </cell>
          <cell r="N4330" t="str">
            <v>COSTA</v>
          </cell>
          <cell r="P4330">
            <v>44002</v>
          </cell>
          <cell r="Q4330">
            <v>44098.491319444402</v>
          </cell>
          <cell r="R4330">
            <v>44473</v>
          </cell>
          <cell r="S4330" t="str">
            <v>FRANKIE</v>
          </cell>
          <cell r="V4330" t="str">
            <v>42.533866</v>
          </cell>
          <cell r="W4330" t="str">
            <v>-71.778834</v>
          </cell>
        </row>
        <row r="4331">
          <cell r="B4331">
            <v>601893</v>
          </cell>
          <cell r="C4331" t="str">
            <v>ALGONQUIN REG HIGH</v>
          </cell>
          <cell r="D4331" t="str">
            <v>COSTA</v>
          </cell>
          <cell r="E4331">
            <v>0</v>
          </cell>
          <cell r="F4331" t="str">
            <v>M</v>
          </cell>
          <cell r="G4331" t="str">
            <v>79 Bartlett Street</v>
          </cell>
          <cell r="H4331" t="str">
            <v>Northborough</v>
          </cell>
          <cell r="I4331" t="str">
            <v>MA</v>
          </cell>
          <cell r="J4331" t="str">
            <v>1532.</v>
          </cell>
          <cell r="K4331" t="str">
            <v>High Confidence Auto Street Ref Geocoded</v>
          </cell>
          <cell r="M4331" t="str">
            <v>COSTA</v>
          </cell>
          <cell r="N4331" t="str">
            <v>COSTA</v>
          </cell>
          <cell r="P4331">
            <v>44002</v>
          </cell>
          <cell r="Q4331">
            <v>44071.563726851899</v>
          </cell>
          <cell r="S4331" t="str">
            <v>FRANKIE</v>
          </cell>
          <cell r="V4331" t="str">
            <v>42.323624</v>
          </cell>
          <cell r="W4331" t="str">
            <v>-71.618282</v>
          </cell>
        </row>
        <row r="4332">
          <cell r="B4332">
            <v>601894</v>
          </cell>
          <cell r="C4332" t="str">
            <v>OXFORD HIGH</v>
          </cell>
          <cell r="D4332" t="str">
            <v>COSTA</v>
          </cell>
          <cell r="E4332">
            <v>0</v>
          </cell>
          <cell r="F4332" t="str">
            <v>T</v>
          </cell>
          <cell r="G4332" t="str">
            <v>100 Carbuncle Road</v>
          </cell>
          <cell r="H4332" t="str">
            <v>Oxford</v>
          </cell>
          <cell r="I4332" t="str">
            <v>MA</v>
          </cell>
          <cell r="J4332" t="str">
            <v>1540.</v>
          </cell>
          <cell r="K4332" t="str">
            <v>High Confidence Auto Street Ref Geocoded</v>
          </cell>
          <cell r="M4332" t="str">
            <v>COSTA</v>
          </cell>
          <cell r="N4332" t="str">
            <v>COSTA</v>
          </cell>
          <cell r="P4332">
            <v>44002</v>
          </cell>
          <cell r="Q4332">
            <v>44127.702164351896</v>
          </cell>
          <cell r="R4332">
            <v>44256</v>
          </cell>
          <cell r="S4332" t="str">
            <v>FRANKIE</v>
          </cell>
          <cell r="V4332" t="str">
            <v>42.137550</v>
          </cell>
          <cell r="W4332" t="str">
            <v>-71.867690</v>
          </cell>
        </row>
        <row r="4333">
          <cell r="B4333">
            <v>601895</v>
          </cell>
          <cell r="C4333" t="str">
            <v>FLORAL STREET SCHOOL</v>
          </cell>
          <cell r="D4333" t="str">
            <v>COSTA</v>
          </cell>
          <cell r="E4333">
            <v>0</v>
          </cell>
          <cell r="F4333" t="str">
            <v>M</v>
          </cell>
          <cell r="G4333" t="str">
            <v>64 Holden Street</v>
          </cell>
          <cell r="H4333" t="str">
            <v>Shrewsbury</v>
          </cell>
          <cell r="I4333" t="str">
            <v>MA</v>
          </cell>
          <cell r="J4333" t="str">
            <v>1545.</v>
          </cell>
          <cell r="K4333" t="str">
            <v>Exact Auto Street Reference Geocoded</v>
          </cell>
          <cell r="M4333" t="str">
            <v>COSTA</v>
          </cell>
          <cell r="N4333" t="str">
            <v>COSTA</v>
          </cell>
          <cell r="P4333">
            <v>44002</v>
          </cell>
          <cell r="Q4333">
            <v>44071.563726851899</v>
          </cell>
          <cell r="S4333" t="str">
            <v>FRANKIE</v>
          </cell>
          <cell r="V4333" t="str">
            <v>42.298040</v>
          </cell>
          <cell r="W4333" t="str">
            <v>-71.749871</v>
          </cell>
        </row>
        <row r="4334">
          <cell r="B4334">
            <v>601896</v>
          </cell>
          <cell r="C4334" t="str">
            <v>OAKMONT REGIONAL HIGH SCHOO</v>
          </cell>
          <cell r="D4334" t="str">
            <v>COSTA</v>
          </cell>
          <cell r="E4334">
            <v>0</v>
          </cell>
          <cell r="F4334" t="str">
            <v>R</v>
          </cell>
          <cell r="G4334" t="str">
            <v>11 Oakmont Dr.</v>
          </cell>
          <cell r="H4334" t="str">
            <v>Ashburnham</v>
          </cell>
          <cell r="I4334" t="str">
            <v>MA</v>
          </cell>
          <cell r="J4334" t="str">
            <v>1430.</v>
          </cell>
          <cell r="K4334" t="str">
            <v>High Confidence Auto Street Ref Geocoded</v>
          </cell>
          <cell r="M4334" t="str">
            <v>COSTA</v>
          </cell>
          <cell r="N4334" t="str">
            <v>COSTA</v>
          </cell>
          <cell r="O4334" t="str">
            <v>EFFECTIVE 8/10/20 Del in all locations unless cust chooses not to.</v>
          </cell>
          <cell r="P4334">
            <v>44002</v>
          </cell>
          <cell r="Q4334">
            <v>44133.581284722197</v>
          </cell>
          <cell r="R4334">
            <v>44006</v>
          </cell>
          <cell r="S4334" t="str">
            <v>FRANKIE</v>
          </cell>
          <cell r="V4334" t="str">
            <v>42.607165</v>
          </cell>
          <cell r="W4334" t="str">
            <v>-71.921760</v>
          </cell>
        </row>
        <row r="4335">
          <cell r="B4335">
            <v>601897</v>
          </cell>
          <cell r="C4335" t="str">
            <v>WESTMINSTER ELEMENTARY</v>
          </cell>
          <cell r="D4335" t="str">
            <v>COSTA</v>
          </cell>
          <cell r="E4335">
            <v>0</v>
          </cell>
          <cell r="F4335" t="str">
            <v>R</v>
          </cell>
          <cell r="G4335" t="str">
            <v>11 Oakmont Dr.</v>
          </cell>
          <cell r="H4335" t="str">
            <v>Ashburnham</v>
          </cell>
          <cell r="I4335" t="str">
            <v>MA</v>
          </cell>
          <cell r="J4335" t="str">
            <v>1430.</v>
          </cell>
          <cell r="K4335" t="str">
            <v>High Confidence Auto Street Ref Geocoded</v>
          </cell>
          <cell r="M4335" t="str">
            <v>COSTA</v>
          </cell>
          <cell r="N4335" t="str">
            <v>COSTA</v>
          </cell>
          <cell r="P4335">
            <v>44002</v>
          </cell>
          <cell r="Q4335">
            <v>44133.581284722197</v>
          </cell>
          <cell r="S4335" t="str">
            <v>FRANKIE</v>
          </cell>
          <cell r="V4335" t="str">
            <v>42.607165</v>
          </cell>
          <cell r="W4335" t="str">
            <v>-71.921760</v>
          </cell>
        </row>
        <row r="4336">
          <cell r="B4336">
            <v>601898</v>
          </cell>
          <cell r="C4336" t="str">
            <v>BRISTOL COUNTY AGRICULTURAL</v>
          </cell>
          <cell r="D4336" t="str">
            <v>COSTA</v>
          </cell>
          <cell r="E4336">
            <v>0</v>
          </cell>
          <cell r="F4336" t="str">
            <v>M</v>
          </cell>
          <cell r="G4336" t="str">
            <v>135 Center St</v>
          </cell>
          <cell r="H4336" t="str">
            <v>Dighton</v>
          </cell>
          <cell r="I4336" t="str">
            <v>MA</v>
          </cell>
          <cell r="J4336" t="str">
            <v>2715.</v>
          </cell>
          <cell r="K4336" t="str">
            <v>Exact Auto Street Reference Geocoded</v>
          </cell>
          <cell r="M4336" t="str">
            <v>COSTA</v>
          </cell>
          <cell r="N4336" t="str">
            <v>COSTA</v>
          </cell>
          <cell r="P4336">
            <v>44002</v>
          </cell>
          <cell r="Q4336">
            <v>44071.563726851899</v>
          </cell>
          <cell r="S4336" t="str">
            <v>FRANKIE</v>
          </cell>
          <cell r="V4336" t="str">
            <v>41.835706</v>
          </cell>
          <cell r="W4336" t="str">
            <v>-71.112499</v>
          </cell>
        </row>
        <row r="4337">
          <cell r="B4337">
            <v>601899</v>
          </cell>
          <cell r="C4337" t="str">
            <v>MCKEOWN ELEMENTARY SCHOOL</v>
          </cell>
          <cell r="D4337" t="str">
            <v>COSTA</v>
          </cell>
          <cell r="E4337">
            <v>0</v>
          </cell>
          <cell r="F4337" t="str">
            <v>R</v>
          </cell>
          <cell r="G4337" t="str">
            <v>100 Sohier Road</v>
          </cell>
          <cell r="H4337" t="str">
            <v>Beverly</v>
          </cell>
          <cell r="I4337" t="str">
            <v>MA</v>
          </cell>
          <cell r="J4337" t="str">
            <v>1915.</v>
          </cell>
          <cell r="K4337" t="str">
            <v>Exact Auto Street Reference Geocoded</v>
          </cell>
          <cell r="M4337" t="str">
            <v>COSTA</v>
          </cell>
          <cell r="N4337" t="str">
            <v>COSTA</v>
          </cell>
          <cell r="P4337">
            <v>44002</v>
          </cell>
          <cell r="Q4337">
            <v>44133.581284722197</v>
          </cell>
          <cell r="S4337" t="str">
            <v>FRANKIE</v>
          </cell>
          <cell r="V4337" t="str">
            <v>42.566988</v>
          </cell>
          <cell r="W4337" t="str">
            <v>-70.879064</v>
          </cell>
        </row>
        <row r="4338">
          <cell r="B4338">
            <v>601900</v>
          </cell>
          <cell r="C4338" t="str">
            <v>COMMUNITY DAY- PROSPECT SIT</v>
          </cell>
          <cell r="D4338" t="str">
            <v>COSTA</v>
          </cell>
          <cell r="E4338">
            <v>0</v>
          </cell>
          <cell r="F4338" t="str">
            <v>T</v>
          </cell>
          <cell r="G4338" t="str">
            <v>190 Hampshire Street</v>
          </cell>
          <cell r="H4338" t="str">
            <v>Lawrence</v>
          </cell>
          <cell r="I4338" t="str">
            <v>MA</v>
          </cell>
          <cell r="J4338" t="str">
            <v>1840.</v>
          </cell>
          <cell r="K4338" t="str">
            <v>Exact Auto Street Reference Geocoded</v>
          </cell>
          <cell r="M4338" t="str">
            <v>COSTA</v>
          </cell>
          <cell r="N4338" t="str">
            <v>COSTA</v>
          </cell>
          <cell r="P4338">
            <v>44002</v>
          </cell>
          <cell r="Q4338">
            <v>44088.438148148103</v>
          </cell>
          <cell r="R4338">
            <v>44473</v>
          </cell>
          <cell r="S4338" t="str">
            <v>FRANKIE</v>
          </cell>
          <cell r="V4338" t="str">
            <v>42.709553</v>
          </cell>
          <cell r="W4338" t="str">
            <v>-71.167414</v>
          </cell>
        </row>
        <row r="4339">
          <cell r="B4339">
            <v>601915</v>
          </cell>
          <cell r="C4339" t="str">
            <v>TURKEY ELEMENTARY HILL</v>
          </cell>
          <cell r="D4339" t="str">
            <v>COSTA</v>
          </cell>
          <cell r="E4339">
            <v>0</v>
          </cell>
          <cell r="F4339" t="str">
            <v>T</v>
          </cell>
          <cell r="G4339" t="str">
            <v>1025 Massachusetts Avenue</v>
          </cell>
          <cell r="H4339" t="str">
            <v>Lunenburg</v>
          </cell>
          <cell r="I4339" t="str">
            <v>MA</v>
          </cell>
          <cell r="J4339" t="str">
            <v>1462.</v>
          </cell>
          <cell r="K4339" t="str">
            <v>High Confidence Auto Street Ref Geocoded</v>
          </cell>
          <cell r="M4339" t="str">
            <v>COSTA</v>
          </cell>
          <cell r="N4339" t="str">
            <v>COSTA</v>
          </cell>
          <cell r="P4339">
            <v>44002</v>
          </cell>
          <cell r="Q4339">
            <v>44127.702164351896</v>
          </cell>
          <cell r="S4339" t="str">
            <v>FRANKIE</v>
          </cell>
          <cell r="V4339" t="str">
            <v>42.595798</v>
          </cell>
          <cell r="W4339" t="str">
            <v>-71.722160</v>
          </cell>
        </row>
        <row r="4340">
          <cell r="B4340">
            <v>601953</v>
          </cell>
          <cell r="C4340" t="str">
            <v>Stafford Elementary school</v>
          </cell>
          <cell r="D4340" t="str">
            <v>FFV</v>
          </cell>
          <cell r="E4340">
            <v>0</v>
          </cell>
          <cell r="F4340" t="str">
            <v>F</v>
          </cell>
          <cell r="G4340" t="str">
            <v>11 Levinthal Run</v>
          </cell>
          <cell r="H4340" t="str">
            <v>STAFFORD SPRINGS</v>
          </cell>
          <cell r="I4340" t="str">
            <v>CT</v>
          </cell>
          <cell r="J4340" t="str">
            <v>06076</v>
          </cell>
          <cell r="K4340" t="str">
            <v>Exact Auto Street Reference Geocoded</v>
          </cell>
          <cell r="M4340" t="str">
            <v>DOD-DEPARTMENT OF DE</v>
          </cell>
          <cell r="N4340" t="str">
            <v>CAPPELLO DISTRICT</v>
          </cell>
          <cell r="P4340">
            <v>44159</v>
          </cell>
          <cell r="Q4340">
            <v>44496.539907407401</v>
          </cell>
          <cell r="R4340">
            <v>44644</v>
          </cell>
          <cell r="S4340" t="str">
            <v>FRANKIE</v>
          </cell>
          <cell r="V4340" t="str">
            <v>41.972866</v>
          </cell>
          <cell r="W4340" t="str">
            <v>-72.304076</v>
          </cell>
        </row>
        <row r="4341">
          <cell r="B4341">
            <v>601954</v>
          </cell>
          <cell r="C4341" t="str">
            <v>Stafford middle</v>
          </cell>
          <cell r="D4341" t="str">
            <v>FFV</v>
          </cell>
          <cell r="E4341">
            <v>0</v>
          </cell>
          <cell r="F4341" t="str">
            <v>F</v>
          </cell>
          <cell r="G4341" t="str">
            <v>21 Levinthal run</v>
          </cell>
          <cell r="H4341" t="str">
            <v>STAFFORD SPRINGS</v>
          </cell>
          <cell r="I4341" t="str">
            <v>CT</v>
          </cell>
          <cell r="J4341" t="str">
            <v>06076</v>
          </cell>
          <cell r="K4341" t="str">
            <v>Exact Auto Street Reference Geocoded</v>
          </cell>
          <cell r="M4341" t="str">
            <v>DOD-DEPARTMENT OF DE</v>
          </cell>
          <cell r="N4341" t="str">
            <v>CAPPELLO DISTRICT</v>
          </cell>
          <cell r="P4341">
            <v>44159</v>
          </cell>
          <cell r="Q4341">
            <v>44496.539907407401</v>
          </cell>
          <cell r="R4341">
            <v>44651</v>
          </cell>
          <cell r="S4341" t="str">
            <v>FRANKIE</v>
          </cell>
          <cell r="V4341" t="str">
            <v>41.972190</v>
          </cell>
          <cell r="W4341" t="str">
            <v>-72.303106</v>
          </cell>
        </row>
        <row r="4342">
          <cell r="B4342">
            <v>601957</v>
          </cell>
          <cell r="C4342" t="str">
            <v>AUBURN MIDDLE SCH</v>
          </cell>
          <cell r="D4342" t="str">
            <v>COSTA</v>
          </cell>
          <cell r="E4342">
            <v>0</v>
          </cell>
          <cell r="F4342" t="str">
            <v>R</v>
          </cell>
          <cell r="G4342" t="str">
            <v>9 WEST ST</v>
          </cell>
          <cell r="H4342" t="str">
            <v>AUBURN</v>
          </cell>
          <cell r="I4342" t="str">
            <v>MA</v>
          </cell>
          <cell r="J4342" t="str">
            <v>01501</v>
          </cell>
          <cell r="K4342" t="str">
            <v>Exact Auto Street Reference Geocoded</v>
          </cell>
          <cell r="M4342" t="str">
            <v>COSTA</v>
          </cell>
          <cell r="N4342" t="str">
            <v>COSTA</v>
          </cell>
          <cell r="P4342">
            <v>44137</v>
          </cell>
          <cell r="Q4342">
            <v>44363.5085300926</v>
          </cell>
          <cell r="R4342">
            <v>44482</v>
          </cell>
          <cell r="S4342" t="str">
            <v>FRANKIE</v>
          </cell>
          <cell r="V4342" t="str">
            <v>42.183165</v>
          </cell>
          <cell r="W4342" t="str">
            <v>-71.866467</v>
          </cell>
        </row>
        <row r="4343">
          <cell r="B4343">
            <v>601967</v>
          </cell>
          <cell r="C4343" t="str">
            <v>E FALMOUTH ELEMENTARY</v>
          </cell>
          <cell r="D4343" t="str">
            <v>COSTA</v>
          </cell>
          <cell r="E4343">
            <v>0</v>
          </cell>
          <cell r="F4343" t="str">
            <v>T</v>
          </cell>
          <cell r="G4343" t="str">
            <v>33 DAVISVILLE RD</v>
          </cell>
          <cell r="H4343" t="str">
            <v>E FALMOUTH</v>
          </cell>
          <cell r="I4343" t="str">
            <v>MA</v>
          </cell>
          <cell r="J4343" t="str">
            <v>02536</v>
          </cell>
          <cell r="K4343" t="str">
            <v>Exact Auto Street Reference Geocoded</v>
          </cell>
          <cell r="M4343" t="str">
            <v>COSTA</v>
          </cell>
          <cell r="N4343" t="str">
            <v>COSTA</v>
          </cell>
          <cell r="P4343">
            <v>44071</v>
          </cell>
          <cell r="Q4343">
            <v>44363.5085300926</v>
          </cell>
          <cell r="R4343">
            <v>44473</v>
          </cell>
          <cell r="S4343" t="str">
            <v>FRANKIE</v>
          </cell>
          <cell r="V4343" t="str">
            <v>41.576379</v>
          </cell>
          <cell r="W4343" t="str">
            <v>-70.559540</v>
          </cell>
        </row>
        <row r="4344">
          <cell r="B4344">
            <v>601968</v>
          </cell>
          <cell r="C4344" t="str">
            <v>MORSE POND SCH</v>
          </cell>
          <cell r="D4344" t="str">
            <v>COSTA</v>
          </cell>
          <cell r="E4344">
            <v>0</v>
          </cell>
          <cell r="F4344" t="str">
            <v>T</v>
          </cell>
          <cell r="G4344" t="str">
            <v>323 JONES RD</v>
          </cell>
          <cell r="H4344" t="str">
            <v>FALMOUTH</v>
          </cell>
          <cell r="I4344" t="str">
            <v>MA</v>
          </cell>
          <cell r="J4344" t="str">
            <v>02540</v>
          </cell>
          <cell r="K4344" t="str">
            <v>Exact Auto Street Reference Geocoded</v>
          </cell>
          <cell r="M4344" t="str">
            <v>COSTA</v>
          </cell>
          <cell r="N4344" t="str">
            <v>COSTA</v>
          </cell>
          <cell r="P4344">
            <v>44071</v>
          </cell>
          <cell r="Q4344">
            <v>44363.5085300926</v>
          </cell>
          <cell r="R4344">
            <v>44473</v>
          </cell>
          <cell r="S4344" t="str">
            <v>FRANKIE</v>
          </cell>
          <cell r="V4344" t="str">
            <v>41.560706</v>
          </cell>
          <cell r="W4344" t="str">
            <v>-70.606041</v>
          </cell>
        </row>
        <row r="4345">
          <cell r="B4345">
            <v>601971</v>
          </cell>
          <cell r="C4345" t="str">
            <v>RICHARDSON-OLMSTED</v>
          </cell>
          <cell r="D4345" t="str">
            <v>COSTA</v>
          </cell>
          <cell r="E4345">
            <v>0</v>
          </cell>
          <cell r="F4345" t="str">
            <v>T</v>
          </cell>
          <cell r="G4345" t="str">
            <v>101 LOTHROP ST</v>
          </cell>
          <cell r="H4345" t="str">
            <v>N EASTON</v>
          </cell>
          <cell r="I4345" t="str">
            <v>MA</v>
          </cell>
          <cell r="J4345" t="str">
            <v>02356</v>
          </cell>
          <cell r="K4345" t="str">
            <v>Exact Auto Street Reference Geocoded</v>
          </cell>
          <cell r="M4345" t="str">
            <v>COSTA</v>
          </cell>
          <cell r="N4345" t="str">
            <v>COSTA</v>
          </cell>
          <cell r="P4345">
            <v>44071</v>
          </cell>
          <cell r="Q4345">
            <v>44363.5085300926</v>
          </cell>
          <cell r="R4345">
            <v>44473</v>
          </cell>
          <cell r="S4345" t="str">
            <v>FRANKIE</v>
          </cell>
          <cell r="V4345" t="str">
            <v>42.056455</v>
          </cell>
          <cell r="W4345" t="str">
            <v>-71.109840</v>
          </cell>
        </row>
        <row r="4346">
          <cell r="B4346">
            <v>601972</v>
          </cell>
          <cell r="C4346" t="str">
            <v>EVERETT W ROBINSON</v>
          </cell>
          <cell r="D4346" t="str">
            <v>COSTA</v>
          </cell>
          <cell r="E4346">
            <v>0</v>
          </cell>
          <cell r="F4346" t="str">
            <v>W</v>
          </cell>
          <cell r="G4346" t="str">
            <v>245 EAST ST</v>
          </cell>
          <cell r="H4346" t="str">
            <v>MANSFIELD</v>
          </cell>
          <cell r="I4346" t="str">
            <v>MA</v>
          </cell>
          <cell r="J4346" t="str">
            <v>02048</v>
          </cell>
          <cell r="K4346" t="str">
            <v>Exact Auto Street Reference Geocoded</v>
          </cell>
          <cell r="M4346" t="str">
            <v>COSTA</v>
          </cell>
          <cell r="N4346" t="str">
            <v>COSTA</v>
          </cell>
          <cell r="P4346">
            <v>44071</v>
          </cell>
          <cell r="Q4346">
            <v>44363.5085300926</v>
          </cell>
          <cell r="R4346">
            <v>44270</v>
          </cell>
          <cell r="S4346" t="str">
            <v>FRANKIE</v>
          </cell>
          <cell r="V4346" t="str">
            <v>42.028556</v>
          </cell>
          <cell r="W4346" t="str">
            <v>-71.204617</v>
          </cell>
        </row>
        <row r="4347">
          <cell r="B4347">
            <v>601973</v>
          </cell>
          <cell r="C4347" t="str">
            <v>JACKSON/JORDAN SCH</v>
          </cell>
          <cell r="D4347" t="str">
            <v>COSTA</v>
          </cell>
          <cell r="E4347">
            <v>0</v>
          </cell>
          <cell r="F4347" t="str">
            <v>W</v>
          </cell>
          <cell r="G4347" t="str">
            <v>255 EAST ST</v>
          </cell>
          <cell r="H4347" t="str">
            <v>MANSFIELD</v>
          </cell>
          <cell r="I4347" t="str">
            <v>MA</v>
          </cell>
          <cell r="J4347" t="str">
            <v>02048</v>
          </cell>
          <cell r="K4347" t="str">
            <v>High Confidence Auto Street Ref Geocoded</v>
          </cell>
          <cell r="M4347" t="str">
            <v>COSTA</v>
          </cell>
          <cell r="N4347" t="str">
            <v>COSTA</v>
          </cell>
          <cell r="P4347">
            <v>44071</v>
          </cell>
          <cell r="Q4347">
            <v>44363.5085300926</v>
          </cell>
          <cell r="R4347">
            <v>44270</v>
          </cell>
          <cell r="S4347" t="str">
            <v>FRANKIE</v>
          </cell>
          <cell r="V4347" t="str">
            <v>42.028888</v>
          </cell>
          <cell r="W4347" t="str">
            <v>-71.203656</v>
          </cell>
        </row>
        <row r="4348">
          <cell r="B4348">
            <v>601974</v>
          </cell>
          <cell r="C4348" t="str">
            <v>COMMUNITY ELEMENTARY SCH</v>
          </cell>
          <cell r="D4348" t="str">
            <v>COSTA</v>
          </cell>
          <cell r="E4348">
            <v>0</v>
          </cell>
          <cell r="F4348" t="str">
            <v>R</v>
          </cell>
          <cell r="G4348" t="str">
            <v>45 S WASHINGTON ST</v>
          </cell>
          <cell r="H4348" t="str">
            <v>N ATTLEBORO</v>
          </cell>
          <cell r="I4348" t="str">
            <v>MA</v>
          </cell>
          <cell r="J4348" t="str">
            <v>02760</v>
          </cell>
          <cell r="K4348" t="str">
            <v>Exact Auto Street Reference Geocoded</v>
          </cell>
          <cell r="M4348" t="str">
            <v>COSTA</v>
          </cell>
          <cell r="N4348" t="str">
            <v>COSTA</v>
          </cell>
          <cell r="P4348">
            <v>44071</v>
          </cell>
          <cell r="Q4348">
            <v>44363.5085300926</v>
          </cell>
          <cell r="R4348">
            <v>44270</v>
          </cell>
          <cell r="S4348" t="str">
            <v>FRANKIE</v>
          </cell>
          <cell r="V4348" t="str">
            <v>41.980129</v>
          </cell>
          <cell r="W4348" t="str">
            <v>-71.333324</v>
          </cell>
        </row>
        <row r="4349">
          <cell r="B4349">
            <v>601975</v>
          </cell>
          <cell r="C4349" t="str">
            <v>JOSEPH W MARTIN JR ELEM</v>
          </cell>
          <cell r="D4349" t="str">
            <v>COSTA</v>
          </cell>
          <cell r="E4349">
            <v>0</v>
          </cell>
          <cell r="F4349" t="str">
            <v>R</v>
          </cell>
          <cell r="G4349" t="str">
            <v>37LANDRY AVE</v>
          </cell>
          <cell r="H4349" t="str">
            <v>N ATTLEBORO</v>
          </cell>
          <cell r="I4349" t="str">
            <v>MA</v>
          </cell>
          <cell r="J4349" t="str">
            <v>02760</v>
          </cell>
          <cell r="K4349" t="str">
            <v>Postal Geocoded</v>
          </cell>
          <cell r="M4349" t="str">
            <v>COSTA</v>
          </cell>
          <cell r="N4349" t="str">
            <v>COSTA</v>
          </cell>
          <cell r="P4349">
            <v>44071</v>
          </cell>
          <cell r="Q4349">
            <v>44363.5085300926</v>
          </cell>
          <cell r="R4349">
            <v>44270</v>
          </cell>
          <cell r="S4349" t="str">
            <v>FRANKIE</v>
          </cell>
          <cell r="V4349" t="str">
            <v>41.968700</v>
          </cell>
          <cell r="W4349" t="str">
            <v>-71.332400</v>
          </cell>
        </row>
        <row r="4350">
          <cell r="B4350">
            <v>601976</v>
          </cell>
          <cell r="C4350" t="str">
            <v>GREAT OAK SCHOOL</v>
          </cell>
          <cell r="D4350" t="str">
            <v>COSTA</v>
          </cell>
          <cell r="E4350">
            <v>0</v>
          </cell>
          <cell r="F4350" t="str">
            <v>R</v>
          </cell>
          <cell r="G4350" t="str">
            <v>76 PICKERING STREET</v>
          </cell>
          <cell r="H4350" t="str">
            <v>DANVERS</v>
          </cell>
          <cell r="I4350" t="str">
            <v>MA</v>
          </cell>
          <cell r="J4350" t="str">
            <v>01923</v>
          </cell>
          <cell r="K4350" t="str">
            <v>Exact Auto Street Reference Geocoded</v>
          </cell>
          <cell r="M4350" t="str">
            <v>COSTA</v>
          </cell>
          <cell r="N4350" t="str">
            <v>COSTA</v>
          </cell>
          <cell r="P4350">
            <v>44071</v>
          </cell>
          <cell r="Q4350">
            <v>44133.583113425899</v>
          </cell>
          <cell r="S4350" t="str">
            <v>FRANKIE</v>
          </cell>
          <cell r="V4350" t="str">
            <v>42.568913</v>
          </cell>
          <cell r="W4350" t="str">
            <v>-70.946401</v>
          </cell>
        </row>
        <row r="4351">
          <cell r="B4351">
            <v>601977</v>
          </cell>
          <cell r="C4351" t="str">
            <v>HIGHLANDS</v>
          </cell>
          <cell r="D4351" t="str">
            <v>COSTA</v>
          </cell>
          <cell r="E4351">
            <v>0</v>
          </cell>
          <cell r="F4351" t="str">
            <v>R</v>
          </cell>
          <cell r="G4351" t="str">
            <v>190 HOBART</v>
          </cell>
          <cell r="H4351" t="str">
            <v>DANVERS</v>
          </cell>
          <cell r="I4351" t="str">
            <v>MA</v>
          </cell>
          <cell r="J4351" t="str">
            <v>01923</v>
          </cell>
          <cell r="K4351" t="str">
            <v>High Confidence Auto Street Ref Geocoded</v>
          </cell>
          <cell r="M4351" t="str">
            <v>COSTA</v>
          </cell>
          <cell r="N4351" t="str">
            <v>COSTA</v>
          </cell>
          <cell r="P4351">
            <v>44071</v>
          </cell>
          <cell r="Q4351">
            <v>44133.583113425899</v>
          </cell>
          <cell r="S4351" t="str">
            <v>FRANKIE</v>
          </cell>
          <cell r="V4351" t="str">
            <v>42.565229</v>
          </cell>
          <cell r="W4351" t="str">
            <v>-70.959448</v>
          </cell>
        </row>
        <row r="4352">
          <cell r="B4352">
            <v>601978</v>
          </cell>
          <cell r="C4352" t="str">
            <v>PARTHUM EDUCATIONAL COMPLEX</v>
          </cell>
          <cell r="D4352" t="str">
            <v>COSTA</v>
          </cell>
          <cell r="E4352">
            <v>0</v>
          </cell>
          <cell r="F4352" t="str">
            <v>T</v>
          </cell>
          <cell r="G4352" t="str">
            <v>255 EAST HAVERHILL S</v>
          </cell>
          <cell r="H4352" t="str">
            <v>LAWRENCE</v>
          </cell>
          <cell r="I4352" t="str">
            <v>MA</v>
          </cell>
          <cell r="J4352" t="str">
            <v>01842</v>
          </cell>
          <cell r="K4352" t="str">
            <v>High Confidence Auto Street Ref Geocoded</v>
          </cell>
          <cell r="M4352" t="str">
            <v>COSTA</v>
          </cell>
          <cell r="N4352" t="str">
            <v>COSTA</v>
          </cell>
          <cell r="P4352">
            <v>44071</v>
          </cell>
          <cell r="Q4352">
            <v>44362.556412037004</v>
          </cell>
          <cell r="R4352">
            <v>44473</v>
          </cell>
          <cell r="S4352" t="str">
            <v>FRANKIE</v>
          </cell>
          <cell r="V4352" t="str">
            <v>42.718885</v>
          </cell>
          <cell r="W4352" t="str">
            <v>-71.143508</v>
          </cell>
        </row>
        <row r="4353">
          <cell r="B4353">
            <v>601981</v>
          </cell>
          <cell r="C4353" t="str">
            <v>J HENRY HIGGINS JR HIGH</v>
          </cell>
          <cell r="D4353" t="str">
            <v>COSTA</v>
          </cell>
          <cell r="E4353">
            <v>0</v>
          </cell>
          <cell r="F4353" t="str">
            <v>T</v>
          </cell>
          <cell r="G4353" t="str">
            <v>85 Perkins Street</v>
          </cell>
          <cell r="H4353" t="str">
            <v>PEABODY</v>
          </cell>
          <cell r="I4353" t="str">
            <v>MA</v>
          </cell>
          <cell r="J4353" t="str">
            <v>01960</v>
          </cell>
          <cell r="K4353" t="str">
            <v>Exact Auto Street Reference Geocoded</v>
          </cell>
          <cell r="M4353" t="str">
            <v>COSTA</v>
          </cell>
          <cell r="N4353" t="str">
            <v>COSTA</v>
          </cell>
          <cell r="P4353">
            <v>44071</v>
          </cell>
          <cell r="Q4353">
            <v>44362.555393518502</v>
          </cell>
          <cell r="R4353">
            <v>44473</v>
          </cell>
          <cell r="S4353" t="str">
            <v>FRANKIE</v>
          </cell>
          <cell r="V4353" t="str">
            <v>42.524917</v>
          </cell>
          <cell r="W4353" t="str">
            <v>-70.939027</v>
          </cell>
        </row>
        <row r="4354">
          <cell r="B4354">
            <v>601983</v>
          </cell>
          <cell r="C4354" t="str">
            <v>HORACE MANN</v>
          </cell>
          <cell r="D4354" t="str">
            <v>COSTA</v>
          </cell>
          <cell r="E4354">
            <v>0</v>
          </cell>
          <cell r="F4354" t="str">
            <v>R</v>
          </cell>
          <cell r="G4354" t="str">
            <v>79 WILLSON ST</v>
          </cell>
          <cell r="H4354" t="str">
            <v>SALEM</v>
          </cell>
          <cell r="I4354" t="str">
            <v>MA</v>
          </cell>
          <cell r="J4354" t="str">
            <v>01970</v>
          </cell>
          <cell r="K4354" t="str">
            <v>High Confidence Auto Street Ref Geocoded</v>
          </cell>
          <cell r="M4354" t="str">
            <v>COSTA</v>
          </cell>
          <cell r="N4354" t="str">
            <v>COSTA</v>
          </cell>
          <cell r="P4354">
            <v>44071</v>
          </cell>
          <cell r="Q4354">
            <v>44363.5085300926</v>
          </cell>
          <cell r="R4354">
            <v>44270</v>
          </cell>
          <cell r="S4354" t="str">
            <v>FRANKIE</v>
          </cell>
          <cell r="V4354" t="str">
            <v>42.506402</v>
          </cell>
          <cell r="W4354" t="str">
            <v>-70.906254</v>
          </cell>
        </row>
        <row r="4355">
          <cell r="B4355">
            <v>601985</v>
          </cell>
          <cell r="C4355" t="str">
            <v>PARKER ELEMENTARY</v>
          </cell>
          <cell r="D4355" t="str">
            <v>COSTA</v>
          </cell>
          <cell r="E4355">
            <v>0</v>
          </cell>
          <cell r="F4355" t="str">
            <v>T</v>
          </cell>
          <cell r="G4355" t="str">
            <v>52 RIVER ST</v>
          </cell>
          <cell r="H4355" t="str">
            <v>BILLERICA</v>
          </cell>
          <cell r="I4355" t="str">
            <v>MA</v>
          </cell>
          <cell r="J4355" t="str">
            <v>01821</v>
          </cell>
          <cell r="K4355" t="str">
            <v>High Confidence Auto Street Ref Geocoded</v>
          </cell>
          <cell r="M4355" t="str">
            <v>COSTA</v>
          </cell>
          <cell r="N4355" t="str">
            <v>COSTA</v>
          </cell>
          <cell r="P4355">
            <v>44071</v>
          </cell>
          <cell r="Q4355">
            <v>44363.5085300926</v>
          </cell>
          <cell r="R4355">
            <v>44473</v>
          </cell>
          <cell r="S4355" t="str">
            <v>FRANKIE</v>
          </cell>
          <cell r="V4355" t="str">
            <v>42.558254</v>
          </cell>
          <cell r="W4355" t="str">
            <v>-71.276018</v>
          </cell>
        </row>
        <row r="4356">
          <cell r="B4356">
            <v>601986</v>
          </cell>
          <cell r="C4356" t="str">
            <v>GROTON-DUNSTABLE MIDDLE SCHOOL SOUTH</v>
          </cell>
          <cell r="D4356" t="str">
            <v>COSTA</v>
          </cell>
          <cell r="E4356">
            <v>0</v>
          </cell>
          <cell r="F4356" t="str">
            <v>T</v>
          </cell>
          <cell r="G4356" t="str">
            <v>344 Main Street</v>
          </cell>
          <cell r="H4356" t="str">
            <v>GROTON</v>
          </cell>
          <cell r="I4356" t="str">
            <v>MA</v>
          </cell>
          <cell r="J4356" t="str">
            <v>01450</v>
          </cell>
          <cell r="K4356" t="str">
            <v>High Confidence Auto Street Ref Geocoded</v>
          </cell>
          <cell r="M4356" t="str">
            <v>COSTA</v>
          </cell>
          <cell r="N4356" t="str">
            <v>COSTA</v>
          </cell>
          <cell r="P4356">
            <v>44071</v>
          </cell>
          <cell r="Q4356">
            <v>44362.556655092601</v>
          </cell>
          <cell r="R4356">
            <v>44473</v>
          </cell>
          <cell r="S4356" t="str">
            <v>FRANKIE</v>
          </cell>
          <cell r="V4356" t="str">
            <v>42.604256</v>
          </cell>
          <cell r="W4356" t="str">
            <v>-71.603488</v>
          </cell>
        </row>
        <row r="4357">
          <cell r="B4357">
            <v>601987</v>
          </cell>
          <cell r="C4357" t="str">
            <v>HASTINGS ELEMENTARY SCH</v>
          </cell>
          <cell r="D4357" t="str">
            <v>COSTA</v>
          </cell>
          <cell r="E4357">
            <v>0</v>
          </cell>
          <cell r="F4357" t="str">
            <v>T</v>
          </cell>
          <cell r="G4357" t="str">
            <v>7 CROSBY RD</v>
          </cell>
          <cell r="H4357" t="str">
            <v>LEXINGTON</v>
          </cell>
          <cell r="I4357" t="str">
            <v>MA</v>
          </cell>
          <cell r="J4357" t="str">
            <v>02420</v>
          </cell>
          <cell r="K4357" t="str">
            <v>High Confidence Auto Street Ref Geocoded</v>
          </cell>
          <cell r="M4357" t="str">
            <v>COSTA</v>
          </cell>
          <cell r="N4357" t="str">
            <v>COSTA</v>
          </cell>
          <cell r="P4357">
            <v>44071</v>
          </cell>
          <cell r="Q4357">
            <v>44363.5085300926</v>
          </cell>
          <cell r="S4357" t="str">
            <v>FRANKIE</v>
          </cell>
          <cell r="V4357" t="str">
            <v>42.446202</v>
          </cell>
          <cell r="W4357" t="str">
            <v>-71.252644</v>
          </cell>
        </row>
        <row r="4358">
          <cell r="B4358">
            <v>601988</v>
          </cell>
          <cell r="C4358" t="str">
            <v>CHARLES E BROWN MIDDLE</v>
          </cell>
          <cell r="D4358" t="str">
            <v>COSTA</v>
          </cell>
          <cell r="E4358">
            <v>0</v>
          </cell>
          <cell r="F4358" t="str">
            <v>R</v>
          </cell>
          <cell r="G4358" t="str">
            <v>125 MEADOWBROOK RD</v>
          </cell>
          <cell r="H4358" t="str">
            <v>NEWTON CENTRE</v>
          </cell>
          <cell r="I4358" t="str">
            <v>MA</v>
          </cell>
          <cell r="J4358" t="str">
            <v>02459</v>
          </cell>
          <cell r="K4358" t="str">
            <v>High Confidence Auto Street Ref Geocoded</v>
          </cell>
          <cell r="M4358" t="str">
            <v>COSTA</v>
          </cell>
          <cell r="N4358" t="str">
            <v>COSTA</v>
          </cell>
          <cell r="P4358">
            <v>44071</v>
          </cell>
          <cell r="Q4358">
            <v>44363.5085300926</v>
          </cell>
          <cell r="S4358" t="str">
            <v>FRANKIE</v>
          </cell>
          <cell r="V4358" t="str">
            <v>42.309058</v>
          </cell>
          <cell r="W4358" t="str">
            <v>-71.190666</v>
          </cell>
        </row>
        <row r="4359">
          <cell r="B4359">
            <v>601989</v>
          </cell>
          <cell r="C4359" t="str">
            <v>F A DAY MIDDLE SCH</v>
          </cell>
          <cell r="D4359" t="str">
            <v>COSTA</v>
          </cell>
          <cell r="E4359">
            <v>0</v>
          </cell>
          <cell r="F4359" t="str">
            <v>R</v>
          </cell>
          <cell r="G4359" t="str">
            <v>21 MINOT PL</v>
          </cell>
          <cell r="H4359" t="str">
            <v>NEWTONVILLE</v>
          </cell>
          <cell r="I4359" t="str">
            <v>MA</v>
          </cell>
          <cell r="J4359" t="str">
            <v>02460</v>
          </cell>
          <cell r="K4359" t="str">
            <v>High Confidence Auto Street Ref Geocoded</v>
          </cell>
          <cell r="M4359" t="str">
            <v>COSTA</v>
          </cell>
          <cell r="N4359" t="str">
            <v>COSTA</v>
          </cell>
          <cell r="P4359">
            <v>44071</v>
          </cell>
          <cell r="Q4359">
            <v>44363.5085300926</v>
          </cell>
          <cell r="S4359" t="str">
            <v>FRANKIE</v>
          </cell>
          <cell r="V4359" t="str">
            <v>42.358059</v>
          </cell>
          <cell r="W4359" t="str">
            <v>-71.211264</v>
          </cell>
        </row>
        <row r="4360">
          <cell r="B4360">
            <v>601990</v>
          </cell>
          <cell r="C4360" t="str">
            <v>HAWTHORNE BROOK MIDDLE SC</v>
          </cell>
          <cell r="D4360" t="str">
            <v>COSTA</v>
          </cell>
          <cell r="E4360">
            <v>0</v>
          </cell>
          <cell r="F4360" t="str">
            <v>T</v>
          </cell>
          <cell r="G4360" t="str">
            <v>64 BROOKLINE RD</v>
          </cell>
          <cell r="H4360" t="str">
            <v>TOWNSEND</v>
          </cell>
          <cell r="I4360" t="str">
            <v>MA</v>
          </cell>
          <cell r="J4360" t="str">
            <v>01469</v>
          </cell>
          <cell r="K4360" t="str">
            <v>High Confidence Auto Street Ref Geocoded</v>
          </cell>
          <cell r="M4360" t="str">
            <v>COSTA</v>
          </cell>
          <cell r="N4360" t="str">
            <v>COSTA</v>
          </cell>
          <cell r="P4360">
            <v>44071</v>
          </cell>
          <cell r="Q4360">
            <v>44363.5085300926</v>
          </cell>
          <cell r="S4360" t="str">
            <v>FRANKIE</v>
          </cell>
          <cell r="V4360" t="str">
            <v>42.675394</v>
          </cell>
          <cell r="W4360" t="str">
            <v>-71.699724</v>
          </cell>
        </row>
        <row r="4361">
          <cell r="B4361">
            <v>601991</v>
          </cell>
          <cell r="C4361" t="str">
            <v>VARNUM BROOK ELEM. SCHOOL</v>
          </cell>
          <cell r="D4361" t="str">
            <v>COSTA</v>
          </cell>
          <cell r="E4361">
            <v>0</v>
          </cell>
          <cell r="F4361" t="str">
            <v>T</v>
          </cell>
          <cell r="G4361" t="str">
            <v>10 HOLLIS STREET</v>
          </cell>
          <cell r="H4361" t="str">
            <v>PEPPERELL</v>
          </cell>
          <cell r="I4361" t="str">
            <v>MA</v>
          </cell>
          <cell r="J4361" t="str">
            <v>01463</v>
          </cell>
          <cell r="K4361" t="str">
            <v>Exact Auto Street Reference Geocoded</v>
          </cell>
          <cell r="M4361" t="str">
            <v>COSTA</v>
          </cell>
          <cell r="N4361" t="str">
            <v>COSTA</v>
          </cell>
          <cell r="P4361">
            <v>44071</v>
          </cell>
          <cell r="Q4361">
            <v>44362.556828703702</v>
          </cell>
          <cell r="R4361">
            <v>44256</v>
          </cell>
          <cell r="S4361" t="str">
            <v>FRANKIE</v>
          </cell>
          <cell r="V4361" t="str">
            <v>42.668056</v>
          </cell>
          <cell r="W4361" t="str">
            <v>-71.585523</v>
          </cell>
        </row>
        <row r="4362">
          <cell r="B4362">
            <v>601992</v>
          </cell>
          <cell r="C4362" t="str">
            <v>JAMES RUSSELL LOWELL</v>
          </cell>
          <cell r="D4362" t="str">
            <v>COSTA</v>
          </cell>
          <cell r="E4362">
            <v>0</v>
          </cell>
          <cell r="F4362" t="str">
            <v>T</v>
          </cell>
          <cell r="G4362" t="str">
            <v>175 ORCHARD STREET</v>
          </cell>
          <cell r="H4362" t="str">
            <v>WATERTOWN</v>
          </cell>
          <cell r="I4362" t="str">
            <v>MA</v>
          </cell>
          <cell r="J4362" t="str">
            <v>02472</v>
          </cell>
          <cell r="K4362" t="str">
            <v>Exact Auto Street Reference Geocoded</v>
          </cell>
          <cell r="M4362" t="str">
            <v>COSTA</v>
          </cell>
          <cell r="N4362" t="str">
            <v>COSTA</v>
          </cell>
          <cell r="P4362">
            <v>44071</v>
          </cell>
          <cell r="Q4362">
            <v>44465.832546296297</v>
          </cell>
          <cell r="R4362">
            <v>44473</v>
          </cell>
          <cell r="S4362" t="str">
            <v>FRANKIE</v>
          </cell>
          <cell r="V4362" t="str">
            <v>42.375836</v>
          </cell>
          <cell r="W4362" t="str">
            <v>-71.183525</v>
          </cell>
        </row>
        <row r="4363">
          <cell r="B4363">
            <v>601993</v>
          </cell>
          <cell r="C4363" t="str">
            <v>COOLIDGE CORNER SCHOOL</v>
          </cell>
          <cell r="D4363" t="str">
            <v>COSTA</v>
          </cell>
          <cell r="E4363">
            <v>0</v>
          </cell>
          <cell r="F4363" t="str">
            <v>R</v>
          </cell>
          <cell r="G4363" t="str">
            <v>345 Harvard  St</v>
          </cell>
          <cell r="H4363" t="str">
            <v>BROOKLINE</v>
          </cell>
          <cell r="I4363" t="str">
            <v>MA</v>
          </cell>
          <cell r="J4363" t="str">
            <v>02446</v>
          </cell>
          <cell r="K4363" t="str">
            <v>Exact Auto Street Reference Geocoded</v>
          </cell>
          <cell r="M4363" t="str">
            <v>COSTA</v>
          </cell>
          <cell r="N4363" t="str">
            <v>COSTA</v>
          </cell>
          <cell r="P4363">
            <v>44071</v>
          </cell>
          <cell r="Q4363">
            <v>44133.583113425899</v>
          </cell>
          <cell r="S4363" t="str">
            <v>FRANKIE</v>
          </cell>
          <cell r="V4363" t="str">
            <v>42.344087</v>
          </cell>
          <cell r="W4363" t="str">
            <v>-71.124370</v>
          </cell>
        </row>
        <row r="4364">
          <cell r="B4364">
            <v>601994</v>
          </cell>
          <cell r="C4364" t="str">
            <v>DR CURRAN EARLY LEARNING</v>
          </cell>
          <cell r="D4364" t="str">
            <v>COSTA</v>
          </cell>
          <cell r="E4364">
            <v>0</v>
          </cell>
          <cell r="F4364" t="str">
            <v>T</v>
          </cell>
          <cell r="G4364" t="str">
            <v>1100 High St</v>
          </cell>
          <cell r="H4364" t="str">
            <v>DEDHAM</v>
          </cell>
          <cell r="I4364" t="str">
            <v>MA</v>
          </cell>
          <cell r="J4364" t="str">
            <v>02026</v>
          </cell>
          <cell r="K4364" t="str">
            <v>Exact Auto Street Reference Geocoded</v>
          </cell>
          <cell r="M4364" t="str">
            <v>COSTA</v>
          </cell>
          <cell r="N4364" t="str">
            <v>COSTA</v>
          </cell>
          <cell r="P4364">
            <v>44071</v>
          </cell>
          <cell r="Q4364">
            <v>44363.5085300926</v>
          </cell>
          <cell r="R4364">
            <v>44270</v>
          </cell>
          <cell r="S4364" t="str">
            <v>FRANKIE</v>
          </cell>
          <cell r="V4364" t="str">
            <v>42.246151</v>
          </cell>
          <cell r="W4364" t="str">
            <v>-71.196478</v>
          </cell>
        </row>
        <row r="4365">
          <cell r="B4365">
            <v>601995</v>
          </cell>
          <cell r="C4365" t="str">
            <v>BIRD MIDDLE</v>
          </cell>
          <cell r="D4365" t="str">
            <v>COSTA</v>
          </cell>
          <cell r="E4365">
            <v>0</v>
          </cell>
          <cell r="F4365" t="str">
            <v>M</v>
          </cell>
          <cell r="G4365" t="str">
            <v>625 WASHINGTON ST</v>
          </cell>
          <cell r="H4365" t="str">
            <v>E WALPOLE</v>
          </cell>
          <cell r="I4365" t="str">
            <v>MA</v>
          </cell>
          <cell r="J4365" t="str">
            <v>02032</v>
          </cell>
          <cell r="K4365" t="str">
            <v>Exact Auto Street Reference Geocoded</v>
          </cell>
          <cell r="M4365" t="str">
            <v>COSTA</v>
          </cell>
          <cell r="N4365" t="str">
            <v>COSTA</v>
          </cell>
          <cell r="P4365">
            <v>44071</v>
          </cell>
          <cell r="Q4365">
            <v>44363.5085300926</v>
          </cell>
          <cell r="S4365" t="str">
            <v>FRANKIE</v>
          </cell>
          <cell r="V4365" t="str">
            <v>42.146848</v>
          </cell>
          <cell r="W4365" t="str">
            <v>-71.229193</v>
          </cell>
        </row>
        <row r="4366">
          <cell r="B4366">
            <v>601996</v>
          </cell>
          <cell r="C4366" t="str">
            <v>ELEANOR N JOHNSON MIDDLE</v>
          </cell>
          <cell r="D4366" t="str">
            <v>COSTA</v>
          </cell>
          <cell r="E4366">
            <v>0</v>
          </cell>
          <cell r="F4366" t="str">
            <v>M</v>
          </cell>
          <cell r="G4366" t="str">
            <v>111 ROBBINS RD</v>
          </cell>
          <cell r="H4366" t="str">
            <v>WALPOLE</v>
          </cell>
          <cell r="I4366" t="str">
            <v>MA</v>
          </cell>
          <cell r="J4366" t="str">
            <v>02081</v>
          </cell>
          <cell r="K4366" t="str">
            <v>Exact Auto Street Reference Geocoded</v>
          </cell>
          <cell r="M4366" t="str">
            <v>COSTA</v>
          </cell>
          <cell r="N4366" t="str">
            <v>COSTA</v>
          </cell>
          <cell r="P4366">
            <v>44071</v>
          </cell>
          <cell r="Q4366">
            <v>44363.5085300926</v>
          </cell>
          <cell r="S4366" t="str">
            <v>FRANKIE</v>
          </cell>
          <cell r="V4366" t="str">
            <v>42.148615</v>
          </cell>
          <cell r="W4366" t="str">
            <v>-71.257702</v>
          </cell>
        </row>
        <row r="4367">
          <cell r="B4367">
            <v>601997</v>
          </cell>
          <cell r="C4367" t="str">
            <v>NORFOLK COUNTY AGR</v>
          </cell>
          <cell r="D4367" t="str">
            <v>COSTA</v>
          </cell>
          <cell r="E4367">
            <v>0</v>
          </cell>
          <cell r="F4367" t="str">
            <v>T</v>
          </cell>
          <cell r="G4367" t="str">
            <v>400 MAIN ST</v>
          </cell>
          <cell r="H4367" t="str">
            <v>WALPOLE</v>
          </cell>
          <cell r="I4367" t="str">
            <v>MA</v>
          </cell>
          <cell r="J4367" t="str">
            <v>02081</v>
          </cell>
          <cell r="K4367" t="str">
            <v>Exact Auto Street Reference Geocoded</v>
          </cell>
          <cell r="M4367" t="str">
            <v>COSTA</v>
          </cell>
          <cell r="N4367" t="str">
            <v>COSTA</v>
          </cell>
          <cell r="P4367">
            <v>44071</v>
          </cell>
          <cell r="Q4367">
            <v>44363.5085300926</v>
          </cell>
          <cell r="S4367" t="str">
            <v>FRANKIE</v>
          </cell>
          <cell r="V4367" t="str">
            <v>42.161979</v>
          </cell>
          <cell r="W4367" t="str">
            <v>-71.238026</v>
          </cell>
        </row>
        <row r="4368">
          <cell r="B4368">
            <v>601998</v>
          </cell>
          <cell r="C4368" t="str">
            <v>BRIDGEWATER ELEMENTARY SCHOOL</v>
          </cell>
          <cell r="D4368" t="str">
            <v>COSTA</v>
          </cell>
          <cell r="E4368">
            <v>0</v>
          </cell>
          <cell r="F4368" t="str">
            <v>R</v>
          </cell>
          <cell r="G4368" t="str">
            <v>166 Mt Prospect St</v>
          </cell>
          <cell r="H4368" t="str">
            <v>BRIDGEWATER</v>
          </cell>
          <cell r="I4368" t="str">
            <v>MA</v>
          </cell>
          <cell r="J4368" t="str">
            <v>02324</v>
          </cell>
          <cell r="K4368" t="str">
            <v>Exact Auto Street Reference Geocoded</v>
          </cell>
          <cell r="M4368" t="str">
            <v>COSTA</v>
          </cell>
          <cell r="N4368" t="str">
            <v>COSTA</v>
          </cell>
          <cell r="P4368">
            <v>44071</v>
          </cell>
          <cell r="Q4368">
            <v>44133.583113425899</v>
          </cell>
          <cell r="S4368" t="str">
            <v>FRANKIE</v>
          </cell>
          <cell r="V4368" t="str">
            <v>41.991090</v>
          </cell>
          <cell r="W4368" t="str">
            <v>-70.987167</v>
          </cell>
        </row>
        <row r="4369">
          <cell r="B4369">
            <v>601999</v>
          </cell>
          <cell r="C4369" t="str">
            <v>BRIDGEWATER/RAYNHAM REG HIGH</v>
          </cell>
          <cell r="D4369" t="str">
            <v>COSTA</v>
          </cell>
          <cell r="E4369">
            <v>0</v>
          </cell>
          <cell r="F4369" t="str">
            <v>R</v>
          </cell>
          <cell r="G4369" t="str">
            <v>415 CENTER STREET</v>
          </cell>
          <cell r="H4369" t="str">
            <v>BRIDGEWATER</v>
          </cell>
          <cell r="I4369" t="str">
            <v>MA</v>
          </cell>
          <cell r="J4369" t="str">
            <v>02324</v>
          </cell>
          <cell r="K4369" t="str">
            <v>High Confidence Auto Street Ref Geocoded</v>
          </cell>
          <cell r="M4369" t="str">
            <v>COSTA</v>
          </cell>
          <cell r="N4369" t="str">
            <v>COSTA</v>
          </cell>
          <cell r="P4369">
            <v>44071</v>
          </cell>
          <cell r="Q4369">
            <v>44133.583113425899</v>
          </cell>
          <cell r="S4369" t="str">
            <v>FRANKIE</v>
          </cell>
          <cell r="V4369" t="str">
            <v>41.988820</v>
          </cell>
          <cell r="W4369" t="str">
            <v>-70.987140</v>
          </cell>
        </row>
        <row r="4370">
          <cell r="B4370">
            <v>602000</v>
          </cell>
          <cell r="C4370" t="str">
            <v>LOUIS F ANGELO</v>
          </cell>
          <cell r="D4370" t="str">
            <v>COSTA</v>
          </cell>
          <cell r="E4370">
            <v>0</v>
          </cell>
          <cell r="F4370" t="str">
            <v>M</v>
          </cell>
          <cell r="G4370" t="str">
            <v>472 N MAIN ST</v>
          </cell>
          <cell r="H4370" t="str">
            <v>BROCKTON</v>
          </cell>
          <cell r="I4370" t="str">
            <v>MA</v>
          </cell>
          <cell r="J4370" t="str">
            <v>02401</v>
          </cell>
          <cell r="K4370" t="str">
            <v>Med Confidence Auto Street Ref Geocoded</v>
          </cell>
          <cell r="M4370" t="str">
            <v>COSTA</v>
          </cell>
          <cell r="N4370" t="str">
            <v>COSTA</v>
          </cell>
          <cell r="P4370">
            <v>44071</v>
          </cell>
          <cell r="Q4370">
            <v>44363.5085300926</v>
          </cell>
          <cell r="S4370" t="str">
            <v>FRANKIE</v>
          </cell>
          <cell r="V4370" t="str">
            <v>42.094925</v>
          </cell>
          <cell r="W4370" t="str">
            <v>-71.019374</v>
          </cell>
        </row>
        <row r="4371">
          <cell r="B4371">
            <v>602001</v>
          </cell>
          <cell r="C4371" t="str">
            <v>CUSHING ELEMENTARY</v>
          </cell>
          <cell r="D4371" t="str">
            <v>COSTA</v>
          </cell>
          <cell r="E4371">
            <v>0</v>
          </cell>
          <cell r="F4371" t="str">
            <v>R</v>
          </cell>
          <cell r="G4371" t="str">
            <v>1 ABERDEEN DR</v>
          </cell>
          <cell r="H4371" t="str">
            <v>SCITUATE</v>
          </cell>
          <cell r="I4371" t="str">
            <v>MA</v>
          </cell>
          <cell r="J4371" t="str">
            <v>02066</v>
          </cell>
          <cell r="K4371" t="str">
            <v>High Confidence Auto Street Ref Geocoded</v>
          </cell>
          <cell r="M4371" t="str">
            <v>COSTA</v>
          </cell>
          <cell r="N4371" t="str">
            <v>COSTA</v>
          </cell>
          <cell r="P4371">
            <v>44071</v>
          </cell>
          <cell r="Q4371">
            <v>44133.583113425899</v>
          </cell>
          <cell r="S4371" t="str">
            <v>FRANKIE</v>
          </cell>
          <cell r="V4371" t="str">
            <v>42.203680</v>
          </cell>
          <cell r="W4371" t="str">
            <v>-70.768600</v>
          </cell>
        </row>
        <row r="4372">
          <cell r="B4372">
            <v>602002</v>
          </cell>
          <cell r="C4372" t="str">
            <v>JENKINS ELEMENTARY</v>
          </cell>
          <cell r="D4372" t="str">
            <v>COSTA</v>
          </cell>
          <cell r="E4372">
            <v>0</v>
          </cell>
          <cell r="F4372" t="str">
            <v>R</v>
          </cell>
          <cell r="G4372" t="str">
            <v>54 VINAL AVE</v>
          </cell>
          <cell r="H4372" t="str">
            <v>SCITUATE</v>
          </cell>
          <cell r="I4372" t="str">
            <v>MA</v>
          </cell>
          <cell r="J4372" t="str">
            <v>02066</v>
          </cell>
          <cell r="K4372" t="str">
            <v>Exact Auto Street Reference Geocoded</v>
          </cell>
          <cell r="M4372" t="str">
            <v>COSTA</v>
          </cell>
          <cell r="N4372" t="str">
            <v>COSTA</v>
          </cell>
          <cell r="P4372">
            <v>44071</v>
          </cell>
          <cell r="Q4372">
            <v>44133.583113425899</v>
          </cell>
          <cell r="S4372" t="str">
            <v>FRANKIE</v>
          </cell>
          <cell r="V4372" t="str">
            <v>42.190391</v>
          </cell>
          <cell r="W4372" t="str">
            <v>-70.729554</v>
          </cell>
        </row>
        <row r="4373">
          <cell r="B4373">
            <v>602003</v>
          </cell>
          <cell r="C4373" t="str">
            <v>HOWARD SCH</v>
          </cell>
          <cell r="D4373" t="str">
            <v>COSTA</v>
          </cell>
          <cell r="E4373">
            <v>0</v>
          </cell>
          <cell r="F4373" t="str">
            <v>W</v>
          </cell>
          <cell r="G4373" t="str">
            <v>70 HOWARD ST</v>
          </cell>
          <cell r="H4373" t="str">
            <v>W BRIDGEWATER</v>
          </cell>
          <cell r="I4373" t="str">
            <v>MA</v>
          </cell>
          <cell r="J4373" t="str">
            <v>02379</v>
          </cell>
          <cell r="K4373" t="str">
            <v>Exact Auto Street Reference Geocoded</v>
          </cell>
          <cell r="M4373" t="str">
            <v>COSTA</v>
          </cell>
          <cell r="N4373" t="str">
            <v>COSTA</v>
          </cell>
          <cell r="P4373">
            <v>44071</v>
          </cell>
          <cell r="Q4373">
            <v>44363.5085300926</v>
          </cell>
          <cell r="R4373">
            <v>44270</v>
          </cell>
          <cell r="S4373" t="str">
            <v>FRANKIE</v>
          </cell>
          <cell r="V4373" t="str">
            <v>42.021013</v>
          </cell>
          <cell r="W4373" t="str">
            <v>-71.011627</v>
          </cell>
        </row>
        <row r="4374">
          <cell r="B4374">
            <v>602004</v>
          </cell>
          <cell r="C4374" t="str">
            <v>CHELSEA HIGH SCHOOL</v>
          </cell>
          <cell r="D4374" t="str">
            <v>COSTA</v>
          </cell>
          <cell r="E4374">
            <v>0</v>
          </cell>
          <cell r="F4374" t="str">
            <v>R</v>
          </cell>
          <cell r="G4374" t="str">
            <v>299 EVERETT AVENUE</v>
          </cell>
          <cell r="H4374" t="str">
            <v>CHELSEA</v>
          </cell>
          <cell r="I4374" t="str">
            <v>MA</v>
          </cell>
          <cell r="J4374" t="str">
            <v>02150</v>
          </cell>
          <cell r="K4374" t="str">
            <v>Exact Auto Street Reference Geocoded</v>
          </cell>
          <cell r="M4374" t="str">
            <v>COSTA</v>
          </cell>
          <cell r="N4374" t="str">
            <v>COSTA</v>
          </cell>
          <cell r="P4374">
            <v>44071</v>
          </cell>
          <cell r="Q4374">
            <v>44133.583113425899</v>
          </cell>
          <cell r="S4374" t="str">
            <v>FRANKIE</v>
          </cell>
          <cell r="V4374" t="str">
            <v>42.399753</v>
          </cell>
          <cell r="W4374" t="str">
            <v>-71.040868</v>
          </cell>
        </row>
        <row r="4375">
          <cell r="B4375">
            <v>602005</v>
          </cell>
          <cell r="C4375" t="str">
            <v>CLARK SCHOOL</v>
          </cell>
          <cell r="D4375" t="str">
            <v>COSTA</v>
          </cell>
          <cell r="E4375">
            <v>0</v>
          </cell>
          <cell r="F4375" t="str">
            <v>R</v>
          </cell>
          <cell r="G4375" t="str">
            <v>8 CLARK AVE</v>
          </cell>
          <cell r="H4375" t="str">
            <v>CHELSEA</v>
          </cell>
          <cell r="I4375" t="str">
            <v>MA</v>
          </cell>
          <cell r="J4375" t="str">
            <v>02150</v>
          </cell>
          <cell r="K4375" t="str">
            <v>Exact Auto Street Reference Geocoded</v>
          </cell>
          <cell r="M4375" t="str">
            <v>COSTA</v>
          </cell>
          <cell r="N4375" t="str">
            <v>COSTA</v>
          </cell>
          <cell r="P4375">
            <v>44071</v>
          </cell>
          <cell r="Q4375">
            <v>44133.583113425899</v>
          </cell>
          <cell r="S4375" t="str">
            <v>FRANKIE</v>
          </cell>
          <cell r="V4375" t="str">
            <v>42.395638</v>
          </cell>
          <cell r="W4375" t="str">
            <v>-71.030756</v>
          </cell>
        </row>
        <row r="4376">
          <cell r="B4376">
            <v>602006</v>
          </cell>
          <cell r="C4376" t="str">
            <v>WRIGHT-BROWN MIDDLE SCHOOL</v>
          </cell>
          <cell r="D4376" t="str">
            <v>COSTA</v>
          </cell>
          <cell r="E4376">
            <v>0</v>
          </cell>
          <cell r="F4376" t="str">
            <v>R</v>
          </cell>
          <cell r="G4376" t="str">
            <v>180 WALNUT STREET</v>
          </cell>
          <cell r="H4376" t="str">
            <v>CHELSEA</v>
          </cell>
          <cell r="I4376" t="str">
            <v>MA</v>
          </cell>
          <cell r="J4376" t="str">
            <v>02150</v>
          </cell>
          <cell r="K4376" t="str">
            <v>Exact Auto Street Reference Geocoded</v>
          </cell>
          <cell r="M4376" t="str">
            <v>COSTA</v>
          </cell>
          <cell r="N4376" t="str">
            <v>COSTA</v>
          </cell>
          <cell r="P4376">
            <v>44071</v>
          </cell>
          <cell r="Q4376">
            <v>44133.583113425899</v>
          </cell>
          <cell r="S4376" t="str">
            <v>FRANKIE</v>
          </cell>
          <cell r="V4376" t="str">
            <v>42.393667</v>
          </cell>
          <cell r="W4376" t="str">
            <v>-71.036526</v>
          </cell>
        </row>
        <row r="4377">
          <cell r="B4377">
            <v>602007</v>
          </cell>
          <cell r="C4377" t="str">
            <v>A.C. WELAN ELEMENTARY</v>
          </cell>
          <cell r="D4377" t="str">
            <v>COSTA</v>
          </cell>
          <cell r="E4377">
            <v>0</v>
          </cell>
          <cell r="F4377" t="str">
            <v>T</v>
          </cell>
          <cell r="G4377" t="str">
            <v>107 NEWHALL</v>
          </cell>
          <cell r="H4377" t="str">
            <v>REVERE</v>
          </cell>
          <cell r="I4377" t="str">
            <v>MA</v>
          </cell>
          <cell r="J4377" t="str">
            <v>02151</v>
          </cell>
          <cell r="K4377" t="str">
            <v>High Confidence Auto Street Ref Geocoded</v>
          </cell>
          <cell r="M4377" t="str">
            <v>COSTA</v>
          </cell>
          <cell r="N4377" t="str">
            <v>COSTA</v>
          </cell>
          <cell r="P4377">
            <v>44071</v>
          </cell>
          <cell r="Q4377">
            <v>44363.5085300926</v>
          </cell>
          <cell r="R4377">
            <v>44473</v>
          </cell>
          <cell r="S4377" t="str">
            <v>FRANKIE</v>
          </cell>
          <cell r="V4377" t="str">
            <v>42.419050</v>
          </cell>
          <cell r="W4377" t="str">
            <v>-71.018789</v>
          </cell>
        </row>
        <row r="4378">
          <cell r="B4378">
            <v>602008</v>
          </cell>
          <cell r="C4378" t="str">
            <v>HILL SCHOOL</v>
          </cell>
          <cell r="D4378" t="str">
            <v>COSTA</v>
          </cell>
          <cell r="E4378">
            <v>0</v>
          </cell>
          <cell r="F4378" t="str">
            <v>T</v>
          </cell>
          <cell r="G4378" t="str">
            <v>51 PARK AVE</v>
          </cell>
          <cell r="H4378" t="str">
            <v>REVERE</v>
          </cell>
          <cell r="I4378" t="str">
            <v>MA</v>
          </cell>
          <cell r="J4378" t="str">
            <v>02151</v>
          </cell>
          <cell r="K4378" t="str">
            <v>Exact Auto Street Reference Geocoded</v>
          </cell>
          <cell r="M4378" t="str">
            <v>COSTA</v>
          </cell>
          <cell r="N4378" t="str">
            <v>COSTA</v>
          </cell>
          <cell r="P4378">
            <v>44071</v>
          </cell>
          <cell r="Q4378">
            <v>44363.5085300926</v>
          </cell>
          <cell r="R4378">
            <v>44473</v>
          </cell>
          <cell r="S4378" t="str">
            <v>FRANKIE</v>
          </cell>
          <cell r="V4378" t="str">
            <v>42.410405</v>
          </cell>
          <cell r="W4378" t="str">
            <v>-71.013788</v>
          </cell>
        </row>
        <row r="4379">
          <cell r="B4379">
            <v>602009</v>
          </cell>
          <cell r="C4379" t="str">
            <v>SOUTH GRAFTON ELEMENTARY SCH.</v>
          </cell>
          <cell r="D4379" t="str">
            <v>COSTA</v>
          </cell>
          <cell r="E4379">
            <v>0</v>
          </cell>
          <cell r="F4379" t="str">
            <v>R</v>
          </cell>
          <cell r="G4379" t="str">
            <v>90 MAIN STREET</v>
          </cell>
          <cell r="H4379" t="str">
            <v>SOUTH GRAFTON</v>
          </cell>
          <cell r="I4379" t="str">
            <v>MA</v>
          </cell>
          <cell r="J4379" t="str">
            <v>01560</v>
          </cell>
          <cell r="K4379" t="str">
            <v>Exact Auto Street Reference Geocoded</v>
          </cell>
          <cell r="M4379" t="str">
            <v>COSTA</v>
          </cell>
          <cell r="N4379" t="str">
            <v>COSTA</v>
          </cell>
          <cell r="P4379">
            <v>44071</v>
          </cell>
          <cell r="Q4379">
            <v>44133.583113425899</v>
          </cell>
          <cell r="S4379" t="str">
            <v>FRANKIE</v>
          </cell>
          <cell r="V4379" t="str">
            <v>42.178383</v>
          </cell>
          <cell r="W4379" t="str">
            <v>-71.695603</v>
          </cell>
        </row>
        <row r="4380">
          <cell r="B4380">
            <v>602010</v>
          </cell>
          <cell r="C4380" t="str">
            <v>NORTHWEST ELEMENTARY SCH</v>
          </cell>
          <cell r="D4380" t="str">
            <v>COSTA</v>
          </cell>
          <cell r="E4380">
            <v>0</v>
          </cell>
          <cell r="F4380" t="str">
            <v>T</v>
          </cell>
          <cell r="G4380" t="str">
            <v>45 STEARNS AVE</v>
          </cell>
          <cell r="H4380" t="str">
            <v>LEOMINISTER</v>
          </cell>
          <cell r="I4380" t="str">
            <v>MA</v>
          </cell>
          <cell r="J4380" t="str">
            <v>01453</v>
          </cell>
          <cell r="K4380" t="str">
            <v>High Confidence Auto Street Ref Geocoded</v>
          </cell>
          <cell r="M4380" t="str">
            <v>COSTA</v>
          </cell>
          <cell r="N4380" t="str">
            <v>COSTA</v>
          </cell>
          <cell r="P4380">
            <v>44071</v>
          </cell>
          <cell r="Q4380">
            <v>44363.5085300926</v>
          </cell>
          <cell r="R4380">
            <v>44473</v>
          </cell>
          <cell r="S4380" t="str">
            <v>FRANKIE</v>
          </cell>
          <cell r="V4380" t="str">
            <v>42.535861</v>
          </cell>
          <cell r="W4380" t="str">
            <v>-71.764572</v>
          </cell>
        </row>
        <row r="4381">
          <cell r="B4381">
            <v>602011</v>
          </cell>
          <cell r="C4381" t="str">
            <v>NORTHBRIDGE MIDDLE SCH</v>
          </cell>
          <cell r="D4381" t="str">
            <v>COSTA</v>
          </cell>
          <cell r="E4381">
            <v>0</v>
          </cell>
          <cell r="F4381" t="str">
            <v>T</v>
          </cell>
          <cell r="G4381" t="str">
            <v>171 LINWOOD AVE</v>
          </cell>
          <cell r="H4381" t="str">
            <v>WHITINSVILLE</v>
          </cell>
          <cell r="I4381" t="str">
            <v>MA</v>
          </cell>
          <cell r="J4381" t="str">
            <v>01588</v>
          </cell>
          <cell r="K4381" t="str">
            <v>Exact Auto Street Reference Geocoded</v>
          </cell>
          <cell r="M4381" t="str">
            <v>COSTA</v>
          </cell>
          <cell r="N4381" t="str">
            <v>COSTA</v>
          </cell>
          <cell r="P4381">
            <v>44071</v>
          </cell>
          <cell r="Q4381">
            <v>44363.5085300926</v>
          </cell>
          <cell r="R4381">
            <v>44473</v>
          </cell>
          <cell r="S4381" t="str">
            <v>FRANKIE</v>
          </cell>
          <cell r="V4381" t="str">
            <v>42.108346</v>
          </cell>
          <cell r="W4381" t="str">
            <v>-71.657793</v>
          </cell>
        </row>
        <row r="4382">
          <cell r="B4382">
            <v>602012</v>
          </cell>
          <cell r="C4382" t="str">
            <v>W EDWARD BALMER</v>
          </cell>
          <cell r="D4382" t="str">
            <v>COSTA</v>
          </cell>
          <cell r="E4382">
            <v>0</v>
          </cell>
          <cell r="F4382" t="str">
            <v>T</v>
          </cell>
          <cell r="G4382" t="str">
            <v>21 CRESCENT ST</v>
          </cell>
          <cell r="H4382" t="str">
            <v>WHITINSVILLE</v>
          </cell>
          <cell r="I4382" t="str">
            <v>MA</v>
          </cell>
          <cell r="J4382" t="str">
            <v>01588</v>
          </cell>
          <cell r="K4382" t="str">
            <v>High Confidence Auto Street Ref Geocoded</v>
          </cell>
          <cell r="M4382" t="str">
            <v>COSTA</v>
          </cell>
          <cell r="N4382" t="str">
            <v>COSTA</v>
          </cell>
          <cell r="P4382">
            <v>44071</v>
          </cell>
          <cell r="Q4382">
            <v>44363.5085300926</v>
          </cell>
          <cell r="R4382">
            <v>44473</v>
          </cell>
          <cell r="S4382" t="str">
            <v>FRANKIE</v>
          </cell>
          <cell r="V4382" t="str">
            <v>42.115672</v>
          </cell>
          <cell r="W4382" t="str">
            <v>-71.679242</v>
          </cell>
        </row>
        <row r="4383">
          <cell r="B4383">
            <v>602013</v>
          </cell>
          <cell r="C4383" t="str">
            <v>SHERWOOD MIDDLE SCHOOL</v>
          </cell>
          <cell r="D4383" t="str">
            <v>COSTA</v>
          </cell>
          <cell r="E4383">
            <v>0</v>
          </cell>
          <cell r="F4383" t="str">
            <v>M</v>
          </cell>
          <cell r="G4383" t="str">
            <v>SHERWOOD AVE</v>
          </cell>
          <cell r="H4383" t="str">
            <v>SHREWSBURY</v>
          </cell>
          <cell r="I4383" t="str">
            <v>MA</v>
          </cell>
          <cell r="J4383" t="str">
            <v>01545</v>
          </cell>
          <cell r="K4383" t="str">
            <v>High Confidence Auto Street Ref Geocoded</v>
          </cell>
          <cell r="M4383" t="str">
            <v>COSTA</v>
          </cell>
          <cell r="N4383" t="str">
            <v>COSTA</v>
          </cell>
          <cell r="P4383">
            <v>44071</v>
          </cell>
          <cell r="Q4383">
            <v>44363.5085300926</v>
          </cell>
          <cell r="S4383" t="str">
            <v>FRANKIE</v>
          </cell>
          <cell r="V4383" t="str">
            <v>42.284091</v>
          </cell>
          <cell r="W4383" t="str">
            <v>-71.727370</v>
          </cell>
        </row>
        <row r="4384">
          <cell r="B4384">
            <v>602014</v>
          </cell>
          <cell r="C4384" t="str">
            <v>GIBBONS MIDDLE SCHOOL</v>
          </cell>
          <cell r="D4384" t="str">
            <v>COSTA</v>
          </cell>
          <cell r="E4384">
            <v>0</v>
          </cell>
          <cell r="F4384" t="str">
            <v>R</v>
          </cell>
          <cell r="G4384" t="str">
            <v>20 FISHER STREET</v>
          </cell>
          <cell r="H4384" t="str">
            <v>WESTBOROUGH</v>
          </cell>
          <cell r="I4384" t="str">
            <v>MA</v>
          </cell>
          <cell r="J4384" t="str">
            <v>01581</v>
          </cell>
          <cell r="K4384" t="str">
            <v>Exact Auto Street Reference Geocoded</v>
          </cell>
          <cell r="M4384" t="str">
            <v>COSTA</v>
          </cell>
          <cell r="N4384" t="str">
            <v>COSTA</v>
          </cell>
          <cell r="P4384">
            <v>44071</v>
          </cell>
          <cell r="Q4384">
            <v>44133.584259259304</v>
          </cell>
          <cell r="S4384" t="str">
            <v>FRANKIE</v>
          </cell>
          <cell r="V4384" t="str">
            <v>42.270798</v>
          </cell>
          <cell r="W4384" t="str">
            <v>-71.626174</v>
          </cell>
        </row>
        <row r="4385">
          <cell r="B4385">
            <v>602015</v>
          </cell>
          <cell r="C4385" t="str">
            <v>HASTINGS ELEM</v>
          </cell>
          <cell r="D4385" t="str">
            <v>COSTA</v>
          </cell>
          <cell r="E4385">
            <v>0</v>
          </cell>
          <cell r="F4385" t="str">
            <v>R</v>
          </cell>
          <cell r="G4385" t="str">
            <v>111 EAST MAIN STREET</v>
          </cell>
          <cell r="H4385" t="str">
            <v>WESTBOROUGH</v>
          </cell>
          <cell r="I4385" t="str">
            <v>MA</v>
          </cell>
          <cell r="J4385" t="str">
            <v>01581</v>
          </cell>
          <cell r="K4385" t="str">
            <v>Exact Auto Street Reference Geocoded</v>
          </cell>
          <cell r="M4385" t="str">
            <v>COSTA</v>
          </cell>
          <cell r="N4385" t="str">
            <v>COSTA</v>
          </cell>
          <cell r="P4385">
            <v>44071</v>
          </cell>
          <cell r="Q4385">
            <v>44133.584293981497</v>
          </cell>
          <cell r="S4385" t="str">
            <v>FRANKIE</v>
          </cell>
          <cell r="V4385" t="str">
            <v>42.280044</v>
          </cell>
          <cell r="W4385" t="str">
            <v>-71.603552</v>
          </cell>
        </row>
        <row r="4386">
          <cell r="B4386">
            <v>602016</v>
          </cell>
          <cell r="C4386" t="str">
            <v>JOHN R BRIGGS ELEMENTARY</v>
          </cell>
          <cell r="D4386" t="str">
            <v>COSTA</v>
          </cell>
          <cell r="E4386">
            <v>0</v>
          </cell>
          <cell r="F4386" t="str">
            <v>W</v>
          </cell>
          <cell r="G4386" t="str">
            <v>96 WILLIAMS RD</v>
          </cell>
          <cell r="H4386" t="str">
            <v>ASHBURNHAM</v>
          </cell>
          <cell r="I4386" t="str">
            <v>MA</v>
          </cell>
          <cell r="J4386" t="str">
            <v>01430</v>
          </cell>
          <cell r="K4386" t="str">
            <v>Exact Auto Street Reference Geocoded</v>
          </cell>
          <cell r="M4386" t="str">
            <v>COSTA</v>
          </cell>
          <cell r="N4386" t="str">
            <v>COSTA</v>
          </cell>
          <cell r="P4386">
            <v>44071</v>
          </cell>
          <cell r="Q4386">
            <v>44363.5085300926</v>
          </cell>
          <cell r="S4386" t="str">
            <v>FRANKIE</v>
          </cell>
          <cell r="V4386" t="str">
            <v>42.613927</v>
          </cell>
          <cell r="W4386" t="str">
            <v>-71.926255</v>
          </cell>
        </row>
        <row r="4387">
          <cell r="B4387">
            <v>602017</v>
          </cell>
          <cell r="C4387" t="str">
            <v>EASTHAM ELEMENTARY</v>
          </cell>
          <cell r="D4387" t="str">
            <v>COSTA</v>
          </cell>
          <cell r="E4387">
            <v>0</v>
          </cell>
          <cell r="F4387" t="str">
            <v>T</v>
          </cell>
          <cell r="G4387" t="str">
            <v>200 SCHOOLHOUSE RD</v>
          </cell>
          <cell r="H4387" t="str">
            <v>EASTHAM</v>
          </cell>
          <cell r="I4387" t="str">
            <v>MA</v>
          </cell>
          <cell r="J4387" t="str">
            <v>02642</v>
          </cell>
          <cell r="K4387" t="str">
            <v>Exact Auto Street Reference Geocoded</v>
          </cell>
          <cell r="M4387" t="str">
            <v>COSTA</v>
          </cell>
          <cell r="N4387" t="str">
            <v>COSTA</v>
          </cell>
          <cell r="P4387">
            <v>44071</v>
          </cell>
          <cell r="Q4387">
            <v>44363.5085300926</v>
          </cell>
          <cell r="S4387" t="str">
            <v>FRANKIE</v>
          </cell>
          <cell r="V4387" t="str">
            <v>41.841330</v>
          </cell>
          <cell r="W4387" t="str">
            <v>-69.972955</v>
          </cell>
        </row>
        <row r="4388">
          <cell r="B4388">
            <v>602018</v>
          </cell>
          <cell r="C4388" t="str">
            <v>CHATHAM ELEMENTARY</v>
          </cell>
          <cell r="D4388" t="str">
            <v>COSTA</v>
          </cell>
          <cell r="E4388">
            <v>0</v>
          </cell>
          <cell r="F4388" t="str">
            <v>R</v>
          </cell>
          <cell r="G4388" t="str">
            <v>147 DEPOT ROAD</v>
          </cell>
          <cell r="H4388" t="str">
            <v>CHATHAM</v>
          </cell>
          <cell r="I4388" t="str">
            <v>MA</v>
          </cell>
          <cell r="J4388" t="str">
            <v>02633</v>
          </cell>
          <cell r="K4388" t="str">
            <v>Exact Auto Street Reference Geocoded</v>
          </cell>
          <cell r="M4388" t="str">
            <v>COSTA</v>
          </cell>
          <cell r="N4388" t="str">
            <v>COSTA</v>
          </cell>
          <cell r="P4388">
            <v>44071</v>
          </cell>
          <cell r="Q4388">
            <v>44133.584328703699</v>
          </cell>
          <cell r="S4388" t="str">
            <v>FRANKIE</v>
          </cell>
          <cell r="V4388" t="str">
            <v>41.685703</v>
          </cell>
          <cell r="W4388" t="str">
            <v>-69.962578</v>
          </cell>
        </row>
        <row r="4389">
          <cell r="B4389">
            <v>602019</v>
          </cell>
          <cell r="C4389" t="str">
            <v>HARWICH ELEMENTARY</v>
          </cell>
          <cell r="D4389" t="str">
            <v>COSTA</v>
          </cell>
          <cell r="E4389">
            <v>0</v>
          </cell>
          <cell r="F4389" t="str">
            <v>R</v>
          </cell>
          <cell r="G4389" t="str">
            <v>263 SOUTH ST</v>
          </cell>
          <cell r="H4389" t="str">
            <v>HARWICH</v>
          </cell>
          <cell r="I4389" t="str">
            <v>MA</v>
          </cell>
          <cell r="J4389" t="str">
            <v>02645</v>
          </cell>
          <cell r="K4389" t="str">
            <v>Exact Auto Street Reference Geocoded</v>
          </cell>
          <cell r="M4389" t="str">
            <v>COSTA</v>
          </cell>
          <cell r="N4389" t="str">
            <v>COSTA</v>
          </cell>
          <cell r="P4389">
            <v>44071</v>
          </cell>
          <cell r="Q4389">
            <v>44133.584374999999</v>
          </cell>
          <cell r="S4389" t="str">
            <v>FRANKIE</v>
          </cell>
          <cell r="V4389" t="str">
            <v>41.684815</v>
          </cell>
          <cell r="W4389" t="str">
            <v>-70.084327</v>
          </cell>
        </row>
        <row r="4390">
          <cell r="B4390">
            <v>602020</v>
          </cell>
          <cell r="C4390" t="str">
            <v>MONOMOY REGIONAL HIGH SCHOOL</v>
          </cell>
          <cell r="D4390" t="str">
            <v>COSTA</v>
          </cell>
          <cell r="E4390">
            <v>0</v>
          </cell>
          <cell r="F4390" t="str">
            <v>R</v>
          </cell>
          <cell r="G4390" t="str">
            <v>75 OAK ST</v>
          </cell>
          <cell r="H4390" t="str">
            <v>HARWICH</v>
          </cell>
          <cell r="I4390" t="str">
            <v>MA</v>
          </cell>
          <cell r="J4390" t="str">
            <v>02645</v>
          </cell>
          <cell r="K4390" t="str">
            <v>High Confidence Auto Street Ref Geocoded</v>
          </cell>
          <cell r="M4390" t="str">
            <v>COSTA</v>
          </cell>
          <cell r="N4390" t="str">
            <v>COSTA</v>
          </cell>
          <cell r="P4390">
            <v>44071</v>
          </cell>
          <cell r="Q4390">
            <v>44133.5844097222</v>
          </cell>
          <cell r="S4390" t="str">
            <v>FRANKIE</v>
          </cell>
          <cell r="V4390" t="str">
            <v>41.690768</v>
          </cell>
          <cell r="W4390" t="str">
            <v>-70.070308</v>
          </cell>
        </row>
        <row r="4391">
          <cell r="B4391">
            <v>602021</v>
          </cell>
          <cell r="C4391" t="str">
            <v>MONOMOY REGIONAL MIDDLE SCHOOL</v>
          </cell>
          <cell r="D4391" t="str">
            <v>COSTA</v>
          </cell>
          <cell r="E4391">
            <v>0</v>
          </cell>
          <cell r="F4391" t="str">
            <v>R</v>
          </cell>
          <cell r="G4391" t="str">
            <v>425 CROWELL ROAD</v>
          </cell>
          <cell r="H4391" t="str">
            <v>CHATHAM</v>
          </cell>
          <cell r="I4391" t="str">
            <v>MA</v>
          </cell>
          <cell r="J4391" t="str">
            <v>02633</v>
          </cell>
          <cell r="K4391" t="str">
            <v>High Confidence Auto Street Ref Geocoded</v>
          </cell>
          <cell r="M4391" t="str">
            <v>COSTA</v>
          </cell>
          <cell r="N4391" t="str">
            <v>COSTA</v>
          </cell>
          <cell r="P4391">
            <v>44071</v>
          </cell>
          <cell r="Q4391">
            <v>44133.5844560185</v>
          </cell>
          <cell r="S4391" t="str">
            <v>FRANKIE</v>
          </cell>
          <cell r="V4391" t="str">
            <v>41.693550</v>
          </cell>
          <cell r="W4391" t="str">
            <v>-69.967770</v>
          </cell>
        </row>
        <row r="4392">
          <cell r="B4392">
            <v>602022</v>
          </cell>
          <cell r="C4392" t="str">
            <v>ORLEANS ELEMENTARY</v>
          </cell>
          <cell r="D4392" t="str">
            <v>COSTA</v>
          </cell>
          <cell r="E4392">
            <v>0</v>
          </cell>
          <cell r="F4392" t="str">
            <v>M</v>
          </cell>
          <cell r="G4392" t="str">
            <v>46 ELDREDGE PARK WAY</v>
          </cell>
          <cell r="H4392" t="str">
            <v>ORLEANS</v>
          </cell>
          <cell r="I4392" t="str">
            <v>MA</v>
          </cell>
          <cell r="J4392" t="str">
            <v>02653</v>
          </cell>
          <cell r="K4392" t="str">
            <v>Exact Auto Street Reference Geocoded</v>
          </cell>
          <cell r="M4392" t="str">
            <v>COSTA</v>
          </cell>
          <cell r="N4392" t="str">
            <v>COSTA</v>
          </cell>
          <cell r="P4392">
            <v>44071</v>
          </cell>
          <cell r="Q4392">
            <v>44363.5085300926</v>
          </cell>
          <cell r="S4392" t="str">
            <v>FRANKIE</v>
          </cell>
          <cell r="V4392" t="str">
            <v>41.779531</v>
          </cell>
          <cell r="W4392" t="str">
            <v>-69.993541</v>
          </cell>
        </row>
        <row r="4393">
          <cell r="B4393">
            <v>602023</v>
          </cell>
          <cell r="C4393" t="str">
            <v>ST. MARY S SCHOOL</v>
          </cell>
          <cell r="D4393" t="str">
            <v>FFV</v>
          </cell>
          <cell r="E4393">
            <v>0</v>
          </cell>
          <cell r="F4393" t="str">
            <v>R</v>
          </cell>
          <cell r="G4393" t="str">
            <v>115 ORCHARD STREET</v>
          </cell>
          <cell r="H4393" t="str">
            <v>LEE</v>
          </cell>
          <cell r="I4393" t="str">
            <v>MA</v>
          </cell>
          <cell r="J4393" t="str">
            <v>01238</v>
          </cell>
          <cell r="K4393" t="str">
            <v>Exact Auto Street Reference Geocoded</v>
          </cell>
          <cell r="M4393" t="str">
            <v>DOD-DEPARTMENT OF DE</v>
          </cell>
          <cell r="N4393" t="str">
            <v>CAPPELLO DISTRICT</v>
          </cell>
          <cell r="P4393">
            <v>44088</v>
          </cell>
          <cell r="Q4393">
            <v>44364.5679282407</v>
          </cell>
          <cell r="S4393" t="str">
            <v>FRANKIE</v>
          </cell>
          <cell r="V4393" t="str">
            <v>42.306573</v>
          </cell>
          <cell r="W4393" t="str">
            <v>-73.243253</v>
          </cell>
        </row>
        <row r="4394">
          <cell r="B4394">
            <v>602024</v>
          </cell>
          <cell r="C4394" t="str">
            <v>STEVENS TREATMENT CENTER</v>
          </cell>
          <cell r="D4394" t="str">
            <v>COSTA</v>
          </cell>
          <cell r="E4394">
            <v>0</v>
          </cell>
          <cell r="F4394" t="str">
            <v>T</v>
          </cell>
          <cell r="G4394" t="str">
            <v>24 MAIN ST</v>
          </cell>
          <cell r="H4394" t="str">
            <v>SWANSEA</v>
          </cell>
          <cell r="I4394" t="str">
            <v>MA</v>
          </cell>
          <cell r="J4394" t="str">
            <v>02777</v>
          </cell>
          <cell r="K4394" t="str">
            <v>Exact Auto Street Reference Geocoded</v>
          </cell>
          <cell r="M4394" t="str">
            <v>COSTA</v>
          </cell>
          <cell r="N4394" t="str">
            <v>COSTA</v>
          </cell>
          <cell r="P4394">
            <v>44071</v>
          </cell>
          <cell r="Q4394">
            <v>44363.5085300926</v>
          </cell>
          <cell r="R4394">
            <v>44124</v>
          </cell>
          <cell r="S4394" t="str">
            <v>FRANKIE</v>
          </cell>
          <cell r="V4394" t="str">
            <v>41.748581</v>
          </cell>
          <cell r="W4394" t="str">
            <v>-71.187703</v>
          </cell>
        </row>
        <row r="4395">
          <cell r="B4395">
            <v>602025</v>
          </cell>
          <cell r="C4395" t="str">
            <v>EDGARTOWN ELEMENTARY</v>
          </cell>
          <cell r="D4395" t="str">
            <v>COSTA</v>
          </cell>
          <cell r="E4395">
            <v>0</v>
          </cell>
          <cell r="F4395" t="str">
            <v>M</v>
          </cell>
          <cell r="G4395" t="str">
            <v>35 ROBINSON RD</v>
          </cell>
          <cell r="H4395" t="str">
            <v>EDGARTOWN</v>
          </cell>
          <cell r="I4395" t="str">
            <v>MA</v>
          </cell>
          <cell r="J4395" t="str">
            <v>02539</v>
          </cell>
          <cell r="K4395" t="str">
            <v>High Confidence Auto Street Ref Geocoded</v>
          </cell>
          <cell r="M4395" t="str">
            <v>COSTA</v>
          </cell>
          <cell r="N4395" t="str">
            <v>COSTA</v>
          </cell>
          <cell r="P4395">
            <v>44071</v>
          </cell>
          <cell r="Q4395">
            <v>44363.5085300926</v>
          </cell>
          <cell r="S4395" t="str">
            <v>FRANKIE</v>
          </cell>
          <cell r="V4395" t="str">
            <v>41.390385</v>
          </cell>
          <cell r="W4395" t="str">
            <v>-70.521088</v>
          </cell>
        </row>
        <row r="4396">
          <cell r="B4396">
            <v>602026</v>
          </cell>
          <cell r="C4396" t="str">
            <v>MARTHA S VINEYARD REGIONA</v>
          </cell>
          <cell r="D4396" t="str">
            <v>COSTA</v>
          </cell>
          <cell r="E4396">
            <v>0</v>
          </cell>
          <cell r="F4396" t="str">
            <v>M</v>
          </cell>
          <cell r="G4396" t="str">
            <v>100 EDGARTOWN RD</v>
          </cell>
          <cell r="H4396" t="str">
            <v>OAK BLUFFS</v>
          </cell>
          <cell r="I4396" t="str">
            <v>MA</v>
          </cell>
          <cell r="J4396" t="str">
            <v>02557</v>
          </cell>
          <cell r="K4396" t="str">
            <v>Low Confidence Auto Street Ref Geocoded</v>
          </cell>
          <cell r="M4396" t="str">
            <v>COSTA</v>
          </cell>
          <cell r="N4396" t="str">
            <v>COSTA</v>
          </cell>
          <cell r="P4396">
            <v>44071</v>
          </cell>
          <cell r="Q4396">
            <v>44363.5085300926</v>
          </cell>
          <cell r="S4396" t="str">
            <v>FRANKIE</v>
          </cell>
          <cell r="V4396" t="str">
            <v>41.448480</v>
          </cell>
          <cell r="W4396" t="str">
            <v>-70.607053</v>
          </cell>
        </row>
        <row r="4397">
          <cell r="B4397">
            <v>602027</v>
          </cell>
          <cell r="C4397" t="str">
            <v>CHILMARK SCHOOL</v>
          </cell>
          <cell r="D4397" t="str">
            <v>COSTA</v>
          </cell>
          <cell r="E4397">
            <v>0</v>
          </cell>
          <cell r="F4397" t="str">
            <v>W</v>
          </cell>
          <cell r="G4397" t="str">
            <v>8 STATE RD</v>
          </cell>
          <cell r="H4397" t="str">
            <v>CHILMARK</v>
          </cell>
          <cell r="I4397" t="str">
            <v>MA</v>
          </cell>
          <cell r="J4397" t="str">
            <v>02535</v>
          </cell>
          <cell r="K4397" t="str">
            <v>Exact Auto Street Reference Geocoded</v>
          </cell>
          <cell r="M4397" t="str">
            <v>COSTA</v>
          </cell>
          <cell r="N4397" t="str">
            <v>COSTA</v>
          </cell>
          <cell r="P4397">
            <v>44071</v>
          </cell>
          <cell r="Q4397">
            <v>44363.5085300926</v>
          </cell>
          <cell r="S4397" t="str">
            <v>FRANKIE</v>
          </cell>
          <cell r="V4397" t="str">
            <v>41.341992</v>
          </cell>
          <cell r="W4397" t="str">
            <v>-70.744730</v>
          </cell>
        </row>
        <row r="4398">
          <cell r="B4398">
            <v>602028</v>
          </cell>
          <cell r="C4398" t="str">
            <v>WEST TISBURY ELEMENTARY</v>
          </cell>
          <cell r="D4398" t="str">
            <v>COSTA</v>
          </cell>
          <cell r="E4398">
            <v>0</v>
          </cell>
          <cell r="F4398" t="str">
            <v>M</v>
          </cell>
          <cell r="G4398" t="str">
            <v>401 OLD COUNTY RD</v>
          </cell>
          <cell r="H4398" t="str">
            <v>W TISBURY</v>
          </cell>
          <cell r="I4398" t="str">
            <v>MA</v>
          </cell>
          <cell r="J4398" t="str">
            <v>02575</v>
          </cell>
          <cell r="K4398" t="str">
            <v>Med Confidence Auto Street Ref Geocoded</v>
          </cell>
          <cell r="M4398" t="str">
            <v>COSTA</v>
          </cell>
          <cell r="N4398" t="str">
            <v>COSTA</v>
          </cell>
          <cell r="P4398">
            <v>44071</v>
          </cell>
          <cell r="Q4398">
            <v>44363.5085300926</v>
          </cell>
          <cell r="S4398" t="str">
            <v>FRANKIE</v>
          </cell>
          <cell r="V4398" t="str">
            <v>41.449600</v>
          </cell>
          <cell r="W4398" t="str">
            <v>-70.609220</v>
          </cell>
        </row>
        <row r="4399">
          <cell r="B4399">
            <v>602029</v>
          </cell>
          <cell r="C4399" t="str">
            <v>ESPERANZA ACADEMY</v>
          </cell>
          <cell r="D4399" t="str">
            <v>COSTA</v>
          </cell>
          <cell r="E4399">
            <v>0</v>
          </cell>
          <cell r="F4399" t="str">
            <v>T</v>
          </cell>
          <cell r="G4399" t="str">
            <v>198 GARDEN ST</v>
          </cell>
          <cell r="H4399" t="str">
            <v>LAWRENCE</v>
          </cell>
          <cell r="I4399" t="str">
            <v>MA</v>
          </cell>
          <cell r="J4399" t="str">
            <v>01840</v>
          </cell>
          <cell r="K4399" t="str">
            <v>High Confidence Auto Street Ref Geocoded</v>
          </cell>
          <cell r="M4399" t="str">
            <v>COSTA</v>
          </cell>
          <cell r="N4399" t="str">
            <v>COSTA</v>
          </cell>
          <cell r="P4399">
            <v>44071</v>
          </cell>
          <cell r="Q4399">
            <v>44363.5085300926</v>
          </cell>
          <cell r="S4399" t="str">
            <v>FRANKIE</v>
          </cell>
          <cell r="V4399" t="str">
            <v>42.709180</v>
          </cell>
          <cell r="W4399" t="str">
            <v>-71.157758</v>
          </cell>
        </row>
        <row r="4400">
          <cell r="B4400">
            <v>602037</v>
          </cell>
          <cell r="C4400" t="str">
            <v>R H  CONWELL SCH</v>
          </cell>
          <cell r="D4400" t="str">
            <v>COSTA</v>
          </cell>
          <cell r="E4400">
            <v>0</v>
          </cell>
          <cell r="F4400" t="str">
            <v>MTWRFSU</v>
          </cell>
          <cell r="G4400" t="str">
            <v>174 HUNTINGTON RD</v>
          </cell>
          <cell r="H4400" t="str">
            <v>WORTHINGTON</v>
          </cell>
          <cell r="I4400" t="str">
            <v>MA</v>
          </cell>
          <cell r="J4400" t="str">
            <v>01098</v>
          </cell>
          <cell r="K4400" t="str">
            <v>High Confidence Auto Street Ref Geocoded</v>
          </cell>
          <cell r="M4400" t="str">
            <v>COSTA</v>
          </cell>
          <cell r="N4400" t="str">
            <v>COSTA</v>
          </cell>
          <cell r="P4400">
            <v>44363</v>
          </cell>
          <cell r="Q4400">
            <v>44363.5085300926</v>
          </cell>
          <cell r="S4400" t="str">
            <v>FRANKIE</v>
          </cell>
          <cell r="V4400" t="str">
            <v>42.398990</v>
          </cell>
          <cell r="W4400" t="str">
            <v>-72.936970</v>
          </cell>
        </row>
        <row r="4401">
          <cell r="B4401">
            <v>602038</v>
          </cell>
          <cell r="C4401" t="str">
            <v>DEARBORN UPPER SCH</v>
          </cell>
          <cell r="D4401" t="str">
            <v>COSTA</v>
          </cell>
          <cell r="E4401">
            <v>0</v>
          </cell>
          <cell r="F4401" t="str">
            <v>R</v>
          </cell>
          <cell r="G4401" t="str">
            <v>575 WASHINGTON ST</v>
          </cell>
          <cell r="H4401" t="str">
            <v>NEWTON</v>
          </cell>
          <cell r="I4401" t="str">
            <v>MA</v>
          </cell>
          <cell r="J4401" t="str">
            <v>02458</v>
          </cell>
          <cell r="K4401" t="str">
            <v>Exact Auto Street Reference Geocoded</v>
          </cell>
          <cell r="M4401" t="str">
            <v>COSTA</v>
          </cell>
          <cell r="N4401" t="str">
            <v>COSTA</v>
          </cell>
          <cell r="P4401">
            <v>44071</v>
          </cell>
          <cell r="Q4401">
            <v>44363.5085300926</v>
          </cell>
          <cell r="S4401" t="str">
            <v>FRANKIE</v>
          </cell>
          <cell r="V4401" t="str">
            <v>42.354662</v>
          </cell>
          <cell r="W4401" t="str">
            <v>-71.196817</v>
          </cell>
        </row>
        <row r="4402">
          <cell r="B4402">
            <v>602040</v>
          </cell>
          <cell r="C4402" t="str">
            <v>SOUTHEAST CAMPUS</v>
          </cell>
          <cell r="D4402" t="str">
            <v>COSTA</v>
          </cell>
          <cell r="E4402">
            <v>0</v>
          </cell>
          <cell r="F4402" t="str">
            <v>R</v>
          </cell>
          <cell r="G4402" t="str">
            <v>900 SHIP POND RD</v>
          </cell>
          <cell r="H4402" t="str">
            <v>PLYMOUTH</v>
          </cell>
          <cell r="I4402" t="str">
            <v>MA</v>
          </cell>
          <cell r="J4402" t="str">
            <v>02360</v>
          </cell>
          <cell r="K4402" t="str">
            <v>Exact Auto Street Reference Geocoded</v>
          </cell>
          <cell r="M4402" t="str">
            <v>COSTA</v>
          </cell>
          <cell r="N4402" t="str">
            <v>COSTA</v>
          </cell>
          <cell r="P4402">
            <v>44071</v>
          </cell>
          <cell r="Q4402">
            <v>44363.5085300926</v>
          </cell>
          <cell r="S4402" t="str">
            <v>FRANKIE</v>
          </cell>
          <cell r="V4402" t="str">
            <v>41.858426</v>
          </cell>
          <cell r="W4402" t="str">
            <v>-70.586915</v>
          </cell>
        </row>
        <row r="4403">
          <cell r="B4403">
            <v>602043</v>
          </cell>
          <cell r="C4403" t="str">
            <v>Eagle Hill School</v>
          </cell>
          <cell r="D4403" t="str">
            <v>FFV</v>
          </cell>
          <cell r="E4403">
            <v>0</v>
          </cell>
          <cell r="F4403" t="str">
            <v>W</v>
          </cell>
          <cell r="G4403" t="str">
            <v>242 OLD PETERSHAM RO</v>
          </cell>
          <cell r="J4403" t="str">
            <v>01037</v>
          </cell>
          <cell r="K4403" t="str">
            <v>Med Confidence Auto Street Ref Geocoded</v>
          </cell>
          <cell r="M4403" t="str">
            <v>DOD-DEPARTMENT OF DE</v>
          </cell>
          <cell r="N4403" t="str">
            <v>CAPPELLO DISTRICT</v>
          </cell>
          <cell r="P4403">
            <v>44071</v>
          </cell>
          <cell r="Q4403">
            <v>44364.568032407398</v>
          </cell>
          <cell r="S4403" t="str">
            <v>FRANKIE</v>
          </cell>
          <cell r="V4403" t="str">
            <v>42.363822</v>
          </cell>
          <cell r="W4403" t="str">
            <v>-72.201583</v>
          </cell>
        </row>
        <row r="4404">
          <cell r="B4404">
            <v>602044</v>
          </cell>
          <cell r="C4404" t="str">
            <v>MCAULEY NAZARETH HOME FOR BOYS</v>
          </cell>
          <cell r="D4404" t="str">
            <v>COSTA</v>
          </cell>
          <cell r="E4404">
            <v>0</v>
          </cell>
          <cell r="F4404" t="str">
            <v>R</v>
          </cell>
          <cell r="G4404" t="str">
            <v>77 MULBERRY STREET</v>
          </cell>
          <cell r="H4404" t="str">
            <v>LEICESTER</v>
          </cell>
          <cell r="I4404" t="str">
            <v>MA</v>
          </cell>
          <cell r="J4404" t="str">
            <v>01524</v>
          </cell>
          <cell r="K4404" t="str">
            <v>Exact Auto Street Reference Geocoded</v>
          </cell>
          <cell r="M4404" t="str">
            <v>COSTA</v>
          </cell>
          <cell r="N4404" t="str">
            <v>COSTA</v>
          </cell>
          <cell r="P4404">
            <v>44071</v>
          </cell>
          <cell r="Q4404">
            <v>44133.584490740701</v>
          </cell>
          <cell r="S4404" t="str">
            <v>FRANKIE</v>
          </cell>
          <cell r="V4404" t="str">
            <v>42.255682</v>
          </cell>
          <cell r="W4404" t="str">
            <v>-71.890752</v>
          </cell>
        </row>
        <row r="4405">
          <cell r="B4405">
            <v>602045</v>
          </cell>
          <cell r="C4405" t="str">
            <v>ST LEO S SCHOOL</v>
          </cell>
          <cell r="D4405" t="str">
            <v>COSTA</v>
          </cell>
          <cell r="E4405">
            <v>0</v>
          </cell>
          <cell r="F4405" t="str">
            <v>T</v>
          </cell>
          <cell r="G4405" t="str">
            <v>120 MAIN ST</v>
          </cell>
          <cell r="H4405" t="str">
            <v>LEOMINSTER</v>
          </cell>
          <cell r="I4405" t="str">
            <v>MA</v>
          </cell>
          <cell r="J4405" t="str">
            <v>01453</v>
          </cell>
          <cell r="K4405" t="str">
            <v>Exact Auto Street Reference Geocoded</v>
          </cell>
          <cell r="M4405" t="str">
            <v>COSTA</v>
          </cell>
          <cell r="N4405" t="str">
            <v>COSTA</v>
          </cell>
          <cell r="P4405">
            <v>44071</v>
          </cell>
          <cell r="Q4405">
            <v>44363.5085300926</v>
          </cell>
          <cell r="S4405" t="str">
            <v>FRANKIE</v>
          </cell>
          <cell r="V4405" t="str">
            <v>42.529776</v>
          </cell>
          <cell r="W4405" t="str">
            <v>-71.757220</v>
          </cell>
        </row>
        <row r="4406">
          <cell r="B4406">
            <v>602050</v>
          </cell>
          <cell r="C4406" t="str">
            <v>EAST MEADOW SCHOOL</v>
          </cell>
          <cell r="D4406" t="str">
            <v>FFV</v>
          </cell>
          <cell r="E4406">
            <v>0</v>
          </cell>
          <cell r="F4406" t="str">
            <v>T</v>
          </cell>
          <cell r="G4406" t="str">
            <v>393 EAST STATE STREET</v>
          </cell>
          <cell r="H4406" t="str">
            <v>GRANBY</v>
          </cell>
          <cell r="I4406" t="str">
            <v>MA</v>
          </cell>
          <cell r="J4406" t="str">
            <v>01033</v>
          </cell>
          <cell r="K4406" t="str">
            <v>Exact Auto Street Reference Geocoded</v>
          </cell>
          <cell r="M4406" t="str">
            <v>DOD-DEPARTMENT OF DE</v>
          </cell>
          <cell r="N4406" t="str">
            <v>CAPPELLO DISTRICT</v>
          </cell>
          <cell r="P4406">
            <v>44082</v>
          </cell>
          <cell r="Q4406">
            <v>44496.539907407401</v>
          </cell>
          <cell r="R4406">
            <v>44704</v>
          </cell>
          <cell r="S4406" t="str">
            <v>FRANKIE</v>
          </cell>
          <cell r="V4406" t="str">
            <v>42.263871</v>
          </cell>
          <cell r="W4406" t="str">
            <v>-72.490138</v>
          </cell>
        </row>
        <row r="4407">
          <cell r="B4407">
            <v>602051</v>
          </cell>
          <cell r="C4407" t="str">
            <v>UPPER CAPE COD REGION VS</v>
          </cell>
          <cell r="D4407" t="str">
            <v>COSTA</v>
          </cell>
          <cell r="E4407">
            <v>0</v>
          </cell>
          <cell r="F4407" t="str">
            <v>W</v>
          </cell>
          <cell r="G4407" t="str">
            <v>220 SANDWICH RD</v>
          </cell>
          <cell r="H4407" t="str">
            <v>BOURNE</v>
          </cell>
          <cell r="I4407" t="str">
            <v>MA</v>
          </cell>
          <cell r="J4407" t="str">
            <v>02532</v>
          </cell>
          <cell r="K4407" t="str">
            <v>Exact Auto Street Reference Geocoded</v>
          </cell>
          <cell r="M4407" t="str">
            <v>COSTA</v>
          </cell>
          <cell r="N4407" t="str">
            <v>COSTA</v>
          </cell>
          <cell r="P4407">
            <v>44127</v>
          </cell>
          <cell r="Q4407">
            <v>44600.568437499998</v>
          </cell>
          <cell r="R4407">
            <v>44473</v>
          </cell>
          <cell r="S4407" t="str">
            <v>FRANKIE</v>
          </cell>
          <cell r="V4407" t="str">
            <v>41.745688</v>
          </cell>
          <cell r="W4407" t="str">
            <v>-70.583567</v>
          </cell>
        </row>
        <row r="4408">
          <cell r="B4408">
            <v>602052</v>
          </cell>
          <cell r="C4408" t="str">
            <v>VETERANS MEMORIAL MID SCHOOL</v>
          </cell>
          <cell r="D4408" t="str">
            <v>COSTA</v>
          </cell>
          <cell r="E4408">
            <v>0</v>
          </cell>
          <cell r="F4408" t="str">
            <v>F</v>
          </cell>
          <cell r="G4408" t="str">
            <v>2401 WEST SHORE ROAD</v>
          </cell>
          <cell r="H4408" t="str">
            <v>WARWICK</v>
          </cell>
          <cell r="I4408" t="str">
            <v>RI</v>
          </cell>
          <cell r="J4408" t="str">
            <v>02889</v>
          </cell>
          <cell r="K4408" t="str">
            <v>High Confidence Auto Street Ref Geocoded</v>
          </cell>
          <cell r="M4408" t="str">
            <v>COSTA</v>
          </cell>
          <cell r="N4408" t="str">
            <v>COSTA</v>
          </cell>
          <cell r="P4408">
            <v>44098</v>
          </cell>
          <cell r="Q4408">
            <v>44244.537615740701</v>
          </cell>
          <cell r="R4408">
            <v>44230</v>
          </cell>
          <cell r="S4408" t="str">
            <v>FRANKIE</v>
          </cell>
          <cell r="V4408" t="str">
            <v>41.704026</v>
          </cell>
          <cell r="W4408" t="str">
            <v>-71.411095</v>
          </cell>
        </row>
        <row r="4409">
          <cell r="B4409">
            <v>602053</v>
          </cell>
          <cell r="C4409" t="str">
            <v>MEETING STREET SCHOOL</v>
          </cell>
          <cell r="D4409" t="str">
            <v>COSTA</v>
          </cell>
          <cell r="E4409">
            <v>0</v>
          </cell>
          <cell r="F4409" t="str">
            <v>T</v>
          </cell>
          <cell r="G4409" t="str">
            <v>1000 EDDY STREET</v>
          </cell>
          <cell r="H4409" t="str">
            <v>PROVIDENCE</v>
          </cell>
          <cell r="I4409" t="str">
            <v>RI</v>
          </cell>
          <cell r="J4409" t="str">
            <v>02905</v>
          </cell>
          <cell r="K4409" t="str">
            <v>High Confidence Auto Street Ref Geocoded</v>
          </cell>
          <cell r="M4409" t="str">
            <v>COSTA</v>
          </cell>
          <cell r="N4409" t="str">
            <v>COSTA</v>
          </cell>
          <cell r="P4409">
            <v>44094</v>
          </cell>
          <cell r="Q4409">
            <v>44244.537615740701</v>
          </cell>
          <cell r="R4409">
            <v>44157</v>
          </cell>
          <cell r="S4409" t="str">
            <v>FRANKIE</v>
          </cell>
          <cell r="V4409" t="str">
            <v>41.800280</v>
          </cell>
          <cell r="W4409" t="str">
            <v>-71.405926</v>
          </cell>
        </row>
        <row r="4410">
          <cell r="B4410">
            <v>602061</v>
          </cell>
          <cell r="C4410" t="str">
            <v>ELM CITY HIGH SCHOOL - FFV</v>
          </cell>
          <cell r="D4410" t="str">
            <v>FFV</v>
          </cell>
          <cell r="E4410">
            <v>0</v>
          </cell>
          <cell r="F4410" t="str">
            <v>R</v>
          </cell>
          <cell r="G4410" t="str">
            <v>580 DIXWELL AVENUE</v>
          </cell>
          <cell r="H4410" t="str">
            <v>NEW HAVEN</v>
          </cell>
          <cell r="I4410" t="str">
            <v>CT</v>
          </cell>
          <cell r="J4410" t="str">
            <v>06511</v>
          </cell>
          <cell r="K4410" t="str">
            <v>Exact Auto Street Reference Geocoded</v>
          </cell>
          <cell r="M4410" t="str">
            <v>DOD-DEPARTMENT OF DE</v>
          </cell>
          <cell r="N4410" t="str">
            <v>CAPPELLO DISTRICT</v>
          </cell>
          <cell r="P4410">
            <v>44124</v>
          </cell>
          <cell r="Q4410">
            <v>44496.539907407401</v>
          </cell>
          <cell r="R4410">
            <v>44657</v>
          </cell>
          <cell r="S4410" t="str">
            <v>FRANKIE</v>
          </cell>
          <cell r="V4410" t="str">
            <v>41.328925</v>
          </cell>
          <cell r="W4410" t="str">
            <v>-72.935247</v>
          </cell>
        </row>
        <row r="4411">
          <cell r="B4411">
            <v>602062</v>
          </cell>
          <cell r="C4411" t="str">
            <v>ROCHS - FFV</v>
          </cell>
          <cell r="D4411" t="str">
            <v>COSTA</v>
          </cell>
          <cell r="E4411">
            <v>0</v>
          </cell>
          <cell r="F4411" t="str">
            <v>TF</v>
          </cell>
          <cell r="G4411" t="str">
            <v>30 ARNOLD FARM ROAD</v>
          </cell>
          <cell r="H4411" t="str">
            <v>WEST GREENWICH</v>
          </cell>
          <cell r="I4411" t="str">
            <v>RI</v>
          </cell>
          <cell r="J4411" t="str">
            <v>02817</v>
          </cell>
          <cell r="K4411" t="str">
            <v>Exact Auto Street Reference Geocoded</v>
          </cell>
          <cell r="M4411" t="str">
            <v>COSTA</v>
          </cell>
          <cell r="N4411" t="str">
            <v>COSTA</v>
          </cell>
          <cell r="P4411">
            <v>44124</v>
          </cell>
          <cell r="Q4411">
            <v>44256.543599536999</v>
          </cell>
          <cell r="R4411">
            <v>44230</v>
          </cell>
          <cell r="S4411" t="str">
            <v>FRANKIE</v>
          </cell>
          <cell r="V4411" t="str">
            <v>41.607578</v>
          </cell>
          <cell r="W4411" t="str">
            <v>-71.662562</v>
          </cell>
        </row>
        <row r="4412">
          <cell r="B4412">
            <v>602065</v>
          </cell>
          <cell r="C4412" t="str">
            <v>TWO RIVERS MAGNET MID SCHOOL - FFV</v>
          </cell>
          <cell r="D4412" t="str">
            <v>FFV</v>
          </cell>
          <cell r="E4412">
            <v>0</v>
          </cell>
          <cell r="F4412" t="str">
            <v>M</v>
          </cell>
          <cell r="G4412" t="str">
            <v>337 EAST RIVER DRIVE</v>
          </cell>
          <cell r="H4412" t="str">
            <v>EAST HARTFORD</v>
          </cell>
          <cell r="I4412" t="str">
            <v>CT</v>
          </cell>
          <cell r="J4412" t="str">
            <v>06118</v>
          </cell>
          <cell r="K4412" t="str">
            <v>High Confidence Auto Street Ref Geocoded</v>
          </cell>
          <cell r="M4412" t="str">
            <v>DOD-DEPARTMENT OF DE</v>
          </cell>
          <cell r="N4412" t="str">
            <v>CAPPELLO DISTRICT</v>
          </cell>
          <cell r="P4412">
            <v>44206</v>
          </cell>
          <cell r="Q4412">
            <v>44496.539907407401</v>
          </cell>
          <cell r="R4412">
            <v>44369</v>
          </cell>
          <cell r="S4412" t="str">
            <v>FRANKIE</v>
          </cell>
          <cell r="V4412" t="str">
            <v>41.760176</v>
          </cell>
          <cell r="W4412" t="str">
            <v>-72.659951</v>
          </cell>
        </row>
        <row r="4413">
          <cell r="B4413">
            <v>602067</v>
          </cell>
          <cell r="C4413" t="str">
            <v>ARINE SCIENCE MAGNET HIGH</v>
          </cell>
          <cell r="D4413" t="str">
            <v>FFV</v>
          </cell>
          <cell r="E4413">
            <v>0</v>
          </cell>
          <cell r="F4413" t="str">
            <v>T</v>
          </cell>
          <cell r="G4413" t="str">
            <v>130 SHENNECOSETT ROAD</v>
          </cell>
          <cell r="H4413" t="str">
            <v>GROTON</v>
          </cell>
          <cell r="I4413" t="str">
            <v>CT</v>
          </cell>
          <cell r="J4413" t="str">
            <v>06340</v>
          </cell>
          <cell r="K4413" t="str">
            <v>High Confidence Auto Street Ref Geocoded</v>
          </cell>
          <cell r="M4413" t="str">
            <v>DOD-DEPARTMENT OF DE</v>
          </cell>
          <cell r="N4413" t="str">
            <v>CAPPELLO DISTRICT</v>
          </cell>
          <cell r="P4413">
            <v>44207</v>
          </cell>
          <cell r="Q4413">
            <v>44265.543333333299</v>
          </cell>
          <cell r="R4413">
            <v>44656</v>
          </cell>
          <cell r="S4413" t="str">
            <v>FRANKIE</v>
          </cell>
          <cell r="V4413" t="str">
            <v>41.337022</v>
          </cell>
          <cell r="W4413" t="str">
            <v>-72.072850</v>
          </cell>
        </row>
        <row r="4414">
          <cell r="B4414">
            <v>602068</v>
          </cell>
          <cell r="C4414" t="str">
            <v>NASHOBA REGIONAL HIGH SCHOOL</v>
          </cell>
          <cell r="D4414" t="str">
            <v>COSTA</v>
          </cell>
          <cell r="E4414">
            <v>0</v>
          </cell>
          <cell r="F4414" t="str">
            <v>MTWRFSU</v>
          </cell>
          <cell r="G4414" t="str">
            <v>12 GREEN ROAD</v>
          </cell>
          <cell r="H4414" t="str">
            <v>BOLTON</v>
          </cell>
          <cell r="I4414" t="str">
            <v>MA</v>
          </cell>
          <cell r="J4414" t="str">
            <v>01740</v>
          </cell>
          <cell r="K4414" t="str">
            <v>Exact Auto Street Reference Geocoded</v>
          </cell>
          <cell r="M4414" t="str">
            <v>COSTA</v>
          </cell>
          <cell r="N4414" t="str">
            <v>COSTA</v>
          </cell>
          <cell r="P4414">
            <v>44214</v>
          </cell>
          <cell r="Q4414">
            <v>44214.543622685203</v>
          </cell>
          <cell r="R4414">
            <v>44473</v>
          </cell>
          <cell r="S4414" t="str">
            <v>FRANKIE</v>
          </cell>
          <cell r="V4414" t="str">
            <v>42.449013</v>
          </cell>
          <cell r="W4414" t="str">
            <v>-71.633726</v>
          </cell>
        </row>
        <row r="4415">
          <cell r="B4415">
            <v>602073</v>
          </cell>
          <cell r="C4415" t="str">
            <v>ATLANTIS CHARTER HIGH</v>
          </cell>
          <cell r="D4415" t="str">
            <v>COSTA</v>
          </cell>
          <cell r="E4415">
            <v>0</v>
          </cell>
          <cell r="F4415" t="str">
            <v>R</v>
          </cell>
          <cell r="G4415" t="str">
            <v>991 JEFFERSON STREET</v>
          </cell>
          <cell r="H4415" t="str">
            <v>ASSONET</v>
          </cell>
          <cell r="I4415" t="str">
            <v>MA</v>
          </cell>
          <cell r="J4415" t="str">
            <v>027023</v>
          </cell>
          <cell r="K4415" t="str">
            <v>Low Confidence Auto Street Ref Geocoded</v>
          </cell>
          <cell r="M4415" t="str">
            <v>COSTA</v>
          </cell>
          <cell r="N4415" t="str">
            <v>COSTA</v>
          </cell>
          <cell r="P4415">
            <v>44294</v>
          </cell>
          <cell r="Q4415">
            <v>44294.782094907401</v>
          </cell>
          <cell r="R4415">
            <v>44297</v>
          </cell>
          <cell r="S4415" t="str">
            <v>FRANKIE</v>
          </cell>
          <cell r="V4415" t="str">
            <v>41.672976</v>
          </cell>
          <cell r="W4415" t="str">
            <v>-71.147980</v>
          </cell>
        </row>
        <row r="4416">
          <cell r="B4416">
            <v>602074</v>
          </cell>
          <cell r="C4416" t="str">
            <v>BOSTON PREP CHARTER SCH</v>
          </cell>
          <cell r="D4416" t="str">
            <v>COSTA</v>
          </cell>
          <cell r="E4416">
            <v>0</v>
          </cell>
          <cell r="F4416" t="str">
            <v>MTWRFSU</v>
          </cell>
          <cell r="G4416" t="str">
            <v>885 RIVER ST</v>
          </cell>
          <cell r="H4416" t="str">
            <v>HYDE PARK</v>
          </cell>
          <cell r="I4416" t="str">
            <v>MA</v>
          </cell>
          <cell r="J4416" t="str">
            <v>02136</v>
          </cell>
          <cell r="K4416" t="str">
            <v>High Confidence Auto Street Ref Geocoded</v>
          </cell>
          <cell r="M4416" t="str">
            <v>COSTA</v>
          </cell>
          <cell r="N4416" t="str">
            <v>COSTA</v>
          </cell>
          <cell r="P4416">
            <v>44363</v>
          </cell>
          <cell r="Q4416">
            <v>44363.5085300926</v>
          </cell>
          <cell r="S4416" t="str">
            <v>FRANKIE</v>
          </cell>
          <cell r="V4416" t="str">
            <v>42.262110</v>
          </cell>
          <cell r="W4416" t="str">
            <v>-71.109261</v>
          </cell>
        </row>
        <row r="4417">
          <cell r="B4417">
            <v>602075</v>
          </cell>
          <cell r="C4417" t="str">
            <v>DEERFIELD SCH COMMIITTEE</v>
          </cell>
          <cell r="D4417" t="str">
            <v>D</v>
          </cell>
          <cell r="E4417">
            <v>0</v>
          </cell>
          <cell r="F4417" t="str">
            <v>M</v>
          </cell>
          <cell r="G4417" t="str">
            <v>113 N MAIN ST</v>
          </cell>
          <cell r="H4417" t="str">
            <v>SOUTH DEERFIELD</v>
          </cell>
          <cell r="I4417" t="str">
            <v>MA</v>
          </cell>
          <cell r="J4417" t="str">
            <v>01373</v>
          </cell>
          <cell r="K4417" t="str">
            <v>Exact Auto Street Reference Geocoded</v>
          </cell>
          <cell r="M4417" t="str">
            <v>DOD-DEPARTMENT OF DE</v>
          </cell>
          <cell r="N4417" t="str">
            <v>CAPPELLO DISTRICT</v>
          </cell>
          <cell r="P4417">
            <v>44461</v>
          </cell>
          <cell r="Q4417">
            <v>44496.570208333302</v>
          </cell>
          <cell r="R4417">
            <v>44466</v>
          </cell>
          <cell r="S4417" t="str">
            <v>FRANKIE</v>
          </cell>
          <cell r="V4417" t="str">
            <v>42.483624</v>
          </cell>
          <cell r="W4417" t="str">
            <v>-72.604290</v>
          </cell>
        </row>
        <row r="4418">
          <cell r="B4418">
            <v>602076</v>
          </cell>
          <cell r="C4418" t="str">
            <v>FRANCIS PARKER CHARTER</v>
          </cell>
          <cell r="D4418" t="str">
            <v>COSTA</v>
          </cell>
          <cell r="E4418">
            <v>0</v>
          </cell>
          <cell r="F4418" t="str">
            <v>MTWRFSU</v>
          </cell>
          <cell r="G4418" t="str">
            <v>49 ANTIETAM ST</v>
          </cell>
          <cell r="H4418" t="str">
            <v>DEVENS</v>
          </cell>
          <cell r="I4418" t="str">
            <v>MA</v>
          </cell>
          <cell r="J4418" t="str">
            <v>01434</v>
          </cell>
          <cell r="K4418" t="str">
            <v>High Confidence Auto Street Ref Geocoded</v>
          </cell>
          <cell r="M4418" t="str">
            <v>COSTA</v>
          </cell>
          <cell r="N4418" t="str">
            <v>COSTA</v>
          </cell>
          <cell r="P4418">
            <v>44363</v>
          </cell>
          <cell r="Q4418">
            <v>44363.5085300926</v>
          </cell>
          <cell r="S4418" t="str">
            <v>FRANKIE</v>
          </cell>
          <cell r="V4418" t="str">
            <v>42.548272</v>
          </cell>
          <cell r="W4418" t="str">
            <v>-71.607184</v>
          </cell>
        </row>
        <row r="4419">
          <cell r="B4419">
            <v>602077</v>
          </cell>
          <cell r="C4419" t="str">
            <v>ST JOHN THE BAPTIST</v>
          </cell>
          <cell r="D4419" t="str">
            <v>COSTA</v>
          </cell>
          <cell r="E4419">
            <v>0</v>
          </cell>
          <cell r="F4419" t="str">
            <v>T</v>
          </cell>
          <cell r="G4419" t="str">
            <v>19 CHESTNUT ST</v>
          </cell>
          <cell r="H4419" t="str">
            <v>PEABODY</v>
          </cell>
          <cell r="I4419" t="str">
            <v>MA</v>
          </cell>
          <cell r="J4419" t="str">
            <v>01960</v>
          </cell>
          <cell r="K4419" t="str">
            <v>Exact Auto Street Reference Geocoded</v>
          </cell>
          <cell r="M4419" t="str">
            <v>COSTA</v>
          </cell>
          <cell r="N4419" t="str">
            <v>COSTA</v>
          </cell>
          <cell r="P4419">
            <v>44363</v>
          </cell>
          <cell r="Q4419">
            <v>44438.666064814803</v>
          </cell>
          <cell r="R4419">
            <v>44473</v>
          </cell>
          <cell r="S4419" t="str">
            <v>FRANKIE</v>
          </cell>
          <cell r="V4419" t="str">
            <v>42.525276</v>
          </cell>
          <cell r="W4419" t="str">
            <v>-70.929065</v>
          </cell>
        </row>
        <row r="4420">
          <cell r="B4420">
            <v>602079</v>
          </cell>
          <cell r="C4420" t="str">
            <v>TISBURY ELEM SCH</v>
          </cell>
          <cell r="D4420" t="str">
            <v>COSTA</v>
          </cell>
          <cell r="E4420">
            <v>0</v>
          </cell>
          <cell r="F4420" t="str">
            <v>MTWRFSU</v>
          </cell>
          <cell r="G4420" t="str">
            <v>40 W WILLIAM ST</v>
          </cell>
          <cell r="H4420" t="str">
            <v>VINYARD HAVEN</v>
          </cell>
          <cell r="I4420" t="str">
            <v>MA</v>
          </cell>
          <cell r="J4420" t="str">
            <v>02568</v>
          </cell>
          <cell r="K4420" t="str">
            <v>High Confidence Auto Street Ref Geocoded</v>
          </cell>
          <cell r="M4420" t="str">
            <v>COSTA</v>
          </cell>
          <cell r="N4420" t="str">
            <v>COSTA</v>
          </cell>
          <cell r="P4420">
            <v>44363</v>
          </cell>
          <cell r="Q4420">
            <v>44363.5085300926</v>
          </cell>
          <cell r="S4420" t="str">
            <v>FRANKIE</v>
          </cell>
          <cell r="V4420" t="str">
            <v>41.452368</v>
          </cell>
          <cell r="W4420" t="str">
            <v>-70.609482</v>
          </cell>
        </row>
        <row r="4421">
          <cell r="B4421">
            <v>602083</v>
          </cell>
          <cell r="C4421" t="str">
            <v>ELI TERRY JR MIDDLE SCHOOL</v>
          </cell>
          <cell r="D4421" t="str">
            <v>D</v>
          </cell>
          <cell r="E4421">
            <v>0</v>
          </cell>
          <cell r="F4421" t="str">
            <v>F</v>
          </cell>
          <cell r="G4421" t="str">
            <v>21 N MAIN STREET</v>
          </cell>
          <cell r="H4421" t="str">
            <v>TERRYVILLE</v>
          </cell>
          <cell r="I4421" t="str">
            <v>CT</v>
          </cell>
          <cell r="J4421" t="str">
            <v>06786</v>
          </cell>
          <cell r="K4421" t="str">
            <v>Exact Auto Street Reference Geocoded</v>
          </cell>
          <cell r="M4421" t="str">
            <v>DOD-DEPARTMENT OF DE</v>
          </cell>
          <cell r="N4421" t="str">
            <v>CAPPELLO DISTRICT</v>
          </cell>
          <cell r="P4421">
            <v>44392</v>
          </cell>
          <cell r="Q4421">
            <v>44530.867615740703</v>
          </cell>
          <cell r="R4421">
            <v>44728</v>
          </cell>
          <cell r="S4421" t="str">
            <v>FRANKIE</v>
          </cell>
          <cell r="V4421" t="str">
            <v>41.679598</v>
          </cell>
          <cell r="W4421" t="str">
            <v>-73.008971</v>
          </cell>
        </row>
        <row r="4422">
          <cell r="B4422">
            <v>602087</v>
          </cell>
          <cell r="C4422" t="str">
            <v>INDIAN HEAD SCHOOL</v>
          </cell>
          <cell r="E4422">
            <v>0</v>
          </cell>
          <cell r="F4422" t="str">
            <v>MTWRFSU</v>
          </cell>
          <cell r="G4422" t="str">
            <v>726 INDIAN HEAD STREET</v>
          </cell>
          <cell r="H4422" t="str">
            <v>WHITMAN</v>
          </cell>
          <cell r="I4422" t="str">
            <v>MA</v>
          </cell>
          <cell r="J4422" t="str">
            <v>02382</v>
          </cell>
          <cell r="K4422" t="str">
            <v>Low Confidence Auto Street Ref Geocoded</v>
          </cell>
          <cell r="M4422" t="str">
            <v>COSTA</v>
          </cell>
          <cell r="N4422" t="str">
            <v>COSTA</v>
          </cell>
          <cell r="P4422">
            <v>44452</v>
          </cell>
          <cell r="Q4422">
            <v>44459.7504976852</v>
          </cell>
          <cell r="R4422">
            <v>44473</v>
          </cell>
          <cell r="S4422" t="str">
            <v>FRANKIE</v>
          </cell>
          <cell r="V4422" t="str">
            <v>42.061059</v>
          </cell>
          <cell r="W4422" t="str">
            <v>-70.859234</v>
          </cell>
        </row>
        <row r="4423">
          <cell r="B4423">
            <v>602092</v>
          </cell>
          <cell r="C4423" t="str">
            <v>Middle School of Plainville (CT)</v>
          </cell>
          <cell r="D4423" t="str">
            <v>D</v>
          </cell>
          <cell r="E4423">
            <v>0</v>
          </cell>
          <cell r="F4423" t="str">
            <v>R</v>
          </cell>
          <cell r="G4423" t="str">
            <v>150 NORTHWEST DR</v>
          </cell>
          <cell r="H4423" t="str">
            <v>PLAINVILLE</v>
          </cell>
          <cell r="I4423" t="str">
            <v>CT</v>
          </cell>
          <cell r="J4423" t="str">
            <v>06062</v>
          </cell>
          <cell r="K4423" t="str">
            <v>Exact Auto Street Reference Geocoded</v>
          </cell>
          <cell r="M4423" t="str">
            <v>DOD-DEPARTMENT OF DE</v>
          </cell>
          <cell r="N4423" t="str">
            <v>CAPPELLO DISTRICT</v>
          </cell>
          <cell r="P4423">
            <v>44468</v>
          </cell>
          <cell r="Q4423">
            <v>44468.533252314803</v>
          </cell>
          <cell r="R4423">
            <v>44503</v>
          </cell>
          <cell r="S4423" t="str">
            <v>FRANKIE</v>
          </cell>
          <cell r="V4423" t="str">
            <v>41.684775</v>
          </cell>
          <cell r="W4423" t="str">
            <v>-72.889082</v>
          </cell>
        </row>
        <row r="4424">
          <cell r="B4424">
            <v>602093</v>
          </cell>
          <cell r="C4424" t="str">
            <v>Linden Street School (CT)</v>
          </cell>
          <cell r="D4424" t="str">
            <v>D</v>
          </cell>
          <cell r="E4424">
            <v>0</v>
          </cell>
          <cell r="F4424" t="str">
            <v>R</v>
          </cell>
          <cell r="G4424" t="str">
            <v>69 LINDEN STREET</v>
          </cell>
          <cell r="H4424" t="str">
            <v>PLAINVILLE</v>
          </cell>
          <cell r="I4424" t="str">
            <v>CT</v>
          </cell>
          <cell r="J4424" t="str">
            <v>06062</v>
          </cell>
          <cell r="K4424" t="str">
            <v>Exact Auto Street Reference Geocoded</v>
          </cell>
          <cell r="M4424" t="str">
            <v>DOD-DEPARTMENT OF DE</v>
          </cell>
          <cell r="N4424" t="str">
            <v>CAPPELLO DISTRICT</v>
          </cell>
          <cell r="P4424">
            <v>44468</v>
          </cell>
          <cell r="Q4424">
            <v>44530.844270833302</v>
          </cell>
          <cell r="R4424">
            <v>44503</v>
          </cell>
          <cell r="S4424" t="str">
            <v>FRANKIE</v>
          </cell>
          <cell r="V4424" t="str">
            <v>41.668953</v>
          </cell>
          <cell r="W4424" t="str">
            <v>-72.857137</v>
          </cell>
        </row>
        <row r="4425">
          <cell r="B4425">
            <v>602094</v>
          </cell>
          <cell r="C4425" t="str">
            <v>Louis Toffolon School (CT)</v>
          </cell>
          <cell r="D4425" t="str">
            <v>D</v>
          </cell>
          <cell r="E4425">
            <v>0</v>
          </cell>
          <cell r="F4425" t="str">
            <v>R</v>
          </cell>
          <cell r="G4425" t="str">
            <v>145 NORTHWEST DRIVE</v>
          </cell>
          <cell r="H4425" t="str">
            <v>PLAINVILLE</v>
          </cell>
          <cell r="I4425" t="str">
            <v>CT</v>
          </cell>
          <cell r="J4425" t="str">
            <v>06062</v>
          </cell>
          <cell r="K4425" t="str">
            <v>Exact Auto Street Reference Geocoded</v>
          </cell>
          <cell r="M4425" t="str">
            <v>DOD-DEPARTMENT OF DE</v>
          </cell>
          <cell r="N4425" t="str">
            <v>CAPPELLO DISTRICT</v>
          </cell>
          <cell r="P4425">
            <v>44468</v>
          </cell>
          <cell r="Q4425">
            <v>44503.613101851901</v>
          </cell>
          <cell r="R4425">
            <v>44503</v>
          </cell>
          <cell r="S4425" t="str">
            <v>FRANKIE</v>
          </cell>
          <cell r="V4425" t="str">
            <v>41.684885</v>
          </cell>
          <cell r="W4425" t="str">
            <v>-72.889088</v>
          </cell>
        </row>
        <row r="4426">
          <cell r="B4426">
            <v>602095</v>
          </cell>
          <cell r="C4426" t="str">
            <v>Frank T Wheeler School(CT)</v>
          </cell>
          <cell r="D4426" t="str">
            <v>D</v>
          </cell>
          <cell r="E4426">
            <v>0</v>
          </cell>
          <cell r="F4426" t="str">
            <v>R</v>
          </cell>
          <cell r="G4426" t="str">
            <v>15 CLEVELAND MEMORIA</v>
          </cell>
          <cell r="H4426" t="str">
            <v>PLAINVILLE</v>
          </cell>
          <cell r="I4426" t="str">
            <v>CT</v>
          </cell>
          <cell r="J4426" t="str">
            <v>06062</v>
          </cell>
          <cell r="K4426" t="str">
            <v>High Confidence Auto Street Ref Geocoded</v>
          </cell>
          <cell r="M4426" t="str">
            <v>DOD-DEPARTMENT OF DE</v>
          </cell>
          <cell r="N4426" t="str">
            <v>CAPPELLO DISTRICT</v>
          </cell>
          <cell r="P4426">
            <v>44468</v>
          </cell>
          <cell r="Q4426">
            <v>44503.611365740697</v>
          </cell>
          <cell r="R4426">
            <v>44503</v>
          </cell>
          <cell r="S4426" t="str">
            <v>FRANKIE</v>
          </cell>
          <cell r="V4426" t="str">
            <v>41.684528</v>
          </cell>
          <cell r="W4426" t="str">
            <v>-72.853246</v>
          </cell>
        </row>
        <row r="4427">
          <cell r="B4427">
            <v>602098</v>
          </cell>
          <cell r="C4427" t="str">
            <v>GILBERT SCH</v>
          </cell>
          <cell r="D4427" t="str">
            <v>D</v>
          </cell>
          <cell r="E4427">
            <v>0</v>
          </cell>
          <cell r="F4427" t="str">
            <v>M</v>
          </cell>
          <cell r="G4427" t="str">
            <v>200 WILLIAMS AVENUE</v>
          </cell>
          <cell r="H4427" t="str">
            <v>WINCHESTER</v>
          </cell>
          <cell r="I4427" t="str">
            <v>CT</v>
          </cell>
          <cell r="J4427" t="str">
            <v>06098</v>
          </cell>
          <cell r="K4427" t="str">
            <v>High Confidence Auto Street Ref Geocoded</v>
          </cell>
          <cell r="M4427" t="str">
            <v>DOD-DEPARTMENT OF DE</v>
          </cell>
          <cell r="N4427" t="str">
            <v>CAPPELLO DISTRICT</v>
          </cell>
          <cell r="P4427">
            <v>44518</v>
          </cell>
          <cell r="Q4427">
            <v>44518.661331018498</v>
          </cell>
          <cell r="R4427">
            <v>44604</v>
          </cell>
          <cell r="S4427" t="str">
            <v>FRANKIE</v>
          </cell>
          <cell r="V4427" t="str">
            <v>41.929552</v>
          </cell>
          <cell r="W4427" t="str">
            <v>-73.071914</v>
          </cell>
        </row>
        <row r="4428">
          <cell r="B4428">
            <v>602101</v>
          </cell>
          <cell r="C4428" t="str">
            <v>ROBINSON PARK</v>
          </cell>
          <cell r="D4428" t="str">
            <v>D</v>
          </cell>
          <cell r="E4428">
            <v>0</v>
          </cell>
          <cell r="F4428" t="str">
            <v>W</v>
          </cell>
          <cell r="G4428" t="str">
            <v>65 BEGLEY ST</v>
          </cell>
          <cell r="H4428" t="str">
            <v>AGAWAM</v>
          </cell>
          <cell r="I4428" t="str">
            <v>MA</v>
          </cell>
          <cell r="J4428" t="str">
            <v>01001</v>
          </cell>
          <cell r="K4428" t="str">
            <v>Exact Auto Street Reference Geocoded</v>
          </cell>
          <cell r="M4428" t="str">
            <v>DOD-DEPARTMENT OF DE</v>
          </cell>
          <cell r="N4428" t="str">
            <v>CAPPELLO DISTRICT</v>
          </cell>
          <cell r="P4428">
            <v>44652</v>
          </cell>
          <cell r="Q4428">
            <v>44652.3699305556</v>
          </cell>
          <cell r="R4428">
            <v>44684</v>
          </cell>
          <cell r="S4428" t="str">
            <v>ADMIN</v>
          </cell>
          <cell r="V4428" t="str">
            <v>42.089807</v>
          </cell>
          <cell r="W4428" t="str">
            <v>-72.641185</v>
          </cell>
        </row>
        <row r="4429">
          <cell r="B4429">
            <v>602108</v>
          </cell>
          <cell r="C4429" t="str">
            <v>COMM DAY GATEWAY PLEASANT</v>
          </cell>
          <cell r="D4429" t="str">
            <v>COSTA</v>
          </cell>
          <cell r="E4429">
            <v>0</v>
          </cell>
          <cell r="F4429" t="str">
            <v>T</v>
          </cell>
          <cell r="G4429" t="str">
            <v>50 PLEASANT ST</v>
          </cell>
          <cell r="H4429" t="str">
            <v>LAWRENCE</v>
          </cell>
          <cell r="I4429" t="str">
            <v>MA</v>
          </cell>
          <cell r="J4429" t="str">
            <v>01840</v>
          </cell>
          <cell r="K4429" t="str">
            <v>High Confidence Auto Street Ref Geocoded</v>
          </cell>
          <cell r="M4429" t="str">
            <v>COSTA</v>
          </cell>
          <cell r="N4429" t="str">
            <v>COSTA</v>
          </cell>
          <cell r="P4429">
            <v>44509</v>
          </cell>
          <cell r="Q4429">
            <v>44509.877453703702</v>
          </cell>
          <cell r="S4429" t="str">
            <v>FRANKIE</v>
          </cell>
          <cell r="V4429" t="str">
            <v>42.712411</v>
          </cell>
          <cell r="W4429" t="str">
            <v>-71.144914</v>
          </cell>
        </row>
        <row r="4430">
          <cell r="B4430">
            <v>602110</v>
          </cell>
          <cell r="C4430" t="str">
            <v>DEERFIELD ELEM SCH</v>
          </cell>
          <cell r="D4430" t="str">
            <v>D</v>
          </cell>
          <cell r="E4430">
            <v>0</v>
          </cell>
          <cell r="F4430" t="str">
            <v>M</v>
          </cell>
          <cell r="G4430" t="str">
            <v>21 PLEASANT STREET</v>
          </cell>
          <cell r="H4430" t="str">
            <v>SOUTH DEERFIELD</v>
          </cell>
          <cell r="I4430" t="str">
            <v>MA</v>
          </cell>
          <cell r="J4430" t="str">
            <v>01373</v>
          </cell>
          <cell r="K4430" t="str">
            <v>Exact Auto Street Reference Geocoded</v>
          </cell>
          <cell r="M4430" t="str">
            <v>DOD-DEPARTMENT OF DE</v>
          </cell>
          <cell r="N4430" t="str">
            <v>CAPPELLO DISTRICT</v>
          </cell>
          <cell r="P4430">
            <v>44488</v>
          </cell>
          <cell r="Q4430">
            <v>44496.539907407401</v>
          </cell>
          <cell r="R4430">
            <v>44725</v>
          </cell>
          <cell r="S4430" t="str">
            <v>FRANKIE</v>
          </cell>
          <cell r="V4430" t="str">
            <v>42.481586</v>
          </cell>
          <cell r="W4430" t="str">
            <v>-72.610094</v>
          </cell>
        </row>
        <row r="4431">
          <cell r="B4431">
            <v>602114</v>
          </cell>
          <cell r="C4431" t="str">
            <v>GREEN MEADOWS SCH</v>
          </cell>
          <cell r="D4431" t="str">
            <v>D</v>
          </cell>
          <cell r="E4431">
            <v>0</v>
          </cell>
          <cell r="F4431" t="str">
            <v>W</v>
          </cell>
          <cell r="G4431" t="str">
            <v>38 North Road</v>
          </cell>
          <cell r="H4431" t="str">
            <v>HAMPDEN</v>
          </cell>
          <cell r="I4431" t="str">
            <v>MA</v>
          </cell>
          <cell r="J4431" t="str">
            <v>01036</v>
          </cell>
          <cell r="K4431" t="str">
            <v>Exact Auto Street Reference Geocoded</v>
          </cell>
          <cell r="M4431" t="str">
            <v>DOD-DEPARTMENT OF DE</v>
          </cell>
          <cell r="N4431" t="str">
            <v>CAPPELLO DISTRICT</v>
          </cell>
          <cell r="P4431">
            <v>44481</v>
          </cell>
          <cell r="Q4431">
            <v>44481.660208333298</v>
          </cell>
          <cell r="R4431">
            <v>44705</v>
          </cell>
          <cell r="S4431" t="str">
            <v>FRANKIE</v>
          </cell>
          <cell r="V4431" t="str">
            <v>42.065776</v>
          </cell>
          <cell r="W4431" t="str">
            <v>-72.413496</v>
          </cell>
        </row>
        <row r="4432">
          <cell r="B4432">
            <v>602117</v>
          </cell>
          <cell r="C4432" t="str">
            <v>Daniel Webster School</v>
          </cell>
          <cell r="D4432" t="str">
            <v>COSTA</v>
          </cell>
          <cell r="E4432">
            <v>0</v>
          </cell>
          <cell r="F4432" t="str">
            <v>W</v>
          </cell>
          <cell r="G4432" t="str">
            <v>1456 Ocean Street</v>
          </cell>
          <cell r="H4432" t="str">
            <v>MARSHFIELD</v>
          </cell>
          <cell r="I4432" t="str">
            <v>MA</v>
          </cell>
          <cell r="J4432" t="str">
            <v>02050</v>
          </cell>
          <cell r="K4432" t="str">
            <v>Exact Auto Street Reference Geocoded</v>
          </cell>
          <cell r="M4432" t="str">
            <v>COSTA</v>
          </cell>
          <cell r="N4432" t="str">
            <v>COSTA</v>
          </cell>
          <cell r="P4432">
            <v>44600</v>
          </cell>
          <cell r="Q4432">
            <v>44600.569976851897</v>
          </cell>
          <cell r="S4432" t="str">
            <v>FRANKIE</v>
          </cell>
          <cell r="V4432" t="str">
            <v>42.095744</v>
          </cell>
          <cell r="W4432" t="str">
            <v>-70.686504</v>
          </cell>
        </row>
        <row r="4433">
          <cell r="B4433">
            <v>602122</v>
          </cell>
          <cell r="C4433" t="str">
            <v>OLD MILL POND SCHOOL</v>
          </cell>
          <cell r="D4433" t="str">
            <v>D</v>
          </cell>
          <cell r="E4433">
            <v>0</v>
          </cell>
          <cell r="F4433" t="str">
            <v>R</v>
          </cell>
          <cell r="G4433" t="str">
            <v>4107 MAIN ST</v>
          </cell>
          <cell r="H4433" t="str">
            <v>PALMER</v>
          </cell>
          <cell r="I4433" t="str">
            <v>MA</v>
          </cell>
          <cell r="J4433" t="str">
            <v>01069</v>
          </cell>
          <cell r="K4433" t="str">
            <v>Exact Auto Street Reference Geocoded</v>
          </cell>
          <cell r="M4433" t="str">
            <v>DOD-DEPARTMENT OF DE</v>
          </cell>
          <cell r="N4433" t="str">
            <v>CAPPELLO DISTRICT</v>
          </cell>
          <cell r="P4433">
            <v>44636</v>
          </cell>
          <cell r="Q4433">
            <v>44636.632916666698</v>
          </cell>
          <cell r="R4433">
            <v>44699</v>
          </cell>
          <cell r="S4433" t="str">
            <v>FRANKIE</v>
          </cell>
          <cell r="V4433" t="str">
            <v>42.188760</v>
          </cell>
          <cell r="W4433" t="str">
            <v>-72.340102</v>
          </cell>
        </row>
        <row r="4434">
          <cell r="B4434">
            <v>602127</v>
          </cell>
          <cell r="C4434" t="str">
            <v>MILDRED H AITKEN SCH</v>
          </cell>
          <cell r="D4434" t="str">
            <v>COSTA</v>
          </cell>
          <cell r="E4434">
            <v>0</v>
          </cell>
          <cell r="F4434" t="str">
            <v>R</v>
          </cell>
          <cell r="G4434" t="str">
            <v>165 NEWMAN AVENUE</v>
          </cell>
          <cell r="H4434" t="str">
            <v>SEEKONK</v>
          </cell>
          <cell r="I4434" t="str">
            <v>MA</v>
          </cell>
          <cell r="J4434" t="str">
            <v>02771</v>
          </cell>
          <cell r="K4434" t="str">
            <v>Exact Auto Street Reference Geocoded</v>
          </cell>
          <cell r="M4434" t="str">
            <v>COSTA</v>
          </cell>
          <cell r="N4434" t="str">
            <v>COSTA</v>
          </cell>
          <cell r="P4434">
            <v>44581</v>
          </cell>
          <cell r="Q4434">
            <v>44581.599768518499</v>
          </cell>
          <cell r="S4434" t="str">
            <v>FRANKIE</v>
          </cell>
          <cell r="V4434" t="str">
            <v>41.845672</v>
          </cell>
          <cell r="W4434" t="str">
            <v>-71.334272</v>
          </cell>
        </row>
        <row r="4435">
          <cell r="B4435">
            <v>602137</v>
          </cell>
          <cell r="C4435" t="str">
            <v>ERVING ELEMENTARY SCHOOL - USDA</v>
          </cell>
          <cell r="D4435" t="str">
            <v>MA USDA</v>
          </cell>
          <cell r="E4435">
            <v>0</v>
          </cell>
          <cell r="F4435" t="str">
            <v>R</v>
          </cell>
          <cell r="G4435" t="str">
            <v>28 NORTHFIELD ROAD</v>
          </cell>
          <cell r="H4435" t="str">
            <v>ERVING</v>
          </cell>
          <cell r="I4435" t="str">
            <v>MA</v>
          </cell>
          <cell r="J4435" t="str">
            <v>01344</v>
          </cell>
          <cell r="K4435" t="str">
            <v>Exact Auto Street Reference Geocoded</v>
          </cell>
          <cell r="M4435" t="str">
            <v>DOD-DEPARTMENT OF DE</v>
          </cell>
          <cell r="N4435" t="str">
            <v>CAPPELLO DISTRICT</v>
          </cell>
          <cell r="O4435" t="str">
            <v>driver must come to side of building near dumpsters 2nd door</v>
          </cell>
          <cell r="P4435">
            <v>44657</v>
          </cell>
          <cell r="Q4435">
            <v>44657.665671296301</v>
          </cell>
          <cell r="R4435">
            <v>44707</v>
          </cell>
          <cell r="S4435" t="str">
            <v>ADMIN</v>
          </cell>
          <cell r="V4435" t="str">
            <v>42.588627</v>
          </cell>
          <cell r="W4435" t="str">
            <v>-72.483963</v>
          </cell>
        </row>
        <row r="4436">
          <cell r="B4436">
            <v>602139</v>
          </cell>
          <cell r="C4436" t="str">
            <v>Shutesbury Elem.</v>
          </cell>
          <cell r="D4436" t="str">
            <v>D</v>
          </cell>
          <cell r="E4436">
            <v>0</v>
          </cell>
          <cell r="F4436" t="str">
            <v>M</v>
          </cell>
          <cell r="G4436" t="str">
            <v>23 W Pelham Road</v>
          </cell>
          <cell r="H4436" t="str">
            <v>SHUTESBURY</v>
          </cell>
          <cell r="I4436" t="str">
            <v>MA</v>
          </cell>
          <cell r="J4436" t="str">
            <v>01072</v>
          </cell>
          <cell r="K4436" t="str">
            <v>Exact Auto Street Reference Geocoded</v>
          </cell>
          <cell r="M4436" t="str">
            <v>DOD-DEPARTMENT OF DE</v>
          </cell>
          <cell r="N4436" t="str">
            <v>CAPPELLO DISTRICT</v>
          </cell>
          <cell r="P4436">
            <v>44574</v>
          </cell>
          <cell r="Q4436">
            <v>44601.605613425898</v>
          </cell>
          <cell r="R4436">
            <v>44627</v>
          </cell>
          <cell r="S4436" t="str">
            <v>FRANKIE</v>
          </cell>
          <cell r="V4436" t="str">
            <v>42.449096</v>
          </cell>
          <cell r="W4436" t="str">
            <v>-72.427805</v>
          </cell>
        </row>
        <row r="4437">
          <cell r="B4437">
            <v>602142</v>
          </cell>
          <cell r="C4437" t="str">
            <v>SAINT BRIDGET SCHOOL</v>
          </cell>
          <cell r="D4437" t="str">
            <v>COSTA</v>
          </cell>
          <cell r="E4437">
            <v>0</v>
          </cell>
          <cell r="F4437" t="str">
            <v>R</v>
          </cell>
          <cell r="G4437" t="str">
            <v>832 WORCESTER RD</v>
          </cell>
          <cell r="H4437" t="str">
            <v>FRAMINGHAM</v>
          </cell>
          <cell r="I4437" t="str">
            <v>MA</v>
          </cell>
          <cell r="J4437" t="str">
            <v>01702</v>
          </cell>
          <cell r="K4437" t="str">
            <v>Exact Auto Street Reference Geocoded</v>
          </cell>
          <cell r="M4437" t="str">
            <v>COSTA</v>
          </cell>
          <cell r="N4437" t="str">
            <v>COSTA</v>
          </cell>
          <cell r="P4437">
            <v>44581</v>
          </cell>
          <cell r="Q4437">
            <v>44581.6007060185</v>
          </cell>
          <cell r="S4437" t="str">
            <v>FRANKIE</v>
          </cell>
          <cell r="V4437" t="str">
            <v>42.299435</v>
          </cell>
          <cell r="W4437" t="str">
            <v>-71.430921</v>
          </cell>
        </row>
        <row r="4438">
          <cell r="B4438">
            <v>60740</v>
          </cell>
          <cell r="C4438" t="str">
            <v>Claires</v>
          </cell>
          <cell r="D4438" t="str">
            <v>A</v>
          </cell>
          <cell r="E4438">
            <v>0</v>
          </cell>
          <cell r="F4438" t="str">
            <v>MF</v>
          </cell>
          <cell r="G4438" t="str">
            <v>1000 Chapel St</v>
          </cell>
          <cell r="H4438" t="str">
            <v>NEW HAVEN</v>
          </cell>
          <cell r="I4438" t="str">
            <v>CT</v>
          </cell>
          <cell r="J4438" t="str">
            <v>06510</v>
          </cell>
          <cell r="K4438" t="str">
            <v>High Confidence Auto Street Ref Geocoded</v>
          </cell>
          <cell r="M4438" t="str">
            <v>LORI BLAIR</v>
          </cell>
          <cell r="N4438" t="str">
            <v>BLAIR DISTRICT</v>
          </cell>
          <cell r="O4438" t="str">
            <v>Priority Delivery until 4/9/18...fp</v>
          </cell>
          <cell r="P4438">
            <v>39379</v>
          </cell>
          <cell r="Q4438">
            <v>44299.509618055599</v>
          </cell>
          <cell r="R4438">
            <v>44766</v>
          </cell>
          <cell r="S4438" t="str">
            <v>FRANKIE</v>
          </cell>
          <cell r="V4438" t="str">
            <v>41.307301</v>
          </cell>
          <cell r="W4438" t="str">
            <v>-72.928765</v>
          </cell>
        </row>
        <row r="4439">
          <cell r="B4439">
            <v>61651</v>
          </cell>
          <cell r="C4439" t="str">
            <v>Chapel Haven Inc.</v>
          </cell>
          <cell r="E4439">
            <v>0</v>
          </cell>
          <cell r="F4439" t="str">
            <v>M</v>
          </cell>
          <cell r="G4439" t="str">
            <v>1040 Whalley ave</v>
          </cell>
          <cell r="H4439" t="str">
            <v>NEW HAVEN</v>
          </cell>
          <cell r="I4439" t="str">
            <v>CT</v>
          </cell>
          <cell r="J4439" t="str">
            <v>06515</v>
          </cell>
          <cell r="K4439" t="str">
            <v>Exact Auto Street Reference Geocoded</v>
          </cell>
          <cell r="M4439" t="str">
            <v>LORI BLAIR</v>
          </cell>
          <cell r="N4439" t="str">
            <v>BLAIR DISTRICT</v>
          </cell>
          <cell r="P4439">
            <v>39069</v>
          </cell>
          <cell r="Q4439">
            <v>44299.509618055599</v>
          </cell>
          <cell r="R4439">
            <v>44313</v>
          </cell>
          <cell r="S4439" t="str">
            <v>FRANKIE</v>
          </cell>
          <cell r="V4439" t="str">
            <v>41.328741</v>
          </cell>
          <cell r="W4439" t="str">
            <v>-72.964812</v>
          </cell>
        </row>
        <row r="4440">
          <cell r="B4440">
            <v>61658</v>
          </cell>
          <cell r="C4440" t="str">
            <v>NEW HAVEN JOBCOR CULINARY</v>
          </cell>
          <cell r="D4440" t="str">
            <v>COSTA</v>
          </cell>
          <cell r="E4440">
            <v>0</v>
          </cell>
          <cell r="F4440" t="str">
            <v>MR</v>
          </cell>
          <cell r="G4440" t="str">
            <v>**DO NOT USE**</v>
          </cell>
          <cell r="H4440" t="str">
            <v>NEW HAVEN</v>
          </cell>
          <cell r="I4440" t="str">
            <v>CT</v>
          </cell>
          <cell r="J4440" t="str">
            <v>06515</v>
          </cell>
          <cell r="K4440" t="str">
            <v>Postal Geocoded</v>
          </cell>
          <cell r="M4440" t="str">
            <v>COSTA</v>
          </cell>
          <cell r="N4440" t="str">
            <v>COSTA</v>
          </cell>
          <cell r="P4440">
            <v>44002</v>
          </cell>
          <cell r="Q4440">
            <v>44028.581053240698</v>
          </cell>
          <cell r="S4440" t="str">
            <v>FRANKIE</v>
          </cell>
          <cell r="V4440" t="str">
            <v>41.330500</v>
          </cell>
          <cell r="W4440" t="str">
            <v>-72.964000</v>
          </cell>
        </row>
        <row r="4441">
          <cell r="B4441">
            <v>760001</v>
          </cell>
          <cell r="C4441" t="str">
            <v>BRIDGEPORT CORRECTIONS</v>
          </cell>
          <cell r="D4441" t="str">
            <v>DOC</v>
          </cell>
          <cell r="E4441">
            <v>0</v>
          </cell>
          <cell r="F4441" t="str">
            <v>M</v>
          </cell>
          <cell r="G4441" t="str">
            <v>1106 NORTH AVENUE</v>
          </cell>
          <cell r="H4441" t="str">
            <v>BRIDGEPORT</v>
          </cell>
          <cell r="I4441" t="str">
            <v>CT</v>
          </cell>
          <cell r="J4441" t="str">
            <v>06604</v>
          </cell>
          <cell r="K4441" t="str">
            <v>Self Geocoded</v>
          </cell>
          <cell r="L4441" t="str">
            <v>IS;EJ;D.O.C</v>
          </cell>
          <cell r="M4441" t="str">
            <v>STATE OF CT-BROADLIN</v>
          </cell>
          <cell r="N4441" t="str">
            <v>SIERING DISTRICT</v>
          </cell>
          <cell r="O4441" t="str">
            <v>EFFECTIVE 8/10/20 Del in all locations unless cust chooses not to.</v>
          </cell>
          <cell r="P4441">
            <v>43759</v>
          </cell>
          <cell r="Q4441">
            <v>44516.668657407397</v>
          </cell>
          <cell r="R4441">
            <v>44766</v>
          </cell>
          <cell r="S4441" t="str">
            <v>ADMIN</v>
          </cell>
          <cell r="V4441" t="str">
            <v>41.189969</v>
          </cell>
          <cell r="W4441" t="str">
            <v>-73.199013</v>
          </cell>
        </row>
        <row r="4442">
          <cell r="B4442">
            <v>760002</v>
          </cell>
          <cell r="C4442" t="str">
            <v>BROOKLYN CORRECTIONAL INST</v>
          </cell>
          <cell r="D4442" t="str">
            <v>DOC</v>
          </cell>
          <cell r="E4442">
            <v>0</v>
          </cell>
          <cell r="F4442" t="str">
            <v>MR</v>
          </cell>
          <cell r="G4442" t="str">
            <v>59 HARTFORD ROAD</v>
          </cell>
          <cell r="H4442" t="str">
            <v>BROOKLYN</v>
          </cell>
          <cell r="I4442" t="str">
            <v>CT</v>
          </cell>
          <cell r="J4442" t="str">
            <v>06234</v>
          </cell>
          <cell r="K4442" t="str">
            <v>Exact Auto Street Reference Geocoded</v>
          </cell>
          <cell r="L4442" t="str">
            <v>IS;LG;EJ;32 ;D.O.C</v>
          </cell>
          <cell r="M4442" t="str">
            <v>STATE OF CT-BROADLIN</v>
          </cell>
          <cell r="N4442" t="str">
            <v>SIERING DISTRICT</v>
          </cell>
          <cell r="O4442" t="str">
            <v>EFFECTIVE 8/10/20 Del in all locations unless cust chooses not to.</v>
          </cell>
          <cell r="P4442">
            <v>43759</v>
          </cell>
          <cell r="Q4442">
            <v>44516.668657407397</v>
          </cell>
          <cell r="R4442">
            <v>44766</v>
          </cell>
          <cell r="S4442" t="str">
            <v>ADMIN</v>
          </cell>
          <cell r="V4442" t="str">
            <v>41.786152</v>
          </cell>
          <cell r="W4442" t="str">
            <v>-71.954026</v>
          </cell>
        </row>
        <row r="4443">
          <cell r="B4443">
            <v>760003</v>
          </cell>
          <cell r="C4443" t="str">
            <v>CAFE 24 NORTH CORRECTIONS</v>
          </cell>
          <cell r="D4443" t="str">
            <v>DOC</v>
          </cell>
          <cell r="E4443">
            <v>0</v>
          </cell>
          <cell r="F4443" t="str">
            <v>T</v>
          </cell>
          <cell r="G4443" t="str">
            <v>24 WOLCOTT HILL RD</v>
          </cell>
          <cell r="H4443" t="str">
            <v>WETHERFIELD</v>
          </cell>
          <cell r="I4443" t="str">
            <v>CT</v>
          </cell>
          <cell r="J4443" t="str">
            <v>06109</v>
          </cell>
          <cell r="K4443" t="str">
            <v>High Confidence Auto Street Ref Geocoded</v>
          </cell>
          <cell r="L4443" t="str">
            <v>IS;EJ;LG;D.O.C</v>
          </cell>
          <cell r="M4443" t="str">
            <v>STATE OF CT-BROADLIN</v>
          </cell>
          <cell r="N4443" t="str">
            <v>SIERING DISTRICT</v>
          </cell>
          <cell r="O4443" t="str">
            <v>03/23/20 Go to main entrance. Your temp will be checked and you will be asked a few questions.</v>
          </cell>
          <cell r="P4443">
            <v>43759</v>
          </cell>
          <cell r="Q4443">
            <v>44516.668657407397</v>
          </cell>
          <cell r="R4443">
            <v>44312</v>
          </cell>
          <cell r="S4443" t="str">
            <v>ADMIN</v>
          </cell>
          <cell r="V4443" t="str">
            <v>41.725613</v>
          </cell>
          <cell r="W4443" t="str">
            <v>-72.673253</v>
          </cell>
        </row>
        <row r="4444">
          <cell r="B4444">
            <v>760004</v>
          </cell>
          <cell r="C4444" t="str">
            <v>CHESHIRE CORRECTIONS</v>
          </cell>
          <cell r="D4444" t="str">
            <v>DOC</v>
          </cell>
          <cell r="E4444">
            <v>0</v>
          </cell>
          <cell r="F4444" t="str">
            <v>R</v>
          </cell>
          <cell r="G4444" t="str">
            <v>900 HIGHLAND AVENUE</v>
          </cell>
          <cell r="H4444" t="str">
            <v>CHESHIRE</v>
          </cell>
          <cell r="I4444" t="str">
            <v>CT</v>
          </cell>
          <cell r="J4444" t="str">
            <v>06410</v>
          </cell>
          <cell r="K4444" t="str">
            <v>High Confidence Auto Street Ref Geocoded</v>
          </cell>
          <cell r="L4444" t="str">
            <v>IS;EJ;D.O.C</v>
          </cell>
          <cell r="M4444" t="str">
            <v>STATE OF CT-BROADLIN</v>
          </cell>
          <cell r="N4444" t="str">
            <v>SIERING DISTRICT</v>
          </cell>
          <cell r="O4444" t="str">
            <v>EFFECTIVE 8/10/20 Del in all locations unless cust chooses not to.</v>
          </cell>
          <cell r="P4444">
            <v>43759</v>
          </cell>
          <cell r="Q4444">
            <v>44516.668657407397</v>
          </cell>
          <cell r="R4444">
            <v>44762</v>
          </cell>
          <cell r="S4444" t="str">
            <v>ADMIN</v>
          </cell>
          <cell r="V4444" t="str">
            <v>41.522461</v>
          </cell>
          <cell r="W4444" t="str">
            <v>-72.896782</v>
          </cell>
        </row>
        <row r="4445">
          <cell r="B4445">
            <v>760005</v>
          </cell>
          <cell r="C4445" t="str">
            <v>CORRIGAN CORRECTIONAL INST</v>
          </cell>
          <cell r="D4445" t="str">
            <v>DOC</v>
          </cell>
          <cell r="E4445">
            <v>0</v>
          </cell>
          <cell r="F4445" t="str">
            <v>R</v>
          </cell>
          <cell r="G4445" t="str">
            <v>986 NORWICH-NEW LONDON TPK</v>
          </cell>
          <cell r="H4445" t="str">
            <v>UNCASVILLE</v>
          </cell>
          <cell r="I4445" t="str">
            <v>CT</v>
          </cell>
          <cell r="J4445" t="str">
            <v>06382</v>
          </cell>
          <cell r="K4445" t="str">
            <v>High Confidence Auto Street Ref Geocoded</v>
          </cell>
          <cell r="L4445" t="str">
            <v>IS;EJ;D.O.C</v>
          </cell>
          <cell r="M4445" t="str">
            <v>STATE OF CT-BROADLIN</v>
          </cell>
          <cell r="N4445" t="str">
            <v>SIERING DISTRICT</v>
          </cell>
          <cell r="O4445" t="str">
            <v>EFFECTIVE 8/10/20 Del in all locations unless cust chooses not to.</v>
          </cell>
          <cell r="P4445">
            <v>43759</v>
          </cell>
          <cell r="Q4445">
            <v>44516.668657407397</v>
          </cell>
          <cell r="R4445">
            <v>44762</v>
          </cell>
          <cell r="S4445" t="str">
            <v>ADMIN</v>
          </cell>
          <cell r="V4445" t="str">
            <v>41.452056</v>
          </cell>
          <cell r="W4445" t="str">
            <v>-72.107441</v>
          </cell>
        </row>
        <row r="4446">
          <cell r="B4446">
            <v>760006</v>
          </cell>
          <cell r="C4446" t="str">
            <v>CYBULSKI CORRECTIONS</v>
          </cell>
          <cell r="D4446" t="str">
            <v>DOC</v>
          </cell>
          <cell r="E4446">
            <v>0</v>
          </cell>
          <cell r="F4446" t="str">
            <v>R</v>
          </cell>
          <cell r="G4446" t="str">
            <v>264 BILTON ROAD</v>
          </cell>
          <cell r="H4446" t="str">
            <v>SOMERS</v>
          </cell>
          <cell r="I4446" t="str">
            <v>CT</v>
          </cell>
          <cell r="J4446" t="str">
            <v>06017</v>
          </cell>
          <cell r="K4446" t="str">
            <v>High Confidence Auto Street Ref Geocoded</v>
          </cell>
          <cell r="L4446" t="str">
            <v>IS;LG MUST;EJ;D.O.C</v>
          </cell>
          <cell r="M4446" t="str">
            <v>STATE OF CT-BROADLIN</v>
          </cell>
          <cell r="N4446" t="str">
            <v>SIERING DISTRICT</v>
          </cell>
          <cell r="P4446">
            <v>43759</v>
          </cell>
          <cell r="Q4446">
            <v>44516.668657407397</v>
          </cell>
          <cell r="R4446">
            <v>44762</v>
          </cell>
          <cell r="S4446" t="str">
            <v>ADMIN</v>
          </cell>
          <cell r="V4446" t="str">
            <v>42.020244</v>
          </cell>
          <cell r="W4446" t="str">
            <v>-72.502615</v>
          </cell>
        </row>
        <row r="4447">
          <cell r="B4447">
            <v>760007</v>
          </cell>
          <cell r="C4447" t="str">
            <v>ST.-DOC-ENFIELD CORRECTION</v>
          </cell>
          <cell r="D4447" t="str">
            <v>DOC</v>
          </cell>
          <cell r="E4447">
            <v>0</v>
          </cell>
          <cell r="F4447" t="str">
            <v>T</v>
          </cell>
          <cell r="G4447" t="str">
            <v>289 SHAKER RD</v>
          </cell>
          <cell r="H4447" t="str">
            <v>ENFIELD</v>
          </cell>
          <cell r="I4447" t="str">
            <v>CT</v>
          </cell>
          <cell r="J4447" t="str">
            <v>06083</v>
          </cell>
          <cell r="K4447" t="str">
            <v>Low Confidence Auto Street Ref Geocoded</v>
          </cell>
          <cell r="M4447" t="str">
            <v>STATE OF CT-BROADLIN</v>
          </cell>
          <cell r="N4447" t="str">
            <v>SIERING DISTRICT</v>
          </cell>
          <cell r="P4447">
            <v>44657</v>
          </cell>
          <cell r="Q4447">
            <v>44686.560370370396</v>
          </cell>
          <cell r="R4447">
            <v>44657</v>
          </cell>
          <cell r="S4447" t="str">
            <v>FRANKIE</v>
          </cell>
          <cell r="V4447" t="str">
            <v>41.998015</v>
          </cell>
          <cell r="W4447" t="str">
            <v>-72.502257</v>
          </cell>
        </row>
        <row r="4448">
          <cell r="B4448">
            <v>760008</v>
          </cell>
          <cell r="C4448" t="str">
            <v>GARNER CORRECTIONS</v>
          </cell>
          <cell r="D4448" t="str">
            <v>DOC</v>
          </cell>
          <cell r="E4448">
            <v>0</v>
          </cell>
          <cell r="F4448" t="str">
            <v>T</v>
          </cell>
          <cell r="G4448" t="str">
            <v>50 NUNNAWAUK ROAD</v>
          </cell>
          <cell r="H4448" t="str">
            <v>NEWTOWN</v>
          </cell>
          <cell r="I4448" t="str">
            <v>CT</v>
          </cell>
          <cell r="J4448" t="str">
            <v>06470</v>
          </cell>
          <cell r="K4448" t="str">
            <v>Exact Auto Street Reference Geocoded</v>
          </cell>
          <cell r="L4448" t="str">
            <v>IS;EJ;LG;D.O.C</v>
          </cell>
          <cell r="M4448" t="str">
            <v>STATE OF CT-BROADLIN</v>
          </cell>
          <cell r="N4448" t="str">
            <v>SIERING DISTRICT</v>
          </cell>
          <cell r="O4448" t="str">
            <v>8/24/2020 - Do not deliver in facility until further notice. Contact Trans with questions.</v>
          </cell>
          <cell r="P4448">
            <v>43759</v>
          </cell>
          <cell r="Q4448">
            <v>44684.484131944402</v>
          </cell>
          <cell r="R4448">
            <v>44760</v>
          </cell>
          <cell r="S4448" t="str">
            <v>ADMIN</v>
          </cell>
          <cell r="V4448" t="str">
            <v>41.395948</v>
          </cell>
          <cell r="W4448" t="str">
            <v>-73.275770</v>
          </cell>
        </row>
        <row r="4449">
          <cell r="B4449">
            <v>760009</v>
          </cell>
          <cell r="C4449" t="str">
            <v>HARTFORD CORRECTIONAL CENTER</v>
          </cell>
          <cell r="D4449" t="str">
            <v>DOC</v>
          </cell>
          <cell r="E4449">
            <v>0</v>
          </cell>
          <cell r="F4449" t="str">
            <v>M</v>
          </cell>
          <cell r="G4449" t="str">
            <v>177 WESTON STREET SOUTH</v>
          </cell>
          <cell r="H4449" t="str">
            <v>HARTFORD</v>
          </cell>
          <cell r="I4449" t="str">
            <v>CT</v>
          </cell>
          <cell r="J4449" t="str">
            <v>06120</v>
          </cell>
          <cell r="K4449" t="str">
            <v>Self Geocoded</v>
          </cell>
          <cell r="L4449" t="str">
            <v>IS;EJ;LG;D.O.C</v>
          </cell>
          <cell r="M4449" t="str">
            <v>STATE OF CT-BROADLIN</v>
          </cell>
          <cell r="N4449" t="str">
            <v>SIERING DISTRICT</v>
          </cell>
          <cell r="O4449" t="str">
            <v>EFFECTIVE 8/10/20 Del in all locations unless cust chooses not to.</v>
          </cell>
          <cell r="P4449">
            <v>43759</v>
          </cell>
          <cell r="Q4449">
            <v>44516.668657407397</v>
          </cell>
          <cell r="R4449">
            <v>44766</v>
          </cell>
          <cell r="S4449" t="str">
            <v>ADMIN</v>
          </cell>
          <cell r="V4449" t="str">
            <v>41.793212</v>
          </cell>
          <cell r="W4449" t="str">
            <v>-72.659901</v>
          </cell>
        </row>
        <row r="4450">
          <cell r="B4450">
            <v>760010</v>
          </cell>
          <cell r="C4450" t="str">
            <v>MACDOUGALL CORRECTIONAL INST</v>
          </cell>
          <cell r="D4450" t="str">
            <v>DOC</v>
          </cell>
          <cell r="E4450">
            <v>2</v>
          </cell>
          <cell r="F4450" t="str">
            <v>WF</v>
          </cell>
          <cell r="G4450" t="str">
            <v>1153 EAST STREET SOUTH</v>
          </cell>
          <cell r="H4450" t="str">
            <v>SUFFIELD</v>
          </cell>
          <cell r="I4450" t="str">
            <v>CT</v>
          </cell>
          <cell r="J4450" t="str">
            <v>06078</v>
          </cell>
          <cell r="K4450" t="str">
            <v>Exact Auto Street Reference Geocoded</v>
          </cell>
          <cell r="L4450" t="str">
            <v>IS;DK;53;EJ;D.O.C</v>
          </cell>
          <cell r="M4450" t="str">
            <v>STATE OF CT-BROADLIN</v>
          </cell>
          <cell r="N4450" t="str">
            <v>SIERING DISTRICT</v>
          </cell>
          <cell r="O4450" t="str">
            <v>EFFECTIVE 8/10/20 Del in all locations unless cust chooses not to.</v>
          </cell>
          <cell r="P4450">
            <v>43759</v>
          </cell>
          <cell r="Q4450">
            <v>44742.757071759297</v>
          </cell>
          <cell r="R4450">
            <v>44763</v>
          </cell>
          <cell r="S4450" t="str">
            <v>FRANKIE</v>
          </cell>
          <cell r="V4450" t="str">
            <v>41.948034</v>
          </cell>
          <cell r="W4450" t="str">
            <v>-72.628337</v>
          </cell>
        </row>
        <row r="4451">
          <cell r="B4451">
            <v>760011</v>
          </cell>
          <cell r="C4451" t="str">
            <v>NEW HAVEN CORRECTIONS</v>
          </cell>
          <cell r="D4451" t="str">
            <v>DOC</v>
          </cell>
          <cell r="E4451">
            <v>0</v>
          </cell>
          <cell r="F4451" t="str">
            <v>T</v>
          </cell>
          <cell r="G4451" t="str">
            <v>245 WHALLEY AVENUE</v>
          </cell>
          <cell r="H4451" t="str">
            <v>NEW HAVEN</v>
          </cell>
          <cell r="I4451" t="str">
            <v>CT</v>
          </cell>
          <cell r="J4451" t="str">
            <v>06513</v>
          </cell>
          <cell r="K4451" t="str">
            <v>High Confidence Auto Street Ref Geocoded</v>
          </cell>
          <cell r="L4451" t="str">
            <v>IS;1AXL;LG;D.O.C;EJ</v>
          </cell>
          <cell r="M4451" t="str">
            <v>STATE OF CT-BROADLIN</v>
          </cell>
          <cell r="N4451" t="str">
            <v>SIERING DISTRICT</v>
          </cell>
          <cell r="O4451" t="str">
            <v>Deliver off County Street.</v>
          </cell>
          <cell r="P4451">
            <v>43759</v>
          </cell>
          <cell r="Q4451">
            <v>44516.669363425899</v>
          </cell>
          <cell r="R4451">
            <v>44760</v>
          </cell>
          <cell r="S4451" t="str">
            <v>ADMIN</v>
          </cell>
          <cell r="V4451" t="str">
            <v>41.316151</v>
          </cell>
          <cell r="W4451" t="str">
            <v>-72.940792</v>
          </cell>
        </row>
        <row r="4452">
          <cell r="B4452">
            <v>760013</v>
          </cell>
          <cell r="C4452" t="str">
            <v>RADGOWSKI CORRECTIONAL INST</v>
          </cell>
          <cell r="D4452" t="str">
            <v>DOC</v>
          </cell>
          <cell r="E4452">
            <v>0</v>
          </cell>
          <cell r="F4452" t="str">
            <v>R</v>
          </cell>
          <cell r="G4452" t="str">
            <v>982 NORWICH-NEW LONDON TPK</v>
          </cell>
          <cell r="H4452" t="str">
            <v>UNCASVILLE</v>
          </cell>
          <cell r="I4452" t="str">
            <v>CT</v>
          </cell>
          <cell r="J4452" t="str">
            <v>06382</v>
          </cell>
          <cell r="K4452" t="str">
            <v>High Confidence Auto Street Ref Geocoded</v>
          </cell>
          <cell r="L4452" t="str">
            <v>IS;EJ;D.O.C</v>
          </cell>
          <cell r="M4452" t="str">
            <v>STATE OF CT-BROADLIN</v>
          </cell>
          <cell r="N4452" t="str">
            <v>SIERING DISTRICT</v>
          </cell>
          <cell r="O4452" t="str">
            <v>EFFECTIVE 8/10/20 Del in all locations unless cust chooses not to.</v>
          </cell>
          <cell r="P4452">
            <v>43759</v>
          </cell>
          <cell r="Q4452">
            <v>44516.668657407397</v>
          </cell>
          <cell r="R4452">
            <v>44469</v>
          </cell>
          <cell r="S4452" t="str">
            <v>ADMIN</v>
          </cell>
          <cell r="V4452" t="str">
            <v>41.451859</v>
          </cell>
          <cell r="W4452" t="str">
            <v>-72.107471</v>
          </cell>
        </row>
        <row r="4453">
          <cell r="B4453">
            <v>760014</v>
          </cell>
          <cell r="C4453" t="str">
            <v>ROBINSON CORRECTIONS</v>
          </cell>
          <cell r="D4453" t="str">
            <v>DOC</v>
          </cell>
          <cell r="E4453">
            <v>0</v>
          </cell>
          <cell r="F4453" t="str">
            <v>T</v>
          </cell>
          <cell r="G4453" t="str">
            <v>285 SHAKER ROAD</v>
          </cell>
          <cell r="H4453" t="str">
            <v>ENFIELD</v>
          </cell>
          <cell r="I4453" t="str">
            <v>CT</v>
          </cell>
          <cell r="J4453" t="str">
            <v>06083</v>
          </cell>
          <cell r="K4453" t="str">
            <v>Low Confidence Auto Street Ref Geocoded</v>
          </cell>
          <cell r="L4453" t="str">
            <v>IS;EJ;DK;D.O.C</v>
          </cell>
          <cell r="M4453" t="str">
            <v>STATE OF CT-BROADLIN</v>
          </cell>
          <cell r="N4453" t="str">
            <v>SIERING DISTRICT</v>
          </cell>
          <cell r="O4453" t="str">
            <v>When calling press 0</v>
          </cell>
          <cell r="P4453">
            <v>43759</v>
          </cell>
          <cell r="Q4453">
            <v>44634.599618055603</v>
          </cell>
          <cell r="R4453">
            <v>44760</v>
          </cell>
          <cell r="S4453" t="str">
            <v>FRANKIE</v>
          </cell>
          <cell r="V4453" t="str">
            <v>41.998015</v>
          </cell>
          <cell r="W4453" t="str">
            <v>-72.502257</v>
          </cell>
        </row>
        <row r="4454">
          <cell r="B4454">
            <v>760015</v>
          </cell>
          <cell r="C4454" t="str">
            <v>SOMERS PRISON OSBORN CORR</v>
          </cell>
          <cell r="D4454" t="str">
            <v>DOC</v>
          </cell>
          <cell r="E4454">
            <v>2</v>
          </cell>
          <cell r="F4454" t="str">
            <v>W</v>
          </cell>
          <cell r="G4454" t="str">
            <v>100 BILTON ROAD</v>
          </cell>
          <cell r="H4454" t="str">
            <v>SOMERS</v>
          </cell>
          <cell r="I4454" t="str">
            <v>CT</v>
          </cell>
          <cell r="J4454" t="str">
            <v>06071</v>
          </cell>
          <cell r="K4454" t="str">
            <v>Exact Auto Street Reference Geocoded</v>
          </cell>
          <cell r="L4454" t="str">
            <v>IS;EJ;D.O.C</v>
          </cell>
          <cell r="M4454" t="str">
            <v>STATE OF CT-BROADLIN</v>
          </cell>
          <cell r="N4454" t="str">
            <v>SIERING DISTRICT</v>
          </cell>
          <cell r="O4454" t="str">
            <v>EFFECTIVE 8/10/20 Del in all locations unless cust chooses not to.</v>
          </cell>
          <cell r="P4454">
            <v>43759</v>
          </cell>
          <cell r="Q4454">
            <v>44691.578113425901</v>
          </cell>
          <cell r="R4454">
            <v>44761</v>
          </cell>
          <cell r="S4454" t="str">
            <v>FRANKIE</v>
          </cell>
          <cell r="V4454" t="str">
            <v>42.031813</v>
          </cell>
          <cell r="W4454" t="str">
            <v>-72.500473</v>
          </cell>
        </row>
        <row r="4455">
          <cell r="B4455">
            <v>760016</v>
          </cell>
          <cell r="C4455" t="str">
            <v>WALKER RECEPTION CORRECTIONS</v>
          </cell>
          <cell r="D4455" t="str">
            <v>DOC</v>
          </cell>
          <cell r="E4455">
            <v>2</v>
          </cell>
          <cell r="F4455" t="str">
            <v>W</v>
          </cell>
          <cell r="G4455" t="str">
            <v>1151 EAST STREET SOUTH</v>
          </cell>
          <cell r="H4455" t="str">
            <v>SUFFIELD</v>
          </cell>
          <cell r="I4455" t="str">
            <v>CT</v>
          </cell>
          <cell r="J4455" t="str">
            <v>06078</v>
          </cell>
          <cell r="K4455" t="str">
            <v>High Confidence Auto Street Ref Geocoded</v>
          </cell>
          <cell r="L4455" t="str">
            <v>IS;EJ;D.O.C</v>
          </cell>
          <cell r="M4455" t="str">
            <v>STATE OF CT-BROADLIN</v>
          </cell>
          <cell r="N4455" t="str">
            <v>SIERING DISTRICT</v>
          </cell>
          <cell r="O4455" t="str">
            <v>EFFECTIVE 8/10/20 Del in all locations unless cust chooses not to.</v>
          </cell>
          <cell r="P4455">
            <v>43759</v>
          </cell>
          <cell r="Q4455">
            <v>44691.578113425901</v>
          </cell>
          <cell r="R4455">
            <v>44761</v>
          </cell>
          <cell r="S4455" t="str">
            <v>FRANKIE</v>
          </cell>
          <cell r="V4455" t="str">
            <v>41.947570</v>
          </cell>
          <cell r="W4455" t="str">
            <v>-72.628340</v>
          </cell>
        </row>
        <row r="4456">
          <cell r="B4456">
            <v>760017</v>
          </cell>
          <cell r="C4456" t="str">
            <v>WILLARD CORECTIONS</v>
          </cell>
          <cell r="D4456" t="str">
            <v>DOC</v>
          </cell>
          <cell r="E4456">
            <v>0</v>
          </cell>
          <cell r="F4456" t="str">
            <v>T</v>
          </cell>
          <cell r="G4456" t="str">
            <v>391 SHAKER ROAD</v>
          </cell>
          <cell r="H4456" t="str">
            <v>ENFIELD</v>
          </cell>
          <cell r="I4456" t="str">
            <v>CT</v>
          </cell>
          <cell r="J4456" t="str">
            <v>06083</v>
          </cell>
          <cell r="K4456" t="str">
            <v>Ambiguous Auto Street Ref Geocode</v>
          </cell>
          <cell r="L4456" t="str">
            <v>IS;EJ;D.O.C</v>
          </cell>
          <cell r="M4456" t="str">
            <v>STATE OF CT-BROADLIN</v>
          </cell>
          <cell r="N4456" t="str">
            <v>SIERING DISTRICT</v>
          </cell>
          <cell r="O4456" t="str">
            <v>EFFECTIVE 8/10/20 Del in all locations unless cust chooses not to.</v>
          </cell>
          <cell r="P4456">
            <v>43759</v>
          </cell>
          <cell r="Q4456">
            <v>44516.668657407397</v>
          </cell>
          <cell r="R4456">
            <v>44760</v>
          </cell>
          <cell r="S4456" t="str">
            <v>ADMIN</v>
          </cell>
          <cell r="V4456" t="str">
            <v>41.998015</v>
          </cell>
          <cell r="W4456" t="str">
            <v>-72.502257</v>
          </cell>
        </row>
        <row r="4457">
          <cell r="B4457">
            <v>760018</v>
          </cell>
          <cell r="C4457" t="str">
            <v>York - YORK Facility East</v>
          </cell>
          <cell r="D4457" t="str">
            <v>DOC</v>
          </cell>
          <cell r="E4457">
            <v>0</v>
          </cell>
          <cell r="F4457" t="str">
            <v>TR</v>
          </cell>
          <cell r="G4457" t="str">
            <v>201 West Main Street</v>
          </cell>
          <cell r="H4457" t="str">
            <v>NIANTIC</v>
          </cell>
          <cell r="I4457" t="str">
            <v>CT</v>
          </cell>
          <cell r="J4457" t="str">
            <v>06357</v>
          </cell>
          <cell r="K4457" t="str">
            <v>High Confidence Auto Street Ref Geocoded</v>
          </cell>
          <cell r="L4457" t="str">
            <v>IS;53 ;EJ;D.O.C</v>
          </cell>
          <cell r="M4457" t="str">
            <v>STATE OF CT-BROADLIN</v>
          </cell>
          <cell r="N4457" t="str">
            <v>SIERING DISTRICT</v>
          </cell>
          <cell r="O4457" t="str">
            <v>EFFECTIVE 8/10/20 Del in all locations unless cust chooses not to.</v>
          </cell>
          <cell r="P4457">
            <v>43759</v>
          </cell>
          <cell r="Q4457">
            <v>44649.366944444402</v>
          </cell>
          <cell r="R4457">
            <v>44760</v>
          </cell>
          <cell r="S4457" t="str">
            <v>ADMIN</v>
          </cell>
          <cell r="V4457" t="str">
            <v>41.319195</v>
          </cell>
          <cell r="W4457" t="str">
            <v>-72.232495</v>
          </cell>
        </row>
        <row r="4458">
          <cell r="B4458">
            <v>760038</v>
          </cell>
          <cell r="C4458" t="str">
            <v>Capitol Region Mental Health Center - DMHAS</v>
          </cell>
          <cell r="D4458" t="str">
            <v>DOC</v>
          </cell>
          <cell r="E4458">
            <v>0</v>
          </cell>
          <cell r="F4458" t="str">
            <v>TR</v>
          </cell>
          <cell r="G4458" t="str">
            <v>51 Coventry Street</v>
          </cell>
          <cell r="H4458" t="str">
            <v>Hartford</v>
          </cell>
          <cell r="I4458" t="str">
            <v>CT</v>
          </cell>
          <cell r="J4458" t="str">
            <v>06112</v>
          </cell>
          <cell r="K4458" t="str">
            <v>Exact Auto Street Reference Geocoded</v>
          </cell>
          <cell r="L4458" t="str">
            <v>IS DOC</v>
          </cell>
          <cell r="M4458" t="str">
            <v>STATE OF CT-BROADLIN</v>
          </cell>
          <cell r="N4458" t="str">
            <v>SIERING DISTRICT</v>
          </cell>
          <cell r="O4458" t="str">
            <v>EFFECTIVE 8/10/20 Del in all locations unless cust chooses not to.  860-293-6383/860-297-0878 Rosae Marie Watrous</v>
          </cell>
          <cell r="P4458">
            <v>43740</v>
          </cell>
          <cell r="Q4458">
            <v>44516.668657407397</v>
          </cell>
          <cell r="R4458">
            <v>44011</v>
          </cell>
          <cell r="S4458" t="str">
            <v>ADMIN</v>
          </cell>
          <cell r="V4458" t="str">
            <v>41.797286</v>
          </cell>
          <cell r="W4458" t="str">
            <v>-72.690127</v>
          </cell>
        </row>
        <row r="4459">
          <cell r="B4459">
            <v>760040</v>
          </cell>
          <cell r="C4459" t="str">
            <v>Connecticut Mental Health Ctr</v>
          </cell>
          <cell r="D4459" t="str">
            <v>DOC</v>
          </cell>
          <cell r="E4459">
            <v>0</v>
          </cell>
          <cell r="F4459" t="str">
            <v>U</v>
          </cell>
          <cell r="G4459" t="str">
            <v>899 Howard Avenue</v>
          </cell>
          <cell r="H4459" t="str">
            <v>New Haven</v>
          </cell>
          <cell r="I4459" t="str">
            <v>CT</v>
          </cell>
          <cell r="J4459" t="str">
            <v>06515</v>
          </cell>
          <cell r="K4459" t="str">
            <v>High Confidence Auto Street Ref Geocoded</v>
          </cell>
          <cell r="L4459" t="str">
            <v>IS DOC</v>
          </cell>
          <cell r="M4459" t="str">
            <v>STATE OF CT-BROADLIN</v>
          </cell>
          <cell r="N4459" t="str">
            <v>SIERING DISTRICT</v>
          </cell>
          <cell r="O4459" t="str">
            <v>203-974-7020 Charlene Handy</v>
          </cell>
          <cell r="P4459">
            <v>43740</v>
          </cell>
          <cell r="Q4459">
            <v>44516.668657407397</v>
          </cell>
          <cell r="R4459">
            <v>43795</v>
          </cell>
          <cell r="S4459" t="str">
            <v>ADMIN</v>
          </cell>
          <cell r="V4459" t="str">
            <v>41.305074</v>
          </cell>
          <cell r="W4459" t="str">
            <v>-72.937184</v>
          </cell>
        </row>
        <row r="4460">
          <cell r="B4460">
            <v>760041</v>
          </cell>
          <cell r="C4460" t="str">
            <v>Greater Wtby Mental Health</v>
          </cell>
          <cell r="D4460" t="str">
            <v>DOC</v>
          </cell>
          <cell r="E4460">
            <v>0</v>
          </cell>
          <cell r="F4460" t="str">
            <v>U</v>
          </cell>
          <cell r="G4460" t="str">
            <v>115 South Main St.</v>
          </cell>
          <cell r="H4460" t="str">
            <v>Waterbury</v>
          </cell>
          <cell r="I4460" t="str">
            <v>CT</v>
          </cell>
          <cell r="J4460" t="str">
            <v>06706</v>
          </cell>
          <cell r="K4460" t="str">
            <v>Exact Auto Street Reference Geocoded</v>
          </cell>
          <cell r="L4460" t="str">
            <v>IS DOC</v>
          </cell>
          <cell r="M4460" t="str">
            <v>STATE OF CT-BROADLIN</v>
          </cell>
          <cell r="N4460" t="str">
            <v>SIERING DISTRICT</v>
          </cell>
          <cell r="O4460" t="str">
            <v>203-805-5351 Leona Fraser</v>
          </cell>
          <cell r="P4460">
            <v>43740</v>
          </cell>
          <cell r="Q4460">
            <v>44516.668657407397</v>
          </cell>
          <cell r="R4460">
            <v>43795</v>
          </cell>
          <cell r="S4460" t="str">
            <v>ADMIN</v>
          </cell>
          <cell r="V4460" t="str">
            <v>41.554009</v>
          </cell>
          <cell r="W4460" t="str">
            <v>-73.040117</v>
          </cell>
        </row>
        <row r="4461">
          <cell r="B4461">
            <v>760045</v>
          </cell>
          <cell r="C4461" t="str">
            <v>Cvh-Warehouse</v>
          </cell>
          <cell r="D4461" t="str">
            <v>DOC</v>
          </cell>
          <cell r="E4461">
            <v>0</v>
          </cell>
          <cell r="F4461" t="str">
            <v>U</v>
          </cell>
          <cell r="G4461" t="str">
            <v>25 Sweet Drive</v>
          </cell>
          <cell r="H4461" t="str">
            <v>Middletown</v>
          </cell>
          <cell r="I4461" t="str">
            <v>CT</v>
          </cell>
          <cell r="J4461" t="str">
            <v>06457</v>
          </cell>
          <cell r="K4461" t="str">
            <v>Med Confidence Auto Street Ref Geocoded</v>
          </cell>
          <cell r="L4461" t="str">
            <v>IS;EJ;36 OR LG;D.O.C</v>
          </cell>
          <cell r="M4461" t="str">
            <v>STATE OF CT-BROADLIN</v>
          </cell>
          <cell r="N4461" t="str">
            <v>SIERING DISTRICT</v>
          </cell>
          <cell r="O4461" t="str">
            <v>860-262-5639/860-262-5986 Stuart Walling</v>
          </cell>
          <cell r="P4461">
            <v>43740</v>
          </cell>
          <cell r="Q4461">
            <v>44516.668657407397</v>
          </cell>
          <cell r="R4461">
            <v>43795</v>
          </cell>
          <cell r="S4461" t="str">
            <v>ADMIN</v>
          </cell>
          <cell r="V4461" t="str">
            <v>41.553544</v>
          </cell>
          <cell r="W4461" t="str">
            <v>-72.626961</v>
          </cell>
        </row>
        <row r="4462">
          <cell r="B4462">
            <v>760048</v>
          </cell>
          <cell r="C4462" t="str">
            <v>CVH - RIVER VALLEY SERVICES RESPITE</v>
          </cell>
          <cell r="D4462" t="str">
            <v>DOC</v>
          </cell>
          <cell r="E4462">
            <v>0</v>
          </cell>
          <cell r="F4462" t="str">
            <v>U</v>
          </cell>
          <cell r="G4462" t="str">
            <v>1 Silver Street</v>
          </cell>
          <cell r="H4462" t="str">
            <v>Middletown</v>
          </cell>
          <cell r="I4462" t="str">
            <v>CT</v>
          </cell>
          <cell r="J4462" t="str">
            <v>06457</v>
          </cell>
          <cell r="K4462" t="str">
            <v>Exact Auto Street Reference Geocoded</v>
          </cell>
          <cell r="L4462" t="str">
            <v>IS D.O.C</v>
          </cell>
          <cell r="M4462" t="str">
            <v>STATE OF CT-BROADLIN</v>
          </cell>
          <cell r="N4462" t="str">
            <v>SIERING DISTRICT</v>
          </cell>
          <cell r="O4462" t="str">
            <v>860-262-5233 Melody Davis</v>
          </cell>
          <cell r="P4462">
            <v>43740</v>
          </cell>
          <cell r="Q4462">
            <v>44516.668657407397</v>
          </cell>
          <cell r="R4462">
            <v>43795</v>
          </cell>
          <cell r="S4462" t="str">
            <v>ADMIN</v>
          </cell>
          <cell r="V4462" t="str">
            <v>41.551537</v>
          </cell>
          <cell r="W4462" t="str">
            <v>-72.641528</v>
          </cell>
        </row>
        <row r="4463">
          <cell r="B4463">
            <v>760050</v>
          </cell>
          <cell r="C4463" t="str">
            <v>Lower Fairfield Regional Ctr</v>
          </cell>
          <cell r="D4463" t="str">
            <v>DOC</v>
          </cell>
          <cell r="E4463">
            <v>0</v>
          </cell>
          <cell r="F4463" t="str">
            <v>TR</v>
          </cell>
          <cell r="G4463" t="str">
            <v>146 Silvermine Avenue</v>
          </cell>
          <cell r="H4463" t="str">
            <v>Norwalk</v>
          </cell>
          <cell r="I4463" t="str">
            <v>CT</v>
          </cell>
          <cell r="J4463" t="str">
            <v>06850</v>
          </cell>
          <cell r="K4463" t="str">
            <v>High Confidence Auto Street Ref Geocoded</v>
          </cell>
          <cell r="L4463" t="str">
            <v>IS DOC</v>
          </cell>
          <cell r="M4463" t="str">
            <v>STATE OF CT-BROADLIN</v>
          </cell>
          <cell r="N4463" t="str">
            <v>SIERING DISTRICT</v>
          </cell>
          <cell r="O4463" t="str">
            <v>203 642 5041 Charles Peters. 1st building on left.  for GPS, use Bonnie Doone Lane.</v>
          </cell>
          <cell r="P4463">
            <v>43740</v>
          </cell>
          <cell r="Q4463">
            <v>44516.668657407397</v>
          </cell>
          <cell r="R4463">
            <v>44734</v>
          </cell>
          <cell r="S4463" t="str">
            <v>ADMIN</v>
          </cell>
          <cell r="V4463" t="str">
            <v>41.136370</v>
          </cell>
          <cell r="W4463" t="str">
            <v>-73.439755</v>
          </cell>
        </row>
        <row r="4464">
          <cell r="B4464">
            <v>760051</v>
          </cell>
          <cell r="C4464" t="str">
            <v>Wilderness School - Dcf</v>
          </cell>
          <cell r="D4464" t="str">
            <v>DOC</v>
          </cell>
          <cell r="E4464">
            <v>2</v>
          </cell>
          <cell r="F4464" t="str">
            <v>T</v>
          </cell>
          <cell r="G4464" t="str">
            <v>240 N. Hollow Rd.</v>
          </cell>
          <cell r="H4464" t="str">
            <v>East Hartland</v>
          </cell>
          <cell r="I4464" t="str">
            <v>CT</v>
          </cell>
          <cell r="J4464" t="str">
            <v>06027</v>
          </cell>
          <cell r="K4464" t="str">
            <v>High Confidence Auto Street Ref Geocoded</v>
          </cell>
          <cell r="L4464" t="str">
            <v>IS DOC</v>
          </cell>
          <cell r="M4464" t="str">
            <v>STATE OF CT-BROADLIN</v>
          </cell>
          <cell r="N4464" t="str">
            <v>SIERING DISTRICT</v>
          </cell>
          <cell r="O4464" t="str">
            <v>860 653 8059 Aaron Wiebe</v>
          </cell>
          <cell r="P4464">
            <v>43740</v>
          </cell>
          <cell r="Q4464">
            <v>44691.578113425901</v>
          </cell>
          <cell r="R4464">
            <v>44756</v>
          </cell>
          <cell r="S4464" t="str">
            <v>FRANKIE</v>
          </cell>
          <cell r="V4464" t="str">
            <v>42.012720</v>
          </cell>
          <cell r="W4464" t="str">
            <v>-72.914790</v>
          </cell>
        </row>
        <row r="4465">
          <cell r="B4465">
            <v>760053</v>
          </cell>
          <cell r="C4465" t="str">
            <v>Capital Community College</v>
          </cell>
          <cell r="D4465" t="str">
            <v>DOC</v>
          </cell>
          <cell r="E4465">
            <v>0</v>
          </cell>
          <cell r="F4465" t="str">
            <v>M</v>
          </cell>
          <cell r="G4465" t="str">
            <v>153 Market St</v>
          </cell>
          <cell r="H4465" t="str">
            <v>HARTFORD</v>
          </cell>
          <cell r="I4465" t="str">
            <v>CT</v>
          </cell>
          <cell r="J4465" t="str">
            <v>06103</v>
          </cell>
          <cell r="K4465" t="str">
            <v>High Confidence Auto Street Ref Geocoded</v>
          </cell>
          <cell r="L4465" t="str">
            <v>IS DOC</v>
          </cell>
          <cell r="M4465" t="str">
            <v>STATE OF CT-BROADLIN</v>
          </cell>
          <cell r="N4465" t="str">
            <v>SIERING DISTRICT</v>
          </cell>
          <cell r="O4465" t="str">
            <v>860 906 5065</v>
          </cell>
          <cell r="P4465">
            <v>43740</v>
          </cell>
          <cell r="Q4465">
            <v>44516.668657407397</v>
          </cell>
          <cell r="R4465">
            <v>44465</v>
          </cell>
          <cell r="S4465" t="str">
            <v>ADMIN</v>
          </cell>
          <cell r="V4465" t="str">
            <v>41.768398</v>
          </cell>
          <cell r="W4465" t="str">
            <v>-72.670972</v>
          </cell>
        </row>
        <row r="4466">
          <cell r="B4466">
            <v>760054</v>
          </cell>
          <cell r="C4466" t="str">
            <v>Housatonic Community College</v>
          </cell>
          <cell r="D4466" t="str">
            <v>DOC</v>
          </cell>
          <cell r="E4466">
            <v>0</v>
          </cell>
          <cell r="F4466" t="str">
            <v>W</v>
          </cell>
          <cell r="G4466" t="str">
            <v>900 Lafayette Blvd</v>
          </cell>
          <cell r="H4466" t="str">
            <v>Bridgeport</v>
          </cell>
          <cell r="I4466" t="str">
            <v>CT</v>
          </cell>
          <cell r="J4466" t="str">
            <v>06604</v>
          </cell>
          <cell r="K4466" t="str">
            <v>High Confidence Auto Street Ref Geocoded</v>
          </cell>
          <cell r="L4466" t="str">
            <v>IS DOC</v>
          </cell>
          <cell r="M4466" t="str">
            <v>STATE OF CT-BROADLIN</v>
          </cell>
          <cell r="N4466" t="str">
            <v>SIERING DISTRICT</v>
          </cell>
          <cell r="O4466" t="str">
            <v>203 332 5016 Patricia Kurowski</v>
          </cell>
          <cell r="P4466">
            <v>43740</v>
          </cell>
          <cell r="Q4466">
            <v>44516.668657407397</v>
          </cell>
          <cell r="S4466" t="str">
            <v>ADMIN</v>
          </cell>
          <cell r="V4466" t="str">
            <v>41.175048</v>
          </cell>
          <cell r="W4466" t="str">
            <v>-73.192230</v>
          </cell>
        </row>
        <row r="4467">
          <cell r="B4467">
            <v>760056</v>
          </cell>
          <cell r="C4467" t="str">
            <v>NORWALK COMM COL CULINARY ARTS</v>
          </cell>
          <cell r="D4467" t="str">
            <v>DOC</v>
          </cell>
          <cell r="E4467">
            <v>0</v>
          </cell>
          <cell r="F4467" t="str">
            <v>U</v>
          </cell>
          <cell r="G4467" t="str">
            <v>188 RICHARDS AVE</v>
          </cell>
          <cell r="H4467" t="str">
            <v>NORWALK</v>
          </cell>
          <cell r="I4467" t="str">
            <v>CT</v>
          </cell>
          <cell r="J4467" t="str">
            <v>06854</v>
          </cell>
          <cell r="K4467" t="str">
            <v>Exact Auto Street Reference Geocoded</v>
          </cell>
          <cell r="L4467" t="str">
            <v>IS DOC</v>
          </cell>
          <cell r="M4467" t="str">
            <v>STATE OF CT-BROADLIN</v>
          </cell>
          <cell r="N4467" t="str">
            <v>SIERING DISTRICT</v>
          </cell>
          <cell r="O4467" t="str">
            <v>203.857.7158 Justin Davis</v>
          </cell>
          <cell r="P4467">
            <v>43740</v>
          </cell>
          <cell r="Q4467">
            <v>44516.668657407397</v>
          </cell>
          <cell r="R4467">
            <v>43795</v>
          </cell>
          <cell r="S4467" t="str">
            <v>ADMIN</v>
          </cell>
          <cell r="V4467" t="str">
            <v>41.101288</v>
          </cell>
          <cell r="W4467" t="str">
            <v>-73.451213</v>
          </cell>
        </row>
        <row r="4468">
          <cell r="B4468">
            <v>760057</v>
          </cell>
          <cell r="C4468" t="str">
            <v>THREE RIVERS COMMUNITY COLLEGE</v>
          </cell>
          <cell r="D4468" t="str">
            <v>DOC</v>
          </cell>
          <cell r="E4468">
            <v>0</v>
          </cell>
          <cell r="F4468" t="str">
            <v>T</v>
          </cell>
          <cell r="G4468" t="str">
            <v>574 NEW LONDON TPKE</v>
          </cell>
          <cell r="H4468" t="str">
            <v>NORWICH</v>
          </cell>
          <cell r="I4468" t="str">
            <v>CT</v>
          </cell>
          <cell r="J4468" t="str">
            <v>06360</v>
          </cell>
          <cell r="K4468" t="str">
            <v>Exact Auto Street Reference Geocoded</v>
          </cell>
          <cell r="L4468" t="str">
            <v>IS DOC</v>
          </cell>
          <cell r="M4468" t="str">
            <v>STATE OF CT-BROADLIN</v>
          </cell>
          <cell r="N4468" t="str">
            <v>SIERING DISTRICT</v>
          </cell>
          <cell r="O4468" t="str">
            <v>860.215.9528 Jim Kelly</v>
          </cell>
          <cell r="P4468">
            <v>43740</v>
          </cell>
          <cell r="Q4468">
            <v>44516.668657407397</v>
          </cell>
          <cell r="R4468">
            <v>43846</v>
          </cell>
          <cell r="S4468" t="str">
            <v>ADMIN</v>
          </cell>
          <cell r="V4468" t="str">
            <v>41.509309</v>
          </cell>
          <cell r="W4468" t="str">
            <v>-72.104291</v>
          </cell>
        </row>
        <row r="4469">
          <cell r="B4469">
            <v>760059</v>
          </cell>
          <cell r="C4469" t="str">
            <v>York - YORK Facility West</v>
          </cell>
          <cell r="D4469" t="str">
            <v>DOC</v>
          </cell>
          <cell r="E4469">
            <v>0</v>
          </cell>
          <cell r="F4469" t="str">
            <v>TR</v>
          </cell>
          <cell r="G4469" t="str">
            <v>201 West Main Street</v>
          </cell>
          <cell r="H4469" t="str">
            <v>NIANTIC</v>
          </cell>
          <cell r="I4469" t="str">
            <v>CT</v>
          </cell>
          <cell r="J4469" t="str">
            <v>06358</v>
          </cell>
          <cell r="K4469" t="str">
            <v>High Confidence Auto Street Ref Geocoded</v>
          </cell>
          <cell r="L4469" t="str">
            <v>IS;53 ;EJ;D.O.C</v>
          </cell>
          <cell r="M4469" t="str">
            <v>STATE OF CT-BROADLIN</v>
          </cell>
          <cell r="N4469" t="str">
            <v>SIERING DISTRICT</v>
          </cell>
          <cell r="O4469" t="str">
            <v>EFFECTIVE 8/10/20 Del in all locations unless cust chooses not to.</v>
          </cell>
          <cell r="P4469">
            <v>43759</v>
          </cell>
          <cell r="Q4469">
            <v>44537.5992708333</v>
          </cell>
          <cell r="R4469">
            <v>43962</v>
          </cell>
          <cell r="S4469" t="str">
            <v>FRANKIE</v>
          </cell>
          <cell r="V4469" t="str">
            <v>41.319195</v>
          </cell>
          <cell r="W4469" t="str">
            <v>-72.232495</v>
          </cell>
        </row>
        <row r="4470">
          <cell r="B4470">
            <v>760060</v>
          </cell>
          <cell r="C4470" t="str">
            <v>YORK PRODUCTION/Kitchen Wareho</v>
          </cell>
          <cell r="D4470" t="str">
            <v>DOC</v>
          </cell>
          <cell r="E4470">
            <v>0</v>
          </cell>
          <cell r="F4470" t="str">
            <v>TR</v>
          </cell>
          <cell r="G4470" t="str">
            <v>201 West Main Street</v>
          </cell>
          <cell r="H4470" t="str">
            <v>NIANTIC</v>
          </cell>
          <cell r="I4470" t="str">
            <v>CT</v>
          </cell>
          <cell r="J4470" t="str">
            <v>06357</v>
          </cell>
          <cell r="K4470" t="str">
            <v>High Confidence Auto Street Ref Geocoded</v>
          </cell>
          <cell r="L4470" t="str">
            <v>IS D.O.C</v>
          </cell>
          <cell r="M4470" t="str">
            <v>STATE OF CT-BROADLIN</v>
          </cell>
          <cell r="N4470" t="str">
            <v>SIERING DISTRICT</v>
          </cell>
          <cell r="O4470" t="str">
            <v>EFFECTIVE 8/10/20 Del in all locations unless cust chooses not to.</v>
          </cell>
          <cell r="P4470">
            <v>43759</v>
          </cell>
          <cell r="Q4470">
            <v>44531.786527777796</v>
          </cell>
          <cell r="R4470">
            <v>44474</v>
          </cell>
          <cell r="S4470" t="str">
            <v>FRANKIE</v>
          </cell>
          <cell r="V4470" t="str">
            <v>41.319195</v>
          </cell>
          <cell r="W4470" t="str">
            <v>-72.232495</v>
          </cell>
        </row>
        <row r="4471">
          <cell r="B4471">
            <v>760062</v>
          </cell>
          <cell r="C4471" t="str">
            <v>GARNER CORRECTIONS</v>
          </cell>
          <cell r="D4471" t="str">
            <v>DOC</v>
          </cell>
          <cell r="E4471">
            <v>0</v>
          </cell>
          <cell r="F4471" t="str">
            <v>T</v>
          </cell>
          <cell r="G4471" t="str">
            <v>50 NUNNAWAUK ROAD</v>
          </cell>
          <cell r="H4471" t="str">
            <v>NEWTOWN</v>
          </cell>
          <cell r="I4471" t="str">
            <v>CT</v>
          </cell>
          <cell r="J4471" t="str">
            <v>06470</v>
          </cell>
          <cell r="K4471" t="str">
            <v>Exact Auto Street Reference Geocoded</v>
          </cell>
          <cell r="L4471" t="str">
            <v>IS;EJ;LG;D.O.C</v>
          </cell>
          <cell r="M4471" t="str">
            <v>STATE OF CT-BROADLIN</v>
          </cell>
          <cell r="N4471" t="str">
            <v>SIERING DISTRICT</v>
          </cell>
          <cell r="O4471" t="str">
            <v>03/23/20 Go to main entrance. Your temp will be checked and you will be asked a few questions.</v>
          </cell>
          <cell r="P4471">
            <v>43766</v>
          </cell>
          <cell r="Q4471">
            <v>44516.668657407397</v>
          </cell>
          <cell r="R4471">
            <v>44088</v>
          </cell>
          <cell r="S4471" t="str">
            <v>ADMIN</v>
          </cell>
          <cell r="V4471" t="str">
            <v>41.395948</v>
          </cell>
          <cell r="W4471" t="str">
            <v>-73.275770</v>
          </cell>
        </row>
        <row r="4472">
          <cell r="B4472">
            <v>760063</v>
          </cell>
          <cell r="C4472" t="str">
            <v>RADGOWSKI CORRECTIONAL INST</v>
          </cell>
          <cell r="D4472" t="str">
            <v>DOC</v>
          </cell>
          <cell r="E4472">
            <v>0</v>
          </cell>
          <cell r="F4472" t="str">
            <v>F</v>
          </cell>
          <cell r="G4472" t="str">
            <v>982 NORWICH-NEW LONDON TPK</v>
          </cell>
          <cell r="H4472" t="str">
            <v>UNCASVILLE</v>
          </cell>
          <cell r="I4472" t="str">
            <v>CT</v>
          </cell>
          <cell r="J4472" t="str">
            <v>06382</v>
          </cell>
          <cell r="K4472" t="str">
            <v>High Confidence Auto Street Ref Geocoded</v>
          </cell>
          <cell r="L4472" t="str">
            <v>IS;EJ;D.O.C</v>
          </cell>
          <cell r="M4472" t="str">
            <v>STATE OF CT-BROADLIN</v>
          </cell>
          <cell r="N4472" t="str">
            <v>SIERING DISTRICT</v>
          </cell>
          <cell r="O4472" t="str">
            <v>03/23/20 Go to main entrance. Your temp will be checked and you will be asked a few questions.</v>
          </cell>
          <cell r="P4472">
            <v>43766</v>
          </cell>
          <cell r="Q4472">
            <v>44516.668657407397</v>
          </cell>
          <cell r="S4472" t="str">
            <v>ADMIN</v>
          </cell>
          <cell r="V4472" t="str">
            <v>41.451859</v>
          </cell>
          <cell r="W4472" t="str">
            <v>-72.107471</v>
          </cell>
        </row>
        <row r="4473">
          <cell r="B4473">
            <v>760064</v>
          </cell>
          <cell r="C4473" t="str">
            <v>York - YORK Facility East</v>
          </cell>
          <cell r="D4473" t="str">
            <v>DOC</v>
          </cell>
          <cell r="E4473">
            <v>0</v>
          </cell>
          <cell r="F4473" t="str">
            <v>T</v>
          </cell>
          <cell r="G4473" t="str">
            <v>201 West Main Street</v>
          </cell>
          <cell r="H4473" t="str">
            <v>NIANTIC</v>
          </cell>
          <cell r="I4473" t="str">
            <v>CT</v>
          </cell>
          <cell r="J4473" t="str">
            <v>06357</v>
          </cell>
          <cell r="K4473" t="str">
            <v>High Confidence Auto Street Ref Geocoded</v>
          </cell>
          <cell r="L4473" t="str">
            <v>IS;NOLG;53 ;EJ;D.O.C</v>
          </cell>
          <cell r="M4473" t="str">
            <v>STATE OF CT-BROADLIN</v>
          </cell>
          <cell r="N4473" t="str">
            <v>SIERING DISTRICT</v>
          </cell>
          <cell r="O4473" t="str">
            <v>03/23/20 Go to main entrance. Your temp will be checked and you will be asked a few questions.</v>
          </cell>
          <cell r="P4473">
            <v>43766</v>
          </cell>
          <cell r="Q4473">
            <v>44537.599236111098</v>
          </cell>
          <cell r="R4473">
            <v>44438</v>
          </cell>
          <cell r="S4473" t="str">
            <v>FRANKIE</v>
          </cell>
          <cell r="V4473" t="str">
            <v>41.319195</v>
          </cell>
          <cell r="W4473" t="str">
            <v>-72.232495</v>
          </cell>
        </row>
        <row r="4474">
          <cell r="B4474">
            <v>760065</v>
          </cell>
          <cell r="C4474" t="str">
            <v>ROBINSON CORRECTIONS</v>
          </cell>
          <cell r="D4474" t="str">
            <v>DOC</v>
          </cell>
          <cell r="E4474">
            <v>0</v>
          </cell>
          <cell r="F4474" t="str">
            <v>T</v>
          </cell>
          <cell r="G4474" t="str">
            <v>285 SHAKER ROAD</v>
          </cell>
          <cell r="H4474" t="str">
            <v>ENFIELD</v>
          </cell>
          <cell r="I4474" t="str">
            <v>CT</v>
          </cell>
          <cell r="J4474" t="str">
            <v>06083</v>
          </cell>
          <cell r="K4474" t="str">
            <v>Low Confidence Auto Street Ref Geocoded</v>
          </cell>
          <cell r="L4474" t="str">
            <v>IS;NOLG;EJ;DK;D.O.C</v>
          </cell>
          <cell r="M4474" t="str">
            <v>STATE OF CT-BROADLIN</v>
          </cell>
          <cell r="N4474" t="str">
            <v>SIERING DISTRICT</v>
          </cell>
          <cell r="O4474" t="str">
            <v>03/23/20 Go to main entrance. Your temp will be checked and you will be asked a few questions.</v>
          </cell>
          <cell r="P4474">
            <v>43766</v>
          </cell>
          <cell r="Q4474">
            <v>44516.668657407397</v>
          </cell>
          <cell r="R4474">
            <v>43795</v>
          </cell>
          <cell r="S4474" t="str">
            <v>ADMIN</v>
          </cell>
          <cell r="V4474" t="str">
            <v>41.998015</v>
          </cell>
          <cell r="W4474" t="str">
            <v>-72.502257</v>
          </cell>
        </row>
        <row r="4475">
          <cell r="B4475">
            <v>760066</v>
          </cell>
          <cell r="C4475" t="str">
            <v>Manson Youth - DOC</v>
          </cell>
          <cell r="D4475" t="str">
            <v>DOC</v>
          </cell>
          <cell r="E4475">
            <v>0</v>
          </cell>
          <cell r="F4475" t="str">
            <v>W</v>
          </cell>
          <cell r="G4475" t="str">
            <v>42 Jarvis Street</v>
          </cell>
          <cell r="H4475" t="str">
            <v>Cheshire</v>
          </cell>
          <cell r="I4475" t="str">
            <v>CT</v>
          </cell>
          <cell r="J4475" t="str">
            <v>06410</v>
          </cell>
          <cell r="K4475" t="str">
            <v>Exact Auto Street Reference Geocoded</v>
          </cell>
          <cell r="L4475" t="str">
            <v>IS;EJ;LG;32MIN;D.O.C</v>
          </cell>
          <cell r="M4475" t="str">
            <v>STATE OF CT-BROADLIN</v>
          </cell>
          <cell r="N4475" t="str">
            <v>SIERING DISTRICT</v>
          </cell>
          <cell r="O4475" t="str">
            <v>03/23/20 Go to main entrance. Your temp will be checked and you will be asked a few questions.</v>
          </cell>
          <cell r="P4475">
            <v>43766</v>
          </cell>
          <cell r="Q4475">
            <v>44538.531493055598</v>
          </cell>
          <cell r="R4475">
            <v>44131</v>
          </cell>
          <cell r="S4475" t="str">
            <v>FRANKIE</v>
          </cell>
          <cell r="V4475" t="str">
            <v>41.524495</v>
          </cell>
          <cell r="W4475" t="str">
            <v>-72.896768</v>
          </cell>
        </row>
        <row r="4476">
          <cell r="B4476">
            <v>760067</v>
          </cell>
          <cell r="C4476" t="str">
            <v>MacDougall Cullinary</v>
          </cell>
          <cell r="D4476" t="str">
            <v>DOC</v>
          </cell>
          <cell r="E4476">
            <v>0</v>
          </cell>
          <cell r="F4476" t="str">
            <v>W</v>
          </cell>
          <cell r="G4476" t="str">
            <v>1153 East Street</v>
          </cell>
          <cell r="H4476" t="str">
            <v>SUFFIELD</v>
          </cell>
          <cell r="I4476" t="str">
            <v>CT</v>
          </cell>
          <cell r="J4476" t="str">
            <v>06080</v>
          </cell>
          <cell r="K4476" t="str">
            <v>Self Geocoded</v>
          </cell>
          <cell r="L4476" t="str">
            <v>IS;EJ;D.O.C</v>
          </cell>
          <cell r="M4476" t="str">
            <v>STATE OF CT-BROADLIN</v>
          </cell>
          <cell r="N4476" t="str">
            <v>SIERING DISTRICT</v>
          </cell>
          <cell r="O4476" t="str">
            <v>EFFECTIVE 8/10/20 Del in all locations unless cust chooses not to.</v>
          </cell>
          <cell r="P4476">
            <v>43773</v>
          </cell>
          <cell r="Q4476">
            <v>44516.668668981503</v>
          </cell>
          <cell r="R4476">
            <v>44635</v>
          </cell>
          <cell r="S4476" t="str">
            <v>ADMIN</v>
          </cell>
          <cell r="V4476" t="str">
            <v>41.948178</v>
          </cell>
          <cell r="W4476" t="str">
            <v>-72.632164</v>
          </cell>
        </row>
        <row r="4477">
          <cell r="B4477">
            <v>760070</v>
          </cell>
          <cell r="C4477" t="str">
            <v>York - ST.-DOC YORK-CHILD NUTRITION</v>
          </cell>
          <cell r="D4477" t="str">
            <v>DOC</v>
          </cell>
          <cell r="E4477">
            <v>0</v>
          </cell>
          <cell r="F4477" t="str">
            <v>TR</v>
          </cell>
          <cell r="G4477" t="str">
            <v>201 West Main Street</v>
          </cell>
          <cell r="H4477" t="str">
            <v>NIANTIC</v>
          </cell>
          <cell r="I4477" t="str">
            <v>CT</v>
          </cell>
          <cell r="J4477" t="str">
            <v>06357</v>
          </cell>
          <cell r="K4477" t="str">
            <v>High Confidence Auto Street Ref Geocoded</v>
          </cell>
          <cell r="L4477" t="str">
            <v>IS D.O.C</v>
          </cell>
          <cell r="M4477" t="str">
            <v>STATE OF CT-BROADLIN</v>
          </cell>
          <cell r="N4477" t="str">
            <v>SIERING DISTRICT</v>
          </cell>
          <cell r="O4477" t="str">
            <v>03/23/20 Go to main entrance. Your temp will be checked and you will be asked a few questions.</v>
          </cell>
          <cell r="P4477">
            <v>43784</v>
          </cell>
          <cell r="Q4477">
            <v>44537.598888888897</v>
          </cell>
          <cell r="R4477">
            <v>44536</v>
          </cell>
          <cell r="S4477" t="str">
            <v>FRANKIE</v>
          </cell>
          <cell r="V4477" t="str">
            <v>41.319195</v>
          </cell>
          <cell r="W4477" t="str">
            <v>-72.232495</v>
          </cell>
        </row>
        <row r="4478">
          <cell r="B4478">
            <v>760074</v>
          </cell>
          <cell r="C4478" t="str">
            <v>STATE OF CT-DEPT ON AGING</v>
          </cell>
          <cell r="D4478" t="str">
            <v>DOC</v>
          </cell>
          <cell r="E4478">
            <v>0</v>
          </cell>
          <cell r="F4478" t="str">
            <v>U</v>
          </cell>
          <cell r="G4478" t="str">
            <v>55 FARMINGTON AVENUE</v>
          </cell>
          <cell r="H4478" t="str">
            <v>HARTFORD</v>
          </cell>
          <cell r="I4478" t="str">
            <v>CT</v>
          </cell>
          <cell r="J4478" t="str">
            <v>06105</v>
          </cell>
          <cell r="K4478" t="str">
            <v>Exact Auto Street Reference Geocoded</v>
          </cell>
          <cell r="L4478" t="str">
            <v>IS DOC</v>
          </cell>
          <cell r="M4478" t="str">
            <v>STATE OF CT-BROADLIN</v>
          </cell>
          <cell r="N4478" t="str">
            <v>SIERING DISTRICT</v>
          </cell>
          <cell r="P4478">
            <v>43906</v>
          </cell>
          <cell r="Q4478">
            <v>44516.668668981503</v>
          </cell>
          <cell r="S4478" t="str">
            <v>ADMIN</v>
          </cell>
          <cell r="V4478" t="str">
            <v>41.768050</v>
          </cell>
          <cell r="W4478" t="str">
            <v>-72.687279</v>
          </cell>
        </row>
        <row r="4479">
          <cell r="B4479">
            <v>760075</v>
          </cell>
          <cell r="C4479" t="str">
            <v>Stamford Gov. Center</v>
          </cell>
          <cell r="D4479" t="str">
            <v>DOC</v>
          </cell>
          <cell r="E4479">
            <v>0</v>
          </cell>
          <cell r="F4479" t="str">
            <v>TR</v>
          </cell>
          <cell r="G4479" t="str">
            <v>888 Washington St</v>
          </cell>
          <cell r="H4479" t="str">
            <v>STAMFORD</v>
          </cell>
          <cell r="I4479" t="str">
            <v>CT</v>
          </cell>
          <cell r="J4479" t="str">
            <v>06901</v>
          </cell>
          <cell r="K4479" t="str">
            <v>High Confidence Auto Street Ref Geocoded</v>
          </cell>
          <cell r="L4479" t="str">
            <v>IS DOC</v>
          </cell>
          <cell r="M4479" t="str">
            <v>STATE OF CT-BROADLIN</v>
          </cell>
          <cell r="N4479" t="str">
            <v>SIERING DISTRICT</v>
          </cell>
          <cell r="P4479">
            <v>43936</v>
          </cell>
          <cell r="Q4479">
            <v>44516.668668981503</v>
          </cell>
          <cell r="R4479">
            <v>43950</v>
          </cell>
          <cell r="S4479" t="str">
            <v>ADMIN</v>
          </cell>
          <cell r="V4479" t="str">
            <v>41.051094</v>
          </cell>
          <cell r="W4479" t="str">
            <v>-73.542352</v>
          </cell>
        </row>
        <row r="4480">
          <cell r="B4480">
            <v>760076</v>
          </cell>
          <cell r="C4480" t="str">
            <v>MARC INC, OF MANCHESTER</v>
          </cell>
          <cell r="D4480" t="str">
            <v>DOC</v>
          </cell>
          <cell r="E4480">
            <v>0</v>
          </cell>
          <cell r="F4480" t="str">
            <v>W</v>
          </cell>
          <cell r="G4480" t="str">
            <v>151 SHELDON ROAD</v>
          </cell>
          <cell r="H4480" t="str">
            <v>MANCHESTER</v>
          </cell>
          <cell r="I4480" t="str">
            <v>CT</v>
          </cell>
          <cell r="J4480" t="str">
            <v>06042</v>
          </cell>
          <cell r="K4480" t="str">
            <v>Exact Auto Street Reference Geocoded</v>
          </cell>
          <cell r="L4480" t="str">
            <v>IS DOC</v>
          </cell>
          <cell r="M4480" t="str">
            <v>STATE OF CT-BROADLIN</v>
          </cell>
          <cell r="N4480" t="str">
            <v>SIERING DISTRICT</v>
          </cell>
          <cell r="P4480">
            <v>43934</v>
          </cell>
          <cell r="Q4480">
            <v>44516.668668981503</v>
          </cell>
          <cell r="R4480">
            <v>43942</v>
          </cell>
          <cell r="S4480" t="str">
            <v>ADMIN</v>
          </cell>
          <cell r="V4480" t="str">
            <v>41.798845</v>
          </cell>
          <cell r="W4480" t="str">
            <v>-72.513751</v>
          </cell>
        </row>
        <row r="4481">
          <cell r="B4481">
            <v>760077</v>
          </cell>
          <cell r="C4481" t="str">
            <v>STATE OF CT-DOC MEDICAL</v>
          </cell>
          <cell r="D4481" t="str">
            <v>DOC</v>
          </cell>
          <cell r="E4481">
            <v>0</v>
          </cell>
          <cell r="F4481" t="str">
            <v>F</v>
          </cell>
          <cell r="G4481" t="str">
            <v>1 HARTFORD SQUARE</v>
          </cell>
          <cell r="H4481" t="str">
            <v>NEW BRITAIN</v>
          </cell>
          <cell r="I4481" t="str">
            <v>CT</v>
          </cell>
          <cell r="J4481" t="str">
            <v>06053</v>
          </cell>
          <cell r="K4481" t="str">
            <v>High Confidence Auto Street Ref Geocoded</v>
          </cell>
          <cell r="L4481" t="str">
            <v>IS DOC</v>
          </cell>
          <cell r="M4481" t="str">
            <v>STATE OF CT-BROADLIN</v>
          </cell>
          <cell r="N4481" t="str">
            <v>SIERING DISTRICT</v>
          </cell>
          <cell r="O4481" t="str">
            <v>EFFECTIVE 8/10/20 Del in all locations unless cust chooses not to.</v>
          </cell>
          <cell r="P4481">
            <v>43958</v>
          </cell>
          <cell r="Q4481">
            <v>44516.668668981503</v>
          </cell>
          <cell r="R4481">
            <v>43965</v>
          </cell>
          <cell r="S4481" t="str">
            <v>ADMIN</v>
          </cell>
          <cell r="V4481" t="str">
            <v>41.663488</v>
          </cell>
          <cell r="W4481" t="str">
            <v>-72.810104</v>
          </cell>
        </row>
        <row r="4482">
          <cell r="B4482">
            <v>760078</v>
          </cell>
          <cell r="C4482" t="str">
            <v>J.M. Wright THS - HOSPITALITY</v>
          </cell>
          <cell r="D4482" t="str">
            <v>A</v>
          </cell>
          <cell r="E4482">
            <v>0</v>
          </cell>
          <cell r="F4482" t="str">
            <v>TR</v>
          </cell>
          <cell r="G4482" t="str">
            <v>120 Bridge Street</v>
          </cell>
          <cell r="H4482" t="str">
            <v>STAMFORD</v>
          </cell>
          <cell r="I4482" t="str">
            <v>CT</v>
          </cell>
          <cell r="J4482" t="str">
            <v>06905</v>
          </cell>
          <cell r="K4482" t="str">
            <v>Exact Auto Street Reference Geocoded</v>
          </cell>
          <cell r="M4482" t="str">
            <v>STATE OF CT-BROADLIN</v>
          </cell>
          <cell r="N4482" t="str">
            <v>SIERING DISTRICT</v>
          </cell>
          <cell r="P4482">
            <v>44137</v>
          </cell>
          <cell r="Q4482">
            <v>44516.668668981503</v>
          </cell>
          <cell r="R4482">
            <v>44503</v>
          </cell>
          <cell r="S4482" t="str">
            <v>ADMIN</v>
          </cell>
          <cell r="V4482" t="str">
            <v>41.065506</v>
          </cell>
          <cell r="W4482" t="str">
            <v>-73.550568</v>
          </cell>
        </row>
        <row r="4483">
          <cell r="B4483">
            <v>760080</v>
          </cell>
          <cell r="C4483" t="str">
            <v>South End Senior Center</v>
          </cell>
          <cell r="D4483" t="str">
            <v>A</v>
          </cell>
          <cell r="E4483">
            <v>0</v>
          </cell>
          <cell r="F4483" t="str">
            <v>W</v>
          </cell>
          <cell r="G4483" t="str">
            <v>830 Maple Ave</v>
          </cell>
          <cell r="H4483" t="str">
            <v>HARTFORD</v>
          </cell>
          <cell r="I4483" t="str">
            <v>CT</v>
          </cell>
          <cell r="J4483" t="str">
            <v>06114</v>
          </cell>
          <cell r="K4483" t="str">
            <v>Exact Auto Street Reference Geocoded</v>
          </cell>
          <cell r="M4483" t="str">
            <v>STATE OF CT-BROADLIN</v>
          </cell>
          <cell r="N4483" t="str">
            <v>SIERING DISTRICT</v>
          </cell>
          <cell r="P4483">
            <v>44350</v>
          </cell>
          <cell r="Q4483">
            <v>44516.668668981503</v>
          </cell>
          <cell r="R4483">
            <v>44761</v>
          </cell>
          <cell r="S4483" t="str">
            <v>ADMIN</v>
          </cell>
          <cell r="V4483" t="str">
            <v>41.737131</v>
          </cell>
          <cell r="W4483" t="str">
            <v>-72.685744</v>
          </cell>
        </row>
        <row r="4484">
          <cell r="B4484">
            <v>760081</v>
          </cell>
          <cell r="C4484" t="str">
            <v>NORTH END SENIOR CENTER</v>
          </cell>
          <cell r="D4484" t="str">
            <v>A</v>
          </cell>
          <cell r="E4484">
            <v>2</v>
          </cell>
          <cell r="F4484" t="str">
            <v>WF</v>
          </cell>
          <cell r="G4484" t="str">
            <v>80 Coventry Street</v>
          </cell>
          <cell r="H4484" t="str">
            <v>HARTFORD</v>
          </cell>
          <cell r="I4484" t="str">
            <v>CT</v>
          </cell>
          <cell r="J4484" t="str">
            <v>06112</v>
          </cell>
          <cell r="K4484" t="str">
            <v>Exact Auto Street Reference Geocoded</v>
          </cell>
          <cell r="M4484" t="str">
            <v>STATE OF CT-BROADLIN</v>
          </cell>
          <cell r="N4484" t="str">
            <v>SIERING DISTRICT</v>
          </cell>
          <cell r="O4484" t="str">
            <v>Contact - Lionel Thompson</v>
          </cell>
          <cell r="P4484">
            <v>44350</v>
          </cell>
          <cell r="Q4484">
            <v>44691.578113425901</v>
          </cell>
          <cell r="R4484">
            <v>44761</v>
          </cell>
          <cell r="S4484" t="str">
            <v>FRANKIE</v>
          </cell>
          <cell r="V4484" t="str">
            <v>41.798671</v>
          </cell>
          <cell r="W4484" t="str">
            <v>-72.689975</v>
          </cell>
        </row>
        <row r="4485">
          <cell r="B4485">
            <v>770518</v>
          </cell>
          <cell r="C4485" t="str">
            <v>Common Ground High USDA</v>
          </cell>
          <cell r="D4485" t="str">
            <v>USDA</v>
          </cell>
          <cell r="E4485">
            <v>0</v>
          </cell>
          <cell r="F4485" t="str">
            <v>R</v>
          </cell>
          <cell r="G4485" t="str">
            <v>358 springside ave</v>
          </cell>
          <cell r="H4485" t="str">
            <v>NEW HAVEN</v>
          </cell>
          <cell r="I4485" t="str">
            <v>CT</v>
          </cell>
          <cell r="J4485" t="str">
            <v>06515</v>
          </cell>
          <cell r="K4485" t="str">
            <v>Exact Auto Street Reference Geocoded</v>
          </cell>
          <cell r="M4485" t="str">
            <v>STATE OF CT USDA</v>
          </cell>
          <cell r="N4485" t="str">
            <v>SIERING DISTRICT</v>
          </cell>
          <cell r="P4485">
            <v>44076</v>
          </cell>
          <cell r="Q4485">
            <v>44293.524444444403</v>
          </cell>
          <cell r="R4485">
            <v>44689</v>
          </cell>
          <cell r="S4485" t="str">
            <v>FRANKIE</v>
          </cell>
          <cell r="V4485" t="str">
            <v>41.337906</v>
          </cell>
          <cell r="W4485" t="str">
            <v>-72.958389</v>
          </cell>
        </row>
        <row r="4486">
          <cell r="B4486">
            <v>770519</v>
          </cell>
          <cell r="C4486" t="str">
            <v>Interdistrict School/Arts and Comm. USDA</v>
          </cell>
          <cell r="D4486" t="str">
            <v>USDA</v>
          </cell>
          <cell r="E4486">
            <v>0</v>
          </cell>
          <cell r="F4486" t="str">
            <v>T</v>
          </cell>
          <cell r="G4486" t="str">
            <v>190 Govenor Winrhrop Blv.</v>
          </cell>
          <cell r="H4486" t="str">
            <v>NEW LONDON</v>
          </cell>
          <cell r="I4486" t="str">
            <v>CT</v>
          </cell>
          <cell r="J4486" t="str">
            <v>06320</v>
          </cell>
          <cell r="K4486" t="str">
            <v>High Confidence Auto Street Ref Geocoded</v>
          </cell>
          <cell r="M4486" t="str">
            <v>STATE OF CT USDA</v>
          </cell>
          <cell r="N4486" t="str">
            <v>SIERING DISTRICT</v>
          </cell>
          <cell r="P4486">
            <v>44102</v>
          </cell>
          <cell r="Q4486">
            <v>44496.570196759298</v>
          </cell>
          <cell r="R4486">
            <v>44727</v>
          </cell>
          <cell r="S4486" t="str">
            <v>FRANKIE</v>
          </cell>
          <cell r="V4486" t="str">
            <v>41.355984</v>
          </cell>
          <cell r="W4486" t="str">
            <v>-72.098372</v>
          </cell>
        </row>
        <row r="4487">
          <cell r="B4487">
            <v>770521</v>
          </cell>
          <cell r="C4487" t="str">
            <v>Pulaski Middle School - USDA</v>
          </cell>
          <cell r="D4487" t="str">
            <v>USDA</v>
          </cell>
          <cell r="E4487">
            <v>0</v>
          </cell>
          <cell r="F4487" t="str">
            <v>W</v>
          </cell>
          <cell r="G4487" t="str">
            <v>208 Marigold Drive</v>
          </cell>
          <cell r="H4487" t="str">
            <v>NEW BRITAIN</v>
          </cell>
          <cell r="I4487" t="str">
            <v>CT</v>
          </cell>
          <cell r="J4487" t="str">
            <v>06051</v>
          </cell>
          <cell r="K4487" t="str">
            <v>High Confidence Auto Street Ref Geocoded</v>
          </cell>
          <cell r="M4487" t="str">
            <v>STATE OF CT USDA</v>
          </cell>
          <cell r="N4487" t="str">
            <v>SIERING DISTRICT</v>
          </cell>
          <cell r="O4487" t="str">
            <v>Contact Jeffrey Taddeo</v>
          </cell>
          <cell r="P4487">
            <v>44208</v>
          </cell>
          <cell r="Q4487">
            <v>44210.486284722203</v>
          </cell>
          <cell r="S4487" t="str">
            <v>FRANKIE</v>
          </cell>
          <cell r="V4487" t="str">
            <v>41.701336</v>
          </cell>
          <cell r="W4487" t="str">
            <v>-72.787035</v>
          </cell>
        </row>
        <row r="4488">
          <cell r="B4488">
            <v>770523</v>
          </cell>
          <cell r="C4488" t="str">
            <v>CHILDRENS CENTER HAMDEN</v>
          </cell>
          <cell r="D4488" t="str">
            <v>D</v>
          </cell>
          <cell r="E4488">
            <v>0</v>
          </cell>
          <cell r="F4488" t="str">
            <v>T</v>
          </cell>
          <cell r="G4488" t="str">
            <v>1400 WHITNEY AVE</v>
          </cell>
          <cell r="H4488" t="str">
            <v>HAMDEN</v>
          </cell>
          <cell r="I4488" t="str">
            <v>CT</v>
          </cell>
          <cell r="J4488" t="str">
            <v>06517</v>
          </cell>
          <cell r="K4488" t="str">
            <v>Exact Auto Street Reference Geocoded</v>
          </cell>
          <cell r="M4488" t="str">
            <v>STATE OF CT USDA</v>
          </cell>
          <cell r="N4488" t="str">
            <v>SIERING DISTRICT</v>
          </cell>
          <cell r="P4488">
            <v>44468</v>
          </cell>
          <cell r="Q4488">
            <v>44475.5453009259</v>
          </cell>
          <cell r="R4488">
            <v>44697</v>
          </cell>
          <cell r="S4488" t="str">
            <v>FRANKIE</v>
          </cell>
          <cell r="V4488" t="str">
            <v>41.352370</v>
          </cell>
          <cell r="W4488" t="str">
            <v>-72.913185</v>
          </cell>
        </row>
        <row r="4489">
          <cell r="B4489">
            <v>770526</v>
          </cell>
          <cell r="C4489" t="str">
            <v>YESHIVAS BEIS DOVID SHLOM</v>
          </cell>
          <cell r="D4489" t="str">
            <v>D</v>
          </cell>
          <cell r="E4489">
            <v>0</v>
          </cell>
          <cell r="F4489" t="str">
            <v>R</v>
          </cell>
          <cell r="G4489" t="str">
            <v>292 NORTON ST</v>
          </cell>
          <cell r="H4489" t="str">
            <v>NEW HAVEN</v>
          </cell>
          <cell r="I4489" t="str">
            <v>CT</v>
          </cell>
          <cell r="J4489" t="str">
            <v>06511</v>
          </cell>
          <cell r="K4489" t="str">
            <v>High Confidence Auto Street Ref Geocoded</v>
          </cell>
          <cell r="M4489" t="str">
            <v>STATE OF CT USDA</v>
          </cell>
          <cell r="N4489" t="str">
            <v>SIERING DISTRICT</v>
          </cell>
          <cell r="O4489" t="str">
            <v>Delivery from driveway - down 1 flight of stairs.</v>
          </cell>
          <cell r="P4489">
            <v>44693</v>
          </cell>
          <cell r="Q4489">
            <v>44754.885358796302</v>
          </cell>
          <cell r="R4489">
            <v>44696</v>
          </cell>
          <cell r="S4489" t="str">
            <v>FRANKIE</v>
          </cell>
          <cell r="V4489" t="str">
            <v>41.318718</v>
          </cell>
          <cell r="W4489" t="str">
            <v>-72.945586</v>
          </cell>
        </row>
        <row r="4490">
          <cell r="B4490">
            <v>791160</v>
          </cell>
          <cell r="C4490" t="str">
            <v>FAITH TABERNACLE CHURCH</v>
          </cell>
          <cell r="E4490">
            <v>0</v>
          </cell>
          <cell r="F4490" t="str">
            <v>TR</v>
          </cell>
          <cell r="G4490" t="str">
            <v>29 GROVE ST</v>
          </cell>
          <cell r="H4490" t="str">
            <v>STAMFORD</v>
          </cell>
          <cell r="I4490" t="str">
            <v>CT</v>
          </cell>
          <cell r="J4490" t="str">
            <v>6901.</v>
          </cell>
          <cell r="K4490" t="str">
            <v>Exact Auto Street Reference Geocoded</v>
          </cell>
          <cell r="M4490" t="str">
            <v>ALICIA CABAN</v>
          </cell>
          <cell r="N4490" t="str">
            <v>BLAIR DISTRICT</v>
          </cell>
          <cell r="P4490">
            <v>44002</v>
          </cell>
          <cell r="Q4490">
            <v>44496.570127314801</v>
          </cell>
          <cell r="S4490" t="str">
            <v>FRANKIE</v>
          </cell>
          <cell r="V4490" t="str">
            <v>41.055124</v>
          </cell>
          <cell r="W4490" t="str">
            <v>-73.533606</v>
          </cell>
        </row>
        <row r="4491">
          <cell r="B4491">
            <v>791228</v>
          </cell>
          <cell r="C4491" t="str">
            <v>Mount Holyoke College (Splits)</v>
          </cell>
          <cell r="D4491" t="str">
            <v>USDA</v>
          </cell>
          <cell r="E4491">
            <v>0</v>
          </cell>
          <cell r="F4491" t="str">
            <v>TF</v>
          </cell>
          <cell r="G4491" t="str">
            <v>50 College st</v>
          </cell>
          <cell r="H4491" t="str">
            <v>SOUTH HADLEY</v>
          </cell>
          <cell r="I4491" t="str">
            <v>MA</v>
          </cell>
          <cell r="J4491" t="str">
            <v>01075</v>
          </cell>
          <cell r="K4491" t="str">
            <v>Exact Auto Street Reference Geocoded</v>
          </cell>
          <cell r="L4491" t="str">
            <v>Print visitor checkl</v>
          </cell>
          <cell r="M4491" t="str">
            <v>40/STEVE SMITH</v>
          </cell>
          <cell r="N4491" t="str">
            <v>SMITH DISTRICT</v>
          </cell>
          <cell r="O4491" t="str">
            <v>EFFECTIVE 8/10/20 Del in all locations unless cust chooses not to.</v>
          </cell>
          <cell r="P4491">
            <v>39023</v>
          </cell>
          <cell r="Q4491">
            <v>44634.574502314797</v>
          </cell>
          <cell r="R4491">
            <v>44753</v>
          </cell>
          <cell r="S4491" t="str">
            <v>FRANKIE</v>
          </cell>
          <cell r="V4491" t="str">
            <v>42.256530</v>
          </cell>
          <cell r="W4491" t="str">
            <v>-72.576292</v>
          </cell>
        </row>
        <row r="4492">
          <cell r="B4492">
            <v>791236</v>
          </cell>
          <cell r="C4492" t="str">
            <v>East Windsor Butchery</v>
          </cell>
          <cell r="E4492">
            <v>0</v>
          </cell>
          <cell r="F4492" t="str">
            <v>WF</v>
          </cell>
          <cell r="G4492" t="str">
            <v>287 South Main St</v>
          </cell>
          <cell r="H4492" t="str">
            <v>EAST WINDSOR</v>
          </cell>
          <cell r="I4492" t="str">
            <v>CT</v>
          </cell>
          <cell r="J4492" t="str">
            <v>06088</v>
          </cell>
          <cell r="K4492" t="str">
            <v>Exact Auto Street Reference Geocoded</v>
          </cell>
          <cell r="M4492" t="str">
            <v>JERAMIE PERRY</v>
          </cell>
          <cell r="N4492" t="str">
            <v>CAPPELLO DISTRICT</v>
          </cell>
          <cell r="P4492">
            <v>43914</v>
          </cell>
          <cell r="Q4492">
            <v>43914.554502314801</v>
          </cell>
          <cell r="R4492">
            <v>43942</v>
          </cell>
          <cell r="S4492" t="str">
            <v>ADMIN</v>
          </cell>
          <cell r="V4492" t="str">
            <v>41.870515</v>
          </cell>
          <cell r="W4492" t="str">
            <v>-72.606699</v>
          </cell>
        </row>
        <row r="4493">
          <cell r="B4493">
            <v>791239</v>
          </cell>
          <cell r="C4493" t="str">
            <v>ECLECTIC EDIBLES</v>
          </cell>
          <cell r="D4493" t="str">
            <v>C</v>
          </cell>
          <cell r="E4493">
            <v>0</v>
          </cell>
          <cell r="F4493" t="str">
            <v>MTWRFSU</v>
          </cell>
          <cell r="G4493" t="str">
            <v>62 COOK RD</v>
          </cell>
          <cell r="H4493" t="str">
            <v>TOLLAND</v>
          </cell>
          <cell r="I4493" t="str">
            <v>CT</v>
          </cell>
          <cell r="J4493" t="str">
            <v>06084</v>
          </cell>
          <cell r="K4493" t="str">
            <v>Exact Auto Street Reference Geocoded</v>
          </cell>
          <cell r="M4493" t="str">
            <v>40/STEVE SMITH</v>
          </cell>
          <cell r="N4493" t="str">
            <v>SMITH DISTRICT</v>
          </cell>
          <cell r="P4493">
            <v>44357</v>
          </cell>
          <cell r="Q4493">
            <v>44357.6395486111</v>
          </cell>
          <cell r="S4493" t="str">
            <v>FRANKIE</v>
          </cell>
          <cell r="V4493" t="str">
            <v>41.905136</v>
          </cell>
          <cell r="W4493" t="str">
            <v>-72.354918</v>
          </cell>
        </row>
        <row r="4494">
          <cell r="B4494">
            <v>791301</v>
          </cell>
          <cell r="C4494" t="str">
            <v>SOUTHSHORE ATHENA CHEM</v>
          </cell>
          <cell r="E4494">
            <v>0</v>
          </cell>
          <cell r="F4494" t="str">
            <v>WF</v>
          </cell>
          <cell r="G4494" t="str">
            <v>115 NORTH AVE</v>
          </cell>
          <cell r="H4494" t="str">
            <v>ROCKLAND</v>
          </cell>
          <cell r="I4494" t="str">
            <v>MA</v>
          </cell>
          <cell r="J4494" t="str">
            <v>02370</v>
          </cell>
          <cell r="K4494" t="str">
            <v>Exact Auto Street Reference Geocoded</v>
          </cell>
          <cell r="M4494" t="str">
            <v>BRISTOL CHEM.</v>
          </cell>
          <cell r="N4494" t="str">
            <v>RICHARD LOTSTEIN</v>
          </cell>
          <cell r="P4494">
            <v>44002</v>
          </cell>
          <cell r="Q4494">
            <v>44028.578194444402</v>
          </cell>
          <cell r="S4494" t="str">
            <v>FRANKIE</v>
          </cell>
          <cell r="V4494" t="str">
            <v>42.132560</v>
          </cell>
          <cell r="W4494" t="str">
            <v>-70.920713</v>
          </cell>
        </row>
        <row r="4495">
          <cell r="B4495">
            <v>791306</v>
          </cell>
          <cell r="C4495" t="str">
            <v>Tremont Athena 6-4</v>
          </cell>
          <cell r="E4495">
            <v>0</v>
          </cell>
          <cell r="F4495" t="str">
            <v>MR</v>
          </cell>
          <cell r="G4495" t="str">
            <v>605 Main St</v>
          </cell>
          <cell r="H4495" t="str">
            <v>WAREHAM</v>
          </cell>
          <cell r="I4495" t="str">
            <v>MA</v>
          </cell>
          <cell r="J4495" t="str">
            <v>2571.</v>
          </cell>
          <cell r="K4495" t="str">
            <v>Exact Auto Street Reference Geocoded</v>
          </cell>
          <cell r="M4495" t="str">
            <v>BRISTOL CHEM.</v>
          </cell>
          <cell r="N4495" t="str">
            <v>RICHARD LOTSTEIN</v>
          </cell>
          <cell r="P4495">
            <v>44002</v>
          </cell>
          <cell r="Q4495">
            <v>44496.570208333302</v>
          </cell>
          <cell r="S4495" t="str">
            <v>FRANKIE</v>
          </cell>
          <cell r="V4495" t="str">
            <v>41.767818</v>
          </cell>
          <cell r="W4495" t="str">
            <v>-70.731059</v>
          </cell>
        </row>
        <row r="4496">
          <cell r="B4496">
            <v>791311</v>
          </cell>
          <cell r="C4496" t="str">
            <v>STONEHEDGE ATHENA CHEM</v>
          </cell>
          <cell r="E4496">
            <v>0</v>
          </cell>
          <cell r="F4496" t="str">
            <v>TF</v>
          </cell>
          <cell r="G4496" t="str">
            <v>5 REDLANDS RD</v>
          </cell>
          <cell r="H4496" t="str">
            <v>WEST ROXBURY</v>
          </cell>
          <cell r="I4496" t="str">
            <v>MA</v>
          </cell>
          <cell r="J4496" t="str">
            <v>02132</v>
          </cell>
          <cell r="K4496" t="str">
            <v>High Confidence Auto Street Ref Geocoded</v>
          </cell>
          <cell r="M4496" t="str">
            <v>BRISTOL CHEM.</v>
          </cell>
          <cell r="N4496" t="str">
            <v>RICHARD LOTSTEIN</v>
          </cell>
          <cell r="P4496">
            <v>44002</v>
          </cell>
          <cell r="Q4496">
            <v>44028.578194444402</v>
          </cell>
          <cell r="S4496" t="str">
            <v>FRANKIE</v>
          </cell>
          <cell r="V4496" t="str">
            <v>42.287737</v>
          </cell>
          <cell r="W4496" t="str">
            <v>-71.151232</v>
          </cell>
        </row>
        <row r="4497">
          <cell r="B4497">
            <v>791316</v>
          </cell>
          <cell r="C4497" t="str">
            <v>BERKSHIRE ATHENA CHEM</v>
          </cell>
          <cell r="E4497">
            <v>0</v>
          </cell>
          <cell r="F4497" t="str">
            <v>MR</v>
          </cell>
          <cell r="G4497" t="str">
            <v>7 SANDISFIELD RD</v>
          </cell>
          <cell r="H4497" t="str">
            <v>SANDISFIELD</v>
          </cell>
          <cell r="I4497" t="str">
            <v>MA</v>
          </cell>
          <cell r="J4497" t="str">
            <v>01255</v>
          </cell>
          <cell r="K4497" t="str">
            <v>Exact Auto Street Reference Geocoded</v>
          </cell>
          <cell r="M4497" t="str">
            <v>BRISTOL CHEM.</v>
          </cell>
          <cell r="N4497" t="str">
            <v>RICHARD LOTSTEIN</v>
          </cell>
          <cell r="P4497">
            <v>44002</v>
          </cell>
          <cell r="Q4497">
            <v>44028.578194444402</v>
          </cell>
          <cell r="S4497" t="str">
            <v>FRANKIE</v>
          </cell>
          <cell r="V4497" t="str">
            <v>42.093540</v>
          </cell>
          <cell r="W4497" t="str">
            <v>-73.078204</v>
          </cell>
        </row>
        <row r="4498">
          <cell r="B4498">
            <v>791321</v>
          </cell>
          <cell r="C4498" t="str">
            <v>SOUTHEAST ATHENA CHEM</v>
          </cell>
          <cell r="E4498">
            <v>0</v>
          </cell>
          <cell r="F4498" t="str">
            <v>MWF</v>
          </cell>
          <cell r="G4498" t="str">
            <v>184 LINCOLN ST</v>
          </cell>
          <cell r="H4498" t="str">
            <v>EASTON</v>
          </cell>
          <cell r="I4498" t="str">
            <v>MA</v>
          </cell>
          <cell r="J4498" t="str">
            <v>02356</v>
          </cell>
          <cell r="K4498" t="str">
            <v>High Confidence Auto Street Ref Geocoded</v>
          </cell>
          <cell r="M4498" t="str">
            <v>BRISTOL CHEM.</v>
          </cell>
          <cell r="N4498" t="str">
            <v>RICHARD LOTSTEIN</v>
          </cell>
          <cell r="P4498">
            <v>44002</v>
          </cell>
          <cell r="Q4498">
            <v>44028.578206018501</v>
          </cell>
          <cell r="S4498" t="str">
            <v>FRANKIE</v>
          </cell>
          <cell r="V4498" t="str">
            <v>42.067245</v>
          </cell>
          <cell r="W4498" t="str">
            <v>-71.120245</v>
          </cell>
        </row>
        <row r="4499">
          <cell r="B4499">
            <v>791325</v>
          </cell>
          <cell r="C4499" t="str">
            <v>WATERVIEW VILLA ATHENA</v>
          </cell>
          <cell r="E4499">
            <v>0</v>
          </cell>
          <cell r="F4499" t="str">
            <v>MWF</v>
          </cell>
          <cell r="G4499" t="str">
            <v>1275 SOUTH BROADWAY</v>
          </cell>
          <cell r="H4499" t="str">
            <v>E PROVIDENCE</v>
          </cell>
          <cell r="I4499" t="str">
            <v>RI</v>
          </cell>
          <cell r="J4499" t="str">
            <v>02914</v>
          </cell>
          <cell r="K4499" t="str">
            <v>Exact Auto Street Reference Geocoded</v>
          </cell>
          <cell r="M4499" t="str">
            <v>ATHENA HEALTHCARE</v>
          </cell>
          <cell r="N4499" t="str">
            <v>SMITH DISTRICT</v>
          </cell>
          <cell r="P4499">
            <v>44002</v>
          </cell>
          <cell r="Q4499">
            <v>44028.578206018501</v>
          </cell>
          <cell r="S4499" t="str">
            <v>FRANKIE</v>
          </cell>
          <cell r="V4499" t="str">
            <v>41.806317</v>
          </cell>
          <cell r="W4499" t="str">
            <v>-71.372957</v>
          </cell>
        </row>
        <row r="4500">
          <cell r="B4500">
            <v>791326</v>
          </cell>
          <cell r="C4500" t="str">
            <v>WATERVIEW VILLA - PRIME</v>
          </cell>
          <cell r="E4500">
            <v>0</v>
          </cell>
          <cell r="F4500" t="str">
            <v>MWF</v>
          </cell>
          <cell r="G4500" t="str">
            <v>1275 S BROADWAY</v>
          </cell>
          <cell r="H4500" t="str">
            <v>E PROVIDENCE</v>
          </cell>
          <cell r="I4500" t="str">
            <v>RI</v>
          </cell>
          <cell r="J4500" t="str">
            <v>2914.</v>
          </cell>
          <cell r="K4500" t="str">
            <v>Exact Auto Street Reference Geocoded</v>
          </cell>
          <cell r="M4500" t="str">
            <v>BRISTOL CHEM.</v>
          </cell>
          <cell r="N4500" t="str">
            <v>RICHARD LOTSTEIN</v>
          </cell>
          <cell r="P4500">
            <v>44002</v>
          </cell>
          <cell r="Q4500">
            <v>44004.546574074098</v>
          </cell>
          <cell r="S4500" t="str">
            <v>FRANKIE</v>
          </cell>
          <cell r="V4500" t="str">
            <v>41.806317</v>
          </cell>
          <cell r="W4500" t="str">
            <v>-71.372957</v>
          </cell>
        </row>
        <row r="4501">
          <cell r="B4501">
            <v>791331</v>
          </cell>
          <cell r="C4501" t="str">
            <v>Summit C.  NO TRAILER</v>
          </cell>
          <cell r="E4501">
            <v>0</v>
          </cell>
          <cell r="F4501" t="str">
            <v>MR</v>
          </cell>
          <cell r="G4501" t="str">
            <v>99 hillside ave</v>
          </cell>
          <cell r="H4501" t="str">
            <v>PROVIDENCE</v>
          </cell>
          <cell r="I4501" t="str">
            <v>RI</v>
          </cell>
          <cell r="J4501" t="str">
            <v>2906.</v>
          </cell>
          <cell r="K4501" t="str">
            <v>Exact Auto Street Reference Geocoded</v>
          </cell>
          <cell r="M4501" t="str">
            <v>BRISTOL CHEM.</v>
          </cell>
          <cell r="N4501" t="str">
            <v>RICHARD LOTSTEIN</v>
          </cell>
          <cell r="P4501">
            <v>44002</v>
          </cell>
          <cell r="Q4501">
            <v>44496.570208333302</v>
          </cell>
          <cell r="S4501" t="str">
            <v>FRANKIE</v>
          </cell>
          <cell r="V4501" t="str">
            <v>41.856785</v>
          </cell>
          <cell r="W4501" t="str">
            <v>-71.394534</v>
          </cell>
        </row>
        <row r="4502">
          <cell r="B4502">
            <v>791338</v>
          </cell>
          <cell r="C4502" t="str">
            <v>Orchard View Athena</v>
          </cell>
          <cell r="E4502">
            <v>0</v>
          </cell>
          <cell r="F4502" t="str">
            <v>MWF</v>
          </cell>
          <cell r="G4502" t="str">
            <v>135 TRIPPS LANE</v>
          </cell>
          <cell r="H4502" t="str">
            <v>EAST PROVIDENCE</v>
          </cell>
          <cell r="I4502" t="str">
            <v>RI</v>
          </cell>
          <cell r="J4502" t="str">
            <v>02915</v>
          </cell>
          <cell r="K4502" t="str">
            <v>High Confidence Auto Street Ref Geocoded</v>
          </cell>
          <cell r="M4502" t="str">
            <v>ATHENA HEALTHCARE</v>
          </cell>
          <cell r="N4502" t="str">
            <v>SMITH DISTRICT</v>
          </cell>
          <cell r="P4502">
            <v>44002</v>
          </cell>
          <cell r="Q4502">
            <v>44028.578206018501</v>
          </cell>
          <cell r="S4502" t="str">
            <v>FRANKIE</v>
          </cell>
          <cell r="V4502" t="str">
            <v>41.790539</v>
          </cell>
          <cell r="W4502" t="str">
            <v>-71.354701</v>
          </cell>
        </row>
        <row r="4503">
          <cell r="B4503">
            <v>791357</v>
          </cell>
          <cell r="C4503" t="str">
            <v>Miller Foods 7-5</v>
          </cell>
          <cell r="D4503" t="str">
            <v>A</v>
          </cell>
          <cell r="E4503">
            <v>0</v>
          </cell>
          <cell r="F4503" t="str">
            <v>MWF</v>
          </cell>
          <cell r="G4503" t="str">
            <v>308 Arch Rd</v>
          </cell>
          <cell r="H4503" t="str">
            <v>AVON</v>
          </cell>
          <cell r="I4503" t="str">
            <v>CT</v>
          </cell>
          <cell r="J4503" t="str">
            <v>6001.</v>
          </cell>
          <cell r="K4503" t="str">
            <v>Exact Auto Street Reference Geocoded</v>
          </cell>
          <cell r="M4503" t="str">
            <v>JERAMIE PERRY</v>
          </cell>
          <cell r="N4503" t="str">
            <v>CAPPELLO DISTRICT</v>
          </cell>
          <cell r="P4503">
            <v>44002</v>
          </cell>
          <cell r="Q4503">
            <v>44496.570081018501</v>
          </cell>
          <cell r="S4503" t="str">
            <v>FRANKIE</v>
          </cell>
          <cell r="V4503" t="str">
            <v>41.799493</v>
          </cell>
          <cell r="W4503" t="str">
            <v>-72.861367</v>
          </cell>
        </row>
        <row r="4504">
          <cell r="B4504">
            <v>791373</v>
          </cell>
          <cell r="C4504" t="str">
            <v>Heather Wood RI</v>
          </cell>
          <cell r="E4504">
            <v>0</v>
          </cell>
          <cell r="F4504" t="str">
            <v>TF</v>
          </cell>
          <cell r="G4504" t="str">
            <v>ATHENA HEALTH</v>
          </cell>
          <cell r="H4504" t="str">
            <v>NEWPORT</v>
          </cell>
          <cell r="I4504" t="str">
            <v>RI</v>
          </cell>
          <cell r="J4504" t="str">
            <v>02840</v>
          </cell>
          <cell r="K4504" t="str">
            <v>Postal Geocoded</v>
          </cell>
          <cell r="M4504" t="str">
            <v>ATHENA HEALTHCARE</v>
          </cell>
          <cell r="N4504" t="str">
            <v>SMITH DISTRICT</v>
          </cell>
          <cell r="P4504">
            <v>44002</v>
          </cell>
          <cell r="Q4504">
            <v>44148.580069444397</v>
          </cell>
          <cell r="S4504" t="str">
            <v>FRANKIE</v>
          </cell>
          <cell r="V4504" t="str">
            <v>41.484300</v>
          </cell>
          <cell r="W4504" t="str">
            <v>-71.314900</v>
          </cell>
        </row>
        <row r="4505">
          <cell r="B4505">
            <v>791393</v>
          </cell>
          <cell r="C4505" t="str">
            <v>SHARON H, ct.</v>
          </cell>
          <cell r="E4505">
            <v>0</v>
          </cell>
          <cell r="F4505" t="str">
            <v>W</v>
          </cell>
          <cell r="G4505" t="str">
            <v>27 hospital hill</v>
          </cell>
          <cell r="H4505" t="str">
            <v>SHARON</v>
          </cell>
          <cell r="I4505" t="str">
            <v>CT</v>
          </cell>
          <cell r="J4505" t="str">
            <v>6069.</v>
          </cell>
          <cell r="K4505" t="str">
            <v>High Confidence Auto Street Ref Geocoded</v>
          </cell>
          <cell r="M4505" t="str">
            <v>BRISTOL CHEM.</v>
          </cell>
          <cell r="N4505" t="str">
            <v>RICHARD LOTSTEIN</v>
          </cell>
          <cell r="O4505" t="str">
            <v>9:00 AM PLEASE MAKE</v>
          </cell>
          <cell r="P4505">
            <v>44002</v>
          </cell>
          <cell r="Q4505">
            <v>44496.570208333302</v>
          </cell>
          <cell r="S4505" t="str">
            <v>FRANKIE</v>
          </cell>
          <cell r="V4505" t="str">
            <v>41.879519</v>
          </cell>
          <cell r="W4505" t="str">
            <v>-73.480368</v>
          </cell>
        </row>
        <row r="4506">
          <cell r="B4506">
            <v>791402</v>
          </cell>
          <cell r="C4506" t="str">
            <v>Newtown Rehab 6-4</v>
          </cell>
          <cell r="D4506" t="str">
            <v>B</v>
          </cell>
          <cell r="E4506">
            <v>0</v>
          </cell>
          <cell r="F4506" t="str">
            <v>TF</v>
          </cell>
          <cell r="G4506" t="str">
            <v>133 Toddy Hill Rd</v>
          </cell>
          <cell r="H4506" t="str">
            <v>SANDY HOOK</v>
          </cell>
          <cell r="I4506" t="str">
            <v>CT</v>
          </cell>
          <cell r="J4506" t="str">
            <v>6482.</v>
          </cell>
          <cell r="K4506" t="str">
            <v>Exact Auto Street Reference Geocoded</v>
          </cell>
          <cell r="M4506" t="str">
            <v>ATHENA HEALTHCARE</v>
          </cell>
          <cell r="N4506" t="str">
            <v>SMITH DISTRICT</v>
          </cell>
          <cell r="O4506" t="str">
            <v>8/24/2020 - Do not deliver in facility until further notice. Contact Trans with questions.</v>
          </cell>
          <cell r="P4506">
            <v>44002</v>
          </cell>
          <cell r="Q4506">
            <v>44496.570208333302</v>
          </cell>
          <cell r="S4506" t="str">
            <v>FRANKIE</v>
          </cell>
          <cell r="V4506" t="str">
            <v>41.381858</v>
          </cell>
          <cell r="W4506" t="str">
            <v>-73.258963</v>
          </cell>
        </row>
        <row r="4507">
          <cell r="B4507">
            <v>791403</v>
          </cell>
          <cell r="C4507" t="str">
            <v>Crestfield Rehab (replaces #146682)</v>
          </cell>
          <cell r="E4507">
            <v>0</v>
          </cell>
          <cell r="F4507" t="str">
            <v>MWF</v>
          </cell>
          <cell r="G4507" t="str">
            <v>565 VERNON STREET  *</v>
          </cell>
          <cell r="H4507" t="str">
            <v>MANCHESTER</v>
          </cell>
          <cell r="I4507" t="str">
            <v>CT</v>
          </cell>
          <cell r="J4507" t="str">
            <v>06042</v>
          </cell>
          <cell r="K4507" t="str">
            <v>Exact Auto Street Reference Geocoded</v>
          </cell>
          <cell r="M4507" t="str">
            <v>ATHENA HEALTHCARE</v>
          </cell>
          <cell r="N4507" t="str">
            <v>SMITH DISTRICT</v>
          </cell>
          <cell r="P4507">
            <v>44002</v>
          </cell>
          <cell r="Q4507">
            <v>44028.578206018501</v>
          </cell>
          <cell r="S4507" t="str">
            <v>FRANKIE</v>
          </cell>
          <cell r="V4507" t="str">
            <v>41.802650</v>
          </cell>
          <cell r="W4507" t="str">
            <v>-72.490777</v>
          </cell>
        </row>
        <row r="4508">
          <cell r="B4508">
            <v>791408</v>
          </cell>
          <cell r="C4508" t="str">
            <v>GARDENS OF WILBRAHAM</v>
          </cell>
          <cell r="E4508">
            <v>0</v>
          </cell>
          <cell r="F4508" t="str">
            <v>MR</v>
          </cell>
          <cell r="G4508" t="str">
            <v>2301 BOSTON ROAD</v>
          </cell>
          <cell r="H4508" t="str">
            <v>WILBRAHAM</v>
          </cell>
          <cell r="I4508" t="str">
            <v>MA</v>
          </cell>
          <cell r="J4508" t="str">
            <v>01095</v>
          </cell>
          <cell r="K4508" t="str">
            <v>High Confidence Auto Street Ref Geocoded</v>
          </cell>
          <cell r="M4508" t="str">
            <v>ATHENA HEALTHCARE</v>
          </cell>
          <cell r="N4508" t="str">
            <v>STEVE SMITH</v>
          </cell>
          <cell r="P4508">
            <v>44002</v>
          </cell>
          <cell r="Q4508">
            <v>44028.578206018501</v>
          </cell>
          <cell r="S4508" t="str">
            <v>FRANKIE</v>
          </cell>
          <cell r="V4508" t="str">
            <v>42.151153</v>
          </cell>
          <cell r="W4508" t="str">
            <v>-72.459890</v>
          </cell>
        </row>
        <row r="4509">
          <cell r="B4509">
            <v>791409</v>
          </cell>
          <cell r="C4509" t="str">
            <v>HIGHVIEW OF NORTHAMPTON</v>
          </cell>
          <cell r="E4509">
            <v>0</v>
          </cell>
          <cell r="F4509" t="str">
            <v>MR</v>
          </cell>
          <cell r="G4509" t="str">
            <v>222 RIVER ROAD</v>
          </cell>
          <cell r="H4509" t="str">
            <v>LEEDS</v>
          </cell>
          <cell r="I4509" t="str">
            <v>MA</v>
          </cell>
          <cell r="J4509" t="str">
            <v>01053</v>
          </cell>
          <cell r="K4509" t="str">
            <v>Exact Auto Street Reference Geocoded</v>
          </cell>
          <cell r="M4509" t="str">
            <v>ATHENA HEALTHCARE</v>
          </cell>
          <cell r="N4509" t="str">
            <v>SMITH DISTRICT</v>
          </cell>
          <cell r="P4509">
            <v>44002</v>
          </cell>
          <cell r="Q4509">
            <v>44028.578206018501</v>
          </cell>
          <cell r="S4509" t="str">
            <v>FRANKIE</v>
          </cell>
          <cell r="V4509" t="str">
            <v>42.367058</v>
          </cell>
          <cell r="W4509" t="str">
            <v>-72.702608</v>
          </cell>
        </row>
        <row r="4510">
          <cell r="B4510">
            <v>791412</v>
          </cell>
          <cell r="C4510" t="str">
            <v>OXFORD REHAB &amp; NURSING</v>
          </cell>
          <cell r="E4510">
            <v>0</v>
          </cell>
          <cell r="F4510" t="str">
            <v>TF</v>
          </cell>
          <cell r="G4510" t="str">
            <v>689 MAIN ST</v>
          </cell>
          <cell r="H4510" t="str">
            <v>HAVERHILL</v>
          </cell>
          <cell r="I4510" t="str">
            <v>MA</v>
          </cell>
          <cell r="J4510" t="str">
            <v>01830</v>
          </cell>
          <cell r="K4510" t="str">
            <v>Exact Auto Street Reference Geocoded</v>
          </cell>
          <cell r="M4510" t="str">
            <v>ATHENA HEALTHCARE</v>
          </cell>
          <cell r="N4510" t="str">
            <v>SMITH DISTRICT</v>
          </cell>
          <cell r="P4510">
            <v>44002</v>
          </cell>
          <cell r="Q4510">
            <v>44028.578206018501</v>
          </cell>
          <cell r="S4510" t="str">
            <v>FRANKIE</v>
          </cell>
          <cell r="V4510" t="str">
            <v>42.795250</v>
          </cell>
          <cell r="W4510" t="str">
            <v>-71.085416</v>
          </cell>
        </row>
        <row r="4511">
          <cell r="B4511">
            <v>791414</v>
          </cell>
          <cell r="C4511" t="str">
            <v>PARSONS HILL NURSING</v>
          </cell>
          <cell r="E4511">
            <v>0</v>
          </cell>
          <cell r="F4511" t="str">
            <v>TF</v>
          </cell>
          <cell r="G4511" t="str">
            <v>1350 MAIN ST</v>
          </cell>
          <cell r="H4511" t="str">
            <v>WORCESTER</v>
          </cell>
          <cell r="I4511" t="str">
            <v>MA</v>
          </cell>
          <cell r="J4511" t="str">
            <v>01603</v>
          </cell>
          <cell r="K4511" t="str">
            <v>Exact Auto Street Reference Geocoded</v>
          </cell>
          <cell r="M4511" t="str">
            <v>ATHENA HEALTHCARE</v>
          </cell>
          <cell r="N4511" t="str">
            <v>SMITH DISTRICT</v>
          </cell>
          <cell r="P4511">
            <v>44002</v>
          </cell>
          <cell r="Q4511">
            <v>44028.578206018501</v>
          </cell>
          <cell r="S4511" t="str">
            <v>FRANKIE</v>
          </cell>
          <cell r="V4511" t="str">
            <v>42.241289</v>
          </cell>
          <cell r="W4511" t="str">
            <v>-71.850194</v>
          </cell>
        </row>
        <row r="4512">
          <cell r="B4512">
            <v>791416</v>
          </cell>
          <cell r="C4512" t="str">
            <v>SOUTHBRIDGE R &amp; H</v>
          </cell>
          <cell r="E4512">
            <v>0</v>
          </cell>
          <cell r="F4512" t="str">
            <v>TF</v>
          </cell>
          <cell r="G4512" t="str">
            <v>84 CHAPIN STREET</v>
          </cell>
          <cell r="H4512" t="str">
            <v>SOUTHBRIDGE</v>
          </cell>
          <cell r="I4512" t="str">
            <v>MA</v>
          </cell>
          <cell r="J4512" t="str">
            <v>01550</v>
          </cell>
          <cell r="K4512" t="str">
            <v>Exact Auto Street Reference Geocoded</v>
          </cell>
          <cell r="M4512" t="str">
            <v>ATHENA HEALTHCARE</v>
          </cell>
          <cell r="N4512" t="str">
            <v>SMITH DISTRICT</v>
          </cell>
          <cell r="P4512">
            <v>44002</v>
          </cell>
          <cell r="Q4512">
            <v>44028.578206018501</v>
          </cell>
          <cell r="S4512" t="str">
            <v>FRANKIE</v>
          </cell>
          <cell r="V4512" t="str">
            <v>42.074008</v>
          </cell>
          <cell r="W4512" t="str">
            <v>-72.036494</v>
          </cell>
        </row>
        <row r="4513">
          <cell r="B4513">
            <v>791417</v>
          </cell>
          <cell r="C4513" t="str">
            <v>SOUTHEAST ATHENA</v>
          </cell>
          <cell r="E4513">
            <v>0</v>
          </cell>
          <cell r="F4513" t="str">
            <v>MWF</v>
          </cell>
          <cell r="G4513" t="str">
            <v>184 LINCOLN ST</v>
          </cell>
          <cell r="H4513" t="str">
            <v>NORTH EASTON</v>
          </cell>
          <cell r="I4513" t="str">
            <v>MA</v>
          </cell>
          <cell r="J4513" t="str">
            <v>02356</v>
          </cell>
          <cell r="K4513" t="str">
            <v>Exact Auto Street Reference Geocoded</v>
          </cell>
          <cell r="M4513" t="str">
            <v>ATHENA HEALTHCARE</v>
          </cell>
          <cell r="N4513" t="str">
            <v>SMITH DISTRICT</v>
          </cell>
          <cell r="P4513">
            <v>44002</v>
          </cell>
          <cell r="Q4513">
            <v>44028.578206018501</v>
          </cell>
          <cell r="S4513" t="str">
            <v>FRANKIE</v>
          </cell>
          <cell r="V4513" t="str">
            <v>42.067245</v>
          </cell>
          <cell r="W4513" t="str">
            <v>-71.120245</v>
          </cell>
        </row>
        <row r="4514">
          <cell r="B4514">
            <v>791418</v>
          </cell>
          <cell r="C4514" t="str">
            <v>SOUTHSHORE ATHENA</v>
          </cell>
          <cell r="E4514">
            <v>0</v>
          </cell>
          <cell r="F4514" t="str">
            <v>WF</v>
          </cell>
          <cell r="G4514" t="str">
            <v>115 NORTH AVENUE</v>
          </cell>
          <cell r="H4514" t="str">
            <v>ROCKLAND</v>
          </cell>
          <cell r="I4514" t="str">
            <v>MA</v>
          </cell>
          <cell r="J4514" t="str">
            <v>02370</v>
          </cell>
          <cell r="K4514" t="str">
            <v>Exact Auto Street Reference Geocoded</v>
          </cell>
          <cell r="M4514" t="str">
            <v>ATHENA HEALTHCARE</v>
          </cell>
          <cell r="N4514" t="str">
            <v>SMITH DISTRICT</v>
          </cell>
          <cell r="P4514">
            <v>44002</v>
          </cell>
          <cell r="Q4514">
            <v>44028.578206018501</v>
          </cell>
          <cell r="S4514" t="str">
            <v>FRANKIE</v>
          </cell>
          <cell r="V4514" t="str">
            <v>42.132560</v>
          </cell>
          <cell r="W4514" t="str">
            <v>-70.920713</v>
          </cell>
        </row>
        <row r="4515">
          <cell r="B4515">
            <v>791419</v>
          </cell>
          <cell r="C4515" t="str">
            <v>STONEHEDGE ATHENA</v>
          </cell>
          <cell r="E4515">
            <v>0</v>
          </cell>
          <cell r="F4515" t="str">
            <v>TF</v>
          </cell>
          <cell r="G4515" t="str">
            <v>5 REDLANDS RD</v>
          </cell>
          <cell r="H4515" t="str">
            <v>WEST ROXBURY</v>
          </cell>
          <cell r="I4515" t="str">
            <v>MA</v>
          </cell>
          <cell r="J4515" t="str">
            <v>02132</v>
          </cell>
          <cell r="K4515" t="str">
            <v>High Confidence Auto Street Ref Geocoded</v>
          </cell>
          <cell r="M4515" t="str">
            <v>ATHENA HEALTHCARE</v>
          </cell>
          <cell r="N4515" t="str">
            <v>SMITH DISTRICT</v>
          </cell>
          <cell r="P4515">
            <v>44002</v>
          </cell>
          <cell r="Q4515">
            <v>44028.578206018501</v>
          </cell>
          <cell r="S4515" t="str">
            <v>FRANKIE</v>
          </cell>
          <cell r="V4515" t="str">
            <v>42.287737</v>
          </cell>
          <cell r="W4515" t="str">
            <v>-71.151232</v>
          </cell>
        </row>
        <row r="4516">
          <cell r="B4516">
            <v>791422</v>
          </cell>
          <cell r="C4516" t="str">
            <v>WORCESTER R &amp; H</v>
          </cell>
          <cell r="E4516">
            <v>0</v>
          </cell>
          <cell r="F4516" t="str">
            <v>MR</v>
          </cell>
          <cell r="G4516" t="str">
            <v>119 PROVIDENCE ST</v>
          </cell>
          <cell r="H4516" t="str">
            <v>WORCESTER</v>
          </cell>
          <cell r="I4516" t="str">
            <v>MA</v>
          </cell>
          <cell r="J4516" t="str">
            <v>01604</v>
          </cell>
          <cell r="K4516" t="str">
            <v>Exact Auto Street Reference Geocoded</v>
          </cell>
          <cell r="M4516" t="str">
            <v>ATHENA HEALTHCARE</v>
          </cell>
          <cell r="N4516" t="str">
            <v>SMITH DISTRICT</v>
          </cell>
          <cell r="P4516">
            <v>44002</v>
          </cell>
          <cell r="Q4516">
            <v>44028.578206018501</v>
          </cell>
          <cell r="S4516" t="str">
            <v>FRANKIE</v>
          </cell>
          <cell r="V4516" t="str">
            <v>42.250400</v>
          </cell>
          <cell r="W4516" t="str">
            <v>-71.792472</v>
          </cell>
        </row>
        <row r="4517">
          <cell r="B4517">
            <v>792080</v>
          </cell>
          <cell r="C4517" t="str">
            <v>SOUTHINGTON CARE 6AM-7AM</v>
          </cell>
          <cell r="E4517">
            <v>0</v>
          </cell>
          <cell r="F4517" t="str">
            <v>MWF</v>
          </cell>
          <cell r="G4517" t="str">
            <v>45 MERIDEN AV</v>
          </cell>
          <cell r="H4517" t="str">
            <v>SOUTHINGTON</v>
          </cell>
          <cell r="I4517" t="str">
            <v>CT</v>
          </cell>
          <cell r="J4517" t="str">
            <v>6489.</v>
          </cell>
          <cell r="K4517" t="str">
            <v>High Confidence Auto Street Ref Geocoded</v>
          </cell>
          <cell r="M4517" t="str">
            <v>MIKE LITIN</v>
          </cell>
          <cell r="N4517" t="str">
            <v>RICHARD LOTSTEIN</v>
          </cell>
          <cell r="P4517">
            <v>44002</v>
          </cell>
          <cell r="Q4517">
            <v>44496.570127314801</v>
          </cell>
          <cell r="S4517" t="str">
            <v>FRANKIE</v>
          </cell>
          <cell r="V4517" t="str">
            <v>41.595794</v>
          </cell>
          <cell r="W4517" t="str">
            <v>-72.876272</v>
          </cell>
        </row>
        <row r="4518">
          <cell r="B4518">
            <v>794110</v>
          </cell>
          <cell r="C4518" t="str">
            <v>GLASTONBURY HEALTH-CHEMIC</v>
          </cell>
          <cell r="E4518">
            <v>0</v>
          </cell>
          <cell r="F4518" t="str">
            <v>MR</v>
          </cell>
          <cell r="G4518" t="str">
            <v>1175 HEBRON AV</v>
          </cell>
          <cell r="H4518" t="str">
            <v>GLASTONBURY</v>
          </cell>
          <cell r="I4518" t="str">
            <v>CT</v>
          </cell>
          <cell r="J4518" t="str">
            <v>6033.</v>
          </cell>
          <cell r="K4518" t="str">
            <v>Exact Auto Street Reference Geocoded</v>
          </cell>
          <cell r="M4518" t="str">
            <v>BRISTOL CHEM.</v>
          </cell>
          <cell r="N4518" t="str">
            <v>RICHARD LOTSTEIN</v>
          </cell>
          <cell r="P4518">
            <v>44002</v>
          </cell>
          <cell r="Q4518">
            <v>44496.570081018501</v>
          </cell>
          <cell r="S4518" t="str">
            <v>FRANKIE</v>
          </cell>
          <cell r="V4518" t="str">
            <v>41.718261</v>
          </cell>
          <cell r="W4518" t="str">
            <v>-72.565802</v>
          </cell>
        </row>
        <row r="4519">
          <cell r="B4519">
            <v>794170</v>
          </cell>
          <cell r="C4519" t="str">
            <v>BAYVIEW HEALTH / CHEMICAL</v>
          </cell>
          <cell r="E4519">
            <v>0</v>
          </cell>
          <cell r="F4519" t="str">
            <v>TF</v>
          </cell>
          <cell r="G4519" t="str">
            <v>301 ROPE FERRY RD / ATHE</v>
          </cell>
          <cell r="H4519" t="str">
            <v>WATERFORD</v>
          </cell>
          <cell r="I4519" t="str">
            <v>CT</v>
          </cell>
          <cell r="J4519" t="str">
            <v>6385.</v>
          </cell>
          <cell r="K4519" t="str">
            <v>High Confidence Auto Street Ref Geocoded</v>
          </cell>
          <cell r="M4519" t="str">
            <v>BRISTOL CHEM.</v>
          </cell>
          <cell r="N4519" t="str">
            <v>RICHARD LOTSTEIN</v>
          </cell>
          <cell r="P4519">
            <v>44002</v>
          </cell>
          <cell r="Q4519">
            <v>44496.570092592599</v>
          </cell>
          <cell r="S4519" t="str">
            <v>FRANKIE</v>
          </cell>
          <cell r="V4519" t="str">
            <v>41.327409</v>
          </cell>
          <cell r="W4519" t="str">
            <v>-72.165805</v>
          </cell>
        </row>
        <row r="4520">
          <cell r="B4520">
            <v>794180</v>
          </cell>
          <cell r="C4520" t="str">
            <v>ATHENA - WADSWORTH GLEN - CHEMICAL</v>
          </cell>
          <cell r="E4520">
            <v>0</v>
          </cell>
          <cell r="F4520" t="str">
            <v>TF</v>
          </cell>
          <cell r="G4520" t="str">
            <v>30 BOSTON RD</v>
          </cell>
          <cell r="H4520" t="str">
            <v>MIDDLETOWN</v>
          </cell>
          <cell r="I4520" t="str">
            <v>CT</v>
          </cell>
          <cell r="J4520" t="str">
            <v>6457.</v>
          </cell>
          <cell r="K4520" t="str">
            <v>Exact Auto Street Reference Geocoded</v>
          </cell>
          <cell r="M4520" t="str">
            <v>BRISTOL CHEM.</v>
          </cell>
          <cell r="N4520" t="str">
            <v>RICHARD LOTSTEIN</v>
          </cell>
          <cell r="P4520">
            <v>44002</v>
          </cell>
          <cell r="Q4520">
            <v>44496.570081018501</v>
          </cell>
          <cell r="S4520" t="str">
            <v>FRANKIE</v>
          </cell>
          <cell r="V4520" t="str">
            <v>41.554530</v>
          </cell>
          <cell r="W4520" t="str">
            <v>-72.676318</v>
          </cell>
        </row>
        <row r="4521">
          <cell r="B4521">
            <v>794200</v>
          </cell>
          <cell r="C4521" t="str">
            <v>SHERIDEN WOODS / CHEMICAL</v>
          </cell>
          <cell r="E4521">
            <v>0</v>
          </cell>
          <cell r="F4521" t="str">
            <v>MWF</v>
          </cell>
          <cell r="G4521" t="str">
            <v>321 STONECREST DR</v>
          </cell>
          <cell r="H4521" t="str">
            <v>BRISTOL</v>
          </cell>
          <cell r="I4521" t="str">
            <v>CT</v>
          </cell>
          <cell r="J4521" t="str">
            <v>6010.</v>
          </cell>
          <cell r="K4521" t="str">
            <v>High Confidence Auto Street Ref Geocoded</v>
          </cell>
          <cell r="M4521" t="str">
            <v>BRISTOL CHEM.</v>
          </cell>
          <cell r="N4521" t="str">
            <v>RICHARD LOTSTEIN</v>
          </cell>
          <cell r="O4521" t="str">
            <v>MUST PICK UP MILK CRATES!</v>
          </cell>
          <cell r="P4521">
            <v>44002</v>
          </cell>
          <cell r="Q4521">
            <v>44496.570081018501</v>
          </cell>
          <cell r="S4521" t="str">
            <v>FRANKIE</v>
          </cell>
          <cell r="V4521" t="str">
            <v>41.681655</v>
          </cell>
          <cell r="W4521" t="str">
            <v>-72.919822</v>
          </cell>
        </row>
        <row r="4522">
          <cell r="B4522">
            <v>796000</v>
          </cell>
          <cell r="C4522" t="str">
            <v>BERETTA PROVISIONS</v>
          </cell>
          <cell r="E4522">
            <v>0</v>
          </cell>
          <cell r="F4522" t="str">
            <v>MR</v>
          </cell>
          <cell r="G4522" t="str">
            <v>172 COMMERCE ST</v>
          </cell>
          <cell r="H4522" t="str">
            <v>EAST BERLIN</v>
          </cell>
          <cell r="I4522" t="str">
            <v>CT</v>
          </cell>
          <cell r="J4522" t="str">
            <v>06023</v>
          </cell>
          <cell r="K4522" t="str">
            <v>Exact Auto Street Reference Geocoded</v>
          </cell>
          <cell r="M4522" t="str">
            <v>JERAMIE PERRY</v>
          </cell>
          <cell r="N4522" t="str">
            <v>CAPPELLO DISTRICT</v>
          </cell>
          <cell r="O4522" t="str">
            <v>EFFECTIVE 8/10/20 Del in all locations unless cust chooses not to.</v>
          </cell>
          <cell r="P4522">
            <v>43877</v>
          </cell>
          <cell r="Q4522">
            <v>44299.509629629603</v>
          </cell>
          <cell r="R4522">
            <v>44043</v>
          </cell>
          <cell r="S4522" t="str">
            <v>FRANKIE</v>
          </cell>
          <cell r="V4522" t="str">
            <v>41.622423</v>
          </cell>
          <cell r="W4522" t="str">
            <v>-72.717540</v>
          </cell>
        </row>
        <row r="4523">
          <cell r="B4523">
            <v>797181</v>
          </cell>
          <cell r="C4523" t="str">
            <v>NORTHBRIDGE HEALTH -CHEM</v>
          </cell>
          <cell r="E4523">
            <v>0</v>
          </cell>
          <cell r="F4523" t="str">
            <v>TF</v>
          </cell>
          <cell r="G4523" t="str">
            <v>2875 MAIN ST</v>
          </cell>
          <cell r="H4523" t="str">
            <v>BRIDGEPORT</v>
          </cell>
          <cell r="I4523" t="str">
            <v>CT</v>
          </cell>
          <cell r="J4523" t="str">
            <v>6606.</v>
          </cell>
          <cell r="K4523" t="str">
            <v>Exact Auto Street Reference Geocoded</v>
          </cell>
          <cell r="M4523" t="str">
            <v>BRISTOL CHEM.</v>
          </cell>
          <cell r="N4523" t="str">
            <v>RICHARD LOTSTEIN</v>
          </cell>
          <cell r="P4523">
            <v>44002</v>
          </cell>
          <cell r="Q4523">
            <v>44496.570208333302</v>
          </cell>
          <cell r="S4523" t="str">
            <v>FRANKIE</v>
          </cell>
          <cell r="V4523" t="str">
            <v>41.201449</v>
          </cell>
          <cell r="W4523" t="str">
            <v>-73.203546</v>
          </cell>
        </row>
        <row r="4524">
          <cell r="B4524">
            <v>797495</v>
          </cell>
          <cell r="C4524" t="str">
            <v>MIDDLESEX  H.C.</v>
          </cell>
          <cell r="E4524">
            <v>0</v>
          </cell>
          <cell r="F4524" t="str">
            <v>TF</v>
          </cell>
          <cell r="G4524" t="str">
            <v>100 RANDOLF RD</v>
          </cell>
          <cell r="H4524" t="str">
            <v>MIDDLETOWN</v>
          </cell>
          <cell r="I4524" t="str">
            <v>CT</v>
          </cell>
          <cell r="J4524" t="str">
            <v>6457.</v>
          </cell>
          <cell r="K4524" t="str">
            <v>High Confidence Auto Street Ref Geocoded</v>
          </cell>
          <cell r="M4524" t="str">
            <v>BRISTOL CHEM.</v>
          </cell>
          <cell r="N4524" t="str">
            <v>RICHARD LOTSTEIN</v>
          </cell>
          <cell r="P4524">
            <v>44002</v>
          </cell>
          <cell r="Q4524">
            <v>44496.570208333302</v>
          </cell>
          <cell r="S4524" t="str">
            <v>FRANKIE</v>
          </cell>
          <cell r="V4524" t="str">
            <v>41.534755</v>
          </cell>
          <cell r="W4524" t="str">
            <v>-72.617332</v>
          </cell>
        </row>
        <row r="4525">
          <cell r="B4525">
            <v>799111</v>
          </cell>
          <cell r="C4525" t="str">
            <v>URI - Jones Campus</v>
          </cell>
          <cell r="E4525">
            <v>0</v>
          </cell>
          <cell r="F4525" t="str">
            <v>MWF</v>
          </cell>
          <cell r="G4525" t="str">
            <v>401 victory Highway</v>
          </cell>
          <cell r="H4525" t="str">
            <v>WEST GREENWICH</v>
          </cell>
          <cell r="I4525" t="str">
            <v>RI</v>
          </cell>
          <cell r="J4525" t="str">
            <v>02817</v>
          </cell>
          <cell r="K4525" t="str">
            <v>Exact Auto Street Reference Geocoded</v>
          </cell>
          <cell r="M4525" t="str">
            <v>40/STEVE SMITH</v>
          </cell>
          <cell r="N4525" t="str">
            <v>SMITH DISTRICT</v>
          </cell>
          <cell r="P4525">
            <v>40001</v>
          </cell>
          <cell r="Q4525">
            <v>44496.5399189815</v>
          </cell>
          <cell r="R4525">
            <v>43902</v>
          </cell>
          <cell r="S4525" t="str">
            <v>FRANKIE</v>
          </cell>
          <cell r="V4525" t="str">
            <v>41.634205</v>
          </cell>
          <cell r="W4525" t="str">
            <v>-71.685579</v>
          </cell>
        </row>
        <row r="4526">
          <cell r="B4526">
            <v>799112</v>
          </cell>
          <cell r="C4526" t="str">
            <v>URI - Hope Commons</v>
          </cell>
          <cell r="E4526">
            <v>0</v>
          </cell>
          <cell r="F4526" t="str">
            <v>TF</v>
          </cell>
          <cell r="G4526" t="str">
            <v>51 Butterfield rd</v>
          </cell>
          <cell r="H4526" t="str">
            <v>KINGSTON</v>
          </cell>
          <cell r="I4526" t="str">
            <v>RI</v>
          </cell>
          <cell r="J4526" t="str">
            <v>02881</v>
          </cell>
          <cell r="K4526" t="str">
            <v>Exact Auto Street Reference Geocoded</v>
          </cell>
          <cell r="M4526" t="str">
            <v>40/STEVE SMITH</v>
          </cell>
          <cell r="N4526" t="str">
            <v>SMITH DISTRICT</v>
          </cell>
          <cell r="P4526">
            <v>40050</v>
          </cell>
          <cell r="Q4526">
            <v>44148.580381944397</v>
          </cell>
          <cell r="R4526">
            <v>43893</v>
          </cell>
          <cell r="S4526" t="str">
            <v>FRANKIE</v>
          </cell>
          <cell r="V4526" t="str">
            <v>41.486284</v>
          </cell>
          <cell r="W4526" t="str">
            <v>-71.531788</v>
          </cell>
        </row>
        <row r="4527">
          <cell r="B4527">
            <v>799113</v>
          </cell>
          <cell r="C4527" t="str">
            <v>URI - Butterfield Dining</v>
          </cell>
          <cell r="E4527">
            <v>0</v>
          </cell>
          <cell r="F4527" t="str">
            <v>TF</v>
          </cell>
          <cell r="G4527" t="str">
            <v>1 butterfield rd</v>
          </cell>
          <cell r="H4527" t="str">
            <v>KINGSTON</v>
          </cell>
          <cell r="I4527" t="str">
            <v>RI</v>
          </cell>
          <cell r="J4527" t="str">
            <v>02881</v>
          </cell>
          <cell r="K4527" t="str">
            <v>Exact Auto Street Reference Geocoded</v>
          </cell>
          <cell r="M4527" t="str">
            <v>40/STEVE SMITH</v>
          </cell>
          <cell r="N4527" t="str">
            <v>SMITH DISTRICT</v>
          </cell>
          <cell r="P4527">
            <v>40127</v>
          </cell>
          <cell r="Q4527">
            <v>44148.579722222203</v>
          </cell>
          <cell r="R4527">
            <v>43893</v>
          </cell>
          <cell r="S4527" t="str">
            <v>FRANKIE</v>
          </cell>
          <cell r="V4527" t="str">
            <v>41.484233</v>
          </cell>
          <cell r="W4527" t="str">
            <v>-71.531960</v>
          </cell>
        </row>
        <row r="4528">
          <cell r="B4528">
            <v>799115</v>
          </cell>
          <cell r="C4528" t="str">
            <v>Jones Campus URI</v>
          </cell>
          <cell r="E4528">
            <v>0</v>
          </cell>
          <cell r="F4528" t="str">
            <v>MWF</v>
          </cell>
          <cell r="G4528" t="str">
            <v>401 victory Highway</v>
          </cell>
          <cell r="H4528" t="str">
            <v>WEST GREENWICH</v>
          </cell>
          <cell r="I4528" t="str">
            <v>RI</v>
          </cell>
          <cell r="J4528" t="str">
            <v>2817.</v>
          </cell>
          <cell r="K4528" t="str">
            <v>Exact Auto Street Reference Geocoded</v>
          </cell>
          <cell r="M4528" t="str">
            <v>40/STEVE SMITH</v>
          </cell>
          <cell r="N4528" t="str">
            <v>SMITH DISTRICT</v>
          </cell>
          <cell r="P4528">
            <v>44002</v>
          </cell>
          <cell r="Q4528">
            <v>44496.570208333302</v>
          </cell>
          <cell r="S4528" t="str">
            <v>FRANKIE</v>
          </cell>
          <cell r="V4528" t="str">
            <v>41.634205</v>
          </cell>
          <cell r="W4528" t="str">
            <v>-71.685579</v>
          </cell>
        </row>
        <row r="4529">
          <cell r="B4529">
            <v>850011</v>
          </cell>
          <cell r="C4529" t="str">
            <v>SSP - JFK Airport - Terminal 4</v>
          </cell>
          <cell r="E4529">
            <v>0</v>
          </cell>
          <cell r="F4529" t="str">
            <v>MWF</v>
          </cell>
          <cell r="G4529" t="str">
            <v>10 Terminal 4</v>
          </cell>
          <cell r="H4529" t="str">
            <v>JAMAICA</v>
          </cell>
          <cell r="I4529" t="str">
            <v>NY</v>
          </cell>
          <cell r="J4529" t="str">
            <v>11430</v>
          </cell>
          <cell r="K4529" t="str">
            <v>Postal Geocoded</v>
          </cell>
          <cell r="L4529" t="str">
            <v>Load Pallet Pure</v>
          </cell>
          <cell r="M4529" t="str">
            <v>SSP - DMA</v>
          </cell>
          <cell r="N4529" t="str">
            <v>RICHARD LOTSTEIN</v>
          </cell>
          <cell r="O4529" t="str">
            <v>EFFECTIVE 8/10/20 Del in all locations unless cust chooses not to.</v>
          </cell>
          <cell r="P4529">
            <v>40667</v>
          </cell>
          <cell r="Q4529">
            <v>44165.546527777798</v>
          </cell>
          <cell r="R4529">
            <v>44238</v>
          </cell>
          <cell r="S4529" t="str">
            <v>FRANKIE</v>
          </cell>
          <cell r="V4529" t="str">
            <v>40.653000</v>
          </cell>
          <cell r="W4529" t="str">
            <v>-73.793700</v>
          </cell>
        </row>
        <row r="4530">
          <cell r="B4530">
            <v>850013</v>
          </cell>
          <cell r="C4530" t="str">
            <v>SSP - JFK storeroom 2</v>
          </cell>
          <cell r="E4530">
            <v>0</v>
          </cell>
          <cell r="F4530" t="str">
            <v>MF</v>
          </cell>
          <cell r="G4530" t="str">
            <v>12 Terminal 4</v>
          </cell>
          <cell r="H4530" t="str">
            <v>Jamaica</v>
          </cell>
          <cell r="I4530" t="str">
            <v>NY</v>
          </cell>
          <cell r="J4530" t="str">
            <v>11430</v>
          </cell>
          <cell r="K4530" t="str">
            <v>Postal Geocoded</v>
          </cell>
          <cell r="M4530" t="str">
            <v>SSP - DMA</v>
          </cell>
          <cell r="N4530" t="str">
            <v>RICHARD LOTSTEIN</v>
          </cell>
          <cell r="O4530" t="str">
            <v>Load Pallet Pure</v>
          </cell>
          <cell r="P4530">
            <v>41737</v>
          </cell>
          <cell r="Q4530">
            <v>44054.460023148102</v>
          </cell>
          <cell r="R4530">
            <v>43625</v>
          </cell>
          <cell r="S4530" t="str">
            <v>FRANKIE</v>
          </cell>
          <cell r="V4530" t="str">
            <v>40.653000</v>
          </cell>
          <cell r="W4530" t="str">
            <v>-73.793700</v>
          </cell>
        </row>
        <row r="4531">
          <cell r="B4531">
            <v>870001</v>
          </cell>
          <cell r="C4531" t="str">
            <v>SSP - Wallburgers - Logan</v>
          </cell>
          <cell r="E4531">
            <v>0</v>
          </cell>
          <cell r="F4531" t="str">
            <v>MTWF</v>
          </cell>
          <cell r="G4531" t="str">
            <v>Prescott St</v>
          </cell>
          <cell r="H4531" t="str">
            <v>BOSTON</v>
          </cell>
          <cell r="I4531" t="str">
            <v>MA</v>
          </cell>
          <cell r="J4531" t="str">
            <v>02128</v>
          </cell>
          <cell r="K4531" t="str">
            <v>Ambiguous Auto Street Ref Geocode</v>
          </cell>
          <cell r="M4531" t="str">
            <v>SSP - DMA</v>
          </cell>
          <cell r="N4531" t="str">
            <v>RICHARD LOTSTEIN</v>
          </cell>
          <cell r="P4531">
            <v>42534</v>
          </cell>
          <cell r="Q4531">
            <v>44193.523599537002</v>
          </cell>
          <cell r="R4531">
            <v>43875</v>
          </cell>
          <cell r="S4531" t="str">
            <v>FRANKIE</v>
          </cell>
          <cell r="V4531" t="str">
            <v>42.377940</v>
          </cell>
          <cell r="W4531" t="str">
            <v>-71.028900</v>
          </cell>
        </row>
        <row r="4532">
          <cell r="B4532">
            <v>870004</v>
          </cell>
          <cell r="C4532" t="str">
            <v>SSP - Newark Airport</v>
          </cell>
          <cell r="E4532">
            <v>0</v>
          </cell>
          <cell r="F4532" t="str">
            <v>M</v>
          </cell>
          <cell r="G4532" t="str">
            <v>3 Brewster Rd</v>
          </cell>
          <cell r="H4532" t="str">
            <v>NEWARK</v>
          </cell>
          <cell r="I4532" t="str">
            <v>NJ</v>
          </cell>
          <cell r="J4532" t="str">
            <v>07114</v>
          </cell>
          <cell r="K4532" t="str">
            <v>Exact Auto Street Reference Geocoded</v>
          </cell>
          <cell r="M4532" t="str">
            <v>SSP - DMA</v>
          </cell>
          <cell r="N4532" t="str">
            <v>RICHARD LOTSTEIN</v>
          </cell>
          <cell r="O4532" t="str">
            <v>When making drop, take merch off on pallets.  Can either leave on dock or down little ramp where store room is (if you can fit it).  Leave PPWK with it.  Call 973-982-7777 an</v>
          </cell>
          <cell r="P4532">
            <v>42793</v>
          </cell>
          <cell r="Q4532">
            <v>44020.477974537003</v>
          </cell>
          <cell r="R4532">
            <v>43901</v>
          </cell>
          <cell r="S4532" t="str">
            <v>FRANKIE</v>
          </cell>
          <cell r="V4532" t="str">
            <v>40.692895</v>
          </cell>
          <cell r="W4532" t="str">
            <v>-74.186337</v>
          </cell>
        </row>
        <row r="4533">
          <cell r="B4533">
            <v>870005</v>
          </cell>
          <cell r="C4533" t="str">
            <v>SSP - JFK British Airlines - Terminal 7</v>
          </cell>
          <cell r="E4533">
            <v>0</v>
          </cell>
          <cell r="F4533" t="str">
            <v>MF</v>
          </cell>
          <cell r="G4533" t="str">
            <v>Terminal 7</v>
          </cell>
          <cell r="H4533" t="str">
            <v>JAMAICA</v>
          </cell>
          <cell r="I4533" t="str">
            <v>NY</v>
          </cell>
          <cell r="J4533" t="str">
            <v>11430</v>
          </cell>
          <cell r="K4533" t="str">
            <v>Postal Geocoded</v>
          </cell>
          <cell r="M4533" t="str">
            <v>SSP - DMA</v>
          </cell>
          <cell r="N4533" t="str">
            <v>RICHARD LOTSTEIN</v>
          </cell>
          <cell r="O4533" t="str">
            <v>Load Pallet Pure.  Call Ray 15min before at 347.954.7171</v>
          </cell>
          <cell r="P4533">
            <v>42793</v>
          </cell>
          <cell r="Q4533">
            <v>44025.542824074102</v>
          </cell>
          <cell r="R4533">
            <v>43909</v>
          </cell>
          <cell r="S4533" t="str">
            <v>FRANKIE</v>
          </cell>
          <cell r="V4533" t="str">
            <v>40.653000</v>
          </cell>
          <cell r="W4533" t="str">
            <v>-73.793700</v>
          </cell>
        </row>
        <row r="4534">
          <cell r="B4534">
            <v>870006</v>
          </cell>
          <cell r="C4534" t="str">
            <v>Liberty Diner Newark airport</v>
          </cell>
          <cell r="E4534">
            <v>0</v>
          </cell>
          <cell r="F4534" t="str">
            <v>M</v>
          </cell>
          <cell r="G4534" t="str">
            <v>terminal B Newark airport</v>
          </cell>
          <cell r="H4534" t="str">
            <v>Newark</v>
          </cell>
          <cell r="I4534" t="str">
            <v>NJ</v>
          </cell>
          <cell r="J4534" t="str">
            <v>07114</v>
          </cell>
          <cell r="K4534" t="str">
            <v>Postal Geocoded</v>
          </cell>
          <cell r="M4534" t="str">
            <v>SSP - DMA</v>
          </cell>
          <cell r="N4534" t="str">
            <v>RICHARD LOTSTEIN</v>
          </cell>
          <cell r="P4534">
            <v>43123</v>
          </cell>
          <cell r="Q4534">
            <v>44020.4766550926</v>
          </cell>
          <cell r="R4534">
            <v>43901</v>
          </cell>
          <cell r="S4534" t="str">
            <v>FRANKIE</v>
          </cell>
          <cell r="V4534" t="str">
            <v>40.701000</v>
          </cell>
          <cell r="W4534" t="str">
            <v>-74.174800</v>
          </cell>
        </row>
        <row r="4535">
          <cell r="B4535">
            <v>870007</v>
          </cell>
          <cell r="C4535" t="str">
            <v>SSP - Bradford - LGA Airport</v>
          </cell>
          <cell r="E4535">
            <v>0</v>
          </cell>
          <cell r="F4535" t="str">
            <v>MF</v>
          </cell>
          <cell r="G4535" t="str">
            <v>Bradford-2-15 26th Ave</v>
          </cell>
          <cell r="H4535" t="str">
            <v>Astoria</v>
          </cell>
          <cell r="I4535" t="str">
            <v>NY</v>
          </cell>
          <cell r="J4535" t="str">
            <v>11102</v>
          </cell>
          <cell r="K4535" t="str">
            <v>Postal Geocoded</v>
          </cell>
          <cell r="L4535" t="str">
            <v>12 6"; IS; EJ</v>
          </cell>
          <cell r="M4535" t="str">
            <v>SSP - DMA</v>
          </cell>
          <cell r="N4535" t="str">
            <v>RICHARD LOTSTEIN</v>
          </cell>
          <cell r="O4535" t="str">
            <v>EFFECTIVE 8/10/20 Del in all locations unless cust chooses not to.  MUST BE 12 6 DURING CONSTRUCTION. GARY 718-286-9984</v>
          </cell>
          <cell r="P4535">
            <v>43234</v>
          </cell>
          <cell r="Q4535">
            <v>44071.623958333301</v>
          </cell>
          <cell r="R4535">
            <v>44024</v>
          </cell>
          <cell r="S4535" t="str">
            <v>FRANKIE</v>
          </cell>
          <cell r="V4535" t="str">
            <v>40.772300</v>
          </cell>
          <cell r="W4535" t="str">
            <v>-73.924500</v>
          </cell>
        </row>
        <row r="4536">
          <cell r="B4536">
            <v>870008</v>
          </cell>
          <cell r="C4536" t="str">
            <v>SSP - New York City Culinary</v>
          </cell>
          <cell r="E4536">
            <v>0</v>
          </cell>
          <cell r="F4536" t="str">
            <v>MTF</v>
          </cell>
          <cell r="G4536" t="str">
            <v>165-35 145th Drive</v>
          </cell>
          <cell r="H4536" t="str">
            <v>JAMAICA</v>
          </cell>
          <cell r="I4536" t="str">
            <v>NY</v>
          </cell>
          <cell r="J4536" t="str">
            <v>11434</v>
          </cell>
          <cell r="K4536" t="str">
            <v>Exact Auto Street Reference Geocoded</v>
          </cell>
          <cell r="M4536" t="str">
            <v>SSP - DMA</v>
          </cell>
          <cell r="N4536" t="str">
            <v>RICHARD LOTSTEIN</v>
          </cell>
          <cell r="O4536" t="str">
            <v>EFFECTIVE 8/10/20 Del in all locations unless cust chooses not to.</v>
          </cell>
          <cell r="P4536">
            <v>43545</v>
          </cell>
          <cell r="Q4536">
            <v>44053.5414467593</v>
          </cell>
          <cell r="R4536">
            <v>44035</v>
          </cell>
          <cell r="S4536" t="str">
            <v>FRANKIE</v>
          </cell>
          <cell r="V4536" t="str">
            <v>40.662637</v>
          </cell>
          <cell r="W4536" t="str">
            <v>-73.774172</v>
          </cell>
        </row>
        <row r="4537">
          <cell r="B4537">
            <v>870009</v>
          </cell>
          <cell r="C4537" t="str">
            <v>SSP - Camden - Logan</v>
          </cell>
          <cell r="E4537">
            <v>0</v>
          </cell>
          <cell r="F4537" t="str">
            <v>W</v>
          </cell>
          <cell r="G4537" t="str">
            <v>290 William F Mcclellen Highway</v>
          </cell>
          <cell r="H4537" t="str">
            <v>BOSTON</v>
          </cell>
          <cell r="I4537" t="str">
            <v>MA</v>
          </cell>
          <cell r="J4537" t="str">
            <v>02128</v>
          </cell>
          <cell r="K4537" t="str">
            <v>Exact Auto Street Reference Geocoded</v>
          </cell>
          <cell r="L4537" t="str">
            <v>PRINT LOGAN BARCODES</v>
          </cell>
          <cell r="M4537" t="str">
            <v>SSP - DMA</v>
          </cell>
          <cell r="N4537" t="str">
            <v>RICHARD LOTSTEIN</v>
          </cell>
          <cell r="P4537">
            <v>43873</v>
          </cell>
          <cell r="Q4537">
            <v>44096.446585648097</v>
          </cell>
          <cell r="R4537">
            <v>44215</v>
          </cell>
          <cell r="S4537" t="str">
            <v>FRANKIE</v>
          </cell>
          <cell r="V4537" t="str">
            <v>42.389015</v>
          </cell>
          <cell r="W4537" t="str">
            <v>-71.015715</v>
          </cell>
        </row>
        <row r="4538">
          <cell r="B4538">
            <v>870010</v>
          </cell>
          <cell r="C4538" t="str">
            <v>SSP - Shojo - Logan</v>
          </cell>
          <cell r="E4538">
            <v>0</v>
          </cell>
          <cell r="F4538" t="str">
            <v>W</v>
          </cell>
          <cell r="G4538" t="str">
            <v>290 William Mcclellen Highway</v>
          </cell>
          <cell r="H4538" t="str">
            <v>BOSTON</v>
          </cell>
          <cell r="I4538" t="str">
            <v>MA</v>
          </cell>
          <cell r="J4538" t="str">
            <v>02128</v>
          </cell>
          <cell r="K4538" t="str">
            <v>High Confidence Auto Street Ref Geocoded</v>
          </cell>
          <cell r="L4538" t="str">
            <v>PRINT LOGAN BARCODES</v>
          </cell>
          <cell r="M4538" t="str">
            <v>SSP - DMA</v>
          </cell>
          <cell r="N4538" t="str">
            <v>RICHARD LOTSTEIN</v>
          </cell>
          <cell r="P4538">
            <v>43873</v>
          </cell>
          <cell r="Q4538">
            <v>44096.446585648097</v>
          </cell>
          <cell r="R4538">
            <v>43901</v>
          </cell>
          <cell r="S4538" t="str">
            <v>FRANKIE</v>
          </cell>
          <cell r="V4538" t="str">
            <v>42.389015</v>
          </cell>
          <cell r="W4538" t="str">
            <v>-71.015715</v>
          </cell>
        </row>
        <row r="4539">
          <cell r="B4539">
            <v>870011</v>
          </cell>
          <cell r="C4539" t="str">
            <v>SSP - Temazcal - Logan</v>
          </cell>
          <cell r="E4539">
            <v>0</v>
          </cell>
          <cell r="F4539" t="str">
            <v>W</v>
          </cell>
          <cell r="G4539" t="str">
            <v>290 William Mcclelen Highway</v>
          </cell>
          <cell r="H4539" t="str">
            <v>BOSTON</v>
          </cell>
          <cell r="I4539" t="str">
            <v>MA</v>
          </cell>
          <cell r="J4539" t="str">
            <v>02128</v>
          </cell>
          <cell r="K4539" t="str">
            <v>High Confidence Auto Street Ref Geocoded</v>
          </cell>
          <cell r="L4539" t="str">
            <v>PRINT LOGAN BARCODES</v>
          </cell>
          <cell r="M4539" t="str">
            <v>SSP - DMA</v>
          </cell>
          <cell r="N4539" t="str">
            <v>RICHARD LOTSTEIN</v>
          </cell>
          <cell r="P4539">
            <v>43873</v>
          </cell>
          <cell r="Q4539">
            <v>44096.446585648097</v>
          </cell>
          <cell r="R4539">
            <v>43901</v>
          </cell>
          <cell r="S4539" t="str">
            <v>FRANKIE</v>
          </cell>
          <cell r="V4539" t="str">
            <v>42.389015</v>
          </cell>
          <cell r="W4539" t="str">
            <v>-71.015715</v>
          </cell>
        </row>
        <row r="4540">
          <cell r="B4540">
            <v>870012</v>
          </cell>
          <cell r="C4540" t="str">
            <v>SSP - Wahlburgers - Logan</v>
          </cell>
          <cell r="E4540">
            <v>0</v>
          </cell>
          <cell r="F4540" t="str">
            <v>W</v>
          </cell>
          <cell r="G4540" t="str">
            <v>290 William F Mcclellen Highway</v>
          </cell>
          <cell r="H4540" t="str">
            <v>BOSTON</v>
          </cell>
          <cell r="I4540" t="str">
            <v>MA</v>
          </cell>
          <cell r="J4540" t="str">
            <v>02128</v>
          </cell>
          <cell r="K4540" t="str">
            <v>Exact Auto Street Reference Geocoded</v>
          </cell>
          <cell r="L4540" t="str">
            <v>PRINT LOGAN BARCODES</v>
          </cell>
          <cell r="M4540" t="str">
            <v>SSP - DMA</v>
          </cell>
          <cell r="N4540" t="str">
            <v>RICHARD LOTSTEIN</v>
          </cell>
          <cell r="P4540">
            <v>43873</v>
          </cell>
          <cell r="Q4540">
            <v>44096.446585648097</v>
          </cell>
          <cell r="R4540">
            <v>43908</v>
          </cell>
          <cell r="S4540" t="str">
            <v>FRANKIE</v>
          </cell>
          <cell r="V4540" t="str">
            <v>42.389015</v>
          </cell>
          <cell r="W4540" t="str">
            <v>-71.015715</v>
          </cell>
        </row>
        <row r="4541">
          <cell r="B4541">
            <v>890011</v>
          </cell>
          <cell r="C4541" t="str">
            <v>Walgreens 5723</v>
          </cell>
          <cell r="E4541">
            <v>0</v>
          </cell>
          <cell r="F4541" t="str">
            <v>T</v>
          </cell>
          <cell r="G4541" t="str">
            <v>960 North Ave.</v>
          </cell>
          <cell r="H4541" t="str">
            <v>Bridgeport</v>
          </cell>
          <cell r="I4541" t="str">
            <v>CT</v>
          </cell>
          <cell r="J4541" t="str">
            <v>06606</v>
          </cell>
          <cell r="K4541" t="str">
            <v>High Confidence Auto Street Ref Geocoded</v>
          </cell>
          <cell r="P4541">
            <v>44676</v>
          </cell>
          <cell r="Q4541">
            <v>44676.8534490741</v>
          </cell>
          <cell r="R4541">
            <v>44683</v>
          </cell>
          <cell r="S4541" t="str">
            <v>FRANKIE</v>
          </cell>
          <cell r="V4541" t="str">
            <v>41.191770</v>
          </cell>
          <cell r="W4541" t="str">
            <v>-73.196973</v>
          </cell>
        </row>
        <row r="4542">
          <cell r="B4542">
            <v>890013</v>
          </cell>
          <cell r="C4542" t="str">
            <v>Walgreens 9521</v>
          </cell>
          <cell r="E4542">
            <v>0</v>
          </cell>
          <cell r="F4542" t="str">
            <v>T</v>
          </cell>
          <cell r="G4542" t="str">
            <v>1000 Park Ave.</v>
          </cell>
          <cell r="H4542" t="str">
            <v>Bridgeport</v>
          </cell>
          <cell r="I4542" t="str">
            <v>CT</v>
          </cell>
          <cell r="J4542" t="str">
            <v>06604</v>
          </cell>
          <cell r="K4542" t="str">
            <v>High Confidence Auto Street Ref Geocoded</v>
          </cell>
          <cell r="P4542">
            <v>44676</v>
          </cell>
          <cell r="Q4542">
            <v>44676.853518518503</v>
          </cell>
          <cell r="R4542">
            <v>44683</v>
          </cell>
          <cell r="S4542" t="str">
            <v>FRANKIE</v>
          </cell>
          <cell r="V4542" t="str">
            <v>41.175116</v>
          </cell>
          <cell r="W4542" t="str">
            <v>-73.198767</v>
          </cell>
        </row>
        <row r="4543">
          <cell r="B4543">
            <v>890014</v>
          </cell>
          <cell r="C4543" t="str">
            <v>Walgreens 10203</v>
          </cell>
          <cell r="E4543">
            <v>0</v>
          </cell>
          <cell r="F4543" t="str">
            <v>F</v>
          </cell>
          <cell r="G4543" t="str">
            <v>25 Main St.</v>
          </cell>
          <cell r="H4543" t="str">
            <v>Bristol</v>
          </cell>
          <cell r="I4543" t="str">
            <v>CT</v>
          </cell>
          <cell r="J4543" t="str">
            <v>06010</v>
          </cell>
          <cell r="K4543" t="str">
            <v>Exact Auto Street Reference Geocoded</v>
          </cell>
          <cell r="P4543">
            <v>44676</v>
          </cell>
          <cell r="Q4543">
            <v>44676.853576388901</v>
          </cell>
          <cell r="R4543">
            <v>44686</v>
          </cell>
          <cell r="S4543" t="str">
            <v>FRANKIE</v>
          </cell>
          <cell r="V4543" t="str">
            <v>41.668658</v>
          </cell>
          <cell r="W4543" t="str">
            <v>-72.943282</v>
          </cell>
        </row>
        <row r="4544">
          <cell r="B4544">
            <v>890015</v>
          </cell>
          <cell r="C4544" t="str">
            <v>Walgreens 11825</v>
          </cell>
          <cell r="E4544">
            <v>0</v>
          </cell>
          <cell r="F4544" t="str">
            <v>F</v>
          </cell>
          <cell r="G4544" t="str">
            <v>525 Farmington Ave.,</v>
          </cell>
          <cell r="H4544" t="str">
            <v>Bristol</v>
          </cell>
          <cell r="I4544" t="str">
            <v>CT</v>
          </cell>
          <cell r="J4544" t="str">
            <v>06010</v>
          </cell>
          <cell r="K4544" t="str">
            <v>High Confidence Auto Street Ref Geocoded</v>
          </cell>
          <cell r="P4544">
            <v>44676</v>
          </cell>
          <cell r="Q4544">
            <v>44676.8536342593</v>
          </cell>
          <cell r="R4544">
            <v>44686</v>
          </cell>
          <cell r="S4544" t="str">
            <v>FRANKIE</v>
          </cell>
          <cell r="V4544" t="str">
            <v>41.690053</v>
          </cell>
          <cell r="W4544" t="str">
            <v>-72.925584</v>
          </cell>
        </row>
        <row r="4545">
          <cell r="B4545">
            <v>890022</v>
          </cell>
          <cell r="C4545" t="str">
            <v>Walgreens 3523</v>
          </cell>
          <cell r="E4545">
            <v>0</v>
          </cell>
          <cell r="F4545" t="str">
            <v>M</v>
          </cell>
          <cell r="G4545" t="str">
            <v>75 Main St., #83</v>
          </cell>
          <cell r="H4545" t="str">
            <v>Danbury</v>
          </cell>
          <cell r="I4545" t="str">
            <v>CT</v>
          </cell>
          <cell r="J4545" t="str">
            <v>06810</v>
          </cell>
          <cell r="K4545" t="str">
            <v>Exact Auto Street Reference Geocoded</v>
          </cell>
          <cell r="P4545">
            <v>44676</v>
          </cell>
          <cell r="Q4545">
            <v>44677.490717592598</v>
          </cell>
          <cell r="R4545">
            <v>44683</v>
          </cell>
          <cell r="S4545" t="str">
            <v>FRANKIE</v>
          </cell>
          <cell r="V4545" t="str">
            <v>41.390743</v>
          </cell>
          <cell r="W4545" t="str">
            <v>-73.448008</v>
          </cell>
        </row>
        <row r="4546">
          <cell r="B4546">
            <v>890024</v>
          </cell>
          <cell r="C4546" t="str">
            <v>Walgreens 1873</v>
          </cell>
          <cell r="E4546">
            <v>0</v>
          </cell>
          <cell r="F4546" t="str">
            <v>M</v>
          </cell>
          <cell r="G4546" t="str">
            <v>138 Heights Rd.</v>
          </cell>
          <cell r="H4546" t="str">
            <v>Darien</v>
          </cell>
          <cell r="I4546" t="str">
            <v>CT</v>
          </cell>
          <cell r="J4546" t="str">
            <v>06820</v>
          </cell>
          <cell r="K4546" t="str">
            <v>Exact Auto Street Reference Geocoded</v>
          </cell>
          <cell r="P4546">
            <v>44676</v>
          </cell>
          <cell r="Q4546">
            <v>44676.853726851798</v>
          </cell>
          <cell r="R4546">
            <v>44683</v>
          </cell>
          <cell r="S4546" t="str">
            <v>FRANKIE</v>
          </cell>
          <cell r="V4546" t="str">
            <v>41.069125</v>
          </cell>
          <cell r="W4546" t="str">
            <v>-73.493831</v>
          </cell>
        </row>
        <row r="4547">
          <cell r="B4547">
            <v>890025</v>
          </cell>
          <cell r="C4547" t="str">
            <v>Walgreens 12058</v>
          </cell>
          <cell r="E4547">
            <v>0</v>
          </cell>
          <cell r="F4547" t="str">
            <v>R</v>
          </cell>
          <cell r="G4547" t="str">
            <v>1093 N. Main St.</v>
          </cell>
          <cell r="H4547" t="str">
            <v>Dayville</v>
          </cell>
          <cell r="I4547" t="str">
            <v>CT</v>
          </cell>
          <cell r="J4547" t="str">
            <v>06241</v>
          </cell>
          <cell r="K4547" t="str">
            <v>Med Confidence Auto Street Ref Geocoded</v>
          </cell>
          <cell r="P4547">
            <v>44676</v>
          </cell>
          <cell r="Q4547">
            <v>44676.853761574101</v>
          </cell>
          <cell r="R4547">
            <v>44684</v>
          </cell>
          <cell r="S4547" t="str">
            <v>FRANKIE</v>
          </cell>
          <cell r="V4547" t="str">
            <v>41.841230</v>
          </cell>
          <cell r="W4547" t="str">
            <v>-71.876663</v>
          </cell>
        </row>
        <row r="4548">
          <cell r="B4548">
            <v>890029</v>
          </cell>
          <cell r="C4548" t="str">
            <v>Walgreens 9784</v>
          </cell>
          <cell r="E4548">
            <v>0</v>
          </cell>
          <cell r="F4548" t="str">
            <v>F</v>
          </cell>
          <cell r="G4548" t="str">
            <v>20 Connecticut Blvd.</v>
          </cell>
          <cell r="H4548" t="str">
            <v>East Hartford</v>
          </cell>
          <cell r="I4548" t="str">
            <v>CT</v>
          </cell>
          <cell r="J4548" t="str">
            <v>06108</v>
          </cell>
          <cell r="K4548" t="str">
            <v>Exact Auto Street Reference Geocoded</v>
          </cell>
          <cell r="P4548">
            <v>44676</v>
          </cell>
          <cell r="Q4548">
            <v>44676.853819444397</v>
          </cell>
          <cell r="R4548">
            <v>44686</v>
          </cell>
          <cell r="S4548" t="str">
            <v>FRANKIE</v>
          </cell>
          <cell r="V4548" t="str">
            <v>41.769485</v>
          </cell>
          <cell r="W4548" t="str">
            <v>-72.644920</v>
          </cell>
        </row>
        <row r="4549">
          <cell r="B4549">
            <v>890035</v>
          </cell>
          <cell r="C4549" t="str">
            <v>Walgreens 9432</v>
          </cell>
          <cell r="E4549">
            <v>0</v>
          </cell>
          <cell r="F4549" t="str">
            <v>F</v>
          </cell>
          <cell r="G4549" t="str">
            <v>2 Shaker Rd.</v>
          </cell>
          <cell r="H4549" t="str">
            <v>Enfield</v>
          </cell>
          <cell r="I4549" t="str">
            <v>CT</v>
          </cell>
          <cell r="J4549" t="str">
            <v>06082</v>
          </cell>
          <cell r="K4549" t="str">
            <v>Exact Auto Street Reference Geocoded</v>
          </cell>
          <cell r="P4549">
            <v>44676</v>
          </cell>
          <cell r="Q4549">
            <v>44676.853865740697</v>
          </cell>
          <cell r="R4549">
            <v>44686</v>
          </cell>
          <cell r="S4549" t="str">
            <v>FRANKIE</v>
          </cell>
          <cell r="V4549" t="str">
            <v>42.001311</v>
          </cell>
          <cell r="W4549" t="str">
            <v>-72.565379</v>
          </cell>
        </row>
        <row r="4550">
          <cell r="B4550">
            <v>890038</v>
          </cell>
          <cell r="C4550" t="str">
            <v>Walgreens 16080</v>
          </cell>
          <cell r="E4550">
            <v>0</v>
          </cell>
          <cell r="F4550" t="str">
            <v>T</v>
          </cell>
          <cell r="G4550" t="str">
            <v>414 Kings Highway E.</v>
          </cell>
          <cell r="H4550" t="str">
            <v>Fairfield</v>
          </cell>
          <cell r="I4550" t="str">
            <v>CT</v>
          </cell>
          <cell r="J4550" t="str">
            <v>06825</v>
          </cell>
          <cell r="K4550" t="str">
            <v>High Confidence Auto Street Ref Geocoded</v>
          </cell>
          <cell r="P4550">
            <v>44676</v>
          </cell>
          <cell r="Q4550">
            <v>44676.853900463</v>
          </cell>
          <cell r="R4550">
            <v>44683</v>
          </cell>
          <cell r="S4550" t="str">
            <v>FRANKIE</v>
          </cell>
          <cell r="V4550" t="str">
            <v>41.173396</v>
          </cell>
          <cell r="W4550" t="str">
            <v>-73.228894</v>
          </cell>
        </row>
        <row r="4551">
          <cell r="B4551">
            <v>890041</v>
          </cell>
          <cell r="C4551" t="str">
            <v>Walgreens 7759</v>
          </cell>
          <cell r="E4551">
            <v>0</v>
          </cell>
          <cell r="F4551" t="str">
            <v>R</v>
          </cell>
          <cell r="G4551" t="str">
            <v>441 Long Hill Rd.</v>
          </cell>
          <cell r="H4551" t="str">
            <v>Groton</v>
          </cell>
          <cell r="I4551" t="str">
            <v>CT</v>
          </cell>
          <cell r="J4551" t="str">
            <v>06340</v>
          </cell>
          <cell r="K4551" t="str">
            <v>Exact Auto Street Reference Geocoded</v>
          </cell>
          <cell r="P4551">
            <v>44676</v>
          </cell>
          <cell r="Q4551">
            <v>44676.853935185201</v>
          </cell>
          <cell r="R4551">
            <v>44684</v>
          </cell>
          <cell r="S4551" t="str">
            <v>FRANKIE</v>
          </cell>
          <cell r="V4551" t="str">
            <v>41.354987</v>
          </cell>
          <cell r="W4551" t="str">
            <v>-72.060705</v>
          </cell>
        </row>
        <row r="4552">
          <cell r="B4552">
            <v>890044</v>
          </cell>
          <cell r="C4552" t="str">
            <v>Walgreens 5406</v>
          </cell>
          <cell r="E4552">
            <v>0</v>
          </cell>
          <cell r="F4552" t="str">
            <v>W</v>
          </cell>
          <cell r="G4552" t="str">
            <v>1191 Dixwell Ave.</v>
          </cell>
          <cell r="H4552" t="str">
            <v>Hamden</v>
          </cell>
          <cell r="I4552" t="str">
            <v>CT</v>
          </cell>
          <cell r="J4552" t="str">
            <v>06514</v>
          </cell>
          <cell r="K4552" t="str">
            <v>Exact Auto Street Reference Geocoded</v>
          </cell>
          <cell r="P4552">
            <v>44676</v>
          </cell>
          <cell r="Q4552">
            <v>44676.854039351798</v>
          </cell>
          <cell r="R4552">
            <v>44684</v>
          </cell>
          <cell r="S4552" t="str">
            <v>FRANKIE</v>
          </cell>
          <cell r="V4552" t="str">
            <v>41.345978</v>
          </cell>
          <cell r="W4552" t="str">
            <v>-72.933930</v>
          </cell>
        </row>
        <row r="4553">
          <cell r="B4553">
            <v>890045</v>
          </cell>
          <cell r="C4553" t="str">
            <v>Walgreens 9101</v>
          </cell>
          <cell r="E4553">
            <v>0</v>
          </cell>
          <cell r="F4553" t="str">
            <v>W</v>
          </cell>
          <cell r="G4553" t="str">
            <v>2505 Whitney Ave.</v>
          </cell>
          <cell r="H4553" t="str">
            <v>Hamden</v>
          </cell>
          <cell r="I4553" t="str">
            <v>CT</v>
          </cell>
          <cell r="J4553" t="str">
            <v>06518</v>
          </cell>
          <cell r="K4553" t="str">
            <v>Exact Auto Street Reference Geocoded</v>
          </cell>
          <cell r="P4553">
            <v>44676</v>
          </cell>
          <cell r="Q4553">
            <v>44676.854212963</v>
          </cell>
          <cell r="R4553">
            <v>44684</v>
          </cell>
          <cell r="S4553" t="str">
            <v>FRANKIE</v>
          </cell>
          <cell r="V4553" t="str">
            <v>41.388189</v>
          </cell>
          <cell r="W4553" t="str">
            <v>-72.900053</v>
          </cell>
        </row>
        <row r="4554">
          <cell r="B4554">
            <v>890046</v>
          </cell>
          <cell r="C4554" t="str">
            <v>Walgreens 3827</v>
          </cell>
          <cell r="E4554">
            <v>0</v>
          </cell>
          <cell r="F4554" t="str">
            <v>F</v>
          </cell>
          <cell r="G4554" t="str">
            <v>161 Washington St.</v>
          </cell>
          <cell r="H4554" t="str">
            <v>Hartford</v>
          </cell>
          <cell r="I4554" t="str">
            <v>CT</v>
          </cell>
          <cell r="J4554" t="str">
            <v>06106</v>
          </cell>
          <cell r="K4554" t="str">
            <v>Exact Auto Street Reference Geocoded</v>
          </cell>
          <cell r="P4554">
            <v>44676</v>
          </cell>
          <cell r="Q4554">
            <v>44676.854664351798</v>
          </cell>
          <cell r="R4554">
            <v>44686</v>
          </cell>
          <cell r="S4554" t="str">
            <v>FRANKIE</v>
          </cell>
          <cell r="V4554" t="str">
            <v>41.757844</v>
          </cell>
          <cell r="W4554" t="str">
            <v>-72.682432</v>
          </cell>
        </row>
        <row r="4555">
          <cell r="B4555">
            <v>890049</v>
          </cell>
          <cell r="C4555" t="str">
            <v>Walgreens 19244</v>
          </cell>
          <cell r="E4555">
            <v>0</v>
          </cell>
          <cell r="F4555" t="str">
            <v>R</v>
          </cell>
          <cell r="G4555" t="str">
            <v>27 Main St.</v>
          </cell>
          <cell r="H4555" t="str">
            <v>Jewett City</v>
          </cell>
          <cell r="I4555" t="str">
            <v>CT</v>
          </cell>
          <cell r="J4555" t="str">
            <v>06351</v>
          </cell>
          <cell r="K4555" t="str">
            <v>Exact Auto Street Reference Geocoded</v>
          </cell>
          <cell r="P4555">
            <v>44676</v>
          </cell>
          <cell r="Q4555">
            <v>44676.854722222197</v>
          </cell>
          <cell r="R4555">
            <v>44684</v>
          </cell>
          <cell r="S4555" t="str">
            <v>FRANKIE</v>
          </cell>
          <cell r="V4555" t="str">
            <v>41.604629</v>
          </cell>
          <cell r="W4555" t="str">
            <v>-71.983940</v>
          </cell>
        </row>
        <row r="4556">
          <cell r="B4556">
            <v>890051</v>
          </cell>
          <cell r="C4556" t="str">
            <v>Walgreens 5407</v>
          </cell>
          <cell r="E4556">
            <v>0</v>
          </cell>
          <cell r="F4556" t="str">
            <v>R</v>
          </cell>
          <cell r="G4556" t="str">
            <v>295 Main St.</v>
          </cell>
          <cell r="H4556" t="str">
            <v>Manchester</v>
          </cell>
          <cell r="I4556" t="str">
            <v>CT</v>
          </cell>
          <cell r="J4556" t="str">
            <v>06040</v>
          </cell>
          <cell r="K4556" t="str">
            <v>Exact Auto Street Reference Geocoded</v>
          </cell>
          <cell r="P4556">
            <v>44676</v>
          </cell>
          <cell r="Q4556">
            <v>44676.854768518497</v>
          </cell>
          <cell r="R4556">
            <v>44684</v>
          </cell>
          <cell r="S4556" t="str">
            <v>FRANKIE</v>
          </cell>
          <cell r="V4556" t="str">
            <v>41.783207</v>
          </cell>
          <cell r="W4556" t="str">
            <v>-72.523079</v>
          </cell>
        </row>
        <row r="4557">
          <cell r="B4557">
            <v>890052</v>
          </cell>
          <cell r="C4557" t="str">
            <v>Walgreens 6654</v>
          </cell>
          <cell r="E4557">
            <v>0</v>
          </cell>
          <cell r="F4557" t="str">
            <v>R</v>
          </cell>
          <cell r="G4557" t="str">
            <v>149 Deming St.</v>
          </cell>
          <cell r="H4557" t="str">
            <v>Manchester</v>
          </cell>
          <cell r="I4557" t="str">
            <v>CT</v>
          </cell>
          <cell r="J4557" t="str">
            <v>06042</v>
          </cell>
          <cell r="K4557" t="str">
            <v>High Confidence Auto Street Ref Geocoded</v>
          </cell>
          <cell r="P4557">
            <v>44676</v>
          </cell>
          <cell r="Q4557">
            <v>44676.854814814797</v>
          </cell>
          <cell r="R4557">
            <v>44684</v>
          </cell>
          <cell r="S4557" t="str">
            <v>FRANKIE</v>
          </cell>
          <cell r="V4557" t="str">
            <v>41.813296</v>
          </cell>
          <cell r="W4557" t="str">
            <v>-72.525386</v>
          </cell>
        </row>
        <row r="4558">
          <cell r="B4558">
            <v>890053</v>
          </cell>
          <cell r="C4558" t="str">
            <v>Walgreens 5948</v>
          </cell>
          <cell r="E4558">
            <v>0</v>
          </cell>
          <cell r="F4558" t="str">
            <v>W</v>
          </cell>
          <cell r="G4558" t="str">
            <v>425 W. Main St.</v>
          </cell>
          <cell r="H4558" t="str">
            <v>Meriden</v>
          </cell>
          <cell r="I4558" t="str">
            <v>CT</v>
          </cell>
          <cell r="J4558" t="str">
            <v>06451</v>
          </cell>
          <cell r="K4558" t="str">
            <v>Exact Auto Street Reference Geocoded</v>
          </cell>
          <cell r="P4558">
            <v>44676</v>
          </cell>
          <cell r="Q4558">
            <v>44676.854849536998</v>
          </cell>
          <cell r="R4558">
            <v>44684</v>
          </cell>
          <cell r="S4558" t="str">
            <v>FRANKIE</v>
          </cell>
          <cell r="V4558" t="str">
            <v>41.539938</v>
          </cell>
          <cell r="W4558" t="str">
            <v>-72.817202</v>
          </cell>
        </row>
        <row r="4559">
          <cell r="B4559">
            <v>890054</v>
          </cell>
          <cell r="C4559" t="str">
            <v>Walgreens 9820</v>
          </cell>
          <cell r="E4559">
            <v>0</v>
          </cell>
          <cell r="F4559" t="str">
            <v>W</v>
          </cell>
          <cell r="G4559" t="str">
            <v>825 E. Main St.</v>
          </cell>
          <cell r="H4559" t="str">
            <v>Meriden</v>
          </cell>
          <cell r="I4559" t="str">
            <v>CT</v>
          </cell>
          <cell r="J4559" t="str">
            <v>06450</v>
          </cell>
          <cell r="K4559" t="str">
            <v>Exact Auto Street Reference Geocoded</v>
          </cell>
          <cell r="P4559">
            <v>44676</v>
          </cell>
          <cell r="Q4559">
            <v>44676.854895833298</v>
          </cell>
          <cell r="R4559">
            <v>44684</v>
          </cell>
          <cell r="S4559" t="str">
            <v>FRANKIE</v>
          </cell>
          <cell r="V4559" t="str">
            <v>41.528773</v>
          </cell>
          <cell r="W4559" t="str">
            <v>-72.776564</v>
          </cell>
        </row>
        <row r="4560">
          <cell r="B4560">
            <v>890057</v>
          </cell>
          <cell r="C4560" t="str">
            <v>Walgreens 1451</v>
          </cell>
          <cell r="E4560">
            <v>0</v>
          </cell>
          <cell r="F4560" t="str">
            <v>T</v>
          </cell>
          <cell r="G4560" t="str">
            <v>1083 Boston Post Rd.</v>
          </cell>
          <cell r="H4560" t="str">
            <v>Milford</v>
          </cell>
          <cell r="I4560" t="str">
            <v>CT</v>
          </cell>
          <cell r="J4560" t="str">
            <v>06460</v>
          </cell>
          <cell r="K4560" t="str">
            <v>Exact Auto Street Reference Geocoded</v>
          </cell>
          <cell r="P4560">
            <v>44676</v>
          </cell>
          <cell r="Q4560">
            <v>44676.854930555601</v>
          </cell>
          <cell r="R4560">
            <v>44683</v>
          </cell>
          <cell r="S4560" t="str">
            <v>FRANKIE</v>
          </cell>
          <cell r="V4560" t="str">
            <v>41.232936</v>
          </cell>
          <cell r="W4560" t="str">
            <v>-73.043590</v>
          </cell>
        </row>
        <row r="4561">
          <cell r="B4561">
            <v>890058</v>
          </cell>
          <cell r="C4561" t="str">
            <v>Walgreens 6503</v>
          </cell>
          <cell r="E4561">
            <v>0</v>
          </cell>
          <cell r="F4561" t="str">
            <v>T</v>
          </cell>
          <cell r="G4561" t="str">
            <v>541 Bridgeport Ave.</v>
          </cell>
          <cell r="H4561" t="str">
            <v>Milford</v>
          </cell>
          <cell r="I4561" t="str">
            <v>CT</v>
          </cell>
          <cell r="J4561" t="str">
            <v>06460</v>
          </cell>
          <cell r="K4561" t="str">
            <v>Exact Auto Street Reference Geocoded</v>
          </cell>
          <cell r="P4561">
            <v>44676</v>
          </cell>
          <cell r="Q4561">
            <v>44676.854976851901</v>
          </cell>
          <cell r="R4561">
            <v>44683</v>
          </cell>
          <cell r="S4561" t="str">
            <v>FRANKIE</v>
          </cell>
          <cell r="V4561" t="str">
            <v>41.206886</v>
          </cell>
          <cell r="W4561" t="str">
            <v>-73.088729</v>
          </cell>
        </row>
        <row r="4562">
          <cell r="B4562">
            <v>890059</v>
          </cell>
          <cell r="C4562" t="str">
            <v>Walgreens 7602</v>
          </cell>
          <cell r="E4562">
            <v>0</v>
          </cell>
          <cell r="F4562" t="str">
            <v>T</v>
          </cell>
          <cell r="G4562" t="str">
            <v>275 Monroe Tpke.</v>
          </cell>
          <cell r="H4562" t="str">
            <v>Monroe</v>
          </cell>
          <cell r="I4562" t="str">
            <v>CT</v>
          </cell>
          <cell r="J4562" t="str">
            <v>06468</v>
          </cell>
          <cell r="K4562" t="str">
            <v>Exact Auto Street Reference Geocoded</v>
          </cell>
          <cell r="P4562">
            <v>44676</v>
          </cell>
          <cell r="Q4562">
            <v>44676.855011574102</v>
          </cell>
          <cell r="R4562">
            <v>44683</v>
          </cell>
          <cell r="S4562" t="str">
            <v>FRANKIE</v>
          </cell>
          <cell r="V4562" t="str">
            <v>41.302329</v>
          </cell>
          <cell r="W4562" t="str">
            <v>-73.223471</v>
          </cell>
        </row>
        <row r="4563">
          <cell r="B4563">
            <v>890061</v>
          </cell>
          <cell r="C4563" t="str">
            <v>Walgreens 7585</v>
          </cell>
          <cell r="E4563">
            <v>0</v>
          </cell>
          <cell r="F4563" t="str">
            <v>F</v>
          </cell>
          <cell r="G4563" t="str">
            <v>102 Washington St.</v>
          </cell>
          <cell r="H4563" t="str">
            <v>New Britain</v>
          </cell>
          <cell r="I4563" t="str">
            <v>CT</v>
          </cell>
          <cell r="J4563" t="str">
            <v>06051</v>
          </cell>
          <cell r="K4563" t="str">
            <v>Exact Auto Street Reference Geocoded</v>
          </cell>
          <cell r="P4563">
            <v>44676</v>
          </cell>
          <cell r="Q4563">
            <v>44676.855057870402</v>
          </cell>
          <cell r="R4563">
            <v>44686</v>
          </cell>
          <cell r="S4563" t="str">
            <v>FRANKIE</v>
          </cell>
          <cell r="V4563" t="str">
            <v>41.670405</v>
          </cell>
          <cell r="W4563" t="str">
            <v>-72.784037</v>
          </cell>
        </row>
        <row r="4564">
          <cell r="B4564">
            <v>890063</v>
          </cell>
          <cell r="C4564" t="str">
            <v>Walgreens 9821</v>
          </cell>
          <cell r="E4564">
            <v>0</v>
          </cell>
          <cell r="F4564" t="str">
            <v>M</v>
          </cell>
          <cell r="G4564" t="str">
            <v>36 Pine St., #100</v>
          </cell>
          <cell r="H4564" t="str">
            <v>New Canaan</v>
          </cell>
          <cell r="I4564" t="str">
            <v>CT</v>
          </cell>
          <cell r="J4564" t="str">
            <v>06840</v>
          </cell>
          <cell r="K4564" t="str">
            <v>Exact Auto Street Reference Geocoded</v>
          </cell>
          <cell r="P4564">
            <v>44676</v>
          </cell>
          <cell r="Q4564">
            <v>44676.855092592603</v>
          </cell>
          <cell r="R4564">
            <v>44683</v>
          </cell>
          <cell r="S4564" t="str">
            <v>FRANKIE</v>
          </cell>
          <cell r="V4564" t="str">
            <v>41.144927</v>
          </cell>
          <cell r="W4564" t="str">
            <v>-73.496698</v>
          </cell>
        </row>
        <row r="4565">
          <cell r="B4565">
            <v>890065</v>
          </cell>
          <cell r="C4565" t="str">
            <v>Walgreens 6474</v>
          </cell>
          <cell r="E4565">
            <v>0</v>
          </cell>
          <cell r="F4565" t="str">
            <v>W</v>
          </cell>
          <cell r="G4565" t="str">
            <v>88 York St.</v>
          </cell>
          <cell r="H4565" t="str">
            <v>New Haven</v>
          </cell>
          <cell r="I4565" t="str">
            <v>CT</v>
          </cell>
          <cell r="J4565" t="str">
            <v>06511</v>
          </cell>
          <cell r="K4565" t="str">
            <v>High Confidence Auto Street Ref Geocoded</v>
          </cell>
          <cell r="P4565">
            <v>44676</v>
          </cell>
          <cell r="Q4565">
            <v>44676.855138888903</v>
          </cell>
          <cell r="R4565">
            <v>44684</v>
          </cell>
          <cell r="S4565" t="str">
            <v>FRANKIE</v>
          </cell>
          <cell r="V4565" t="str">
            <v>41.306001</v>
          </cell>
          <cell r="W4565" t="str">
            <v>-72.933367</v>
          </cell>
        </row>
        <row r="4566">
          <cell r="B4566">
            <v>890066</v>
          </cell>
          <cell r="C4566" t="str">
            <v>Walgreens 6914</v>
          </cell>
          <cell r="E4566">
            <v>0</v>
          </cell>
          <cell r="F4566" t="str">
            <v>W</v>
          </cell>
          <cell r="G4566" t="str">
            <v>87 Foxon St.</v>
          </cell>
          <cell r="H4566" t="str">
            <v>New Haven</v>
          </cell>
          <cell r="I4566" t="str">
            <v>CT</v>
          </cell>
          <cell r="J4566" t="str">
            <v>06513</v>
          </cell>
          <cell r="K4566" t="str">
            <v>Exact Auto Street Reference Geocoded</v>
          </cell>
          <cell r="P4566">
            <v>44676</v>
          </cell>
          <cell r="Q4566">
            <v>44676.855196759301</v>
          </cell>
          <cell r="R4566">
            <v>44684</v>
          </cell>
          <cell r="S4566" t="str">
            <v>FRANKIE</v>
          </cell>
          <cell r="V4566" t="str">
            <v>41.319706</v>
          </cell>
          <cell r="W4566" t="str">
            <v>-72.871378</v>
          </cell>
        </row>
        <row r="4567">
          <cell r="B4567">
            <v>890067</v>
          </cell>
          <cell r="C4567" t="str">
            <v>Walgreens 9785</v>
          </cell>
          <cell r="E4567">
            <v>0</v>
          </cell>
          <cell r="F4567" t="str">
            <v>W</v>
          </cell>
          <cell r="G4567" t="str">
            <v>436 Whalley Ave.</v>
          </cell>
          <cell r="H4567" t="str">
            <v>New Haven</v>
          </cell>
          <cell r="I4567" t="str">
            <v>CT</v>
          </cell>
          <cell r="J4567" t="str">
            <v>06511</v>
          </cell>
          <cell r="K4567" t="str">
            <v>Exact Auto Street Reference Geocoded</v>
          </cell>
          <cell r="P4567">
            <v>44676</v>
          </cell>
          <cell r="Q4567">
            <v>44676.855231481502</v>
          </cell>
          <cell r="R4567">
            <v>44684</v>
          </cell>
          <cell r="S4567" t="str">
            <v>FRANKIE</v>
          </cell>
          <cell r="V4567" t="str">
            <v>41.318484</v>
          </cell>
          <cell r="W4567" t="str">
            <v>-72.947692</v>
          </cell>
        </row>
        <row r="4568">
          <cell r="B4568">
            <v>890068</v>
          </cell>
          <cell r="C4568" t="str">
            <v>Walgreens 10483</v>
          </cell>
          <cell r="E4568">
            <v>0</v>
          </cell>
          <cell r="F4568" t="str">
            <v>R</v>
          </cell>
          <cell r="G4568" t="str">
            <v>698 Bank St.</v>
          </cell>
          <cell r="H4568" t="str">
            <v>New London</v>
          </cell>
          <cell r="I4568" t="str">
            <v>CT</v>
          </cell>
          <cell r="J4568" t="str">
            <v>06320</v>
          </cell>
          <cell r="K4568" t="str">
            <v>Exact Auto Street Reference Geocoded</v>
          </cell>
          <cell r="P4568">
            <v>44676</v>
          </cell>
          <cell r="Q4568">
            <v>44676.855277777802</v>
          </cell>
          <cell r="R4568">
            <v>44684</v>
          </cell>
          <cell r="S4568" t="str">
            <v>FRANKIE</v>
          </cell>
          <cell r="V4568" t="str">
            <v>41.349390</v>
          </cell>
          <cell r="W4568" t="str">
            <v>-72.104802</v>
          </cell>
        </row>
        <row r="4569">
          <cell r="B4569">
            <v>890072</v>
          </cell>
          <cell r="C4569" t="str">
            <v>Walgreens 12315</v>
          </cell>
          <cell r="E4569">
            <v>0</v>
          </cell>
          <cell r="F4569" t="str">
            <v>T</v>
          </cell>
          <cell r="G4569" t="str">
            <v>49 S. Main St.</v>
          </cell>
          <cell r="H4569" t="str">
            <v>Newtown</v>
          </cell>
          <cell r="I4569" t="str">
            <v>CT</v>
          </cell>
          <cell r="J4569" t="str">
            <v>06470</v>
          </cell>
          <cell r="K4569" t="str">
            <v>Exact Auto Street Reference Geocoded</v>
          </cell>
          <cell r="P4569">
            <v>44676</v>
          </cell>
          <cell r="Q4569">
            <v>44676.855312500003</v>
          </cell>
          <cell r="R4569">
            <v>44683</v>
          </cell>
          <cell r="S4569" t="str">
            <v>FRANKIE</v>
          </cell>
          <cell r="V4569" t="str">
            <v>41.401624</v>
          </cell>
          <cell r="W4569" t="str">
            <v>-73.297010</v>
          </cell>
        </row>
        <row r="4570">
          <cell r="B4570">
            <v>890074</v>
          </cell>
          <cell r="C4570" t="str">
            <v>Walgreens 6308</v>
          </cell>
          <cell r="E4570">
            <v>0</v>
          </cell>
          <cell r="F4570" t="str">
            <v>M</v>
          </cell>
          <cell r="G4570" t="str">
            <v>55 Westport Ave., #4</v>
          </cell>
          <cell r="H4570" t="str">
            <v>Norwalk</v>
          </cell>
          <cell r="I4570" t="str">
            <v>CT</v>
          </cell>
          <cell r="J4570" t="str">
            <v>06851</v>
          </cell>
          <cell r="K4570" t="str">
            <v>Exact Auto Street Reference Geocoded</v>
          </cell>
          <cell r="P4570">
            <v>44676</v>
          </cell>
          <cell r="Q4570">
            <v>44676.855358796303</v>
          </cell>
          <cell r="R4570">
            <v>44683</v>
          </cell>
          <cell r="S4570" t="str">
            <v>FRANKIE</v>
          </cell>
          <cell r="V4570" t="str">
            <v>41.122065</v>
          </cell>
          <cell r="W4570" t="str">
            <v>-73.404240</v>
          </cell>
        </row>
        <row r="4571">
          <cell r="B4571">
            <v>890075</v>
          </cell>
          <cell r="C4571" t="str">
            <v>Walgreens 10058</v>
          </cell>
          <cell r="E4571">
            <v>0</v>
          </cell>
          <cell r="F4571" t="str">
            <v>M</v>
          </cell>
          <cell r="G4571" t="str">
            <v>235 Main St., #1</v>
          </cell>
          <cell r="H4571" t="str">
            <v>Norwalk</v>
          </cell>
          <cell r="I4571" t="str">
            <v>CT</v>
          </cell>
          <cell r="J4571" t="str">
            <v>06851</v>
          </cell>
          <cell r="K4571" t="str">
            <v>Exact Auto Street Reference Geocoded</v>
          </cell>
          <cell r="P4571">
            <v>44676</v>
          </cell>
          <cell r="Q4571">
            <v>44676.855393518497</v>
          </cell>
          <cell r="R4571">
            <v>44683</v>
          </cell>
          <cell r="S4571" t="str">
            <v>FRANKIE</v>
          </cell>
          <cell r="V4571" t="str">
            <v>41.130793</v>
          </cell>
          <cell r="W4571" t="str">
            <v>-73.423470</v>
          </cell>
        </row>
        <row r="4572">
          <cell r="B4572">
            <v>890076</v>
          </cell>
          <cell r="C4572" t="str">
            <v>Walgreens 10177</v>
          </cell>
          <cell r="E4572">
            <v>0</v>
          </cell>
          <cell r="F4572" t="str">
            <v>M</v>
          </cell>
          <cell r="G4572" t="str">
            <v>54 West Ave.</v>
          </cell>
          <cell r="H4572" t="str">
            <v>Norwalk</v>
          </cell>
          <cell r="I4572" t="str">
            <v>CT</v>
          </cell>
          <cell r="J4572" t="str">
            <v>06854</v>
          </cell>
          <cell r="K4572" t="str">
            <v>Exact Auto Street Reference Geocoded</v>
          </cell>
          <cell r="P4572">
            <v>44676</v>
          </cell>
          <cell r="Q4572">
            <v>44676.855428240699</v>
          </cell>
          <cell r="R4572">
            <v>44683</v>
          </cell>
          <cell r="S4572" t="str">
            <v>FRANKIE</v>
          </cell>
          <cell r="V4572" t="str">
            <v>41.103900</v>
          </cell>
          <cell r="W4572" t="str">
            <v>-73.419884</v>
          </cell>
        </row>
        <row r="4573">
          <cell r="B4573">
            <v>890077</v>
          </cell>
          <cell r="C4573" t="str">
            <v>Walgreens 2976</v>
          </cell>
          <cell r="E4573">
            <v>0</v>
          </cell>
          <cell r="F4573" t="str">
            <v>R</v>
          </cell>
          <cell r="G4573" t="str">
            <v>399 W. Main St.</v>
          </cell>
          <cell r="H4573" t="str">
            <v>Norwich</v>
          </cell>
          <cell r="I4573" t="str">
            <v>CT</v>
          </cell>
          <cell r="J4573" t="str">
            <v>06360</v>
          </cell>
          <cell r="K4573" t="str">
            <v>Exact Auto Street Reference Geocoded</v>
          </cell>
          <cell r="P4573">
            <v>44676</v>
          </cell>
          <cell r="Q4573">
            <v>44676.855474536998</v>
          </cell>
          <cell r="R4573">
            <v>44684</v>
          </cell>
          <cell r="S4573" t="str">
            <v>FRANKIE</v>
          </cell>
          <cell r="V4573" t="str">
            <v>41.520678</v>
          </cell>
          <cell r="W4573" t="str">
            <v>-72.092685</v>
          </cell>
        </row>
        <row r="4574">
          <cell r="B4574">
            <v>890079</v>
          </cell>
          <cell r="C4574" t="str">
            <v>Walgreens 7935</v>
          </cell>
          <cell r="E4574">
            <v>0</v>
          </cell>
          <cell r="F4574" t="str">
            <v>W</v>
          </cell>
          <cell r="G4574" t="str">
            <v>54 Boston Post Rd.</v>
          </cell>
          <cell r="H4574" t="str">
            <v>Orange</v>
          </cell>
          <cell r="I4574" t="str">
            <v>CT</v>
          </cell>
          <cell r="J4574" t="str">
            <v>06477</v>
          </cell>
          <cell r="K4574" t="str">
            <v>Exact Auto Street Reference Geocoded</v>
          </cell>
          <cell r="P4574">
            <v>44676</v>
          </cell>
          <cell r="Q4574">
            <v>44676.855509259301</v>
          </cell>
          <cell r="R4574">
            <v>44684</v>
          </cell>
          <cell r="S4574" t="str">
            <v>FRANKIE</v>
          </cell>
          <cell r="V4574" t="str">
            <v>41.277038</v>
          </cell>
          <cell r="W4574" t="str">
            <v>-72.988934</v>
          </cell>
        </row>
        <row r="4575">
          <cell r="B4575">
            <v>890080</v>
          </cell>
          <cell r="C4575" t="str">
            <v>Walgreens 17726</v>
          </cell>
          <cell r="E4575">
            <v>0</v>
          </cell>
          <cell r="F4575" t="str">
            <v>R</v>
          </cell>
          <cell r="G4575" t="str">
            <v>37 S. Broad St., #5</v>
          </cell>
          <cell r="H4575" t="str">
            <v>Pawcatuck</v>
          </cell>
          <cell r="I4575" t="str">
            <v>CT</v>
          </cell>
          <cell r="J4575" t="str">
            <v>06379</v>
          </cell>
          <cell r="K4575" t="str">
            <v>Exact Auto Street Reference Geocoded</v>
          </cell>
          <cell r="P4575">
            <v>44676</v>
          </cell>
          <cell r="Q4575">
            <v>44676.855555555601</v>
          </cell>
          <cell r="R4575">
            <v>44686</v>
          </cell>
          <cell r="S4575" t="str">
            <v>FRANKIE</v>
          </cell>
          <cell r="V4575" t="str">
            <v>41.375192</v>
          </cell>
          <cell r="W4575" t="str">
            <v>-71.845872</v>
          </cell>
        </row>
        <row r="4576">
          <cell r="B4576">
            <v>890081</v>
          </cell>
          <cell r="C4576" t="str">
            <v>Walgreens 7086</v>
          </cell>
          <cell r="E4576">
            <v>0</v>
          </cell>
          <cell r="F4576" t="str">
            <v>F</v>
          </cell>
          <cell r="G4576" t="str">
            <v>5 Farmington Ave.</v>
          </cell>
          <cell r="H4576" t="str">
            <v>Plainville</v>
          </cell>
          <cell r="I4576" t="str">
            <v>CT</v>
          </cell>
          <cell r="J4576" t="str">
            <v>06062</v>
          </cell>
          <cell r="K4576" t="str">
            <v>Exact Auto Street Reference Geocoded</v>
          </cell>
          <cell r="P4576">
            <v>44676</v>
          </cell>
          <cell r="Q4576">
            <v>44676.855590277803</v>
          </cell>
          <cell r="R4576">
            <v>44686</v>
          </cell>
          <cell r="S4576" t="str">
            <v>FRANKIE</v>
          </cell>
          <cell r="V4576" t="str">
            <v>41.674669</v>
          </cell>
          <cell r="W4576" t="str">
            <v>-72.858381</v>
          </cell>
        </row>
        <row r="4577">
          <cell r="B4577">
            <v>890083</v>
          </cell>
          <cell r="C4577" t="str">
            <v>Walgreens 17500</v>
          </cell>
          <cell r="E4577">
            <v>0</v>
          </cell>
          <cell r="F4577" t="str">
            <v>R</v>
          </cell>
          <cell r="G4577" t="str">
            <v>203 Kennedy Dr.</v>
          </cell>
          <cell r="H4577" t="str">
            <v>Putnam</v>
          </cell>
          <cell r="I4577" t="str">
            <v>CT</v>
          </cell>
          <cell r="J4577" t="str">
            <v>06260</v>
          </cell>
          <cell r="K4577" t="str">
            <v>Exact Auto Street Reference Geocoded</v>
          </cell>
          <cell r="P4577">
            <v>44676</v>
          </cell>
          <cell r="Q4577">
            <v>44676.855682870402</v>
          </cell>
          <cell r="R4577">
            <v>44684</v>
          </cell>
          <cell r="S4577" t="str">
            <v>FRANKIE</v>
          </cell>
          <cell r="V4577" t="str">
            <v>41.917244</v>
          </cell>
          <cell r="W4577" t="str">
            <v>-71.910277</v>
          </cell>
        </row>
        <row r="4578">
          <cell r="B4578">
            <v>890084</v>
          </cell>
          <cell r="C4578" t="str">
            <v>Walgreens 11164</v>
          </cell>
          <cell r="E4578">
            <v>0</v>
          </cell>
          <cell r="F4578" t="str">
            <v>M</v>
          </cell>
          <cell r="G4578" t="str">
            <v>46A Danbury Rd.</v>
          </cell>
          <cell r="H4578" t="str">
            <v>Ridgefield</v>
          </cell>
          <cell r="I4578" t="str">
            <v>CT</v>
          </cell>
          <cell r="J4578" t="str">
            <v>06877</v>
          </cell>
          <cell r="K4578" t="str">
            <v>Exact Auto Street Reference Geocoded</v>
          </cell>
          <cell r="P4578">
            <v>44676</v>
          </cell>
          <cell r="Q4578">
            <v>44676.855729166702</v>
          </cell>
          <cell r="R4578">
            <v>44683</v>
          </cell>
          <cell r="S4578" t="str">
            <v>FRANKIE</v>
          </cell>
          <cell r="V4578" t="str">
            <v>41.290408</v>
          </cell>
          <cell r="W4578" t="str">
            <v>-73.496965</v>
          </cell>
        </row>
        <row r="4579">
          <cell r="B4579">
            <v>890085</v>
          </cell>
          <cell r="C4579" t="str">
            <v>Walgreens 6757</v>
          </cell>
          <cell r="E4579">
            <v>0</v>
          </cell>
          <cell r="F4579" t="str">
            <v>M</v>
          </cell>
          <cell r="G4579" t="str">
            <v>1333 E. Putnam Ave.</v>
          </cell>
          <cell r="H4579" t="str">
            <v>Riverside</v>
          </cell>
          <cell r="I4579" t="str">
            <v>CT</v>
          </cell>
          <cell r="J4579" t="str">
            <v>06878</v>
          </cell>
          <cell r="K4579" t="str">
            <v>High Confidence Auto Street Ref Geocoded</v>
          </cell>
          <cell r="P4579">
            <v>44676</v>
          </cell>
          <cell r="Q4579">
            <v>44676.855775463002</v>
          </cell>
          <cell r="R4579">
            <v>44683</v>
          </cell>
          <cell r="S4579" t="str">
            <v>FRANKIE</v>
          </cell>
          <cell r="V4579" t="str">
            <v>41.042435</v>
          </cell>
          <cell r="W4579" t="str">
            <v>-73.575552</v>
          </cell>
        </row>
        <row r="4580">
          <cell r="B4580">
            <v>890087</v>
          </cell>
          <cell r="C4580" t="str">
            <v>Walgreens 9612</v>
          </cell>
          <cell r="E4580">
            <v>0</v>
          </cell>
          <cell r="F4580" t="str">
            <v>T</v>
          </cell>
          <cell r="G4580" t="str">
            <v>700 Bridgeport Ave.,</v>
          </cell>
          <cell r="H4580" t="str">
            <v>Shelton</v>
          </cell>
          <cell r="I4580" t="str">
            <v>CT</v>
          </cell>
          <cell r="J4580" t="str">
            <v>06484</v>
          </cell>
          <cell r="K4580" t="str">
            <v>Exact Auto Street Reference Geocoded</v>
          </cell>
          <cell r="P4580">
            <v>44676</v>
          </cell>
          <cell r="Q4580">
            <v>44676.855810185203</v>
          </cell>
          <cell r="R4580">
            <v>44683</v>
          </cell>
          <cell r="S4580" t="str">
            <v>FRANKIE</v>
          </cell>
          <cell r="V4580" t="str">
            <v>41.276916</v>
          </cell>
          <cell r="W4580" t="str">
            <v>-73.122001</v>
          </cell>
        </row>
        <row r="4581">
          <cell r="B4581">
            <v>890089</v>
          </cell>
          <cell r="C4581" t="str">
            <v>Walgreens 7258</v>
          </cell>
          <cell r="E4581">
            <v>0</v>
          </cell>
          <cell r="F4581" t="str">
            <v>T</v>
          </cell>
          <cell r="G4581" t="str">
            <v>370 Main St., S.</v>
          </cell>
          <cell r="H4581" t="str">
            <v>Southbury</v>
          </cell>
          <cell r="I4581" t="str">
            <v>CT</v>
          </cell>
          <cell r="J4581" t="str">
            <v>06488</v>
          </cell>
          <cell r="K4581" t="str">
            <v>Exact Auto Street Reference Geocoded</v>
          </cell>
          <cell r="P4581">
            <v>44676</v>
          </cell>
          <cell r="Q4581">
            <v>44676.855856481503</v>
          </cell>
          <cell r="R4581">
            <v>44683</v>
          </cell>
          <cell r="S4581" t="str">
            <v>FRANKIE</v>
          </cell>
          <cell r="V4581" t="str">
            <v>41.471945</v>
          </cell>
          <cell r="W4581" t="str">
            <v>-73.222753</v>
          </cell>
        </row>
        <row r="4582">
          <cell r="B4582">
            <v>890092</v>
          </cell>
          <cell r="C4582" t="str">
            <v>Walgreens 10310</v>
          </cell>
          <cell r="E4582">
            <v>0</v>
          </cell>
          <cell r="F4582" t="str">
            <v>M</v>
          </cell>
          <cell r="G4582" t="str">
            <v>780 E. Main St.</v>
          </cell>
          <cell r="H4582" t="str">
            <v>Stamford</v>
          </cell>
          <cell r="I4582" t="str">
            <v>CT</v>
          </cell>
          <cell r="J4582" t="str">
            <v>06902</v>
          </cell>
          <cell r="K4582" t="str">
            <v>Exact Auto Street Reference Geocoded</v>
          </cell>
          <cell r="P4582">
            <v>44676</v>
          </cell>
          <cell r="Q4582">
            <v>44676.855891203697</v>
          </cell>
          <cell r="R4582">
            <v>44683</v>
          </cell>
          <cell r="S4582" t="str">
            <v>FRANKIE</v>
          </cell>
          <cell r="V4582" t="str">
            <v>41.055343</v>
          </cell>
          <cell r="W4582" t="str">
            <v>-73.529344</v>
          </cell>
        </row>
        <row r="4583">
          <cell r="B4583">
            <v>890093</v>
          </cell>
          <cell r="C4583" t="str">
            <v>Walgreens 11620</v>
          </cell>
          <cell r="E4583">
            <v>0</v>
          </cell>
          <cell r="F4583" t="str">
            <v>M</v>
          </cell>
          <cell r="G4583" t="str">
            <v>1203 High Ridge Rd.</v>
          </cell>
          <cell r="H4583" t="str">
            <v>Stamford</v>
          </cell>
          <cell r="I4583" t="str">
            <v>CT</v>
          </cell>
          <cell r="J4583" t="str">
            <v>06905</v>
          </cell>
          <cell r="K4583" t="str">
            <v>High Confidence Auto Street Ref Geocoded</v>
          </cell>
          <cell r="P4583">
            <v>44676</v>
          </cell>
          <cell r="Q4583">
            <v>44676.855925925898</v>
          </cell>
          <cell r="R4583">
            <v>44683</v>
          </cell>
          <cell r="S4583" t="str">
            <v>FRANKIE</v>
          </cell>
          <cell r="V4583" t="str">
            <v>41.110040</v>
          </cell>
          <cell r="W4583" t="str">
            <v>-73.547033</v>
          </cell>
        </row>
        <row r="4584">
          <cell r="B4584">
            <v>890094</v>
          </cell>
          <cell r="C4584" t="str">
            <v>Walgreens 3359</v>
          </cell>
          <cell r="E4584">
            <v>0</v>
          </cell>
          <cell r="F4584" t="str">
            <v>T</v>
          </cell>
          <cell r="G4584" t="str">
            <v>1606 Barnum Ave.</v>
          </cell>
          <cell r="H4584" t="str">
            <v>Stratford</v>
          </cell>
          <cell r="I4584" t="str">
            <v>CT</v>
          </cell>
          <cell r="J4584" t="str">
            <v>06614</v>
          </cell>
          <cell r="K4584" t="str">
            <v>Exact Auto Street Reference Geocoded</v>
          </cell>
          <cell r="P4584">
            <v>44676</v>
          </cell>
          <cell r="Q4584">
            <v>44676.855972222198</v>
          </cell>
          <cell r="R4584">
            <v>44683</v>
          </cell>
          <cell r="S4584" t="str">
            <v>FRANKIE</v>
          </cell>
          <cell r="V4584" t="str">
            <v>41.194995</v>
          </cell>
          <cell r="W4584" t="str">
            <v>-73.141834</v>
          </cell>
        </row>
        <row r="4585">
          <cell r="B4585">
            <v>890097</v>
          </cell>
          <cell r="C4585" t="str">
            <v>Walgreens 5949</v>
          </cell>
          <cell r="E4585">
            <v>0</v>
          </cell>
          <cell r="F4585" t="str">
            <v>F</v>
          </cell>
          <cell r="G4585" t="str">
            <v>28 E. Elm St.</v>
          </cell>
          <cell r="H4585" t="str">
            <v>Torrington</v>
          </cell>
          <cell r="I4585" t="str">
            <v>CT</v>
          </cell>
          <cell r="J4585" t="str">
            <v>06790</v>
          </cell>
          <cell r="K4585" t="str">
            <v>Exact Auto Street Reference Geocoded</v>
          </cell>
          <cell r="P4585">
            <v>44676</v>
          </cell>
          <cell r="Q4585">
            <v>44676.856006944399</v>
          </cell>
          <cell r="R4585">
            <v>44686</v>
          </cell>
          <cell r="S4585" t="str">
            <v>FRANKIE</v>
          </cell>
          <cell r="V4585" t="str">
            <v>41.811709</v>
          </cell>
          <cell r="W4585" t="str">
            <v>-73.120646</v>
          </cell>
        </row>
        <row r="4586">
          <cell r="B4586">
            <v>890101</v>
          </cell>
          <cell r="C4586" t="str">
            <v>Walgreens 1977</v>
          </cell>
          <cell r="E4586">
            <v>0</v>
          </cell>
          <cell r="F4586" t="str">
            <v>R</v>
          </cell>
          <cell r="G4586" t="str">
            <v>188 Union St.</v>
          </cell>
          <cell r="H4586" t="str">
            <v>Vernon Rockville</v>
          </cell>
          <cell r="I4586" t="str">
            <v>CT</v>
          </cell>
          <cell r="J4586" t="str">
            <v>06066</v>
          </cell>
          <cell r="K4586" t="str">
            <v>High Confidence Auto Street Ref Geocoded</v>
          </cell>
          <cell r="P4586">
            <v>44676</v>
          </cell>
          <cell r="Q4586">
            <v>44676.856053240699</v>
          </cell>
          <cell r="R4586">
            <v>44684</v>
          </cell>
          <cell r="S4586" t="str">
            <v>FRANKIE</v>
          </cell>
          <cell r="V4586" t="str">
            <v>41.868540</v>
          </cell>
          <cell r="W4586" t="str">
            <v>-72.465048</v>
          </cell>
        </row>
        <row r="4587">
          <cell r="B4587">
            <v>890102</v>
          </cell>
          <cell r="C4587" t="str">
            <v>Walgreens 6992</v>
          </cell>
          <cell r="E4587">
            <v>0</v>
          </cell>
          <cell r="F4587" t="str">
            <v>R</v>
          </cell>
          <cell r="G4587" t="str">
            <v>529 Talcottville Rd.</v>
          </cell>
          <cell r="H4587" t="str">
            <v>Vernon Rockville</v>
          </cell>
          <cell r="I4587" t="str">
            <v>CT</v>
          </cell>
          <cell r="J4587" t="str">
            <v>06066</v>
          </cell>
          <cell r="K4587" t="str">
            <v>High Confidence Auto Street Ref Geocoded</v>
          </cell>
          <cell r="P4587">
            <v>44676</v>
          </cell>
          <cell r="Q4587">
            <v>44676.856099536999</v>
          </cell>
          <cell r="R4587">
            <v>44684</v>
          </cell>
          <cell r="S4587" t="str">
            <v>FRANKIE</v>
          </cell>
          <cell r="V4587" t="str">
            <v>41.850792</v>
          </cell>
          <cell r="W4587" t="str">
            <v>-72.483896</v>
          </cell>
        </row>
        <row r="4588">
          <cell r="B4588">
            <v>890103</v>
          </cell>
          <cell r="C4588" t="str">
            <v>Walgreens 10647</v>
          </cell>
          <cell r="E4588">
            <v>0</v>
          </cell>
          <cell r="F4588" t="str">
            <v>W</v>
          </cell>
          <cell r="G4588" t="str">
            <v>284 S. Colony Rd., #</v>
          </cell>
          <cell r="H4588" t="str">
            <v>Wallingford</v>
          </cell>
          <cell r="I4588" t="str">
            <v>CT</v>
          </cell>
          <cell r="J4588" t="str">
            <v>06492</v>
          </cell>
          <cell r="K4588" t="str">
            <v>High Confidence Auto Street Ref Geocoded</v>
          </cell>
          <cell r="P4588">
            <v>44676</v>
          </cell>
          <cell r="Q4588">
            <v>44676.856134259302</v>
          </cell>
          <cell r="R4588">
            <v>44684</v>
          </cell>
          <cell r="S4588" t="str">
            <v>FRANKIE</v>
          </cell>
          <cell r="V4588" t="str">
            <v>41.451362</v>
          </cell>
          <cell r="W4588" t="str">
            <v>-72.827136</v>
          </cell>
        </row>
        <row r="4589">
          <cell r="B4589">
            <v>890104</v>
          </cell>
          <cell r="C4589" t="str">
            <v>Walgreens 3192</v>
          </cell>
          <cell r="E4589">
            <v>0</v>
          </cell>
          <cell r="F4589" t="str">
            <v>F</v>
          </cell>
          <cell r="G4589" t="str">
            <v>649 W. Main St., #2</v>
          </cell>
          <cell r="H4589" t="str">
            <v>Waterbury</v>
          </cell>
          <cell r="I4589" t="str">
            <v>CT</v>
          </cell>
          <cell r="J4589" t="str">
            <v>06702</v>
          </cell>
          <cell r="K4589" t="str">
            <v>Exact Auto Street Reference Geocoded</v>
          </cell>
          <cell r="P4589">
            <v>44676</v>
          </cell>
          <cell r="Q4589">
            <v>44676.856180555602</v>
          </cell>
          <cell r="R4589">
            <v>44686</v>
          </cell>
          <cell r="S4589" t="str">
            <v>FRANKIE</v>
          </cell>
          <cell r="V4589" t="str">
            <v>41.558095</v>
          </cell>
          <cell r="W4589" t="str">
            <v>-73.051507</v>
          </cell>
        </row>
        <row r="4590">
          <cell r="B4590">
            <v>890105</v>
          </cell>
          <cell r="C4590" t="str">
            <v>Walgreens 6966</v>
          </cell>
          <cell r="E4590">
            <v>0</v>
          </cell>
          <cell r="F4590" t="str">
            <v>F</v>
          </cell>
          <cell r="G4590" t="str">
            <v>11 Meriden Rd.</v>
          </cell>
          <cell r="H4590" t="str">
            <v>Waterbury</v>
          </cell>
          <cell r="I4590" t="str">
            <v>CT</v>
          </cell>
          <cell r="J4590" t="str">
            <v>06705</v>
          </cell>
          <cell r="K4590" t="str">
            <v>Exact Auto Street Reference Geocoded</v>
          </cell>
          <cell r="P4590">
            <v>44676</v>
          </cell>
          <cell r="Q4590">
            <v>44676.856215277803</v>
          </cell>
          <cell r="R4590">
            <v>44686</v>
          </cell>
          <cell r="S4590" t="str">
            <v>FRANKIE</v>
          </cell>
          <cell r="V4590" t="str">
            <v>41.546967</v>
          </cell>
          <cell r="W4590" t="str">
            <v>-73.017723</v>
          </cell>
        </row>
        <row r="4591">
          <cell r="B4591">
            <v>890106</v>
          </cell>
          <cell r="C4591" t="str">
            <v>Walgreens 18169</v>
          </cell>
          <cell r="E4591">
            <v>0</v>
          </cell>
          <cell r="F4591" t="str">
            <v>F</v>
          </cell>
          <cell r="G4591" t="str">
            <v>620 Main St.</v>
          </cell>
          <cell r="H4591" t="str">
            <v>Watertown</v>
          </cell>
          <cell r="I4591" t="str">
            <v>CT</v>
          </cell>
          <cell r="J4591" t="str">
            <v>06795</v>
          </cell>
          <cell r="K4591" t="str">
            <v>Exact Auto Street Reference Geocoded</v>
          </cell>
          <cell r="P4591">
            <v>44676</v>
          </cell>
          <cell r="Q4591">
            <v>44676.856261574103</v>
          </cell>
          <cell r="R4591">
            <v>44686</v>
          </cell>
          <cell r="S4591" t="str">
            <v>FRANKIE</v>
          </cell>
          <cell r="V4591" t="str">
            <v>41.601941</v>
          </cell>
          <cell r="W4591" t="str">
            <v>-73.116124</v>
          </cell>
        </row>
        <row r="4592">
          <cell r="B4592">
            <v>890107</v>
          </cell>
          <cell r="C4592" t="str">
            <v>Walgreens 18975</v>
          </cell>
          <cell r="E4592">
            <v>0</v>
          </cell>
          <cell r="F4592" t="str">
            <v>F</v>
          </cell>
          <cell r="G4592" t="str">
            <v>1271 Main St.</v>
          </cell>
          <cell r="H4592" t="str">
            <v>Watertown</v>
          </cell>
          <cell r="I4592" t="str">
            <v>CT</v>
          </cell>
          <cell r="J4592" t="str">
            <v>06795</v>
          </cell>
          <cell r="K4592" t="str">
            <v>Exact Auto Street Reference Geocoded</v>
          </cell>
          <cell r="P4592">
            <v>44676</v>
          </cell>
          <cell r="Q4592">
            <v>44676.856296296297</v>
          </cell>
          <cell r="R4592">
            <v>44686</v>
          </cell>
          <cell r="S4592" t="str">
            <v>FRANKIE</v>
          </cell>
          <cell r="V4592" t="str">
            <v>41.591371</v>
          </cell>
          <cell r="W4592" t="str">
            <v>-73.106834</v>
          </cell>
        </row>
        <row r="4593">
          <cell r="B4593">
            <v>890111</v>
          </cell>
          <cell r="C4593" t="str">
            <v>Walgreens 7584</v>
          </cell>
          <cell r="E4593">
            <v>0</v>
          </cell>
          <cell r="F4593" t="str">
            <v>W</v>
          </cell>
          <cell r="G4593" t="str">
            <v>394 Campbell Ave.</v>
          </cell>
          <cell r="H4593" t="str">
            <v>West Haven</v>
          </cell>
          <cell r="I4593" t="str">
            <v>CT</v>
          </cell>
          <cell r="J4593" t="str">
            <v>06516</v>
          </cell>
          <cell r="K4593" t="str">
            <v>Exact Auto Street Reference Geocoded</v>
          </cell>
          <cell r="P4593">
            <v>44676</v>
          </cell>
          <cell r="Q4593">
            <v>44676.856342592597</v>
          </cell>
          <cell r="R4593">
            <v>44684</v>
          </cell>
          <cell r="S4593" t="str">
            <v>FRANKIE</v>
          </cell>
          <cell r="V4593" t="str">
            <v>41.269098</v>
          </cell>
          <cell r="W4593" t="str">
            <v>-72.948778</v>
          </cell>
        </row>
        <row r="4594">
          <cell r="B4594">
            <v>890116</v>
          </cell>
          <cell r="C4594" t="str">
            <v>Walgreens</v>
          </cell>
          <cell r="E4594">
            <v>0</v>
          </cell>
          <cell r="F4594" t="str">
            <v>F</v>
          </cell>
          <cell r="G4594" t="str">
            <v>1 Elm St.</v>
          </cell>
          <cell r="H4594" t="str">
            <v>Windsor Locks</v>
          </cell>
          <cell r="I4594" t="str">
            <v>CT</v>
          </cell>
          <cell r="J4594" t="str">
            <v>06096</v>
          </cell>
          <cell r="K4594" t="str">
            <v>High Confidence Auto Street Ref Geocoded</v>
          </cell>
          <cell r="P4594">
            <v>44676</v>
          </cell>
          <cell r="Q4594">
            <v>44676.856377314798</v>
          </cell>
          <cell r="R4594">
            <v>44686</v>
          </cell>
          <cell r="S4594" t="str">
            <v>FRANKIE</v>
          </cell>
          <cell r="V4594" t="str">
            <v>41.926272</v>
          </cell>
          <cell r="W4594" t="str">
            <v>-72.647759</v>
          </cell>
        </row>
        <row r="4595">
          <cell r="B4595">
            <v>890122</v>
          </cell>
          <cell r="C4595" t="str">
            <v>Walgreens</v>
          </cell>
          <cell r="E4595">
            <v>0</v>
          </cell>
          <cell r="F4595" t="str">
            <v>F</v>
          </cell>
          <cell r="G4595" t="str">
            <v>668 Farmington Ave.</v>
          </cell>
          <cell r="H4595" t="str">
            <v>West Hartford</v>
          </cell>
          <cell r="I4595" t="str">
            <v>CT</v>
          </cell>
          <cell r="J4595" t="str">
            <v>06119</v>
          </cell>
          <cell r="K4595" t="str">
            <v>Exact Auto Street Reference Geocoded</v>
          </cell>
          <cell r="P4595">
            <v>44676</v>
          </cell>
          <cell r="Q4595">
            <v>44676.856423611098</v>
          </cell>
          <cell r="R4595">
            <v>44686</v>
          </cell>
          <cell r="S4595" t="str">
            <v>FRANKIE</v>
          </cell>
          <cell r="V4595" t="str">
            <v>41.765646</v>
          </cell>
          <cell r="W4595" t="str">
            <v>-72.716659</v>
          </cell>
        </row>
        <row r="4596">
          <cell r="B4596">
            <v>907001</v>
          </cell>
          <cell r="C4596" t="str">
            <v>Fernwood Rest Home</v>
          </cell>
          <cell r="D4596" t="str">
            <v>A</v>
          </cell>
          <cell r="E4596">
            <v>0</v>
          </cell>
          <cell r="F4596" t="str">
            <v>MR</v>
          </cell>
          <cell r="G4596" t="str">
            <v>400 Torrington Road</v>
          </cell>
          <cell r="H4596" t="str">
            <v>LITCHFIELD</v>
          </cell>
          <cell r="I4596" t="str">
            <v>CT</v>
          </cell>
          <cell r="J4596" t="str">
            <v>06759</v>
          </cell>
          <cell r="K4596" t="str">
            <v>Exact Auto Street Reference Geocoded</v>
          </cell>
          <cell r="M4596" t="str">
            <v>DAVE VERTEFEUILLE</v>
          </cell>
          <cell r="N4596" t="str">
            <v>SMITH DISTRICT</v>
          </cell>
          <cell r="P4596">
            <v>44649</v>
          </cell>
          <cell r="Q4596">
            <v>44649.468564814801</v>
          </cell>
          <cell r="R4596">
            <v>44762</v>
          </cell>
          <cell r="S4596" t="str">
            <v>ADMIN</v>
          </cell>
          <cell r="V4596" t="str">
            <v>41.768027</v>
          </cell>
          <cell r="W4596" t="str">
            <v>-73.175495</v>
          </cell>
        </row>
        <row r="4597">
          <cell r="B4597">
            <v>910000</v>
          </cell>
          <cell r="C4597" t="str">
            <v>Tom Urban ( MAIN ) Mohegan Sun</v>
          </cell>
          <cell r="D4597" t="str">
            <v>B</v>
          </cell>
          <cell r="E4597">
            <v>0</v>
          </cell>
          <cell r="F4597" t="str">
            <v>WF</v>
          </cell>
          <cell r="G4597" t="str">
            <v>1 mohegan Sun Blvd</v>
          </cell>
          <cell r="H4597" t="str">
            <v>UNCASVILLE</v>
          </cell>
          <cell r="I4597" t="str">
            <v>CT</v>
          </cell>
          <cell r="J4597" t="str">
            <v>06382</v>
          </cell>
          <cell r="K4597" t="str">
            <v>Exact Auto Street Reference Geocoded</v>
          </cell>
          <cell r="L4597" t="str">
            <v>IS, EJ</v>
          </cell>
          <cell r="M4597" t="str">
            <v>40/STEVE SMITH</v>
          </cell>
          <cell r="N4597" t="str">
            <v>SMITH DISTRICT</v>
          </cell>
          <cell r="O4597" t="str">
            <v>Driver -IF THIS DELIVERY IS NEW TO  YOU, please contact Tim Dilallo @ 860.862.8667 or 860.705.9221 so he can come down to receive it.</v>
          </cell>
          <cell r="P4597">
            <v>42579</v>
          </cell>
          <cell r="Q4597">
            <v>44509.589976851901</v>
          </cell>
          <cell r="R4597">
            <v>44747</v>
          </cell>
          <cell r="S4597" t="str">
            <v>FRANKIE</v>
          </cell>
          <cell r="V4597" t="str">
            <v>41.492540</v>
          </cell>
          <cell r="W4597" t="str">
            <v>-72.095943</v>
          </cell>
        </row>
        <row r="4598">
          <cell r="B4598">
            <v>910001</v>
          </cell>
          <cell r="C4598" t="str">
            <v>Tom Urban ( UPSTAIRS ) Mohegan</v>
          </cell>
          <cell r="E4598">
            <v>0</v>
          </cell>
          <cell r="F4598" t="str">
            <v>WF</v>
          </cell>
          <cell r="G4598" t="str">
            <v>1 mohegan Sun Blvd</v>
          </cell>
          <cell r="H4598" t="str">
            <v>UNCASVILLE</v>
          </cell>
          <cell r="I4598" t="str">
            <v>CT</v>
          </cell>
          <cell r="J4598" t="str">
            <v>06382</v>
          </cell>
          <cell r="K4598" t="str">
            <v>Exact Auto Street Reference Geocoded</v>
          </cell>
          <cell r="L4598" t="str">
            <v>IS, EJ</v>
          </cell>
          <cell r="M4598" t="str">
            <v>40/STEVE SMITH</v>
          </cell>
          <cell r="N4598" t="str">
            <v>SMITH DISTRICT</v>
          </cell>
          <cell r="O4598" t="str">
            <v>Driver -IF THIS DELIVERY IS NEW TO  YOU, please contact Tim Dilallo @ 860.862.8667 or 860.705.9221 so he can come down to receive it.</v>
          </cell>
          <cell r="P4598">
            <v>44509</v>
          </cell>
          <cell r="Q4598">
            <v>44509.589236111096</v>
          </cell>
          <cell r="S4598" t="str">
            <v>FRANKIE</v>
          </cell>
          <cell r="V4598" t="str">
            <v>41.492540</v>
          </cell>
          <cell r="W4598" t="str">
            <v>-72.095943</v>
          </cell>
        </row>
        <row r="4599">
          <cell r="B4599" t="str">
            <v>USDA</v>
          </cell>
          <cell r="C4599" t="str">
            <v>BHL - USDA TRANSFER - HARTFORD FREEZE</v>
          </cell>
          <cell r="E4599">
            <v>0</v>
          </cell>
          <cell r="F4599" t="str">
            <v>MTWRFSU</v>
          </cell>
          <cell r="G4599" t="str">
            <v>241 Park Ave</v>
          </cell>
          <cell r="H4599" t="str">
            <v>EAST HARTFORD</v>
          </cell>
          <cell r="I4599" t="str">
            <v>CT</v>
          </cell>
          <cell r="J4599" t="str">
            <v>06108</v>
          </cell>
          <cell r="K4599" t="str">
            <v>Exact Auto Street Reference Geocoded</v>
          </cell>
          <cell r="P4599">
            <v>44046</v>
          </cell>
          <cell r="Q4599">
            <v>44515.410706018498</v>
          </cell>
          <cell r="R4599">
            <v>44706</v>
          </cell>
          <cell r="S4599" t="str">
            <v>ADMIN</v>
          </cell>
          <cell r="V4599" t="str">
            <v>41.780469</v>
          </cell>
          <cell r="W4599" t="str">
            <v>-72.626142</v>
          </cell>
        </row>
        <row r="4600">
          <cell r="B4600" t="str">
            <v>USDA2</v>
          </cell>
          <cell r="C4600" t="str">
            <v>BHL - USDA TRANSFER - TAUNTON</v>
          </cell>
          <cell r="E4600">
            <v>0</v>
          </cell>
          <cell r="F4600" t="str">
            <v>MTWRFSU</v>
          </cell>
          <cell r="G4600" t="str">
            <v>455 John Hancock Road</v>
          </cell>
          <cell r="H4600" t="str">
            <v>TAUNTON</v>
          </cell>
          <cell r="I4600" t="str">
            <v>MA</v>
          </cell>
          <cell r="J4600" t="str">
            <v>02780</v>
          </cell>
          <cell r="K4600" t="str">
            <v>Exact Auto Street Reference Geocoded</v>
          </cell>
          <cell r="P4600">
            <v>44109</v>
          </cell>
          <cell r="Q4600">
            <v>44515.410752314798</v>
          </cell>
          <cell r="R4600">
            <v>44662</v>
          </cell>
          <cell r="S4600" t="str">
            <v>ADMIN</v>
          </cell>
          <cell r="V4600" t="str">
            <v>41.937875</v>
          </cell>
          <cell r="W4600" t="str">
            <v>-71.130309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
          <cell r="A1" t="str">
            <v>Customer #</v>
          </cell>
          <cell r="B1">
            <v>1</v>
          </cell>
          <cell r="C1">
            <v>2</v>
          </cell>
          <cell r="D1">
            <v>3</v>
          </cell>
          <cell r="E1">
            <v>4</v>
          </cell>
          <cell r="F1">
            <v>5</v>
          </cell>
          <cell r="G1">
            <v>1</v>
          </cell>
          <cell r="H1">
            <v>2</v>
          </cell>
          <cell r="I1">
            <v>3</v>
          </cell>
          <cell r="J1">
            <v>4</v>
          </cell>
          <cell r="K1">
            <v>5</v>
          </cell>
          <cell r="L1">
            <v>1</v>
          </cell>
          <cell r="M1">
            <v>2</v>
          </cell>
          <cell r="N1">
            <v>3</v>
          </cell>
          <cell r="O1">
            <v>4</v>
          </cell>
          <cell r="P1">
            <v>5</v>
          </cell>
          <cell r="Q1">
            <v>1</v>
          </cell>
          <cell r="R1">
            <v>2</v>
          </cell>
          <cell r="S1">
            <v>3</v>
          </cell>
          <cell r="T1">
            <v>4</v>
          </cell>
          <cell r="U1">
            <v>5</v>
          </cell>
          <cell r="V1">
            <v>1</v>
          </cell>
          <cell r="W1">
            <v>2</v>
          </cell>
          <cell r="X1">
            <v>3</v>
          </cell>
          <cell r="Y1">
            <v>4</v>
          </cell>
          <cell r="Z1">
            <v>5</v>
          </cell>
          <cell r="AA1" t="str">
            <v>week</v>
          </cell>
        </row>
        <row r="2">
          <cell r="A2">
            <v>770005</v>
          </cell>
          <cell r="B2" t="str">
            <v xml:space="preserve"> </v>
          </cell>
          <cell r="C2" t="str">
            <v xml:space="preserve"> </v>
          </cell>
          <cell r="D2" t="str">
            <v xml:space="preserve"> </v>
          </cell>
          <cell r="E2" t="str">
            <v xml:space="preserve"> </v>
          </cell>
          <cell r="F2" t="str">
            <v xml:space="preserve"> </v>
          </cell>
          <cell r="G2" t="str">
            <v xml:space="preserve"> </v>
          </cell>
          <cell r="H2" t="str">
            <v xml:space="preserve"> </v>
          </cell>
          <cell r="I2" t="str">
            <v xml:space="preserve"> </v>
          </cell>
          <cell r="J2" t="str">
            <v xml:space="preserve"> </v>
          </cell>
          <cell r="K2" t="str">
            <v xml:space="preserve"> </v>
          </cell>
          <cell r="L2" t="str">
            <v xml:space="preserve"> </v>
          </cell>
          <cell r="M2" t="str">
            <v xml:space="preserve"> </v>
          </cell>
          <cell r="N2" t="str">
            <v xml:space="preserve"> </v>
          </cell>
          <cell r="O2" t="str">
            <v xml:space="preserve"> </v>
          </cell>
          <cell r="P2" t="str">
            <v xml:space="preserve"> </v>
          </cell>
          <cell r="Q2" t="str">
            <v xml:space="preserve"> </v>
          </cell>
          <cell r="R2" t="str">
            <v xml:space="preserve"> </v>
          </cell>
          <cell r="S2" t="str">
            <v xml:space="preserve"> </v>
          </cell>
          <cell r="T2" t="str">
            <v xml:space="preserve"> </v>
          </cell>
          <cell r="U2" t="str">
            <v xml:space="preserve"> </v>
          </cell>
          <cell r="V2" t="str">
            <v xml:space="preserve"> </v>
          </cell>
          <cell r="W2" t="str">
            <v xml:space="preserve"> </v>
          </cell>
          <cell r="X2" t="str">
            <v>Y</v>
          </cell>
          <cell r="Y2" t="str">
            <v xml:space="preserve"> </v>
          </cell>
          <cell r="Z2" t="str">
            <v xml:space="preserve"> </v>
          </cell>
          <cell r="AA2">
            <v>3</v>
          </cell>
        </row>
        <row r="3">
          <cell r="A3">
            <v>770002</v>
          </cell>
          <cell r="B3" t="str">
            <v xml:space="preserve"> </v>
          </cell>
          <cell r="C3" t="str">
            <v xml:space="preserve"> </v>
          </cell>
          <cell r="D3" t="str">
            <v>Y</v>
          </cell>
          <cell r="E3" t="str">
            <v xml:space="preserve"> </v>
          </cell>
          <cell r="F3" t="str">
            <v xml:space="preserve"> </v>
          </cell>
          <cell r="G3" t="str">
            <v xml:space="preserve"> </v>
          </cell>
          <cell r="H3" t="str">
            <v xml:space="preserve"> </v>
          </cell>
          <cell r="I3" t="str">
            <v xml:space="preserve"> </v>
          </cell>
          <cell r="J3" t="str">
            <v xml:space="preserve"> </v>
          </cell>
          <cell r="K3" t="str">
            <v xml:space="preserve"> </v>
          </cell>
          <cell r="L3" t="str">
            <v xml:space="preserve"> </v>
          </cell>
          <cell r="M3" t="str">
            <v xml:space="preserve"> </v>
          </cell>
          <cell r="N3" t="str">
            <v xml:space="preserve"> </v>
          </cell>
          <cell r="O3" t="str">
            <v xml:space="preserve"> </v>
          </cell>
          <cell r="P3" t="str">
            <v xml:space="preserve"> </v>
          </cell>
          <cell r="Q3" t="str">
            <v xml:space="preserve"> </v>
          </cell>
          <cell r="R3" t="str">
            <v xml:space="preserve"> </v>
          </cell>
          <cell r="S3" t="str">
            <v xml:space="preserve"> </v>
          </cell>
          <cell r="T3" t="str">
            <v xml:space="preserve"> </v>
          </cell>
          <cell r="U3" t="str">
            <v xml:space="preserve"> </v>
          </cell>
          <cell r="V3" t="str">
            <v xml:space="preserve"> </v>
          </cell>
          <cell r="W3" t="str">
            <v xml:space="preserve"> </v>
          </cell>
          <cell r="X3" t="str">
            <v xml:space="preserve"> </v>
          </cell>
          <cell r="Y3" t="str">
            <v xml:space="preserve"> </v>
          </cell>
          <cell r="Z3" t="str">
            <v xml:space="preserve"> </v>
          </cell>
          <cell r="AA3">
            <v>3</v>
          </cell>
        </row>
        <row r="4">
          <cell r="A4">
            <v>770009</v>
          </cell>
          <cell r="B4" t="str">
            <v xml:space="preserve"> </v>
          </cell>
          <cell r="C4" t="str">
            <v xml:space="preserve"> </v>
          </cell>
          <cell r="D4" t="str">
            <v xml:space="preserve"> </v>
          </cell>
          <cell r="E4" t="str">
            <v xml:space="preserve"> </v>
          </cell>
          <cell r="F4" t="str">
            <v xml:space="preserve"> </v>
          </cell>
          <cell r="G4" t="str">
            <v xml:space="preserve"> </v>
          </cell>
          <cell r="H4" t="str">
            <v xml:space="preserve"> </v>
          </cell>
          <cell r="I4" t="str">
            <v xml:space="preserve"> </v>
          </cell>
          <cell r="J4" t="str">
            <v xml:space="preserve"> </v>
          </cell>
          <cell r="K4" t="str">
            <v xml:space="preserve"> </v>
          </cell>
          <cell r="L4" t="str">
            <v xml:space="preserve"> </v>
          </cell>
          <cell r="M4" t="str">
            <v xml:space="preserve"> </v>
          </cell>
          <cell r="N4" t="str">
            <v xml:space="preserve"> </v>
          </cell>
          <cell r="O4" t="str">
            <v xml:space="preserve"> </v>
          </cell>
          <cell r="P4" t="str">
            <v xml:space="preserve"> </v>
          </cell>
          <cell r="Q4" t="str">
            <v xml:space="preserve"> </v>
          </cell>
          <cell r="R4" t="str">
            <v xml:space="preserve"> </v>
          </cell>
          <cell r="S4" t="str">
            <v xml:space="preserve"> </v>
          </cell>
          <cell r="T4" t="str">
            <v xml:space="preserve"> </v>
          </cell>
          <cell r="U4" t="str">
            <v xml:space="preserve"> </v>
          </cell>
          <cell r="V4" t="str">
            <v xml:space="preserve"> </v>
          </cell>
          <cell r="W4" t="str">
            <v xml:space="preserve"> </v>
          </cell>
          <cell r="X4" t="str">
            <v>Y</v>
          </cell>
          <cell r="Y4" t="str">
            <v xml:space="preserve"> </v>
          </cell>
          <cell r="Z4" t="str">
            <v xml:space="preserve"> </v>
          </cell>
          <cell r="AA4">
            <v>3</v>
          </cell>
        </row>
        <row r="5">
          <cell r="A5">
            <v>770015</v>
          </cell>
          <cell r="B5" t="str">
            <v xml:space="preserve"> </v>
          </cell>
          <cell r="C5" t="str">
            <v xml:space="preserve"> </v>
          </cell>
          <cell r="D5" t="str">
            <v xml:space="preserve"> </v>
          </cell>
          <cell r="E5" t="str">
            <v xml:space="preserve"> </v>
          </cell>
          <cell r="F5" t="str">
            <v xml:space="preserve"> </v>
          </cell>
          <cell r="G5" t="str">
            <v xml:space="preserve"> </v>
          </cell>
          <cell r="H5" t="str">
            <v xml:space="preserve"> </v>
          </cell>
          <cell r="I5" t="str">
            <v xml:space="preserve"> </v>
          </cell>
          <cell r="J5" t="str">
            <v xml:space="preserve"> </v>
          </cell>
          <cell r="K5" t="str">
            <v xml:space="preserve"> </v>
          </cell>
          <cell r="L5" t="str">
            <v xml:space="preserve"> </v>
          </cell>
          <cell r="M5" t="str">
            <v xml:space="preserve"> </v>
          </cell>
          <cell r="N5" t="str">
            <v>Y</v>
          </cell>
          <cell r="O5" t="str">
            <v xml:space="preserve"> </v>
          </cell>
          <cell r="P5" t="str">
            <v xml:space="preserve"> </v>
          </cell>
          <cell r="Q5" t="str">
            <v xml:space="preserve"> </v>
          </cell>
          <cell r="R5" t="str">
            <v xml:space="preserve"> </v>
          </cell>
          <cell r="S5" t="str">
            <v xml:space="preserve"> </v>
          </cell>
          <cell r="T5" t="str">
            <v xml:space="preserve"> </v>
          </cell>
          <cell r="U5" t="str">
            <v xml:space="preserve"> </v>
          </cell>
          <cell r="V5" t="str">
            <v xml:space="preserve"> </v>
          </cell>
          <cell r="W5" t="str">
            <v xml:space="preserve"> </v>
          </cell>
          <cell r="X5" t="str">
            <v xml:space="preserve"> </v>
          </cell>
          <cell r="Y5" t="str">
            <v xml:space="preserve"> </v>
          </cell>
          <cell r="Z5" t="str">
            <v xml:space="preserve"> </v>
          </cell>
          <cell r="AA5">
            <v>3</v>
          </cell>
        </row>
        <row r="6">
          <cell r="A6">
            <v>770018</v>
          </cell>
          <cell r="B6" t="str">
            <v xml:space="preserve"> </v>
          </cell>
          <cell r="C6" t="str">
            <v xml:space="preserve"> </v>
          </cell>
          <cell r="D6" t="str">
            <v xml:space="preserve"> </v>
          </cell>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U6" t="str">
            <v xml:space="preserve"> </v>
          </cell>
          <cell r="V6" t="str">
            <v xml:space="preserve"> </v>
          </cell>
          <cell r="W6" t="str">
            <v xml:space="preserve"> </v>
          </cell>
          <cell r="X6" t="str">
            <v>Y</v>
          </cell>
          <cell r="Y6" t="str">
            <v xml:space="preserve"> </v>
          </cell>
          <cell r="Z6" t="str">
            <v xml:space="preserve"> </v>
          </cell>
          <cell r="AA6">
            <v>3</v>
          </cell>
        </row>
        <row r="7">
          <cell r="A7">
            <v>770022</v>
          </cell>
          <cell r="B7" t="str">
            <v xml:space="preserve"> </v>
          </cell>
          <cell r="C7" t="str">
            <v xml:space="preserve"> </v>
          </cell>
          <cell r="D7" t="str">
            <v xml:space="preserve"> </v>
          </cell>
          <cell r="E7" t="str">
            <v xml:space="preserve"> </v>
          </cell>
          <cell r="F7" t="str">
            <v xml:space="preserve"> </v>
          </cell>
          <cell r="G7" t="str">
            <v xml:space="preserve"> </v>
          </cell>
          <cell r="H7" t="str">
            <v xml:space="preserve"> </v>
          </cell>
          <cell r="I7" t="str">
            <v xml:space="preserve"> </v>
          </cell>
          <cell r="J7" t="str">
            <v xml:space="preserve"> </v>
          </cell>
          <cell r="K7" t="str">
            <v xml:space="preserve"> </v>
          </cell>
          <cell r="L7" t="str">
            <v xml:space="preserve"> </v>
          </cell>
          <cell r="M7" t="str">
            <v xml:space="preserve"> </v>
          </cell>
          <cell r="N7" t="str">
            <v xml:space="preserve"> </v>
          </cell>
          <cell r="O7" t="str">
            <v xml:space="preserve"> </v>
          </cell>
          <cell r="P7" t="str">
            <v xml:space="preserve"> </v>
          </cell>
          <cell r="Q7" t="str">
            <v xml:space="preserve"> </v>
          </cell>
          <cell r="R7" t="str">
            <v xml:space="preserve"> </v>
          </cell>
          <cell r="S7" t="str">
            <v xml:space="preserve"> </v>
          </cell>
          <cell r="T7" t="str">
            <v xml:space="preserve"> </v>
          </cell>
          <cell r="U7" t="str">
            <v xml:space="preserve"> </v>
          </cell>
          <cell r="V7" t="str">
            <v xml:space="preserve"> </v>
          </cell>
          <cell r="W7" t="str">
            <v xml:space="preserve"> </v>
          </cell>
          <cell r="X7" t="str">
            <v>Y</v>
          </cell>
          <cell r="Y7" t="str">
            <v xml:space="preserve"> </v>
          </cell>
          <cell r="Z7" t="str">
            <v xml:space="preserve"> </v>
          </cell>
          <cell r="AA7">
            <v>3</v>
          </cell>
        </row>
        <row r="8">
          <cell r="A8">
            <v>770028</v>
          </cell>
          <cell r="B8" t="str">
            <v xml:space="preserve"> </v>
          </cell>
          <cell r="C8" t="str">
            <v xml:space="preserve"> </v>
          </cell>
          <cell r="D8" t="str">
            <v xml:space="preserve"> </v>
          </cell>
          <cell r="E8" t="str">
            <v xml:space="preserve"> </v>
          </cell>
          <cell r="F8" t="str">
            <v xml:space="preserve"> </v>
          </cell>
          <cell r="G8" t="str">
            <v xml:space="preserve"> </v>
          </cell>
          <cell r="H8" t="str">
            <v xml:space="preserve"> </v>
          </cell>
          <cell r="I8" t="str">
            <v>Y</v>
          </cell>
          <cell r="J8" t="str">
            <v xml:space="preserve"> </v>
          </cell>
          <cell r="K8" t="str">
            <v xml:space="preserve"> </v>
          </cell>
          <cell r="L8" t="str">
            <v xml:space="preserve"> </v>
          </cell>
          <cell r="M8" t="str">
            <v xml:space="preserve"> </v>
          </cell>
          <cell r="N8" t="str">
            <v xml:space="preserve"> </v>
          </cell>
          <cell r="O8" t="str">
            <v xml:space="preserve"> </v>
          </cell>
          <cell r="P8" t="str">
            <v xml:space="preserve"> </v>
          </cell>
          <cell r="Q8" t="str">
            <v xml:space="preserve"> </v>
          </cell>
          <cell r="R8" t="str">
            <v xml:space="preserve"> </v>
          </cell>
          <cell r="S8" t="str">
            <v xml:space="preserve"> </v>
          </cell>
          <cell r="T8" t="str">
            <v xml:space="preserve"> </v>
          </cell>
          <cell r="U8" t="str">
            <v xml:space="preserve"> </v>
          </cell>
          <cell r="V8" t="str">
            <v xml:space="preserve"> </v>
          </cell>
          <cell r="W8" t="str">
            <v xml:space="preserve"> </v>
          </cell>
          <cell r="X8" t="str">
            <v xml:space="preserve"> </v>
          </cell>
          <cell r="Y8" t="str">
            <v xml:space="preserve"> </v>
          </cell>
          <cell r="Z8" t="str">
            <v xml:space="preserve"> </v>
          </cell>
          <cell r="AA8">
            <v>3</v>
          </cell>
        </row>
        <row r="9">
          <cell r="A9">
            <v>770033</v>
          </cell>
          <cell r="B9" t="str">
            <v xml:space="preserve"> </v>
          </cell>
          <cell r="C9" t="str">
            <v xml:space="preserve"> </v>
          </cell>
          <cell r="D9" t="str">
            <v xml:space="preserve"> </v>
          </cell>
          <cell r="E9" t="str">
            <v xml:space="preserve"> </v>
          </cell>
          <cell r="F9" t="str">
            <v xml:space="preserve"> </v>
          </cell>
          <cell r="G9" t="str">
            <v xml:space="preserve"> </v>
          </cell>
          <cell r="H9" t="str">
            <v xml:space="preserve"> </v>
          </cell>
          <cell r="I9" t="str">
            <v xml:space="preserve"> </v>
          </cell>
          <cell r="J9" t="str">
            <v xml:space="preserve"> </v>
          </cell>
          <cell r="K9" t="str">
            <v xml:space="preserve"> </v>
          </cell>
          <cell r="L9" t="str">
            <v xml:space="preserve"> </v>
          </cell>
          <cell r="M9" t="str">
            <v xml:space="preserve"> </v>
          </cell>
          <cell r="N9" t="str">
            <v xml:space="preserve"> </v>
          </cell>
          <cell r="O9" t="str">
            <v xml:space="preserve"> </v>
          </cell>
          <cell r="P9" t="str">
            <v xml:space="preserve"> </v>
          </cell>
          <cell r="Q9" t="str">
            <v xml:space="preserve"> </v>
          </cell>
          <cell r="R9" t="str">
            <v xml:space="preserve"> </v>
          </cell>
          <cell r="S9" t="str">
            <v xml:space="preserve"> </v>
          </cell>
          <cell r="T9" t="str">
            <v xml:space="preserve"> </v>
          </cell>
          <cell r="U9" t="str">
            <v xml:space="preserve"> </v>
          </cell>
          <cell r="V9" t="str">
            <v xml:space="preserve"> </v>
          </cell>
          <cell r="W9" t="str">
            <v xml:space="preserve"> </v>
          </cell>
          <cell r="X9" t="str">
            <v>Y</v>
          </cell>
          <cell r="Y9" t="str">
            <v xml:space="preserve"> </v>
          </cell>
          <cell r="Z9" t="str">
            <v xml:space="preserve"> </v>
          </cell>
          <cell r="AA9">
            <v>3</v>
          </cell>
        </row>
        <row r="10">
          <cell r="A10">
            <v>770059</v>
          </cell>
          <cell r="B10" t="str">
            <v xml:space="preserve"> </v>
          </cell>
          <cell r="C10" t="str">
            <v>Y</v>
          </cell>
          <cell r="D10" t="str">
            <v xml:space="preserve"> </v>
          </cell>
          <cell r="E10" t="str">
            <v xml:space="preserve"> </v>
          </cell>
          <cell r="F10" t="str">
            <v xml:space="preserve"> </v>
          </cell>
          <cell r="G10" t="str">
            <v xml:space="preserve"> </v>
          </cell>
          <cell r="H10" t="str">
            <v xml:space="preserve"> </v>
          </cell>
          <cell r="I10" t="str">
            <v xml:space="preserve"> </v>
          </cell>
          <cell r="J10" t="str">
            <v xml:space="preserve"> </v>
          </cell>
          <cell r="K10" t="str">
            <v xml:space="preserve"> </v>
          </cell>
          <cell r="L10" t="str">
            <v xml:space="preserve"> </v>
          </cell>
          <cell r="M10" t="str">
            <v xml:space="preserve"> </v>
          </cell>
          <cell r="N10" t="str">
            <v xml:space="preserve"> </v>
          </cell>
          <cell r="O10" t="str">
            <v xml:space="preserve"> </v>
          </cell>
          <cell r="P10" t="str">
            <v xml:space="preserve"> </v>
          </cell>
          <cell r="Q10" t="str">
            <v xml:space="preserve"> </v>
          </cell>
          <cell r="R10" t="str">
            <v xml:space="preserve"> </v>
          </cell>
          <cell r="S10" t="str">
            <v xml:space="preserve"> </v>
          </cell>
          <cell r="T10" t="str">
            <v xml:space="preserve"> </v>
          </cell>
          <cell r="U10" t="str">
            <v xml:space="preserve"> </v>
          </cell>
          <cell r="V10" t="str">
            <v xml:space="preserve"> </v>
          </cell>
          <cell r="W10" t="str">
            <v xml:space="preserve"> </v>
          </cell>
          <cell r="X10" t="str">
            <v xml:space="preserve"> </v>
          </cell>
          <cell r="Y10" t="str">
            <v xml:space="preserve"> </v>
          </cell>
          <cell r="Z10" t="str">
            <v xml:space="preserve"> </v>
          </cell>
          <cell r="AA10">
            <v>2</v>
          </cell>
        </row>
        <row r="11">
          <cell r="A11">
            <v>770100</v>
          </cell>
          <cell r="B11" t="str">
            <v xml:space="preserve"> </v>
          </cell>
          <cell r="C11" t="str">
            <v>Y</v>
          </cell>
          <cell r="D11" t="str">
            <v xml:space="preserve"> </v>
          </cell>
          <cell r="E11" t="str">
            <v xml:space="preserve"> </v>
          </cell>
          <cell r="F11" t="str">
            <v xml:space="preserve"> </v>
          </cell>
          <cell r="G11" t="str">
            <v xml:space="preserve"> </v>
          </cell>
          <cell r="H11" t="str">
            <v xml:space="preserve"> </v>
          </cell>
          <cell r="I11" t="str">
            <v xml:space="preserve"> </v>
          </cell>
          <cell r="J11" t="str">
            <v xml:space="preserve"> </v>
          </cell>
          <cell r="K11" t="str">
            <v xml:space="preserve"> </v>
          </cell>
          <cell r="L11" t="str">
            <v xml:space="preserve"> </v>
          </cell>
          <cell r="M11" t="str">
            <v xml:space="preserve"> </v>
          </cell>
          <cell r="N11" t="str">
            <v xml:space="preserve"> </v>
          </cell>
          <cell r="O11" t="str">
            <v xml:space="preserve"> </v>
          </cell>
          <cell r="P11" t="str">
            <v xml:space="preserve"> </v>
          </cell>
          <cell r="Q11" t="str">
            <v xml:space="preserve"> </v>
          </cell>
          <cell r="R11" t="str">
            <v xml:space="preserve"> </v>
          </cell>
          <cell r="S11" t="str">
            <v xml:space="preserve"> </v>
          </cell>
          <cell r="T11" t="str">
            <v xml:space="preserve"> </v>
          </cell>
          <cell r="U11" t="str">
            <v xml:space="preserve"> </v>
          </cell>
          <cell r="V11" t="str">
            <v xml:space="preserve"> </v>
          </cell>
          <cell r="W11" t="str">
            <v xml:space="preserve"> </v>
          </cell>
          <cell r="X11" t="str">
            <v xml:space="preserve"> </v>
          </cell>
          <cell r="Y11" t="str">
            <v xml:space="preserve"> </v>
          </cell>
          <cell r="Z11" t="str">
            <v xml:space="preserve"> </v>
          </cell>
          <cell r="AA11">
            <v>2</v>
          </cell>
        </row>
        <row r="12">
          <cell r="A12">
            <v>770040</v>
          </cell>
          <cell r="B12" t="str">
            <v xml:space="preserve"> </v>
          </cell>
          <cell r="C12" t="str">
            <v xml:space="preserve"> </v>
          </cell>
          <cell r="D12" t="str">
            <v xml:space="preserve"> </v>
          </cell>
          <cell r="E12" t="str">
            <v xml:space="preserve"> </v>
          </cell>
          <cell r="F12" t="str">
            <v xml:space="preserve"> </v>
          </cell>
          <cell r="G12" t="str">
            <v xml:space="preserve"> </v>
          </cell>
          <cell r="H12" t="str">
            <v xml:space="preserve"> </v>
          </cell>
          <cell r="I12" t="str">
            <v xml:space="preserve"> </v>
          </cell>
          <cell r="J12" t="str">
            <v xml:space="preserve"> </v>
          </cell>
          <cell r="K12" t="str">
            <v xml:space="preserve"> </v>
          </cell>
          <cell r="L12" t="str">
            <v xml:space="preserve"> </v>
          </cell>
          <cell r="M12" t="str">
            <v xml:space="preserve"> </v>
          </cell>
          <cell r="N12" t="str">
            <v xml:space="preserve"> </v>
          </cell>
          <cell r="O12" t="str">
            <v xml:space="preserve"> </v>
          </cell>
          <cell r="P12" t="str">
            <v xml:space="preserve"> </v>
          </cell>
          <cell r="Q12" t="str">
            <v xml:space="preserve"> </v>
          </cell>
          <cell r="R12" t="str">
            <v xml:space="preserve"> </v>
          </cell>
          <cell r="S12" t="str">
            <v>Y</v>
          </cell>
          <cell r="T12" t="str">
            <v xml:space="preserve"> </v>
          </cell>
          <cell r="U12" t="str">
            <v xml:space="preserve"> </v>
          </cell>
          <cell r="V12" t="str">
            <v xml:space="preserve"> </v>
          </cell>
          <cell r="W12" t="str">
            <v xml:space="preserve"> </v>
          </cell>
          <cell r="X12" t="str">
            <v xml:space="preserve"> </v>
          </cell>
          <cell r="Y12" t="str">
            <v xml:space="preserve"> </v>
          </cell>
          <cell r="Z12" t="str">
            <v xml:space="preserve"> </v>
          </cell>
          <cell r="AA12">
            <v>3</v>
          </cell>
        </row>
        <row r="13">
          <cell r="A13">
            <v>770042</v>
          </cell>
          <cell r="B13" t="str">
            <v xml:space="preserve"> </v>
          </cell>
          <cell r="C13" t="str">
            <v xml:space="preserve"> </v>
          </cell>
          <cell r="D13" t="str">
            <v xml:space="preserve"> </v>
          </cell>
          <cell r="E13" t="str">
            <v xml:space="preserve"> </v>
          </cell>
          <cell r="F13" t="str">
            <v xml:space="preserve"> </v>
          </cell>
          <cell r="G13" t="str">
            <v xml:space="preserve"> </v>
          </cell>
          <cell r="H13" t="str">
            <v xml:space="preserve"> </v>
          </cell>
          <cell r="I13" t="str">
            <v xml:space="preserve"> </v>
          </cell>
          <cell r="J13" t="str">
            <v xml:space="preserve"> </v>
          </cell>
          <cell r="K13" t="str">
            <v xml:space="preserve"> </v>
          </cell>
          <cell r="L13" t="str">
            <v xml:space="preserve"> </v>
          </cell>
          <cell r="M13" t="str">
            <v xml:space="preserve"> </v>
          </cell>
          <cell r="N13" t="str">
            <v xml:space="preserve"> </v>
          </cell>
          <cell r="O13" t="str">
            <v xml:space="preserve"> </v>
          </cell>
          <cell r="P13" t="str">
            <v xml:space="preserve"> </v>
          </cell>
          <cell r="Q13" t="str">
            <v xml:space="preserve"> </v>
          </cell>
          <cell r="R13" t="str">
            <v xml:space="preserve"> </v>
          </cell>
          <cell r="S13" t="str">
            <v xml:space="preserve"> </v>
          </cell>
          <cell r="T13" t="str">
            <v xml:space="preserve"> </v>
          </cell>
          <cell r="U13" t="str">
            <v xml:space="preserve"> </v>
          </cell>
          <cell r="V13" t="str">
            <v xml:space="preserve"> </v>
          </cell>
          <cell r="W13" t="str">
            <v xml:space="preserve"> </v>
          </cell>
          <cell r="X13" t="str">
            <v>Y</v>
          </cell>
          <cell r="Y13" t="str">
            <v xml:space="preserve"> </v>
          </cell>
          <cell r="Z13" t="str">
            <v xml:space="preserve"> </v>
          </cell>
          <cell r="AA13">
            <v>3</v>
          </cell>
        </row>
        <row r="14">
          <cell r="A14">
            <v>770045</v>
          </cell>
          <cell r="B14" t="str">
            <v xml:space="preserve"> </v>
          </cell>
          <cell r="C14" t="str">
            <v xml:space="preserve"> </v>
          </cell>
          <cell r="D14" t="str">
            <v xml:space="preserve"> </v>
          </cell>
          <cell r="E14" t="str">
            <v xml:space="preserve"> </v>
          </cell>
          <cell r="F14" t="str">
            <v xml:space="preserve"> </v>
          </cell>
          <cell r="G14" t="str">
            <v xml:space="preserve"> </v>
          </cell>
          <cell r="H14" t="str">
            <v xml:space="preserve"> </v>
          </cell>
          <cell r="I14" t="str">
            <v xml:space="preserve"> </v>
          </cell>
          <cell r="J14" t="str">
            <v xml:space="preserve"> </v>
          </cell>
          <cell r="K14" t="str">
            <v xml:space="preserve"> </v>
          </cell>
          <cell r="L14" t="str">
            <v xml:space="preserve"> </v>
          </cell>
          <cell r="M14" t="str">
            <v xml:space="preserve"> </v>
          </cell>
          <cell r="N14" t="str">
            <v>Y</v>
          </cell>
          <cell r="O14" t="str">
            <v xml:space="preserve"> </v>
          </cell>
          <cell r="P14" t="str">
            <v xml:space="preserve"> </v>
          </cell>
          <cell r="Q14" t="str">
            <v xml:space="preserve"> </v>
          </cell>
          <cell r="R14" t="str">
            <v xml:space="preserve"> </v>
          </cell>
          <cell r="S14" t="str">
            <v xml:space="preserve"> </v>
          </cell>
          <cell r="T14" t="str">
            <v xml:space="preserve"> </v>
          </cell>
          <cell r="U14" t="str">
            <v xml:space="preserve"> </v>
          </cell>
          <cell r="V14" t="str">
            <v xml:space="preserve"> </v>
          </cell>
          <cell r="W14" t="str">
            <v xml:space="preserve"> </v>
          </cell>
          <cell r="X14" t="str">
            <v xml:space="preserve"> </v>
          </cell>
          <cell r="Y14" t="str">
            <v xml:space="preserve"> </v>
          </cell>
          <cell r="Z14" t="str">
            <v xml:space="preserve"> </v>
          </cell>
          <cell r="AA14">
            <v>3</v>
          </cell>
        </row>
        <row r="15">
          <cell r="A15">
            <v>770048</v>
          </cell>
          <cell r="B15" t="str">
            <v xml:space="preserve"> </v>
          </cell>
          <cell r="C15" t="str">
            <v xml:space="preserve"> </v>
          </cell>
          <cell r="D15" t="str">
            <v xml:space="preserve"> </v>
          </cell>
          <cell r="E15" t="str">
            <v xml:space="preserve"> </v>
          </cell>
          <cell r="F15" t="str">
            <v xml:space="preserve"> </v>
          </cell>
          <cell r="G15" t="str">
            <v xml:space="preserve"> </v>
          </cell>
          <cell r="H15" t="str">
            <v xml:space="preserve"> </v>
          </cell>
          <cell r="I15" t="str">
            <v xml:space="preserve"> </v>
          </cell>
          <cell r="J15" t="str">
            <v xml:space="preserve"> </v>
          </cell>
          <cell r="K15" t="str">
            <v xml:space="preserve"> </v>
          </cell>
          <cell r="L15" t="str">
            <v xml:space="preserve"> </v>
          </cell>
          <cell r="M15" t="str">
            <v xml:space="preserve"> </v>
          </cell>
          <cell r="N15" t="str">
            <v>Y</v>
          </cell>
          <cell r="O15" t="str">
            <v xml:space="preserve"> </v>
          </cell>
          <cell r="P15" t="str">
            <v xml:space="preserve"> </v>
          </cell>
          <cell r="Q15" t="str">
            <v xml:space="preserve"> </v>
          </cell>
          <cell r="R15" t="str">
            <v xml:space="preserve"> </v>
          </cell>
          <cell r="S15" t="str">
            <v xml:space="preserve"> </v>
          </cell>
          <cell r="T15" t="str">
            <v xml:space="preserve"> </v>
          </cell>
          <cell r="U15" t="str">
            <v xml:space="preserve"> </v>
          </cell>
          <cell r="V15" t="str">
            <v xml:space="preserve"> </v>
          </cell>
          <cell r="W15" t="str">
            <v xml:space="preserve"> </v>
          </cell>
          <cell r="X15" t="str">
            <v xml:space="preserve"> </v>
          </cell>
          <cell r="Y15" t="str">
            <v xml:space="preserve"> </v>
          </cell>
          <cell r="Z15" t="str">
            <v xml:space="preserve"> </v>
          </cell>
          <cell r="AA15">
            <v>3</v>
          </cell>
        </row>
        <row r="16">
          <cell r="A16">
            <v>770051</v>
          </cell>
          <cell r="B16" t="str">
            <v xml:space="preserve"> </v>
          </cell>
          <cell r="C16" t="str">
            <v xml:space="preserve"> </v>
          </cell>
          <cell r="D16" t="str">
            <v xml:space="preserve"> </v>
          </cell>
          <cell r="E16" t="str">
            <v xml:space="preserve"> </v>
          </cell>
          <cell r="F16" t="str">
            <v xml:space="preserve"> </v>
          </cell>
          <cell r="G16" t="str">
            <v xml:space="preserve"> </v>
          </cell>
          <cell r="H16" t="str">
            <v xml:space="preserve"> </v>
          </cell>
          <cell r="I16" t="str">
            <v xml:space="preserve"> </v>
          </cell>
          <cell r="J16" t="str">
            <v xml:space="preserve"> </v>
          </cell>
          <cell r="K16" t="str">
            <v xml:space="preserve"> </v>
          </cell>
          <cell r="L16" t="str">
            <v xml:space="preserve"> </v>
          </cell>
          <cell r="M16" t="str">
            <v xml:space="preserve"> </v>
          </cell>
          <cell r="N16" t="str">
            <v>Y</v>
          </cell>
          <cell r="O16" t="str">
            <v xml:space="preserve"> </v>
          </cell>
          <cell r="P16" t="str">
            <v xml:space="preserve"> </v>
          </cell>
          <cell r="Q16" t="str">
            <v xml:space="preserve"> </v>
          </cell>
          <cell r="R16" t="str">
            <v xml:space="preserve"> </v>
          </cell>
          <cell r="S16" t="str">
            <v xml:space="preserve"> </v>
          </cell>
          <cell r="T16" t="str">
            <v xml:space="preserve"> </v>
          </cell>
          <cell r="U16" t="str">
            <v xml:space="preserve"> </v>
          </cell>
          <cell r="V16" t="str">
            <v xml:space="preserve"> </v>
          </cell>
          <cell r="W16" t="str">
            <v xml:space="preserve"> </v>
          </cell>
          <cell r="X16" t="str">
            <v xml:space="preserve"> </v>
          </cell>
          <cell r="Y16" t="str">
            <v xml:space="preserve"> </v>
          </cell>
          <cell r="Z16" t="str">
            <v xml:space="preserve"> </v>
          </cell>
          <cell r="AA16">
            <v>3</v>
          </cell>
        </row>
        <row r="17">
          <cell r="A17">
            <v>770055</v>
          </cell>
          <cell r="B17" t="str">
            <v xml:space="preserve"> </v>
          </cell>
          <cell r="C17" t="str">
            <v xml:space="preserve"> </v>
          </cell>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cell r="N17" t="str">
            <v>Y</v>
          </cell>
          <cell r="O17" t="str">
            <v xml:space="preserve"> </v>
          </cell>
          <cell r="P17" t="str">
            <v xml:space="preserve"> </v>
          </cell>
          <cell r="Q17" t="str">
            <v xml:space="preserve"> </v>
          </cell>
          <cell r="R17" t="str">
            <v xml:space="preserve"> </v>
          </cell>
          <cell r="S17" t="str">
            <v xml:space="preserve"> </v>
          </cell>
          <cell r="T17" t="str">
            <v xml:space="preserve"> </v>
          </cell>
          <cell r="U17" t="str">
            <v xml:space="preserve"> </v>
          </cell>
          <cell r="V17" t="str">
            <v xml:space="preserve"> </v>
          </cell>
          <cell r="W17" t="str">
            <v xml:space="preserve"> </v>
          </cell>
          <cell r="X17" t="str">
            <v xml:space="preserve"> </v>
          </cell>
          <cell r="Y17" t="str">
            <v xml:space="preserve"> </v>
          </cell>
          <cell r="Z17" t="str">
            <v xml:space="preserve"> </v>
          </cell>
          <cell r="AA17">
            <v>3</v>
          </cell>
        </row>
        <row r="18">
          <cell r="A18">
            <v>770058</v>
          </cell>
          <cell r="B18" t="str">
            <v xml:space="preserve"> </v>
          </cell>
          <cell r="C18" t="str">
            <v xml:space="preserve"> </v>
          </cell>
          <cell r="D18" t="str">
            <v>Y</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t="str">
            <v xml:space="preserve"> </v>
          </cell>
          <cell r="P18" t="str">
            <v xml:space="preserve"> </v>
          </cell>
          <cell r="Q18" t="str">
            <v xml:space="preserve"> </v>
          </cell>
          <cell r="R18" t="str">
            <v xml:space="preserve"> </v>
          </cell>
          <cell r="S18" t="str">
            <v xml:space="preserve"> </v>
          </cell>
          <cell r="T18" t="str">
            <v xml:space="preserve"> </v>
          </cell>
          <cell r="U18" t="str">
            <v xml:space="preserve"> </v>
          </cell>
          <cell r="V18" t="str">
            <v xml:space="preserve"> </v>
          </cell>
          <cell r="W18" t="str">
            <v xml:space="preserve"> </v>
          </cell>
          <cell r="X18" t="str">
            <v xml:space="preserve"> </v>
          </cell>
          <cell r="Y18" t="str">
            <v xml:space="preserve"> </v>
          </cell>
          <cell r="Z18" t="str">
            <v xml:space="preserve"> </v>
          </cell>
          <cell r="AA18">
            <v>3</v>
          </cell>
        </row>
        <row r="19">
          <cell r="A19">
            <v>770062</v>
          </cell>
          <cell r="B19" t="str">
            <v xml:space="preserve"> </v>
          </cell>
          <cell r="C19" t="str">
            <v xml:space="preserve"> </v>
          </cell>
          <cell r="D19" t="str">
            <v xml:space="preserve"> </v>
          </cell>
          <cell r="E19" t="str">
            <v xml:space="preserve"> </v>
          </cell>
          <cell r="F19" t="str">
            <v xml:space="preserve"> </v>
          </cell>
          <cell r="G19" t="str">
            <v xml:space="preserve"> </v>
          </cell>
          <cell r="H19" t="str">
            <v xml:space="preserve"> </v>
          </cell>
          <cell r="I19" t="str">
            <v>Y</v>
          </cell>
          <cell r="J19" t="str">
            <v xml:space="preserve"> </v>
          </cell>
          <cell r="K19" t="str">
            <v xml:space="preserve"> </v>
          </cell>
          <cell r="L19" t="str">
            <v xml:space="preserve"> </v>
          </cell>
          <cell r="M19" t="str">
            <v xml:space="preserve"> </v>
          </cell>
          <cell r="N19" t="str">
            <v xml:space="preserve"> </v>
          </cell>
          <cell r="O19" t="str">
            <v xml:space="preserve"> </v>
          </cell>
          <cell r="P19" t="str">
            <v xml:space="preserve"> </v>
          </cell>
          <cell r="Q19" t="str">
            <v xml:space="preserve"> </v>
          </cell>
          <cell r="R19" t="str">
            <v xml:space="preserve"> </v>
          </cell>
          <cell r="S19" t="str">
            <v xml:space="preserve"> </v>
          </cell>
          <cell r="T19" t="str">
            <v xml:space="preserve"> </v>
          </cell>
          <cell r="U19" t="str">
            <v xml:space="preserve"> </v>
          </cell>
          <cell r="V19" t="str">
            <v xml:space="preserve"> </v>
          </cell>
          <cell r="W19" t="str">
            <v xml:space="preserve"> </v>
          </cell>
          <cell r="X19" t="str">
            <v xml:space="preserve"> </v>
          </cell>
          <cell r="Y19" t="str">
            <v xml:space="preserve"> </v>
          </cell>
          <cell r="Z19" t="str">
            <v xml:space="preserve"> </v>
          </cell>
          <cell r="AA19">
            <v>3</v>
          </cell>
        </row>
        <row r="20">
          <cell r="A20">
            <v>770067</v>
          </cell>
          <cell r="B20" t="str">
            <v xml:space="preserve"> </v>
          </cell>
          <cell r="C20" t="str">
            <v xml:space="preserve"> </v>
          </cell>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N20" t="str">
            <v>Y</v>
          </cell>
          <cell r="O20" t="str">
            <v xml:space="preserve"> </v>
          </cell>
          <cell r="P20" t="str">
            <v xml:space="preserve"> </v>
          </cell>
          <cell r="Q20" t="str">
            <v xml:space="preserve"> </v>
          </cell>
          <cell r="R20" t="str">
            <v xml:space="preserve"> </v>
          </cell>
          <cell r="S20" t="str">
            <v xml:space="preserve"> </v>
          </cell>
          <cell r="T20" t="str">
            <v xml:space="preserve"> </v>
          </cell>
          <cell r="U20" t="str">
            <v xml:space="preserve"> </v>
          </cell>
          <cell r="V20" t="str">
            <v xml:space="preserve"> </v>
          </cell>
          <cell r="W20" t="str">
            <v xml:space="preserve"> </v>
          </cell>
          <cell r="X20" t="str">
            <v xml:space="preserve"> </v>
          </cell>
          <cell r="Y20" t="str">
            <v xml:space="preserve"> </v>
          </cell>
          <cell r="Z20" t="str">
            <v xml:space="preserve"> </v>
          </cell>
          <cell r="AA20">
            <v>3</v>
          </cell>
        </row>
        <row r="21">
          <cell r="A21">
            <v>770069</v>
          </cell>
          <cell r="B21" t="str">
            <v xml:space="preserve"> </v>
          </cell>
          <cell r="C21" t="str">
            <v xml:space="preserve"> </v>
          </cell>
          <cell r="D21" t="str">
            <v xml:space="preserve"> </v>
          </cell>
          <cell r="E21" t="str">
            <v xml:space="preserve"> </v>
          </cell>
          <cell r="F21" t="str">
            <v xml:space="preserve"> </v>
          </cell>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cell r="N21" t="str">
            <v>Y</v>
          </cell>
          <cell r="O21" t="str">
            <v xml:space="preserve"> </v>
          </cell>
          <cell r="P21" t="str">
            <v xml:space="preserve"> </v>
          </cell>
          <cell r="Q21" t="str">
            <v xml:space="preserve"> </v>
          </cell>
          <cell r="R21" t="str">
            <v xml:space="preserve"> </v>
          </cell>
          <cell r="S21" t="str">
            <v xml:space="preserve"> </v>
          </cell>
          <cell r="T21" t="str">
            <v xml:space="preserve"> </v>
          </cell>
          <cell r="U21" t="str">
            <v xml:space="preserve"> </v>
          </cell>
          <cell r="V21" t="str">
            <v xml:space="preserve"> </v>
          </cell>
          <cell r="W21" t="str">
            <v xml:space="preserve"> </v>
          </cell>
          <cell r="X21" t="str">
            <v xml:space="preserve"> </v>
          </cell>
          <cell r="Y21" t="str">
            <v xml:space="preserve"> </v>
          </cell>
          <cell r="Z21" t="str">
            <v xml:space="preserve"> </v>
          </cell>
          <cell r="AA21">
            <v>3</v>
          </cell>
        </row>
        <row r="22">
          <cell r="A22">
            <v>770073</v>
          </cell>
          <cell r="B22" t="str">
            <v xml:space="preserve"> </v>
          </cell>
          <cell r="C22" t="str">
            <v xml:space="preserve"> </v>
          </cell>
          <cell r="D22" t="str">
            <v xml:space="preserve"> </v>
          </cell>
          <cell r="E22" t="str">
            <v xml:space="preserve"> </v>
          </cell>
          <cell r="F22" t="str">
            <v xml:space="preserve"> </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cell r="N22" t="str">
            <v>Y</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v>3</v>
          </cell>
        </row>
        <row r="23">
          <cell r="A23">
            <v>770078</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Y</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t="str">
            <v xml:space="preserve"> </v>
          </cell>
          <cell r="Z23" t="str">
            <v xml:space="preserve"> </v>
          </cell>
          <cell r="AA23">
            <v>3</v>
          </cell>
        </row>
        <row r="24">
          <cell r="A24">
            <v>770081</v>
          </cell>
          <cell r="B24" t="str">
            <v xml:space="preserve"> </v>
          </cell>
          <cell r="C24" t="str">
            <v xml:space="preserve"> </v>
          </cell>
          <cell r="D24" t="str">
            <v xml:space="preserve"> </v>
          </cell>
          <cell r="E24" t="str">
            <v xml:space="preserve"> </v>
          </cell>
          <cell r="F24" t="str">
            <v xml:space="preserve"> </v>
          </cell>
          <cell r="G24" t="str">
            <v xml:space="preserve"> </v>
          </cell>
          <cell r="H24" t="str">
            <v xml:space="preserve"> </v>
          </cell>
          <cell r="I24" t="str">
            <v xml:space="preserve"> </v>
          </cell>
          <cell r="J24" t="str">
            <v xml:space="preserve"> </v>
          </cell>
          <cell r="K24" t="str">
            <v xml:space="preserve"> </v>
          </cell>
          <cell r="L24" t="str">
            <v xml:space="preserve"> </v>
          </cell>
          <cell r="M24" t="str">
            <v xml:space="preserve"> </v>
          </cell>
          <cell r="N24" t="str">
            <v xml:space="preserve"> </v>
          </cell>
          <cell r="O24" t="str">
            <v xml:space="preserve"> </v>
          </cell>
          <cell r="P24" t="str">
            <v xml:space="preserve"> </v>
          </cell>
          <cell r="Q24" t="str">
            <v xml:space="preserve"> </v>
          </cell>
          <cell r="R24" t="str">
            <v xml:space="preserve"> </v>
          </cell>
          <cell r="S24" t="str">
            <v>Y</v>
          </cell>
          <cell r="T24" t="str">
            <v xml:space="preserve"> </v>
          </cell>
          <cell r="U24" t="str">
            <v xml:space="preserve"> </v>
          </cell>
          <cell r="V24" t="str">
            <v xml:space="preserve"> </v>
          </cell>
          <cell r="W24" t="str">
            <v xml:space="preserve"> </v>
          </cell>
          <cell r="X24" t="str">
            <v xml:space="preserve"> </v>
          </cell>
          <cell r="Y24" t="str">
            <v xml:space="preserve"> </v>
          </cell>
          <cell r="Z24" t="str">
            <v xml:space="preserve"> </v>
          </cell>
          <cell r="AA24">
            <v>3</v>
          </cell>
        </row>
        <row r="25">
          <cell r="A25">
            <v>770085</v>
          </cell>
          <cell r="B25" t="str">
            <v xml:space="preserve"> </v>
          </cell>
          <cell r="C25" t="str">
            <v xml:space="preserve"> </v>
          </cell>
          <cell r="D25" t="str">
            <v xml:space="preserve"> </v>
          </cell>
          <cell r="E25" t="str">
            <v xml:space="preserve"> </v>
          </cell>
          <cell r="F25" t="str">
            <v xml:space="preserve"> </v>
          </cell>
          <cell r="G25" t="str">
            <v xml:space="preserve"> </v>
          </cell>
          <cell r="H25" t="str">
            <v xml:space="preserve"> </v>
          </cell>
          <cell r="I25" t="str">
            <v xml:space="preserve"> </v>
          </cell>
          <cell r="J25" t="str">
            <v xml:space="preserve"> </v>
          </cell>
          <cell r="K25" t="str">
            <v xml:space="preserve"> </v>
          </cell>
          <cell r="L25" t="str">
            <v xml:space="preserve"> </v>
          </cell>
          <cell r="M25" t="str">
            <v xml:space="preserve"> </v>
          </cell>
          <cell r="N25" t="str">
            <v xml:space="preserve"> </v>
          </cell>
          <cell r="O25" t="str">
            <v xml:space="preserve"> </v>
          </cell>
          <cell r="P25" t="str">
            <v xml:space="preserve"> </v>
          </cell>
          <cell r="Q25" t="str">
            <v xml:space="preserve"> </v>
          </cell>
          <cell r="R25" t="str">
            <v xml:space="preserve"> </v>
          </cell>
          <cell r="S25" t="str">
            <v>Y</v>
          </cell>
          <cell r="T25" t="str">
            <v xml:space="preserve"> </v>
          </cell>
          <cell r="U25" t="str">
            <v xml:space="preserve"> </v>
          </cell>
          <cell r="V25" t="str">
            <v xml:space="preserve"> </v>
          </cell>
          <cell r="W25" t="str">
            <v xml:space="preserve"> </v>
          </cell>
          <cell r="X25" t="str">
            <v xml:space="preserve"> </v>
          </cell>
          <cell r="Y25" t="str">
            <v xml:space="preserve"> </v>
          </cell>
          <cell r="Z25" t="str">
            <v xml:space="preserve"> </v>
          </cell>
          <cell r="AA25">
            <v>3</v>
          </cell>
        </row>
        <row r="26">
          <cell r="A26">
            <v>770090</v>
          </cell>
          <cell r="B26" t="str">
            <v xml:space="preserve"> </v>
          </cell>
          <cell r="C26" t="str">
            <v xml:space="preserve"> </v>
          </cell>
          <cell r="D26" t="str">
            <v xml:space="preserve"> </v>
          </cell>
          <cell r="E26" t="str">
            <v xml:space="preserve"> </v>
          </cell>
          <cell r="F26" t="str">
            <v xml:space="preserve"> </v>
          </cell>
          <cell r="G26" t="str">
            <v xml:space="preserve"> </v>
          </cell>
          <cell r="H26" t="str">
            <v xml:space="preserve"> </v>
          </cell>
          <cell r="I26" t="str">
            <v xml:space="preserve"> </v>
          </cell>
          <cell r="J26" t="str">
            <v xml:space="preserve"> </v>
          </cell>
          <cell r="K26" t="str">
            <v xml:space="preserve"> </v>
          </cell>
          <cell r="L26" t="str">
            <v xml:space="preserve"> </v>
          </cell>
          <cell r="M26" t="str">
            <v xml:space="preserve"> </v>
          </cell>
          <cell r="N26" t="str">
            <v>Y</v>
          </cell>
          <cell r="O26" t="str">
            <v xml:space="preserve"> </v>
          </cell>
          <cell r="P26" t="str">
            <v xml:space="preserve"> </v>
          </cell>
          <cell r="Q26" t="str">
            <v xml:space="preserve"> </v>
          </cell>
          <cell r="R26" t="str">
            <v xml:space="preserve"> </v>
          </cell>
          <cell r="S26" t="str">
            <v xml:space="preserve"> </v>
          </cell>
          <cell r="T26" t="str">
            <v xml:space="preserve"> </v>
          </cell>
          <cell r="U26" t="str">
            <v xml:space="preserve"> </v>
          </cell>
          <cell r="V26" t="str">
            <v xml:space="preserve"> </v>
          </cell>
          <cell r="W26" t="str">
            <v xml:space="preserve"> </v>
          </cell>
          <cell r="X26" t="str">
            <v xml:space="preserve"> </v>
          </cell>
          <cell r="Y26" t="str">
            <v xml:space="preserve"> </v>
          </cell>
          <cell r="Z26" t="str">
            <v xml:space="preserve"> </v>
          </cell>
          <cell r="AA26">
            <v>3</v>
          </cell>
        </row>
        <row r="27">
          <cell r="A27">
            <v>770092</v>
          </cell>
          <cell r="B27" t="str">
            <v xml:space="preserve"> </v>
          </cell>
          <cell r="C27" t="str">
            <v xml:space="preserve"> </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Y</v>
          </cell>
          <cell r="O27" t="str">
            <v xml:space="preserve"> </v>
          </cell>
          <cell r="P27" t="str">
            <v xml:space="preserve"> </v>
          </cell>
          <cell r="Q27" t="str">
            <v xml:space="preserve"> </v>
          </cell>
          <cell r="R27" t="str">
            <v xml:space="preserve"> </v>
          </cell>
          <cell r="S27" t="str">
            <v xml:space="preserve"> </v>
          </cell>
          <cell r="T27" t="str">
            <v xml:space="preserve"> </v>
          </cell>
          <cell r="U27" t="str">
            <v xml:space="preserve"> </v>
          </cell>
          <cell r="V27" t="str">
            <v xml:space="preserve"> </v>
          </cell>
          <cell r="W27" t="str">
            <v xml:space="preserve"> </v>
          </cell>
          <cell r="X27" t="str">
            <v xml:space="preserve"> </v>
          </cell>
          <cell r="Y27" t="str">
            <v xml:space="preserve"> </v>
          </cell>
          <cell r="Z27" t="str">
            <v xml:space="preserve"> </v>
          </cell>
          <cell r="AA27">
            <v>3</v>
          </cell>
        </row>
        <row r="28">
          <cell r="A28">
            <v>770098</v>
          </cell>
          <cell r="B28" t="str">
            <v xml:space="preserve"> </v>
          </cell>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Y</v>
          </cell>
          <cell r="O28" t="str">
            <v xml:space="preserve"> </v>
          </cell>
          <cell r="P28" t="str">
            <v xml:space="preserve"> </v>
          </cell>
          <cell r="Q28" t="str">
            <v xml:space="preserve"> </v>
          </cell>
          <cell r="R28" t="str">
            <v xml:space="preserve"> </v>
          </cell>
          <cell r="S28" t="str">
            <v xml:space="preserve"> </v>
          </cell>
          <cell r="T28" t="str">
            <v xml:space="preserve"> </v>
          </cell>
          <cell r="U28" t="str">
            <v xml:space="preserve"> </v>
          </cell>
          <cell r="V28" t="str">
            <v xml:space="preserve"> </v>
          </cell>
          <cell r="W28" t="str">
            <v xml:space="preserve"> </v>
          </cell>
          <cell r="X28" t="str">
            <v xml:space="preserve"> </v>
          </cell>
          <cell r="Y28" t="str">
            <v xml:space="preserve"> </v>
          </cell>
          <cell r="Z28" t="str">
            <v xml:space="preserve"> </v>
          </cell>
          <cell r="AA28">
            <v>3</v>
          </cell>
        </row>
        <row r="29">
          <cell r="A29">
            <v>770103</v>
          </cell>
          <cell r="B29" t="str">
            <v xml:space="preserve"> </v>
          </cell>
          <cell r="C29" t="str">
            <v xml:space="preserve"> </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cell r="N29" t="str">
            <v>Y</v>
          </cell>
          <cell r="O29" t="str">
            <v xml:space="preserve"> </v>
          </cell>
          <cell r="P29" t="str">
            <v xml:space="preserve"> </v>
          </cell>
          <cell r="Q29" t="str">
            <v xml:space="preserve"> </v>
          </cell>
          <cell r="R29" t="str">
            <v xml:space="preserve"> </v>
          </cell>
          <cell r="S29" t="str">
            <v xml:space="preserve"> </v>
          </cell>
          <cell r="T29" t="str">
            <v xml:space="preserve"> </v>
          </cell>
          <cell r="U29" t="str">
            <v xml:space="preserve"> </v>
          </cell>
          <cell r="V29" t="str">
            <v xml:space="preserve"> </v>
          </cell>
          <cell r="W29" t="str">
            <v xml:space="preserve"> </v>
          </cell>
          <cell r="X29" t="str">
            <v xml:space="preserve"> </v>
          </cell>
          <cell r="Y29" t="str">
            <v xml:space="preserve"> </v>
          </cell>
          <cell r="Z29" t="str">
            <v xml:space="preserve"> </v>
          </cell>
          <cell r="AA29">
            <v>3</v>
          </cell>
        </row>
        <row r="30">
          <cell r="A30">
            <v>770102</v>
          </cell>
          <cell r="B30" t="str">
            <v xml:space="preserve"> </v>
          </cell>
          <cell r="C30" t="str">
            <v xml:space="preserve"> </v>
          </cell>
          <cell r="D30" t="str">
            <v xml:space="preserve"> </v>
          </cell>
          <cell r="E30" t="str">
            <v xml:space="preserve"> </v>
          </cell>
          <cell r="F30" t="str">
            <v xml:space="preserve"> </v>
          </cell>
          <cell r="G30" t="str">
            <v xml:space="preserve"> </v>
          </cell>
          <cell r="H30" t="str">
            <v xml:space="preserve"> </v>
          </cell>
          <cell r="I30" t="str">
            <v xml:space="preserve"> </v>
          </cell>
          <cell r="J30" t="str">
            <v xml:space="preserve"> </v>
          </cell>
          <cell r="K30" t="str">
            <v xml:space="preserve"> </v>
          </cell>
          <cell r="L30" t="str">
            <v xml:space="preserve"> </v>
          </cell>
          <cell r="M30" t="str">
            <v xml:space="preserve"> </v>
          </cell>
          <cell r="N30" t="str">
            <v>Y</v>
          </cell>
          <cell r="O30" t="str">
            <v xml:space="preserve"> </v>
          </cell>
          <cell r="P30" t="str">
            <v xml:space="preserve"> </v>
          </cell>
          <cell r="Q30" t="str">
            <v xml:space="preserve"> </v>
          </cell>
          <cell r="R30" t="str">
            <v xml:space="preserve"> </v>
          </cell>
          <cell r="S30" t="str">
            <v xml:space="preserve"> </v>
          </cell>
          <cell r="T30" t="str">
            <v xml:space="preserve"> </v>
          </cell>
          <cell r="U30" t="str">
            <v xml:space="preserve"> </v>
          </cell>
          <cell r="V30" t="str">
            <v xml:space="preserve"> </v>
          </cell>
          <cell r="W30" t="str">
            <v xml:space="preserve"> </v>
          </cell>
          <cell r="X30" t="str">
            <v xml:space="preserve"> </v>
          </cell>
          <cell r="Y30" t="str">
            <v xml:space="preserve"> </v>
          </cell>
          <cell r="Z30" t="str">
            <v xml:space="preserve"> </v>
          </cell>
          <cell r="AA30">
            <v>3</v>
          </cell>
        </row>
        <row r="31">
          <cell r="A31">
            <v>770106</v>
          </cell>
          <cell r="B31" t="str">
            <v xml:space="preserve"> </v>
          </cell>
          <cell r="C31" t="str">
            <v xml:space="preserve"> </v>
          </cell>
          <cell r="D31" t="str">
            <v xml:space="preserve"> </v>
          </cell>
          <cell r="E31" t="str">
            <v xml:space="preserve"> </v>
          </cell>
          <cell r="F31" t="str">
            <v xml:space="preserve"> </v>
          </cell>
          <cell r="G31" t="str">
            <v xml:space="preserve"> </v>
          </cell>
          <cell r="H31" t="str">
            <v xml:space="preserve"> </v>
          </cell>
          <cell r="I31" t="str">
            <v>Y</v>
          </cell>
          <cell r="J31" t="str">
            <v xml:space="preserve"> </v>
          </cell>
          <cell r="K31" t="str">
            <v xml:space="preserve"> </v>
          </cell>
          <cell r="L31" t="str">
            <v xml:space="preserve"> </v>
          </cell>
          <cell r="M31" t="str">
            <v xml:space="preserve"> </v>
          </cell>
          <cell r="N31" t="str">
            <v xml:space="preserve"> </v>
          </cell>
          <cell r="O31" t="str">
            <v xml:space="preserve"> </v>
          </cell>
          <cell r="P31" t="str">
            <v xml:space="preserve"> </v>
          </cell>
          <cell r="Q31" t="str">
            <v xml:space="preserve"> </v>
          </cell>
          <cell r="R31" t="str">
            <v xml:space="preserve"> </v>
          </cell>
          <cell r="S31" t="str">
            <v xml:space="preserve"> </v>
          </cell>
          <cell r="T31" t="str">
            <v xml:space="preserve"> </v>
          </cell>
          <cell r="U31" t="str">
            <v xml:space="preserve"> </v>
          </cell>
          <cell r="V31" t="str">
            <v xml:space="preserve"> </v>
          </cell>
          <cell r="W31" t="str">
            <v xml:space="preserve"> </v>
          </cell>
          <cell r="X31" t="str">
            <v xml:space="preserve"> </v>
          </cell>
          <cell r="Y31" t="str">
            <v xml:space="preserve"> </v>
          </cell>
          <cell r="Z31" t="str">
            <v xml:space="preserve"> </v>
          </cell>
          <cell r="AA31">
            <v>3</v>
          </cell>
        </row>
        <row r="32">
          <cell r="A32">
            <v>770108</v>
          </cell>
          <cell r="B32" t="str">
            <v xml:space="preserve"> </v>
          </cell>
          <cell r="C32" t="str">
            <v xml:space="preserve"> </v>
          </cell>
          <cell r="D32" t="str">
            <v xml:space="preserve"> </v>
          </cell>
          <cell r="E32" t="str">
            <v xml:space="preserve"> </v>
          </cell>
          <cell r="F32" t="str">
            <v xml:space="preserve"> </v>
          </cell>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cell r="S32" t="str">
            <v>Y</v>
          </cell>
          <cell r="T32" t="str">
            <v xml:space="preserve"> </v>
          </cell>
          <cell r="U32" t="str">
            <v xml:space="preserve"> </v>
          </cell>
          <cell r="V32" t="str">
            <v xml:space="preserve"> </v>
          </cell>
          <cell r="W32" t="str">
            <v xml:space="preserve"> </v>
          </cell>
          <cell r="X32" t="str">
            <v xml:space="preserve"> </v>
          </cell>
          <cell r="Y32" t="str">
            <v xml:space="preserve"> </v>
          </cell>
          <cell r="Z32" t="str">
            <v xml:space="preserve"> </v>
          </cell>
          <cell r="AA32">
            <v>3</v>
          </cell>
        </row>
        <row r="33">
          <cell r="A33">
            <v>770110</v>
          </cell>
          <cell r="B33" t="str">
            <v xml:space="preserve"> </v>
          </cell>
          <cell r="C33" t="str">
            <v xml:space="preserve"> </v>
          </cell>
          <cell r="D33" t="str">
            <v xml:space="preserve"> </v>
          </cell>
          <cell r="E33" t="str">
            <v xml:space="preserve"> </v>
          </cell>
          <cell r="F33" t="str">
            <v xml:space="preserve"> </v>
          </cell>
          <cell r="G33" t="str">
            <v xml:space="preserve"> </v>
          </cell>
          <cell r="H33" t="str">
            <v xml:space="preserve"> </v>
          </cell>
          <cell r="I33" t="str">
            <v>Y</v>
          </cell>
          <cell r="J33" t="str">
            <v xml:space="preserve"> </v>
          </cell>
          <cell r="K33" t="str">
            <v xml:space="preserve"> </v>
          </cell>
          <cell r="L33" t="str">
            <v xml:space="preserve"> </v>
          </cell>
          <cell r="M33" t="str">
            <v xml:space="preserve"> </v>
          </cell>
          <cell r="N33" t="str">
            <v xml:space="preserve"> </v>
          </cell>
          <cell r="O33" t="str">
            <v xml:space="preserve"> </v>
          </cell>
          <cell r="P33" t="str">
            <v xml:space="preserve"> </v>
          </cell>
          <cell r="Q33" t="str">
            <v xml:space="preserve"> </v>
          </cell>
          <cell r="R33" t="str">
            <v xml:space="preserve"> </v>
          </cell>
          <cell r="S33" t="str">
            <v xml:space="preserve"> </v>
          </cell>
          <cell r="T33" t="str">
            <v xml:space="preserve"> </v>
          </cell>
          <cell r="U33" t="str">
            <v xml:space="preserve"> </v>
          </cell>
          <cell r="V33" t="str">
            <v xml:space="preserve"> </v>
          </cell>
          <cell r="W33" t="str">
            <v xml:space="preserve"> </v>
          </cell>
          <cell r="X33" t="str">
            <v xml:space="preserve"> </v>
          </cell>
          <cell r="Y33" t="str">
            <v xml:space="preserve"> </v>
          </cell>
          <cell r="Z33" t="str">
            <v xml:space="preserve"> </v>
          </cell>
          <cell r="AA33">
            <v>3</v>
          </cell>
        </row>
        <row r="34">
          <cell r="A34">
            <v>770115</v>
          </cell>
          <cell r="B34" t="str">
            <v xml:space="preserve"> </v>
          </cell>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cell r="O34" t="str">
            <v xml:space="preserve"> </v>
          </cell>
          <cell r="P34" t="str">
            <v xml:space="preserve"> </v>
          </cell>
          <cell r="Q34" t="str">
            <v xml:space="preserve"> </v>
          </cell>
          <cell r="R34" t="str">
            <v xml:space="preserve"> </v>
          </cell>
          <cell r="S34" t="str">
            <v xml:space="preserve"> </v>
          </cell>
          <cell r="T34" t="str">
            <v xml:space="preserve"> </v>
          </cell>
          <cell r="U34" t="str">
            <v xml:space="preserve"> </v>
          </cell>
          <cell r="V34" t="str">
            <v xml:space="preserve"> </v>
          </cell>
          <cell r="W34" t="str">
            <v xml:space="preserve"> </v>
          </cell>
          <cell r="X34" t="str">
            <v>Y</v>
          </cell>
          <cell r="Y34" t="str">
            <v xml:space="preserve"> </v>
          </cell>
          <cell r="Z34" t="str">
            <v xml:space="preserve"> </v>
          </cell>
          <cell r="AA34">
            <v>3</v>
          </cell>
        </row>
        <row r="35">
          <cell r="A35">
            <v>770117</v>
          </cell>
          <cell r="B35" t="str">
            <v xml:space="preserve"> </v>
          </cell>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Y</v>
          </cell>
          <cell r="O35" t="str">
            <v xml:space="preserve"> </v>
          </cell>
          <cell r="P35" t="str">
            <v xml:space="preserve"> </v>
          </cell>
          <cell r="Q35" t="str">
            <v xml:space="preserve"> </v>
          </cell>
          <cell r="R35" t="str">
            <v xml:space="preserve"> </v>
          </cell>
          <cell r="S35" t="str">
            <v xml:space="preserve"> </v>
          </cell>
          <cell r="T35" t="str">
            <v xml:space="preserve"> </v>
          </cell>
          <cell r="U35" t="str">
            <v xml:space="preserve"> </v>
          </cell>
          <cell r="V35" t="str">
            <v xml:space="preserve"> </v>
          </cell>
          <cell r="W35" t="str">
            <v xml:space="preserve"> </v>
          </cell>
          <cell r="X35" t="str">
            <v xml:space="preserve"> </v>
          </cell>
          <cell r="Y35" t="str">
            <v xml:space="preserve"> </v>
          </cell>
          <cell r="Z35" t="str">
            <v xml:space="preserve"> </v>
          </cell>
          <cell r="AA35">
            <v>3</v>
          </cell>
        </row>
        <row r="36">
          <cell r="A36">
            <v>770120</v>
          </cell>
          <cell r="B36" t="str">
            <v xml:space="preserve"> </v>
          </cell>
          <cell r="C36" t="str">
            <v xml:space="preserve"> </v>
          </cell>
          <cell r="D36" t="str">
            <v xml:space="preserve"> </v>
          </cell>
          <cell r="E36" t="str">
            <v xml:space="preserve"> </v>
          </cell>
          <cell r="F36" t="str">
            <v xml:space="preserve"> </v>
          </cell>
          <cell r="G36" t="str">
            <v xml:space="preserve"> </v>
          </cell>
          <cell r="H36" t="str">
            <v xml:space="preserve"> </v>
          </cell>
          <cell r="I36" t="str">
            <v>Y</v>
          </cell>
          <cell r="J36" t="str">
            <v xml:space="preserve"> </v>
          </cell>
          <cell r="K36" t="str">
            <v xml:space="preserve"> </v>
          </cell>
          <cell r="L36" t="str">
            <v xml:space="preserve"> </v>
          </cell>
          <cell r="M36" t="str">
            <v xml:space="preserve"> </v>
          </cell>
          <cell r="N36" t="str">
            <v xml:space="preserve"> </v>
          </cell>
          <cell r="O36" t="str">
            <v xml:space="preserve"> </v>
          </cell>
          <cell r="P36" t="str">
            <v xml:space="preserve"> </v>
          </cell>
          <cell r="Q36" t="str">
            <v xml:space="preserve"> </v>
          </cell>
          <cell r="R36" t="str">
            <v xml:space="preserve"> </v>
          </cell>
          <cell r="S36" t="str">
            <v xml:space="preserve"> </v>
          </cell>
          <cell r="T36" t="str">
            <v xml:space="preserve"> </v>
          </cell>
          <cell r="U36" t="str">
            <v xml:space="preserve"> </v>
          </cell>
          <cell r="V36" t="str">
            <v xml:space="preserve"> </v>
          </cell>
          <cell r="W36" t="str">
            <v xml:space="preserve"> </v>
          </cell>
          <cell r="X36" t="str">
            <v xml:space="preserve"> </v>
          </cell>
          <cell r="Y36" t="str">
            <v xml:space="preserve"> </v>
          </cell>
          <cell r="Z36" t="str">
            <v xml:space="preserve"> </v>
          </cell>
          <cell r="AA36">
            <v>3</v>
          </cell>
        </row>
        <row r="37">
          <cell r="A37">
            <v>770122</v>
          </cell>
          <cell r="B37" t="str">
            <v xml:space="preserve"> </v>
          </cell>
          <cell r="C37" t="str">
            <v xml:space="preserve"> </v>
          </cell>
          <cell r="D37" t="str">
            <v xml:space="preserve"> </v>
          </cell>
          <cell r="E37" t="str">
            <v xml:space="preserve"> </v>
          </cell>
          <cell r="F37" t="str">
            <v xml:space="preserve"> </v>
          </cell>
          <cell r="G37" t="str">
            <v xml:space="preserve"> </v>
          </cell>
          <cell r="H37" t="str">
            <v xml:space="preserve"> </v>
          </cell>
          <cell r="I37" t="str">
            <v>Y</v>
          </cell>
          <cell r="J37" t="str">
            <v xml:space="preserve"> </v>
          </cell>
          <cell r="K37" t="str">
            <v xml:space="preserve"> </v>
          </cell>
          <cell r="L37" t="str">
            <v xml:space="preserve"> </v>
          </cell>
          <cell r="M37" t="str">
            <v xml:space="preserve"> </v>
          </cell>
          <cell r="N37" t="str">
            <v xml:space="preserve"> </v>
          </cell>
          <cell r="O37" t="str">
            <v xml:space="preserve"> </v>
          </cell>
          <cell r="P37" t="str">
            <v xml:space="preserve"> </v>
          </cell>
          <cell r="Q37" t="str">
            <v xml:space="preserve"> </v>
          </cell>
          <cell r="R37" t="str">
            <v xml:space="preserve"> </v>
          </cell>
          <cell r="S37" t="str">
            <v xml:space="preserve"> </v>
          </cell>
          <cell r="T37" t="str">
            <v xml:space="preserve"> </v>
          </cell>
          <cell r="U37" t="str">
            <v xml:space="preserve"> </v>
          </cell>
          <cell r="V37" t="str">
            <v xml:space="preserve"> </v>
          </cell>
          <cell r="W37" t="str">
            <v xml:space="preserve"> </v>
          </cell>
          <cell r="X37" t="str">
            <v xml:space="preserve"> </v>
          </cell>
          <cell r="Y37" t="str">
            <v xml:space="preserve"> </v>
          </cell>
          <cell r="Z37" t="str">
            <v xml:space="preserve"> </v>
          </cell>
          <cell r="AA37">
            <v>3</v>
          </cell>
        </row>
        <row r="38">
          <cell r="A38">
            <v>770127</v>
          </cell>
          <cell r="B38" t="str">
            <v xml:space="preserve"> </v>
          </cell>
          <cell r="C38" t="str">
            <v xml:space="preserve"> </v>
          </cell>
          <cell r="D38" t="str">
            <v xml:space="preserve"> </v>
          </cell>
          <cell r="E38" t="str">
            <v xml:space="preserve"> </v>
          </cell>
          <cell r="F38" t="str">
            <v xml:space="preserve"> </v>
          </cell>
          <cell r="G38" t="str">
            <v xml:space="preserve"> </v>
          </cell>
          <cell r="H38" t="str">
            <v xml:space="preserve"> </v>
          </cell>
          <cell r="I38" t="str">
            <v>Y</v>
          </cell>
          <cell r="J38" t="str">
            <v xml:space="preserve"> </v>
          </cell>
          <cell r="K38" t="str">
            <v xml:space="preserve"> </v>
          </cell>
          <cell r="L38" t="str">
            <v xml:space="preserve"> </v>
          </cell>
          <cell r="M38" t="str">
            <v xml:space="preserve"> </v>
          </cell>
          <cell r="N38" t="str">
            <v xml:space="preserve"> </v>
          </cell>
          <cell r="O38" t="str">
            <v xml:space="preserve"> </v>
          </cell>
          <cell r="P38" t="str">
            <v xml:space="preserve"> </v>
          </cell>
          <cell r="Q38" t="str">
            <v xml:space="preserve"> </v>
          </cell>
          <cell r="R38" t="str">
            <v xml:space="preserve"> </v>
          </cell>
          <cell r="S38" t="str">
            <v xml:space="preserve"> </v>
          </cell>
          <cell r="T38" t="str">
            <v xml:space="preserve"> </v>
          </cell>
          <cell r="U38" t="str">
            <v xml:space="preserve"> </v>
          </cell>
          <cell r="V38" t="str">
            <v xml:space="preserve"> </v>
          </cell>
          <cell r="W38" t="str">
            <v xml:space="preserve"> </v>
          </cell>
          <cell r="X38" t="str">
            <v xml:space="preserve"> </v>
          </cell>
          <cell r="Y38" t="str">
            <v xml:space="preserve"> </v>
          </cell>
          <cell r="Z38" t="str">
            <v xml:space="preserve"> </v>
          </cell>
          <cell r="AA38">
            <v>3</v>
          </cell>
        </row>
        <row r="39">
          <cell r="A39">
            <v>770131</v>
          </cell>
          <cell r="B39" t="str">
            <v xml:space="preserve"> </v>
          </cell>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Y</v>
          </cell>
          <cell r="O39" t="str">
            <v xml:space="preserve"> </v>
          </cell>
          <cell r="P39" t="str">
            <v xml:space="preserve"> </v>
          </cell>
          <cell r="Q39" t="str">
            <v xml:space="preserve"> </v>
          </cell>
          <cell r="R39" t="str">
            <v xml:space="preserve"> </v>
          </cell>
          <cell r="S39" t="str">
            <v xml:space="preserve"> </v>
          </cell>
          <cell r="T39" t="str">
            <v xml:space="preserve"> </v>
          </cell>
          <cell r="U39" t="str">
            <v xml:space="preserve"> </v>
          </cell>
          <cell r="V39" t="str">
            <v xml:space="preserve"> </v>
          </cell>
          <cell r="W39" t="str">
            <v xml:space="preserve"> </v>
          </cell>
          <cell r="X39" t="str">
            <v xml:space="preserve"> </v>
          </cell>
          <cell r="Y39" t="str">
            <v xml:space="preserve"> </v>
          </cell>
          <cell r="Z39" t="str">
            <v xml:space="preserve"> </v>
          </cell>
          <cell r="AA39">
            <v>3</v>
          </cell>
        </row>
        <row r="40">
          <cell r="A40">
            <v>770135</v>
          </cell>
          <cell r="B40" t="str">
            <v xml:space="preserve"> </v>
          </cell>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Y</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v>3</v>
          </cell>
        </row>
        <row r="41">
          <cell r="A41">
            <v>770149</v>
          </cell>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Y</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v>3</v>
          </cell>
        </row>
        <row r="42">
          <cell r="A42">
            <v>770140</v>
          </cell>
          <cell r="B42" t="str">
            <v xml:space="preserve"> </v>
          </cell>
          <cell r="C42" t="str">
            <v xml:space="preserve"> </v>
          </cell>
          <cell r="D42" t="str">
            <v xml:space="preserve"> </v>
          </cell>
          <cell r="E42" t="str">
            <v xml:space="preserve"> </v>
          </cell>
          <cell r="F42" t="str">
            <v xml:space="preserve"> </v>
          </cell>
          <cell r="G42" t="str">
            <v xml:space="preserve"> </v>
          </cell>
          <cell r="H42" t="str">
            <v xml:space="preserve"> </v>
          </cell>
          <cell r="I42" t="str">
            <v xml:space="preserve"> </v>
          </cell>
          <cell r="J42" t="str">
            <v xml:space="preserve"> </v>
          </cell>
          <cell r="K42" t="str">
            <v xml:space="preserve"> </v>
          </cell>
          <cell r="L42" t="str">
            <v xml:space="preserve"> </v>
          </cell>
          <cell r="M42" t="str">
            <v xml:space="preserve"> </v>
          </cell>
          <cell r="N42" t="str">
            <v xml:space="preserve"> </v>
          </cell>
          <cell r="O42" t="str">
            <v xml:space="preserve"> </v>
          </cell>
          <cell r="P42" t="str">
            <v xml:space="preserve"> </v>
          </cell>
          <cell r="Q42" t="str">
            <v xml:space="preserve"> </v>
          </cell>
          <cell r="R42" t="str">
            <v xml:space="preserve"> </v>
          </cell>
          <cell r="S42" t="str">
            <v xml:space="preserve"> </v>
          </cell>
          <cell r="T42" t="str">
            <v xml:space="preserve"> </v>
          </cell>
          <cell r="U42" t="str">
            <v xml:space="preserve"> </v>
          </cell>
          <cell r="V42" t="str">
            <v xml:space="preserve"> </v>
          </cell>
          <cell r="W42" t="str">
            <v xml:space="preserve"> </v>
          </cell>
          <cell r="X42" t="str">
            <v>Y</v>
          </cell>
          <cell r="Y42" t="str">
            <v xml:space="preserve"> </v>
          </cell>
          <cell r="Z42" t="str">
            <v xml:space="preserve"> </v>
          </cell>
          <cell r="AA42">
            <v>3</v>
          </cell>
        </row>
        <row r="43">
          <cell r="A43">
            <v>770144</v>
          </cell>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Y</v>
          </cell>
          <cell r="Y43" t="str">
            <v xml:space="preserve"> </v>
          </cell>
          <cell r="Z43" t="str">
            <v xml:space="preserve"> </v>
          </cell>
          <cell r="AA43">
            <v>3</v>
          </cell>
        </row>
        <row r="44">
          <cell r="A44">
            <v>770154</v>
          </cell>
          <cell r="B44" t="str">
            <v xml:space="preserve"> </v>
          </cell>
          <cell r="C44" t="str">
            <v xml:space="preserve"> </v>
          </cell>
          <cell r="D44" t="str">
            <v>Y</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v>3</v>
          </cell>
        </row>
        <row r="45">
          <cell r="A45">
            <v>770160</v>
          </cell>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Y</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v>3</v>
          </cell>
        </row>
        <row r="46">
          <cell r="A46">
            <v>770158</v>
          </cell>
          <cell r="B46" t="str">
            <v xml:space="preserve"> </v>
          </cell>
          <cell r="C46" t="str">
            <v xml:space="preserve"> </v>
          </cell>
          <cell r="D46" t="str">
            <v>Y</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v>3</v>
          </cell>
        </row>
        <row r="47">
          <cell r="A47">
            <v>770166</v>
          </cell>
          <cell r="B47" t="str">
            <v xml:space="preserve"> </v>
          </cell>
          <cell r="C47" t="str">
            <v xml:space="preserve"> </v>
          </cell>
          <cell r="D47" t="str">
            <v xml:space="preserve"> </v>
          </cell>
          <cell r="E47" t="str">
            <v xml:space="preserve"> </v>
          </cell>
          <cell r="F47" t="str">
            <v xml:space="preserve"> </v>
          </cell>
          <cell r="G47" t="str">
            <v xml:space="preserve"> </v>
          </cell>
          <cell r="H47" t="str">
            <v xml:space="preserve"> </v>
          </cell>
          <cell r="I47" t="str">
            <v xml:space="preserve"> </v>
          </cell>
          <cell r="J47" t="str">
            <v xml:space="preserve"> </v>
          </cell>
          <cell r="K47" t="str">
            <v xml:space="preserve"> </v>
          </cell>
          <cell r="L47" t="str">
            <v xml:space="preserve"> </v>
          </cell>
          <cell r="M47" t="str">
            <v xml:space="preserve"> </v>
          </cell>
          <cell r="N47" t="str">
            <v>Y</v>
          </cell>
          <cell r="O47" t="str">
            <v xml:space="preserve"> </v>
          </cell>
          <cell r="P47" t="str">
            <v xml:space="preserve"> </v>
          </cell>
          <cell r="Q47" t="str">
            <v xml:space="preserve"> </v>
          </cell>
          <cell r="R47" t="str">
            <v xml:space="preserve"> </v>
          </cell>
          <cell r="S47" t="str">
            <v xml:space="preserve"> </v>
          </cell>
          <cell r="T47" t="str">
            <v xml:space="preserve"> </v>
          </cell>
          <cell r="U47" t="str">
            <v xml:space="preserve"> </v>
          </cell>
          <cell r="V47" t="str">
            <v xml:space="preserve"> </v>
          </cell>
          <cell r="W47" t="str">
            <v xml:space="preserve"> </v>
          </cell>
          <cell r="X47" t="str">
            <v xml:space="preserve"> </v>
          </cell>
          <cell r="Y47" t="str">
            <v xml:space="preserve"> </v>
          </cell>
          <cell r="Z47" t="str">
            <v xml:space="preserve"> </v>
          </cell>
          <cell r="AA47">
            <v>3</v>
          </cell>
        </row>
        <row r="48">
          <cell r="A48">
            <v>770168</v>
          </cell>
          <cell r="B48" t="str">
            <v xml:space="preserve"> </v>
          </cell>
          <cell r="C48" t="str">
            <v xml:space="preserve"> </v>
          </cell>
          <cell r="D48" t="str">
            <v>Y</v>
          </cell>
          <cell r="E48" t="str">
            <v xml:space="preserve"> </v>
          </cell>
          <cell r="F48" t="str">
            <v xml:space="preserve"> </v>
          </cell>
          <cell r="G48" t="str">
            <v xml:space="preserve"> </v>
          </cell>
          <cell r="H48" t="str">
            <v xml:space="preserve"> </v>
          </cell>
          <cell r="I48" t="str">
            <v xml:space="preserve"> </v>
          </cell>
          <cell r="J48" t="str">
            <v xml:space="preserve"> </v>
          </cell>
          <cell r="K48" t="str">
            <v xml:space="preserve"> </v>
          </cell>
          <cell r="L48" t="str">
            <v xml:space="preserve"> </v>
          </cell>
          <cell r="M48" t="str">
            <v xml:space="preserve"> </v>
          </cell>
          <cell r="N48" t="str">
            <v xml:space="preserve"> </v>
          </cell>
          <cell r="O48" t="str">
            <v xml:space="preserve"> </v>
          </cell>
          <cell r="P48" t="str">
            <v xml:space="preserve"> </v>
          </cell>
          <cell r="Q48" t="str">
            <v xml:space="preserve"> </v>
          </cell>
          <cell r="R48" t="str">
            <v xml:space="preserve"> </v>
          </cell>
          <cell r="S48" t="str">
            <v xml:space="preserve"> </v>
          </cell>
          <cell r="T48" t="str">
            <v xml:space="preserve"> </v>
          </cell>
          <cell r="U48" t="str">
            <v xml:space="preserve"> </v>
          </cell>
          <cell r="V48" t="str">
            <v xml:space="preserve"> </v>
          </cell>
          <cell r="W48" t="str">
            <v xml:space="preserve"> </v>
          </cell>
          <cell r="X48" t="str">
            <v xml:space="preserve"> </v>
          </cell>
          <cell r="Y48" t="str">
            <v xml:space="preserve"> </v>
          </cell>
          <cell r="Z48" t="str">
            <v xml:space="preserve"> </v>
          </cell>
          <cell r="AA48">
            <v>3</v>
          </cell>
        </row>
        <row r="49">
          <cell r="A49">
            <v>770170</v>
          </cell>
          <cell r="B49" t="str">
            <v xml:space="preserve"> </v>
          </cell>
          <cell r="C49" t="str">
            <v xml:space="preserve"> </v>
          </cell>
          <cell r="D49" t="str">
            <v xml:space="preserve"> </v>
          </cell>
          <cell r="E49" t="str">
            <v xml:space="preserve"> </v>
          </cell>
          <cell r="F49" t="str">
            <v xml:space="preserve"> </v>
          </cell>
          <cell r="G49" t="str">
            <v xml:space="preserve"> </v>
          </cell>
          <cell r="H49" t="str">
            <v xml:space="preserve"> </v>
          </cell>
          <cell r="I49" t="str">
            <v>Y</v>
          </cell>
          <cell r="J49" t="str">
            <v xml:space="preserve"> </v>
          </cell>
          <cell r="K49" t="str">
            <v xml:space="preserve"> </v>
          </cell>
          <cell r="L49" t="str">
            <v xml:space="preserve"> </v>
          </cell>
          <cell r="M49" t="str">
            <v xml:space="preserve"> </v>
          </cell>
          <cell r="N49" t="str">
            <v xml:space="preserve"> </v>
          </cell>
          <cell r="O49" t="str">
            <v xml:space="preserve"> </v>
          </cell>
          <cell r="P49" t="str">
            <v xml:space="preserve"> </v>
          </cell>
          <cell r="Q49" t="str">
            <v xml:space="preserve"> </v>
          </cell>
          <cell r="R49" t="str">
            <v xml:space="preserve"> </v>
          </cell>
          <cell r="S49" t="str">
            <v xml:space="preserve"> </v>
          </cell>
          <cell r="T49" t="str">
            <v xml:space="preserve"> </v>
          </cell>
          <cell r="U49" t="str">
            <v xml:space="preserve"> </v>
          </cell>
          <cell r="V49" t="str">
            <v xml:space="preserve"> </v>
          </cell>
          <cell r="W49" t="str">
            <v xml:space="preserve"> </v>
          </cell>
          <cell r="X49" t="str">
            <v xml:space="preserve"> </v>
          </cell>
          <cell r="Y49" t="str">
            <v xml:space="preserve"> </v>
          </cell>
          <cell r="Z49" t="str">
            <v xml:space="preserve"> </v>
          </cell>
          <cell r="AA49">
            <v>3</v>
          </cell>
        </row>
        <row r="50">
          <cell r="A50">
            <v>770175</v>
          </cell>
          <cell r="B50" t="str">
            <v xml:space="preserve"> </v>
          </cell>
          <cell r="C50" t="str">
            <v xml:space="preserve"> </v>
          </cell>
          <cell r="D50" t="str">
            <v>Y</v>
          </cell>
          <cell r="E50" t="str">
            <v xml:space="preserve"> </v>
          </cell>
          <cell r="F50" t="str">
            <v xml:space="preserve"> </v>
          </cell>
          <cell r="G50" t="str">
            <v xml:space="preserve"> </v>
          </cell>
          <cell r="H50" t="str">
            <v xml:space="preserve"> </v>
          </cell>
          <cell r="I50" t="str">
            <v xml:space="preserve"> </v>
          </cell>
          <cell r="J50" t="str">
            <v xml:space="preserve"> </v>
          </cell>
          <cell r="K50" t="str">
            <v xml:space="preserve"> </v>
          </cell>
          <cell r="L50" t="str">
            <v xml:space="preserve"> </v>
          </cell>
          <cell r="M50" t="str">
            <v xml:space="preserve"> </v>
          </cell>
          <cell r="N50" t="str">
            <v xml:space="preserve"> </v>
          </cell>
          <cell r="O50" t="str">
            <v xml:space="preserve"> </v>
          </cell>
          <cell r="P50" t="str">
            <v xml:space="preserve"> </v>
          </cell>
          <cell r="Q50" t="str">
            <v xml:space="preserve"> </v>
          </cell>
          <cell r="R50" t="str">
            <v xml:space="preserve"> </v>
          </cell>
          <cell r="S50" t="str">
            <v xml:space="preserve"> </v>
          </cell>
          <cell r="T50" t="str">
            <v xml:space="preserve"> </v>
          </cell>
          <cell r="U50" t="str">
            <v xml:space="preserve"> </v>
          </cell>
          <cell r="V50" t="str">
            <v xml:space="preserve"> </v>
          </cell>
          <cell r="W50" t="str">
            <v xml:space="preserve"> </v>
          </cell>
          <cell r="X50" t="str">
            <v xml:space="preserve"> </v>
          </cell>
          <cell r="Y50" t="str">
            <v xml:space="preserve"> </v>
          </cell>
          <cell r="Z50" t="str">
            <v xml:space="preserve"> </v>
          </cell>
          <cell r="AA50">
            <v>3</v>
          </cell>
        </row>
        <row r="51">
          <cell r="A51">
            <v>770177</v>
          </cell>
          <cell r="B51" t="str">
            <v xml:space="preserve"> </v>
          </cell>
          <cell r="C51" t="str">
            <v xml:space="preserve"> </v>
          </cell>
          <cell r="D51" t="str">
            <v xml:space="preserve"> </v>
          </cell>
          <cell r="E51" t="str">
            <v xml:space="preserve"> </v>
          </cell>
          <cell r="F51" t="str">
            <v xml:space="preserve"> </v>
          </cell>
          <cell r="G51" t="str">
            <v xml:space="preserve"> </v>
          </cell>
          <cell r="H51" t="str">
            <v xml:space="preserve"> </v>
          </cell>
          <cell r="I51" t="str">
            <v>Y</v>
          </cell>
          <cell r="J51" t="str">
            <v xml:space="preserve"> </v>
          </cell>
          <cell r="K51" t="str">
            <v xml:space="preserve"> </v>
          </cell>
          <cell r="L51" t="str">
            <v xml:space="preserve"> </v>
          </cell>
          <cell r="M51" t="str">
            <v xml:space="preserve"> </v>
          </cell>
          <cell r="N51" t="str">
            <v xml:space="preserve"> </v>
          </cell>
          <cell r="O51" t="str">
            <v xml:space="preserve"> </v>
          </cell>
          <cell r="P51" t="str">
            <v xml:space="preserve"> </v>
          </cell>
          <cell r="Q51" t="str">
            <v xml:space="preserve"> </v>
          </cell>
          <cell r="R51" t="str">
            <v xml:space="preserve"> </v>
          </cell>
          <cell r="S51" t="str">
            <v xml:space="preserve"> </v>
          </cell>
          <cell r="T51" t="str">
            <v xml:space="preserve"> </v>
          </cell>
          <cell r="U51" t="str">
            <v xml:space="preserve"> </v>
          </cell>
          <cell r="V51" t="str">
            <v xml:space="preserve"> </v>
          </cell>
          <cell r="W51" t="str">
            <v xml:space="preserve"> </v>
          </cell>
          <cell r="X51" t="str">
            <v xml:space="preserve"> </v>
          </cell>
          <cell r="Y51" t="str">
            <v xml:space="preserve"> </v>
          </cell>
          <cell r="Z51" t="str">
            <v xml:space="preserve"> </v>
          </cell>
          <cell r="AA51">
            <v>3</v>
          </cell>
        </row>
        <row r="52">
          <cell r="A52">
            <v>770183</v>
          </cell>
          <cell r="B52" t="str">
            <v xml:space="preserve"> </v>
          </cell>
          <cell r="C52" t="str">
            <v xml:space="preserve"> </v>
          </cell>
          <cell r="D52" t="str">
            <v>Y</v>
          </cell>
          <cell r="E52" t="str">
            <v xml:space="preserve"> </v>
          </cell>
          <cell r="F52" t="str">
            <v xml:space="preserve"> </v>
          </cell>
          <cell r="G52" t="str">
            <v xml:space="preserve"> </v>
          </cell>
          <cell r="H52" t="str">
            <v xml:space="preserve"> </v>
          </cell>
          <cell r="I52" t="str">
            <v xml:space="preserve"> </v>
          </cell>
          <cell r="J52" t="str">
            <v xml:space="preserve"> </v>
          </cell>
          <cell r="K52" t="str">
            <v xml:space="preserve"> </v>
          </cell>
          <cell r="L52" t="str">
            <v xml:space="preserve"> </v>
          </cell>
          <cell r="M52" t="str">
            <v xml:space="preserve"> </v>
          </cell>
          <cell r="N52" t="str">
            <v xml:space="preserve"> </v>
          </cell>
          <cell r="O52" t="str">
            <v xml:space="preserve"> </v>
          </cell>
          <cell r="P52" t="str">
            <v xml:space="preserve"> </v>
          </cell>
          <cell r="Q52" t="str">
            <v xml:space="preserve"> </v>
          </cell>
          <cell r="R52" t="str">
            <v xml:space="preserve"> </v>
          </cell>
          <cell r="S52" t="str">
            <v xml:space="preserve"> </v>
          </cell>
          <cell r="T52" t="str">
            <v xml:space="preserve"> </v>
          </cell>
          <cell r="U52" t="str">
            <v xml:space="preserve"> </v>
          </cell>
          <cell r="V52" t="str">
            <v xml:space="preserve"> </v>
          </cell>
          <cell r="W52" t="str">
            <v xml:space="preserve"> </v>
          </cell>
          <cell r="X52" t="str">
            <v xml:space="preserve"> </v>
          </cell>
          <cell r="Y52" t="str">
            <v xml:space="preserve"> </v>
          </cell>
          <cell r="Z52" t="str">
            <v xml:space="preserve"> </v>
          </cell>
          <cell r="AA52">
            <v>3</v>
          </cell>
        </row>
        <row r="53">
          <cell r="A53">
            <v>770189</v>
          </cell>
          <cell r="B53" t="str">
            <v xml:space="preserve"> </v>
          </cell>
          <cell r="C53" t="str">
            <v xml:space="preserve"> </v>
          </cell>
          <cell r="D53" t="str">
            <v xml:space="preserve"> </v>
          </cell>
          <cell r="E53" t="str">
            <v xml:space="preserve"> </v>
          </cell>
          <cell r="F53" t="str">
            <v xml:space="preserve"> </v>
          </cell>
          <cell r="G53" t="str">
            <v xml:space="preserve"> </v>
          </cell>
          <cell r="H53" t="str">
            <v xml:space="preserve"> </v>
          </cell>
          <cell r="I53" t="str">
            <v xml:space="preserve"> </v>
          </cell>
          <cell r="J53" t="str">
            <v xml:space="preserve"> </v>
          </cell>
          <cell r="K53" t="str">
            <v xml:space="preserve"> </v>
          </cell>
          <cell r="L53" t="str">
            <v xml:space="preserve"> </v>
          </cell>
          <cell r="M53" t="str">
            <v xml:space="preserve"> </v>
          </cell>
          <cell r="N53" t="str">
            <v>Y</v>
          </cell>
          <cell r="O53" t="str">
            <v xml:space="preserve"> </v>
          </cell>
          <cell r="P53" t="str">
            <v xml:space="preserve"> </v>
          </cell>
          <cell r="Q53" t="str">
            <v xml:space="preserve"> </v>
          </cell>
          <cell r="R53" t="str">
            <v xml:space="preserve"> </v>
          </cell>
          <cell r="S53" t="str">
            <v xml:space="preserve"> </v>
          </cell>
          <cell r="T53" t="str">
            <v xml:space="preserve"> </v>
          </cell>
          <cell r="U53" t="str">
            <v xml:space="preserve"> </v>
          </cell>
          <cell r="V53" t="str">
            <v xml:space="preserve"> </v>
          </cell>
          <cell r="W53" t="str">
            <v xml:space="preserve"> </v>
          </cell>
          <cell r="X53" t="str">
            <v xml:space="preserve"> </v>
          </cell>
          <cell r="Y53" t="str">
            <v xml:space="preserve"> </v>
          </cell>
          <cell r="Z53" t="str">
            <v xml:space="preserve"> </v>
          </cell>
          <cell r="AA53">
            <v>3</v>
          </cell>
        </row>
        <row r="54">
          <cell r="A54">
            <v>770192</v>
          </cell>
          <cell r="B54" t="str">
            <v xml:space="preserve"> </v>
          </cell>
          <cell r="C54" t="str">
            <v xml:space="preserve"> </v>
          </cell>
          <cell r="D54" t="str">
            <v xml:space="preserve"> </v>
          </cell>
          <cell r="E54" t="str">
            <v xml:space="preserve"> </v>
          </cell>
          <cell r="F54" t="str">
            <v xml:space="preserve"> </v>
          </cell>
          <cell r="G54" t="str">
            <v xml:space="preserve"> </v>
          </cell>
          <cell r="H54" t="str">
            <v xml:space="preserve"> </v>
          </cell>
          <cell r="I54" t="str">
            <v xml:space="preserve"> </v>
          </cell>
          <cell r="J54" t="str">
            <v xml:space="preserve"> </v>
          </cell>
          <cell r="K54" t="str">
            <v xml:space="preserve"> </v>
          </cell>
          <cell r="L54" t="str">
            <v xml:space="preserve"> </v>
          </cell>
          <cell r="M54" t="str">
            <v xml:space="preserve"> </v>
          </cell>
          <cell r="N54" t="str">
            <v xml:space="preserve"> </v>
          </cell>
          <cell r="O54" t="str">
            <v xml:space="preserve"> </v>
          </cell>
          <cell r="P54" t="str">
            <v xml:space="preserve"> </v>
          </cell>
          <cell r="Q54" t="str">
            <v xml:space="preserve"> </v>
          </cell>
          <cell r="R54" t="str">
            <v xml:space="preserve"> </v>
          </cell>
          <cell r="S54" t="str">
            <v xml:space="preserve"> </v>
          </cell>
          <cell r="T54" t="str">
            <v xml:space="preserve"> </v>
          </cell>
          <cell r="U54" t="str">
            <v xml:space="preserve"> </v>
          </cell>
          <cell r="V54" t="str">
            <v xml:space="preserve"> </v>
          </cell>
          <cell r="W54" t="str">
            <v xml:space="preserve"> </v>
          </cell>
          <cell r="X54" t="str">
            <v>Y</v>
          </cell>
          <cell r="Y54" t="str">
            <v xml:space="preserve"> </v>
          </cell>
          <cell r="Z54" t="str">
            <v xml:space="preserve"> </v>
          </cell>
          <cell r="AA54">
            <v>3</v>
          </cell>
        </row>
        <row r="55">
          <cell r="A55">
            <v>770196</v>
          </cell>
          <cell r="B55" t="str">
            <v xml:space="preserve"> </v>
          </cell>
          <cell r="C55" t="str">
            <v xml:space="preserve"> </v>
          </cell>
          <cell r="D55" t="str">
            <v xml:space="preserve"> </v>
          </cell>
          <cell r="E55" t="str">
            <v xml:space="preserve"> </v>
          </cell>
          <cell r="F55" t="str">
            <v xml:space="preserve"> </v>
          </cell>
          <cell r="G55" t="str">
            <v xml:space="preserve"> </v>
          </cell>
          <cell r="H55" t="str">
            <v xml:space="preserve"> </v>
          </cell>
          <cell r="I55" t="str">
            <v xml:space="preserve"> </v>
          </cell>
          <cell r="J55" t="str">
            <v xml:space="preserve"> </v>
          </cell>
          <cell r="K55" t="str">
            <v xml:space="preserve"> </v>
          </cell>
          <cell r="L55" t="str">
            <v xml:space="preserve"> </v>
          </cell>
          <cell r="M55" t="str">
            <v xml:space="preserve"> </v>
          </cell>
          <cell r="N55" t="str">
            <v>Y</v>
          </cell>
          <cell r="O55" t="str">
            <v xml:space="preserve"> </v>
          </cell>
          <cell r="P55" t="str">
            <v xml:space="preserve"> </v>
          </cell>
          <cell r="Q55" t="str">
            <v xml:space="preserve"> </v>
          </cell>
          <cell r="R55" t="str">
            <v xml:space="preserve"> </v>
          </cell>
          <cell r="S55" t="str">
            <v xml:space="preserve"> </v>
          </cell>
          <cell r="T55" t="str">
            <v xml:space="preserve"> </v>
          </cell>
          <cell r="U55" t="str">
            <v xml:space="preserve"> </v>
          </cell>
          <cell r="V55" t="str">
            <v xml:space="preserve"> </v>
          </cell>
          <cell r="W55" t="str">
            <v xml:space="preserve"> </v>
          </cell>
          <cell r="X55" t="str">
            <v xml:space="preserve"> </v>
          </cell>
          <cell r="Y55" t="str">
            <v xml:space="preserve"> </v>
          </cell>
          <cell r="Z55" t="str">
            <v xml:space="preserve"> </v>
          </cell>
          <cell r="AA55">
            <v>3</v>
          </cell>
        </row>
        <row r="56">
          <cell r="A56">
            <v>770198</v>
          </cell>
          <cell r="B56" t="str">
            <v xml:space="preserve"> </v>
          </cell>
          <cell r="C56" t="str">
            <v xml:space="preserve"> </v>
          </cell>
          <cell r="D56" t="str">
            <v>Y</v>
          </cell>
          <cell r="E56" t="str">
            <v xml:space="preserve"> </v>
          </cell>
          <cell r="F56" t="str">
            <v xml:space="preserve"> </v>
          </cell>
          <cell r="G56" t="str">
            <v xml:space="preserve"> </v>
          </cell>
          <cell r="H56" t="str">
            <v xml:space="preserve"> </v>
          </cell>
          <cell r="I56" t="str">
            <v xml:space="preserve"> </v>
          </cell>
          <cell r="J56" t="str">
            <v xml:space="preserve"> </v>
          </cell>
          <cell r="K56" t="str">
            <v xml:space="preserve"> </v>
          </cell>
          <cell r="L56" t="str">
            <v xml:space="preserve"> </v>
          </cell>
          <cell r="M56" t="str">
            <v xml:space="preserve"> </v>
          </cell>
          <cell r="N56" t="str">
            <v xml:space="preserve"> </v>
          </cell>
          <cell r="O56" t="str">
            <v xml:space="preserve"> </v>
          </cell>
          <cell r="P56" t="str">
            <v xml:space="preserve"> </v>
          </cell>
          <cell r="Q56" t="str">
            <v xml:space="preserve"> </v>
          </cell>
          <cell r="R56" t="str">
            <v xml:space="preserve"> </v>
          </cell>
          <cell r="S56" t="str">
            <v xml:space="preserve"> </v>
          </cell>
          <cell r="T56" t="str">
            <v xml:space="preserve"> </v>
          </cell>
          <cell r="U56" t="str">
            <v xml:space="preserve"> </v>
          </cell>
          <cell r="V56" t="str">
            <v xml:space="preserve"> </v>
          </cell>
          <cell r="W56" t="str">
            <v xml:space="preserve"> </v>
          </cell>
          <cell r="X56" t="str">
            <v xml:space="preserve"> </v>
          </cell>
          <cell r="Y56" t="str">
            <v xml:space="preserve"> </v>
          </cell>
          <cell r="Z56" t="str">
            <v xml:space="preserve"> </v>
          </cell>
          <cell r="AA56">
            <v>3</v>
          </cell>
        </row>
        <row r="57">
          <cell r="A57">
            <v>770207</v>
          </cell>
          <cell r="B57" t="str">
            <v xml:space="preserve"> </v>
          </cell>
          <cell r="C57" t="str">
            <v xml:space="preserve"> </v>
          </cell>
          <cell r="D57" t="str">
            <v xml:space="preserve"> </v>
          </cell>
          <cell r="E57" t="str">
            <v xml:space="preserve"> </v>
          </cell>
          <cell r="F57" t="str">
            <v xml:space="preserve"> </v>
          </cell>
          <cell r="G57" t="str">
            <v>Y</v>
          </cell>
          <cell r="H57" t="str">
            <v xml:space="preserve"> </v>
          </cell>
          <cell r="I57" t="str">
            <v xml:space="preserve"> </v>
          </cell>
          <cell r="J57" t="str">
            <v xml:space="preserve"> </v>
          </cell>
          <cell r="K57" t="str">
            <v xml:space="preserve"> </v>
          </cell>
          <cell r="L57" t="str">
            <v xml:space="preserve"> </v>
          </cell>
          <cell r="M57" t="str">
            <v xml:space="preserve"> </v>
          </cell>
          <cell r="N57" t="str">
            <v xml:space="preserve"> </v>
          </cell>
          <cell r="O57" t="str">
            <v xml:space="preserve"> </v>
          </cell>
          <cell r="P57" t="str">
            <v xml:space="preserve"> </v>
          </cell>
          <cell r="Q57" t="str">
            <v xml:space="preserve"> </v>
          </cell>
          <cell r="R57" t="str">
            <v xml:space="preserve"> </v>
          </cell>
          <cell r="S57" t="str">
            <v xml:space="preserve"> </v>
          </cell>
          <cell r="T57" t="str">
            <v xml:space="preserve"> </v>
          </cell>
          <cell r="U57" t="str">
            <v xml:space="preserve"> </v>
          </cell>
          <cell r="V57" t="str">
            <v xml:space="preserve"> </v>
          </cell>
          <cell r="W57" t="str">
            <v xml:space="preserve"> </v>
          </cell>
          <cell r="X57" t="str">
            <v xml:space="preserve"> </v>
          </cell>
          <cell r="Y57" t="str">
            <v xml:space="preserve"> </v>
          </cell>
          <cell r="Z57" t="str">
            <v xml:space="preserve"> </v>
          </cell>
          <cell r="AA57">
            <v>1</v>
          </cell>
        </row>
        <row r="58">
          <cell r="A58">
            <v>770204</v>
          </cell>
          <cell r="B58" t="str">
            <v xml:space="preserve"> </v>
          </cell>
          <cell r="C58" t="str">
            <v xml:space="preserve"> </v>
          </cell>
          <cell r="D58" t="str">
            <v xml:space="preserve"> </v>
          </cell>
          <cell r="E58" t="str">
            <v xml:space="preserve"> </v>
          </cell>
          <cell r="F58" t="str">
            <v xml:space="preserve"> </v>
          </cell>
          <cell r="G58" t="str">
            <v>Y</v>
          </cell>
          <cell r="H58" t="str">
            <v xml:space="preserve"> </v>
          </cell>
          <cell r="I58" t="str">
            <v xml:space="preserve"> </v>
          </cell>
          <cell r="J58" t="str">
            <v xml:space="preserve"> </v>
          </cell>
          <cell r="K58" t="str">
            <v xml:space="preserve"> </v>
          </cell>
          <cell r="L58" t="str">
            <v xml:space="preserve"> </v>
          </cell>
          <cell r="M58" t="str">
            <v xml:space="preserve"> </v>
          </cell>
          <cell r="N58" t="str">
            <v xml:space="preserve"> </v>
          </cell>
          <cell r="O58" t="str">
            <v xml:space="preserve"> </v>
          </cell>
          <cell r="P58" t="str">
            <v xml:space="preserve"> </v>
          </cell>
          <cell r="Q58" t="str">
            <v xml:space="preserve"> </v>
          </cell>
          <cell r="R58" t="str">
            <v xml:space="preserve"> </v>
          </cell>
          <cell r="S58" t="str">
            <v xml:space="preserve"> </v>
          </cell>
          <cell r="T58" t="str">
            <v xml:space="preserve"> </v>
          </cell>
          <cell r="U58" t="str">
            <v xml:space="preserve"> </v>
          </cell>
          <cell r="V58" t="str">
            <v xml:space="preserve"> </v>
          </cell>
          <cell r="W58" t="str">
            <v xml:space="preserve"> </v>
          </cell>
          <cell r="X58" t="str">
            <v xml:space="preserve"> </v>
          </cell>
          <cell r="Y58" t="str">
            <v xml:space="preserve"> </v>
          </cell>
          <cell r="Z58" t="str">
            <v xml:space="preserve"> </v>
          </cell>
          <cell r="AA58">
            <v>1</v>
          </cell>
        </row>
        <row r="59">
          <cell r="A59">
            <v>770210</v>
          </cell>
          <cell r="B59" t="str">
            <v xml:space="preserve"> </v>
          </cell>
          <cell r="C59" t="str">
            <v xml:space="preserve"> </v>
          </cell>
          <cell r="D59" t="str">
            <v xml:space="preserve"> </v>
          </cell>
          <cell r="E59" t="str">
            <v xml:space="preserve"> </v>
          </cell>
          <cell r="F59" t="str">
            <v xml:space="preserve"> </v>
          </cell>
          <cell r="G59" t="str">
            <v xml:space="preserve"> </v>
          </cell>
          <cell r="H59" t="str">
            <v>Y</v>
          </cell>
          <cell r="I59" t="str">
            <v xml:space="preserve"> </v>
          </cell>
          <cell r="J59" t="str">
            <v xml:space="preserve"> </v>
          </cell>
          <cell r="K59" t="str">
            <v xml:space="preserve"> </v>
          </cell>
          <cell r="L59" t="str">
            <v xml:space="preserve"> </v>
          </cell>
          <cell r="M59" t="str">
            <v xml:space="preserve"> </v>
          </cell>
          <cell r="N59" t="str">
            <v xml:space="preserve"> </v>
          </cell>
          <cell r="O59" t="str">
            <v xml:space="preserve"> </v>
          </cell>
          <cell r="P59" t="str">
            <v xml:space="preserve"> </v>
          </cell>
          <cell r="Q59" t="str">
            <v xml:space="preserve"> </v>
          </cell>
          <cell r="R59" t="str">
            <v xml:space="preserve"> </v>
          </cell>
          <cell r="S59" t="str">
            <v xml:space="preserve"> </v>
          </cell>
          <cell r="T59" t="str">
            <v xml:space="preserve"> </v>
          </cell>
          <cell r="U59" t="str">
            <v xml:space="preserve"> </v>
          </cell>
          <cell r="V59" t="str">
            <v xml:space="preserve"> </v>
          </cell>
          <cell r="W59" t="str">
            <v xml:space="preserve"> </v>
          </cell>
          <cell r="X59" t="str">
            <v xml:space="preserve"> </v>
          </cell>
          <cell r="Y59" t="str">
            <v xml:space="preserve"> </v>
          </cell>
          <cell r="Z59" t="str">
            <v xml:space="preserve"> </v>
          </cell>
          <cell r="AA59">
            <v>2</v>
          </cell>
        </row>
        <row r="60">
          <cell r="A60">
            <v>770214</v>
          </cell>
          <cell r="B60" t="str">
            <v xml:space="preserve"> </v>
          </cell>
          <cell r="C60" t="str">
            <v xml:space="preserve"> </v>
          </cell>
          <cell r="D60" t="str">
            <v xml:space="preserve"> </v>
          </cell>
          <cell r="E60" t="str">
            <v xml:space="preserve"> </v>
          </cell>
          <cell r="F60" t="str">
            <v xml:space="preserve"> </v>
          </cell>
          <cell r="G60" t="str">
            <v xml:space="preserve"> </v>
          </cell>
          <cell r="H60" t="str">
            <v>Y</v>
          </cell>
          <cell r="I60" t="str">
            <v xml:space="preserve"> </v>
          </cell>
          <cell r="J60" t="str">
            <v xml:space="preserve"> </v>
          </cell>
          <cell r="K60" t="str">
            <v xml:space="preserve"> </v>
          </cell>
          <cell r="L60" t="str">
            <v xml:space="preserve"> </v>
          </cell>
          <cell r="M60" t="str">
            <v xml:space="preserve"> </v>
          </cell>
          <cell r="N60" t="str">
            <v xml:space="preserve"> </v>
          </cell>
          <cell r="O60" t="str">
            <v xml:space="preserve"> </v>
          </cell>
          <cell r="P60" t="str">
            <v xml:space="preserve"> </v>
          </cell>
          <cell r="Q60" t="str">
            <v xml:space="preserve"> </v>
          </cell>
          <cell r="R60" t="str">
            <v xml:space="preserve"> </v>
          </cell>
          <cell r="S60" t="str">
            <v xml:space="preserve"> </v>
          </cell>
          <cell r="T60" t="str">
            <v xml:space="preserve"> </v>
          </cell>
          <cell r="U60" t="str">
            <v xml:space="preserve"> </v>
          </cell>
          <cell r="V60" t="str">
            <v xml:space="preserve"> </v>
          </cell>
          <cell r="W60" t="str">
            <v xml:space="preserve"> </v>
          </cell>
          <cell r="X60" t="str">
            <v xml:space="preserve"> </v>
          </cell>
          <cell r="Y60" t="str">
            <v xml:space="preserve"> </v>
          </cell>
          <cell r="Z60" t="str">
            <v xml:space="preserve"> </v>
          </cell>
          <cell r="AA60">
            <v>2</v>
          </cell>
        </row>
        <row r="61">
          <cell r="A61">
            <v>770216</v>
          </cell>
          <cell r="B61" t="str">
            <v xml:space="preserve"> </v>
          </cell>
          <cell r="C61" t="str">
            <v xml:space="preserve"> </v>
          </cell>
          <cell r="D61" t="str">
            <v>Y</v>
          </cell>
          <cell r="E61" t="str">
            <v xml:space="preserve"> </v>
          </cell>
          <cell r="F61" t="str">
            <v xml:space="preserve"> </v>
          </cell>
          <cell r="G61" t="str">
            <v xml:space="preserve"> </v>
          </cell>
          <cell r="H61" t="str">
            <v xml:space="preserve"> </v>
          </cell>
          <cell r="I61" t="str">
            <v xml:space="preserve"> </v>
          </cell>
          <cell r="J61" t="str">
            <v xml:space="preserve"> </v>
          </cell>
          <cell r="K61" t="str">
            <v xml:space="preserve"> </v>
          </cell>
          <cell r="L61" t="str">
            <v xml:space="preserve"> </v>
          </cell>
          <cell r="M61" t="str">
            <v xml:space="preserve"> </v>
          </cell>
          <cell r="N61" t="str">
            <v xml:space="preserve"> </v>
          </cell>
          <cell r="O61" t="str">
            <v xml:space="preserve"> </v>
          </cell>
          <cell r="P61" t="str">
            <v xml:space="preserve"> </v>
          </cell>
          <cell r="Q61" t="str">
            <v xml:space="preserve"> </v>
          </cell>
          <cell r="R61" t="str">
            <v xml:space="preserve"> </v>
          </cell>
          <cell r="S61" t="str">
            <v xml:space="preserve"> </v>
          </cell>
          <cell r="T61" t="str">
            <v xml:space="preserve"> </v>
          </cell>
          <cell r="U61" t="str">
            <v xml:space="preserve"> </v>
          </cell>
          <cell r="V61" t="str">
            <v xml:space="preserve"> </v>
          </cell>
          <cell r="W61" t="str">
            <v xml:space="preserve"> </v>
          </cell>
          <cell r="X61" t="str">
            <v xml:space="preserve"> </v>
          </cell>
          <cell r="Y61" t="str">
            <v xml:space="preserve"> </v>
          </cell>
          <cell r="Z61" t="str">
            <v xml:space="preserve"> </v>
          </cell>
          <cell r="AA61">
            <v>3</v>
          </cell>
        </row>
        <row r="62">
          <cell r="A62">
            <v>770219</v>
          </cell>
          <cell r="B62" t="str">
            <v xml:space="preserve"> </v>
          </cell>
          <cell r="C62" t="str">
            <v xml:space="preserve"> </v>
          </cell>
          <cell r="D62" t="str">
            <v xml:space="preserve"> </v>
          </cell>
          <cell r="E62" t="str">
            <v xml:space="preserve"> </v>
          </cell>
          <cell r="F62" t="str">
            <v xml:space="preserve"> </v>
          </cell>
          <cell r="G62" t="str">
            <v xml:space="preserve"> </v>
          </cell>
          <cell r="H62" t="str">
            <v xml:space="preserve"> </v>
          </cell>
          <cell r="I62" t="str">
            <v xml:space="preserve"> </v>
          </cell>
          <cell r="J62" t="str">
            <v xml:space="preserve"> </v>
          </cell>
          <cell r="K62" t="str">
            <v xml:space="preserve"> </v>
          </cell>
          <cell r="L62" t="str">
            <v xml:space="preserve"> </v>
          </cell>
          <cell r="M62" t="str">
            <v xml:space="preserve"> </v>
          </cell>
          <cell r="N62" t="str">
            <v>Y</v>
          </cell>
          <cell r="O62" t="str">
            <v xml:space="preserve"> </v>
          </cell>
          <cell r="P62" t="str">
            <v xml:space="preserve"> </v>
          </cell>
          <cell r="Q62" t="str">
            <v xml:space="preserve"> </v>
          </cell>
          <cell r="R62" t="str">
            <v xml:space="preserve"> </v>
          </cell>
          <cell r="S62" t="str">
            <v xml:space="preserve"> </v>
          </cell>
          <cell r="T62" t="str">
            <v xml:space="preserve"> </v>
          </cell>
          <cell r="U62" t="str">
            <v xml:space="preserve"> </v>
          </cell>
          <cell r="V62" t="str">
            <v xml:space="preserve"> </v>
          </cell>
          <cell r="W62" t="str">
            <v xml:space="preserve"> </v>
          </cell>
          <cell r="X62" t="str">
            <v xml:space="preserve"> </v>
          </cell>
          <cell r="Y62" t="str">
            <v xml:space="preserve"> </v>
          </cell>
          <cell r="Z62" t="str">
            <v xml:space="preserve"> </v>
          </cell>
          <cell r="AA62">
            <v>3</v>
          </cell>
        </row>
        <row r="63">
          <cell r="A63">
            <v>770222</v>
          </cell>
          <cell r="B63" t="str">
            <v xml:space="preserve"> </v>
          </cell>
          <cell r="C63" t="str">
            <v xml:space="preserve"> </v>
          </cell>
          <cell r="D63" t="str">
            <v xml:space="preserve"> </v>
          </cell>
          <cell r="E63" t="str">
            <v xml:space="preserve"> </v>
          </cell>
          <cell r="F63" t="str">
            <v xml:space="preserve"> </v>
          </cell>
          <cell r="G63" t="str">
            <v xml:space="preserve"> </v>
          </cell>
          <cell r="H63" t="str">
            <v xml:space="preserve"> </v>
          </cell>
          <cell r="I63" t="str">
            <v xml:space="preserve"> </v>
          </cell>
          <cell r="J63" t="str">
            <v xml:space="preserve"> </v>
          </cell>
          <cell r="K63" t="str">
            <v xml:space="preserve"> </v>
          </cell>
          <cell r="L63" t="str">
            <v xml:space="preserve"> </v>
          </cell>
          <cell r="M63" t="str">
            <v xml:space="preserve"> </v>
          </cell>
          <cell r="N63" t="str">
            <v>Y</v>
          </cell>
          <cell r="O63" t="str">
            <v xml:space="preserve"> </v>
          </cell>
          <cell r="P63" t="str">
            <v xml:space="preserve"> </v>
          </cell>
          <cell r="Q63" t="str">
            <v xml:space="preserve"> </v>
          </cell>
          <cell r="R63" t="str">
            <v xml:space="preserve"> </v>
          </cell>
          <cell r="S63" t="str">
            <v xml:space="preserve"> </v>
          </cell>
          <cell r="T63" t="str">
            <v xml:space="preserve"> </v>
          </cell>
          <cell r="U63" t="str">
            <v xml:space="preserve"> </v>
          </cell>
          <cell r="V63" t="str">
            <v xml:space="preserve"> </v>
          </cell>
          <cell r="W63" t="str">
            <v xml:space="preserve"> </v>
          </cell>
          <cell r="X63" t="str">
            <v xml:space="preserve"> </v>
          </cell>
          <cell r="Y63" t="str">
            <v xml:space="preserve"> </v>
          </cell>
          <cell r="Z63" t="str">
            <v xml:space="preserve"> </v>
          </cell>
          <cell r="AA63">
            <v>3</v>
          </cell>
        </row>
        <row r="64">
          <cell r="A64">
            <v>770225</v>
          </cell>
          <cell r="B64" t="str">
            <v xml:space="preserve"> </v>
          </cell>
          <cell r="C64" t="str">
            <v xml:space="preserve"> </v>
          </cell>
          <cell r="D64" t="str">
            <v xml:space="preserve"> </v>
          </cell>
          <cell r="E64" t="str">
            <v xml:space="preserve"> </v>
          </cell>
          <cell r="F64" t="str">
            <v xml:space="preserve"> </v>
          </cell>
          <cell r="G64" t="str">
            <v xml:space="preserve"> </v>
          </cell>
          <cell r="H64" t="str">
            <v xml:space="preserve"> </v>
          </cell>
          <cell r="I64" t="str">
            <v>Y</v>
          </cell>
          <cell r="J64" t="str">
            <v xml:space="preserve"> </v>
          </cell>
          <cell r="K64" t="str">
            <v xml:space="preserve"> </v>
          </cell>
          <cell r="L64" t="str">
            <v xml:space="preserve"> </v>
          </cell>
          <cell r="M64" t="str">
            <v xml:space="preserve"> </v>
          </cell>
          <cell r="N64" t="str">
            <v xml:space="preserve"> </v>
          </cell>
          <cell r="O64" t="str">
            <v xml:space="preserve"> </v>
          </cell>
          <cell r="P64" t="str">
            <v xml:space="preserve"> </v>
          </cell>
          <cell r="Q64" t="str">
            <v xml:space="preserve"> </v>
          </cell>
          <cell r="R64" t="str">
            <v xml:space="preserve"> </v>
          </cell>
          <cell r="S64" t="str">
            <v xml:space="preserve"> </v>
          </cell>
          <cell r="T64" t="str">
            <v xml:space="preserve"> </v>
          </cell>
          <cell r="U64" t="str">
            <v xml:space="preserve"> </v>
          </cell>
          <cell r="V64" t="str">
            <v xml:space="preserve"> </v>
          </cell>
          <cell r="W64" t="str">
            <v xml:space="preserve"> </v>
          </cell>
          <cell r="X64" t="str">
            <v xml:space="preserve"> </v>
          </cell>
          <cell r="Y64" t="str">
            <v xml:space="preserve"> </v>
          </cell>
          <cell r="Z64" t="str">
            <v xml:space="preserve"> </v>
          </cell>
          <cell r="AA64">
            <v>3</v>
          </cell>
        </row>
        <row r="65">
          <cell r="A65">
            <v>770229</v>
          </cell>
          <cell r="B65" t="str">
            <v xml:space="preserve"> </v>
          </cell>
          <cell r="C65" t="str">
            <v xml:space="preserve"> </v>
          </cell>
          <cell r="D65" t="str">
            <v xml:space="preserve"> </v>
          </cell>
          <cell r="E65" t="str">
            <v xml:space="preserve"> </v>
          </cell>
          <cell r="F65" t="str">
            <v xml:space="preserve"> </v>
          </cell>
          <cell r="G65" t="str">
            <v xml:space="preserve"> </v>
          </cell>
          <cell r="H65" t="str">
            <v xml:space="preserve"> </v>
          </cell>
          <cell r="I65" t="str">
            <v xml:space="preserve"> </v>
          </cell>
          <cell r="J65" t="str">
            <v xml:space="preserve"> </v>
          </cell>
          <cell r="K65" t="str">
            <v xml:space="preserve"> </v>
          </cell>
          <cell r="L65" t="str">
            <v xml:space="preserve"> </v>
          </cell>
          <cell r="M65" t="str">
            <v xml:space="preserve"> </v>
          </cell>
          <cell r="N65" t="str">
            <v>Y</v>
          </cell>
          <cell r="O65" t="str">
            <v xml:space="preserve"> </v>
          </cell>
          <cell r="P65" t="str">
            <v xml:space="preserve"> </v>
          </cell>
          <cell r="Q65" t="str">
            <v xml:space="preserve"> </v>
          </cell>
          <cell r="R65" t="str">
            <v xml:space="preserve"> </v>
          </cell>
          <cell r="S65" t="str">
            <v xml:space="preserve"> </v>
          </cell>
          <cell r="T65" t="str">
            <v xml:space="preserve"> </v>
          </cell>
          <cell r="U65" t="str">
            <v xml:space="preserve"> </v>
          </cell>
          <cell r="V65" t="str">
            <v xml:space="preserve"> </v>
          </cell>
          <cell r="W65" t="str">
            <v xml:space="preserve"> </v>
          </cell>
          <cell r="X65" t="str">
            <v xml:space="preserve"> </v>
          </cell>
          <cell r="Y65" t="str">
            <v xml:space="preserve"> </v>
          </cell>
          <cell r="Z65" t="str">
            <v xml:space="preserve"> </v>
          </cell>
          <cell r="AA65">
            <v>3</v>
          </cell>
        </row>
        <row r="66">
          <cell r="A66">
            <v>770235</v>
          </cell>
          <cell r="B66" t="str">
            <v xml:space="preserve"> </v>
          </cell>
          <cell r="C66" t="str">
            <v xml:space="preserve"> </v>
          </cell>
          <cell r="D66" t="str">
            <v xml:space="preserve"> </v>
          </cell>
          <cell r="E66" t="str">
            <v xml:space="preserve"> </v>
          </cell>
          <cell r="F66" t="str">
            <v xml:space="preserve"> </v>
          </cell>
          <cell r="G66" t="str">
            <v xml:space="preserve"> </v>
          </cell>
          <cell r="H66" t="str">
            <v xml:space="preserve"> </v>
          </cell>
          <cell r="I66" t="str">
            <v xml:space="preserve"> </v>
          </cell>
          <cell r="J66" t="str">
            <v xml:space="preserve"> </v>
          </cell>
          <cell r="K66" t="str">
            <v xml:space="preserve"> </v>
          </cell>
          <cell r="L66" t="str">
            <v xml:space="preserve"> </v>
          </cell>
          <cell r="M66" t="str">
            <v xml:space="preserve"> </v>
          </cell>
          <cell r="N66" t="str">
            <v xml:space="preserve"> </v>
          </cell>
          <cell r="O66" t="str">
            <v xml:space="preserve"> </v>
          </cell>
          <cell r="P66" t="str">
            <v xml:space="preserve"> </v>
          </cell>
          <cell r="Q66" t="str">
            <v xml:space="preserve"> </v>
          </cell>
          <cell r="R66" t="str">
            <v xml:space="preserve"> </v>
          </cell>
          <cell r="S66" t="str">
            <v>Y</v>
          </cell>
          <cell r="T66" t="str">
            <v xml:space="preserve"> </v>
          </cell>
          <cell r="U66" t="str">
            <v xml:space="preserve"> </v>
          </cell>
          <cell r="V66" t="str">
            <v xml:space="preserve"> </v>
          </cell>
          <cell r="W66" t="str">
            <v xml:space="preserve"> </v>
          </cell>
          <cell r="X66" t="str">
            <v xml:space="preserve"> </v>
          </cell>
          <cell r="Y66" t="str">
            <v xml:space="preserve"> </v>
          </cell>
          <cell r="Z66" t="str">
            <v xml:space="preserve"> </v>
          </cell>
          <cell r="AA66">
            <v>3</v>
          </cell>
        </row>
        <row r="67">
          <cell r="A67">
            <v>770242</v>
          </cell>
          <cell r="B67" t="str">
            <v xml:space="preserve"> </v>
          </cell>
          <cell r="C67" t="str">
            <v xml:space="preserve"> </v>
          </cell>
          <cell r="D67" t="str">
            <v xml:space="preserve"> </v>
          </cell>
          <cell r="E67" t="str">
            <v xml:space="preserve"> </v>
          </cell>
          <cell r="F67" t="str">
            <v xml:space="preserve"> </v>
          </cell>
          <cell r="G67" t="str">
            <v xml:space="preserve"> </v>
          </cell>
          <cell r="H67" t="str">
            <v xml:space="preserve"> </v>
          </cell>
          <cell r="I67" t="str">
            <v xml:space="preserve"> </v>
          </cell>
          <cell r="J67" t="str">
            <v xml:space="preserve"> </v>
          </cell>
          <cell r="K67" t="str">
            <v xml:space="preserve"> </v>
          </cell>
          <cell r="L67" t="str">
            <v xml:space="preserve"> </v>
          </cell>
          <cell r="M67" t="str">
            <v xml:space="preserve"> </v>
          </cell>
          <cell r="N67" t="str">
            <v>Y</v>
          </cell>
          <cell r="O67" t="str">
            <v xml:space="preserve"> </v>
          </cell>
          <cell r="P67" t="str">
            <v xml:space="preserve"> </v>
          </cell>
          <cell r="Q67" t="str">
            <v xml:space="preserve"> </v>
          </cell>
          <cell r="R67" t="str">
            <v xml:space="preserve"> </v>
          </cell>
          <cell r="S67" t="str">
            <v xml:space="preserve"> </v>
          </cell>
          <cell r="T67" t="str">
            <v xml:space="preserve"> </v>
          </cell>
          <cell r="U67" t="str">
            <v xml:space="preserve"> </v>
          </cell>
          <cell r="V67" t="str">
            <v xml:space="preserve"> </v>
          </cell>
          <cell r="W67" t="str">
            <v xml:space="preserve"> </v>
          </cell>
          <cell r="X67" t="str">
            <v xml:space="preserve"> </v>
          </cell>
          <cell r="Y67" t="str">
            <v xml:space="preserve"> </v>
          </cell>
          <cell r="Z67" t="str">
            <v xml:space="preserve"> </v>
          </cell>
          <cell r="AA67">
            <v>3</v>
          </cell>
        </row>
        <row r="68">
          <cell r="A68">
            <v>770241</v>
          </cell>
          <cell r="B68" t="str">
            <v xml:space="preserve"> </v>
          </cell>
          <cell r="C68" t="str">
            <v xml:space="preserve"> </v>
          </cell>
          <cell r="D68" t="str">
            <v xml:space="preserve"> </v>
          </cell>
          <cell r="E68" t="str">
            <v xml:space="preserve"> </v>
          </cell>
          <cell r="F68" t="str">
            <v xml:space="preserve"> </v>
          </cell>
          <cell r="G68" t="str">
            <v xml:space="preserve"> </v>
          </cell>
          <cell r="H68" t="str">
            <v xml:space="preserve"> </v>
          </cell>
          <cell r="I68" t="str">
            <v>Y</v>
          </cell>
          <cell r="J68" t="str">
            <v xml:space="preserve"> </v>
          </cell>
          <cell r="K68" t="str">
            <v xml:space="preserve"> </v>
          </cell>
          <cell r="L68" t="str">
            <v xml:space="preserve"> </v>
          </cell>
          <cell r="M68" t="str">
            <v xml:space="preserve"> </v>
          </cell>
          <cell r="N68" t="str">
            <v xml:space="preserve"> </v>
          </cell>
          <cell r="O68" t="str">
            <v xml:space="preserve"> </v>
          </cell>
          <cell r="P68" t="str">
            <v xml:space="preserve"> </v>
          </cell>
          <cell r="Q68" t="str">
            <v xml:space="preserve"> </v>
          </cell>
          <cell r="R68" t="str">
            <v xml:space="preserve"> </v>
          </cell>
          <cell r="S68" t="str">
            <v xml:space="preserve"> </v>
          </cell>
          <cell r="T68" t="str">
            <v xml:space="preserve"> </v>
          </cell>
          <cell r="U68" t="str">
            <v xml:space="preserve"> </v>
          </cell>
          <cell r="V68" t="str">
            <v xml:space="preserve"> </v>
          </cell>
          <cell r="W68" t="str">
            <v xml:space="preserve"> </v>
          </cell>
          <cell r="X68" t="str">
            <v xml:space="preserve"> </v>
          </cell>
          <cell r="Y68" t="str">
            <v xml:space="preserve"> </v>
          </cell>
          <cell r="Z68" t="str">
            <v xml:space="preserve"> </v>
          </cell>
          <cell r="AA68">
            <v>3</v>
          </cell>
        </row>
        <row r="69">
          <cell r="A69">
            <v>770245</v>
          </cell>
          <cell r="B69" t="str">
            <v xml:space="preserve"> </v>
          </cell>
          <cell r="C69" t="str">
            <v xml:space="preserve"> </v>
          </cell>
          <cell r="D69" t="str">
            <v>Y</v>
          </cell>
          <cell r="E69" t="str">
            <v xml:space="preserve"> </v>
          </cell>
          <cell r="F69" t="str">
            <v xml:space="preserve"> </v>
          </cell>
          <cell r="G69" t="str">
            <v xml:space="preserve"> </v>
          </cell>
          <cell r="H69" t="str">
            <v xml:space="preserve"> </v>
          </cell>
          <cell r="I69" t="str">
            <v xml:space="preserve"> </v>
          </cell>
          <cell r="J69" t="str">
            <v xml:space="preserve"> </v>
          </cell>
          <cell r="K69" t="str">
            <v xml:space="preserve"> </v>
          </cell>
          <cell r="L69" t="str">
            <v xml:space="preserve"> </v>
          </cell>
          <cell r="M69" t="str">
            <v xml:space="preserve"> </v>
          </cell>
          <cell r="N69" t="str">
            <v xml:space="preserve"> </v>
          </cell>
          <cell r="O69" t="str">
            <v xml:space="preserve"> </v>
          </cell>
          <cell r="P69" t="str">
            <v xml:space="preserve"> </v>
          </cell>
          <cell r="Q69" t="str">
            <v xml:space="preserve"> </v>
          </cell>
          <cell r="R69" t="str">
            <v xml:space="preserve"> </v>
          </cell>
          <cell r="S69" t="str">
            <v xml:space="preserve"> </v>
          </cell>
          <cell r="T69" t="str">
            <v xml:space="preserve"> </v>
          </cell>
          <cell r="U69" t="str">
            <v xml:space="preserve"> </v>
          </cell>
          <cell r="V69" t="str">
            <v xml:space="preserve"> </v>
          </cell>
          <cell r="W69" t="str">
            <v xml:space="preserve"> </v>
          </cell>
          <cell r="X69" t="str">
            <v xml:space="preserve"> </v>
          </cell>
          <cell r="Y69" t="str">
            <v xml:space="preserve"> </v>
          </cell>
          <cell r="Z69" t="str">
            <v xml:space="preserve"> </v>
          </cell>
          <cell r="AA69">
            <v>3</v>
          </cell>
        </row>
        <row r="70">
          <cell r="A70">
            <v>770250</v>
          </cell>
          <cell r="B70" t="str">
            <v xml:space="preserve"> </v>
          </cell>
          <cell r="C70" t="str">
            <v xml:space="preserve"> </v>
          </cell>
          <cell r="D70" t="str">
            <v xml:space="preserve"> </v>
          </cell>
          <cell r="E70" t="str">
            <v xml:space="preserve"> </v>
          </cell>
          <cell r="F70" t="str">
            <v xml:space="preserve"> </v>
          </cell>
          <cell r="G70" t="str">
            <v xml:space="preserve"> </v>
          </cell>
          <cell r="H70" t="str">
            <v xml:space="preserve"> </v>
          </cell>
          <cell r="I70" t="str">
            <v>Y</v>
          </cell>
          <cell r="J70" t="str">
            <v xml:space="preserve"> </v>
          </cell>
          <cell r="K70" t="str">
            <v xml:space="preserve"> </v>
          </cell>
          <cell r="L70" t="str">
            <v xml:space="preserve"> </v>
          </cell>
          <cell r="M70" t="str">
            <v xml:space="preserve"> </v>
          </cell>
          <cell r="N70" t="str">
            <v xml:space="preserve"> </v>
          </cell>
          <cell r="O70" t="str">
            <v xml:space="preserve"> </v>
          </cell>
          <cell r="P70" t="str">
            <v xml:space="preserve"> </v>
          </cell>
          <cell r="Q70" t="str">
            <v xml:space="preserve"> </v>
          </cell>
          <cell r="R70" t="str">
            <v xml:space="preserve"> </v>
          </cell>
          <cell r="S70" t="str">
            <v xml:space="preserve"> </v>
          </cell>
          <cell r="T70" t="str">
            <v xml:space="preserve"> </v>
          </cell>
          <cell r="U70" t="str">
            <v xml:space="preserve"> </v>
          </cell>
          <cell r="V70" t="str">
            <v xml:space="preserve"> </v>
          </cell>
          <cell r="W70" t="str">
            <v xml:space="preserve"> </v>
          </cell>
          <cell r="X70" t="str">
            <v xml:space="preserve"> </v>
          </cell>
          <cell r="Y70" t="str">
            <v xml:space="preserve"> </v>
          </cell>
          <cell r="Z70" t="str">
            <v xml:space="preserve"> </v>
          </cell>
          <cell r="AA70">
            <v>3</v>
          </cell>
        </row>
        <row r="71">
          <cell r="A71">
            <v>770253</v>
          </cell>
          <cell r="B71" t="str">
            <v xml:space="preserve"> </v>
          </cell>
          <cell r="C71" t="str">
            <v xml:space="preserve"> </v>
          </cell>
          <cell r="D71" t="str">
            <v xml:space="preserve"> </v>
          </cell>
          <cell r="E71" t="str">
            <v xml:space="preserve"> </v>
          </cell>
          <cell r="F71" t="str">
            <v xml:space="preserve"> </v>
          </cell>
          <cell r="G71" t="str">
            <v xml:space="preserve"> </v>
          </cell>
          <cell r="H71" t="str">
            <v xml:space="preserve"> </v>
          </cell>
          <cell r="I71" t="str">
            <v>Y</v>
          </cell>
          <cell r="J71" t="str">
            <v xml:space="preserve"> </v>
          </cell>
          <cell r="K71" t="str">
            <v xml:space="preserve"> </v>
          </cell>
          <cell r="L71" t="str">
            <v xml:space="preserve"> </v>
          </cell>
          <cell r="M71" t="str">
            <v xml:space="preserve"> </v>
          </cell>
          <cell r="N71" t="str">
            <v xml:space="preserve"> </v>
          </cell>
          <cell r="O71" t="str">
            <v xml:space="preserve"> </v>
          </cell>
          <cell r="P71" t="str">
            <v xml:space="preserve"> </v>
          </cell>
          <cell r="Q71" t="str">
            <v xml:space="preserve"> </v>
          </cell>
          <cell r="R71" t="str">
            <v xml:space="preserve"> </v>
          </cell>
          <cell r="S71" t="str">
            <v>Y</v>
          </cell>
          <cell r="T71" t="str">
            <v xml:space="preserve"> </v>
          </cell>
          <cell r="U71" t="str">
            <v xml:space="preserve"> </v>
          </cell>
          <cell r="V71" t="str">
            <v xml:space="preserve"> </v>
          </cell>
          <cell r="W71" t="str">
            <v xml:space="preserve"> </v>
          </cell>
          <cell r="X71" t="str">
            <v xml:space="preserve"> </v>
          </cell>
          <cell r="Y71" t="str">
            <v xml:space="preserve"> </v>
          </cell>
          <cell r="Z71" t="str">
            <v xml:space="preserve"> </v>
          </cell>
          <cell r="AA71">
            <v>3</v>
          </cell>
        </row>
        <row r="72">
          <cell r="A72">
            <v>770256</v>
          </cell>
          <cell r="B72" t="str">
            <v xml:space="preserve"> </v>
          </cell>
          <cell r="C72" t="str">
            <v xml:space="preserve"> </v>
          </cell>
          <cell r="D72" t="str">
            <v xml:space="preserve"> </v>
          </cell>
          <cell r="E72" t="str">
            <v xml:space="preserve"> </v>
          </cell>
          <cell r="F72" t="str">
            <v xml:space="preserve"> </v>
          </cell>
          <cell r="G72" t="str">
            <v xml:space="preserve"> </v>
          </cell>
          <cell r="H72" t="str">
            <v xml:space="preserve"> </v>
          </cell>
          <cell r="I72" t="str">
            <v xml:space="preserve"> </v>
          </cell>
          <cell r="J72" t="str">
            <v xml:space="preserve"> </v>
          </cell>
          <cell r="K72" t="str">
            <v xml:space="preserve"> </v>
          </cell>
          <cell r="L72" t="str">
            <v xml:space="preserve"> </v>
          </cell>
          <cell r="M72" t="str">
            <v xml:space="preserve"> </v>
          </cell>
          <cell r="N72" t="str">
            <v>Y</v>
          </cell>
          <cell r="O72" t="str">
            <v xml:space="preserve"> </v>
          </cell>
          <cell r="P72" t="str">
            <v xml:space="preserve"> </v>
          </cell>
          <cell r="Q72" t="str">
            <v xml:space="preserve"> </v>
          </cell>
          <cell r="R72" t="str">
            <v xml:space="preserve"> </v>
          </cell>
          <cell r="S72" t="str">
            <v xml:space="preserve"> </v>
          </cell>
          <cell r="T72" t="str">
            <v xml:space="preserve"> </v>
          </cell>
          <cell r="U72" t="str">
            <v xml:space="preserve"> </v>
          </cell>
          <cell r="V72" t="str">
            <v xml:space="preserve"> </v>
          </cell>
          <cell r="W72" t="str">
            <v xml:space="preserve"> </v>
          </cell>
          <cell r="X72" t="str">
            <v xml:space="preserve"> </v>
          </cell>
          <cell r="Y72" t="str">
            <v xml:space="preserve"> </v>
          </cell>
          <cell r="Z72" t="str">
            <v xml:space="preserve"> </v>
          </cell>
          <cell r="AA72">
            <v>3</v>
          </cell>
        </row>
        <row r="73">
          <cell r="A73">
            <v>770260</v>
          </cell>
          <cell r="B73" t="str">
            <v xml:space="preserve"> </v>
          </cell>
          <cell r="C73" t="str">
            <v xml:space="preserve"> </v>
          </cell>
          <cell r="D73" t="str">
            <v xml:space="preserve"> </v>
          </cell>
          <cell r="E73" t="str">
            <v xml:space="preserve"> </v>
          </cell>
          <cell r="F73" t="str">
            <v xml:space="preserve"> </v>
          </cell>
          <cell r="G73" t="str">
            <v xml:space="preserve"> </v>
          </cell>
          <cell r="H73" t="str">
            <v xml:space="preserve"> </v>
          </cell>
          <cell r="I73" t="str">
            <v xml:space="preserve"> </v>
          </cell>
          <cell r="J73" t="str">
            <v xml:space="preserve"> </v>
          </cell>
          <cell r="K73" t="str">
            <v xml:space="preserve"> </v>
          </cell>
          <cell r="L73" t="str">
            <v xml:space="preserve"> </v>
          </cell>
          <cell r="M73" t="str">
            <v xml:space="preserve"> </v>
          </cell>
          <cell r="N73" t="str">
            <v xml:space="preserve"> </v>
          </cell>
          <cell r="O73" t="str">
            <v xml:space="preserve"> </v>
          </cell>
          <cell r="P73" t="str">
            <v xml:space="preserve"> </v>
          </cell>
          <cell r="Q73" t="str">
            <v xml:space="preserve"> </v>
          </cell>
          <cell r="R73" t="str">
            <v xml:space="preserve"> </v>
          </cell>
          <cell r="S73" t="str">
            <v xml:space="preserve"> </v>
          </cell>
          <cell r="T73" t="str">
            <v xml:space="preserve"> </v>
          </cell>
          <cell r="U73" t="str">
            <v xml:space="preserve"> </v>
          </cell>
          <cell r="V73" t="str">
            <v xml:space="preserve"> </v>
          </cell>
          <cell r="W73" t="str">
            <v xml:space="preserve"> </v>
          </cell>
          <cell r="X73" t="str">
            <v>Y</v>
          </cell>
          <cell r="Y73" t="str">
            <v xml:space="preserve"> </v>
          </cell>
          <cell r="Z73" t="str">
            <v xml:space="preserve"> </v>
          </cell>
          <cell r="AA73">
            <v>3</v>
          </cell>
        </row>
        <row r="74">
          <cell r="A74">
            <v>770264</v>
          </cell>
          <cell r="B74" t="str">
            <v xml:space="preserve"> </v>
          </cell>
          <cell r="C74" t="str">
            <v xml:space="preserve"> </v>
          </cell>
          <cell r="D74" t="str">
            <v>Y</v>
          </cell>
          <cell r="E74" t="str">
            <v xml:space="preserve"> </v>
          </cell>
          <cell r="F74" t="str">
            <v xml:space="preserve"> </v>
          </cell>
          <cell r="G74" t="str">
            <v xml:space="preserve"> </v>
          </cell>
          <cell r="H74" t="str">
            <v xml:space="preserve"> </v>
          </cell>
          <cell r="I74" t="str">
            <v xml:space="preserve"> </v>
          </cell>
          <cell r="J74" t="str">
            <v xml:space="preserve"> </v>
          </cell>
          <cell r="K74" t="str">
            <v xml:space="preserve"> </v>
          </cell>
          <cell r="L74" t="str">
            <v xml:space="preserve"> </v>
          </cell>
          <cell r="M74" t="str">
            <v xml:space="preserve"> </v>
          </cell>
          <cell r="N74" t="str">
            <v xml:space="preserve"> </v>
          </cell>
          <cell r="O74" t="str">
            <v xml:space="preserve"> </v>
          </cell>
          <cell r="P74" t="str">
            <v xml:space="preserve"> </v>
          </cell>
          <cell r="Q74" t="str">
            <v xml:space="preserve"> </v>
          </cell>
          <cell r="R74" t="str">
            <v xml:space="preserve"> </v>
          </cell>
          <cell r="S74" t="str">
            <v xml:space="preserve"> </v>
          </cell>
          <cell r="T74" t="str">
            <v xml:space="preserve"> </v>
          </cell>
          <cell r="U74" t="str">
            <v xml:space="preserve"> </v>
          </cell>
          <cell r="V74" t="str">
            <v xml:space="preserve"> </v>
          </cell>
          <cell r="W74" t="str">
            <v xml:space="preserve"> </v>
          </cell>
          <cell r="X74" t="str">
            <v xml:space="preserve"> </v>
          </cell>
          <cell r="Y74" t="str">
            <v xml:space="preserve"> </v>
          </cell>
          <cell r="Z74" t="str">
            <v xml:space="preserve"> </v>
          </cell>
          <cell r="AA74">
            <v>3</v>
          </cell>
        </row>
        <row r="75">
          <cell r="A75">
            <v>770267</v>
          </cell>
          <cell r="B75" t="str">
            <v xml:space="preserve"> </v>
          </cell>
          <cell r="C75" t="str">
            <v xml:space="preserve"> </v>
          </cell>
          <cell r="D75" t="str">
            <v xml:space="preserve"> </v>
          </cell>
          <cell r="E75" t="str">
            <v xml:space="preserve"> </v>
          </cell>
          <cell r="F75" t="str">
            <v xml:space="preserve"> </v>
          </cell>
          <cell r="G75" t="str">
            <v xml:space="preserve"> </v>
          </cell>
          <cell r="H75" t="str">
            <v xml:space="preserve"> </v>
          </cell>
          <cell r="I75" t="str">
            <v>Y</v>
          </cell>
          <cell r="J75" t="str">
            <v xml:space="preserve"> </v>
          </cell>
          <cell r="K75" t="str">
            <v xml:space="preserve"> </v>
          </cell>
          <cell r="L75" t="str">
            <v xml:space="preserve"> </v>
          </cell>
          <cell r="M75" t="str">
            <v xml:space="preserve"> </v>
          </cell>
          <cell r="N75" t="str">
            <v xml:space="preserve"> </v>
          </cell>
          <cell r="O75" t="str">
            <v xml:space="preserve"> </v>
          </cell>
          <cell r="P75" t="str">
            <v xml:space="preserve"> </v>
          </cell>
          <cell r="Q75" t="str">
            <v xml:space="preserve"> </v>
          </cell>
          <cell r="R75" t="str">
            <v xml:space="preserve"> </v>
          </cell>
          <cell r="S75" t="str">
            <v xml:space="preserve"> </v>
          </cell>
          <cell r="T75" t="str">
            <v xml:space="preserve"> </v>
          </cell>
          <cell r="U75" t="str">
            <v xml:space="preserve"> </v>
          </cell>
          <cell r="V75" t="str">
            <v xml:space="preserve"> </v>
          </cell>
          <cell r="W75" t="str">
            <v xml:space="preserve"> </v>
          </cell>
          <cell r="X75" t="str">
            <v xml:space="preserve"> </v>
          </cell>
          <cell r="Y75" t="str">
            <v xml:space="preserve"> </v>
          </cell>
          <cell r="Z75" t="str">
            <v xml:space="preserve"> </v>
          </cell>
          <cell r="AA75">
            <v>3</v>
          </cell>
        </row>
        <row r="76">
          <cell r="A76">
            <v>770270</v>
          </cell>
          <cell r="B76" t="str">
            <v xml:space="preserve"> </v>
          </cell>
          <cell r="C76" t="str">
            <v xml:space="preserve"> </v>
          </cell>
          <cell r="D76" t="str">
            <v xml:space="preserve"> </v>
          </cell>
          <cell r="E76" t="str">
            <v xml:space="preserve"> </v>
          </cell>
          <cell r="F76" t="str">
            <v xml:space="preserve"> </v>
          </cell>
          <cell r="G76" t="str">
            <v xml:space="preserve"> </v>
          </cell>
          <cell r="H76" t="str">
            <v xml:space="preserve"> </v>
          </cell>
          <cell r="I76" t="str">
            <v>Y</v>
          </cell>
          <cell r="J76" t="str">
            <v xml:space="preserve"> </v>
          </cell>
          <cell r="K76" t="str">
            <v xml:space="preserve"> </v>
          </cell>
          <cell r="L76" t="str">
            <v xml:space="preserve"> </v>
          </cell>
          <cell r="M76" t="str">
            <v xml:space="preserve"> </v>
          </cell>
          <cell r="N76" t="str">
            <v xml:space="preserve"> </v>
          </cell>
          <cell r="O76" t="str">
            <v xml:space="preserve"> </v>
          </cell>
          <cell r="P76" t="str">
            <v xml:space="preserve"> </v>
          </cell>
          <cell r="Q76" t="str">
            <v xml:space="preserve"> </v>
          </cell>
          <cell r="R76" t="str">
            <v xml:space="preserve"> </v>
          </cell>
          <cell r="S76" t="str">
            <v xml:space="preserve"> </v>
          </cell>
          <cell r="T76" t="str">
            <v xml:space="preserve"> </v>
          </cell>
          <cell r="U76" t="str">
            <v xml:space="preserve"> </v>
          </cell>
          <cell r="V76" t="str">
            <v xml:space="preserve"> </v>
          </cell>
          <cell r="W76" t="str">
            <v xml:space="preserve"> </v>
          </cell>
          <cell r="X76" t="str">
            <v xml:space="preserve"> </v>
          </cell>
          <cell r="Y76" t="str">
            <v xml:space="preserve"> </v>
          </cell>
          <cell r="Z76" t="str">
            <v xml:space="preserve"> </v>
          </cell>
          <cell r="AA76">
            <v>3</v>
          </cell>
        </row>
        <row r="77">
          <cell r="A77">
            <v>770274</v>
          </cell>
          <cell r="B77" t="str">
            <v xml:space="preserve"> </v>
          </cell>
          <cell r="C77" t="str">
            <v xml:space="preserve"> </v>
          </cell>
          <cell r="D77" t="str">
            <v xml:space="preserve"> </v>
          </cell>
          <cell r="E77" t="str">
            <v xml:space="preserve"> </v>
          </cell>
          <cell r="F77" t="str">
            <v xml:space="preserve"> </v>
          </cell>
          <cell r="G77" t="str">
            <v xml:space="preserve"> </v>
          </cell>
          <cell r="H77" t="str">
            <v xml:space="preserve"> </v>
          </cell>
          <cell r="I77" t="str">
            <v>Y</v>
          </cell>
          <cell r="J77" t="str">
            <v xml:space="preserve"> </v>
          </cell>
          <cell r="K77" t="str">
            <v xml:space="preserve"> </v>
          </cell>
          <cell r="L77" t="str">
            <v xml:space="preserve"> </v>
          </cell>
          <cell r="M77" t="str">
            <v xml:space="preserve"> </v>
          </cell>
          <cell r="N77" t="str">
            <v xml:space="preserve"> </v>
          </cell>
          <cell r="O77" t="str">
            <v xml:space="preserve"> </v>
          </cell>
          <cell r="P77" t="str">
            <v xml:space="preserve"> </v>
          </cell>
          <cell r="Q77" t="str">
            <v xml:space="preserve"> </v>
          </cell>
          <cell r="R77" t="str">
            <v xml:space="preserve"> </v>
          </cell>
          <cell r="S77" t="str">
            <v xml:space="preserve"> </v>
          </cell>
          <cell r="T77" t="str">
            <v xml:space="preserve"> </v>
          </cell>
          <cell r="U77" t="str">
            <v xml:space="preserve"> </v>
          </cell>
          <cell r="V77" t="str">
            <v xml:space="preserve"> </v>
          </cell>
          <cell r="W77" t="str">
            <v xml:space="preserve"> </v>
          </cell>
          <cell r="X77" t="str">
            <v xml:space="preserve"> </v>
          </cell>
          <cell r="Y77" t="str">
            <v xml:space="preserve"> </v>
          </cell>
          <cell r="Z77" t="str">
            <v xml:space="preserve"> </v>
          </cell>
          <cell r="AA77">
            <v>3</v>
          </cell>
        </row>
        <row r="78">
          <cell r="A78">
            <v>770278</v>
          </cell>
          <cell r="B78" t="str">
            <v xml:space="preserve"> </v>
          </cell>
          <cell r="C78" t="str">
            <v xml:space="preserve"> </v>
          </cell>
          <cell r="D78" t="str">
            <v xml:space="preserve"> </v>
          </cell>
          <cell r="E78" t="str">
            <v xml:space="preserve"> </v>
          </cell>
          <cell r="F78" t="str">
            <v xml:space="preserve"> </v>
          </cell>
          <cell r="G78" t="str">
            <v xml:space="preserve"> </v>
          </cell>
          <cell r="H78" t="str">
            <v xml:space="preserve"> </v>
          </cell>
          <cell r="I78" t="str">
            <v>Y</v>
          </cell>
          <cell r="J78" t="str">
            <v xml:space="preserve"> </v>
          </cell>
          <cell r="K78" t="str">
            <v xml:space="preserve"> </v>
          </cell>
          <cell r="L78" t="str">
            <v xml:space="preserve"> </v>
          </cell>
          <cell r="M78" t="str">
            <v xml:space="preserve"> </v>
          </cell>
          <cell r="N78" t="str">
            <v xml:space="preserve"> </v>
          </cell>
          <cell r="O78" t="str">
            <v xml:space="preserve"> </v>
          </cell>
          <cell r="P78" t="str">
            <v xml:space="preserve"> </v>
          </cell>
          <cell r="Q78" t="str">
            <v xml:space="preserve"> </v>
          </cell>
          <cell r="R78" t="str">
            <v xml:space="preserve"> </v>
          </cell>
          <cell r="S78" t="str">
            <v xml:space="preserve"> </v>
          </cell>
          <cell r="T78" t="str">
            <v xml:space="preserve"> </v>
          </cell>
          <cell r="U78" t="str">
            <v xml:space="preserve"> </v>
          </cell>
          <cell r="V78" t="str">
            <v xml:space="preserve"> </v>
          </cell>
          <cell r="W78" t="str">
            <v xml:space="preserve"> </v>
          </cell>
          <cell r="X78" t="str">
            <v xml:space="preserve"> </v>
          </cell>
          <cell r="Y78" t="str">
            <v xml:space="preserve"> </v>
          </cell>
          <cell r="Z78" t="str">
            <v xml:space="preserve"> </v>
          </cell>
          <cell r="AA78">
            <v>3</v>
          </cell>
        </row>
        <row r="79">
          <cell r="A79">
            <v>770283</v>
          </cell>
          <cell r="B79" t="str">
            <v xml:space="preserve"> </v>
          </cell>
          <cell r="C79" t="str">
            <v xml:space="preserve"> </v>
          </cell>
          <cell r="D79" t="str">
            <v xml:space="preserve"> </v>
          </cell>
          <cell r="E79" t="str">
            <v xml:space="preserve"> </v>
          </cell>
          <cell r="F79" t="str">
            <v xml:space="preserve"> </v>
          </cell>
          <cell r="G79" t="str">
            <v xml:space="preserve"> </v>
          </cell>
          <cell r="H79" t="str">
            <v xml:space="preserve"> </v>
          </cell>
          <cell r="I79" t="str">
            <v xml:space="preserve"> </v>
          </cell>
          <cell r="J79" t="str">
            <v xml:space="preserve"> </v>
          </cell>
          <cell r="K79" t="str">
            <v xml:space="preserve"> </v>
          </cell>
          <cell r="L79" t="str">
            <v xml:space="preserve"> </v>
          </cell>
          <cell r="M79" t="str">
            <v xml:space="preserve"> </v>
          </cell>
          <cell r="N79" t="str">
            <v xml:space="preserve"> </v>
          </cell>
          <cell r="O79" t="str">
            <v>Y</v>
          </cell>
          <cell r="P79" t="str">
            <v xml:space="preserve"> </v>
          </cell>
          <cell r="Q79" t="str">
            <v xml:space="preserve"> </v>
          </cell>
          <cell r="R79" t="str">
            <v xml:space="preserve"> </v>
          </cell>
          <cell r="S79" t="str">
            <v xml:space="preserve"> </v>
          </cell>
          <cell r="T79" t="str">
            <v xml:space="preserve"> </v>
          </cell>
          <cell r="U79" t="str">
            <v xml:space="preserve"> </v>
          </cell>
          <cell r="V79" t="str">
            <v xml:space="preserve"> </v>
          </cell>
          <cell r="W79" t="str">
            <v xml:space="preserve"> </v>
          </cell>
          <cell r="X79" t="str">
            <v xml:space="preserve"> </v>
          </cell>
          <cell r="Y79" t="str">
            <v xml:space="preserve"> </v>
          </cell>
          <cell r="Z79" t="str">
            <v xml:space="preserve"> </v>
          </cell>
          <cell r="AA79">
            <v>4</v>
          </cell>
        </row>
        <row r="80">
          <cell r="A80">
            <v>770291</v>
          </cell>
          <cell r="B80" t="str">
            <v xml:space="preserve"> </v>
          </cell>
          <cell r="C80" t="str">
            <v xml:space="preserve"> </v>
          </cell>
          <cell r="D80" t="str">
            <v>Y</v>
          </cell>
          <cell r="E80" t="str">
            <v xml:space="preserve"> </v>
          </cell>
          <cell r="F80" t="str">
            <v xml:space="preserve"> </v>
          </cell>
          <cell r="G80" t="str">
            <v xml:space="preserve"> </v>
          </cell>
          <cell r="H80" t="str">
            <v xml:space="preserve"> </v>
          </cell>
          <cell r="I80" t="str">
            <v xml:space="preserve"> </v>
          </cell>
          <cell r="J80" t="str">
            <v xml:space="preserve"> </v>
          </cell>
          <cell r="K80" t="str">
            <v xml:space="preserve"> </v>
          </cell>
          <cell r="L80" t="str">
            <v xml:space="preserve"> </v>
          </cell>
          <cell r="M80" t="str">
            <v xml:space="preserve"> </v>
          </cell>
          <cell r="N80" t="str">
            <v xml:space="preserve"> </v>
          </cell>
          <cell r="O80" t="str">
            <v xml:space="preserve"> </v>
          </cell>
          <cell r="P80" t="str">
            <v xml:space="preserve"> </v>
          </cell>
          <cell r="Q80" t="str">
            <v xml:space="preserve"> </v>
          </cell>
          <cell r="R80" t="str">
            <v xml:space="preserve"> </v>
          </cell>
          <cell r="S80" t="str">
            <v xml:space="preserve"> </v>
          </cell>
          <cell r="T80" t="str">
            <v xml:space="preserve"> </v>
          </cell>
          <cell r="U80" t="str">
            <v xml:space="preserve"> </v>
          </cell>
          <cell r="V80" t="str">
            <v xml:space="preserve"> </v>
          </cell>
          <cell r="W80" t="str">
            <v xml:space="preserve"> </v>
          </cell>
          <cell r="X80" t="str">
            <v xml:space="preserve"> </v>
          </cell>
          <cell r="Y80" t="str">
            <v xml:space="preserve"> </v>
          </cell>
          <cell r="Z80" t="str">
            <v xml:space="preserve"> </v>
          </cell>
          <cell r="AA80">
            <v>3</v>
          </cell>
        </row>
        <row r="81">
          <cell r="A81">
            <v>770293</v>
          </cell>
          <cell r="B81" t="str">
            <v xml:space="preserve"> </v>
          </cell>
          <cell r="C81" t="str">
            <v xml:space="preserve"> </v>
          </cell>
          <cell r="D81" t="str">
            <v xml:space="preserve"> </v>
          </cell>
          <cell r="E81" t="str">
            <v xml:space="preserve"> </v>
          </cell>
          <cell r="F81" t="str">
            <v xml:space="preserve"> </v>
          </cell>
          <cell r="G81" t="str">
            <v xml:space="preserve"> </v>
          </cell>
          <cell r="H81" t="str">
            <v xml:space="preserve"> </v>
          </cell>
          <cell r="I81" t="str">
            <v xml:space="preserve"> </v>
          </cell>
          <cell r="J81" t="str">
            <v xml:space="preserve"> </v>
          </cell>
          <cell r="K81" t="str">
            <v xml:space="preserve"> </v>
          </cell>
          <cell r="L81" t="str">
            <v xml:space="preserve"> </v>
          </cell>
          <cell r="M81" t="str">
            <v xml:space="preserve"> </v>
          </cell>
          <cell r="N81" t="str">
            <v>Y</v>
          </cell>
          <cell r="O81" t="str">
            <v xml:space="preserve"> </v>
          </cell>
          <cell r="P81" t="str">
            <v xml:space="preserve"> </v>
          </cell>
          <cell r="Q81" t="str">
            <v xml:space="preserve"> </v>
          </cell>
          <cell r="R81" t="str">
            <v xml:space="preserve"> </v>
          </cell>
          <cell r="S81" t="str">
            <v xml:space="preserve"> </v>
          </cell>
          <cell r="T81" t="str">
            <v xml:space="preserve"> </v>
          </cell>
          <cell r="U81" t="str">
            <v xml:space="preserve"> </v>
          </cell>
          <cell r="V81" t="str">
            <v xml:space="preserve"> </v>
          </cell>
          <cell r="W81" t="str">
            <v xml:space="preserve"> </v>
          </cell>
          <cell r="X81" t="str">
            <v xml:space="preserve"> </v>
          </cell>
          <cell r="Y81" t="str">
            <v xml:space="preserve"> </v>
          </cell>
          <cell r="Z81" t="str">
            <v xml:space="preserve"> </v>
          </cell>
          <cell r="AA81">
            <v>3</v>
          </cell>
        </row>
        <row r="82">
          <cell r="A82">
            <v>770301</v>
          </cell>
          <cell r="B82" t="str">
            <v xml:space="preserve"> </v>
          </cell>
          <cell r="C82" t="str">
            <v xml:space="preserve"> </v>
          </cell>
          <cell r="D82" t="str">
            <v xml:space="preserve"> </v>
          </cell>
          <cell r="E82" t="str">
            <v xml:space="preserve"> </v>
          </cell>
          <cell r="F82" t="str">
            <v xml:space="preserve"> </v>
          </cell>
          <cell r="G82" t="str">
            <v xml:space="preserve"> </v>
          </cell>
          <cell r="H82" t="str">
            <v xml:space="preserve"> </v>
          </cell>
          <cell r="I82" t="str">
            <v>Y</v>
          </cell>
          <cell r="J82" t="str">
            <v xml:space="preserve"> </v>
          </cell>
          <cell r="K82" t="str">
            <v xml:space="preserve"> </v>
          </cell>
          <cell r="L82" t="str">
            <v xml:space="preserve"> </v>
          </cell>
          <cell r="M82" t="str">
            <v xml:space="preserve"> </v>
          </cell>
          <cell r="N82" t="str">
            <v xml:space="preserve"> </v>
          </cell>
          <cell r="O82" t="str">
            <v xml:space="preserve"> </v>
          </cell>
          <cell r="P82" t="str">
            <v xml:space="preserve"> </v>
          </cell>
          <cell r="Q82" t="str">
            <v xml:space="preserve"> </v>
          </cell>
          <cell r="R82" t="str">
            <v xml:space="preserve"> </v>
          </cell>
          <cell r="S82" t="str">
            <v xml:space="preserve"> </v>
          </cell>
          <cell r="T82" t="str">
            <v xml:space="preserve"> </v>
          </cell>
          <cell r="U82" t="str">
            <v xml:space="preserve"> </v>
          </cell>
          <cell r="V82" t="str">
            <v xml:space="preserve"> </v>
          </cell>
          <cell r="W82" t="str">
            <v xml:space="preserve"> </v>
          </cell>
          <cell r="X82" t="str">
            <v xml:space="preserve"> </v>
          </cell>
          <cell r="Y82" t="str">
            <v xml:space="preserve"> </v>
          </cell>
          <cell r="Z82" t="str">
            <v xml:space="preserve"> </v>
          </cell>
          <cell r="AA82">
            <v>3</v>
          </cell>
        </row>
        <row r="83">
          <cell r="A83">
            <v>770304</v>
          </cell>
          <cell r="B83" t="str">
            <v xml:space="preserve"> </v>
          </cell>
          <cell r="C83" t="str">
            <v xml:space="preserve"> </v>
          </cell>
          <cell r="D83" t="str">
            <v xml:space="preserve"> </v>
          </cell>
          <cell r="E83" t="str">
            <v xml:space="preserve"> </v>
          </cell>
          <cell r="F83" t="str">
            <v xml:space="preserve"> </v>
          </cell>
          <cell r="G83" t="str">
            <v xml:space="preserve"> </v>
          </cell>
          <cell r="H83" t="str">
            <v xml:space="preserve"> </v>
          </cell>
          <cell r="I83" t="str">
            <v>Y</v>
          </cell>
          <cell r="J83" t="str">
            <v xml:space="preserve"> </v>
          </cell>
          <cell r="K83" t="str">
            <v xml:space="preserve"> </v>
          </cell>
          <cell r="L83" t="str">
            <v xml:space="preserve"> </v>
          </cell>
          <cell r="M83" t="str">
            <v xml:space="preserve"> </v>
          </cell>
          <cell r="N83" t="str">
            <v xml:space="preserve"> </v>
          </cell>
          <cell r="O83" t="str">
            <v xml:space="preserve"> </v>
          </cell>
          <cell r="P83" t="str">
            <v xml:space="preserve"> </v>
          </cell>
          <cell r="Q83" t="str">
            <v xml:space="preserve"> </v>
          </cell>
          <cell r="R83" t="str">
            <v xml:space="preserve"> </v>
          </cell>
          <cell r="S83" t="str">
            <v xml:space="preserve"> </v>
          </cell>
          <cell r="T83" t="str">
            <v xml:space="preserve"> </v>
          </cell>
          <cell r="U83" t="str">
            <v xml:space="preserve"> </v>
          </cell>
          <cell r="V83" t="str">
            <v xml:space="preserve"> </v>
          </cell>
          <cell r="W83" t="str">
            <v xml:space="preserve"> </v>
          </cell>
          <cell r="X83" t="str">
            <v xml:space="preserve"> </v>
          </cell>
          <cell r="Y83" t="str">
            <v xml:space="preserve"> </v>
          </cell>
          <cell r="Z83" t="str">
            <v xml:space="preserve"> </v>
          </cell>
          <cell r="AA83">
            <v>3</v>
          </cell>
        </row>
        <row r="84">
          <cell r="A84">
            <v>770307</v>
          </cell>
          <cell r="B84" t="str">
            <v xml:space="preserve"> </v>
          </cell>
          <cell r="C84" t="str">
            <v xml:space="preserve"> </v>
          </cell>
          <cell r="D84" t="str">
            <v xml:space="preserve"> </v>
          </cell>
          <cell r="E84" t="str">
            <v xml:space="preserve"> </v>
          </cell>
          <cell r="F84" t="str">
            <v xml:space="preserve"> </v>
          </cell>
          <cell r="G84" t="str">
            <v xml:space="preserve"> </v>
          </cell>
          <cell r="H84" t="str">
            <v xml:space="preserve"> </v>
          </cell>
          <cell r="I84" t="str">
            <v xml:space="preserve"> </v>
          </cell>
          <cell r="J84" t="str">
            <v xml:space="preserve"> </v>
          </cell>
          <cell r="K84" t="str">
            <v xml:space="preserve"> </v>
          </cell>
          <cell r="L84" t="str">
            <v xml:space="preserve"> </v>
          </cell>
          <cell r="M84" t="str">
            <v xml:space="preserve"> </v>
          </cell>
          <cell r="N84" t="str">
            <v xml:space="preserve"> </v>
          </cell>
          <cell r="O84" t="str">
            <v xml:space="preserve"> </v>
          </cell>
          <cell r="P84" t="str">
            <v xml:space="preserve"> </v>
          </cell>
          <cell r="Q84" t="str">
            <v xml:space="preserve"> </v>
          </cell>
          <cell r="R84" t="str">
            <v xml:space="preserve"> </v>
          </cell>
          <cell r="S84" t="str">
            <v>Y</v>
          </cell>
          <cell r="T84" t="str">
            <v xml:space="preserve"> </v>
          </cell>
          <cell r="U84" t="str">
            <v xml:space="preserve"> </v>
          </cell>
          <cell r="V84" t="str">
            <v xml:space="preserve"> </v>
          </cell>
          <cell r="W84" t="str">
            <v xml:space="preserve"> </v>
          </cell>
          <cell r="X84" t="str">
            <v xml:space="preserve"> </v>
          </cell>
          <cell r="Y84" t="str">
            <v xml:space="preserve"> </v>
          </cell>
          <cell r="Z84" t="str">
            <v xml:space="preserve"> </v>
          </cell>
          <cell r="AA84">
            <v>3</v>
          </cell>
        </row>
        <row r="85">
          <cell r="A85">
            <v>770314</v>
          </cell>
          <cell r="B85" t="str">
            <v xml:space="preserve"> </v>
          </cell>
          <cell r="C85" t="str">
            <v xml:space="preserve"> </v>
          </cell>
          <cell r="D85" t="str">
            <v xml:space="preserve"> </v>
          </cell>
          <cell r="E85" t="str">
            <v xml:space="preserve"> </v>
          </cell>
          <cell r="F85" t="str">
            <v xml:space="preserve"> </v>
          </cell>
          <cell r="G85" t="str">
            <v xml:space="preserve"> </v>
          </cell>
          <cell r="H85" t="str">
            <v xml:space="preserve"> </v>
          </cell>
          <cell r="I85" t="str">
            <v>Y</v>
          </cell>
          <cell r="J85" t="str">
            <v xml:space="preserve"> </v>
          </cell>
          <cell r="K85" t="str">
            <v xml:space="preserve"> </v>
          </cell>
          <cell r="L85" t="str">
            <v xml:space="preserve"> </v>
          </cell>
          <cell r="M85" t="str">
            <v xml:space="preserve"> </v>
          </cell>
          <cell r="N85" t="str">
            <v xml:space="preserve"> </v>
          </cell>
          <cell r="O85" t="str">
            <v xml:space="preserve"> </v>
          </cell>
          <cell r="P85" t="str">
            <v xml:space="preserve"> </v>
          </cell>
          <cell r="Q85" t="str">
            <v xml:space="preserve"> </v>
          </cell>
          <cell r="R85" t="str">
            <v xml:space="preserve"> </v>
          </cell>
          <cell r="S85" t="str">
            <v xml:space="preserve"> </v>
          </cell>
          <cell r="T85" t="str">
            <v xml:space="preserve"> </v>
          </cell>
          <cell r="U85" t="str">
            <v xml:space="preserve"> </v>
          </cell>
          <cell r="V85" t="str">
            <v xml:space="preserve"> </v>
          </cell>
          <cell r="W85" t="str">
            <v xml:space="preserve"> </v>
          </cell>
          <cell r="X85" t="str">
            <v xml:space="preserve"> </v>
          </cell>
          <cell r="Y85" t="str">
            <v xml:space="preserve"> </v>
          </cell>
          <cell r="Z85" t="str">
            <v xml:space="preserve"> </v>
          </cell>
          <cell r="AA85">
            <v>3</v>
          </cell>
        </row>
        <row r="86">
          <cell r="A86">
            <v>770316</v>
          </cell>
          <cell r="B86" t="str">
            <v xml:space="preserve"> </v>
          </cell>
          <cell r="C86" t="str">
            <v xml:space="preserve"> </v>
          </cell>
          <cell r="D86" t="str">
            <v>Y</v>
          </cell>
          <cell r="E86" t="str">
            <v xml:space="preserve"> </v>
          </cell>
          <cell r="F86" t="str">
            <v xml:space="preserve"> </v>
          </cell>
          <cell r="G86" t="str">
            <v xml:space="preserve"> </v>
          </cell>
          <cell r="H86" t="str">
            <v xml:space="preserve"> </v>
          </cell>
          <cell r="I86" t="str">
            <v xml:space="preserve"> </v>
          </cell>
          <cell r="J86" t="str">
            <v xml:space="preserve"> </v>
          </cell>
          <cell r="K86" t="str">
            <v xml:space="preserve"> </v>
          </cell>
          <cell r="L86" t="str">
            <v xml:space="preserve"> </v>
          </cell>
          <cell r="M86" t="str">
            <v xml:space="preserve"> </v>
          </cell>
          <cell r="N86" t="str">
            <v xml:space="preserve"> </v>
          </cell>
          <cell r="O86" t="str">
            <v xml:space="preserve"> </v>
          </cell>
          <cell r="P86" t="str">
            <v xml:space="preserve"> </v>
          </cell>
          <cell r="Q86" t="str">
            <v xml:space="preserve"> </v>
          </cell>
          <cell r="R86" t="str">
            <v xml:space="preserve"> </v>
          </cell>
          <cell r="S86" t="str">
            <v xml:space="preserve"> </v>
          </cell>
          <cell r="T86" t="str">
            <v xml:space="preserve"> </v>
          </cell>
          <cell r="U86" t="str">
            <v xml:space="preserve"> </v>
          </cell>
          <cell r="V86" t="str">
            <v xml:space="preserve"> </v>
          </cell>
          <cell r="W86" t="str">
            <v xml:space="preserve"> </v>
          </cell>
          <cell r="X86" t="str">
            <v xml:space="preserve"> </v>
          </cell>
          <cell r="Y86" t="str">
            <v xml:space="preserve"> </v>
          </cell>
          <cell r="Z86" t="str">
            <v xml:space="preserve"> </v>
          </cell>
          <cell r="AA86">
            <v>3</v>
          </cell>
        </row>
        <row r="87">
          <cell r="A87">
            <v>770326</v>
          </cell>
          <cell r="B87" t="str">
            <v xml:space="preserve"> </v>
          </cell>
          <cell r="C87" t="str">
            <v xml:space="preserve"> </v>
          </cell>
          <cell r="D87" t="str">
            <v xml:space="preserve"> </v>
          </cell>
          <cell r="E87" t="str">
            <v xml:space="preserve"> </v>
          </cell>
          <cell r="F87" t="str">
            <v xml:space="preserve"> </v>
          </cell>
          <cell r="G87" t="str">
            <v xml:space="preserve"> </v>
          </cell>
          <cell r="H87" t="str">
            <v xml:space="preserve"> </v>
          </cell>
          <cell r="I87" t="str">
            <v>Y</v>
          </cell>
          <cell r="J87" t="str">
            <v xml:space="preserve"> </v>
          </cell>
          <cell r="K87" t="str">
            <v xml:space="preserve"> </v>
          </cell>
          <cell r="L87" t="str">
            <v xml:space="preserve"> </v>
          </cell>
          <cell r="M87" t="str">
            <v xml:space="preserve"> </v>
          </cell>
          <cell r="N87" t="str">
            <v xml:space="preserve"> </v>
          </cell>
          <cell r="O87" t="str">
            <v xml:space="preserve"> </v>
          </cell>
          <cell r="P87" t="str">
            <v xml:space="preserve"> </v>
          </cell>
          <cell r="Q87" t="str">
            <v xml:space="preserve"> </v>
          </cell>
          <cell r="R87" t="str">
            <v xml:space="preserve"> </v>
          </cell>
          <cell r="S87" t="str">
            <v xml:space="preserve"> </v>
          </cell>
          <cell r="T87" t="str">
            <v xml:space="preserve"> </v>
          </cell>
          <cell r="U87" t="str">
            <v xml:space="preserve"> </v>
          </cell>
          <cell r="V87" t="str">
            <v xml:space="preserve"> </v>
          </cell>
          <cell r="W87" t="str">
            <v xml:space="preserve"> </v>
          </cell>
          <cell r="X87" t="str">
            <v xml:space="preserve"> </v>
          </cell>
          <cell r="Y87" t="str">
            <v xml:space="preserve"> </v>
          </cell>
          <cell r="Z87" t="str">
            <v xml:space="preserve"> </v>
          </cell>
          <cell r="AA87">
            <v>3</v>
          </cell>
        </row>
        <row r="88">
          <cell r="A88">
            <v>770322</v>
          </cell>
          <cell r="B88" t="str">
            <v xml:space="preserve"> </v>
          </cell>
          <cell r="C88" t="str">
            <v xml:space="preserve"> </v>
          </cell>
          <cell r="D88" t="str">
            <v xml:space="preserve"> </v>
          </cell>
          <cell r="E88" t="str">
            <v xml:space="preserve"> </v>
          </cell>
          <cell r="F88" t="str">
            <v xml:space="preserve"> </v>
          </cell>
          <cell r="G88" t="str">
            <v xml:space="preserve"> </v>
          </cell>
          <cell r="H88" t="str">
            <v xml:space="preserve"> </v>
          </cell>
          <cell r="I88" t="str">
            <v>Y</v>
          </cell>
          <cell r="J88" t="str">
            <v xml:space="preserve"> </v>
          </cell>
          <cell r="K88" t="str">
            <v xml:space="preserve"> </v>
          </cell>
          <cell r="L88" t="str">
            <v xml:space="preserve"> </v>
          </cell>
          <cell r="M88" t="str">
            <v xml:space="preserve"> </v>
          </cell>
          <cell r="N88" t="str">
            <v xml:space="preserve"> </v>
          </cell>
          <cell r="O88" t="str">
            <v xml:space="preserve"> </v>
          </cell>
          <cell r="P88" t="str">
            <v xml:space="preserve"> </v>
          </cell>
          <cell r="Q88" t="str">
            <v xml:space="preserve"> </v>
          </cell>
          <cell r="R88" t="str">
            <v xml:space="preserve"> </v>
          </cell>
          <cell r="S88" t="str">
            <v xml:space="preserve"> </v>
          </cell>
          <cell r="T88" t="str">
            <v xml:space="preserve"> </v>
          </cell>
          <cell r="U88" t="str">
            <v xml:space="preserve"> </v>
          </cell>
          <cell r="V88" t="str">
            <v xml:space="preserve"> </v>
          </cell>
          <cell r="W88" t="str">
            <v xml:space="preserve"> </v>
          </cell>
          <cell r="X88" t="str">
            <v xml:space="preserve"> </v>
          </cell>
          <cell r="Y88" t="str">
            <v xml:space="preserve"> </v>
          </cell>
          <cell r="Z88" t="str">
            <v xml:space="preserve"> </v>
          </cell>
          <cell r="AA88">
            <v>3</v>
          </cell>
        </row>
        <row r="89">
          <cell r="A89">
            <v>770328</v>
          </cell>
          <cell r="B89" t="str">
            <v xml:space="preserve"> </v>
          </cell>
          <cell r="C89" t="str">
            <v xml:space="preserve"> </v>
          </cell>
          <cell r="D89" t="str">
            <v xml:space="preserve"> </v>
          </cell>
          <cell r="E89" t="str">
            <v xml:space="preserve"> </v>
          </cell>
          <cell r="F89" t="str">
            <v xml:space="preserve"> </v>
          </cell>
          <cell r="G89" t="str">
            <v xml:space="preserve"> </v>
          </cell>
          <cell r="H89" t="str">
            <v xml:space="preserve"> </v>
          </cell>
          <cell r="I89" t="str">
            <v>Y</v>
          </cell>
          <cell r="J89" t="str">
            <v xml:space="preserve"> </v>
          </cell>
          <cell r="K89" t="str">
            <v xml:space="preserve"> </v>
          </cell>
          <cell r="L89" t="str">
            <v xml:space="preserve"> </v>
          </cell>
          <cell r="M89" t="str">
            <v xml:space="preserve"> </v>
          </cell>
          <cell r="N89" t="str">
            <v xml:space="preserve"> </v>
          </cell>
          <cell r="O89" t="str">
            <v xml:space="preserve"> </v>
          </cell>
          <cell r="P89" t="str">
            <v xml:space="preserve"> </v>
          </cell>
          <cell r="Q89" t="str">
            <v xml:space="preserve"> </v>
          </cell>
          <cell r="R89" t="str">
            <v xml:space="preserve"> </v>
          </cell>
          <cell r="S89" t="str">
            <v xml:space="preserve"> </v>
          </cell>
          <cell r="T89" t="str">
            <v xml:space="preserve"> </v>
          </cell>
          <cell r="U89" t="str">
            <v xml:space="preserve"> </v>
          </cell>
          <cell r="V89" t="str">
            <v xml:space="preserve"> </v>
          </cell>
          <cell r="W89" t="str">
            <v xml:space="preserve"> </v>
          </cell>
          <cell r="X89" t="str">
            <v xml:space="preserve"> </v>
          </cell>
          <cell r="Y89" t="str">
            <v xml:space="preserve"> </v>
          </cell>
          <cell r="Z89" t="str">
            <v xml:space="preserve"> </v>
          </cell>
          <cell r="AA89">
            <v>3</v>
          </cell>
        </row>
        <row r="90">
          <cell r="A90">
            <v>770334</v>
          </cell>
          <cell r="B90" t="str">
            <v xml:space="preserve"> </v>
          </cell>
          <cell r="C90" t="str">
            <v xml:space="preserve"> </v>
          </cell>
          <cell r="D90" t="str">
            <v xml:space="preserve"> </v>
          </cell>
          <cell r="E90" t="str">
            <v>Y</v>
          </cell>
          <cell r="F90" t="str">
            <v xml:space="preserve"> </v>
          </cell>
          <cell r="G90" t="str">
            <v xml:space="preserve"> </v>
          </cell>
          <cell r="H90" t="str">
            <v xml:space="preserve"> </v>
          </cell>
          <cell r="I90" t="str">
            <v xml:space="preserve"> </v>
          </cell>
          <cell r="J90" t="str">
            <v xml:space="preserve"> </v>
          </cell>
          <cell r="K90" t="str">
            <v xml:space="preserve"> </v>
          </cell>
          <cell r="L90" t="str">
            <v xml:space="preserve"> </v>
          </cell>
          <cell r="M90" t="str">
            <v xml:space="preserve"> </v>
          </cell>
          <cell r="N90" t="str">
            <v xml:space="preserve"> </v>
          </cell>
          <cell r="O90" t="str">
            <v xml:space="preserve"> </v>
          </cell>
          <cell r="P90" t="str">
            <v xml:space="preserve"> </v>
          </cell>
          <cell r="Q90" t="str">
            <v xml:space="preserve"> </v>
          </cell>
          <cell r="R90" t="str">
            <v xml:space="preserve"> </v>
          </cell>
          <cell r="S90" t="str">
            <v xml:space="preserve"> </v>
          </cell>
          <cell r="T90" t="str">
            <v xml:space="preserve"> </v>
          </cell>
          <cell r="U90" t="str">
            <v xml:space="preserve"> </v>
          </cell>
          <cell r="V90" t="str">
            <v xml:space="preserve"> </v>
          </cell>
          <cell r="W90" t="str">
            <v xml:space="preserve"> </v>
          </cell>
          <cell r="X90" t="str">
            <v xml:space="preserve"> </v>
          </cell>
          <cell r="Y90" t="str">
            <v xml:space="preserve"> </v>
          </cell>
          <cell r="Z90" t="str">
            <v xml:space="preserve"> </v>
          </cell>
          <cell r="AA90">
            <v>4</v>
          </cell>
        </row>
        <row r="91">
          <cell r="A91">
            <v>770339</v>
          </cell>
          <cell r="B91" t="str">
            <v xml:space="preserve"> </v>
          </cell>
          <cell r="C91" t="str">
            <v xml:space="preserve"> </v>
          </cell>
          <cell r="D91" t="str">
            <v>Y</v>
          </cell>
          <cell r="E91" t="str">
            <v xml:space="preserve"> </v>
          </cell>
          <cell r="F91" t="str">
            <v xml:space="preserve"> </v>
          </cell>
          <cell r="G91" t="str">
            <v xml:space="preserve"> </v>
          </cell>
          <cell r="H91" t="str">
            <v xml:space="preserve"> </v>
          </cell>
          <cell r="I91" t="str">
            <v xml:space="preserve"> </v>
          </cell>
          <cell r="J91" t="str">
            <v xml:space="preserve"> </v>
          </cell>
          <cell r="K91" t="str">
            <v xml:space="preserve"> </v>
          </cell>
          <cell r="L91" t="str">
            <v xml:space="preserve"> </v>
          </cell>
          <cell r="M91" t="str">
            <v xml:space="preserve"> </v>
          </cell>
          <cell r="N91" t="str">
            <v xml:space="preserve"> </v>
          </cell>
          <cell r="O91" t="str">
            <v xml:space="preserve"> </v>
          </cell>
          <cell r="P91" t="str">
            <v xml:space="preserve"> </v>
          </cell>
          <cell r="Q91" t="str">
            <v xml:space="preserve"> </v>
          </cell>
          <cell r="R91" t="str">
            <v xml:space="preserve"> </v>
          </cell>
          <cell r="S91" t="str">
            <v xml:space="preserve"> </v>
          </cell>
          <cell r="T91" t="str">
            <v xml:space="preserve"> </v>
          </cell>
          <cell r="U91" t="str">
            <v xml:space="preserve"> </v>
          </cell>
          <cell r="V91" t="str">
            <v xml:space="preserve"> </v>
          </cell>
          <cell r="W91" t="str">
            <v xml:space="preserve"> </v>
          </cell>
          <cell r="X91" t="str">
            <v xml:space="preserve"> </v>
          </cell>
          <cell r="Y91" t="str">
            <v xml:space="preserve"> </v>
          </cell>
          <cell r="Z91" t="str">
            <v xml:space="preserve"> </v>
          </cell>
          <cell r="AA91">
            <v>3</v>
          </cell>
        </row>
        <row r="92">
          <cell r="A92">
            <v>770342</v>
          </cell>
          <cell r="B92" t="str">
            <v xml:space="preserve"> </v>
          </cell>
          <cell r="C92" t="str">
            <v xml:space="preserve"> </v>
          </cell>
          <cell r="D92" t="str">
            <v xml:space="preserve"> </v>
          </cell>
          <cell r="E92" t="str">
            <v xml:space="preserve"> </v>
          </cell>
          <cell r="F92" t="str">
            <v xml:space="preserve"> </v>
          </cell>
          <cell r="G92" t="str">
            <v xml:space="preserve"> </v>
          </cell>
          <cell r="H92" t="str">
            <v xml:space="preserve"> </v>
          </cell>
          <cell r="I92" t="str">
            <v xml:space="preserve"> </v>
          </cell>
          <cell r="J92" t="str">
            <v xml:space="preserve"> </v>
          </cell>
          <cell r="K92" t="str">
            <v xml:space="preserve"> </v>
          </cell>
          <cell r="L92" t="str">
            <v xml:space="preserve"> </v>
          </cell>
          <cell r="M92" t="str">
            <v xml:space="preserve"> </v>
          </cell>
          <cell r="N92" t="str">
            <v>Y</v>
          </cell>
          <cell r="O92" t="str">
            <v xml:space="preserve"> </v>
          </cell>
          <cell r="P92" t="str">
            <v xml:space="preserve"> </v>
          </cell>
          <cell r="Q92" t="str">
            <v xml:space="preserve"> </v>
          </cell>
          <cell r="R92" t="str">
            <v xml:space="preserve"> </v>
          </cell>
          <cell r="S92" t="str">
            <v xml:space="preserve"> </v>
          </cell>
          <cell r="T92" t="str">
            <v xml:space="preserve"> </v>
          </cell>
          <cell r="U92" t="str">
            <v xml:space="preserve"> </v>
          </cell>
          <cell r="V92" t="str">
            <v xml:space="preserve"> </v>
          </cell>
          <cell r="W92" t="str">
            <v xml:space="preserve"> </v>
          </cell>
          <cell r="X92" t="str">
            <v xml:space="preserve"> </v>
          </cell>
          <cell r="Y92" t="str">
            <v xml:space="preserve"> </v>
          </cell>
          <cell r="Z92" t="str">
            <v xml:space="preserve"> </v>
          </cell>
          <cell r="AA92">
            <v>3</v>
          </cell>
        </row>
        <row r="93">
          <cell r="A93">
            <v>770347</v>
          </cell>
          <cell r="B93" t="str">
            <v xml:space="preserve"> </v>
          </cell>
          <cell r="C93" t="str">
            <v xml:space="preserve"> </v>
          </cell>
          <cell r="D93" t="str">
            <v>Y</v>
          </cell>
          <cell r="E93" t="str">
            <v xml:space="preserve"> </v>
          </cell>
          <cell r="F93" t="str">
            <v xml:space="preserve"> </v>
          </cell>
          <cell r="G93" t="str">
            <v xml:space="preserve"> </v>
          </cell>
          <cell r="H93" t="str">
            <v xml:space="preserve"> </v>
          </cell>
          <cell r="I93" t="str">
            <v xml:space="preserve"> </v>
          </cell>
          <cell r="J93" t="str">
            <v xml:space="preserve"> </v>
          </cell>
          <cell r="K93" t="str">
            <v xml:space="preserve"> </v>
          </cell>
          <cell r="L93" t="str">
            <v xml:space="preserve"> </v>
          </cell>
          <cell r="M93" t="str">
            <v xml:space="preserve"> </v>
          </cell>
          <cell r="N93" t="str">
            <v xml:space="preserve"> </v>
          </cell>
          <cell r="O93" t="str">
            <v xml:space="preserve"> </v>
          </cell>
          <cell r="P93" t="str">
            <v xml:space="preserve"> </v>
          </cell>
          <cell r="Q93" t="str">
            <v xml:space="preserve"> </v>
          </cell>
          <cell r="R93" t="str">
            <v xml:space="preserve"> </v>
          </cell>
          <cell r="S93" t="str">
            <v xml:space="preserve"> </v>
          </cell>
          <cell r="T93" t="str">
            <v xml:space="preserve"> </v>
          </cell>
          <cell r="U93" t="str">
            <v xml:space="preserve"> </v>
          </cell>
          <cell r="V93" t="str">
            <v xml:space="preserve"> </v>
          </cell>
          <cell r="W93" t="str">
            <v xml:space="preserve"> </v>
          </cell>
          <cell r="X93" t="str">
            <v xml:space="preserve"> </v>
          </cell>
          <cell r="Y93" t="str">
            <v xml:space="preserve"> </v>
          </cell>
          <cell r="Z93" t="str">
            <v xml:space="preserve"> </v>
          </cell>
          <cell r="AA93">
            <v>3</v>
          </cell>
        </row>
        <row r="94">
          <cell r="A94">
            <v>770349</v>
          </cell>
          <cell r="B94" t="str">
            <v xml:space="preserve"> </v>
          </cell>
          <cell r="C94" t="str">
            <v xml:space="preserve"> </v>
          </cell>
          <cell r="D94" t="str">
            <v>Y</v>
          </cell>
          <cell r="E94" t="str">
            <v xml:space="preserve"> </v>
          </cell>
          <cell r="F94" t="str">
            <v xml:space="preserve"> </v>
          </cell>
          <cell r="G94" t="str">
            <v xml:space="preserve"> </v>
          </cell>
          <cell r="H94" t="str">
            <v xml:space="preserve"> </v>
          </cell>
          <cell r="I94" t="str">
            <v xml:space="preserve"> </v>
          </cell>
          <cell r="J94" t="str">
            <v xml:space="preserve"> </v>
          </cell>
          <cell r="K94" t="str">
            <v xml:space="preserve"> </v>
          </cell>
          <cell r="L94" t="str">
            <v xml:space="preserve"> </v>
          </cell>
          <cell r="M94" t="str">
            <v xml:space="preserve"> </v>
          </cell>
          <cell r="N94" t="str">
            <v xml:space="preserve"> </v>
          </cell>
          <cell r="O94" t="str">
            <v xml:space="preserve"> </v>
          </cell>
          <cell r="P94" t="str">
            <v xml:space="preserve"> </v>
          </cell>
          <cell r="Q94" t="str">
            <v xml:space="preserve"> </v>
          </cell>
          <cell r="R94" t="str">
            <v xml:space="preserve"> </v>
          </cell>
          <cell r="S94" t="str">
            <v xml:space="preserve"> </v>
          </cell>
          <cell r="T94" t="str">
            <v xml:space="preserve"> </v>
          </cell>
          <cell r="U94" t="str">
            <v xml:space="preserve"> </v>
          </cell>
          <cell r="V94" t="str">
            <v xml:space="preserve"> </v>
          </cell>
          <cell r="W94" t="str">
            <v xml:space="preserve"> </v>
          </cell>
          <cell r="X94" t="str">
            <v xml:space="preserve"> </v>
          </cell>
          <cell r="Y94" t="str">
            <v xml:space="preserve"> </v>
          </cell>
          <cell r="Z94" t="str">
            <v xml:space="preserve"> </v>
          </cell>
          <cell r="AA94">
            <v>3</v>
          </cell>
        </row>
        <row r="95">
          <cell r="A95">
            <v>770353</v>
          </cell>
          <cell r="B95" t="str">
            <v xml:space="preserve"> </v>
          </cell>
          <cell r="C95" t="str">
            <v xml:space="preserve"> </v>
          </cell>
          <cell r="D95" t="str">
            <v xml:space="preserve"> </v>
          </cell>
          <cell r="E95" t="str">
            <v xml:space="preserve"> </v>
          </cell>
          <cell r="F95" t="str">
            <v xml:space="preserve"> </v>
          </cell>
          <cell r="G95" t="str">
            <v xml:space="preserve"> </v>
          </cell>
          <cell r="H95" t="str">
            <v xml:space="preserve"> </v>
          </cell>
          <cell r="I95" t="str">
            <v xml:space="preserve"> </v>
          </cell>
          <cell r="J95" t="str">
            <v xml:space="preserve"> </v>
          </cell>
          <cell r="K95" t="str">
            <v xml:space="preserve"> </v>
          </cell>
          <cell r="L95" t="str">
            <v xml:space="preserve"> </v>
          </cell>
          <cell r="M95" t="str">
            <v xml:space="preserve"> </v>
          </cell>
          <cell r="N95" t="str">
            <v xml:space="preserve"> </v>
          </cell>
          <cell r="O95" t="str">
            <v xml:space="preserve"> </v>
          </cell>
          <cell r="P95" t="str">
            <v xml:space="preserve"> </v>
          </cell>
          <cell r="Q95" t="str">
            <v xml:space="preserve"> </v>
          </cell>
          <cell r="R95" t="str">
            <v xml:space="preserve"> </v>
          </cell>
          <cell r="S95" t="str">
            <v xml:space="preserve"> </v>
          </cell>
          <cell r="T95" t="str">
            <v xml:space="preserve"> </v>
          </cell>
          <cell r="U95" t="str">
            <v xml:space="preserve"> </v>
          </cell>
          <cell r="V95" t="str">
            <v xml:space="preserve"> </v>
          </cell>
          <cell r="W95" t="str">
            <v xml:space="preserve"> </v>
          </cell>
          <cell r="X95" t="str">
            <v>Y</v>
          </cell>
          <cell r="Y95" t="str">
            <v xml:space="preserve"> </v>
          </cell>
          <cell r="Z95" t="str">
            <v xml:space="preserve"> </v>
          </cell>
          <cell r="AA95">
            <v>3</v>
          </cell>
        </row>
        <row r="96">
          <cell r="A96">
            <v>770357</v>
          </cell>
          <cell r="B96" t="str">
            <v xml:space="preserve"> </v>
          </cell>
          <cell r="C96" t="str">
            <v xml:space="preserve"> </v>
          </cell>
          <cell r="D96" t="str">
            <v xml:space="preserve"> </v>
          </cell>
          <cell r="E96" t="str">
            <v xml:space="preserve"> </v>
          </cell>
          <cell r="F96" t="str">
            <v xml:space="preserve"> </v>
          </cell>
          <cell r="G96" t="str">
            <v xml:space="preserve"> </v>
          </cell>
          <cell r="H96" t="str">
            <v xml:space="preserve"> </v>
          </cell>
          <cell r="I96" t="str">
            <v xml:space="preserve"> </v>
          </cell>
          <cell r="J96" t="str">
            <v xml:space="preserve"> </v>
          </cell>
          <cell r="K96" t="str">
            <v xml:space="preserve"> </v>
          </cell>
          <cell r="L96" t="str">
            <v xml:space="preserve"> </v>
          </cell>
          <cell r="M96" t="str">
            <v xml:space="preserve"> </v>
          </cell>
          <cell r="N96" t="str">
            <v xml:space="preserve"> </v>
          </cell>
          <cell r="O96" t="str">
            <v xml:space="preserve"> </v>
          </cell>
          <cell r="P96" t="str">
            <v xml:space="preserve"> </v>
          </cell>
          <cell r="Q96" t="str">
            <v xml:space="preserve"> </v>
          </cell>
          <cell r="R96" t="str">
            <v xml:space="preserve"> </v>
          </cell>
          <cell r="S96" t="str">
            <v xml:space="preserve"> </v>
          </cell>
          <cell r="T96" t="str">
            <v xml:space="preserve"> </v>
          </cell>
          <cell r="U96" t="str">
            <v xml:space="preserve"> </v>
          </cell>
          <cell r="V96" t="str">
            <v xml:space="preserve"> </v>
          </cell>
          <cell r="W96" t="str">
            <v xml:space="preserve"> </v>
          </cell>
          <cell r="X96" t="str">
            <v>Y</v>
          </cell>
          <cell r="Y96" t="str">
            <v xml:space="preserve"> </v>
          </cell>
          <cell r="Z96" t="str">
            <v xml:space="preserve"> </v>
          </cell>
          <cell r="AA96">
            <v>3</v>
          </cell>
        </row>
        <row r="97">
          <cell r="A97">
            <v>770361</v>
          </cell>
          <cell r="B97" t="str">
            <v xml:space="preserve"> </v>
          </cell>
          <cell r="C97" t="str">
            <v xml:space="preserve"> </v>
          </cell>
          <cell r="D97" t="str">
            <v xml:space="preserve"> </v>
          </cell>
          <cell r="E97" t="str">
            <v xml:space="preserve"> </v>
          </cell>
          <cell r="F97" t="str">
            <v xml:space="preserve"> </v>
          </cell>
          <cell r="G97" t="str">
            <v xml:space="preserve"> </v>
          </cell>
          <cell r="H97" t="str">
            <v xml:space="preserve"> </v>
          </cell>
          <cell r="I97" t="str">
            <v xml:space="preserve"> </v>
          </cell>
          <cell r="J97" t="str">
            <v xml:space="preserve"> </v>
          </cell>
          <cell r="K97" t="str">
            <v xml:space="preserve"> </v>
          </cell>
          <cell r="L97" t="str">
            <v xml:space="preserve"> </v>
          </cell>
          <cell r="M97" t="str">
            <v xml:space="preserve"> </v>
          </cell>
          <cell r="N97" t="str">
            <v xml:space="preserve"> </v>
          </cell>
          <cell r="O97" t="str">
            <v xml:space="preserve"> </v>
          </cell>
          <cell r="P97" t="str">
            <v xml:space="preserve"> </v>
          </cell>
          <cell r="Q97" t="str">
            <v xml:space="preserve"> </v>
          </cell>
          <cell r="R97" t="str">
            <v xml:space="preserve"> </v>
          </cell>
          <cell r="S97" t="str">
            <v xml:space="preserve"> </v>
          </cell>
          <cell r="T97" t="str">
            <v xml:space="preserve"> </v>
          </cell>
          <cell r="U97" t="str">
            <v xml:space="preserve"> </v>
          </cell>
          <cell r="V97" t="str">
            <v xml:space="preserve"> </v>
          </cell>
          <cell r="W97" t="str">
            <v xml:space="preserve"> </v>
          </cell>
          <cell r="X97" t="str">
            <v>Y</v>
          </cell>
          <cell r="Y97" t="str">
            <v xml:space="preserve"> </v>
          </cell>
          <cell r="Z97" t="str">
            <v xml:space="preserve"> </v>
          </cell>
          <cell r="AA97">
            <v>3</v>
          </cell>
        </row>
        <row r="98">
          <cell r="A98">
            <v>770363</v>
          </cell>
          <cell r="B98" t="str">
            <v xml:space="preserve"> </v>
          </cell>
          <cell r="C98" t="str">
            <v xml:space="preserve"> </v>
          </cell>
          <cell r="D98" t="str">
            <v xml:space="preserve"> </v>
          </cell>
          <cell r="E98" t="str">
            <v xml:space="preserve"> </v>
          </cell>
          <cell r="F98" t="str">
            <v xml:space="preserve"> </v>
          </cell>
          <cell r="G98" t="str">
            <v xml:space="preserve"> </v>
          </cell>
          <cell r="H98" t="str">
            <v xml:space="preserve"> </v>
          </cell>
          <cell r="I98" t="str">
            <v xml:space="preserve"> </v>
          </cell>
          <cell r="J98" t="str">
            <v xml:space="preserve"> </v>
          </cell>
          <cell r="K98" t="str">
            <v xml:space="preserve"> </v>
          </cell>
          <cell r="L98" t="str">
            <v xml:space="preserve"> </v>
          </cell>
          <cell r="M98" t="str">
            <v xml:space="preserve"> </v>
          </cell>
          <cell r="N98" t="str">
            <v xml:space="preserve"> </v>
          </cell>
          <cell r="O98" t="str">
            <v xml:space="preserve"> </v>
          </cell>
          <cell r="P98" t="str">
            <v xml:space="preserve"> </v>
          </cell>
          <cell r="Q98" t="str">
            <v xml:space="preserve"> </v>
          </cell>
          <cell r="R98" t="str">
            <v xml:space="preserve"> </v>
          </cell>
          <cell r="S98" t="str">
            <v xml:space="preserve"> </v>
          </cell>
          <cell r="T98" t="str">
            <v xml:space="preserve"> </v>
          </cell>
          <cell r="U98" t="str">
            <v xml:space="preserve"> </v>
          </cell>
          <cell r="V98" t="str">
            <v xml:space="preserve"> </v>
          </cell>
          <cell r="W98" t="str">
            <v xml:space="preserve"> </v>
          </cell>
          <cell r="X98" t="str">
            <v xml:space="preserve"> </v>
          </cell>
          <cell r="Y98" t="str">
            <v>Y</v>
          </cell>
          <cell r="Z98" t="str">
            <v xml:space="preserve"> </v>
          </cell>
          <cell r="AA98">
            <v>4</v>
          </cell>
        </row>
        <row r="99">
          <cell r="A99">
            <v>770373</v>
          </cell>
          <cell r="B99" t="str">
            <v xml:space="preserve"> </v>
          </cell>
          <cell r="C99" t="str">
            <v xml:space="preserve"> </v>
          </cell>
          <cell r="D99" t="str">
            <v xml:space="preserve"> </v>
          </cell>
          <cell r="E99" t="str">
            <v xml:space="preserve"> </v>
          </cell>
          <cell r="F99" t="str">
            <v xml:space="preserve"> </v>
          </cell>
          <cell r="G99" t="str">
            <v xml:space="preserve"> </v>
          </cell>
          <cell r="H99" t="str">
            <v xml:space="preserve"> </v>
          </cell>
          <cell r="I99" t="str">
            <v xml:space="preserve"> </v>
          </cell>
          <cell r="J99" t="str">
            <v xml:space="preserve"> </v>
          </cell>
          <cell r="K99" t="str">
            <v xml:space="preserve"> </v>
          </cell>
          <cell r="L99" t="str">
            <v xml:space="preserve"> </v>
          </cell>
          <cell r="M99" t="str">
            <v xml:space="preserve"> </v>
          </cell>
          <cell r="N99" t="str">
            <v xml:space="preserve"> </v>
          </cell>
          <cell r="O99" t="str">
            <v xml:space="preserve"> </v>
          </cell>
          <cell r="P99" t="str">
            <v xml:space="preserve"> </v>
          </cell>
          <cell r="Q99" t="str">
            <v xml:space="preserve"> </v>
          </cell>
          <cell r="R99" t="str">
            <v xml:space="preserve"> </v>
          </cell>
          <cell r="S99" t="str">
            <v xml:space="preserve"> </v>
          </cell>
          <cell r="T99" t="str">
            <v xml:space="preserve"> </v>
          </cell>
          <cell r="U99" t="str">
            <v xml:space="preserve"> </v>
          </cell>
          <cell r="V99" t="str">
            <v xml:space="preserve"> </v>
          </cell>
          <cell r="W99" t="str">
            <v xml:space="preserve"> </v>
          </cell>
          <cell r="X99" t="str">
            <v>Y</v>
          </cell>
          <cell r="Y99" t="str">
            <v xml:space="preserve"> </v>
          </cell>
          <cell r="Z99" t="str">
            <v xml:space="preserve"> </v>
          </cell>
          <cell r="AA99">
            <v>3</v>
          </cell>
        </row>
        <row r="100">
          <cell r="A100">
            <v>770377</v>
          </cell>
          <cell r="B100" t="str">
            <v xml:space="preserve"> </v>
          </cell>
          <cell r="C100" t="str">
            <v xml:space="preserve"> </v>
          </cell>
          <cell r="D100" t="str">
            <v xml:space="preserve"> </v>
          </cell>
          <cell r="E100" t="str">
            <v xml:space="preserve"> </v>
          </cell>
          <cell r="F100" t="str">
            <v xml:space="preserve"> </v>
          </cell>
          <cell r="G100" t="str">
            <v xml:space="preserve"> </v>
          </cell>
          <cell r="H100" t="str">
            <v xml:space="preserve"> </v>
          </cell>
          <cell r="I100" t="str">
            <v xml:space="preserve"> </v>
          </cell>
          <cell r="J100" t="str">
            <v xml:space="preserve"> </v>
          </cell>
          <cell r="K100" t="str">
            <v xml:space="preserve"> </v>
          </cell>
          <cell r="L100" t="str">
            <v xml:space="preserve"> </v>
          </cell>
          <cell r="M100" t="str">
            <v xml:space="preserve"> </v>
          </cell>
          <cell r="N100" t="str">
            <v xml:space="preserve"> </v>
          </cell>
          <cell r="O100" t="str">
            <v xml:space="preserve"> </v>
          </cell>
          <cell r="P100" t="str">
            <v xml:space="preserve"> </v>
          </cell>
          <cell r="Q100" t="str">
            <v xml:space="preserve"> </v>
          </cell>
          <cell r="R100" t="str">
            <v xml:space="preserve"> </v>
          </cell>
          <cell r="S100" t="str">
            <v xml:space="preserve"> </v>
          </cell>
          <cell r="T100" t="str">
            <v xml:space="preserve"> </v>
          </cell>
          <cell r="U100" t="str">
            <v xml:space="preserve"> </v>
          </cell>
          <cell r="V100" t="str">
            <v xml:space="preserve"> </v>
          </cell>
          <cell r="W100" t="str">
            <v xml:space="preserve"> </v>
          </cell>
          <cell r="X100" t="str">
            <v>Y</v>
          </cell>
          <cell r="Y100" t="str">
            <v xml:space="preserve"> </v>
          </cell>
          <cell r="Z100" t="str">
            <v xml:space="preserve"> </v>
          </cell>
          <cell r="AA100">
            <v>3</v>
          </cell>
        </row>
        <row r="101">
          <cell r="A101">
            <v>770379</v>
          </cell>
          <cell r="B101" t="str">
            <v xml:space="preserve"> </v>
          </cell>
          <cell r="C101" t="str">
            <v xml:space="preserve"> </v>
          </cell>
          <cell r="D101" t="str">
            <v xml:space="preserve"> </v>
          </cell>
          <cell r="E101" t="str">
            <v xml:space="preserve"> </v>
          </cell>
          <cell r="F101" t="str">
            <v xml:space="preserve"> </v>
          </cell>
          <cell r="G101" t="str">
            <v xml:space="preserve"> </v>
          </cell>
          <cell r="H101" t="str">
            <v xml:space="preserve"> </v>
          </cell>
          <cell r="I101" t="str">
            <v xml:space="preserve"> </v>
          </cell>
          <cell r="J101" t="str">
            <v xml:space="preserve"> </v>
          </cell>
          <cell r="K101" t="str">
            <v xml:space="preserve"> </v>
          </cell>
          <cell r="L101" t="str">
            <v xml:space="preserve"> </v>
          </cell>
          <cell r="M101" t="str">
            <v xml:space="preserve"> </v>
          </cell>
          <cell r="N101" t="str">
            <v xml:space="preserve"> </v>
          </cell>
          <cell r="O101" t="str">
            <v xml:space="preserve"> </v>
          </cell>
          <cell r="P101" t="str">
            <v xml:space="preserve"> </v>
          </cell>
          <cell r="Q101" t="str">
            <v xml:space="preserve"> </v>
          </cell>
          <cell r="R101" t="str">
            <v xml:space="preserve"> </v>
          </cell>
          <cell r="S101" t="str">
            <v xml:space="preserve"> </v>
          </cell>
          <cell r="T101" t="str">
            <v xml:space="preserve"> </v>
          </cell>
          <cell r="U101" t="str">
            <v xml:space="preserve"> </v>
          </cell>
          <cell r="V101" t="str">
            <v xml:space="preserve"> </v>
          </cell>
          <cell r="W101" t="str">
            <v xml:space="preserve"> </v>
          </cell>
          <cell r="X101" t="str">
            <v>Y</v>
          </cell>
          <cell r="Y101" t="str">
            <v xml:space="preserve"> </v>
          </cell>
          <cell r="Z101" t="str">
            <v xml:space="preserve"> </v>
          </cell>
          <cell r="AA101">
            <v>3</v>
          </cell>
        </row>
        <row r="102">
          <cell r="A102">
            <v>770383</v>
          </cell>
          <cell r="B102" t="str">
            <v xml:space="preserve"> </v>
          </cell>
          <cell r="C102" t="str">
            <v xml:space="preserve"> </v>
          </cell>
          <cell r="D102" t="str">
            <v>Y</v>
          </cell>
          <cell r="E102" t="str">
            <v xml:space="preserve"> </v>
          </cell>
          <cell r="F102" t="str">
            <v xml:space="preserve"> </v>
          </cell>
          <cell r="G102" t="str">
            <v xml:space="preserve"> </v>
          </cell>
          <cell r="H102" t="str">
            <v xml:space="preserve"> </v>
          </cell>
          <cell r="I102" t="str">
            <v xml:space="preserve"> </v>
          </cell>
          <cell r="J102" t="str">
            <v xml:space="preserve"> </v>
          </cell>
          <cell r="K102" t="str">
            <v xml:space="preserve"> </v>
          </cell>
          <cell r="L102" t="str">
            <v xml:space="preserve"> </v>
          </cell>
          <cell r="M102" t="str">
            <v xml:space="preserve"> </v>
          </cell>
          <cell r="N102" t="str">
            <v xml:space="preserve"> </v>
          </cell>
          <cell r="O102" t="str">
            <v xml:space="preserve"> </v>
          </cell>
          <cell r="P102" t="str">
            <v xml:space="preserve"> </v>
          </cell>
          <cell r="Q102" t="str">
            <v xml:space="preserve"> </v>
          </cell>
          <cell r="R102" t="str">
            <v xml:space="preserve"> </v>
          </cell>
          <cell r="S102" t="str">
            <v xml:space="preserve"> </v>
          </cell>
          <cell r="T102" t="str">
            <v xml:space="preserve"> </v>
          </cell>
          <cell r="U102" t="str">
            <v xml:space="preserve"> </v>
          </cell>
          <cell r="V102" t="str">
            <v xml:space="preserve"> </v>
          </cell>
          <cell r="W102" t="str">
            <v xml:space="preserve"> </v>
          </cell>
          <cell r="X102" t="str">
            <v xml:space="preserve"> </v>
          </cell>
          <cell r="Y102" t="str">
            <v xml:space="preserve"> </v>
          </cell>
          <cell r="Z102" t="str">
            <v xml:space="preserve"> </v>
          </cell>
          <cell r="AA102">
            <v>3</v>
          </cell>
        </row>
        <row r="103">
          <cell r="A103">
            <v>770386</v>
          </cell>
          <cell r="B103" t="str">
            <v xml:space="preserve"> </v>
          </cell>
          <cell r="C103" t="str">
            <v xml:space="preserve"> </v>
          </cell>
          <cell r="D103" t="str">
            <v xml:space="preserve"> </v>
          </cell>
          <cell r="E103" t="str">
            <v xml:space="preserve"> </v>
          </cell>
          <cell r="F103" t="str">
            <v xml:space="preserve"> </v>
          </cell>
          <cell r="G103" t="str">
            <v xml:space="preserve"> </v>
          </cell>
          <cell r="H103" t="str">
            <v xml:space="preserve"> </v>
          </cell>
          <cell r="I103" t="str">
            <v xml:space="preserve"> </v>
          </cell>
          <cell r="J103" t="str">
            <v xml:space="preserve"> </v>
          </cell>
          <cell r="K103" t="str">
            <v xml:space="preserve"> </v>
          </cell>
          <cell r="L103" t="str">
            <v xml:space="preserve"> </v>
          </cell>
          <cell r="M103" t="str">
            <v xml:space="preserve"> </v>
          </cell>
          <cell r="N103" t="str">
            <v xml:space="preserve"> </v>
          </cell>
          <cell r="O103" t="str">
            <v xml:space="preserve"> </v>
          </cell>
          <cell r="P103" t="str">
            <v xml:space="preserve"> </v>
          </cell>
          <cell r="Q103" t="str">
            <v xml:space="preserve"> </v>
          </cell>
          <cell r="R103" t="str">
            <v xml:space="preserve"> </v>
          </cell>
          <cell r="S103" t="str">
            <v>Y</v>
          </cell>
          <cell r="T103" t="str">
            <v xml:space="preserve"> </v>
          </cell>
          <cell r="U103" t="str">
            <v xml:space="preserve"> </v>
          </cell>
          <cell r="V103" t="str">
            <v xml:space="preserve"> </v>
          </cell>
          <cell r="W103" t="str">
            <v xml:space="preserve"> </v>
          </cell>
          <cell r="X103" t="str">
            <v xml:space="preserve"> </v>
          </cell>
          <cell r="Y103" t="str">
            <v xml:space="preserve"> </v>
          </cell>
          <cell r="Z103" t="str">
            <v xml:space="preserve"> </v>
          </cell>
          <cell r="AA103">
            <v>3</v>
          </cell>
        </row>
        <row r="104">
          <cell r="A104">
            <v>770390</v>
          </cell>
          <cell r="B104" t="str">
            <v xml:space="preserve"> </v>
          </cell>
          <cell r="C104" t="str">
            <v xml:space="preserve"> </v>
          </cell>
          <cell r="D104" t="str">
            <v>Y</v>
          </cell>
          <cell r="E104" t="str">
            <v xml:space="preserve"> </v>
          </cell>
          <cell r="F104" t="str">
            <v xml:space="preserve"> </v>
          </cell>
          <cell r="G104" t="str">
            <v xml:space="preserve"> </v>
          </cell>
          <cell r="H104" t="str">
            <v xml:space="preserve"> </v>
          </cell>
          <cell r="I104" t="str">
            <v xml:space="preserve"> </v>
          </cell>
          <cell r="J104" t="str">
            <v xml:space="preserve"> </v>
          </cell>
          <cell r="K104" t="str">
            <v xml:space="preserve"> </v>
          </cell>
          <cell r="L104" t="str">
            <v xml:space="preserve"> </v>
          </cell>
          <cell r="M104" t="str">
            <v xml:space="preserve"> </v>
          </cell>
          <cell r="N104" t="str">
            <v xml:space="preserve"> </v>
          </cell>
          <cell r="O104" t="str">
            <v xml:space="preserve"> </v>
          </cell>
          <cell r="P104" t="str">
            <v xml:space="preserve"> </v>
          </cell>
          <cell r="Q104" t="str">
            <v xml:space="preserve"> </v>
          </cell>
          <cell r="R104" t="str">
            <v xml:space="preserve"> </v>
          </cell>
          <cell r="S104" t="str">
            <v xml:space="preserve"> </v>
          </cell>
          <cell r="T104" t="str">
            <v xml:space="preserve"> </v>
          </cell>
          <cell r="U104" t="str">
            <v xml:space="preserve"> </v>
          </cell>
          <cell r="V104" t="str">
            <v xml:space="preserve"> </v>
          </cell>
          <cell r="W104" t="str">
            <v xml:space="preserve"> </v>
          </cell>
          <cell r="X104" t="str">
            <v xml:space="preserve"> </v>
          </cell>
          <cell r="Y104" t="str">
            <v xml:space="preserve"> </v>
          </cell>
          <cell r="Z104" t="str">
            <v xml:space="preserve"> </v>
          </cell>
          <cell r="AA104">
            <v>3</v>
          </cell>
        </row>
        <row r="105">
          <cell r="A105">
            <v>770394</v>
          </cell>
          <cell r="B105" t="str">
            <v xml:space="preserve"> </v>
          </cell>
          <cell r="C105" t="str">
            <v xml:space="preserve"> </v>
          </cell>
          <cell r="D105" t="str">
            <v>Y</v>
          </cell>
          <cell r="E105" t="str">
            <v xml:space="preserve"> </v>
          </cell>
          <cell r="F105" t="str">
            <v xml:space="preserve"> </v>
          </cell>
          <cell r="G105" t="str">
            <v xml:space="preserve"> </v>
          </cell>
          <cell r="H105" t="str">
            <v xml:space="preserve"> </v>
          </cell>
          <cell r="I105" t="str">
            <v xml:space="preserve"> </v>
          </cell>
          <cell r="J105" t="str">
            <v xml:space="preserve"> </v>
          </cell>
          <cell r="K105" t="str">
            <v xml:space="preserve"> </v>
          </cell>
          <cell r="L105" t="str">
            <v xml:space="preserve"> </v>
          </cell>
          <cell r="M105" t="str">
            <v xml:space="preserve"> </v>
          </cell>
          <cell r="N105" t="str">
            <v xml:space="preserve"> </v>
          </cell>
          <cell r="O105" t="str">
            <v xml:space="preserve"> </v>
          </cell>
          <cell r="P105" t="str">
            <v xml:space="preserve"> </v>
          </cell>
          <cell r="Q105" t="str">
            <v xml:space="preserve"> </v>
          </cell>
          <cell r="R105" t="str">
            <v xml:space="preserve"> </v>
          </cell>
          <cell r="S105" t="str">
            <v xml:space="preserve"> </v>
          </cell>
          <cell r="T105" t="str">
            <v xml:space="preserve"> </v>
          </cell>
          <cell r="U105" t="str">
            <v xml:space="preserve"> </v>
          </cell>
          <cell r="V105" t="str">
            <v xml:space="preserve"> </v>
          </cell>
          <cell r="W105" t="str">
            <v xml:space="preserve"> </v>
          </cell>
          <cell r="X105" t="str">
            <v xml:space="preserve"> </v>
          </cell>
          <cell r="Y105" t="str">
            <v xml:space="preserve"> </v>
          </cell>
          <cell r="Z105" t="str">
            <v xml:space="preserve"> </v>
          </cell>
          <cell r="AA105">
            <v>3</v>
          </cell>
        </row>
        <row r="106">
          <cell r="A106">
            <v>770398</v>
          </cell>
          <cell r="B106" t="str">
            <v xml:space="preserve"> </v>
          </cell>
          <cell r="C106" t="str">
            <v xml:space="preserve"> </v>
          </cell>
          <cell r="D106" t="str">
            <v xml:space="preserve"> </v>
          </cell>
          <cell r="E106" t="str">
            <v xml:space="preserve"> </v>
          </cell>
          <cell r="F106" t="str">
            <v xml:space="preserve"> </v>
          </cell>
          <cell r="G106" t="str">
            <v xml:space="preserve"> </v>
          </cell>
          <cell r="H106" t="str">
            <v xml:space="preserve"> </v>
          </cell>
          <cell r="I106" t="str">
            <v xml:space="preserve"> </v>
          </cell>
          <cell r="J106" t="str">
            <v xml:space="preserve"> </v>
          </cell>
          <cell r="K106" t="str">
            <v xml:space="preserve"> </v>
          </cell>
          <cell r="L106" t="str">
            <v xml:space="preserve"> </v>
          </cell>
          <cell r="M106" t="str">
            <v xml:space="preserve"> </v>
          </cell>
          <cell r="N106" t="str">
            <v>Y</v>
          </cell>
          <cell r="O106" t="str">
            <v xml:space="preserve"> </v>
          </cell>
          <cell r="P106" t="str">
            <v xml:space="preserve"> </v>
          </cell>
          <cell r="Q106" t="str">
            <v xml:space="preserve"> </v>
          </cell>
          <cell r="R106" t="str">
            <v xml:space="preserve"> </v>
          </cell>
          <cell r="S106" t="str">
            <v xml:space="preserve"> </v>
          </cell>
          <cell r="T106" t="str">
            <v xml:space="preserve"> </v>
          </cell>
          <cell r="U106" t="str">
            <v xml:space="preserve"> </v>
          </cell>
          <cell r="V106" t="str">
            <v xml:space="preserve"> </v>
          </cell>
          <cell r="W106" t="str">
            <v xml:space="preserve"> </v>
          </cell>
          <cell r="X106" t="str">
            <v xml:space="preserve"> </v>
          </cell>
          <cell r="Y106" t="str">
            <v xml:space="preserve"> </v>
          </cell>
          <cell r="Z106" t="str">
            <v xml:space="preserve"> </v>
          </cell>
          <cell r="AA106">
            <v>3</v>
          </cell>
        </row>
        <row r="107">
          <cell r="A107">
            <v>770402</v>
          </cell>
          <cell r="B107" t="str">
            <v xml:space="preserve"> </v>
          </cell>
          <cell r="C107" t="str">
            <v xml:space="preserve"> </v>
          </cell>
          <cell r="D107" t="str">
            <v xml:space="preserve"> </v>
          </cell>
          <cell r="E107" t="str">
            <v xml:space="preserve"> </v>
          </cell>
          <cell r="F107" t="str">
            <v xml:space="preserve"> </v>
          </cell>
          <cell r="G107" t="str">
            <v xml:space="preserve"> </v>
          </cell>
          <cell r="H107" t="str">
            <v xml:space="preserve"> </v>
          </cell>
          <cell r="I107" t="str">
            <v xml:space="preserve"> </v>
          </cell>
          <cell r="J107" t="str">
            <v xml:space="preserve"> </v>
          </cell>
          <cell r="K107" t="str">
            <v xml:space="preserve"> </v>
          </cell>
          <cell r="L107" t="str">
            <v xml:space="preserve"> </v>
          </cell>
          <cell r="M107" t="str">
            <v xml:space="preserve"> </v>
          </cell>
          <cell r="N107" t="str">
            <v>Y</v>
          </cell>
          <cell r="O107" t="str">
            <v xml:space="preserve"> </v>
          </cell>
          <cell r="P107" t="str">
            <v xml:space="preserve"> </v>
          </cell>
          <cell r="Q107" t="str">
            <v xml:space="preserve"> </v>
          </cell>
          <cell r="R107" t="str">
            <v xml:space="preserve"> </v>
          </cell>
          <cell r="S107" t="str">
            <v xml:space="preserve"> </v>
          </cell>
          <cell r="T107" t="str">
            <v xml:space="preserve"> </v>
          </cell>
          <cell r="U107" t="str">
            <v xml:space="preserve"> </v>
          </cell>
          <cell r="V107" t="str">
            <v xml:space="preserve"> </v>
          </cell>
          <cell r="W107" t="str">
            <v xml:space="preserve"> </v>
          </cell>
          <cell r="X107" t="str">
            <v xml:space="preserve"> </v>
          </cell>
          <cell r="Y107" t="str">
            <v xml:space="preserve"> </v>
          </cell>
          <cell r="Z107" t="str">
            <v xml:space="preserve"> </v>
          </cell>
          <cell r="AA107">
            <v>3</v>
          </cell>
        </row>
        <row r="108">
          <cell r="A108">
            <v>770408</v>
          </cell>
          <cell r="B108" t="str">
            <v xml:space="preserve"> </v>
          </cell>
          <cell r="C108" t="str">
            <v xml:space="preserve"> </v>
          </cell>
          <cell r="D108" t="str">
            <v>Y</v>
          </cell>
          <cell r="E108" t="str">
            <v xml:space="preserve"> </v>
          </cell>
          <cell r="F108" t="str">
            <v xml:space="preserve"> </v>
          </cell>
          <cell r="G108" t="str">
            <v xml:space="preserve"> </v>
          </cell>
          <cell r="H108" t="str">
            <v xml:space="preserve"> </v>
          </cell>
          <cell r="I108" t="str">
            <v xml:space="preserve"> </v>
          </cell>
          <cell r="J108" t="str">
            <v xml:space="preserve"> </v>
          </cell>
          <cell r="K108" t="str">
            <v xml:space="preserve"> </v>
          </cell>
          <cell r="L108" t="str">
            <v xml:space="preserve"> </v>
          </cell>
          <cell r="M108" t="str">
            <v xml:space="preserve"> </v>
          </cell>
          <cell r="N108" t="str">
            <v xml:space="preserve"> </v>
          </cell>
          <cell r="O108" t="str">
            <v xml:space="preserve"> </v>
          </cell>
          <cell r="P108" t="str">
            <v xml:space="preserve"> </v>
          </cell>
          <cell r="Q108" t="str">
            <v xml:space="preserve"> </v>
          </cell>
          <cell r="R108" t="str">
            <v xml:space="preserve"> </v>
          </cell>
          <cell r="S108" t="str">
            <v xml:space="preserve"> </v>
          </cell>
          <cell r="T108" t="str">
            <v xml:space="preserve"> </v>
          </cell>
          <cell r="U108" t="str">
            <v xml:space="preserve"> </v>
          </cell>
          <cell r="V108" t="str">
            <v xml:space="preserve"> </v>
          </cell>
          <cell r="W108" t="str">
            <v xml:space="preserve"> </v>
          </cell>
          <cell r="X108" t="str">
            <v xml:space="preserve"> </v>
          </cell>
          <cell r="Y108" t="str">
            <v xml:space="preserve"> </v>
          </cell>
          <cell r="Z108" t="str">
            <v xml:space="preserve"> </v>
          </cell>
          <cell r="AA108">
            <v>3</v>
          </cell>
        </row>
        <row r="109">
          <cell r="A109">
            <v>770412</v>
          </cell>
          <cell r="B109" t="str">
            <v xml:space="preserve"> </v>
          </cell>
          <cell r="C109" t="str">
            <v xml:space="preserve"> </v>
          </cell>
          <cell r="D109" t="str">
            <v>Y</v>
          </cell>
          <cell r="E109" t="str">
            <v xml:space="preserve"> </v>
          </cell>
          <cell r="F109" t="str">
            <v xml:space="preserve"> </v>
          </cell>
          <cell r="G109" t="str">
            <v xml:space="preserve"> </v>
          </cell>
          <cell r="H109" t="str">
            <v xml:space="preserve"> </v>
          </cell>
          <cell r="I109" t="str">
            <v xml:space="preserve"> </v>
          </cell>
          <cell r="J109" t="str">
            <v xml:space="preserve"> </v>
          </cell>
          <cell r="K109" t="str">
            <v xml:space="preserve"> </v>
          </cell>
          <cell r="L109" t="str">
            <v xml:space="preserve"> </v>
          </cell>
          <cell r="M109" t="str">
            <v xml:space="preserve"> </v>
          </cell>
          <cell r="N109" t="str">
            <v xml:space="preserve"> </v>
          </cell>
          <cell r="O109" t="str">
            <v xml:space="preserve"> </v>
          </cell>
          <cell r="P109" t="str">
            <v xml:space="preserve"> </v>
          </cell>
          <cell r="Q109" t="str">
            <v xml:space="preserve"> </v>
          </cell>
          <cell r="R109" t="str">
            <v xml:space="preserve"> </v>
          </cell>
          <cell r="S109" t="str">
            <v xml:space="preserve"> </v>
          </cell>
          <cell r="T109" t="str">
            <v xml:space="preserve"> </v>
          </cell>
          <cell r="U109" t="str">
            <v xml:space="preserve"> </v>
          </cell>
          <cell r="V109" t="str">
            <v xml:space="preserve"> </v>
          </cell>
          <cell r="W109" t="str">
            <v xml:space="preserve"> </v>
          </cell>
          <cell r="X109" t="str">
            <v xml:space="preserve"> </v>
          </cell>
          <cell r="Y109" t="str">
            <v xml:space="preserve"> </v>
          </cell>
          <cell r="Z109" t="str">
            <v xml:space="preserve"> </v>
          </cell>
          <cell r="AA109">
            <v>3</v>
          </cell>
        </row>
        <row r="110">
          <cell r="A110">
            <v>770418</v>
          </cell>
          <cell r="B110" t="str">
            <v xml:space="preserve"> </v>
          </cell>
          <cell r="C110" t="str">
            <v xml:space="preserve"> </v>
          </cell>
          <cell r="D110" t="str">
            <v xml:space="preserve"> </v>
          </cell>
          <cell r="E110" t="str">
            <v xml:space="preserve"> </v>
          </cell>
          <cell r="F110" t="str">
            <v xml:space="preserve"> </v>
          </cell>
          <cell r="G110" t="str">
            <v xml:space="preserve"> </v>
          </cell>
          <cell r="H110" t="str">
            <v xml:space="preserve"> </v>
          </cell>
          <cell r="I110" t="str">
            <v xml:space="preserve"> </v>
          </cell>
          <cell r="J110" t="str">
            <v xml:space="preserve"> </v>
          </cell>
          <cell r="K110" t="str">
            <v xml:space="preserve"> </v>
          </cell>
          <cell r="L110" t="str">
            <v xml:space="preserve"> </v>
          </cell>
          <cell r="M110" t="str">
            <v xml:space="preserve"> </v>
          </cell>
          <cell r="N110" t="str">
            <v>Y</v>
          </cell>
          <cell r="O110" t="str">
            <v xml:space="preserve"> </v>
          </cell>
          <cell r="P110" t="str">
            <v xml:space="preserve"> </v>
          </cell>
          <cell r="Q110" t="str">
            <v xml:space="preserve"> </v>
          </cell>
          <cell r="R110" t="str">
            <v xml:space="preserve"> </v>
          </cell>
          <cell r="S110" t="str">
            <v xml:space="preserve"> </v>
          </cell>
          <cell r="T110" t="str">
            <v xml:space="preserve"> </v>
          </cell>
          <cell r="U110" t="str">
            <v xml:space="preserve"> </v>
          </cell>
          <cell r="V110" t="str">
            <v xml:space="preserve"> </v>
          </cell>
          <cell r="W110" t="str">
            <v xml:space="preserve"> </v>
          </cell>
          <cell r="X110" t="str">
            <v xml:space="preserve"> </v>
          </cell>
          <cell r="Y110" t="str">
            <v xml:space="preserve"> </v>
          </cell>
          <cell r="Z110" t="str">
            <v xml:space="preserve"> </v>
          </cell>
          <cell r="AA110">
            <v>3</v>
          </cell>
        </row>
        <row r="111">
          <cell r="A111">
            <v>770422</v>
          </cell>
          <cell r="B111" t="str">
            <v xml:space="preserve"> </v>
          </cell>
          <cell r="C111" t="str">
            <v xml:space="preserve"> </v>
          </cell>
          <cell r="D111" t="str">
            <v xml:space="preserve"> </v>
          </cell>
          <cell r="E111" t="str">
            <v xml:space="preserve"> </v>
          </cell>
          <cell r="F111" t="str">
            <v xml:space="preserve"> </v>
          </cell>
          <cell r="G111" t="str">
            <v xml:space="preserve"> </v>
          </cell>
          <cell r="H111" t="str">
            <v xml:space="preserve"> </v>
          </cell>
          <cell r="I111" t="str">
            <v xml:space="preserve"> </v>
          </cell>
          <cell r="J111" t="str">
            <v xml:space="preserve"> </v>
          </cell>
          <cell r="K111" t="str">
            <v xml:space="preserve"> </v>
          </cell>
          <cell r="L111" t="str">
            <v xml:space="preserve"> </v>
          </cell>
          <cell r="M111" t="str">
            <v xml:space="preserve"> </v>
          </cell>
          <cell r="N111" t="str">
            <v>Y</v>
          </cell>
          <cell r="O111" t="str">
            <v xml:space="preserve"> </v>
          </cell>
          <cell r="P111" t="str">
            <v xml:space="preserve"> </v>
          </cell>
          <cell r="Q111" t="str">
            <v xml:space="preserve"> </v>
          </cell>
          <cell r="R111" t="str">
            <v xml:space="preserve"> </v>
          </cell>
          <cell r="S111" t="str">
            <v xml:space="preserve"> </v>
          </cell>
          <cell r="T111" t="str">
            <v xml:space="preserve"> </v>
          </cell>
          <cell r="U111" t="str">
            <v xml:space="preserve"> </v>
          </cell>
          <cell r="V111" t="str">
            <v xml:space="preserve"> </v>
          </cell>
          <cell r="W111" t="str">
            <v xml:space="preserve"> </v>
          </cell>
          <cell r="X111" t="str">
            <v xml:space="preserve"> </v>
          </cell>
          <cell r="Y111" t="str">
            <v xml:space="preserve"> </v>
          </cell>
          <cell r="Z111" t="str">
            <v xml:space="preserve"> </v>
          </cell>
          <cell r="AA111">
            <v>3</v>
          </cell>
        </row>
        <row r="112">
          <cell r="A112">
            <v>770426</v>
          </cell>
          <cell r="B112" t="str">
            <v xml:space="preserve"> </v>
          </cell>
          <cell r="C112" t="str">
            <v xml:space="preserve"> </v>
          </cell>
          <cell r="D112" t="str">
            <v xml:space="preserve"> </v>
          </cell>
          <cell r="E112" t="str">
            <v xml:space="preserve"> </v>
          </cell>
          <cell r="F112" t="str">
            <v xml:space="preserve"> </v>
          </cell>
          <cell r="G112" t="str">
            <v xml:space="preserve"> </v>
          </cell>
          <cell r="H112" t="str">
            <v xml:space="preserve"> </v>
          </cell>
          <cell r="I112" t="str">
            <v xml:space="preserve"> </v>
          </cell>
          <cell r="J112" t="str">
            <v xml:space="preserve"> </v>
          </cell>
          <cell r="K112" t="str">
            <v xml:space="preserve"> </v>
          </cell>
          <cell r="L112" t="str">
            <v xml:space="preserve"> </v>
          </cell>
          <cell r="M112" t="str">
            <v xml:space="preserve"> </v>
          </cell>
          <cell r="N112" t="str">
            <v>Y</v>
          </cell>
          <cell r="O112" t="str">
            <v xml:space="preserve"> </v>
          </cell>
          <cell r="P112" t="str">
            <v xml:space="preserve"> </v>
          </cell>
          <cell r="Q112" t="str">
            <v xml:space="preserve"> </v>
          </cell>
          <cell r="R112" t="str">
            <v xml:space="preserve"> </v>
          </cell>
          <cell r="S112" t="str">
            <v xml:space="preserve"> </v>
          </cell>
          <cell r="T112" t="str">
            <v xml:space="preserve"> </v>
          </cell>
          <cell r="U112" t="str">
            <v xml:space="preserve"> </v>
          </cell>
          <cell r="V112" t="str">
            <v xml:space="preserve"> </v>
          </cell>
          <cell r="W112" t="str">
            <v xml:space="preserve"> </v>
          </cell>
          <cell r="X112" t="str">
            <v xml:space="preserve"> </v>
          </cell>
          <cell r="Y112" t="str">
            <v xml:space="preserve"> </v>
          </cell>
          <cell r="Z112" t="str">
            <v xml:space="preserve"> </v>
          </cell>
          <cell r="AA112">
            <v>3</v>
          </cell>
        </row>
        <row r="113">
          <cell r="A113">
            <v>770430</v>
          </cell>
          <cell r="B113" t="str">
            <v xml:space="preserve"> </v>
          </cell>
          <cell r="C113" t="str">
            <v xml:space="preserve"> </v>
          </cell>
          <cell r="D113" t="str">
            <v xml:space="preserve"> </v>
          </cell>
          <cell r="E113" t="str">
            <v xml:space="preserve"> </v>
          </cell>
          <cell r="F113" t="str">
            <v xml:space="preserve"> </v>
          </cell>
          <cell r="G113" t="str">
            <v xml:space="preserve"> </v>
          </cell>
          <cell r="H113" t="str">
            <v xml:space="preserve"> </v>
          </cell>
          <cell r="I113" t="str">
            <v xml:space="preserve"> </v>
          </cell>
          <cell r="J113" t="str">
            <v xml:space="preserve"> </v>
          </cell>
          <cell r="K113" t="str">
            <v xml:space="preserve"> </v>
          </cell>
          <cell r="L113" t="str">
            <v xml:space="preserve"> </v>
          </cell>
          <cell r="M113" t="str">
            <v xml:space="preserve"> </v>
          </cell>
          <cell r="N113" t="str">
            <v>Y</v>
          </cell>
          <cell r="O113" t="str">
            <v xml:space="preserve"> </v>
          </cell>
          <cell r="P113" t="str">
            <v xml:space="preserve"> </v>
          </cell>
          <cell r="Q113" t="str">
            <v xml:space="preserve"> </v>
          </cell>
          <cell r="R113" t="str">
            <v xml:space="preserve"> </v>
          </cell>
          <cell r="S113" t="str">
            <v xml:space="preserve"> </v>
          </cell>
          <cell r="T113" t="str">
            <v xml:space="preserve"> </v>
          </cell>
          <cell r="U113" t="str">
            <v xml:space="preserve"> </v>
          </cell>
          <cell r="V113" t="str">
            <v xml:space="preserve"> </v>
          </cell>
          <cell r="W113" t="str">
            <v xml:space="preserve"> </v>
          </cell>
          <cell r="X113" t="str">
            <v xml:space="preserve"> </v>
          </cell>
          <cell r="Y113" t="str">
            <v xml:space="preserve"> </v>
          </cell>
          <cell r="Z113" t="str">
            <v xml:space="preserve"> </v>
          </cell>
          <cell r="AA113">
            <v>3</v>
          </cell>
        </row>
        <row r="114">
          <cell r="A114">
            <v>770431</v>
          </cell>
          <cell r="B114" t="str">
            <v xml:space="preserve"> </v>
          </cell>
          <cell r="C114" t="str">
            <v xml:space="preserve"> </v>
          </cell>
          <cell r="D114" t="str">
            <v>Y</v>
          </cell>
          <cell r="E114" t="str">
            <v xml:space="preserve"> </v>
          </cell>
          <cell r="F114" t="str">
            <v xml:space="preserve"> </v>
          </cell>
          <cell r="G114" t="str">
            <v xml:space="preserve"> </v>
          </cell>
          <cell r="H114" t="str">
            <v xml:space="preserve"> </v>
          </cell>
          <cell r="I114" t="str">
            <v xml:space="preserve"> </v>
          </cell>
          <cell r="J114" t="str">
            <v xml:space="preserve"> </v>
          </cell>
          <cell r="K114" t="str">
            <v xml:space="preserve"> </v>
          </cell>
          <cell r="L114" t="str">
            <v xml:space="preserve"> </v>
          </cell>
          <cell r="M114" t="str">
            <v xml:space="preserve"> </v>
          </cell>
          <cell r="N114" t="str">
            <v xml:space="preserve"> </v>
          </cell>
          <cell r="O114" t="str">
            <v xml:space="preserve"> </v>
          </cell>
          <cell r="P114" t="str">
            <v xml:space="preserve"> </v>
          </cell>
          <cell r="Q114" t="str">
            <v xml:space="preserve"> </v>
          </cell>
          <cell r="R114" t="str">
            <v xml:space="preserve"> </v>
          </cell>
          <cell r="S114" t="str">
            <v xml:space="preserve"> </v>
          </cell>
          <cell r="T114" t="str">
            <v xml:space="preserve"> </v>
          </cell>
          <cell r="U114" t="str">
            <v xml:space="preserve"> </v>
          </cell>
          <cell r="V114" t="str">
            <v xml:space="preserve"> </v>
          </cell>
          <cell r="W114" t="str">
            <v xml:space="preserve"> </v>
          </cell>
          <cell r="X114" t="str">
            <v xml:space="preserve"> </v>
          </cell>
          <cell r="Y114" t="str">
            <v xml:space="preserve"> </v>
          </cell>
          <cell r="Z114" t="str">
            <v xml:space="preserve"> </v>
          </cell>
          <cell r="AA114">
            <v>3</v>
          </cell>
        </row>
        <row r="115">
          <cell r="A115">
            <v>770435</v>
          </cell>
          <cell r="B115" t="str">
            <v xml:space="preserve"> </v>
          </cell>
          <cell r="C115" t="str">
            <v xml:space="preserve"> </v>
          </cell>
          <cell r="D115" t="str">
            <v xml:space="preserve"> </v>
          </cell>
          <cell r="E115" t="str">
            <v xml:space="preserve"> </v>
          </cell>
          <cell r="F115" t="str">
            <v xml:space="preserve"> </v>
          </cell>
          <cell r="G115" t="str">
            <v xml:space="preserve"> </v>
          </cell>
          <cell r="H115" t="str">
            <v xml:space="preserve"> </v>
          </cell>
          <cell r="I115" t="str">
            <v xml:space="preserve"> </v>
          </cell>
          <cell r="J115" t="str">
            <v xml:space="preserve"> </v>
          </cell>
          <cell r="K115" t="str">
            <v xml:space="preserve"> </v>
          </cell>
          <cell r="L115" t="str">
            <v xml:space="preserve"> </v>
          </cell>
          <cell r="M115" t="str">
            <v xml:space="preserve"> </v>
          </cell>
          <cell r="N115" t="str">
            <v>Y</v>
          </cell>
          <cell r="O115" t="str">
            <v xml:space="preserve"> </v>
          </cell>
          <cell r="P115" t="str">
            <v xml:space="preserve"> </v>
          </cell>
          <cell r="Q115" t="str">
            <v xml:space="preserve"> </v>
          </cell>
          <cell r="R115" t="str">
            <v xml:space="preserve"> </v>
          </cell>
          <cell r="S115" t="str">
            <v xml:space="preserve"> </v>
          </cell>
          <cell r="T115" t="str">
            <v xml:space="preserve"> </v>
          </cell>
          <cell r="U115" t="str">
            <v xml:space="preserve"> </v>
          </cell>
          <cell r="V115" t="str">
            <v xml:space="preserve"> </v>
          </cell>
          <cell r="W115" t="str">
            <v xml:space="preserve"> </v>
          </cell>
          <cell r="X115" t="str">
            <v xml:space="preserve"> </v>
          </cell>
          <cell r="Y115" t="str">
            <v xml:space="preserve"> </v>
          </cell>
          <cell r="Z115" t="str">
            <v xml:space="preserve"> </v>
          </cell>
          <cell r="AA115">
            <v>3</v>
          </cell>
        </row>
        <row r="116">
          <cell r="A116">
            <v>770440</v>
          </cell>
          <cell r="B116" t="str">
            <v xml:space="preserve"> </v>
          </cell>
          <cell r="C116" t="str">
            <v xml:space="preserve"> </v>
          </cell>
          <cell r="D116" t="str">
            <v xml:space="preserve"> </v>
          </cell>
          <cell r="E116" t="str">
            <v xml:space="preserve"> </v>
          </cell>
          <cell r="F116" t="str">
            <v xml:space="preserve"> </v>
          </cell>
          <cell r="G116" t="str">
            <v xml:space="preserve"> </v>
          </cell>
          <cell r="H116" t="str">
            <v xml:space="preserve"> </v>
          </cell>
          <cell r="I116" t="str">
            <v>Y</v>
          </cell>
          <cell r="J116" t="str">
            <v xml:space="preserve"> </v>
          </cell>
          <cell r="K116" t="str">
            <v xml:space="preserve"> </v>
          </cell>
          <cell r="L116" t="str">
            <v xml:space="preserve"> </v>
          </cell>
          <cell r="M116" t="str">
            <v xml:space="preserve"> </v>
          </cell>
          <cell r="N116" t="str">
            <v xml:space="preserve"> </v>
          </cell>
          <cell r="O116" t="str">
            <v xml:space="preserve"> </v>
          </cell>
          <cell r="P116" t="str">
            <v xml:space="preserve"> </v>
          </cell>
          <cell r="Q116" t="str">
            <v xml:space="preserve"> </v>
          </cell>
          <cell r="R116" t="str">
            <v xml:space="preserve"> </v>
          </cell>
          <cell r="S116" t="str">
            <v xml:space="preserve"> </v>
          </cell>
          <cell r="T116" t="str">
            <v xml:space="preserve"> </v>
          </cell>
          <cell r="U116" t="str">
            <v xml:space="preserve"> </v>
          </cell>
          <cell r="V116" t="str">
            <v xml:space="preserve"> </v>
          </cell>
          <cell r="W116" t="str">
            <v xml:space="preserve"> </v>
          </cell>
          <cell r="X116" t="str">
            <v xml:space="preserve"> </v>
          </cell>
          <cell r="Y116" t="str">
            <v xml:space="preserve"> </v>
          </cell>
          <cell r="Z116" t="str">
            <v xml:space="preserve"> </v>
          </cell>
          <cell r="AA116">
            <v>3</v>
          </cell>
        </row>
        <row r="117">
          <cell r="A117">
            <v>770448</v>
          </cell>
          <cell r="B117" t="str">
            <v xml:space="preserve"> </v>
          </cell>
          <cell r="C117" t="str">
            <v xml:space="preserve"> </v>
          </cell>
          <cell r="D117" t="str">
            <v>Y</v>
          </cell>
          <cell r="E117" t="str">
            <v xml:space="preserve"> </v>
          </cell>
          <cell r="F117" t="str">
            <v xml:space="preserve"> </v>
          </cell>
          <cell r="G117" t="str">
            <v xml:space="preserve"> </v>
          </cell>
          <cell r="H117" t="str">
            <v xml:space="preserve"> </v>
          </cell>
          <cell r="I117" t="str">
            <v xml:space="preserve"> </v>
          </cell>
          <cell r="J117" t="str">
            <v xml:space="preserve"> </v>
          </cell>
          <cell r="K117" t="str">
            <v xml:space="preserve"> </v>
          </cell>
          <cell r="L117" t="str">
            <v xml:space="preserve"> </v>
          </cell>
          <cell r="M117" t="str">
            <v xml:space="preserve"> </v>
          </cell>
          <cell r="N117" t="str">
            <v xml:space="preserve"> </v>
          </cell>
          <cell r="O117" t="str">
            <v xml:space="preserve"> </v>
          </cell>
          <cell r="P117" t="str">
            <v xml:space="preserve"> </v>
          </cell>
          <cell r="Q117" t="str">
            <v xml:space="preserve"> </v>
          </cell>
          <cell r="R117" t="str">
            <v xml:space="preserve"> </v>
          </cell>
          <cell r="S117" t="str">
            <v xml:space="preserve"> </v>
          </cell>
          <cell r="T117" t="str">
            <v xml:space="preserve"> </v>
          </cell>
          <cell r="U117" t="str">
            <v xml:space="preserve"> </v>
          </cell>
          <cell r="V117" t="str">
            <v xml:space="preserve"> </v>
          </cell>
          <cell r="W117" t="str">
            <v xml:space="preserve"> </v>
          </cell>
          <cell r="X117" t="str">
            <v xml:space="preserve"> </v>
          </cell>
          <cell r="Y117" t="str">
            <v xml:space="preserve"> </v>
          </cell>
          <cell r="Z117" t="str">
            <v xml:space="preserve"> </v>
          </cell>
          <cell r="AA117">
            <v>3</v>
          </cell>
        </row>
        <row r="118">
          <cell r="A118">
            <v>770453</v>
          </cell>
          <cell r="B118" t="str">
            <v xml:space="preserve"> </v>
          </cell>
          <cell r="C118" t="str">
            <v xml:space="preserve"> </v>
          </cell>
          <cell r="D118" t="str">
            <v xml:space="preserve"> </v>
          </cell>
          <cell r="E118" t="str">
            <v xml:space="preserve"> </v>
          </cell>
          <cell r="F118" t="str">
            <v xml:space="preserve"> </v>
          </cell>
          <cell r="G118" t="str">
            <v xml:space="preserve"> </v>
          </cell>
          <cell r="H118" t="str">
            <v xml:space="preserve"> </v>
          </cell>
          <cell r="I118" t="str">
            <v>Y</v>
          </cell>
          <cell r="J118" t="str">
            <v xml:space="preserve"> </v>
          </cell>
          <cell r="K118" t="str">
            <v xml:space="preserve"> </v>
          </cell>
          <cell r="L118" t="str">
            <v xml:space="preserve"> </v>
          </cell>
          <cell r="M118" t="str">
            <v xml:space="preserve"> </v>
          </cell>
          <cell r="N118" t="str">
            <v xml:space="preserve"> </v>
          </cell>
          <cell r="O118" t="str">
            <v xml:space="preserve"> </v>
          </cell>
          <cell r="P118" t="str">
            <v xml:space="preserve"> </v>
          </cell>
          <cell r="Q118" t="str">
            <v xml:space="preserve"> </v>
          </cell>
          <cell r="R118" t="str">
            <v xml:space="preserve"> </v>
          </cell>
          <cell r="S118" t="str">
            <v xml:space="preserve"> </v>
          </cell>
          <cell r="T118" t="str">
            <v xml:space="preserve"> </v>
          </cell>
          <cell r="U118" t="str">
            <v xml:space="preserve"> </v>
          </cell>
          <cell r="V118" t="str">
            <v xml:space="preserve"> </v>
          </cell>
          <cell r="W118" t="str">
            <v xml:space="preserve"> </v>
          </cell>
          <cell r="X118" t="str">
            <v xml:space="preserve"> </v>
          </cell>
          <cell r="Y118" t="str">
            <v xml:space="preserve"> </v>
          </cell>
          <cell r="Z118" t="str">
            <v xml:space="preserve"> </v>
          </cell>
          <cell r="AA118">
            <v>3</v>
          </cell>
        </row>
        <row r="119">
          <cell r="A119">
            <v>770456</v>
          </cell>
          <cell r="B119" t="str">
            <v xml:space="preserve"> </v>
          </cell>
          <cell r="C119" t="str">
            <v xml:space="preserve"> </v>
          </cell>
          <cell r="D119" t="str">
            <v xml:space="preserve"> </v>
          </cell>
          <cell r="E119" t="str">
            <v xml:space="preserve"> </v>
          </cell>
          <cell r="F119" t="str">
            <v xml:space="preserve"> </v>
          </cell>
          <cell r="G119" t="str">
            <v xml:space="preserve"> </v>
          </cell>
          <cell r="H119" t="str">
            <v xml:space="preserve"> </v>
          </cell>
          <cell r="I119" t="str">
            <v xml:space="preserve"> </v>
          </cell>
          <cell r="J119" t="str">
            <v xml:space="preserve"> </v>
          </cell>
          <cell r="K119" t="str">
            <v xml:space="preserve"> </v>
          </cell>
          <cell r="L119" t="str">
            <v xml:space="preserve"> </v>
          </cell>
          <cell r="M119" t="str">
            <v xml:space="preserve"> </v>
          </cell>
          <cell r="N119" t="str">
            <v xml:space="preserve"> </v>
          </cell>
          <cell r="O119" t="str">
            <v xml:space="preserve"> </v>
          </cell>
          <cell r="P119" t="str">
            <v xml:space="preserve"> </v>
          </cell>
          <cell r="Q119" t="str">
            <v xml:space="preserve"> </v>
          </cell>
          <cell r="R119" t="str">
            <v xml:space="preserve"> </v>
          </cell>
          <cell r="S119" t="str">
            <v xml:space="preserve"> </v>
          </cell>
          <cell r="T119" t="str">
            <v xml:space="preserve"> </v>
          </cell>
          <cell r="U119" t="str">
            <v xml:space="preserve"> </v>
          </cell>
          <cell r="V119" t="str">
            <v xml:space="preserve"> </v>
          </cell>
          <cell r="W119" t="str">
            <v xml:space="preserve"> </v>
          </cell>
          <cell r="X119" t="str">
            <v>Y</v>
          </cell>
          <cell r="Y119" t="str">
            <v xml:space="preserve"> </v>
          </cell>
          <cell r="Z119" t="str">
            <v xml:space="preserve"> </v>
          </cell>
          <cell r="AA119">
            <v>3</v>
          </cell>
        </row>
        <row r="120">
          <cell r="A120">
            <v>770458</v>
          </cell>
          <cell r="B120" t="str">
            <v xml:space="preserve"> </v>
          </cell>
          <cell r="C120" t="str">
            <v xml:space="preserve"> </v>
          </cell>
          <cell r="D120" t="str">
            <v>Y</v>
          </cell>
          <cell r="E120" t="str">
            <v xml:space="preserve"> </v>
          </cell>
          <cell r="F120" t="str">
            <v xml:space="preserve"> </v>
          </cell>
          <cell r="G120" t="str">
            <v xml:space="preserve"> </v>
          </cell>
          <cell r="H120" t="str">
            <v xml:space="preserve"> </v>
          </cell>
          <cell r="I120" t="str">
            <v xml:space="preserve"> </v>
          </cell>
          <cell r="J120" t="str">
            <v xml:space="preserve"> </v>
          </cell>
          <cell r="K120" t="str">
            <v xml:space="preserve"> </v>
          </cell>
          <cell r="L120" t="str">
            <v xml:space="preserve"> </v>
          </cell>
          <cell r="M120" t="str">
            <v xml:space="preserve"> </v>
          </cell>
          <cell r="N120" t="str">
            <v xml:space="preserve"> </v>
          </cell>
          <cell r="O120" t="str">
            <v xml:space="preserve"> </v>
          </cell>
          <cell r="P120" t="str">
            <v xml:space="preserve"> </v>
          </cell>
          <cell r="Q120" t="str">
            <v xml:space="preserve"> </v>
          </cell>
          <cell r="R120" t="str">
            <v xml:space="preserve"> </v>
          </cell>
          <cell r="S120" t="str">
            <v xml:space="preserve"> </v>
          </cell>
          <cell r="T120" t="str">
            <v xml:space="preserve"> </v>
          </cell>
          <cell r="U120" t="str">
            <v xml:space="preserve"> </v>
          </cell>
          <cell r="V120" t="str">
            <v xml:space="preserve"> </v>
          </cell>
          <cell r="W120" t="str">
            <v xml:space="preserve"> </v>
          </cell>
          <cell r="X120" t="str">
            <v xml:space="preserve"> </v>
          </cell>
          <cell r="Y120" t="str">
            <v xml:space="preserve"> </v>
          </cell>
          <cell r="Z120" t="str">
            <v xml:space="preserve"> </v>
          </cell>
          <cell r="AA120">
            <v>3</v>
          </cell>
        </row>
        <row r="121">
          <cell r="A121">
            <v>770465</v>
          </cell>
          <cell r="B121" t="str">
            <v xml:space="preserve"> </v>
          </cell>
          <cell r="C121" t="str">
            <v xml:space="preserve"> </v>
          </cell>
          <cell r="D121" t="str">
            <v xml:space="preserve"> </v>
          </cell>
          <cell r="E121" t="str">
            <v xml:space="preserve"> </v>
          </cell>
          <cell r="F121" t="str">
            <v xml:space="preserve"> </v>
          </cell>
          <cell r="G121" t="str">
            <v xml:space="preserve"> </v>
          </cell>
          <cell r="H121" t="str">
            <v xml:space="preserve"> </v>
          </cell>
          <cell r="I121" t="str">
            <v>Y</v>
          </cell>
          <cell r="J121" t="str">
            <v xml:space="preserve"> </v>
          </cell>
          <cell r="K121" t="str">
            <v xml:space="preserve"> </v>
          </cell>
          <cell r="L121" t="str">
            <v xml:space="preserve"> </v>
          </cell>
          <cell r="M121" t="str">
            <v xml:space="preserve"> </v>
          </cell>
          <cell r="N121" t="str">
            <v xml:space="preserve"> </v>
          </cell>
          <cell r="O121" t="str">
            <v xml:space="preserve"> </v>
          </cell>
          <cell r="P121" t="str">
            <v xml:space="preserve"> </v>
          </cell>
          <cell r="Q121" t="str">
            <v xml:space="preserve"> </v>
          </cell>
          <cell r="R121" t="str">
            <v xml:space="preserve"> </v>
          </cell>
          <cell r="S121" t="str">
            <v xml:space="preserve"> </v>
          </cell>
          <cell r="T121" t="str">
            <v xml:space="preserve"> </v>
          </cell>
          <cell r="U121" t="str">
            <v xml:space="preserve"> </v>
          </cell>
          <cell r="V121" t="str">
            <v xml:space="preserve"> </v>
          </cell>
          <cell r="W121" t="str">
            <v xml:space="preserve"> </v>
          </cell>
          <cell r="X121" t="str">
            <v xml:space="preserve"> </v>
          </cell>
          <cell r="Y121" t="str">
            <v xml:space="preserve"> </v>
          </cell>
          <cell r="Z121" t="str">
            <v xml:space="preserve"> </v>
          </cell>
          <cell r="AA121">
            <v>3</v>
          </cell>
        </row>
        <row r="122">
          <cell r="A122">
            <v>770461</v>
          </cell>
          <cell r="B122" t="str">
            <v xml:space="preserve"> </v>
          </cell>
          <cell r="C122" t="str">
            <v xml:space="preserve"> </v>
          </cell>
          <cell r="D122" t="str">
            <v xml:space="preserve"> </v>
          </cell>
          <cell r="E122" t="str">
            <v xml:space="preserve"> </v>
          </cell>
          <cell r="F122" t="str">
            <v xml:space="preserve"> </v>
          </cell>
          <cell r="G122" t="str">
            <v xml:space="preserve"> </v>
          </cell>
          <cell r="H122" t="str">
            <v xml:space="preserve"> </v>
          </cell>
          <cell r="I122" t="str">
            <v>Y</v>
          </cell>
          <cell r="J122" t="str">
            <v xml:space="preserve"> </v>
          </cell>
          <cell r="K122" t="str">
            <v xml:space="preserve"> </v>
          </cell>
          <cell r="L122" t="str">
            <v xml:space="preserve"> </v>
          </cell>
          <cell r="M122" t="str">
            <v xml:space="preserve"> </v>
          </cell>
          <cell r="N122" t="str">
            <v xml:space="preserve"> </v>
          </cell>
          <cell r="O122" t="str">
            <v xml:space="preserve"> </v>
          </cell>
          <cell r="P122" t="str">
            <v xml:space="preserve"> </v>
          </cell>
          <cell r="Q122" t="str">
            <v xml:space="preserve"> </v>
          </cell>
          <cell r="R122" t="str">
            <v xml:space="preserve"> </v>
          </cell>
          <cell r="S122" t="str">
            <v xml:space="preserve"> </v>
          </cell>
          <cell r="T122" t="str">
            <v xml:space="preserve"> </v>
          </cell>
          <cell r="U122" t="str">
            <v xml:space="preserve"> </v>
          </cell>
          <cell r="V122" t="str">
            <v xml:space="preserve"> </v>
          </cell>
          <cell r="W122" t="str">
            <v xml:space="preserve"> </v>
          </cell>
          <cell r="X122" t="str">
            <v xml:space="preserve"> </v>
          </cell>
          <cell r="Y122" t="str">
            <v xml:space="preserve"> </v>
          </cell>
          <cell r="Z122" t="str">
            <v xml:space="preserve"> </v>
          </cell>
          <cell r="AA122">
            <v>3</v>
          </cell>
        </row>
        <row r="123">
          <cell r="A123">
            <v>770468</v>
          </cell>
          <cell r="B123" t="str">
            <v xml:space="preserve"> </v>
          </cell>
          <cell r="C123" t="str">
            <v xml:space="preserve"> </v>
          </cell>
          <cell r="D123" t="str">
            <v xml:space="preserve"> </v>
          </cell>
          <cell r="E123" t="str">
            <v xml:space="preserve"> </v>
          </cell>
          <cell r="F123" t="str">
            <v xml:space="preserve"> </v>
          </cell>
          <cell r="G123" t="str">
            <v xml:space="preserve"> </v>
          </cell>
          <cell r="H123" t="str">
            <v xml:space="preserve"> </v>
          </cell>
          <cell r="I123" t="str">
            <v>Y</v>
          </cell>
          <cell r="J123" t="str">
            <v xml:space="preserve"> </v>
          </cell>
          <cell r="K123" t="str">
            <v xml:space="preserve"> </v>
          </cell>
          <cell r="L123" t="str">
            <v xml:space="preserve"> </v>
          </cell>
          <cell r="M123" t="str">
            <v xml:space="preserve"> </v>
          </cell>
          <cell r="N123" t="str">
            <v xml:space="preserve"> </v>
          </cell>
          <cell r="O123" t="str">
            <v xml:space="preserve"> </v>
          </cell>
          <cell r="P123" t="str">
            <v xml:space="preserve"> </v>
          </cell>
          <cell r="Q123" t="str">
            <v xml:space="preserve"> </v>
          </cell>
          <cell r="R123" t="str">
            <v xml:space="preserve"> </v>
          </cell>
          <cell r="S123" t="str">
            <v xml:space="preserve"> </v>
          </cell>
          <cell r="T123" t="str">
            <v xml:space="preserve"> </v>
          </cell>
          <cell r="U123" t="str">
            <v xml:space="preserve"> </v>
          </cell>
          <cell r="V123" t="str">
            <v xml:space="preserve"> </v>
          </cell>
          <cell r="W123" t="str">
            <v xml:space="preserve"> </v>
          </cell>
          <cell r="X123" t="str">
            <v xml:space="preserve"> </v>
          </cell>
          <cell r="Y123" t="str">
            <v xml:space="preserve"> </v>
          </cell>
          <cell r="Z123" t="str">
            <v xml:space="preserve"> </v>
          </cell>
          <cell r="AA123">
            <v>3</v>
          </cell>
        </row>
        <row r="124">
          <cell r="A124">
            <v>770473</v>
          </cell>
          <cell r="B124" t="str">
            <v xml:space="preserve"> </v>
          </cell>
          <cell r="C124" t="str">
            <v xml:space="preserve"> </v>
          </cell>
          <cell r="D124" t="str">
            <v xml:space="preserve"> </v>
          </cell>
          <cell r="E124" t="str">
            <v xml:space="preserve"> </v>
          </cell>
          <cell r="F124" t="str">
            <v xml:space="preserve"> </v>
          </cell>
          <cell r="G124" t="str">
            <v xml:space="preserve"> </v>
          </cell>
          <cell r="H124" t="str">
            <v xml:space="preserve"> </v>
          </cell>
          <cell r="I124" t="str">
            <v xml:space="preserve"> </v>
          </cell>
          <cell r="J124" t="str">
            <v xml:space="preserve"> </v>
          </cell>
          <cell r="K124" t="str">
            <v xml:space="preserve"> </v>
          </cell>
          <cell r="L124" t="str">
            <v xml:space="preserve"> </v>
          </cell>
          <cell r="M124" t="str">
            <v xml:space="preserve"> </v>
          </cell>
          <cell r="N124" t="str">
            <v>Y</v>
          </cell>
          <cell r="O124" t="str">
            <v xml:space="preserve"> </v>
          </cell>
          <cell r="P124" t="str">
            <v xml:space="preserve"> </v>
          </cell>
          <cell r="Q124" t="str">
            <v xml:space="preserve"> </v>
          </cell>
          <cell r="R124" t="str">
            <v xml:space="preserve"> </v>
          </cell>
          <cell r="S124" t="str">
            <v xml:space="preserve"> </v>
          </cell>
          <cell r="T124" t="str">
            <v xml:space="preserve"> </v>
          </cell>
          <cell r="U124" t="str">
            <v xml:space="preserve"> </v>
          </cell>
          <cell r="V124" t="str">
            <v xml:space="preserve"> </v>
          </cell>
          <cell r="W124" t="str">
            <v xml:space="preserve"> </v>
          </cell>
          <cell r="X124" t="str">
            <v xml:space="preserve"> </v>
          </cell>
          <cell r="Y124" t="str">
            <v xml:space="preserve"> </v>
          </cell>
          <cell r="Z124" t="str">
            <v xml:space="preserve"> </v>
          </cell>
          <cell r="AA124">
            <v>3</v>
          </cell>
        </row>
        <row r="125">
          <cell r="A125">
            <v>770477</v>
          </cell>
          <cell r="B125" t="str">
            <v xml:space="preserve"> </v>
          </cell>
          <cell r="C125" t="str">
            <v xml:space="preserve"> </v>
          </cell>
          <cell r="D125" t="str">
            <v>Y</v>
          </cell>
          <cell r="E125" t="str">
            <v xml:space="preserve"> </v>
          </cell>
          <cell r="F125" t="str">
            <v xml:space="preserve"> </v>
          </cell>
          <cell r="G125" t="str">
            <v xml:space="preserve"> </v>
          </cell>
          <cell r="H125" t="str">
            <v xml:space="preserve"> </v>
          </cell>
          <cell r="I125" t="str">
            <v xml:space="preserve"> </v>
          </cell>
          <cell r="J125" t="str">
            <v xml:space="preserve"> </v>
          </cell>
          <cell r="K125" t="str">
            <v xml:space="preserve"> </v>
          </cell>
          <cell r="L125" t="str">
            <v xml:space="preserve"> </v>
          </cell>
          <cell r="M125" t="str">
            <v xml:space="preserve"> </v>
          </cell>
          <cell r="N125" t="str">
            <v xml:space="preserve"> </v>
          </cell>
          <cell r="O125" t="str">
            <v xml:space="preserve"> </v>
          </cell>
          <cell r="P125" t="str">
            <v xml:space="preserve"> </v>
          </cell>
          <cell r="Q125" t="str">
            <v xml:space="preserve"> </v>
          </cell>
          <cell r="R125" t="str">
            <v xml:space="preserve"> </v>
          </cell>
          <cell r="S125" t="str">
            <v xml:space="preserve"> </v>
          </cell>
          <cell r="T125" t="str">
            <v xml:space="preserve"> </v>
          </cell>
          <cell r="U125" t="str">
            <v xml:space="preserve"> </v>
          </cell>
          <cell r="V125" t="str">
            <v xml:space="preserve"> </v>
          </cell>
          <cell r="W125" t="str">
            <v xml:space="preserve"> </v>
          </cell>
          <cell r="X125" t="str">
            <v xml:space="preserve"> </v>
          </cell>
          <cell r="Y125" t="str">
            <v xml:space="preserve"> </v>
          </cell>
          <cell r="Z125" t="str">
            <v xml:space="preserve"> </v>
          </cell>
          <cell r="AA125">
            <v>3</v>
          </cell>
        </row>
        <row r="126">
          <cell r="A126">
            <v>770480</v>
          </cell>
          <cell r="B126" t="str">
            <v xml:space="preserve"> </v>
          </cell>
          <cell r="C126" t="str">
            <v xml:space="preserve"> </v>
          </cell>
          <cell r="D126" t="str">
            <v>Y</v>
          </cell>
          <cell r="E126" t="str">
            <v xml:space="preserve"> </v>
          </cell>
          <cell r="F126" t="str">
            <v xml:space="preserve"> </v>
          </cell>
          <cell r="G126" t="str">
            <v xml:space="preserve"> </v>
          </cell>
          <cell r="H126" t="str">
            <v xml:space="preserve"> </v>
          </cell>
          <cell r="I126" t="str">
            <v xml:space="preserve"> </v>
          </cell>
          <cell r="J126" t="str">
            <v xml:space="preserve"> </v>
          </cell>
          <cell r="K126" t="str">
            <v xml:space="preserve"> </v>
          </cell>
          <cell r="L126" t="str">
            <v xml:space="preserve"> </v>
          </cell>
          <cell r="M126" t="str">
            <v xml:space="preserve"> </v>
          </cell>
          <cell r="N126" t="str">
            <v xml:space="preserve"> </v>
          </cell>
          <cell r="O126" t="str">
            <v xml:space="preserve"> </v>
          </cell>
          <cell r="P126" t="str">
            <v xml:space="preserve"> </v>
          </cell>
          <cell r="Q126" t="str">
            <v xml:space="preserve"> </v>
          </cell>
          <cell r="R126" t="str">
            <v xml:space="preserve"> </v>
          </cell>
          <cell r="S126" t="str">
            <v xml:space="preserve"> </v>
          </cell>
          <cell r="T126" t="str">
            <v xml:space="preserve"> </v>
          </cell>
          <cell r="U126" t="str">
            <v xml:space="preserve"> </v>
          </cell>
          <cell r="V126" t="str">
            <v xml:space="preserve"> </v>
          </cell>
          <cell r="W126" t="str">
            <v xml:space="preserve"> </v>
          </cell>
          <cell r="X126" t="str">
            <v xml:space="preserve"> </v>
          </cell>
          <cell r="Y126" t="str">
            <v xml:space="preserve"> </v>
          </cell>
          <cell r="Z126" t="str">
            <v xml:space="preserve"> </v>
          </cell>
          <cell r="AA126">
            <v>3</v>
          </cell>
        </row>
        <row r="127">
          <cell r="A127">
            <v>770485</v>
          </cell>
          <cell r="B127" t="str">
            <v xml:space="preserve"> </v>
          </cell>
          <cell r="C127" t="str">
            <v xml:space="preserve"> </v>
          </cell>
          <cell r="D127" t="str">
            <v xml:space="preserve"> </v>
          </cell>
          <cell r="E127" t="str">
            <v xml:space="preserve"> </v>
          </cell>
          <cell r="F127" t="str">
            <v xml:space="preserve"> </v>
          </cell>
          <cell r="G127" t="str">
            <v xml:space="preserve"> </v>
          </cell>
          <cell r="H127" t="str">
            <v xml:space="preserve"> </v>
          </cell>
          <cell r="I127" t="str">
            <v xml:space="preserve"> </v>
          </cell>
          <cell r="J127" t="str">
            <v xml:space="preserve"> </v>
          </cell>
          <cell r="K127" t="str">
            <v xml:space="preserve"> </v>
          </cell>
          <cell r="L127" t="str">
            <v xml:space="preserve"> </v>
          </cell>
          <cell r="M127" t="str">
            <v xml:space="preserve"> </v>
          </cell>
          <cell r="N127" t="str">
            <v>Y</v>
          </cell>
          <cell r="O127" t="str">
            <v xml:space="preserve"> </v>
          </cell>
          <cell r="P127" t="str">
            <v xml:space="preserve"> </v>
          </cell>
          <cell r="Q127" t="str">
            <v xml:space="preserve"> </v>
          </cell>
          <cell r="R127" t="str">
            <v xml:space="preserve"> </v>
          </cell>
          <cell r="S127" t="str">
            <v xml:space="preserve"> </v>
          </cell>
          <cell r="T127" t="str">
            <v xml:space="preserve"> </v>
          </cell>
          <cell r="U127" t="str">
            <v xml:space="preserve"> </v>
          </cell>
          <cell r="V127" t="str">
            <v xml:space="preserve"> </v>
          </cell>
          <cell r="W127" t="str">
            <v xml:space="preserve"> </v>
          </cell>
          <cell r="X127" t="str">
            <v xml:space="preserve"> </v>
          </cell>
          <cell r="Y127" t="str">
            <v xml:space="preserve"> </v>
          </cell>
          <cell r="Z127" t="str">
            <v xml:space="preserve"> </v>
          </cell>
          <cell r="AA127">
            <v>3</v>
          </cell>
        </row>
        <row r="128">
          <cell r="A128">
            <v>770487</v>
          </cell>
          <cell r="B128" t="str">
            <v xml:space="preserve"> </v>
          </cell>
          <cell r="C128" t="str">
            <v xml:space="preserve"> </v>
          </cell>
          <cell r="D128" t="str">
            <v xml:space="preserve"> </v>
          </cell>
          <cell r="E128" t="str">
            <v xml:space="preserve"> </v>
          </cell>
          <cell r="F128" t="str">
            <v xml:space="preserve"> </v>
          </cell>
          <cell r="G128" t="str">
            <v xml:space="preserve"> </v>
          </cell>
          <cell r="H128" t="str">
            <v xml:space="preserve"> </v>
          </cell>
          <cell r="I128" t="str">
            <v xml:space="preserve"> </v>
          </cell>
          <cell r="J128" t="str">
            <v xml:space="preserve"> </v>
          </cell>
          <cell r="K128" t="str">
            <v xml:space="preserve"> </v>
          </cell>
          <cell r="L128" t="str">
            <v xml:space="preserve"> </v>
          </cell>
          <cell r="M128" t="str">
            <v xml:space="preserve"> </v>
          </cell>
          <cell r="N128" t="str">
            <v>Y</v>
          </cell>
          <cell r="O128" t="str">
            <v xml:space="preserve"> </v>
          </cell>
          <cell r="P128" t="str">
            <v xml:space="preserve"> </v>
          </cell>
          <cell r="Q128" t="str">
            <v xml:space="preserve"> </v>
          </cell>
          <cell r="R128" t="str">
            <v xml:space="preserve"> </v>
          </cell>
          <cell r="S128" t="str">
            <v xml:space="preserve"> </v>
          </cell>
          <cell r="T128" t="str">
            <v xml:space="preserve"> </v>
          </cell>
          <cell r="U128" t="str">
            <v xml:space="preserve"> </v>
          </cell>
          <cell r="V128" t="str">
            <v xml:space="preserve"> </v>
          </cell>
          <cell r="W128" t="str">
            <v xml:space="preserve"> </v>
          </cell>
          <cell r="X128" t="str">
            <v xml:space="preserve"> </v>
          </cell>
          <cell r="Y128" t="str">
            <v xml:space="preserve"> </v>
          </cell>
          <cell r="Z128" t="str">
            <v xml:space="preserve"> </v>
          </cell>
          <cell r="AA128">
            <v>3</v>
          </cell>
        </row>
        <row r="129">
          <cell r="A129">
            <v>770490</v>
          </cell>
          <cell r="B129" t="str">
            <v xml:space="preserve"> </v>
          </cell>
          <cell r="C129" t="str">
            <v xml:space="preserve"> </v>
          </cell>
          <cell r="D129" t="str">
            <v xml:space="preserve"> </v>
          </cell>
          <cell r="E129" t="str">
            <v xml:space="preserve"> </v>
          </cell>
          <cell r="F129" t="str">
            <v xml:space="preserve"> </v>
          </cell>
          <cell r="G129" t="str">
            <v xml:space="preserve"> </v>
          </cell>
          <cell r="H129" t="str">
            <v xml:space="preserve"> </v>
          </cell>
          <cell r="I129" t="str">
            <v xml:space="preserve"> </v>
          </cell>
          <cell r="J129" t="str">
            <v xml:space="preserve"> </v>
          </cell>
          <cell r="K129" t="str">
            <v xml:space="preserve"> </v>
          </cell>
          <cell r="L129" t="str">
            <v xml:space="preserve"> </v>
          </cell>
          <cell r="M129" t="str">
            <v xml:space="preserve"> </v>
          </cell>
          <cell r="N129" t="str">
            <v xml:space="preserve"> </v>
          </cell>
          <cell r="O129" t="str">
            <v xml:space="preserve"> </v>
          </cell>
          <cell r="P129" t="str">
            <v xml:space="preserve"> </v>
          </cell>
          <cell r="Q129" t="str">
            <v xml:space="preserve"> </v>
          </cell>
          <cell r="R129" t="str">
            <v xml:space="preserve"> </v>
          </cell>
          <cell r="S129" t="str">
            <v>Y</v>
          </cell>
          <cell r="T129" t="str">
            <v xml:space="preserve"> </v>
          </cell>
          <cell r="U129" t="str">
            <v xml:space="preserve"> </v>
          </cell>
          <cell r="V129" t="str">
            <v xml:space="preserve"> </v>
          </cell>
          <cell r="W129" t="str">
            <v xml:space="preserve"> </v>
          </cell>
          <cell r="X129" t="str">
            <v xml:space="preserve"> </v>
          </cell>
          <cell r="Y129" t="str">
            <v xml:space="preserve"> </v>
          </cell>
          <cell r="Z129" t="str">
            <v xml:space="preserve"> </v>
          </cell>
          <cell r="AA129">
            <v>3</v>
          </cell>
        </row>
        <row r="130">
          <cell r="A130">
            <v>770000</v>
          </cell>
          <cell r="B130" t="str">
            <v xml:space="preserve"> </v>
          </cell>
          <cell r="C130" t="str">
            <v xml:space="preserve"> </v>
          </cell>
          <cell r="D130" t="str">
            <v xml:space="preserve"> </v>
          </cell>
          <cell r="E130" t="str">
            <v xml:space="preserve"> </v>
          </cell>
          <cell r="F130" t="str">
            <v xml:space="preserve"> </v>
          </cell>
          <cell r="G130" t="str">
            <v xml:space="preserve"> </v>
          </cell>
          <cell r="H130" t="str">
            <v xml:space="preserve"> </v>
          </cell>
          <cell r="I130" t="str">
            <v xml:space="preserve"> </v>
          </cell>
          <cell r="J130" t="str">
            <v xml:space="preserve"> </v>
          </cell>
          <cell r="K130" t="str">
            <v xml:space="preserve"> </v>
          </cell>
          <cell r="L130" t="str">
            <v xml:space="preserve"> </v>
          </cell>
          <cell r="M130" t="str">
            <v xml:space="preserve"> </v>
          </cell>
          <cell r="N130" t="str">
            <v xml:space="preserve"> </v>
          </cell>
          <cell r="O130" t="str">
            <v>Y</v>
          </cell>
          <cell r="P130" t="str">
            <v xml:space="preserve"> </v>
          </cell>
          <cell r="Q130" t="str">
            <v xml:space="preserve"> </v>
          </cell>
          <cell r="R130" t="str">
            <v xml:space="preserve"> </v>
          </cell>
          <cell r="S130" t="str">
            <v xml:space="preserve"> </v>
          </cell>
          <cell r="T130" t="str">
            <v xml:space="preserve"> </v>
          </cell>
          <cell r="U130" t="str">
            <v xml:space="preserve"> </v>
          </cell>
          <cell r="V130" t="str">
            <v xml:space="preserve"> </v>
          </cell>
          <cell r="W130" t="str">
            <v xml:space="preserve"> </v>
          </cell>
          <cell r="X130" t="str">
            <v xml:space="preserve"> </v>
          </cell>
          <cell r="Y130" t="str">
            <v xml:space="preserve"> </v>
          </cell>
          <cell r="Z130" t="str">
            <v xml:space="preserve"> </v>
          </cell>
          <cell r="AA130">
            <v>4</v>
          </cell>
        </row>
        <row r="131">
          <cell r="A131">
            <v>770001</v>
          </cell>
          <cell r="B131" t="str">
            <v xml:space="preserve"> </v>
          </cell>
          <cell r="C131" t="str">
            <v>Y</v>
          </cell>
          <cell r="D131" t="str">
            <v xml:space="preserve"> </v>
          </cell>
          <cell r="E131" t="str">
            <v xml:space="preserve"> </v>
          </cell>
          <cell r="F131" t="str">
            <v xml:space="preserve"> </v>
          </cell>
          <cell r="G131" t="str">
            <v xml:space="preserve"> </v>
          </cell>
          <cell r="H131" t="str">
            <v xml:space="preserve"> </v>
          </cell>
          <cell r="I131" t="str">
            <v xml:space="preserve"> </v>
          </cell>
          <cell r="J131" t="str">
            <v xml:space="preserve"> </v>
          </cell>
          <cell r="K131" t="str">
            <v xml:space="preserve"> </v>
          </cell>
          <cell r="L131" t="str">
            <v xml:space="preserve"> </v>
          </cell>
          <cell r="M131" t="str">
            <v xml:space="preserve"> </v>
          </cell>
          <cell r="N131" t="str">
            <v xml:space="preserve"> </v>
          </cell>
          <cell r="O131" t="str">
            <v xml:space="preserve"> </v>
          </cell>
          <cell r="P131" t="str">
            <v xml:space="preserve"> </v>
          </cell>
          <cell r="Q131" t="str">
            <v xml:space="preserve"> </v>
          </cell>
          <cell r="R131" t="str">
            <v xml:space="preserve"> </v>
          </cell>
          <cell r="S131" t="str">
            <v xml:space="preserve"> </v>
          </cell>
          <cell r="T131" t="str">
            <v xml:space="preserve"> </v>
          </cell>
          <cell r="U131" t="str">
            <v xml:space="preserve"> </v>
          </cell>
          <cell r="V131" t="str">
            <v xml:space="preserve"> </v>
          </cell>
          <cell r="W131" t="str">
            <v xml:space="preserve"> </v>
          </cell>
          <cell r="X131" t="str">
            <v xml:space="preserve"> </v>
          </cell>
          <cell r="Y131" t="str">
            <v xml:space="preserve"> </v>
          </cell>
          <cell r="Z131" t="str">
            <v xml:space="preserve"> </v>
          </cell>
          <cell r="AA131">
            <v>2</v>
          </cell>
        </row>
        <row r="132">
          <cell r="A132">
            <v>770003</v>
          </cell>
          <cell r="B132" t="str">
            <v xml:space="preserve"> </v>
          </cell>
          <cell r="C132" t="str">
            <v xml:space="preserve"> </v>
          </cell>
          <cell r="D132" t="str">
            <v xml:space="preserve"> </v>
          </cell>
          <cell r="E132" t="str">
            <v xml:space="preserve"> </v>
          </cell>
          <cell r="F132" t="str">
            <v xml:space="preserve"> </v>
          </cell>
          <cell r="G132" t="str">
            <v xml:space="preserve"> </v>
          </cell>
          <cell r="H132" t="str">
            <v xml:space="preserve"> </v>
          </cell>
          <cell r="I132" t="str">
            <v xml:space="preserve"> </v>
          </cell>
          <cell r="J132" t="str">
            <v xml:space="preserve"> </v>
          </cell>
          <cell r="K132" t="str">
            <v xml:space="preserve"> </v>
          </cell>
          <cell r="L132" t="str">
            <v xml:space="preserve"> </v>
          </cell>
          <cell r="M132" t="str">
            <v xml:space="preserve"> </v>
          </cell>
          <cell r="N132" t="str">
            <v xml:space="preserve"> </v>
          </cell>
          <cell r="O132" t="str">
            <v xml:space="preserve"> </v>
          </cell>
          <cell r="P132" t="str">
            <v xml:space="preserve"> </v>
          </cell>
          <cell r="Q132" t="str">
            <v xml:space="preserve"> </v>
          </cell>
          <cell r="R132" t="str">
            <v xml:space="preserve"> </v>
          </cell>
          <cell r="S132" t="str">
            <v xml:space="preserve"> </v>
          </cell>
          <cell r="T132" t="str">
            <v>Y</v>
          </cell>
          <cell r="U132" t="str">
            <v xml:space="preserve"> </v>
          </cell>
          <cell r="V132" t="str">
            <v xml:space="preserve"> </v>
          </cell>
          <cell r="W132" t="str">
            <v xml:space="preserve"> </v>
          </cell>
          <cell r="X132" t="str">
            <v xml:space="preserve"> </v>
          </cell>
          <cell r="Y132" t="str">
            <v xml:space="preserve"> </v>
          </cell>
          <cell r="Z132" t="str">
            <v xml:space="preserve"> </v>
          </cell>
          <cell r="AA132">
            <v>4</v>
          </cell>
        </row>
        <row r="133">
          <cell r="A133">
            <v>770004</v>
          </cell>
          <cell r="B133" t="str">
            <v xml:space="preserve"> </v>
          </cell>
          <cell r="C133" t="str">
            <v xml:space="preserve"> </v>
          </cell>
          <cell r="D133" t="str">
            <v xml:space="preserve"> </v>
          </cell>
          <cell r="E133" t="str">
            <v xml:space="preserve"> </v>
          </cell>
          <cell r="F133" t="str">
            <v xml:space="preserve"> </v>
          </cell>
          <cell r="G133" t="str">
            <v xml:space="preserve"> </v>
          </cell>
          <cell r="H133" t="str">
            <v xml:space="preserve"> </v>
          </cell>
          <cell r="I133" t="str">
            <v xml:space="preserve"> </v>
          </cell>
          <cell r="J133" t="str">
            <v xml:space="preserve"> </v>
          </cell>
          <cell r="K133" t="str">
            <v xml:space="preserve"> </v>
          </cell>
          <cell r="L133" t="str">
            <v xml:space="preserve"> </v>
          </cell>
          <cell r="M133" t="str">
            <v xml:space="preserve"> </v>
          </cell>
          <cell r="N133" t="str">
            <v xml:space="preserve"> </v>
          </cell>
          <cell r="O133" t="str">
            <v xml:space="preserve"> </v>
          </cell>
          <cell r="P133" t="str">
            <v xml:space="preserve"> </v>
          </cell>
          <cell r="Q133" t="str">
            <v xml:space="preserve"> </v>
          </cell>
          <cell r="R133" t="str">
            <v xml:space="preserve"> </v>
          </cell>
          <cell r="S133" t="str">
            <v xml:space="preserve"> </v>
          </cell>
          <cell r="T133" t="str">
            <v xml:space="preserve"> </v>
          </cell>
          <cell r="U133" t="str">
            <v xml:space="preserve"> </v>
          </cell>
          <cell r="V133" t="str">
            <v xml:space="preserve"> </v>
          </cell>
          <cell r="W133" t="str">
            <v xml:space="preserve"> </v>
          </cell>
          <cell r="X133" t="str">
            <v xml:space="preserve"> </v>
          </cell>
          <cell r="Y133" t="str">
            <v>Y</v>
          </cell>
          <cell r="Z133" t="str">
            <v xml:space="preserve"> </v>
          </cell>
          <cell r="AA133">
            <v>4</v>
          </cell>
        </row>
        <row r="134">
          <cell r="A134">
            <v>770008</v>
          </cell>
          <cell r="B134" t="str">
            <v xml:space="preserve"> </v>
          </cell>
          <cell r="C134" t="str">
            <v xml:space="preserve"> </v>
          </cell>
          <cell r="D134" t="str">
            <v xml:space="preserve"> </v>
          </cell>
          <cell r="E134" t="str">
            <v xml:space="preserve"> </v>
          </cell>
          <cell r="F134" t="str">
            <v xml:space="preserve"> </v>
          </cell>
          <cell r="G134" t="str">
            <v xml:space="preserve"> </v>
          </cell>
          <cell r="H134" t="str">
            <v xml:space="preserve"> </v>
          </cell>
          <cell r="I134" t="str">
            <v xml:space="preserve"> </v>
          </cell>
          <cell r="J134" t="str">
            <v xml:space="preserve"> </v>
          </cell>
          <cell r="K134" t="str">
            <v xml:space="preserve"> </v>
          </cell>
          <cell r="L134" t="str">
            <v xml:space="preserve"> </v>
          </cell>
          <cell r="M134" t="str">
            <v xml:space="preserve"> </v>
          </cell>
          <cell r="N134" t="str">
            <v xml:space="preserve"> </v>
          </cell>
          <cell r="O134" t="str">
            <v xml:space="preserve"> </v>
          </cell>
          <cell r="P134" t="str">
            <v xml:space="preserve"> </v>
          </cell>
          <cell r="Q134" t="str">
            <v xml:space="preserve"> </v>
          </cell>
          <cell r="R134" t="str">
            <v xml:space="preserve"> </v>
          </cell>
          <cell r="S134" t="str">
            <v xml:space="preserve"> </v>
          </cell>
          <cell r="T134" t="str">
            <v xml:space="preserve"> </v>
          </cell>
          <cell r="U134" t="str">
            <v xml:space="preserve"> </v>
          </cell>
          <cell r="V134" t="str">
            <v xml:space="preserve"> </v>
          </cell>
          <cell r="W134" t="str">
            <v xml:space="preserve"> </v>
          </cell>
          <cell r="X134" t="str">
            <v xml:space="preserve"> </v>
          </cell>
          <cell r="Y134" t="str">
            <v>Y</v>
          </cell>
          <cell r="Z134" t="str">
            <v xml:space="preserve"> </v>
          </cell>
          <cell r="AA134">
            <v>4</v>
          </cell>
        </row>
        <row r="135">
          <cell r="A135">
            <v>770011</v>
          </cell>
          <cell r="B135" t="str">
            <v xml:space="preserve"> </v>
          </cell>
          <cell r="C135" t="str">
            <v xml:space="preserve"> </v>
          </cell>
          <cell r="D135" t="str">
            <v xml:space="preserve"> </v>
          </cell>
          <cell r="E135" t="str">
            <v xml:space="preserve"> </v>
          </cell>
          <cell r="F135" t="str">
            <v xml:space="preserve"> </v>
          </cell>
          <cell r="G135" t="str">
            <v xml:space="preserve"> </v>
          </cell>
          <cell r="H135" t="str">
            <v xml:space="preserve"> </v>
          </cell>
          <cell r="I135" t="str">
            <v xml:space="preserve"> </v>
          </cell>
          <cell r="J135" t="str">
            <v xml:space="preserve"> </v>
          </cell>
          <cell r="K135" t="str">
            <v xml:space="preserve"> </v>
          </cell>
          <cell r="L135" t="str">
            <v xml:space="preserve"> </v>
          </cell>
          <cell r="M135" t="str">
            <v xml:space="preserve"> </v>
          </cell>
          <cell r="N135" t="str">
            <v xml:space="preserve"> </v>
          </cell>
          <cell r="O135" t="str">
            <v>Y</v>
          </cell>
          <cell r="P135" t="str">
            <v xml:space="preserve"> </v>
          </cell>
          <cell r="Q135" t="str">
            <v xml:space="preserve"> </v>
          </cell>
          <cell r="R135" t="str">
            <v xml:space="preserve"> </v>
          </cell>
          <cell r="S135" t="str">
            <v xml:space="preserve"> </v>
          </cell>
          <cell r="T135" t="str">
            <v xml:space="preserve"> </v>
          </cell>
          <cell r="U135" t="str">
            <v xml:space="preserve"> </v>
          </cell>
          <cell r="V135" t="str">
            <v xml:space="preserve"> </v>
          </cell>
          <cell r="W135" t="str">
            <v xml:space="preserve"> </v>
          </cell>
          <cell r="X135" t="str">
            <v xml:space="preserve"> </v>
          </cell>
          <cell r="Y135" t="str">
            <v xml:space="preserve"> </v>
          </cell>
          <cell r="Z135" t="str">
            <v xml:space="preserve"> </v>
          </cell>
          <cell r="AA135">
            <v>4</v>
          </cell>
        </row>
        <row r="136">
          <cell r="A136">
            <v>770012</v>
          </cell>
          <cell r="B136" t="str">
            <v xml:space="preserve"> </v>
          </cell>
          <cell r="C136" t="str">
            <v xml:space="preserve"> </v>
          </cell>
          <cell r="D136" t="str">
            <v xml:space="preserve"> </v>
          </cell>
          <cell r="E136" t="str">
            <v>Y</v>
          </cell>
          <cell r="F136" t="str">
            <v xml:space="preserve"> </v>
          </cell>
          <cell r="G136" t="str">
            <v xml:space="preserve"> </v>
          </cell>
          <cell r="H136" t="str">
            <v xml:space="preserve"> </v>
          </cell>
          <cell r="I136" t="str">
            <v xml:space="preserve"> </v>
          </cell>
          <cell r="J136" t="str">
            <v xml:space="preserve"> </v>
          </cell>
          <cell r="K136" t="str">
            <v xml:space="preserve"> </v>
          </cell>
          <cell r="L136" t="str">
            <v xml:space="preserve"> </v>
          </cell>
          <cell r="M136" t="str">
            <v xml:space="preserve"> </v>
          </cell>
          <cell r="N136" t="str">
            <v xml:space="preserve"> </v>
          </cell>
          <cell r="O136" t="str">
            <v xml:space="preserve"> </v>
          </cell>
          <cell r="P136" t="str">
            <v xml:space="preserve"> </v>
          </cell>
          <cell r="Q136" t="str">
            <v xml:space="preserve"> </v>
          </cell>
          <cell r="R136" t="str">
            <v xml:space="preserve"> </v>
          </cell>
          <cell r="S136" t="str">
            <v xml:space="preserve"> </v>
          </cell>
          <cell r="T136" t="str">
            <v xml:space="preserve"> </v>
          </cell>
          <cell r="U136" t="str">
            <v xml:space="preserve"> </v>
          </cell>
          <cell r="V136" t="str">
            <v xml:space="preserve"> </v>
          </cell>
          <cell r="W136" t="str">
            <v xml:space="preserve"> </v>
          </cell>
          <cell r="X136" t="str">
            <v xml:space="preserve"> </v>
          </cell>
          <cell r="Y136" t="str">
            <v xml:space="preserve"> </v>
          </cell>
          <cell r="Z136" t="str">
            <v xml:space="preserve"> </v>
          </cell>
          <cell r="AA136">
            <v>4</v>
          </cell>
        </row>
        <row r="137">
          <cell r="A137">
            <v>770013</v>
          </cell>
          <cell r="B137" t="str">
            <v xml:space="preserve"> </v>
          </cell>
          <cell r="C137" t="str">
            <v xml:space="preserve"> </v>
          </cell>
          <cell r="D137" t="str">
            <v xml:space="preserve"> </v>
          </cell>
          <cell r="E137" t="str">
            <v xml:space="preserve"> </v>
          </cell>
          <cell r="F137" t="str">
            <v xml:space="preserve"> </v>
          </cell>
          <cell r="G137" t="str">
            <v xml:space="preserve"> </v>
          </cell>
          <cell r="H137" t="str">
            <v xml:space="preserve"> </v>
          </cell>
          <cell r="I137" t="str">
            <v xml:space="preserve"> </v>
          </cell>
          <cell r="J137" t="str">
            <v xml:space="preserve"> </v>
          </cell>
          <cell r="K137" t="str">
            <v xml:space="preserve"> </v>
          </cell>
          <cell r="L137" t="str">
            <v xml:space="preserve"> </v>
          </cell>
          <cell r="M137" t="str">
            <v xml:space="preserve"> </v>
          </cell>
          <cell r="N137" t="str">
            <v xml:space="preserve"> </v>
          </cell>
          <cell r="O137" t="str">
            <v>Y</v>
          </cell>
          <cell r="P137" t="str">
            <v xml:space="preserve"> </v>
          </cell>
          <cell r="Q137" t="str">
            <v xml:space="preserve"> </v>
          </cell>
          <cell r="R137" t="str">
            <v xml:space="preserve"> </v>
          </cell>
          <cell r="S137" t="str">
            <v xml:space="preserve"> </v>
          </cell>
          <cell r="T137" t="str">
            <v xml:space="preserve"> </v>
          </cell>
          <cell r="U137" t="str">
            <v xml:space="preserve"> </v>
          </cell>
          <cell r="V137" t="str">
            <v xml:space="preserve"> </v>
          </cell>
          <cell r="W137" t="str">
            <v xml:space="preserve"> </v>
          </cell>
          <cell r="X137" t="str">
            <v xml:space="preserve"> </v>
          </cell>
          <cell r="Y137" t="str">
            <v xml:space="preserve"> </v>
          </cell>
          <cell r="Z137" t="str">
            <v xml:space="preserve"> </v>
          </cell>
          <cell r="AA137">
            <v>4</v>
          </cell>
        </row>
        <row r="138">
          <cell r="A138">
            <v>770014</v>
          </cell>
          <cell r="B138" t="str">
            <v xml:space="preserve"> </v>
          </cell>
          <cell r="C138" t="str">
            <v xml:space="preserve"> </v>
          </cell>
          <cell r="D138" t="str">
            <v xml:space="preserve"> </v>
          </cell>
          <cell r="E138" t="str">
            <v xml:space="preserve"> </v>
          </cell>
          <cell r="F138" t="str">
            <v xml:space="preserve"> </v>
          </cell>
          <cell r="G138" t="str">
            <v xml:space="preserve"> </v>
          </cell>
          <cell r="H138" t="str">
            <v xml:space="preserve"> </v>
          </cell>
          <cell r="I138" t="str">
            <v xml:space="preserve"> </v>
          </cell>
          <cell r="J138" t="str">
            <v xml:space="preserve"> </v>
          </cell>
          <cell r="K138" t="str">
            <v xml:space="preserve"> </v>
          </cell>
          <cell r="L138" t="str">
            <v xml:space="preserve"> </v>
          </cell>
          <cell r="M138" t="str">
            <v xml:space="preserve"> </v>
          </cell>
          <cell r="N138" t="str">
            <v xml:space="preserve"> </v>
          </cell>
          <cell r="O138" t="str">
            <v>Y</v>
          </cell>
          <cell r="P138" t="str">
            <v xml:space="preserve"> </v>
          </cell>
          <cell r="Q138" t="str">
            <v xml:space="preserve"> </v>
          </cell>
          <cell r="R138" t="str">
            <v xml:space="preserve"> </v>
          </cell>
          <cell r="S138" t="str">
            <v xml:space="preserve"> </v>
          </cell>
          <cell r="T138" t="str">
            <v xml:space="preserve"> </v>
          </cell>
          <cell r="U138" t="str">
            <v xml:space="preserve"> </v>
          </cell>
          <cell r="V138" t="str">
            <v xml:space="preserve"> </v>
          </cell>
          <cell r="W138" t="str">
            <v xml:space="preserve"> </v>
          </cell>
          <cell r="X138" t="str">
            <v xml:space="preserve"> </v>
          </cell>
          <cell r="Y138" t="str">
            <v xml:space="preserve"> </v>
          </cell>
          <cell r="Z138" t="str">
            <v xml:space="preserve"> </v>
          </cell>
          <cell r="AA138">
            <v>4</v>
          </cell>
        </row>
        <row r="139">
          <cell r="A139">
            <v>770016</v>
          </cell>
          <cell r="B139" t="str">
            <v xml:space="preserve"> </v>
          </cell>
          <cell r="C139" t="str">
            <v xml:space="preserve"> </v>
          </cell>
          <cell r="D139" t="str">
            <v xml:space="preserve"> </v>
          </cell>
          <cell r="E139" t="str">
            <v xml:space="preserve"> </v>
          </cell>
          <cell r="F139" t="str">
            <v xml:space="preserve"> </v>
          </cell>
          <cell r="G139" t="str">
            <v xml:space="preserve"> </v>
          </cell>
          <cell r="H139" t="str">
            <v xml:space="preserve"> </v>
          </cell>
          <cell r="I139" t="str">
            <v xml:space="preserve"> </v>
          </cell>
          <cell r="J139" t="str">
            <v>Y</v>
          </cell>
          <cell r="K139" t="str">
            <v xml:space="preserve"> </v>
          </cell>
          <cell r="L139" t="str">
            <v xml:space="preserve"> </v>
          </cell>
          <cell r="M139" t="str">
            <v xml:space="preserve"> </v>
          </cell>
          <cell r="N139" t="str">
            <v xml:space="preserve"> </v>
          </cell>
          <cell r="O139" t="str">
            <v xml:space="preserve"> </v>
          </cell>
          <cell r="P139" t="str">
            <v xml:space="preserve"> </v>
          </cell>
          <cell r="Q139" t="str">
            <v xml:space="preserve"> </v>
          </cell>
          <cell r="R139" t="str">
            <v xml:space="preserve"> </v>
          </cell>
          <cell r="S139" t="str">
            <v xml:space="preserve"> </v>
          </cell>
          <cell r="T139" t="str">
            <v xml:space="preserve"> </v>
          </cell>
          <cell r="U139" t="str">
            <v xml:space="preserve"> </v>
          </cell>
          <cell r="V139" t="str">
            <v xml:space="preserve"> </v>
          </cell>
          <cell r="W139" t="str">
            <v xml:space="preserve"> </v>
          </cell>
          <cell r="X139" t="str">
            <v xml:space="preserve"> </v>
          </cell>
          <cell r="Y139" t="str">
            <v xml:space="preserve"> </v>
          </cell>
          <cell r="Z139" t="str">
            <v xml:space="preserve"> </v>
          </cell>
          <cell r="AA139">
            <v>4</v>
          </cell>
        </row>
        <row r="140">
          <cell r="A140">
            <v>770017</v>
          </cell>
          <cell r="B140" t="str">
            <v xml:space="preserve"> </v>
          </cell>
          <cell r="C140" t="str">
            <v xml:space="preserve"> </v>
          </cell>
          <cell r="D140" t="str">
            <v xml:space="preserve"> </v>
          </cell>
          <cell r="E140" t="str">
            <v xml:space="preserve"> </v>
          </cell>
          <cell r="F140" t="str">
            <v xml:space="preserve"> </v>
          </cell>
          <cell r="G140" t="str">
            <v xml:space="preserve"> </v>
          </cell>
          <cell r="H140" t="str">
            <v xml:space="preserve"> </v>
          </cell>
          <cell r="I140" t="str">
            <v xml:space="preserve"> </v>
          </cell>
          <cell r="J140" t="str">
            <v xml:space="preserve"> </v>
          </cell>
          <cell r="K140" t="str">
            <v xml:space="preserve"> </v>
          </cell>
          <cell r="L140" t="str">
            <v xml:space="preserve"> </v>
          </cell>
          <cell r="M140" t="str">
            <v xml:space="preserve"> </v>
          </cell>
          <cell r="N140" t="str">
            <v xml:space="preserve"> </v>
          </cell>
          <cell r="O140" t="str">
            <v>Y</v>
          </cell>
          <cell r="P140" t="str">
            <v xml:space="preserve"> </v>
          </cell>
          <cell r="Q140" t="str">
            <v xml:space="preserve"> </v>
          </cell>
          <cell r="R140" t="str">
            <v xml:space="preserve"> </v>
          </cell>
          <cell r="S140" t="str">
            <v xml:space="preserve"> </v>
          </cell>
          <cell r="T140" t="str">
            <v xml:space="preserve"> </v>
          </cell>
          <cell r="U140" t="str">
            <v xml:space="preserve"> </v>
          </cell>
          <cell r="V140" t="str">
            <v xml:space="preserve"> </v>
          </cell>
          <cell r="W140" t="str">
            <v xml:space="preserve"> </v>
          </cell>
          <cell r="X140" t="str">
            <v xml:space="preserve"> </v>
          </cell>
          <cell r="Y140" t="str">
            <v xml:space="preserve"> </v>
          </cell>
          <cell r="Z140" t="str">
            <v xml:space="preserve"> </v>
          </cell>
          <cell r="AA140">
            <v>4</v>
          </cell>
        </row>
        <row r="141">
          <cell r="A141">
            <v>770024</v>
          </cell>
          <cell r="B141" t="str">
            <v xml:space="preserve"> </v>
          </cell>
          <cell r="C141" t="str">
            <v xml:space="preserve"> </v>
          </cell>
          <cell r="D141" t="str">
            <v xml:space="preserve"> </v>
          </cell>
          <cell r="E141" t="str">
            <v xml:space="preserve"> </v>
          </cell>
          <cell r="F141" t="str">
            <v xml:space="preserve"> </v>
          </cell>
          <cell r="G141" t="str">
            <v xml:space="preserve"> </v>
          </cell>
          <cell r="H141" t="str">
            <v xml:space="preserve"> </v>
          </cell>
          <cell r="I141" t="str">
            <v xml:space="preserve"> </v>
          </cell>
          <cell r="J141" t="str">
            <v xml:space="preserve"> </v>
          </cell>
          <cell r="K141" t="str">
            <v xml:space="preserve"> </v>
          </cell>
          <cell r="L141" t="str">
            <v xml:space="preserve"> </v>
          </cell>
          <cell r="M141" t="str">
            <v xml:space="preserve"> </v>
          </cell>
          <cell r="N141" t="str">
            <v xml:space="preserve"> </v>
          </cell>
          <cell r="O141" t="str">
            <v xml:space="preserve"> </v>
          </cell>
          <cell r="P141" t="str">
            <v xml:space="preserve"> </v>
          </cell>
          <cell r="Q141" t="str">
            <v xml:space="preserve"> </v>
          </cell>
          <cell r="R141" t="str">
            <v xml:space="preserve"> </v>
          </cell>
          <cell r="S141" t="str">
            <v xml:space="preserve"> </v>
          </cell>
          <cell r="T141" t="str">
            <v xml:space="preserve"> </v>
          </cell>
          <cell r="U141" t="str">
            <v xml:space="preserve"> </v>
          </cell>
          <cell r="V141" t="str">
            <v xml:space="preserve"> </v>
          </cell>
          <cell r="W141" t="str">
            <v xml:space="preserve"> </v>
          </cell>
          <cell r="X141" t="str">
            <v xml:space="preserve"> </v>
          </cell>
          <cell r="Y141" t="str">
            <v>Y</v>
          </cell>
          <cell r="Z141" t="str">
            <v xml:space="preserve"> </v>
          </cell>
          <cell r="AA141">
            <v>4</v>
          </cell>
        </row>
        <row r="142">
          <cell r="A142">
            <v>770021</v>
          </cell>
          <cell r="B142" t="str">
            <v xml:space="preserve"> </v>
          </cell>
          <cell r="C142" t="str">
            <v xml:space="preserve"> </v>
          </cell>
          <cell r="D142" t="str">
            <v xml:space="preserve"> </v>
          </cell>
          <cell r="E142" t="str">
            <v xml:space="preserve"> </v>
          </cell>
          <cell r="F142" t="str">
            <v xml:space="preserve"> </v>
          </cell>
          <cell r="G142" t="str">
            <v xml:space="preserve"> </v>
          </cell>
          <cell r="H142" t="str">
            <v xml:space="preserve"> </v>
          </cell>
          <cell r="I142" t="str">
            <v xml:space="preserve"> </v>
          </cell>
          <cell r="J142" t="str">
            <v xml:space="preserve"> </v>
          </cell>
          <cell r="K142" t="str">
            <v xml:space="preserve"> </v>
          </cell>
          <cell r="L142" t="str">
            <v xml:space="preserve"> </v>
          </cell>
          <cell r="M142" t="str">
            <v xml:space="preserve"> </v>
          </cell>
          <cell r="N142" t="str">
            <v xml:space="preserve"> </v>
          </cell>
          <cell r="O142" t="str">
            <v xml:space="preserve"> </v>
          </cell>
          <cell r="P142" t="str">
            <v xml:space="preserve"> </v>
          </cell>
          <cell r="Q142" t="str">
            <v xml:space="preserve"> </v>
          </cell>
          <cell r="R142" t="str">
            <v xml:space="preserve"> </v>
          </cell>
          <cell r="S142" t="str">
            <v xml:space="preserve"> </v>
          </cell>
          <cell r="T142" t="str">
            <v xml:space="preserve"> </v>
          </cell>
          <cell r="U142" t="str">
            <v xml:space="preserve"> </v>
          </cell>
          <cell r="V142" t="str">
            <v xml:space="preserve"> </v>
          </cell>
          <cell r="W142" t="str">
            <v xml:space="preserve"> </v>
          </cell>
          <cell r="X142" t="str">
            <v xml:space="preserve"> </v>
          </cell>
          <cell r="Y142" t="str">
            <v>Y</v>
          </cell>
          <cell r="Z142" t="str">
            <v xml:space="preserve"> </v>
          </cell>
          <cell r="AA142">
            <v>4</v>
          </cell>
        </row>
        <row r="143">
          <cell r="A143">
            <v>770025</v>
          </cell>
          <cell r="B143" t="str">
            <v xml:space="preserve"> </v>
          </cell>
          <cell r="C143" t="str">
            <v xml:space="preserve"> </v>
          </cell>
          <cell r="D143" t="str">
            <v xml:space="preserve"> </v>
          </cell>
          <cell r="E143" t="str">
            <v xml:space="preserve"> </v>
          </cell>
          <cell r="F143" t="str">
            <v xml:space="preserve"> </v>
          </cell>
          <cell r="G143" t="str">
            <v xml:space="preserve"> </v>
          </cell>
          <cell r="H143" t="str">
            <v xml:space="preserve"> </v>
          </cell>
          <cell r="I143" t="str">
            <v xml:space="preserve"> </v>
          </cell>
          <cell r="J143" t="str">
            <v xml:space="preserve"> </v>
          </cell>
          <cell r="K143" t="str">
            <v xml:space="preserve"> </v>
          </cell>
          <cell r="L143" t="str">
            <v xml:space="preserve"> </v>
          </cell>
          <cell r="M143" t="str">
            <v xml:space="preserve"> </v>
          </cell>
          <cell r="N143" t="str">
            <v xml:space="preserve"> </v>
          </cell>
          <cell r="O143" t="str">
            <v>Y</v>
          </cell>
          <cell r="P143" t="str">
            <v xml:space="preserve"> </v>
          </cell>
          <cell r="Q143" t="str">
            <v xml:space="preserve"> </v>
          </cell>
          <cell r="R143" t="str">
            <v xml:space="preserve"> </v>
          </cell>
          <cell r="S143" t="str">
            <v xml:space="preserve"> </v>
          </cell>
          <cell r="T143" t="str">
            <v xml:space="preserve"> </v>
          </cell>
          <cell r="U143" t="str">
            <v xml:space="preserve"> </v>
          </cell>
          <cell r="V143" t="str">
            <v xml:space="preserve"> </v>
          </cell>
          <cell r="W143" t="str">
            <v xml:space="preserve"> </v>
          </cell>
          <cell r="X143" t="str">
            <v xml:space="preserve"> </v>
          </cell>
          <cell r="Y143" t="str">
            <v xml:space="preserve"> </v>
          </cell>
          <cell r="Z143" t="str">
            <v xml:space="preserve"> </v>
          </cell>
          <cell r="AA143">
            <v>4</v>
          </cell>
        </row>
        <row r="144">
          <cell r="A144">
            <v>770026</v>
          </cell>
          <cell r="B144" t="str">
            <v xml:space="preserve"> </v>
          </cell>
          <cell r="C144" t="str">
            <v xml:space="preserve"> </v>
          </cell>
          <cell r="D144" t="str">
            <v xml:space="preserve"> </v>
          </cell>
          <cell r="E144" t="str">
            <v xml:space="preserve"> </v>
          </cell>
          <cell r="F144" t="str">
            <v xml:space="preserve"> </v>
          </cell>
          <cell r="G144" t="str">
            <v xml:space="preserve"> </v>
          </cell>
          <cell r="H144" t="str">
            <v xml:space="preserve"> </v>
          </cell>
          <cell r="I144" t="str">
            <v xml:space="preserve"> </v>
          </cell>
          <cell r="J144" t="str">
            <v xml:space="preserve"> </v>
          </cell>
          <cell r="K144" t="str">
            <v xml:space="preserve"> </v>
          </cell>
          <cell r="L144" t="str">
            <v xml:space="preserve"> </v>
          </cell>
          <cell r="M144" t="str">
            <v xml:space="preserve"> </v>
          </cell>
          <cell r="N144" t="str">
            <v xml:space="preserve"> </v>
          </cell>
          <cell r="O144" t="str">
            <v>Y</v>
          </cell>
          <cell r="P144" t="str">
            <v xml:space="preserve"> </v>
          </cell>
          <cell r="Q144" t="str">
            <v xml:space="preserve"> </v>
          </cell>
          <cell r="R144" t="str">
            <v xml:space="preserve"> </v>
          </cell>
          <cell r="S144" t="str">
            <v xml:space="preserve"> </v>
          </cell>
          <cell r="T144" t="str">
            <v xml:space="preserve"> </v>
          </cell>
          <cell r="U144" t="str">
            <v xml:space="preserve"> </v>
          </cell>
          <cell r="V144" t="str">
            <v xml:space="preserve"> </v>
          </cell>
          <cell r="W144" t="str">
            <v xml:space="preserve"> </v>
          </cell>
          <cell r="X144" t="str">
            <v xml:space="preserve"> </v>
          </cell>
          <cell r="Y144" t="str">
            <v xml:space="preserve"> </v>
          </cell>
          <cell r="Z144" t="str">
            <v xml:space="preserve"> </v>
          </cell>
          <cell r="AA144">
            <v>4</v>
          </cell>
        </row>
        <row r="145">
          <cell r="A145">
            <v>770027</v>
          </cell>
          <cell r="B145" t="str">
            <v xml:space="preserve"> </v>
          </cell>
          <cell r="C145" t="str">
            <v xml:space="preserve"> </v>
          </cell>
          <cell r="D145" t="str">
            <v xml:space="preserve"> </v>
          </cell>
          <cell r="E145" t="str">
            <v xml:space="preserve"> </v>
          </cell>
          <cell r="F145" t="str">
            <v xml:space="preserve"> </v>
          </cell>
          <cell r="G145" t="str">
            <v xml:space="preserve"> </v>
          </cell>
          <cell r="H145" t="str">
            <v xml:space="preserve"> </v>
          </cell>
          <cell r="I145" t="str">
            <v xml:space="preserve"> </v>
          </cell>
          <cell r="J145" t="str">
            <v>Y</v>
          </cell>
          <cell r="K145" t="str">
            <v xml:space="preserve"> </v>
          </cell>
          <cell r="L145" t="str">
            <v xml:space="preserve"> </v>
          </cell>
          <cell r="M145" t="str">
            <v xml:space="preserve"> </v>
          </cell>
          <cell r="N145" t="str">
            <v xml:space="preserve"> </v>
          </cell>
          <cell r="O145" t="str">
            <v xml:space="preserve"> </v>
          </cell>
          <cell r="P145" t="str">
            <v xml:space="preserve"> </v>
          </cell>
          <cell r="Q145" t="str">
            <v xml:space="preserve"> </v>
          </cell>
          <cell r="R145" t="str">
            <v xml:space="preserve"> </v>
          </cell>
          <cell r="S145" t="str">
            <v xml:space="preserve"> </v>
          </cell>
          <cell r="T145" t="str">
            <v xml:space="preserve"> </v>
          </cell>
          <cell r="U145" t="str">
            <v xml:space="preserve"> </v>
          </cell>
          <cell r="V145" t="str">
            <v xml:space="preserve"> </v>
          </cell>
          <cell r="W145" t="str">
            <v xml:space="preserve"> </v>
          </cell>
          <cell r="X145" t="str">
            <v xml:space="preserve"> </v>
          </cell>
          <cell r="Y145" t="str">
            <v xml:space="preserve"> </v>
          </cell>
          <cell r="Z145" t="str">
            <v xml:space="preserve"> </v>
          </cell>
          <cell r="AA145">
            <v>4</v>
          </cell>
        </row>
        <row r="146">
          <cell r="A146">
            <v>770031</v>
          </cell>
          <cell r="B146" t="str">
            <v xml:space="preserve"> </v>
          </cell>
          <cell r="C146" t="str">
            <v xml:space="preserve"> </v>
          </cell>
          <cell r="D146" t="str">
            <v xml:space="preserve"> </v>
          </cell>
          <cell r="E146" t="str">
            <v xml:space="preserve"> </v>
          </cell>
          <cell r="F146" t="str">
            <v xml:space="preserve"> </v>
          </cell>
          <cell r="G146" t="str">
            <v xml:space="preserve"> </v>
          </cell>
          <cell r="H146" t="str">
            <v xml:space="preserve"> </v>
          </cell>
          <cell r="I146" t="str">
            <v xml:space="preserve"> </v>
          </cell>
          <cell r="J146" t="str">
            <v>Y</v>
          </cell>
          <cell r="K146" t="str">
            <v xml:space="preserve"> </v>
          </cell>
          <cell r="L146" t="str">
            <v xml:space="preserve"> </v>
          </cell>
          <cell r="M146" t="str">
            <v xml:space="preserve"> </v>
          </cell>
          <cell r="N146" t="str">
            <v xml:space="preserve"> </v>
          </cell>
          <cell r="O146" t="str">
            <v xml:space="preserve"> </v>
          </cell>
          <cell r="P146" t="str">
            <v xml:space="preserve"> </v>
          </cell>
          <cell r="Q146" t="str">
            <v xml:space="preserve"> </v>
          </cell>
          <cell r="R146" t="str">
            <v xml:space="preserve"> </v>
          </cell>
          <cell r="S146" t="str">
            <v xml:space="preserve"> </v>
          </cell>
          <cell r="T146" t="str">
            <v xml:space="preserve"> </v>
          </cell>
          <cell r="U146" t="str">
            <v xml:space="preserve"> </v>
          </cell>
          <cell r="V146" t="str">
            <v xml:space="preserve"> </v>
          </cell>
          <cell r="W146" t="str">
            <v xml:space="preserve"> </v>
          </cell>
          <cell r="X146" t="str">
            <v xml:space="preserve"> </v>
          </cell>
          <cell r="Y146" t="str">
            <v xml:space="preserve"> </v>
          </cell>
          <cell r="Z146" t="str">
            <v xml:space="preserve"> </v>
          </cell>
          <cell r="AA146">
            <v>4</v>
          </cell>
        </row>
        <row r="147">
          <cell r="A147">
            <v>770032</v>
          </cell>
          <cell r="B147" t="str">
            <v xml:space="preserve"> </v>
          </cell>
          <cell r="C147" t="str">
            <v xml:space="preserve"> </v>
          </cell>
          <cell r="D147" t="str">
            <v xml:space="preserve"> </v>
          </cell>
          <cell r="E147" t="str">
            <v xml:space="preserve"> </v>
          </cell>
          <cell r="F147" t="str">
            <v xml:space="preserve"> </v>
          </cell>
          <cell r="G147" t="str">
            <v xml:space="preserve"> </v>
          </cell>
          <cell r="H147" t="str">
            <v xml:space="preserve"> </v>
          </cell>
          <cell r="I147" t="str">
            <v xml:space="preserve"> </v>
          </cell>
          <cell r="J147" t="str">
            <v xml:space="preserve"> </v>
          </cell>
          <cell r="K147" t="str">
            <v xml:space="preserve"> </v>
          </cell>
          <cell r="L147" t="str">
            <v xml:space="preserve"> </v>
          </cell>
          <cell r="M147" t="str">
            <v xml:space="preserve"> </v>
          </cell>
          <cell r="N147" t="str">
            <v xml:space="preserve"> </v>
          </cell>
          <cell r="O147" t="str">
            <v xml:space="preserve"> </v>
          </cell>
          <cell r="P147" t="str">
            <v xml:space="preserve"> </v>
          </cell>
          <cell r="Q147" t="str">
            <v xml:space="preserve"> </v>
          </cell>
          <cell r="R147" t="str">
            <v xml:space="preserve"> </v>
          </cell>
          <cell r="S147" t="str">
            <v xml:space="preserve"> </v>
          </cell>
          <cell r="T147" t="str">
            <v xml:space="preserve"> </v>
          </cell>
          <cell r="U147" t="str">
            <v xml:space="preserve"> </v>
          </cell>
          <cell r="V147" t="str">
            <v xml:space="preserve"> </v>
          </cell>
          <cell r="W147" t="str">
            <v xml:space="preserve"> </v>
          </cell>
          <cell r="X147" t="str">
            <v xml:space="preserve"> </v>
          </cell>
          <cell r="Y147" t="str">
            <v>Y</v>
          </cell>
          <cell r="Z147" t="str">
            <v xml:space="preserve"> </v>
          </cell>
          <cell r="AA147">
            <v>4</v>
          </cell>
        </row>
        <row r="148">
          <cell r="A148">
            <v>770036</v>
          </cell>
          <cell r="B148" t="str">
            <v xml:space="preserve"> </v>
          </cell>
          <cell r="C148" t="str">
            <v xml:space="preserve"> </v>
          </cell>
          <cell r="D148" t="str">
            <v xml:space="preserve"> </v>
          </cell>
          <cell r="E148" t="str">
            <v xml:space="preserve"> </v>
          </cell>
          <cell r="F148" t="str">
            <v xml:space="preserve"> </v>
          </cell>
          <cell r="G148" t="str">
            <v xml:space="preserve"> </v>
          </cell>
          <cell r="H148" t="str">
            <v xml:space="preserve"> </v>
          </cell>
          <cell r="I148" t="str">
            <v xml:space="preserve"> </v>
          </cell>
          <cell r="J148" t="str">
            <v xml:space="preserve"> </v>
          </cell>
          <cell r="K148" t="str">
            <v xml:space="preserve"> </v>
          </cell>
          <cell r="L148" t="str">
            <v xml:space="preserve"> </v>
          </cell>
          <cell r="M148" t="str">
            <v xml:space="preserve"> </v>
          </cell>
          <cell r="N148" t="str">
            <v xml:space="preserve"> </v>
          </cell>
          <cell r="O148" t="str">
            <v xml:space="preserve"> </v>
          </cell>
          <cell r="P148" t="str">
            <v xml:space="preserve"> </v>
          </cell>
          <cell r="Q148" t="str">
            <v xml:space="preserve"> </v>
          </cell>
          <cell r="R148" t="str">
            <v xml:space="preserve"> </v>
          </cell>
          <cell r="S148" t="str">
            <v xml:space="preserve"> </v>
          </cell>
          <cell r="T148" t="str">
            <v xml:space="preserve"> </v>
          </cell>
          <cell r="U148" t="str">
            <v xml:space="preserve"> </v>
          </cell>
          <cell r="V148" t="str">
            <v xml:space="preserve"> </v>
          </cell>
          <cell r="W148" t="str">
            <v>Y</v>
          </cell>
          <cell r="X148" t="str">
            <v xml:space="preserve"> </v>
          </cell>
          <cell r="Y148" t="str">
            <v xml:space="preserve"> </v>
          </cell>
          <cell r="Z148" t="str">
            <v xml:space="preserve"> </v>
          </cell>
          <cell r="AA148">
            <v>2</v>
          </cell>
        </row>
        <row r="149">
          <cell r="A149">
            <v>770037</v>
          </cell>
          <cell r="B149" t="str">
            <v xml:space="preserve"> </v>
          </cell>
          <cell r="C149" t="str">
            <v xml:space="preserve"> </v>
          </cell>
          <cell r="D149" t="str">
            <v xml:space="preserve"> </v>
          </cell>
          <cell r="E149" t="str">
            <v xml:space="preserve"> </v>
          </cell>
          <cell r="F149" t="str">
            <v xml:space="preserve"> </v>
          </cell>
          <cell r="G149" t="str">
            <v xml:space="preserve"> </v>
          </cell>
          <cell r="H149" t="str">
            <v xml:space="preserve"> </v>
          </cell>
          <cell r="I149" t="str">
            <v xml:space="preserve"> </v>
          </cell>
          <cell r="J149" t="str">
            <v xml:space="preserve"> </v>
          </cell>
          <cell r="K149" t="str">
            <v xml:space="preserve"> </v>
          </cell>
          <cell r="L149" t="str">
            <v xml:space="preserve"> </v>
          </cell>
          <cell r="M149" t="str">
            <v>Y</v>
          </cell>
          <cell r="N149" t="str">
            <v xml:space="preserve"> </v>
          </cell>
          <cell r="O149" t="str">
            <v xml:space="preserve"> </v>
          </cell>
          <cell r="P149" t="str">
            <v xml:space="preserve"> </v>
          </cell>
          <cell r="Q149" t="str">
            <v xml:space="preserve"> </v>
          </cell>
          <cell r="R149" t="str">
            <v xml:space="preserve"> </v>
          </cell>
          <cell r="S149" t="str">
            <v xml:space="preserve"> </v>
          </cell>
          <cell r="T149" t="str">
            <v xml:space="preserve"> </v>
          </cell>
          <cell r="U149" t="str">
            <v xml:space="preserve"> </v>
          </cell>
          <cell r="V149" t="str">
            <v xml:space="preserve"> </v>
          </cell>
          <cell r="W149" t="str">
            <v xml:space="preserve"> </v>
          </cell>
          <cell r="X149" t="str">
            <v xml:space="preserve"> </v>
          </cell>
          <cell r="Y149" t="str">
            <v xml:space="preserve"> </v>
          </cell>
          <cell r="Z149" t="str">
            <v xml:space="preserve"> </v>
          </cell>
          <cell r="AA149">
            <v>2</v>
          </cell>
        </row>
        <row r="150">
          <cell r="A150">
            <v>770038</v>
          </cell>
          <cell r="B150" t="str">
            <v xml:space="preserve"> </v>
          </cell>
          <cell r="C150" t="str">
            <v xml:space="preserve"> </v>
          </cell>
          <cell r="D150" t="str">
            <v xml:space="preserve"> </v>
          </cell>
          <cell r="E150" t="str">
            <v xml:space="preserve"> </v>
          </cell>
          <cell r="F150" t="str">
            <v xml:space="preserve"> </v>
          </cell>
          <cell r="G150" t="str">
            <v xml:space="preserve"> </v>
          </cell>
          <cell r="H150" t="str">
            <v xml:space="preserve"> </v>
          </cell>
          <cell r="I150" t="str">
            <v xml:space="preserve"> </v>
          </cell>
          <cell r="J150" t="str">
            <v>Y</v>
          </cell>
          <cell r="K150" t="str">
            <v xml:space="preserve"> </v>
          </cell>
          <cell r="L150" t="str">
            <v xml:space="preserve"> </v>
          </cell>
          <cell r="M150" t="str">
            <v xml:space="preserve"> </v>
          </cell>
          <cell r="N150" t="str">
            <v xml:space="preserve"> </v>
          </cell>
          <cell r="O150" t="str">
            <v xml:space="preserve"> </v>
          </cell>
          <cell r="P150" t="str">
            <v xml:space="preserve"> </v>
          </cell>
          <cell r="Q150" t="str">
            <v xml:space="preserve"> </v>
          </cell>
          <cell r="R150" t="str">
            <v xml:space="preserve"> </v>
          </cell>
          <cell r="S150" t="str">
            <v xml:space="preserve"> </v>
          </cell>
          <cell r="T150" t="str">
            <v xml:space="preserve"> </v>
          </cell>
          <cell r="U150" t="str">
            <v xml:space="preserve"> </v>
          </cell>
          <cell r="V150" t="str">
            <v xml:space="preserve"> </v>
          </cell>
          <cell r="W150" t="str">
            <v xml:space="preserve"> </v>
          </cell>
          <cell r="X150" t="str">
            <v xml:space="preserve"> </v>
          </cell>
          <cell r="Y150" t="str">
            <v xml:space="preserve"> </v>
          </cell>
          <cell r="Z150" t="str">
            <v xml:space="preserve"> </v>
          </cell>
          <cell r="AA150">
            <v>4</v>
          </cell>
        </row>
        <row r="151">
          <cell r="A151">
            <v>770039</v>
          </cell>
          <cell r="B151" t="str">
            <v xml:space="preserve"> </v>
          </cell>
          <cell r="C151" t="str">
            <v xml:space="preserve"> </v>
          </cell>
          <cell r="D151" t="str">
            <v xml:space="preserve"> </v>
          </cell>
          <cell r="E151" t="str">
            <v xml:space="preserve"> </v>
          </cell>
          <cell r="F151" t="str">
            <v xml:space="preserve"> </v>
          </cell>
          <cell r="G151" t="str">
            <v xml:space="preserve"> </v>
          </cell>
          <cell r="H151" t="str">
            <v xml:space="preserve"> </v>
          </cell>
          <cell r="I151" t="str">
            <v xml:space="preserve"> </v>
          </cell>
          <cell r="J151" t="str">
            <v xml:space="preserve"> </v>
          </cell>
          <cell r="K151" t="str">
            <v xml:space="preserve"> </v>
          </cell>
          <cell r="L151" t="str">
            <v xml:space="preserve"> </v>
          </cell>
          <cell r="M151" t="str">
            <v xml:space="preserve"> </v>
          </cell>
          <cell r="N151" t="str">
            <v xml:space="preserve"> </v>
          </cell>
          <cell r="O151" t="str">
            <v xml:space="preserve"> </v>
          </cell>
          <cell r="P151" t="str">
            <v xml:space="preserve"> </v>
          </cell>
          <cell r="Q151" t="str">
            <v xml:space="preserve"> </v>
          </cell>
          <cell r="R151" t="str">
            <v xml:space="preserve"> </v>
          </cell>
          <cell r="S151" t="str">
            <v>Y</v>
          </cell>
          <cell r="T151" t="str">
            <v xml:space="preserve"> </v>
          </cell>
          <cell r="U151" t="str">
            <v xml:space="preserve"> </v>
          </cell>
          <cell r="V151" t="str">
            <v xml:space="preserve"> </v>
          </cell>
          <cell r="W151" t="str">
            <v xml:space="preserve"> </v>
          </cell>
          <cell r="X151" t="str">
            <v xml:space="preserve"> </v>
          </cell>
          <cell r="Y151" t="str">
            <v xml:space="preserve"> </v>
          </cell>
          <cell r="Z151" t="str">
            <v xml:space="preserve"> </v>
          </cell>
          <cell r="AA151">
            <v>3</v>
          </cell>
        </row>
        <row r="152">
          <cell r="A152">
            <v>770041</v>
          </cell>
          <cell r="B152" t="str">
            <v xml:space="preserve"> </v>
          </cell>
          <cell r="C152" t="str">
            <v xml:space="preserve"> </v>
          </cell>
          <cell r="D152" t="str">
            <v xml:space="preserve"> </v>
          </cell>
          <cell r="E152" t="str">
            <v xml:space="preserve"> </v>
          </cell>
          <cell r="F152" t="str">
            <v xml:space="preserve"> </v>
          </cell>
          <cell r="G152" t="str">
            <v xml:space="preserve"> </v>
          </cell>
          <cell r="H152" t="str">
            <v xml:space="preserve"> </v>
          </cell>
          <cell r="I152" t="str">
            <v xml:space="preserve"> </v>
          </cell>
          <cell r="J152" t="str">
            <v>Y</v>
          </cell>
          <cell r="K152" t="str">
            <v xml:space="preserve"> </v>
          </cell>
          <cell r="L152" t="str">
            <v xml:space="preserve"> </v>
          </cell>
          <cell r="M152" t="str">
            <v xml:space="preserve"> </v>
          </cell>
          <cell r="N152" t="str">
            <v xml:space="preserve"> </v>
          </cell>
          <cell r="O152" t="str">
            <v xml:space="preserve"> </v>
          </cell>
          <cell r="P152" t="str">
            <v xml:space="preserve"> </v>
          </cell>
          <cell r="Q152" t="str">
            <v xml:space="preserve"> </v>
          </cell>
          <cell r="R152" t="str">
            <v xml:space="preserve"> </v>
          </cell>
          <cell r="S152" t="str">
            <v xml:space="preserve"> </v>
          </cell>
          <cell r="T152" t="str">
            <v xml:space="preserve"> </v>
          </cell>
          <cell r="U152" t="str">
            <v xml:space="preserve"> </v>
          </cell>
          <cell r="V152" t="str">
            <v xml:space="preserve"> </v>
          </cell>
          <cell r="W152" t="str">
            <v xml:space="preserve"> </v>
          </cell>
          <cell r="X152" t="str">
            <v xml:space="preserve"> </v>
          </cell>
          <cell r="Y152" t="str">
            <v xml:space="preserve"> </v>
          </cell>
          <cell r="Z152" t="str">
            <v xml:space="preserve"> </v>
          </cell>
          <cell r="AA152">
            <v>4</v>
          </cell>
        </row>
        <row r="153">
          <cell r="A153">
            <v>770043</v>
          </cell>
          <cell r="B153" t="str">
            <v xml:space="preserve"> </v>
          </cell>
          <cell r="C153" t="str">
            <v xml:space="preserve"> </v>
          </cell>
          <cell r="D153" t="str">
            <v xml:space="preserve"> </v>
          </cell>
          <cell r="E153" t="str">
            <v xml:space="preserve"> </v>
          </cell>
          <cell r="F153" t="str">
            <v xml:space="preserve"> </v>
          </cell>
          <cell r="G153" t="str">
            <v xml:space="preserve"> </v>
          </cell>
          <cell r="H153" t="str">
            <v xml:space="preserve"> </v>
          </cell>
          <cell r="I153" t="str">
            <v xml:space="preserve"> </v>
          </cell>
          <cell r="J153" t="str">
            <v xml:space="preserve"> </v>
          </cell>
          <cell r="K153" t="str">
            <v xml:space="preserve"> </v>
          </cell>
          <cell r="L153" t="str">
            <v xml:space="preserve"> </v>
          </cell>
          <cell r="M153" t="str">
            <v xml:space="preserve"> </v>
          </cell>
          <cell r="N153" t="str">
            <v xml:space="preserve"> </v>
          </cell>
          <cell r="O153" t="str">
            <v>Y</v>
          </cell>
          <cell r="P153" t="str">
            <v xml:space="preserve"> </v>
          </cell>
          <cell r="Q153" t="str">
            <v xml:space="preserve"> </v>
          </cell>
          <cell r="R153" t="str">
            <v xml:space="preserve"> </v>
          </cell>
          <cell r="S153" t="str">
            <v xml:space="preserve"> </v>
          </cell>
          <cell r="T153" t="str">
            <v xml:space="preserve"> </v>
          </cell>
          <cell r="U153" t="str">
            <v xml:space="preserve"> </v>
          </cell>
          <cell r="V153" t="str">
            <v xml:space="preserve"> </v>
          </cell>
          <cell r="W153" t="str">
            <v xml:space="preserve"> </v>
          </cell>
          <cell r="X153" t="str">
            <v xml:space="preserve"> </v>
          </cell>
          <cell r="Y153" t="str">
            <v xml:space="preserve"> </v>
          </cell>
          <cell r="Z153" t="str">
            <v xml:space="preserve"> </v>
          </cell>
          <cell r="AA153">
            <v>4</v>
          </cell>
        </row>
        <row r="154">
          <cell r="A154">
            <v>770044</v>
          </cell>
          <cell r="B154" t="str">
            <v xml:space="preserve"> </v>
          </cell>
          <cell r="C154" t="str">
            <v xml:space="preserve"> </v>
          </cell>
          <cell r="D154" t="str">
            <v xml:space="preserve"> </v>
          </cell>
          <cell r="E154" t="str">
            <v xml:space="preserve"> </v>
          </cell>
          <cell r="F154" t="str">
            <v xml:space="preserve"> </v>
          </cell>
          <cell r="G154" t="str">
            <v xml:space="preserve"> </v>
          </cell>
          <cell r="H154" t="str">
            <v xml:space="preserve"> </v>
          </cell>
          <cell r="I154" t="str">
            <v xml:space="preserve"> </v>
          </cell>
          <cell r="J154" t="str">
            <v xml:space="preserve"> </v>
          </cell>
          <cell r="K154" t="str">
            <v xml:space="preserve"> </v>
          </cell>
          <cell r="L154" t="str">
            <v xml:space="preserve"> </v>
          </cell>
          <cell r="M154" t="str">
            <v xml:space="preserve"> </v>
          </cell>
          <cell r="N154" t="str">
            <v xml:space="preserve"> </v>
          </cell>
          <cell r="O154" t="str">
            <v>Y</v>
          </cell>
          <cell r="P154" t="str">
            <v xml:space="preserve"> </v>
          </cell>
          <cell r="Q154" t="str">
            <v xml:space="preserve"> </v>
          </cell>
          <cell r="R154" t="str">
            <v xml:space="preserve"> </v>
          </cell>
          <cell r="S154" t="str">
            <v xml:space="preserve"> </v>
          </cell>
          <cell r="T154" t="str">
            <v xml:space="preserve"> </v>
          </cell>
          <cell r="U154" t="str">
            <v xml:space="preserve"> </v>
          </cell>
          <cell r="V154" t="str">
            <v xml:space="preserve"> </v>
          </cell>
          <cell r="W154" t="str">
            <v xml:space="preserve"> </v>
          </cell>
          <cell r="X154" t="str">
            <v xml:space="preserve"> </v>
          </cell>
          <cell r="Y154" t="str">
            <v xml:space="preserve"> </v>
          </cell>
          <cell r="Z154" t="str">
            <v xml:space="preserve"> </v>
          </cell>
          <cell r="AA154">
            <v>4</v>
          </cell>
        </row>
        <row r="155">
          <cell r="A155">
            <v>770046</v>
          </cell>
          <cell r="B155" t="str">
            <v xml:space="preserve"> </v>
          </cell>
          <cell r="C155" t="str">
            <v xml:space="preserve"> </v>
          </cell>
          <cell r="D155" t="str">
            <v xml:space="preserve"> </v>
          </cell>
          <cell r="E155" t="str">
            <v>Y</v>
          </cell>
          <cell r="F155" t="str">
            <v xml:space="preserve"> </v>
          </cell>
          <cell r="G155" t="str">
            <v xml:space="preserve"> </v>
          </cell>
          <cell r="H155" t="str">
            <v xml:space="preserve"> </v>
          </cell>
          <cell r="I155" t="str">
            <v xml:space="preserve"> </v>
          </cell>
          <cell r="J155" t="str">
            <v xml:space="preserve"> </v>
          </cell>
          <cell r="K155" t="str">
            <v xml:space="preserve"> </v>
          </cell>
          <cell r="L155" t="str">
            <v xml:space="preserve"> </v>
          </cell>
          <cell r="M155" t="str">
            <v xml:space="preserve"> </v>
          </cell>
          <cell r="N155" t="str">
            <v xml:space="preserve"> </v>
          </cell>
          <cell r="O155" t="str">
            <v xml:space="preserve"> </v>
          </cell>
          <cell r="P155" t="str">
            <v xml:space="preserve"> </v>
          </cell>
          <cell r="Q155" t="str">
            <v xml:space="preserve"> </v>
          </cell>
          <cell r="R155" t="str">
            <v xml:space="preserve"> </v>
          </cell>
          <cell r="S155" t="str">
            <v xml:space="preserve"> </v>
          </cell>
          <cell r="T155" t="str">
            <v xml:space="preserve"> </v>
          </cell>
          <cell r="U155" t="str">
            <v xml:space="preserve"> </v>
          </cell>
          <cell r="V155" t="str">
            <v xml:space="preserve"> </v>
          </cell>
          <cell r="W155" t="str">
            <v xml:space="preserve"> </v>
          </cell>
          <cell r="X155" t="str">
            <v xml:space="preserve"> </v>
          </cell>
          <cell r="Y155" t="str">
            <v xml:space="preserve"> </v>
          </cell>
          <cell r="Z155" t="str">
            <v xml:space="preserve"> </v>
          </cell>
          <cell r="AA155">
            <v>4</v>
          </cell>
        </row>
        <row r="156">
          <cell r="A156">
            <v>770047</v>
          </cell>
          <cell r="B156" t="str">
            <v xml:space="preserve"> </v>
          </cell>
          <cell r="C156" t="str">
            <v xml:space="preserve"> </v>
          </cell>
          <cell r="D156" t="str">
            <v xml:space="preserve"> </v>
          </cell>
          <cell r="E156" t="str">
            <v xml:space="preserve"> </v>
          </cell>
          <cell r="F156" t="str">
            <v xml:space="preserve"> </v>
          </cell>
          <cell r="G156" t="str">
            <v xml:space="preserve"> </v>
          </cell>
          <cell r="H156" t="str">
            <v xml:space="preserve"> </v>
          </cell>
          <cell r="I156" t="str">
            <v xml:space="preserve"> </v>
          </cell>
          <cell r="J156" t="str">
            <v xml:space="preserve"> </v>
          </cell>
          <cell r="K156" t="str">
            <v xml:space="preserve"> </v>
          </cell>
          <cell r="L156" t="str">
            <v xml:space="preserve"> </v>
          </cell>
          <cell r="M156" t="str">
            <v xml:space="preserve"> </v>
          </cell>
          <cell r="N156" t="str">
            <v xml:space="preserve"> </v>
          </cell>
          <cell r="O156" t="str">
            <v xml:space="preserve"> </v>
          </cell>
          <cell r="P156" t="str">
            <v xml:space="preserve"> </v>
          </cell>
          <cell r="Q156" t="str">
            <v xml:space="preserve"> </v>
          </cell>
          <cell r="R156" t="str">
            <v xml:space="preserve"> </v>
          </cell>
          <cell r="S156" t="str">
            <v xml:space="preserve"> </v>
          </cell>
          <cell r="T156" t="str">
            <v>Y</v>
          </cell>
          <cell r="U156" t="str">
            <v xml:space="preserve"> </v>
          </cell>
          <cell r="V156" t="str">
            <v xml:space="preserve"> </v>
          </cell>
          <cell r="W156" t="str">
            <v xml:space="preserve"> </v>
          </cell>
          <cell r="X156" t="str">
            <v xml:space="preserve"> </v>
          </cell>
          <cell r="Y156" t="str">
            <v xml:space="preserve"> </v>
          </cell>
          <cell r="Z156" t="str">
            <v xml:space="preserve"> </v>
          </cell>
          <cell r="AA156">
            <v>4</v>
          </cell>
        </row>
        <row r="157">
          <cell r="A157">
            <v>770049</v>
          </cell>
          <cell r="B157" t="str">
            <v xml:space="preserve"> </v>
          </cell>
          <cell r="C157" t="str">
            <v xml:space="preserve"> </v>
          </cell>
          <cell r="D157" t="str">
            <v xml:space="preserve"> </v>
          </cell>
          <cell r="E157" t="str">
            <v xml:space="preserve"> </v>
          </cell>
          <cell r="F157" t="str">
            <v xml:space="preserve"> </v>
          </cell>
          <cell r="G157" t="str">
            <v xml:space="preserve"> </v>
          </cell>
          <cell r="H157" t="str">
            <v xml:space="preserve"> </v>
          </cell>
          <cell r="I157" t="str">
            <v xml:space="preserve"> </v>
          </cell>
          <cell r="J157" t="str">
            <v xml:space="preserve"> </v>
          </cell>
          <cell r="K157" t="str">
            <v xml:space="preserve"> </v>
          </cell>
          <cell r="L157" t="str">
            <v xml:space="preserve"> </v>
          </cell>
          <cell r="M157" t="str">
            <v xml:space="preserve"> </v>
          </cell>
          <cell r="N157" t="str">
            <v xml:space="preserve"> </v>
          </cell>
          <cell r="O157" t="str">
            <v>Y</v>
          </cell>
          <cell r="P157" t="str">
            <v xml:space="preserve"> </v>
          </cell>
          <cell r="Q157" t="str">
            <v xml:space="preserve"> </v>
          </cell>
          <cell r="R157" t="str">
            <v xml:space="preserve"> </v>
          </cell>
          <cell r="S157" t="str">
            <v xml:space="preserve"> </v>
          </cell>
          <cell r="T157" t="str">
            <v xml:space="preserve"> </v>
          </cell>
          <cell r="U157" t="str">
            <v xml:space="preserve"> </v>
          </cell>
          <cell r="V157" t="str">
            <v xml:space="preserve"> </v>
          </cell>
          <cell r="W157" t="str">
            <v xml:space="preserve"> </v>
          </cell>
          <cell r="X157" t="str">
            <v xml:space="preserve"> </v>
          </cell>
          <cell r="Y157" t="str">
            <v xml:space="preserve"> </v>
          </cell>
          <cell r="Z157" t="str">
            <v xml:space="preserve"> </v>
          </cell>
          <cell r="AA157">
            <v>4</v>
          </cell>
        </row>
        <row r="158">
          <cell r="A158">
            <v>770050</v>
          </cell>
          <cell r="B158" t="str">
            <v xml:space="preserve"> </v>
          </cell>
          <cell r="C158" t="str">
            <v xml:space="preserve"> </v>
          </cell>
          <cell r="D158" t="str">
            <v xml:space="preserve"> </v>
          </cell>
          <cell r="E158" t="str">
            <v xml:space="preserve"> </v>
          </cell>
          <cell r="F158" t="str">
            <v xml:space="preserve"> </v>
          </cell>
          <cell r="G158" t="str">
            <v xml:space="preserve"> </v>
          </cell>
          <cell r="H158" t="str">
            <v xml:space="preserve"> </v>
          </cell>
          <cell r="I158" t="str">
            <v xml:space="preserve"> </v>
          </cell>
          <cell r="J158" t="str">
            <v xml:space="preserve"> </v>
          </cell>
          <cell r="K158" t="str">
            <v xml:space="preserve"> </v>
          </cell>
          <cell r="L158" t="str">
            <v xml:space="preserve"> </v>
          </cell>
          <cell r="M158" t="str">
            <v xml:space="preserve"> </v>
          </cell>
          <cell r="N158" t="str">
            <v xml:space="preserve"> </v>
          </cell>
          <cell r="O158" t="str">
            <v>Y</v>
          </cell>
          <cell r="P158" t="str">
            <v xml:space="preserve"> </v>
          </cell>
          <cell r="Q158" t="str">
            <v xml:space="preserve"> </v>
          </cell>
          <cell r="R158" t="str">
            <v xml:space="preserve"> </v>
          </cell>
          <cell r="S158" t="str">
            <v xml:space="preserve"> </v>
          </cell>
          <cell r="T158" t="str">
            <v xml:space="preserve"> </v>
          </cell>
          <cell r="U158" t="str">
            <v xml:space="preserve"> </v>
          </cell>
          <cell r="V158" t="str">
            <v xml:space="preserve"> </v>
          </cell>
          <cell r="W158" t="str">
            <v xml:space="preserve"> </v>
          </cell>
          <cell r="X158" t="str">
            <v xml:space="preserve"> </v>
          </cell>
          <cell r="Y158" t="str">
            <v xml:space="preserve"> </v>
          </cell>
          <cell r="Z158" t="str">
            <v xml:space="preserve"> </v>
          </cell>
          <cell r="AA158">
            <v>4</v>
          </cell>
        </row>
        <row r="159">
          <cell r="A159">
            <v>770054</v>
          </cell>
          <cell r="B159" t="str">
            <v xml:space="preserve"> </v>
          </cell>
          <cell r="C159" t="str">
            <v xml:space="preserve"> </v>
          </cell>
          <cell r="D159" t="str">
            <v xml:space="preserve"> </v>
          </cell>
          <cell r="E159" t="str">
            <v xml:space="preserve"> </v>
          </cell>
          <cell r="F159" t="str">
            <v xml:space="preserve"> </v>
          </cell>
          <cell r="G159" t="str">
            <v xml:space="preserve"> </v>
          </cell>
          <cell r="H159" t="str">
            <v xml:space="preserve"> </v>
          </cell>
          <cell r="I159" t="str">
            <v xml:space="preserve"> </v>
          </cell>
          <cell r="J159" t="str">
            <v xml:space="preserve"> </v>
          </cell>
          <cell r="K159" t="str">
            <v xml:space="preserve"> </v>
          </cell>
          <cell r="L159" t="str">
            <v xml:space="preserve"> </v>
          </cell>
          <cell r="M159" t="str">
            <v>Y</v>
          </cell>
          <cell r="N159" t="str">
            <v xml:space="preserve"> </v>
          </cell>
          <cell r="O159" t="str">
            <v xml:space="preserve"> </v>
          </cell>
          <cell r="P159" t="str">
            <v xml:space="preserve"> </v>
          </cell>
          <cell r="Q159" t="str">
            <v xml:space="preserve"> </v>
          </cell>
          <cell r="R159" t="str">
            <v xml:space="preserve"> </v>
          </cell>
          <cell r="S159" t="str">
            <v xml:space="preserve"> </v>
          </cell>
          <cell r="T159" t="str">
            <v xml:space="preserve"> </v>
          </cell>
          <cell r="U159" t="str">
            <v xml:space="preserve"> </v>
          </cell>
          <cell r="V159" t="str">
            <v xml:space="preserve"> </v>
          </cell>
          <cell r="W159" t="str">
            <v xml:space="preserve"> </v>
          </cell>
          <cell r="X159" t="str">
            <v xml:space="preserve"> </v>
          </cell>
          <cell r="Y159" t="str">
            <v xml:space="preserve"> </v>
          </cell>
          <cell r="Z159" t="str">
            <v xml:space="preserve"> </v>
          </cell>
          <cell r="AA159">
            <v>2</v>
          </cell>
        </row>
        <row r="160">
          <cell r="A160">
            <v>770056</v>
          </cell>
          <cell r="B160" t="str">
            <v xml:space="preserve"> </v>
          </cell>
          <cell r="C160" t="str">
            <v xml:space="preserve"> </v>
          </cell>
          <cell r="D160" t="str">
            <v xml:space="preserve"> </v>
          </cell>
          <cell r="E160" t="str">
            <v>Y</v>
          </cell>
          <cell r="F160" t="str">
            <v xml:space="preserve"> </v>
          </cell>
          <cell r="G160" t="str">
            <v xml:space="preserve"> </v>
          </cell>
          <cell r="H160" t="str">
            <v xml:space="preserve"> </v>
          </cell>
          <cell r="I160" t="str">
            <v xml:space="preserve"> </v>
          </cell>
          <cell r="J160" t="str">
            <v xml:space="preserve"> </v>
          </cell>
          <cell r="K160" t="str">
            <v xml:space="preserve"> </v>
          </cell>
          <cell r="L160" t="str">
            <v xml:space="preserve"> </v>
          </cell>
          <cell r="M160" t="str">
            <v xml:space="preserve"> </v>
          </cell>
          <cell r="N160" t="str">
            <v xml:space="preserve"> </v>
          </cell>
          <cell r="O160" t="str">
            <v xml:space="preserve"> </v>
          </cell>
          <cell r="P160" t="str">
            <v xml:space="preserve"> </v>
          </cell>
          <cell r="Q160" t="str">
            <v xml:space="preserve"> </v>
          </cell>
          <cell r="R160" t="str">
            <v xml:space="preserve"> </v>
          </cell>
          <cell r="S160" t="str">
            <v xml:space="preserve"> </v>
          </cell>
          <cell r="T160" t="str">
            <v xml:space="preserve"> </v>
          </cell>
          <cell r="U160" t="str">
            <v xml:space="preserve"> </v>
          </cell>
          <cell r="V160" t="str">
            <v xml:space="preserve"> </v>
          </cell>
          <cell r="W160" t="str">
            <v xml:space="preserve"> </v>
          </cell>
          <cell r="X160" t="str">
            <v xml:space="preserve"> </v>
          </cell>
          <cell r="Y160" t="str">
            <v xml:space="preserve"> </v>
          </cell>
          <cell r="Z160" t="str">
            <v xml:space="preserve"> </v>
          </cell>
          <cell r="AA160">
            <v>4</v>
          </cell>
        </row>
        <row r="161">
          <cell r="A161">
            <v>770057</v>
          </cell>
          <cell r="B161" t="str">
            <v xml:space="preserve"> </v>
          </cell>
          <cell r="C161" t="str">
            <v xml:space="preserve"> </v>
          </cell>
          <cell r="D161" t="str">
            <v xml:space="preserve"> </v>
          </cell>
          <cell r="E161" t="str">
            <v>Y</v>
          </cell>
          <cell r="F161" t="str">
            <v xml:space="preserve"> </v>
          </cell>
          <cell r="G161" t="str">
            <v xml:space="preserve"> </v>
          </cell>
          <cell r="H161" t="str">
            <v xml:space="preserve"> </v>
          </cell>
          <cell r="I161" t="str">
            <v xml:space="preserve"> </v>
          </cell>
          <cell r="J161" t="str">
            <v xml:space="preserve"> </v>
          </cell>
          <cell r="K161" t="str">
            <v xml:space="preserve"> </v>
          </cell>
          <cell r="L161" t="str">
            <v xml:space="preserve"> </v>
          </cell>
          <cell r="M161" t="str">
            <v xml:space="preserve"> </v>
          </cell>
          <cell r="N161" t="str">
            <v xml:space="preserve"> </v>
          </cell>
          <cell r="O161" t="str">
            <v xml:space="preserve"> </v>
          </cell>
          <cell r="P161" t="str">
            <v xml:space="preserve"> </v>
          </cell>
          <cell r="Q161" t="str">
            <v xml:space="preserve"> </v>
          </cell>
          <cell r="R161" t="str">
            <v xml:space="preserve"> </v>
          </cell>
          <cell r="S161" t="str">
            <v xml:space="preserve"> </v>
          </cell>
          <cell r="T161" t="str">
            <v xml:space="preserve"> </v>
          </cell>
          <cell r="U161" t="str">
            <v xml:space="preserve"> </v>
          </cell>
          <cell r="V161" t="str">
            <v xml:space="preserve"> </v>
          </cell>
          <cell r="W161" t="str">
            <v xml:space="preserve"> </v>
          </cell>
          <cell r="X161" t="str">
            <v xml:space="preserve"> </v>
          </cell>
          <cell r="Y161" t="str">
            <v xml:space="preserve"> </v>
          </cell>
          <cell r="Z161" t="str">
            <v xml:space="preserve"> </v>
          </cell>
          <cell r="AA161">
            <v>4</v>
          </cell>
        </row>
        <row r="162">
          <cell r="A162">
            <v>770061</v>
          </cell>
          <cell r="B162" t="str">
            <v xml:space="preserve"> </v>
          </cell>
          <cell r="C162" t="str">
            <v xml:space="preserve"> </v>
          </cell>
          <cell r="D162" t="str">
            <v xml:space="preserve"> </v>
          </cell>
          <cell r="E162" t="str">
            <v xml:space="preserve"> </v>
          </cell>
          <cell r="F162" t="str">
            <v xml:space="preserve"> </v>
          </cell>
          <cell r="G162" t="str">
            <v xml:space="preserve"> </v>
          </cell>
          <cell r="H162" t="str">
            <v xml:space="preserve"> </v>
          </cell>
          <cell r="I162" t="str">
            <v xml:space="preserve"> </v>
          </cell>
          <cell r="J162" t="str">
            <v>Y</v>
          </cell>
          <cell r="K162" t="str">
            <v xml:space="preserve"> </v>
          </cell>
          <cell r="L162" t="str">
            <v xml:space="preserve"> </v>
          </cell>
          <cell r="M162" t="str">
            <v xml:space="preserve"> </v>
          </cell>
          <cell r="N162" t="str">
            <v xml:space="preserve"> </v>
          </cell>
          <cell r="O162" t="str">
            <v xml:space="preserve"> </v>
          </cell>
          <cell r="P162" t="str">
            <v xml:space="preserve"> </v>
          </cell>
          <cell r="Q162" t="str">
            <v xml:space="preserve"> </v>
          </cell>
          <cell r="R162" t="str">
            <v xml:space="preserve"> </v>
          </cell>
          <cell r="S162" t="str">
            <v xml:space="preserve"> </v>
          </cell>
          <cell r="T162" t="str">
            <v xml:space="preserve"> </v>
          </cell>
          <cell r="U162" t="str">
            <v xml:space="preserve"> </v>
          </cell>
          <cell r="V162" t="str">
            <v xml:space="preserve"> </v>
          </cell>
          <cell r="W162" t="str">
            <v xml:space="preserve"> </v>
          </cell>
          <cell r="X162" t="str">
            <v xml:space="preserve"> </v>
          </cell>
          <cell r="Y162" t="str">
            <v xml:space="preserve"> </v>
          </cell>
          <cell r="Z162" t="str">
            <v xml:space="preserve"> </v>
          </cell>
          <cell r="AA162">
            <v>4</v>
          </cell>
        </row>
        <row r="163">
          <cell r="A163">
            <v>770066</v>
          </cell>
          <cell r="B163" t="str">
            <v xml:space="preserve"> </v>
          </cell>
          <cell r="C163" t="str">
            <v xml:space="preserve"> </v>
          </cell>
          <cell r="D163" t="str">
            <v xml:space="preserve"> </v>
          </cell>
          <cell r="E163" t="str">
            <v xml:space="preserve"> </v>
          </cell>
          <cell r="F163" t="str">
            <v xml:space="preserve"> </v>
          </cell>
          <cell r="G163" t="str">
            <v xml:space="preserve"> </v>
          </cell>
          <cell r="H163" t="str">
            <v xml:space="preserve"> </v>
          </cell>
          <cell r="I163" t="str">
            <v xml:space="preserve"> </v>
          </cell>
          <cell r="J163" t="str">
            <v xml:space="preserve"> </v>
          </cell>
          <cell r="K163" t="str">
            <v xml:space="preserve"> </v>
          </cell>
          <cell r="L163" t="str">
            <v xml:space="preserve"> </v>
          </cell>
          <cell r="M163" t="str">
            <v xml:space="preserve"> </v>
          </cell>
          <cell r="N163" t="str">
            <v xml:space="preserve"> </v>
          </cell>
          <cell r="O163" t="str">
            <v>Y</v>
          </cell>
          <cell r="P163" t="str">
            <v xml:space="preserve"> </v>
          </cell>
          <cell r="Q163" t="str">
            <v xml:space="preserve"> </v>
          </cell>
          <cell r="R163" t="str">
            <v xml:space="preserve"> </v>
          </cell>
          <cell r="S163" t="str">
            <v xml:space="preserve"> </v>
          </cell>
          <cell r="T163" t="str">
            <v xml:space="preserve"> </v>
          </cell>
          <cell r="U163" t="str">
            <v xml:space="preserve"> </v>
          </cell>
          <cell r="V163" t="str">
            <v xml:space="preserve"> </v>
          </cell>
          <cell r="W163" t="str">
            <v xml:space="preserve"> </v>
          </cell>
          <cell r="X163" t="str">
            <v xml:space="preserve"> </v>
          </cell>
          <cell r="Y163" t="str">
            <v xml:space="preserve"> </v>
          </cell>
          <cell r="Z163" t="str">
            <v xml:space="preserve"> </v>
          </cell>
          <cell r="AA163">
            <v>4</v>
          </cell>
        </row>
        <row r="164">
          <cell r="A164">
            <v>770076</v>
          </cell>
          <cell r="B164" t="str">
            <v xml:space="preserve"> </v>
          </cell>
          <cell r="C164" t="str">
            <v xml:space="preserve"> </v>
          </cell>
          <cell r="D164" t="str">
            <v xml:space="preserve"> </v>
          </cell>
          <cell r="E164" t="str">
            <v xml:space="preserve"> </v>
          </cell>
          <cell r="F164" t="str">
            <v xml:space="preserve"> </v>
          </cell>
          <cell r="G164" t="str">
            <v xml:space="preserve"> </v>
          </cell>
          <cell r="H164" t="str">
            <v xml:space="preserve"> </v>
          </cell>
          <cell r="I164" t="str">
            <v xml:space="preserve"> </v>
          </cell>
          <cell r="J164" t="str">
            <v xml:space="preserve"> </v>
          </cell>
          <cell r="K164" t="str">
            <v xml:space="preserve"> </v>
          </cell>
          <cell r="L164" t="str">
            <v xml:space="preserve"> </v>
          </cell>
          <cell r="M164" t="str">
            <v xml:space="preserve"> </v>
          </cell>
          <cell r="N164" t="str">
            <v xml:space="preserve"> </v>
          </cell>
          <cell r="O164" t="str">
            <v>Y</v>
          </cell>
          <cell r="P164" t="str">
            <v xml:space="preserve"> </v>
          </cell>
          <cell r="Q164" t="str">
            <v xml:space="preserve"> </v>
          </cell>
          <cell r="R164" t="str">
            <v xml:space="preserve"> </v>
          </cell>
          <cell r="S164" t="str">
            <v xml:space="preserve"> </v>
          </cell>
          <cell r="T164" t="str">
            <v xml:space="preserve"> </v>
          </cell>
          <cell r="U164" t="str">
            <v xml:space="preserve"> </v>
          </cell>
          <cell r="V164" t="str">
            <v xml:space="preserve"> </v>
          </cell>
          <cell r="W164" t="str">
            <v xml:space="preserve"> </v>
          </cell>
          <cell r="X164" t="str">
            <v xml:space="preserve"> </v>
          </cell>
          <cell r="Y164" t="str">
            <v xml:space="preserve"> </v>
          </cell>
          <cell r="Z164" t="str">
            <v xml:space="preserve"> </v>
          </cell>
          <cell r="AA164">
            <v>4</v>
          </cell>
        </row>
        <row r="165">
          <cell r="A165">
            <v>770072</v>
          </cell>
          <cell r="B165" t="str">
            <v xml:space="preserve"> </v>
          </cell>
          <cell r="C165" t="str">
            <v xml:space="preserve"> </v>
          </cell>
          <cell r="D165" t="str">
            <v xml:space="preserve"> </v>
          </cell>
          <cell r="E165" t="str">
            <v xml:space="preserve"> </v>
          </cell>
          <cell r="F165" t="str">
            <v xml:space="preserve"> </v>
          </cell>
          <cell r="G165" t="str">
            <v xml:space="preserve"> </v>
          </cell>
          <cell r="H165" t="str">
            <v xml:space="preserve"> </v>
          </cell>
          <cell r="I165" t="str">
            <v xml:space="preserve"> </v>
          </cell>
          <cell r="J165" t="str">
            <v xml:space="preserve"> </v>
          </cell>
          <cell r="K165" t="str">
            <v xml:space="preserve"> </v>
          </cell>
          <cell r="L165" t="str">
            <v xml:space="preserve"> </v>
          </cell>
          <cell r="M165" t="str">
            <v xml:space="preserve"> </v>
          </cell>
          <cell r="N165" t="str">
            <v xml:space="preserve"> </v>
          </cell>
          <cell r="O165" t="str">
            <v>Y</v>
          </cell>
          <cell r="P165" t="str">
            <v xml:space="preserve"> </v>
          </cell>
          <cell r="Q165" t="str">
            <v xml:space="preserve"> </v>
          </cell>
          <cell r="R165" t="str">
            <v xml:space="preserve"> </v>
          </cell>
          <cell r="S165" t="str">
            <v xml:space="preserve"> </v>
          </cell>
          <cell r="T165" t="str">
            <v xml:space="preserve"> </v>
          </cell>
          <cell r="U165" t="str">
            <v xml:space="preserve"> </v>
          </cell>
          <cell r="V165" t="str">
            <v xml:space="preserve"> </v>
          </cell>
          <cell r="W165" t="str">
            <v xml:space="preserve"> </v>
          </cell>
          <cell r="X165" t="str">
            <v xml:space="preserve"> </v>
          </cell>
          <cell r="Y165" t="str">
            <v xml:space="preserve"> </v>
          </cell>
          <cell r="Z165" t="str">
            <v xml:space="preserve"> </v>
          </cell>
          <cell r="AA165">
            <v>4</v>
          </cell>
        </row>
        <row r="166">
          <cell r="A166">
            <v>770077</v>
          </cell>
          <cell r="B166" t="str">
            <v xml:space="preserve"> </v>
          </cell>
          <cell r="C166" t="str">
            <v xml:space="preserve"> </v>
          </cell>
          <cell r="D166" t="str">
            <v xml:space="preserve"> </v>
          </cell>
          <cell r="E166" t="str">
            <v xml:space="preserve"> </v>
          </cell>
          <cell r="F166" t="str">
            <v xml:space="preserve"> </v>
          </cell>
          <cell r="G166" t="str">
            <v xml:space="preserve"> </v>
          </cell>
          <cell r="H166" t="str">
            <v xml:space="preserve"> </v>
          </cell>
          <cell r="I166" t="str">
            <v xml:space="preserve"> </v>
          </cell>
          <cell r="J166" t="str">
            <v>Y</v>
          </cell>
          <cell r="K166" t="str">
            <v xml:space="preserve"> </v>
          </cell>
          <cell r="L166" t="str">
            <v xml:space="preserve"> </v>
          </cell>
          <cell r="M166" t="str">
            <v xml:space="preserve"> </v>
          </cell>
          <cell r="N166" t="str">
            <v xml:space="preserve"> </v>
          </cell>
          <cell r="O166" t="str">
            <v xml:space="preserve"> </v>
          </cell>
          <cell r="P166" t="str">
            <v xml:space="preserve"> </v>
          </cell>
          <cell r="Q166" t="str">
            <v xml:space="preserve"> </v>
          </cell>
          <cell r="R166" t="str">
            <v xml:space="preserve"> </v>
          </cell>
          <cell r="S166" t="str">
            <v xml:space="preserve"> </v>
          </cell>
          <cell r="T166" t="str">
            <v xml:space="preserve"> </v>
          </cell>
          <cell r="U166" t="str">
            <v xml:space="preserve"> </v>
          </cell>
          <cell r="V166" t="str">
            <v xml:space="preserve"> </v>
          </cell>
          <cell r="W166" t="str">
            <v xml:space="preserve"> </v>
          </cell>
          <cell r="X166" t="str">
            <v xml:space="preserve"> </v>
          </cell>
          <cell r="Y166" t="str">
            <v xml:space="preserve"> </v>
          </cell>
          <cell r="Z166" t="str">
            <v xml:space="preserve"> </v>
          </cell>
          <cell r="AA166">
            <v>4</v>
          </cell>
        </row>
        <row r="167">
          <cell r="A167">
            <v>770083</v>
          </cell>
          <cell r="B167" t="str">
            <v xml:space="preserve"> </v>
          </cell>
          <cell r="C167" t="str">
            <v xml:space="preserve"> </v>
          </cell>
          <cell r="D167" t="str">
            <v xml:space="preserve"> </v>
          </cell>
          <cell r="E167" t="str">
            <v xml:space="preserve"> </v>
          </cell>
          <cell r="F167" t="str">
            <v xml:space="preserve"> </v>
          </cell>
          <cell r="G167" t="str">
            <v xml:space="preserve"> </v>
          </cell>
          <cell r="H167" t="str">
            <v xml:space="preserve"> </v>
          </cell>
          <cell r="I167" t="str">
            <v xml:space="preserve"> </v>
          </cell>
          <cell r="J167" t="str">
            <v xml:space="preserve"> </v>
          </cell>
          <cell r="K167" t="str">
            <v xml:space="preserve"> </v>
          </cell>
          <cell r="L167" t="str">
            <v xml:space="preserve"> </v>
          </cell>
          <cell r="M167" t="str">
            <v xml:space="preserve"> </v>
          </cell>
          <cell r="N167" t="str">
            <v xml:space="preserve"> </v>
          </cell>
          <cell r="O167" t="str">
            <v xml:space="preserve"> </v>
          </cell>
          <cell r="P167" t="str">
            <v xml:space="preserve"> </v>
          </cell>
          <cell r="Q167" t="str">
            <v xml:space="preserve"> </v>
          </cell>
          <cell r="R167" t="str">
            <v xml:space="preserve"> </v>
          </cell>
          <cell r="S167" t="str">
            <v xml:space="preserve"> </v>
          </cell>
          <cell r="T167" t="str">
            <v>Y</v>
          </cell>
          <cell r="U167" t="str">
            <v xml:space="preserve"> </v>
          </cell>
          <cell r="V167" t="str">
            <v xml:space="preserve"> </v>
          </cell>
          <cell r="W167" t="str">
            <v xml:space="preserve"> </v>
          </cell>
          <cell r="X167" t="str">
            <v xml:space="preserve"> </v>
          </cell>
          <cell r="Y167" t="str">
            <v xml:space="preserve"> </v>
          </cell>
          <cell r="Z167" t="str">
            <v xml:space="preserve"> </v>
          </cell>
          <cell r="AA167">
            <v>4</v>
          </cell>
        </row>
        <row r="168">
          <cell r="A168">
            <v>770084</v>
          </cell>
          <cell r="B168" t="str">
            <v xml:space="preserve"> </v>
          </cell>
          <cell r="C168" t="str">
            <v xml:space="preserve"> </v>
          </cell>
          <cell r="D168" t="str">
            <v xml:space="preserve"> </v>
          </cell>
          <cell r="E168" t="str">
            <v xml:space="preserve"> </v>
          </cell>
          <cell r="F168" t="str">
            <v xml:space="preserve"> </v>
          </cell>
          <cell r="G168" t="str">
            <v xml:space="preserve"> </v>
          </cell>
          <cell r="H168" t="str">
            <v xml:space="preserve"> </v>
          </cell>
          <cell r="I168" t="str">
            <v xml:space="preserve"> </v>
          </cell>
          <cell r="J168" t="str">
            <v xml:space="preserve"> </v>
          </cell>
          <cell r="K168" t="str">
            <v xml:space="preserve"> </v>
          </cell>
          <cell r="L168" t="str">
            <v xml:space="preserve"> </v>
          </cell>
          <cell r="M168" t="str">
            <v xml:space="preserve"> </v>
          </cell>
          <cell r="N168" t="str">
            <v xml:space="preserve"> </v>
          </cell>
          <cell r="O168" t="str">
            <v xml:space="preserve"> </v>
          </cell>
          <cell r="P168" t="str">
            <v xml:space="preserve"> </v>
          </cell>
          <cell r="Q168" t="str">
            <v xml:space="preserve"> </v>
          </cell>
          <cell r="R168" t="str">
            <v xml:space="preserve"> </v>
          </cell>
          <cell r="S168" t="str">
            <v xml:space="preserve"> </v>
          </cell>
          <cell r="T168" t="str">
            <v>Y</v>
          </cell>
          <cell r="U168" t="str">
            <v xml:space="preserve"> </v>
          </cell>
          <cell r="V168" t="str">
            <v xml:space="preserve"> </v>
          </cell>
          <cell r="W168" t="str">
            <v xml:space="preserve"> </v>
          </cell>
          <cell r="X168" t="str">
            <v xml:space="preserve"> </v>
          </cell>
          <cell r="Y168" t="str">
            <v xml:space="preserve"> </v>
          </cell>
          <cell r="Z168" t="str">
            <v xml:space="preserve"> </v>
          </cell>
          <cell r="AA168">
            <v>4</v>
          </cell>
        </row>
        <row r="169">
          <cell r="A169">
            <v>770087</v>
          </cell>
          <cell r="B169" t="str">
            <v xml:space="preserve"> </v>
          </cell>
          <cell r="C169" t="str">
            <v xml:space="preserve"> </v>
          </cell>
          <cell r="D169" t="str">
            <v xml:space="preserve"> </v>
          </cell>
          <cell r="E169" t="str">
            <v>Y</v>
          </cell>
          <cell r="F169" t="str">
            <v xml:space="preserve"> </v>
          </cell>
          <cell r="G169" t="str">
            <v xml:space="preserve"> </v>
          </cell>
          <cell r="H169" t="str">
            <v xml:space="preserve"> </v>
          </cell>
          <cell r="I169" t="str">
            <v xml:space="preserve"> </v>
          </cell>
          <cell r="J169" t="str">
            <v xml:space="preserve"> </v>
          </cell>
          <cell r="K169" t="str">
            <v xml:space="preserve"> </v>
          </cell>
          <cell r="L169" t="str">
            <v xml:space="preserve"> </v>
          </cell>
          <cell r="M169" t="str">
            <v xml:space="preserve"> </v>
          </cell>
          <cell r="N169" t="str">
            <v xml:space="preserve"> </v>
          </cell>
          <cell r="O169" t="str">
            <v xml:space="preserve"> </v>
          </cell>
          <cell r="P169" t="str">
            <v xml:space="preserve"> </v>
          </cell>
          <cell r="Q169" t="str">
            <v xml:space="preserve"> </v>
          </cell>
          <cell r="R169" t="str">
            <v xml:space="preserve"> </v>
          </cell>
          <cell r="S169" t="str">
            <v xml:space="preserve"> </v>
          </cell>
          <cell r="T169" t="str">
            <v xml:space="preserve"> </v>
          </cell>
          <cell r="U169" t="str">
            <v xml:space="preserve"> </v>
          </cell>
          <cell r="V169" t="str">
            <v xml:space="preserve"> </v>
          </cell>
          <cell r="W169" t="str">
            <v xml:space="preserve"> </v>
          </cell>
          <cell r="X169" t="str">
            <v xml:space="preserve"> </v>
          </cell>
          <cell r="Y169" t="str">
            <v xml:space="preserve"> </v>
          </cell>
          <cell r="Z169" t="str">
            <v xml:space="preserve"> </v>
          </cell>
          <cell r="AA169">
            <v>4</v>
          </cell>
        </row>
        <row r="170">
          <cell r="A170">
            <v>770088</v>
          </cell>
          <cell r="B170" t="str">
            <v xml:space="preserve"> </v>
          </cell>
          <cell r="C170" t="str">
            <v xml:space="preserve"> </v>
          </cell>
          <cell r="D170" t="str">
            <v xml:space="preserve"> </v>
          </cell>
          <cell r="E170" t="str">
            <v xml:space="preserve"> </v>
          </cell>
          <cell r="F170" t="str">
            <v xml:space="preserve"> </v>
          </cell>
          <cell r="G170" t="str">
            <v xml:space="preserve"> </v>
          </cell>
          <cell r="H170" t="str">
            <v xml:space="preserve"> </v>
          </cell>
          <cell r="I170" t="str">
            <v xml:space="preserve"> </v>
          </cell>
          <cell r="J170" t="str">
            <v xml:space="preserve"> </v>
          </cell>
          <cell r="K170" t="str">
            <v xml:space="preserve"> </v>
          </cell>
          <cell r="L170" t="str">
            <v xml:space="preserve"> </v>
          </cell>
          <cell r="M170" t="str">
            <v xml:space="preserve"> </v>
          </cell>
          <cell r="N170" t="str">
            <v xml:space="preserve"> </v>
          </cell>
          <cell r="O170" t="str">
            <v xml:space="preserve"> </v>
          </cell>
          <cell r="P170" t="str">
            <v xml:space="preserve"> </v>
          </cell>
          <cell r="Q170" t="str">
            <v xml:space="preserve"> </v>
          </cell>
          <cell r="R170" t="str">
            <v xml:space="preserve"> </v>
          </cell>
          <cell r="S170" t="str">
            <v xml:space="preserve"> </v>
          </cell>
          <cell r="T170" t="str">
            <v xml:space="preserve"> </v>
          </cell>
          <cell r="U170" t="str">
            <v xml:space="preserve"> </v>
          </cell>
          <cell r="V170" t="str">
            <v xml:space="preserve"> </v>
          </cell>
          <cell r="W170" t="str">
            <v xml:space="preserve"> </v>
          </cell>
          <cell r="X170" t="str">
            <v xml:space="preserve"> </v>
          </cell>
          <cell r="Y170" t="str">
            <v>Y</v>
          </cell>
          <cell r="Z170" t="str">
            <v xml:space="preserve"> </v>
          </cell>
          <cell r="AA170">
            <v>4</v>
          </cell>
        </row>
        <row r="171">
          <cell r="A171">
            <v>770089</v>
          </cell>
          <cell r="B171" t="str">
            <v xml:space="preserve"> </v>
          </cell>
          <cell r="C171" t="str">
            <v xml:space="preserve"> </v>
          </cell>
          <cell r="D171" t="str">
            <v xml:space="preserve"> </v>
          </cell>
          <cell r="E171" t="str">
            <v xml:space="preserve"> </v>
          </cell>
          <cell r="F171" t="str">
            <v xml:space="preserve"> </v>
          </cell>
          <cell r="G171" t="str">
            <v xml:space="preserve"> </v>
          </cell>
          <cell r="H171" t="str">
            <v xml:space="preserve"> </v>
          </cell>
          <cell r="I171" t="str">
            <v xml:space="preserve"> </v>
          </cell>
          <cell r="J171" t="str">
            <v xml:space="preserve"> </v>
          </cell>
          <cell r="K171" t="str">
            <v xml:space="preserve"> </v>
          </cell>
          <cell r="L171" t="str">
            <v xml:space="preserve"> </v>
          </cell>
          <cell r="M171" t="str">
            <v xml:space="preserve"> </v>
          </cell>
          <cell r="N171" t="str">
            <v xml:space="preserve"> </v>
          </cell>
          <cell r="O171" t="str">
            <v>Y</v>
          </cell>
          <cell r="P171" t="str">
            <v xml:space="preserve"> </v>
          </cell>
          <cell r="Q171" t="str">
            <v xml:space="preserve"> </v>
          </cell>
          <cell r="R171" t="str">
            <v xml:space="preserve"> </v>
          </cell>
          <cell r="S171" t="str">
            <v xml:space="preserve"> </v>
          </cell>
          <cell r="T171" t="str">
            <v xml:space="preserve"> </v>
          </cell>
          <cell r="U171" t="str">
            <v xml:space="preserve"> </v>
          </cell>
          <cell r="V171" t="str">
            <v xml:space="preserve"> </v>
          </cell>
          <cell r="W171" t="str">
            <v xml:space="preserve"> </v>
          </cell>
          <cell r="X171" t="str">
            <v xml:space="preserve"> </v>
          </cell>
          <cell r="Y171" t="str">
            <v xml:space="preserve"> </v>
          </cell>
          <cell r="Z171" t="str">
            <v xml:space="preserve"> </v>
          </cell>
          <cell r="AA171">
            <v>4</v>
          </cell>
        </row>
        <row r="172">
          <cell r="A172">
            <v>770091</v>
          </cell>
          <cell r="B172" t="str">
            <v xml:space="preserve"> </v>
          </cell>
          <cell r="C172" t="str">
            <v xml:space="preserve"> </v>
          </cell>
          <cell r="D172" t="str">
            <v xml:space="preserve"> </v>
          </cell>
          <cell r="E172" t="str">
            <v xml:space="preserve"> </v>
          </cell>
          <cell r="F172" t="str">
            <v xml:space="preserve"> </v>
          </cell>
          <cell r="G172" t="str">
            <v xml:space="preserve"> </v>
          </cell>
          <cell r="H172" t="str">
            <v xml:space="preserve"> </v>
          </cell>
          <cell r="I172" t="str">
            <v xml:space="preserve"> </v>
          </cell>
          <cell r="J172" t="str">
            <v xml:space="preserve"> </v>
          </cell>
          <cell r="K172" t="str">
            <v xml:space="preserve"> </v>
          </cell>
          <cell r="L172" t="str">
            <v xml:space="preserve"> </v>
          </cell>
          <cell r="M172" t="str">
            <v xml:space="preserve"> </v>
          </cell>
          <cell r="N172" t="str">
            <v xml:space="preserve"> </v>
          </cell>
          <cell r="O172" t="str">
            <v>Y</v>
          </cell>
          <cell r="P172" t="str">
            <v xml:space="preserve"> </v>
          </cell>
          <cell r="Q172" t="str">
            <v xml:space="preserve"> </v>
          </cell>
          <cell r="R172" t="str">
            <v xml:space="preserve"> </v>
          </cell>
          <cell r="S172" t="str">
            <v xml:space="preserve"> </v>
          </cell>
          <cell r="T172" t="str">
            <v xml:space="preserve"> </v>
          </cell>
          <cell r="U172" t="str">
            <v xml:space="preserve"> </v>
          </cell>
          <cell r="V172" t="str">
            <v xml:space="preserve"> </v>
          </cell>
          <cell r="W172" t="str">
            <v xml:space="preserve"> </v>
          </cell>
          <cell r="X172" t="str">
            <v xml:space="preserve"> </v>
          </cell>
          <cell r="Y172" t="str">
            <v xml:space="preserve"> </v>
          </cell>
          <cell r="Z172" t="str">
            <v xml:space="preserve"> </v>
          </cell>
          <cell r="AA172">
            <v>4</v>
          </cell>
        </row>
        <row r="173">
          <cell r="A173">
            <v>770097</v>
          </cell>
          <cell r="B173" t="str">
            <v xml:space="preserve"> </v>
          </cell>
          <cell r="C173" t="str">
            <v xml:space="preserve"> </v>
          </cell>
          <cell r="D173" t="str">
            <v xml:space="preserve"> </v>
          </cell>
          <cell r="E173" t="str">
            <v xml:space="preserve"> </v>
          </cell>
          <cell r="F173" t="str">
            <v xml:space="preserve"> </v>
          </cell>
          <cell r="G173" t="str">
            <v xml:space="preserve"> </v>
          </cell>
          <cell r="H173" t="str">
            <v xml:space="preserve"> </v>
          </cell>
          <cell r="I173" t="str">
            <v xml:space="preserve"> </v>
          </cell>
          <cell r="J173" t="str">
            <v xml:space="preserve"> </v>
          </cell>
          <cell r="K173" t="str">
            <v xml:space="preserve"> </v>
          </cell>
          <cell r="L173" t="str">
            <v xml:space="preserve"> </v>
          </cell>
          <cell r="M173" t="str">
            <v xml:space="preserve"> </v>
          </cell>
          <cell r="N173" t="str">
            <v xml:space="preserve"> </v>
          </cell>
          <cell r="O173" t="str">
            <v>Y</v>
          </cell>
          <cell r="P173" t="str">
            <v xml:space="preserve"> </v>
          </cell>
          <cell r="Q173" t="str">
            <v xml:space="preserve"> </v>
          </cell>
          <cell r="R173" t="str">
            <v xml:space="preserve"> </v>
          </cell>
          <cell r="S173" t="str">
            <v xml:space="preserve"> </v>
          </cell>
          <cell r="T173" t="str">
            <v xml:space="preserve"> </v>
          </cell>
          <cell r="U173" t="str">
            <v xml:space="preserve"> </v>
          </cell>
          <cell r="V173" t="str">
            <v xml:space="preserve"> </v>
          </cell>
          <cell r="W173" t="str">
            <v xml:space="preserve"> </v>
          </cell>
          <cell r="X173" t="str">
            <v xml:space="preserve"> </v>
          </cell>
          <cell r="Y173" t="str">
            <v xml:space="preserve"> </v>
          </cell>
          <cell r="Z173" t="str">
            <v xml:space="preserve"> </v>
          </cell>
          <cell r="AA173">
            <v>4</v>
          </cell>
        </row>
        <row r="174">
          <cell r="A174">
            <v>770099</v>
          </cell>
          <cell r="B174" t="str">
            <v xml:space="preserve"> </v>
          </cell>
          <cell r="C174" t="str">
            <v xml:space="preserve"> </v>
          </cell>
          <cell r="D174" t="str">
            <v xml:space="preserve"> </v>
          </cell>
          <cell r="E174" t="str">
            <v xml:space="preserve"> </v>
          </cell>
          <cell r="F174" t="str">
            <v xml:space="preserve"> </v>
          </cell>
          <cell r="G174" t="str">
            <v xml:space="preserve"> </v>
          </cell>
          <cell r="H174" t="str">
            <v xml:space="preserve"> </v>
          </cell>
          <cell r="I174" t="str">
            <v xml:space="preserve"> </v>
          </cell>
          <cell r="J174" t="str">
            <v>Y</v>
          </cell>
          <cell r="K174" t="str">
            <v xml:space="preserve"> </v>
          </cell>
          <cell r="L174" t="str">
            <v xml:space="preserve"> </v>
          </cell>
          <cell r="M174" t="str">
            <v xml:space="preserve"> </v>
          </cell>
          <cell r="N174" t="str">
            <v xml:space="preserve"> </v>
          </cell>
          <cell r="O174" t="str">
            <v xml:space="preserve"> </v>
          </cell>
          <cell r="P174" t="str">
            <v xml:space="preserve"> </v>
          </cell>
          <cell r="Q174" t="str">
            <v xml:space="preserve"> </v>
          </cell>
          <cell r="R174" t="str">
            <v xml:space="preserve"> </v>
          </cell>
          <cell r="S174" t="str">
            <v xml:space="preserve"> </v>
          </cell>
          <cell r="T174" t="str">
            <v xml:space="preserve"> </v>
          </cell>
          <cell r="U174" t="str">
            <v xml:space="preserve"> </v>
          </cell>
          <cell r="V174" t="str">
            <v xml:space="preserve"> </v>
          </cell>
          <cell r="W174" t="str">
            <v xml:space="preserve"> </v>
          </cell>
          <cell r="X174" t="str">
            <v xml:space="preserve"> </v>
          </cell>
          <cell r="Y174" t="str">
            <v xml:space="preserve"> </v>
          </cell>
          <cell r="Z174" t="str">
            <v xml:space="preserve"> </v>
          </cell>
          <cell r="AA174">
            <v>4</v>
          </cell>
        </row>
        <row r="175">
          <cell r="A175">
            <v>770104</v>
          </cell>
          <cell r="B175" t="str">
            <v xml:space="preserve"> </v>
          </cell>
          <cell r="C175" t="str">
            <v xml:space="preserve"> </v>
          </cell>
          <cell r="D175" t="str">
            <v xml:space="preserve"> </v>
          </cell>
          <cell r="E175" t="str">
            <v xml:space="preserve"> </v>
          </cell>
          <cell r="F175" t="str">
            <v xml:space="preserve"> </v>
          </cell>
          <cell r="G175" t="str">
            <v xml:space="preserve"> </v>
          </cell>
          <cell r="H175" t="str">
            <v xml:space="preserve"> </v>
          </cell>
          <cell r="I175" t="str">
            <v xml:space="preserve"> </v>
          </cell>
          <cell r="J175" t="str">
            <v xml:space="preserve"> </v>
          </cell>
          <cell r="K175" t="str">
            <v xml:space="preserve"> </v>
          </cell>
          <cell r="L175" t="str">
            <v xml:space="preserve"> </v>
          </cell>
          <cell r="M175" t="str">
            <v xml:space="preserve"> </v>
          </cell>
          <cell r="N175" t="str">
            <v xml:space="preserve"> </v>
          </cell>
          <cell r="O175" t="str">
            <v>Y</v>
          </cell>
          <cell r="P175" t="str">
            <v xml:space="preserve"> </v>
          </cell>
          <cell r="Q175" t="str">
            <v xml:space="preserve"> </v>
          </cell>
          <cell r="R175" t="str">
            <v xml:space="preserve"> </v>
          </cell>
          <cell r="S175" t="str">
            <v xml:space="preserve"> </v>
          </cell>
          <cell r="T175" t="str">
            <v xml:space="preserve"> </v>
          </cell>
          <cell r="U175" t="str">
            <v xml:space="preserve"> </v>
          </cell>
          <cell r="V175" t="str">
            <v xml:space="preserve"> </v>
          </cell>
          <cell r="W175" t="str">
            <v xml:space="preserve"> </v>
          </cell>
          <cell r="X175" t="str">
            <v xml:space="preserve"> </v>
          </cell>
          <cell r="Y175" t="str">
            <v xml:space="preserve"> </v>
          </cell>
          <cell r="Z175" t="str">
            <v xml:space="preserve"> </v>
          </cell>
          <cell r="AA175">
            <v>4</v>
          </cell>
        </row>
        <row r="176">
          <cell r="A176">
            <v>770105</v>
          </cell>
          <cell r="B176" t="str">
            <v xml:space="preserve"> </v>
          </cell>
          <cell r="C176" t="str">
            <v xml:space="preserve"> </v>
          </cell>
          <cell r="D176" t="str">
            <v xml:space="preserve"> </v>
          </cell>
          <cell r="E176" t="str">
            <v xml:space="preserve"> </v>
          </cell>
          <cell r="F176" t="str">
            <v xml:space="preserve"> </v>
          </cell>
          <cell r="G176" t="str">
            <v xml:space="preserve"> </v>
          </cell>
          <cell r="H176" t="str">
            <v xml:space="preserve"> </v>
          </cell>
          <cell r="I176" t="str">
            <v xml:space="preserve"> </v>
          </cell>
          <cell r="J176" t="str">
            <v>Y</v>
          </cell>
          <cell r="K176" t="str">
            <v xml:space="preserve"> </v>
          </cell>
          <cell r="L176" t="str">
            <v xml:space="preserve"> </v>
          </cell>
          <cell r="M176" t="str">
            <v xml:space="preserve"> </v>
          </cell>
          <cell r="N176" t="str">
            <v xml:space="preserve"> </v>
          </cell>
          <cell r="O176" t="str">
            <v xml:space="preserve"> </v>
          </cell>
          <cell r="P176" t="str">
            <v xml:space="preserve"> </v>
          </cell>
          <cell r="Q176" t="str">
            <v xml:space="preserve"> </v>
          </cell>
          <cell r="R176" t="str">
            <v xml:space="preserve"> </v>
          </cell>
          <cell r="S176" t="str">
            <v xml:space="preserve"> </v>
          </cell>
          <cell r="T176" t="str">
            <v xml:space="preserve"> </v>
          </cell>
          <cell r="U176" t="str">
            <v xml:space="preserve"> </v>
          </cell>
          <cell r="V176" t="str">
            <v xml:space="preserve"> </v>
          </cell>
          <cell r="W176" t="str">
            <v xml:space="preserve"> </v>
          </cell>
          <cell r="X176" t="str">
            <v xml:space="preserve"> </v>
          </cell>
          <cell r="Y176" t="str">
            <v xml:space="preserve"> </v>
          </cell>
          <cell r="Z176" t="str">
            <v xml:space="preserve"> </v>
          </cell>
          <cell r="AA176">
            <v>4</v>
          </cell>
        </row>
        <row r="177">
          <cell r="A177">
            <v>770107</v>
          </cell>
          <cell r="B177" t="str">
            <v xml:space="preserve"> </v>
          </cell>
          <cell r="C177" t="str">
            <v xml:space="preserve"> </v>
          </cell>
          <cell r="D177" t="str">
            <v xml:space="preserve"> </v>
          </cell>
          <cell r="E177" t="str">
            <v xml:space="preserve"> </v>
          </cell>
          <cell r="F177" t="str">
            <v xml:space="preserve"> </v>
          </cell>
          <cell r="G177" t="str">
            <v xml:space="preserve"> </v>
          </cell>
          <cell r="H177" t="str">
            <v xml:space="preserve"> </v>
          </cell>
          <cell r="I177" t="str">
            <v xml:space="preserve"> </v>
          </cell>
          <cell r="J177" t="str">
            <v xml:space="preserve"> </v>
          </cell>
          <cell r="K177" t="str">
            <v xml:space="preserve"> </v>
          </cell>
          <cell r="L177" t="str">
            <v xml:space="preserve"> </v>
          </cell>
          <cell r="M177" t="str">
            <v xml:space="preserve"> </v>
          </cell>
          <cell r="N177" t="str">
            <v xml:space="preserve"> </v>
          </cell>
          <cell r="O177" t="str">
            <v xml:space="preserve"> </v>
          </cell>
          <cell r="P177" t="str">
            <v xml:space="preserve"> </v>
          </cell>
          <cell r="Q177" t="str">
            <v xml:space="preserve"> </v>
          </cell>
          <cell r="R177" t="str">
            <v xml:space="preserve"> </v>
          </cell>
          <cell r="S177" t="str">
            <v xml:space="preserve"> </v>
          </cell>
          <cell r="T177" t="str">
            <v>Y</v>
          </cell>
          <cell r="U177" t="str">
            <v xml:space="preserve"> </v>
          </cell>
          <cell r="V177" t="str">
            <v xml:space="preserve"> </v>
          </cell>
          <cell r="W177" t="str">
            <v xml:space="preserve"> </v>
          </cell>
          <cell r="X177" t="str">
            <v xml:space="preserve"> </v>
          </cell>
          <cell r="Y177" t="str">
            <v xml:space="preserve"> </v>
          </cell>
          <cell r="Z177" t="str">
            <v xml:space="preserve"> </v>
          </cell>
          <cell r="AA177">
            <v>4</v>
          </cell>
        </row>
        <row r="178">
          <cell r="A178">
            <v>770109</v>
          </cell>
          <cell r="B178" t="str">
            <v xml:space="preserve"> </v>
          </cell>
          <cell r="C178" t="str">
            <v xml:space="preserve"> </v>
          </cell>
          <cell r="D178" t="str">
            <v xml:space="preserve"> </v>
          </cell>
          <cell r="E178" t="str">
            <v xml:space="preserve"> </v>
          </cell>
          <cell r="F178" t="str">
            <v xml:space="preserve"> </v>
          </cell>
          <cell r="G178" t="str">
            <v xml:space="preserve"> </v>
          </cell>
          <cell r="H178" t="str">
            <v xml:space="preserve"> </v>
          </cell>
          <cell r="I178" t="str">
            <v xml:space="preserve"> </v>
          </cell>
          <cell r="J178" t="str">
            <v>Y</v>
          </cell>
          <cell r="K178" t="str">
            <v xml:space="preserve"> </v>
          </cell>
          <cell r="L178" t="str">
            <v xml:space="preserve"> </v>
          </cell>
          <cell r="M178" t="str">
            <v xml:space="preserve"> </v>
          </cell>
          <cell r="N178" t="str">
            <v xml:space="preserve"> </v>
          </cell>
          <cell r="O178" t="str">
            <v xml:space="preserve"> </v>
          </cell>
          <cell r="P178" t="str">
            <v xml:space="preserve"> </v>
          </cell>
          <cell r="Q178" t="str">
            <v xml:space="preserve"> </v>
          </cell>
          <cell r="R178" t="str">
            <v xml:space="preserve"> </v>
          </cell>
          <cell r="S178" t="str">
            <v xml:space="preserve"> </v>
          </cell>
          <cell r="T178" t="str">
            <v xml:space="preserve"> </v>
          </cell>
          <cell r="U178" t="str">
            <v xml:space="preserve"> </v>
          </cell>
          <cell r="V178" t="str">
            <v xml:space="preserve"> </v>
          </cell>
          <cell r="W178" t="str">
            <v xml:space="preserve"> </v>
          </cell>
          <cell r="X178" t="str">
            <v xml:space="preserve"> </v>
          </cell>
          <cell r="Y178" t="str">
            <v xml:space="preserve"> </v>
          </cell>
          <cell r="Z178" t="str">
            <v xml:space="preserve"> </v>
          </cell>
          <cell r="AA178">
            <v>4</v>
          </cell>
        </row>
        <row r="179">
          <cell r="A179">
            <v>770112</v>
          </cell>
          <cell r="B179" t="str">
            <v xml:space="preserve"> </v>
          </cell>
          <cell r="C179" t="str">
            <v xml:space="preserve"> </v>
          </cell>
          <cell r="D179" t="str">
            <v xml:space="preserve"> </v>
          </cell>
          <cell r="E179" t="str">
            <v xml:space="preserve"> </v>
          </cell>
          <cell r="F179" t="str">
            <v xml:space="preserve"> </v>
          </cell>
          <cell r="G179" t="str">
            <v xml:space="preserve"> </v>
          </cell>
          <cell r="H179" t="str">
            <v xml:space="preserve"> </v>
          </cell>
          <cell r="I179" t="str">
            <v xml:space="preserve"> </v>
          </cell>
          <cell r="J179" t="str">
            <v xml:space="preserve"> </v>
          </cell>
          <cell r="K179" t="str">
            <v xml:space="preserve"> </v>
          </cell>
          <cell r="L179" t="str">
            <v xml:space="preserve"> </v>
          </cell>
          <cell r="M179" t="str">
            <v xml:space="preserve"> </v>
          </cell>
          <cell r="N179" t="str">
            <v xml:space="preserve"> </v>
          </cell>
          <cell r="O179" t="str">
            <v>Y</v>
          </cell>
          <cell r="P179" t="str">
            <v xml:space="preserve"> </v>
          </cell>
          <cell r="Q179" t="str">
            <v xml:space="preserve"> </v>
          </cell>
          <cell r="R179" t="str">
            <v xml:space="preserve"> </v>
          </cell>
          <cell r="S179" t="str">
            <v xml:space="preserve"> </v>
          </cell>
          <cell r="T179" t="str">
            <v xml:space="preserve"> </v>
          </cell>
          <cell r="U179" t="str">
            <v xml:space="preserve"> </v>
          </cell>
          <cell r="V179" t="str">
            <v xml:space="preserve"> </v>
          </cell>
          <cell r="W179" t="str">
            <v xml:space="preserve"> </v>
          </cell>
          <cell r="X179" t="str">
            <v xml:space="preserve"> </v>
          </cell>
          <cell r="Y179" t="str">
            <v xml:space="preserve"> </v>
          </cell>
          <cell r="Z179" t="str">
            <v xml:space="preserve"> </v>
          </cell>
          <cell r="AA179">
            <v>4</v>
          </cell>
        </row>
        <row r="180">
          <cell r="A180">
            <v>770113</v>
          </cell>
          <cell r="B180" t="str">
            <v xml:space="preserve"> </v>
          </cell>
          <cell r="C180" t="str">
            <v xml:space="preserve"> </v>
          </cell>
          <cell r="D180" t="str">
            <v xml:space="preserve"> </v>
          </cell>
          <cell r="E180" t="str">
            <v xml:space="preserve"> </v>
          </cell>
          <cell r="F180" t="str">
            <v xml:space="preserve"> </v>
          </cell>
          <cell r="G180" t="str">
            <v xml:space="preserve"> </v>
          </cell>
          <cell r="H180" t="str">
            <v xml:space="preserve"> </v>
          </cell>
          <cell r="I180" t="str">
            <v xml:space="preserve"> </v>
          </cell>
          <cell r="J180" t="str">
            <v xml:space="preserve"> </v>
          </cell>
          <cell r="K180" t="str">
            <v xml:space="preserve"> </v>
          </cell>
          <cell r="L180" t="str">
            <v xml:space="preserve"> </v>
          </cell>
          <cell r="M180" t="str">
            <v xml:space="preserve"> </v>
          </cell>
          <cell r="N180" t="str">
            <v xml:space="preserve"> </v>
          </cell>
          <cell r="O180" t="str">
            <v>Y</v>
          </cell>
          <cell r="P180" t="str">
            <v xml:space="preserve"> </v>
          </cell>
          <cell r="Q180" t="str">
            <v xml:space="preserve"> </v>
          </cell>
          <cell r="R180" t="str">
            <v xml:space="preserve"> </v>
          </cell>
          <cell r="S180" t="str">
            <v xml:space="preserve"> </v>
          </cell>
          <cell r="T180" t="str">
            <v xml:space="preserve"> </v>
          </cell>
          <cell r="U180" t="str">
            <v xml:space="preserve"> </v>
          </cell>
          <cell r="V180" t="str">
            <v xml:space="preserve"> </v>
          </cell>
          <cell r="W180" t="str">
            <v xml:space="preserve"> </v>
          </cell>
          <cell r="X180" t="str">
            <v xml:space="preserve"> </v>
          </cell>
          <cell r="Y180" t="str">
            <v xml:space="preserve"> </v>
          </cell>
          <cell r="Z180" t="str">
            <v xml:space="preserve"> </v>
          </cell>
          <cell r="AA180">
            <v>4</v>
          </cell>
        </row>
        <row r="181">
          <cell r="A181">
            <v>770114</v>
          </cell>
          <cell r="B181" t="str">
            <v xml:space="preserve"> </v>
          </cell>
          <cell r="C181" t="str">
            <v xml:space="preserve"> </v>
          </cell>
          <cell r="D181" t="str">
            <v xml:space="preserve"> </v>
          </cell>
          <cell r="E181" t="str">
            <v xml:space="preserve"> </v>
          </cell>
          <cell r="F181" t="str">
            <v xml:space="preserve"> </v>
          </cell>
          <cell r="G181" t="str">
            <v xml:space="preserve"> </v>
          </cell>
          <cell r="H181" t="str">
            <v xml:space="preserve"> </v>
          </cell>
          <cell r="I181" t="str">
            <v xml:space="preserve"> </v>
          </cell>
          <cell r="J181" t="str">
            <v xml:space="preserve"> </v>
          </cell>
          <cell r="K181" t="str">
            <v xml:space="preserve"> </v>
          </cell>
          <cell r="L181" t="str">
            <v xml:space="preserve"> </v>
          </cell>
          <cell r="M181" t="str">
            <v xml:space="preserve"> </v>
          </cell>
          <cell r="N181" t="str">
            <v xml:space="preserve"> </v>
          </cell>
          <cell r="O181" t="str">
            <v>Y</v>
          </cell>
          <cell r="P181" t="str">
            <v xml:space="preserve"> </v>
          </cell>
          <cell r="Q181" t="str">
            <v xml:space="preserve"> </v>
          </cell>
          <cell r="R181" t="str">
            <v xml:space="preserve"> </v>
          </cell>
          <cell r="S181" t="str">
            <v xml:space="preserve"> </v>
          </cell>
          <cell r="T181" t="str">
            <v xml:space="preserve"> </v>
          </cell>
          <cell r="U181" t="str">
            <v xml:space="preserve"> </v>
          </cell>
          <cell r="V181" t="str">
            <v xml:space="preserve"> </v>
          </cell>
          <cell r="W181" t="str">
            <v xml:space="preserve"> </v>
          </cell>
          <cell r="X181" t="str">
            <v xml:space="preserve"> </v>
          </cell>
          <cell r="Y181" t="str">
            <v xml:space="preserve"> </v>
          </cell>
          <cell r="Z181" t="str">
            <v xml:space="preserve"> </v>
          </cell>
          <cell r="AA181">
            <v>4</v>
          </cell>
        </row>
        <row r="182">
          <cell r="A182">
            <v>770116</v>
          </cell>
          <cell r="B182" t="str">
            <v xml:space="preserve"> </v>
          </cell>
          <cell r="C182" t="str">
            <v xml:space="preserve"> </v>
          </cell>
          <cell r="D182" t="str">
            <v xml:space="preserve"> </v>
          </cell>
          <cell r="E182" t="str">
            <v xml:space="preserve"> </v>
          </cell>
          <cell r="F182" t="str">
            <v xml:space="preserve"> </v>
          </cell>
          <cell r="G182" t="str">
            <v xml:space="preserve"> </v>
          </cell>
          <cell r="H182" t="str">
            <v xml:space="preserve"> </v>
          </cell>
          <cell r="I182" t="str">
            <v xml:space="preserve"> </v>
          </cell>
          <cell r="J182" t="str">
            <v xml:space="preserve"> </v>
          </cell>
          <cell r="K182" t="str">
            <v xml:space="preserve"> </v>
          </cell>
          <cell r="L182" t="str">
            <v xml:space="preserve"> </v>
          </cell>
          <cell r="M182" t="str">
            <v xml:space="preserve"> </v>
          </cell>
          <cell r="N182" t="str">
            <v xml:space="preserve"> </v>
          </cell>
          <cell r="O182" t="str">
            <v>Y</v>
          </cell>
          <cell r="P182" t="str">
            <v xml:space="preserve"> </v>
          </cell>
          <cell r="Q182" t="str">
            <v xml:space="preserve"> </v>
          </cell>
          <cell r="R182" t="str">
            <v xml:space="preserve"> </v>
          </cell>
          <cell r="S182" t="str">
            <v xml:space="preserve"> </v>
          </cell>
          <cell r="T182" t="str">
            <v xml:space="preserve"> </v>
          </cell>
          <cell r="U182" t="str">
            <v xml:space="preserve"> </v>
          </cell>
          <cell r="V182" t="str">
            <v xml:space="preserve"> </v>
          </cell>
          <cell r="W182" t="str">
            <v xml:space="preserve"> </v>
          </cell>
          <cell r="X182" t="str">
            <v xml:space="preserve"> </v>
          </cell>
          <cell r="Y182" t="str">
            <v xml:space="preserve"> </v>
          </cell>
          <cell r="Z182" t="str">
            <v xml:space="preserve"> </v>
          </cell>
          <cell r="AA182">
            <v>4</v>
          </cell>
        </row>
        <row r="183">
          <cell r="A183">
            <v>770119</v>
          </cell>
          <cell r="B183" t="str">
            <v xml:space="preserve"> </v>
          </cell>
          <cell r="C183" t="str">
            <v xml:space="preserve"> </v>
          </cell>
          <cell r="D183" t="str">
            <v xml:space="preserve"> </v>
          </cell>
          <cell r="E183" t="str">
            <v xml:space="preserve"> </v>
          </cell>
          <cell r="F183" t="str">
            <v xml:space="preserve"> </v>
          </cell>
          <cell r="G183" t="str">
            <v xml:space="preserve"> </v>
          </cell>
          <cell r="H183" t="str">
            <v xml:space="preserve"> </v>
          </cell>
          <cell r="I183" t="str">
            <v xml:space="preserve"> </v>
          </cell>
          <cell r="J183" t="str">
            <v>Y</v>
          </cell>
          <cell r="K183" t="str">
            <v xml:space="preserve"> </v>
          </cell>
          <cell r="L183" t="str">
            <v xml:space="preserve"> </v>
          </cell>
          <cell r="M183" t="str">
            <v xml:space="preserve"> </v>
          </cell>
          <cell r="N183" t="str">
            <v xml:space="preserve"> </v>
          </cell>
          <cell r="O183" t="str">
            <v xml:space="preserve"> </v>
          </cell>
          <cell r="P183" t="str">
            <v xml:space="preserve"> </v>
          </cell>
          <cell r="Q183" t="str">
            <v xml:space="preserve"> </v>
          </cell>
          <cell r="R183" t="str">
            <v xml:space="preserve"> </v>
          </cell>
          <cell r="S183" t="str">
            <v xml:space="preserve"> </v>
          </cell>
          <cell r="T183" t="str">
            <v xml:space="preserve"> </v>
          </cell>
          <cell r="U183" t="str">
            <v xml:space="preserve"> </v>
          </cell>
          <cell r="V183" t="str">
            <v xml:space="preserve"> </v>
          </cell>
          <cell r="W183" t="str">
            <v xml:space="preserve"> </v>
          </cell>
          <cell r="X183" t="str">
            <v xml:space="preserve"> </v>
          </cell>
          <cell r="Y183" t="str">
            <v xml:space="preserve"> </v>
          </cell>
          <cell r="Z183" t="str">
            <v xml:space="preserve"> </v>
          </cell>
          <cell r="AA183">
            <v>4</v>
          </cell>
        </row>
        <row r="184">
          <cell r="A184">
            <v>770123</v>
          </cell>
          <cell r="B184" t="str">
            <v xml:space="preserve"> </v>
          </cell>
          <cell r="C184" t="str">
            <v xml:space="preserve"> </v>
          </cell>
          <cell r="D184" t="str">
            <v xml:space="preserve"> </v>
          </cell>
          <cell r="E184" t="str">
            <v xml:space="preserve"> </v>
          </cell>
          <cell r="F184" t="str">
            <v xml:space="preserve"> </v>
          </cell>
          <cell r="G184" t="str">
            <v xml:space="preserve"> </v>
          </cell>
          <cell r="H184" t="str">
            <v xml:space="preserve"> </v>
          </cell>
          <cell r="I184" t="str">
            <v xml:space="preserve"> </v>
          </cell>
          <cell r="J184" t="str">
            <v>Y</v>
          </cell>
          <cell r="K184" t="str">
            <v xml:space="preserve"> </v>
          </cell>
          <cell r="L184" t="str">
            <v xml:space="preserve"> </v>
          </cell>
          <cell r="M184" t="str">
            <v xml:space="preserve"> </v>
          </cell>
          <cell r="N184" t="str">
            <v xml:space="preserve"> </v>
          </cell>
          <cell r="O184" t="str">
            <v xml:space="preserve"> </v>
          </cell>
          <cell r="P184" t="str">
            <v xml:space="preserve"> </v>
          </cell>
          <cell r="Q184" t="str">
            <v xml:space="preserve"> </v>
          </cell>
          <cell r="R184" t="str">
            <v xml:space="preserve"> </v>
          </cell>
          <cell r="S184" t="str">
            <v xml:space="preserve"> </v>
          </cell>
          <cell r="T184" t="str">
            <v xml:space="preserve"> </v>
          </cell>
          <cell r="U184" t="str">
            <v xml:space="preserve"> </v>
          </cell>
          <cell r="V184" t="str">
            <v xml:space="preserve"> </v>
          </cell>
          <cell r="W184" t="str">
            <v xml:space="preserve"> </v>
          </cell>
          <cell r="X184" t="str">
            <v xml:space="preserve"> </v>
          </cell>
          <cell r="Y184" t="str">
            <v xml:space="preserve"> </v>
          </cell>
          <cell r="Z184" t="str">
            <v xml:space="preserve"> </v>
          </cell>
          <cell r="AA184">
            <v>4</v>
          </cell>
        </row>
        <row r="185">
          <cell r="A185">
            <v>770126</v>
          </cell>
          <cell r="B185" t="str">
            <v xml:space="preserve"> </v>
          </cell>
          <cell r="C185" t="str">
            <v xml:space="preserve"> </v>
          </cell>
          <cell r="D185" t="str">
            <v xml:space="preserve"> </v>
          </cell>
          <cell r="E185" t="str">
            <v xml:space="preserve"> </v>
          </cell>
          <cell r="F185" t="str">
            <v xml:space="preserve"> </v>
          </cell>
          <cell r="G185" t="str">
            <v xml:space="preserve"> </v>
          </cell>
          <cell r="H185" t="str">
            <v xml:space="preserve"> </v>
          </cell>
          <cell r="I185" t="str">
            <v xml:space="preserve"> </v>
          </cell>
          <cell r="J185" t="str">
            <v>Y</v>
          </cell>
          <cell r="K185" t="str">
            <v xml:space="preserve"> </v>
          </cell>
          <cell r="L185" t="str">
            <v xml:space="preserve"> </v>
          </cell>
          <cell r="M185" t="str">
            <v xml:space="preserve"> </v>
          </cell>
          <cell r="N185" t="str">
            <v xml:space="preserve"> </v>
          </cell>
          <cell r="O185" t="str">
            <v xml:space="preserve"> </v>
          </cell>
          <cell r="P185" t="str">
            <v xml:space="preserve"> </v>
          </cell>
          <cell r="Q185" t="str">
            <v xml:space="preserve"> </v>
          </cell>
          <cell r="R185" t="str">
            <v xml:space="preserve"> </v>
          </cell>
          <cell r="S185" t="str">
            <v xml:space="preserve"> </v>
          </cell>
          <cell r="T185" t="str">
            <v xml:space="preserve"> </v>
          </cell>
          <cell r="U185" t="str">
            <v xml:space="preserve"> </v>
          </cell>
          <cell r="V185" t="str">
            <v xml:space="preserve"> </v>
          </cell>
          <cell r="W185" t="str">
            <v xml:space="preserve"> </v>
          </cell>
          <cell r="X185" t="str">
            <v xml:space="preserve"> </v>
          </cell>
          <cell r="Y185" t="str">
            <v xml:space="preserve"> </v>
          </cell>
          <cell r="Z185" t="str">
            <v xml:space="preserve"> </v>
          </cell>
          <cell r="AA185">
            <v>4</v>
          </cell>
        </row>
        <row r="186">
          <cell r="A186">
            <v>770130</v>
          </cell>
          <cell r="B186" t="str">
            <v xml:space="preserve"> </v>
          </cell>
          <cell r="C186" t="str">
            <v xml:space="preserve"> </v>
          </cell>
          <cell r="D186" t="str">
            <v xml:space="preserve"> </v>
          </cell>
          <cell r="E186" t="str">
            <v xml:space="preserve"> </v>
          </cell>
          <cell r="F186" t="str">
            <v xml:space="preserve"> </v>
          </cell>
          <cell r="G186" t="str">
            <v xml:space="preserve"> </v>
          </cell>
          <cell r="H186" t="str">
            <v xml:space="preserve"> </v>
          </cell>
          <cell r="I186" t="str">
            <v xml:space="preserve"> </v>
          </cell>
          <cell r="J186" t="str">
            <v xml:space="preserve"> </v>
          </cell>
          <cell r="K186" t="str">
            <v xml:space="preserve"> </v>
          </cell>
          <cell r="L186" t="str">
            <v xml:space="preserve"> </v>
          </cell>
          <cell r="M186" t="str">
            <v xml:space="preserve"> </v>
          </cell>
          <cell r="N186" t="str">
            <v xml:space="preserve"> </v>
          </cell>
          <cell r="O186" t="str">
            <v>Y</v>
          </cell>
          <cell r="P186" t="str">
            <v xml:space="preserve"> </v>
          </cell>
          <cell r="Q186" t="str">
            <v xml:space="preserve"> </v>
          </cell>
          <cell r="R186" t="str">
            <v xml:space="preserve"> </v>
          </cell>
          <cell r="S186" t="str">
            <v xml:space="preserve"> </v>
          </cell>
          <cell r="T186" t="str">
            <v xml:space="preserve"> </v>
          </cell>
          <cell r="U186" t="str">
            <v xml:space="preserve"> </v>
          </cell>
          <cell r="V186" t="str">
            <v xml:space="preserve"> </v>
          </cell>
          <cell r="W186" t="str">
            <v xml:space="preserve"> </v>
          </cell>
          <cell r="X186" t="str">
            <v xml:space="preserve"> </v>
          </cell>
          <cell r="Y186" t="str">
            <v xml:space="preserve"> </v>
          </cell>
          <cell r="Z186" t="str">
            <v xml:space="preserve"> </v>
          </cell>
          <cell r="AA186">
            <v>4</v>
          </cell>
        </row>
        <row r="187">
          <cell r="A187">
            <v>770134</v>
          </cell>
          <cell r="B187" t="str">
            <v xml:space="preserve"> </v>
          </cell>
          <cell r="C187" t="str">
            <v xml:space="preserve"> </v>
          </cell>
          <cell r="D187" t="str">
            <v xml:space="preserve"> </v>
          </cell>
          <cell r="E187" t="str">
            <v xml:space="preserve"> </v>
          </cell>
          <cell r="F187" t="str">
            <v xml:space="preserve"> </v>
          </cell>
          <cell r="G187" t="str">
            <v xml:space="preserve"> </v>
          </cell>
          <cell r="H187" t="str">
            <v xml:space="preserve"> </v>
          </cell>
          <cell r="I187" t="str">
            <v xml:space="preserve"> </v>
          </cell>
          <cell r="J187" t="str">
            <v xml:space="preserve"> </v>
          </cell>
          <cell r="K187" t="str">
            <v xml:space="preserve"> </v>
          </cell>
          <cell r="L187" t="str">
            <v xml:space="preserve"> </v>
          </cell>
          <cell r="M187" t="str">
            <v xml:space="preserve"> </v>
          </cell>
          <cell r="N187" t="str">
            <v xml:space="preserve"> </v>
          </cell>
          <cell r="O187" t="str">
            <v>Y</v>
          </cell>
          <cell r="P187" t="str">
            <v xml:space="preserve"> </v>
          </cell>
          <cell r="Q187" t="str">
            <v xml:space="preserve"> </v>
          </cell>
          <cell r="R187" t="str">
            <v xml:space="preserve"> </v>
          </cell>
          <cell r="S187" t="str">
            <v xml:space="preserve"> </v>
          </cell>
          <cell r="T187" t="str">
            <v xml:space="preserve"> </v>
          </cell>
          <cell r="U187" t="str">
            <v xml:space="preserve"> </v>
          </cell>
          <cell r="V187" t="str">
            <v xml:space="preserve"> </v>
          </cell>
          <cell r="W187" t="str">
            <v xml:space="preserve"> </v>
          </cell>
          <cell r="X187" t="str">
            <v xml:space="preserve"> </v>
          </cell>
          <cell r="Y187" t="str">
            <v xml:space="preserve"> </v>
          </cell>
          <cell r="Z187" t="str">
            <v xml:space="preserve"> </v>
          </cell>
          <cell r="AA187">
            <v>4</v>
          </cell>
        </row>
        <row r="188">
          <cell r="A188">
            <v>770147</v>
          </cell>
          <cell r="B188" t="str">
            <v xml:space="preserve"> </v>
          </cell>
          <cell r="C188" t="str">
            <v xml:space="preserve"> </v>
          </cell>
          <cell r="D188" t="str">
            <v xml:space="preserve"> </v>
          </cell>
          <cell r="E188" t="str">
            <v xml:space="preserve"> </v>
          </cell>
          <cell r="F188" t="str">
            <v xml:space="preserve"> </v>
          </cell>
          <cell r="G188" t="str">
            <v xml:space="preserve"> </v>
          </cell>
          <cell r="H188" t="str">
            <v xml:space="preserve"> </v>
          </cell>
          <cell r="I188" t="str">
            <v xml:space="preserve"> </v>
          </cell>
          <cell r="J188" t="str">
            <v xml:space="preserve"> </v>
          </cell>
          <cell r="K188" t="str">
            <v xml:space="preserve"> </v>
          </cell>
          <cell r="L188" t="str">
            <v xml:space="preserve"> </v>
          </cell>
          <cell r="M188" t="str">
            <v xml:space="preserve"> </v>
          </cell>
          <cell r="N188" t="str">
            <v xml:space="preserve"> </v>
          </cell>
          <cell r="O188" t="str">
            <v xml:space="preserve"> </v>
          </cell>
          <cell r="P188" t="str">
            <v xml:space="preserve"> </v>
          </cell>
          <cell r="Q188" t="str">
            <v xml:space="preserve"> </v>
          </cell>
          <cell r="R188" t="str">
            <v xml:space="preserve"> </v>
          </cell>
          <cell r="S188" t="str">
            <v xml:space="preserve"> </v>
          </cell>
          <cell r="T188" t="str">
            <v xml:space="preserve"> </v>
          </cell>
          <cell r="U188" t="str">
            <v xml:space="preserve"> </v>
          </cell>
          <cell r="V188" t="str">
            <v xml:space="preserve"> </v>
          </cell>
          <cell r="W188" t="str">
            <v xml:space="preserve"> </v>
          </cell>
          <cell r="X188" t="str">
            <v xml:space="preserve"> </v>
          </cell>
          <cell r="Y188" t="str">
            <v>Y</v>
          </cell>
          <cell r="Z188" t="str">
            <v xml:space="preserve"> </v>
          </cell>
          <cell r="AA188">
            <v>4</v>
          </cell>
        </row>
        <row r="189">
          <cell r="A189">
            <v>770143</v>
          </cell>
          <cell r="B189" t="str">
            <v xml:space="preserve"> </v>
          </cell>
          <cell r="C189" t="str">
            <v xml:space="preserve"> </v>
          </cell>
          <cell r="D189" t="str">
            <v xml:space="preserve"> </v>
          </cell>
          <cell r="E189" t="str">
            <v xml:space="preserve"> </v>
          </cell>
          <cell r="F189" t="str">
            <v xml:space="preserve"> </v>
          </cell>
          <cell r="G189" t="str">
            <v xml:space="preserve"> </v>
          </cell>
          <cell r="H189" t="str">
            <v xml:space="preserve"> </v>
          </cell>
          <cell r="I189" t="str">
            <v xml:space="preserve"> </v>
          </cell>
          <cell r="J189" t="str">
            <v xml:space="preserve"> </v>
          </cell>
          <cell r="K189" t="str">
            <v xml:space="preserve"> </v>
          </cell>
          <cell r="L189" t="str">
            <v xml:space="preserve"> </v>
          </cell>
          <cell r="M189" t="str">
            <v xml:space="preserve"> </v>
          </cell>
          <cell r="N189" t="str">
            <v xml:space="preserve"> </v>
          </cell>
          <cell r="O189" t="str">
            <v xml:space="preserve"> </v>
          </cell>
          <cell r="P189" t="str">
            <v xml:space="preserve"> </v>
          </cell>
          <cell r="Q189" t="str">
            <v xml:space="preserve"> </v>
          </cell>
          <cell r="R189" t="str">
            <v xml:space="preserve"> </v>
          </cell>
          <cell r="S189" t="str">
            <v xml:space="preserve"> </v>
          </cell>
          <cell r="T189" t="str">
            <v xml:space="preserve"> </v>
          </cell>
          <cell r="U189" t="str">
            <v xml:space="preserve"> </v>
          </cell>
          <cell r="V189" t="str">
            <v xml:space="preserve"> </v>
          </cell>
          <cell r="W189" t="str">
            <v xml:space="preserve"> </v>
          </cell>
          <cell r="X189" t="str">
            <v xml:space="preserve"> </v>
          </cell>
          <cell r="Y189" t="str">
            <v>Y</v>
          </cell>
          <cell r="Z189" t="str">
            <v xml:space="preserve"> </v>
          </cell>
          <cell r="AA189">
            <v>4</v>
          </cell>
        </row>
        <row r="190">
          <cell r="A190">
            <v>770139</v>
          </cell>
          <cell r="B190" t="str">
            <v xml:space="preserve"> </v>
          </cell>
          <cell r="C190" t="str">
            <v xml:space="preserve"> </v>
          </cell>
          <cell r="D190" t="str">
            <v xml:space="preserve"> </v>
          </cell>
          <cell r="E190" t="str">
            <v xml:space="preserve"> </v>
          </cell>
          <cell r="F190" t="str">
            <v xml:space="preserve"> </v>
          </cell>
          <cell r="G190" t="str">
            <v xml:space="preserve"> </v>
          </cell>
          <cell r="H190" t="str">
            <v xml:space="preserve"> </v>
          </cell>
          <cell r="I190" t="str">
            <v xml:space="preserve"> </v>
          </cell>
          <cell r="J190" t="str">
            <v xml:space="preserve"> </v>
          </cell>
          <cell r="K190" t="str">
            <v xml:space="preserve"> </v>
          </cell>
          <cell r="L190" t="str">
            <v xml:space="preserve"> </v>
          </cell>
          <cell r="M190" t="str">
            <v xml:space="preserve"> </v>
          </cell>
          <cell r="N190" t="str">
            <v xml:space="preserve"> </v>
          </cell>
          <cell r="O190" t="str">
            <v xml:space="preserve"> </v>
          </cell>
          <cell r="P190" t="str">
            <v xml:space="preserve"> </v>
          </cell>
          <cell r="Q190" t="str">
            <v xml:space="preserve"> </v>
          </cell>
          <cell r="R190" t="str">
            <v xml:space="preserve"> </v>
          </cell>
          <cell r="S190" t="str">
            <v xml:space="preserve"> </v>
          </cell>
          <cell r="T190" t="str">
            <v xml:space="preserve"> </v>
          </cell>
          <cell r="U190" t="str">
            <v xml:space="preserve"> </v>
          </cell>
          <cell r="V190" t="str">
            <v xml:space="preserve"> </v>
          </cell>
          <cell r="W190" t="str">
            <v xml:space="preserve"> </v>
          </cell>
          <cell r="X190" t="str">
            <v xml:space="preserve"> </v>
          </cell>
          <cell r="Y190" t="str">
            <v>Y</v>
          </cell>
          <cell r="Z190" t="str">
            <v xml:space="preserve"> </v>
          </cell>
          <cell r="AA190">
            <v>4</v>
          </cell>
        </row>
        <row r="191">
          <cell r="A191">
            <v>770150</v>
          </cell>
          <cell r="B191" t="str">
            <v xml:space="preserve"> </v>
          </cell>
          <cell r="C191" t="str">
            <v xml:space="preserve"> </v>
          </cell>
          <cell r="D191" t="str">
            <v xml:space="preserve"> </v>
          </cell>
          <cell r="E191" t="str">
            <v xml:space="preserve"> </v>
          </cell>
          <cell r="F191" t="str">
            <v xml:space="preserve"> </v>
          </cell>
          <cell r="G191" t="str">
            <v xml:space="preserve"> </v>
          </cell>
          <cell r="H191" t="str">
            <v xml:space="preserve"> </v>
          </cell>
          <cell r="I191" t="str">
            <v xml:space="preserve"> </v>
          </cell>
          <cell r="J191" t="str">
            <v xml:space="preserve"> </v>
          </cell>
          <cell r="K191" t="str">
            <v xml:space="preserve"> </v>
          </cell>
          <cell r="L191" t="str">
            <v xml:space="preserve"> </v>
          </cell>
          <cell r="M191" t="str">
            <v xml:space="preserve"> </v>
          </cell>
          <cell r="N191" t="str">
            <v xml:space="preserve"> </v>
          </cell>
          <cell r="O191" t="str">
            <v>Y</v>
          </cell>
          <cell r="P191" t="str">
            <v xml:space="preserve"> </v>
          </cell>
          <cell r="Q191" t="str">
            <v xml:space="preserve"> </v>
          </cell>
          <cell r="R191" t="str">
            <v xml:space="preserve"> </v>
          </cell>
          <cell r="S191" t="str">
            <v xml:space="preserve"> </v>
          </cell>
          <cell r="T191" t="str">
            <v xml:space="preserve"> </v>
          </cell>
          <cell r="U191" t="str">
            <v xml:space="preserve"> </v>
          </cell>
          <cell r="V191" t="str">
            <v xml:space="preserve"> </v>
          </cell>
          <cell r="W191" t="str">
            <v xml:space="preserve"> </v>
          </cell>
          <cell r="X191" t="str">
            <v xml:space="preserve"> </v>
          </cell>
          <cell r="Y191" t="str">
            <v xml:space="preserve"> </v>
          </cell>
          <cell r="Z191" t="str">
            <v xml:space="preserve"> </v>
          </cell>
          <cell r="AA191">
            <v>4</v>
          </cell>
        </row>
        <row r="192">
          <cell r="A192">
            <v>770155</v>
          </cell>
          <cell r="B192" t="str">
            <v xml:space="preserve"> </v>
          </cell>
          <cell r="C192" t="str">
            <v xml:space="preserve"> </v>
          </cell>
          <cell r="D192" t="str">
            <v xml:space="preserve"> </v>
          </cell>
          <cell r="E192" t="str">
            <v>Y</v>
          </cell>
          <cell r="F192" t="str">
            <v xml:space="preserve"> </v>
          </cell>
          <cell r="G192" t="str">
            <v xml:space="preserve"> </v>
          </cell>
          <cell r="H192" t="str">
            <v xml:space="preserve"> </v>
          </cell>
          <cell r="I192" t="str">
            <v xml:space="preserve"> </v>
          </cell>
          <cell r="J192" t="str">
            <v xml:space="preserve"> </v>
          </cell>
          <cell r="K192" t="str">
            <v xml:space="preserve"> </v>
          </cell>
          <cell r="L192" t="str">
            <v xml:space="preserve"> </v>
          </cell>
          <cell r="M192" t="str">
            <v xml:space="preserve"> </v>
          </cell>
          <cell r="N192" t="str">
            <v xml:space="preserve"> </v>
          </cell>
          <cell r="O192" t="str">
            <v xml:space="preserve"> </v>
          </cell>
          <cell r="P192" t="str">
            <v xml:space="preserve"> </v>
          </cell>
          <cell r="Q192" t="str">
            <v xml:space="preserve"> </v>
          </cell>
          <cell r="R192" t="str">
            <v xml:space="preserve"> </v>
          </cell>
          <cell r="S192" t="str">
            <v xml:space="preserve"> </v>
          </cell>
          <cell r="T192" t="str">
            <v xml:space="preserve"> </v>
          </cell>
          <cell r="U192" t="str">
            <v xml:space="preserve"> </v>
          </cell>
          <cell r="V192" t="str">
            <v xml:space="preserve"> </v>
          </cell>
          <cell r="W192" t="str">
            <v xml:space="preserve"> </v>
          </cell>
          <cell r="X192" t="str">
            <v xml:space="preserve"> </v>
          </cell>
          <cell r="Y192" t="str">
            <v xml:space="preserve"> </v>
          </cell>
          <cell r="Z192" t="str">
            <v xml:space="preserve"> </v>
          </cell>
          <cell r="AA192">
            <v>4</v>
          </cell>
        </row>
        <row r="193">
          <cell r="A193">
            <v>770153</v>
          </cell>
          <cell r="B193" t="str">
            <v xml:space="preserve"> </v>
          </cell>
          <cell r="C193" t="str">
            <v xml:space="preserve"> </v>
          </cell>
          <cell r="D193" t="str">
            <v xml:space="preserve"> </v>
          </cell>
          <cell r="E193" t="str">
            <v xml:space="preserve"> </v>
          </cell>
          <cell r="F193" t="str">
            <v xml:space="preserve"> </v>
          </cell>
          <cell r="G193" t="str">
            <v xml:space="preserve"> </v>
          </cell>
          <cell r="H193" t="str">
            <v xml:space="preserve"> </v>
          </cell>
          <cell r="I193" t="str">
            <v xml:space="preserve"> </v>
          </cell>
          <cell r="J193" t="str">
            <v xml:space="preserve"> </v>
          </cell>
          <cell r="K193" t="str">
            <v xml:space="preserve"> </v>
          </cell>
          <cell r="L193" t="str">
            <v xml:space="preserve"> </v>
          </cell>
          <cell r="M193" t="str">
            <v xml:space="preserve"> </v>
          </cell>
          <cell r="N193" t="str">
            <v xml:space="preserve"> </v>
          </cell>
          <cell r="O193" t="str">
            <v>Y</v>
          </cell>
          <cell r="P193" t="str">
            <v xml:space="preserve"> </v>
          </cell>
          <cell r="Q193" t="str">
            <v xml:space="preserve"> </v>
          </cell>
          <cell r="R193" t="str">
            <v xml:space="preserve"> </v>
          </cell>
          <cell r="S193" t="str">
            <v xml:space="preserve"> </v>
          </cell>
          <cell r="T193" t="str">
            <v xml:space="preserve"> </v>
          </cell>
          <cell r="U193" t="str">
            <v xml:space="preserve"> </v>
          </cell>
          <cell r="V193" t="str">
            <v xml:space="preserve"> </v>
          </cell>
          <cell r="W193" t="str">
            <v xml:space="preserve"> </v>
          </cell>
          <cell r="X193" t="str">
            <v xml:space="preserve"> </v>
          </cell>
          <cell r="Y193" t="str">
            <v xml:space="preserve"> </v>
          </cell>
          <cell r="Z193" t="str">
            <v xml:space="preserve"> </v>
          </cell>
          <cell r="AA193">
            <v>4</v>
          </cell>
        </row>
        <row r="194">
          <cell r="A194">
            <v>770159</v>
          </cell>
          <cell r="B194" t="str">
            <v xml:space="preserve"> </v>
          </cell>
          <cell r="C194" t="str">
            <v xml:space="preserve"> </v>
          </cell>
          <cell r="D194" t="str">
            <v xml:space="preserve"> </v>
          </cell>
          <cell r="E194" t="str">
            <v xml:space="preserve"> </v>
          </cell>
          <cell r="F194" t="str">
            <v xml:space="preserve"> </v>
          </cell>
          <cell r="G194" t="str">
            <v xml:space="preserve"> </v>
          </cell>
          <cell r="H194" t="str">
            <v xml:space="preserve"> </v>
          </cell>
          <cell r="I194" t="str">
            <v xml:space="preserve"> </v>
          </cell>
          <cell r="J194" t="str">
            <v xml:space="preserve"> </v>
          </cell>
          <cell r="K194" t="str">
            <v xml:space="preserve"> </v>
          </cell>
          <cell r="L194" t="str">
            <v xml:space="preserve"> </v>
          </cell>
          <cell r="M194" t="str">
            <v xml:space="preserve"> </v>
          </cell>
          <cell r="N194" t="str">
            <v xml:space="preserve"> </v>
          </cell>
          <cell r="O194" t="str">
            <v>Y</v>
          </cell>
          <cell r="P194" t="str">
            <v xml:space="preserve"> </v>
          </cell>
          <cell r="Q194" t="str">
            <v xml:space="preserve"> </v>
          </cell>
          <cell r="R194" t="str">
            <v xml:space="preserve"> </v>
          </cell>
          <cell r="S194" t="str">
            <v xml:space="preserve"> </v>
          </cell>
          <cell r="T194" t="str">
            <v xml:space="preserve"> </v>
          </cell>
          <cell r="U194" t="str">
            <v xml:space="preserve"> </v>
          </cell>
          <cell r="V194" t="str">
            <v xml:space="preserve"> </v>
          </cell>
          <cell r="W194" t="str">
            <v xml:space="preserve"> </v>
          </cell>
          <cell r="X194" t="str">
            <v xml:space="preserve"> </v>
          </cell>
          <cell r="Y194" t="str">
            <v xml:space="preserve"> </v>
          </cell>
          <cell r="Z194" t="str">
            <v xml:space="preserve"> </v>
          </cell>
          <cell r="AA194">
            <v>4</v>
          </cell>
        </row>
        <row r="195">
          <cell r="A195">
            <v>770163</v>
          </cell>
          <cell r="B195" t="str">
            <v xml:space="preserve"> </v>
          </cell>
          <cell r="C195" t="str">
            <v xml:space="preserve"> </v>
          </cell>
          <cell r="D195" t="str">
            <v xml:space="preserve"> </v>
          </cell>
          <cell r="E195" t="str">
            <v>Y</v>
          </cell>
          <cell r="F195" t="str">
            <v xml:space="preserve"> </v>
          </cell>
          <cell r="G195" t="str">
            <v xml:space="preserve"> </v>
          </cell>
          <cell r="H195" t="str">
            <v xml:space="preserve"> </v>
          </cell>
          <cell r="I195" t="str">
            <v xml:space="preserve"> </v>
          </cell>
          <cell r="J195" t="str">
            <v xml:space="preserve"> </v>
          </cell>
          <cell r="K195" t="str">
            <v xml:space="preserve"> </v>
          </cell>
          <cell r="L195" t="str">
            <v xml:space="preserve"> </v>
          </cell>
          <cell r="M195" t="str">
            <v xml:space="preserve"> </v>
          </cell>
          <cell r="N195" t="str">
            <v xml:space="preserve"> </v>
          </cell>
          <cell r="O195" t="str">
            <v xml:space="preserve"> </v>
          </cell>
          <cell r="P195" t="str">
            <v xml:space="preserve"> </v>
          </cell>
          <cell r="Q195" t="str">
            <v xml:space="preserve"> </v>
          </cell>
          <cell r="R195" t="str">
            <v xml:space="preserve"> </v>
          </cell>
          <cell r="S195" t="str">
            <v xml:space="preserve"> </v>
          </cell>
          <cell r="T195" t="str">
            <v xml:space="preserve"> </v>
          </cell>
          <cell r="U195" t="str">
            <v xml:space="preserve"> </v>
          </cell>
          <cell r="V195" t="str">
            <v xml:space="preserve"> </v>
          </cell>
          <cell r="W195" t="str">
            <v xml:space="preserve"> </v>
          </cell>
          <cell r="X195" t="str">
            <v xml:space="preserve"> </v>
          </cell>
          <cell r="Y195" t="str">
            <v xml:space="preserve"> </v>
          </cell>
          <cell r="Z195" t="str">
            <v xml:space="preserve"> </v>
          </cell>
          <cell r="AA195">
            <v>4</v>
          </cell>
        </row>
        <row r="196">
          <cell r="A196">
            <v>770164</v>
          </cell>
          <cell r="B196" t="str">
            <v xml:space="preserve"> </v>
          </cell>
          <cell r="C196" t="str">
            <v xml:space="preserve"> </v>
          </cell>
          <cell r="D196" t="str">
            <v xml:space="preserve"> </v>
          </cell>
          <cell r="E196" t="str">
            <v xml:space="preserve"> </v>
          </cell>
          <cell r="F196" t="str">
            <v xml:space="preserve"> </v>
          </cell>
          <cell r="G196" t="str">
            <v xml:space="preserve"> </v>
          </cell>
          <cell r="H196" t="str">
            <v xml:space="preserve"> </v>
          </cell>
          <cell r="I196" t="str">
            <v xml:space="preserve"> </v>
          </cell>
          <cell r="J196" t="str">
            <v xml:space="preserve"> </v>
          </cell>
          <cell r="K196" t="str">
            <v xml:space="preserve"> </v>
          </cell>
          <cell r="L196" t="str">
            <v xml:space="preserve"> </v>
          </cell>
          <cell r="M196" t="str">
            <v xml:space="preserve"> </v>
          </cell>
          <cell r="N196" t="str">
            <v xml:space="preserve"> </v>
          </cell>
          <cell r="O196" t="str">
            <v xml:space="preserve"> </v>
          </cell>
          <cell r="P196" t="str">
            <v xml:space="preserve"> </v>
          </cell>
          <cell r="Q196" t="str">
            <v xml:space="preserve"> </v>
          </cell>
          <cell r="R196" t="str">
            <v xml:space="preserve"> </v>
          </cell>
          <cell r="S196" t="str">
            <v xml:space="preserve"> </v>
          </cell>
          <cell r="T196" t="str">
            <v xml:space="preserve"> </v>
          </cell>
          <cell r="U196" t="str">
            <v xml:space="preserve"> </v>
          </cell>
          <cell r="V196" t="str">
            <v xml:space="preserve"> </v>
          </cell>
          <cell r="W196" t="str">
            <v xml:space="preserve"> </v>
          </cell>
          <cell r="X196" t="str">
            <v xml:space="preserve"> </v>
          </cell>
          <cell r="Y196" t="str">
            <v>Y</v>
          </cell>
          <cell r="Z196" t="str">
            <v xml:space="preserve"> </v>
          </cell>
          <cell r="AA196">
            <v>4</v>
          </cell>
        </row>
        <row r="197">
          <cell r="A197">
            <v>770165</v>
          </cell>
          <cell r="B197" t="str">
            <v xml:space="preserve"> </v>
          </cell>
          <cell r="C197" t="str">
            <v xml:space="preserve"> </v>
          </cell>
          <cell r="D197" t="str">
            <v xml:space="preserve"> </v>
          </cell>
          <cell r="E197" t="str">
            <v xml:space="preserve"> </v>
          </cell>
          <cell r="F197" t="str">
            <v xml:space="preserve"> </v>
          </cell>
          <cell r="G197" t="str">
            <v xml:space="preserve"> </v>
          </cell>
          <cell r="H197" t="str">
            <v xml:space="preserve"> </v>
          </cell>
          <cell r="I197" t="str">
            <v xml:space="preserve"> </v>
          </cell>
          <cell r="J197" t="str">
            <v xml:space="preserve"> </v>
          </cell>
          <cell r="K197" t="str">
            <v xml:space="preserve"> </v>
          </cell>
          <cell r="L197" t="str">
            <v xml:space="preserve"> </v>
          </cell>
          <cell r="M197" t="str">
            <v xml:space="preserve"> </v>
          </cell>
          <cell r="N197" t="str">
            <v xml:space="preserve"> </v>
          </cell>
          <cell r="O197" t="str">
            <v>Y</v>
          </cell>
          <cell r="P197" t="str">
            <v xml:space="preserve"> </v>
          </cell>
          <cell r="Q197" t="str">
            <v xml:space="preserve"> </v>
          </cell>
          <cell r="R197" t="str">
            <v xml:space="preserve"> </v>
          </cell>
          <cell r="S197" t="str">
            <v xml:space="preserve"> </v>
          </cell>
          <cell r="T197" t="str">
            <v xml:space="preserve"> </v>
          </cell>
          <cell r="U197" t="str">
            <v xml:space="preserve"> </v>
          </cell>
          <cell r="V197" t="str">
            <v xml:space="preserve"> </v>
          </cell>
          <cell r="W197" t="str">
            <v xml:space="preserve"> </v>
          </cell>
          <cell r="X197" t="str">
            <v xml:space="preserve"> </v>
          </cell>
          <cell r="Y197" t="str">
            <v xml:space="preserve"> </v>
          </cell>
          <cell r="Z197" t="str">
            <v xml:space="preserve"> </v>
          </cell>
          <cell r="AA197">
            <v>4</v>
          </cell>
        </row>
        <row r="198">
          <cell r="A198">
            <v>770167</v>
          </cell>
          <cell r="B198" t="str">
            <v xml:space="preserve"> </v>
          </cell>
          <cell r="C198" t="str">
            <v xml:space="preserve"> </v>
          </cell>
          <cell r="D198" t="str">
            <v xml:space="preserve"> </v>
          </cell>
          <cell r="E198" t="str">
            <v>Y</v>
          </cell>
          <cell r="F198" t="str">
            <v xml:space="preserve"> </v>
          </cell>
          <cell r="G198" t="str">
            <v xml:space="preserve"> </v>
          </cell>
          <cell r="H198" t="str">
            <v xml:space="preserve"> </v>
          </cell>
          <cell r="I198" t="str">
            <v xml:space="preserve"> </v>
          </cell>
          <cell r="J198" t="str">
            <v xml:space="preserve"> </v>
          </cell>
          <cell r="K198" t="str">
            <v xml:space="preserve"> </v>
          </cell>
          <cell r="L198" t="str">
            <v xml:space="preserve"> </v>
          </cell>
          <cell r="M198" t="str">
            <v xml:space="preserve"> </v>
          </cell>
          <cell r="N198" t="str">
            <v xml:space="preserve"> </v>
          </cell>
          <cell r="O198" t="str">
            <v xml:space="preserve"> </v>
          </cell>
          <cell r="P198" t="str">
            <v xml:space="preserve"> </v>
          </cell>
          <cell r="Q198" t="str">
            <v xml:space="preserve"> </v>
          </cell>
          <cell r="R198" t="str">
            <v xml:space="preserve"> </v>
          </cell>
          <cell r="S198" t="str">
            <v xml:space="preserve"> </v>
          </cell>
          <cell r="T198" t="str">
            <v xml:space="preserve"> </v>
          </cell>
          <cell r="U198" t="str">
            <v xml:space="preserve"> </v>
          </cell>
          <cell r="V198" t="str">
            <v xml:space="preserve"> </v>
          </cell>
          <cell r="W198" t="str">
            <v xml:space="preserve"> </v>
          </cell>
          <cell r="X198" t="str">
            <v xml:space="preserve"> </v>
          </cell>
          <cell r="Y198" t="str">
            <v xml:space="preserve"> </v>
          </cell>
          <cell r="Z198" t="str">
            <v xml:space="preserve"> </v>
          </cell>
          <cell r="AA198">
            <v>4</v>
          </cell>
        </row>
        <row r="199">
          <cell r="A199">
            <v>770173</v>
          </cell>
          <cell r="B199" t="str">
            <v xml:space="preserve"> </v>
          </cell>
          <cell r="C199" t="str">
            <v xml:space="preserve"> </v>
          </cell>
          <cell r="D199" t="str">
            <v xml:space="preserve"> </v>
          </cell>
          <cell r="E199" t="str">
            <v xml:space="preserve"> </v>
          </cell>
          <cell r="F199" t="str">
            <v xml:space="preserve"> </v>
          </cell>
          <cell r="G199" t="str">
            <v xml:space="preserve"> </v>
          </cell>
          <cell r="H199" t="str">
            <v xml:space="preserve"> </v>
          </cell>
          <cell r="I199" t="str">
            <v xml:space="preserve"> </v>
          </cell>
          <cell r="J199" t="str">
            <v xml:space="preserve"> </v>
          </cell>
          <cell r="K199" t="str">
            <v xml:space="preserve"> </v>
          </cell>
          <cell r="L199" t="str">
            <v xml:space="preserve"> </v>
          </cell>
          <cell r="M199" t="str">
            <v xml:space="preserve"> </v>
          </cell>
          <cell r="N199" t="str">
            <v xml:space="preserve"> </v>
          </cell>
          <cell r="O199" t="str">
            <v>Y</v>
          </cell>
          <cell r="P199" t="str">
            <v xml:space="preserve"> </v>
          </cell>
          <cell r="Q199" t="str">
            <v xml:space="preserve"> </v>
          </cell>
          <cell r="R199" t="str">
            <v xml:space="preserve"> </v>
          </cell>
          <cell r="S199" t="str">
            <v xml:space="preserve"> </v>
          </cell>
          <cell r="T199" t="str">
            <v xml:space="preserve"> </v>
          </cell>
          <cell r="U199" t="str">
            <v xml:space="preserve"> </v>
          </cell>
          <cell r="V199" t="str">
            <v xml:space="preserve"> </v>
          </cell>
          <cell r="W199" t="str">
            <v xml:space="preserve"> </v>
          </cell>
          <cell r="X199" t="str">
            <v xml:space="preserve"> </v>
          </cell>
          <cell r="Y199" t="str">
            <v xml:space="preserve"> </v>
          </cell>
          <cell r="Z199" t="str">
            <v xml:space="preserve"> </v>
          </cell>
          <cell r="AA199">
            <v>4</v>
          </cell>
        </row>
        <row r="200">
          <cell r="A200">
            <v>770174</v>
          </cell>
          <cell r="B200" t="str">
            <v xml:space="preserve"> </v>
          </cell>
          <cell r="C200" t="str">
            <v xml:space="preserve"> </v>
          </cell>
          <cell r="D200" t="str">
            <v xml:space="preserve"> </v>
          </cell>
          <cell r="E200" t="str">
            <v>Y</v>
          </cell>
          <cell r="F200" t="str">
            <v xml:space="preserve"> </v>
          </cell>
          <cell r="G200" t="str">
            <v xml:space="preserve"> </v>
          </cell>
          <cell r="H200" t="str">
            <v xml:space="preserve"> </v>
          </cell>
          <cell r="I200" t="str">
            <v xml:space="preserve"> </v>
          </cell>
          <cell r="J200" t="str">
            <v xml:space="preserve"> </v>
          </cell>
          <cell r="K200" t="str">
            <v xml:space="preserve"> </v>
          </cell>
          <cell r="L200" t="str">
            <v xml:space="preserve"> </v>
          </cell>
          <cell r="M200" t="str">
            <v xml:space="preserve"> </v>
          </cell>
          <cell r="N200" t="str">
            <v xml:space="preserve"> </v>
          </cell>
          <cell r="O200" t="str">
            <v xml:space="preserve"> </v>
          </cell>
          <cell r="P200" t="str">
            <v xml:space="preserve"> </v>
          </cell>
          <cell r="Q200" t="str">
            <v xml:space="preserve"> </v>
          </cell>
          <cell r="R200" t="str">
            <v xml:space="preserve"> </v>
          </cell>
          <cell r="S200" t="str">
            <v xml:space="preserve"> </v>
          </cell>
          <cell r="T200" t="str">
            <v xml:space="preserve"> </v>
          </cell>
          <cell r="U200" t="str">
            <v xml:space="preserve"> </v>
          </cell>
          <cell r="V200" t="str">
            <v xml:space="preserve"> </v>
          </cell>
          <cell r="W200" t="str">
            <v xml:space="preserve"> </v>
          </cell>
          <cell r="X200" t="str">
            <v xml:space="preserve"> </v>
          </cell>
          <cell r="Y200" t="str">
            <v xml:space="preserve"> </v>
          </cell>
          <cell r="Z200" t="str">
            <v xml:space="preserve"> </v>
          </cell>
          <cell r="AA200">
            <v>4</v>
          </cell>
        </row>
        <row r="201">
          <cell r="A201">
            <v>770176</v>
          </cell>
          <cell r="B201" t="str">
            <v xml:space="preserve"> </v>
          </cell>
          <cell r="C201" t="str">
            <v xml:space="preserve"> </v>
          </cell>
          <cell r="D201" t="str">
            <v xml:space="preserve"> </v>
          </cell>
          <cell r="E201" t="str">
            <v xml:space="preserve"> </v>
          </cell>
          <cell r="F201" t="str">
            <v xml:space="preserve"> </v>
          </cell>
          <cell r="G201" t="str">
            <v xml:space="preserve"> </v>
          </cell>
          <cell r="H201" t="str">
            <v xml:space="preserve"> </v>
          </cell>
          <cell r="I201" t="str">
            <v xml:space="preserve"> </v>
          </cell>
          <cell r="J201" t="str">
            <v xml:space="preserve"> </v>
          </cell>
          <cell r="K201" t="str">
            <v xml:space="preserve"> </v>
          </cell>
          <cell r="L201" t="str">
            <v xml:space="preserve"> </v>
          </cell>
          <cell r="M201" t="str">
            <v xml:space="preserve"> </v>
          </cell>
          <cell r="N201" t="str">
            <v xml:space="preserve"> </v>
          </cell>
          <cell r="O201" t="str">
            <v>Y</v>
          </cell>
          <cell r="P201" t="str">
            <v xml:space="preserve"> </v>
          </cell>
          <cell r="Q201" t="str">
            <v xml:space="preserve"> </v>
          </cell>
          <cell r="R201" t="str">
            <v xml:space="preserve"> </v>
          </cell>
          <cell r="S201" t="str">
            <v xml:space="preserve"> </v>
          </cell>
          <cell r="T201" t="str">
            <v xml:space="preserve"> </v>
          </cell>
          <cell r="U201" t="str">
            <v xml:space="preserve"> </v>
          </cell>
          <cell r="V201" t="str">
            <v xml:space="preserve"> </v>
          </cell>
          <cell r="W201" t="str">
            <v xml:space="preserve"> </v>
          </cell>
          <cell r="X201" t="str">
            <v xml:space="preserve"> </v>
          </cell>
          <cell r="Y201" t="str">
            <v xml:space="preserve"> </v>
          </cell>
          <cell r="Z201" t="str">
            <v xml:space="preserve"> </v>
          </cell>
          <cell r="AA201">
            <v>4</v>
          </cell>
        </row>
        <row r="202">
          <cell r="A202">
            <v>770179</v>
          </cell>
          <cell r="B202" t="str">
            <v xml:space="preserve"> </v>
          </cell>
          <cell r="C202" t="str">
            <v xml:space="preserve"> </v>
          </cell>
          <cell r="D202" t="str">
            <v xml:space="preserve"> </v>
          </cell>
          <cell r="E202" t="str">
            <v xml:space="preserve"> </v>
          </cell>
          <cell r="F202" t="str">
            <v xml:space="preserve"> </v>
          </cell>
          <cell r="G202" t="str">
            <v xml:space="preserve"> </v>
          </cell>
          <cell r="H202" t="str">
            <v xml:space="preserve"> </v>
          </cell>
          <cell r="I202" t="str">
            <v xml:space="preserve"> </v>
          </cell>
          <cell r="J202" t="str">
            <v>Y</v>
          </cell>
          <cell r="K202" t="str">
            <v xml:space="preserve"> </v>
          </cell>
          <cell r="L202" t="str">
            <v xml:space="preserve"> </v>
          </cell>
          <cell r="M202" t="str">
            <v xml:space="preserve"> </v>
          </cell>
          <cell r="N202" t="str">
            <v xml:space="preserve"> </v>
          </cell>
          <cell r="O202" t="str">
            <v xml:space="preserve"> </v>
          </cell>
          <cell r="P202" t="str">
            <v xml:space="preserve"> </v>
          </cell>
          <cell r="Q202" t="str">
            <v xml:space="preserve"> </v>
          </cell>
          <cell r="R202" t="str">
            <v xml:space="preserve"> </v>
          </cell>
          <cell r="S202" t="str">
            <v xml:space="preserve"> </v>
          </cell>
          <cell r="T202" t="str">
            <v xml:space="preserve"> </v>
          </cell>
          <cell r="U202" t="str">
            <v xml:space="preserve"> </v>
          </cell>
          <cell r="V202" t="str">
            <v xml:space="preserve"> </v>
          </cell>
          <cell r="W202" t="str">
            <v xml:space="preserve"> </v>
          </cell>
          <cell r="X202" t="str">
            <v xml:space="preserve"> </v>
          </cell>
          <cell r="Y202" t="str">
            <v xml:space="preserve"> </v>
          </cell>
          <cell r="Z202" t="str">
            <v xml:space="preserve"> </v>
          </cell>
          <cell r="AA202">
            <v>4</v>
          </cell>
        </row>
        <row r="203">
          <cell r="A203">
            <v>770181</v>
          </cell>
          <cell r="B203" t="str">
            <v xml:space="preserve"> </v>
          </cell>
          <cell r="C203" t="str">
            <v xml:space="preserve"> </v>
          </cell>
          <cell r="D203" t="str">
            <v xml:space="preserve"> </v>
          </cell>
          <cell r="E203" t="str">
            <v xml:space="preserve"> </v>
          </cell>
          <cell r="F203" t="str">
            <v xml:space="preserve"> </v>
          </cell>
          <cell r="G203" t="str">
            <v xml:space="preserve"> </v>
          </cell>
          <cell r="H203" t="str">
            <v xml:space="preserve"> </v>
          </cell>
          <cell r="I203" t="str">
            <v xml:space="preserve"> </v>
          </cell>
          <cell r="J203" t="str">
            <v>Y</v>
          </cell>
          <cell r="K203" t="str">
            <v xml:space="preserve"> </v>
          </cell>
          <cell r="L203" t="str">
            <v xml:space="preserve"> </v>
          </cell>
          <cell r="M203" t="str">
            <v xml:space="preserve"> </v>
          </cell>
          <cell r="N203" t="str">
            <v xml:space="preserve"> </v>
          </cell>
          <cell r="O203" t="str">
            <v xml:space="preserve"> </v>
          </cell>
          <cell r="P203" t="str">
            <v xml:space="preserve"> </v>
          </cell>
          <cell r="Q203" t="str">
            <v xml:space="preserve"> </v>
          </cell>
          <cell r="R203" t="str">
            <v xml:space="preserve"> </v>
          </cell>
          <cell r="S203" t="str">
            <v xml:space="preserve"> </v>
          </cell>
          <cell r="T203" t="str">
            <v xml:space="preserve"> </v>
          </cell>
          <cell r="U203" t="str">
            <v xml:space="preserve"> </v>
          </cell>
          <cell r="V203" t="str">
            <v xml:space="preserve"> </v>
          </cell>
          <cell r="W203" t="str">
            <v xml:space="preserve"> </v>
          </cell>
          <cell r="X203" t="str">
            <v xml:space="preserve"> </v>
          </cell>
          <cell r="Y203" t="str">
            <v xml:space="preserve"> </v>
          </cell>
          <cell r="Z203" t="str">
            <v xml:space="preserve"> </v>
          </cell>
          <cell r="AA203">
            <v>4</v>
          </cell>
        </row>
        <row r="204">
          <cell r="A204">
            <v>770182</v>
          </cell>
          <cell r="B204" t="str">
            <v xml:space="preserve"> </v>
          </cell>
          <cell r="C204" t="str">
            <v xml:space="preserve"> </v>
          </cell>
          <cell r="D204" t="str">
            <v xml:space="preserve"> </v>
          </cell>
          <cell r="E204" t="str">
            <v>Y</v>
          </cell>
          <cell r="F204" t="str">
            <v xml:space="preserve"> </v>
          </cell>
          <cell r="G204" t="str">
            <v xml:space="preserve"> </v>
          </cell>
          <cell r="H204" t="str">
            <v xml:space="preserve"> </v>
          </cell>
          <cell r="I204" t="str">
            <v xml:space="preserve"> </v>
          </cell>
          <cell r="J204" t="str">
            <v xml:space="preserve"> </v>
          </cell>
          <cell r="K204" t="str">
            <v xml:space="preserve"> </v>
          </cell>
          <cell r="L204" t="str">
            <v xml:space="preserve"> </v>
          </cell>
          <cell r="M204" t="str">
            <v xml:space="preserve"> </v>
          </cell>
          <cell r="N204" t="str">
            <v xml:space="preserve"> </v>
          </cell>
          <cell r="O204" t="str">
            <v xml:space="preserve"> </v>
          </cell>
          <cell r="P204" t="str">
            <v xml:space="preserve"> </v>
          </cell>
          <cell r="Q204" t="str">
            <v xml:space="preserve"> </v>
          </cell>
          <cell r="R204" t="str">
            <v xml:space="preserve"> </v>
          </cell>
          <cell r="S204" t="str">
            <v xml:space="preserve"> </v>
          </cell>
          <cell r="T204" t="str">
            <v xml:space="preserve"> </v>
          </cell>
          <cell r="U204" t="str">
            <v xml:space="preserve"> </v>
          </cell>
          <cell r="V204" t="str">
            <v xml:space="preserve"> </v>
          </cell>
          <cell r="W204" t="str">
            <v xml:space="preserve"> </v>
          </cell>
          <cell r="X204" t="str">
            <v xml:space="preserve"> </v>
          </cell>
          <cell r="Y204" t="str">
            <v xml:space="preserve"> </v>
          </cell>
          <cell r="Z204" t="str">
            <v xml:space="preserve"> </v>
          </cell>
          <cell r="AA204">
            <v>4</v>
          </cell>
        </row>
        <row r="205">
          <cell r="A205">
            <v>770184</v>
          </cell>
          <cell r="B205" t="str">
            <v xml:space="preserve"> </v>
          </cell>
          <cell r="C205" t="str">
            <v xml:space="preserve"> </v>
          </cell>
          <cell r="D205" t="str">
            <v xml:space="preserve"> </v>
          </cell>
          <cell r="E205" t="str">
            <v xml:space="preserve"> </v>
          </cell>
          <cell r="F205" t="str">
            <v xml:space="preserve"> </v>
          </cell>
          <cell r="G205" t="str">
            <v xml:space="preserve"> </v>
          </cell>
          <cell r="H205" t="str">
            <v xml:space="preserve"> </v>
          </cell>
          <cell r="I205" t="str">
            <v xml:space="preserve"> </v>
          </cell>
          <cell r="J205" t="str">
            <v xml:space="preserve"> </v>
          </cell>
          <cell r="K205" t="str">
            <v xml:space="preserve"> </v>
          </cell>
          <cell r="L205" t="str">
            <v xml:space="preserve"> </v>
          </cell>
          <cell r="M205" t="str">
            <v xml:space="preserve"> </v>
          </cell>
          <cell r="N205" t="str">
            <v xml:space="preserve"> </v>
          </cell>
          <cell r="O205" t="str">
            <v>Y</v>
          </cell>
          <cell r="P205" t="str">
            <v xml:space="preserve"> </v>
          </cell>
          <cell r="Q205" t="str">
            <v xml:space="preserve"> </v>
          </cell>
          <cell r="R205" t="str">
            <v xml:space="preserve"> </v>
          </cell>
          <cell r="S205" t="str">
            <v xml:space="preserve"> </v>
          </cell>
          <cell r="T205" t="str">
            <v xml:space="preserve"> </v>
          </cell>
          <cell r="U205" t="str">
            <v xml:space="preserve"> </v>
          </cell>
          <cell r="V205" t="str">
            <v xml:space="preserve"> </v>
          </cell>
          <cell r="W205" t="str">
            <v xml:space="preserve"> </v>
          </cell>
          <cell r="X205" t="str">
            <v xml:space="preserve"> </v>
          </cell>
          <cell r="Y205" t="str">
            <v xml:space="preserve"> </v>
          </cell>
          <cell r="Z205" t="str">
            <v xml:space="preserve"> </v>
          </cell>
          <cell r="AA205">
            <v>4</v>
          </cell>
        </row>
        <row r="206">
          <cell r="A206">
            <v>770188</v>
          </cell>
          <cell r="B206" t="str">
            <v xml:space="preserve"> </v>
          </cell>
          <cell r="C206" t="str">
            <v xml:space="preserve"> </v>
          </cell>
          <cell r="D206" t="str">
            <v xml:space="preserve"> </v>
          </cell>
          <cell r="E206" t="str">
            <v xml:space="preserve"> </v>
          </cell>
          <cell r="F206" t="str">
            <v xml:space="preserve"> </v>
          </cell>
          <cell r="G206" t="str">
            <v xml:space="preserve"> </v>
          </cell>
          <cell r="H206" t="str">
            <v xml:space="preserve"> </v>
          </cell>
          <cell r="I206" t="str">
            <v xml:space="preserve"> </v>
          </cell>
          <cell r="J206" t="str">
            <v xml:space="preserve"> </v>
          </cell>
          <cell r="K206" t="str">
            <v xml:space="preserve"> </v>
          </cell>
          <cell r="L206" t="str">
            <v xml:space="preserve"> </v>
          </cell>
          <cell r="M206" t="str">
            <v xml:space="preserve"> </v>
          </cell>
          <cell r="N206" t="str">
            <v xml:space="preserve"> </v>
          </cell>
          <cell r="O206" t="str">
            <v>Y</v>
          </cell>
          <cell r="P206" t="str">
            <v xml:space="preserve"> </v>
          </cell>
          <cell r="Q206" t="str">
            <v xml:space="preserve"> </v>
          </cell>
          <cell r="R206" t="str">
            <v xml:space="preserve"> </v>
          </cell>
          <cell r="S206" t="str">
            <v xml:space="preserve"> </v>
          </cell>
          <cell r="T206" t="str">
            <v xml:space="preserve"> </v>
          </cell>
          <cell r="U206" t="str">
            <v xml:space="preserve"> </v>
          </cell>
          <cell r="V206" t="str">
            <v xml:space="preserve"> </v>
          </cell>
          <cell r="W206" t="str">
            <v xml:space="preserve"> </v>
          </cell>
          <cell r="X206" t="str">
            <v xml:space="preserve"> </v>
          </cell>
          <cell r="Y206" t="str">
            <v xml:space="preserve"> </v>
          </cell>
          <cell r="Z206" t="str">
            <v xml:space="preserve"> </v>
          </cell>
          <cell r="AA206">
            <v>4</v>
          </cell>
        </row>
        <row r="207">
          <cell r="A207">
            <v>770191</v>
          </cell>
          <cell r="B207" t="str">
            <v xml:space="preserve"> </v>
          </cell>
          <cell r="C207" t="str">
            <v xml:space="preserve"> </v>
          </cell>
          <cell r="D207" t="str">
            <v xml:space="preserve"> </v>
          </cell>
          <cell r="E207" t="str">
            <v xml:space="preserve"> </v>
          </cell>
          <cell r="F207" t="str">
            <v xml:space="preserve"> </v>
          </cell>
          <cell r="G207" t="str">
            <v xml:space="preserve"> </v>
          </cell>
          <cell r="H207" t="str">
            <v xml:space="preserve"> </v>
          </cell>
          <cell r="I207" t="str">
            <v xml:space="preserve"> </v>
          </cell>
          <cell r="J207" t="str">
            <v xml:space="preserve"> </v>
          </cell>
          <cell r="K207" t="str">
            <v xml:space="preserve"> </v>
          </cell>
          <cell r="L207" t="str">
            <v xml:space="preserve"> </v>
          </cell>
          <cell r="M207" t="str">
            <v xml:space="preserve"> </v>
          </cell>
          <cell r="N207" t="str">
            <v xml:space="preserve"> </v>
          </cell>
          <cell r="O207" t="str">
            <v xml:space="preserve"> </v>
          </cell>
          <cell r="P207" t="str">
            <v xml:space="preserve"> </v>
          </cell>
          <cell r="Q207" t="str">
            <v xml:space="preserve"> </v>
          </cell>
          <cell r="R207" t="str">
            <v xml:space="preserve"> </v>
          </cell>
          <cell r="S207" t="str">
            <v xml:space="preserve"> </v>
          </cell>
          <cell r="T207" t="str">
            <v xml:space="preserve"> </v>
          </cell>
          <cell r="U207" t="str">
            <v xml:space="preserve"> </v>
          </cell>
          <cell r="V207" t="str">
            <v xml:space="preserve"> </v>
          </cell>
          <cell r="W207" t="str">
            <v xml:space="preserve"> </v>
          </cell>
          <cell r="X207" t="str">
            <v xml:space="preserve"> </v>
          </cell>
          <cell r="Y207" t="str">
            <v>Y</v>
          </cell>
          <cell r="Z207" t="str">
            <v xml:space="preserve"> </v>
          </cell>
          <cell r="AA207">
            <v>4</v>
          </cell>
        </row>
        <row r="208">
          <cell r="A208">
            <v>770193</v>
          </cell>
          <cell r="B208" t="str">
            <v xml:space="preserve"> </v>
          </cell>
          <cell r="C208" t="str">
            <v xml:space="preserve"> </v>
          </cell>
          <cell r="D208" t="str">
            <v xml:space="preserve"> </v>
          </cell>
          <cell r="E208" t="str">
            <v xml:space="preserve"> </v>
          </cell>
          <cell r="F208" t="str">
            <v xml:space="preserve"> </v>
          </cell>
          <cell r="G208" t="str">
            <v xml:space="preserve"> </v>
          </cell>
          <cell r="H208" t="str">
            <v xml:space="preserve"> </v>
          </cell>
          <cell r="I208" t="str">
            <v xml:space="preserve"> </v>
          </cell>
          <cell r="J208" t="str">
            <v xml:space="preserve"> </v>
          </cell>
          <cell r="K208" t="str">
            <v xml:space="preserve"> </v>
          </cell>
          <cell r="L208" t="str">
            <v xml:space="preserve"> </v>
          </cell>
          <cell r="M208" t="str">
            <v xml:space="preserve"> </v>
          </cell>
          <cell r="N208" t="str">
            <v xml:space="preserve"> </v>
          </cell>
          <cell r="O208" t="str">
            <v xml:space="preserve"> </v>
          </cell>
          <cell r="P208" t="str">
            <v xml:space="preserve"> </v>
          </cell>
          <cell r="Q208" t="str">
            <v xml:space="preserve"> </v>
          </cell>
          <cell r="R208" t="str">
            <v xml:space="preserve"> </v>
          </cell>
          <cell r="S208" t="str">
            <v xml:space="preserve"> </v>
          </cell>
          <cell r="T208" t="str">
            <v xml:space="preserve"> </v>
          </cell>
          <cell r="U208" t="str">
            <v xml:space="preserve"> </v>
          </cell>
          <cell r="V208" t="str">
            <v xml:space="preserve"> </v>
          </cell>
          <cell r="W208" t="str">
            <v xml:space="preserve"> </v>
          </cell>
          <cell r="X208" t="str">
            <v xml:space="preserve"> </v>
          </cell>
          <cell r="Y208" t="str">
            <v>Y</v>
          </cell>
          <cell r="Z208" t="str">
            <v xml:space="preserve"> </v>
          </cell>
          <cell r="AA208">
            <v>4</v>
          </cell>
        </row>
        <row r="209">
          <cell r="A209">
            <v>770194</v>
          </cell>
          <cell r="B209" t="str">
            <v xml:space="preserve"> </v>
          </cell>
          <cell r="C209" t="str">
            <v xml:space="preserve"> </v>
          </cell>
          <cell r="D209" t="str">
            <v xml:space="preserve"> </v>
          </cell>
          <cell r="E209" t="str">
            <v xml:space="preserve"> </v>
          </cell>
          <cell r="F209" t="str">
            <v xml:space="preserve"> </v>
          </cell>
          <cell r="G209" t="str">
            <v xml:space="preserve"> </v>
          </cell>
          <cell r="H209" t="str">
            <v xml:space="preserve"> </v>
          </cell>
          <cell r="I209" t="str">
            <v xml:space="preserve"> </v>
          </cell>
          <cell r="J209" t="str">
            <v xml:space="preserve"> </v>
          </cell>
          <cell r="K209" t="str">
            <v xml:space="preserve"> </v>
          </cell>
          <cell r="L209" t="str">
            <v xml:space="preserve"> </v>
          </cell>
          <cell r="M209" t="str">
            <v xml:space="preserve"> </v>
          </cell>
          <cell r="N209" t="str">
            <v xml:space="preserve"> </v>
          </cell>
          <cell r="O209" t="str">
            <v>Y</v>
          </cell>
          <cell r="P209" t="str">
            <v xml:space="preserve"> </v>
          </cell>
          <cell r="Q209" t="str">
            <v xml:space="preserve"> </v>
          </cell>
          <cell r="R209" t="str">
            <v xml:space="preserve"> </v>
          </cell>
          <cell r="S209" t="str">
            <v xml:space="preserve"> </v>
          </cell>
          <cell r="T209" t="str">
            <v xml:space="preserve"> </v>
          </cell>
          <cell r="U209" t="str">
            <v xml:space="preserve"> </v>
          </cell>
          <cell r="V209" t="str">
            <v xml:space="preserve"> </v>
          </cell>
          <cell r="W209" t="str">
            <v xml:space="preserve"> </v>
          </cell>
          <cell r="X209" t="str">
            <v xml:space="preserve"> </v>
          </cell>
          <cell r="Y209" t="str">
            <v xml:space="preserve"> </v>
          </cell>
          <cell r="Z209" t="str">
            <v xml:space="preserve"> </v>
          </cell>
          <cell r="AA209">
            <v>4</v>
          </cell>
        </row>
        <row r="210">
          <cell r="A210">
            <v>770195</v>
          </cell>
          <cell r="B210" t="str">
            <v xml:space="preserve"> </v>
          </cell>
          <cell r="C210" t="str">
            <v xml:space="preserve"> </v>
          </cell>
          <cell r="D210" t="str">
            <v xml:space="preserve"> </v>
          </cell>
          <cell r="E210" t="str">
            <v xml:space="preserve"> </v>
          </cell>
          <cell r="F210" t="str">
            <v xml:space="preserve"> </v>
          </cell>
          <cell r="G210" t="str">
            <v xml:space="preserve"> </v>
          </cell>
          <cell r="H210" t="str">
            <v xml:space="preserve"> </v>
          </cell>
          <cell r="I210" t="str">
            <v xml:space="preserve"> </v>
          </cell>
          <cell r="J210" t="str">
            <v xml:space="preserve"> </v>
          </cell>
          <cell r="K210" t="str">
            <v xml:space="preserve"> </v>
          </cell>
          <cell r="L210" t="str">
            <v xml:space="preserve"> </v>
          </cell>
          <cell r="M210" t="str">
            <v xml:space="preserve"> </v>
          </cell>
          <cell r="N210" t="str">
            <v xml:space="preserve"> </v>
          </cell>
          <cell r="O210" t="str">
            <v>Y</v>
          </cell>
          <cell r="P210" t="str">
            <v xml:space="preserve"> </v>
          </cell>
          <cell r="Q210" t="str">
            <v xml:space="preserve"> </v>
          </cell>
          <cell r="R210" t="str">
            <v xml:space="preserve"> </v>
          </cell>
          <cell r="S210" t="str">
            <v xml:space="preserve"> </v>
          </cell>
          <cell r="T210" t="str">
            <v xml:space="preserve"> </v>
          </cell>
          <cell r="U210" t="str">
            <v xml:space="preserve"> </v>
          </cell>
          <cell r="V210" t="str">
            <v xml:space="preserve"> </v>
          </cell>
          <cell r="W210" t="str">
            <v xml:space="preserve"> </v>
          </cell>
          <cell r="X210" t="str">
            <v xml:space="preserve"> </v>
          </cell>
          <cell r="Y210" t="str">
            <v xml:space="preserve"> </v>
          </cell>
          <cell r="Z210" t="str">
            <v xml:space="preserve"> </v>
          </cell>
          <cell r="AA210">
            <v>4</v>
          </cell>
        </row>
        <row r="211">
          <cell r="A211">
            <v>770197</v>
          </cell>
          <cell r="B211" t="str">
            <v xml:space="preserve"> </v>
          </cell>
          <cell r="C211" t="str">
            <v xml:space="preserve"> </v>
          </cell>
          <cell r="D211" t="str">
            <v xml:space="preserve"> </v>
          </cell>
          <cell r="E211" t="str">
            <v>Y</v>
          </cell>
          <cell r="F211" t="str">
            <v xml:space="preserve"> </v>
          </cell>
          <cell r="G211" t="str">
            <v xml:space="preserve"> </v>
          </cell>
          <cell r="H211" t="str">
            <v xml:space="preserve"> </v>
          </cell>
          <cell r="I211" t="str">
            <v xml:space="preserve"> </v>
          </cell>
          <cell r="J211" t="str">
            <v xml:space="preserve"> </v>
          </cell>
          <cell r="K211" t="str">
            <v xml:space="preserve"> </v>
          </cell>
          <cell r="L211" t="str">
            <v xml:space="preserve"> </v>
          </cell>
          <cell r="M211" t="str">
            <v xml:space="preserve"> </v>
          </cell>
          <cell r="N211" t="str">
            <v xml:space="preserve"> </v>
          </cell>
          <cell r="O211" t="str">
            <v xml:space="preserve"> </v>
          </cell>
          <cell r="P211" t="str">
            <v xml:space="preserve"> </v>
          </cell>
          <cell r="Q211" t="str">
            <v xml:space="preserve"> </v>
          </cell>
          <cell r="R211" t="str">
            <v xml:space="preserve"> </v>
          </cell>
          <cell r="S211" t="str">
            <v xml:space="preserve"> </v>
          </cell>
          <cell r="T211" t="str">
            <v xml:space="preserve"> </v>
          </cell>
          <cell r="U211" t="str">
            <v xml:space="preserve"> </v>
          </cell>
          <cell r="V211" t="str">
            <v xml:space="preserve"> </v>
          </cell>
          <cell r="W211" t="str">
            <v xml:space="preserve"> </v>
          </cell>
          <cell r="X211" t="str">
            <v xml:space="preserve"> </v>
          </cell>
          <cell r="Y211" t="str">
            <v xml:space="preserve"> </v>
          </cell>
          <cell r="Z211" t="str">
            <v xml:space="preserve"> </v>
          </cell>
          <cell r="AA211">
            <v>4</v>
          </cell>
        </row>
        <row r="212">
          <cell r="A212">
            <v>770200</v>
          </cell>
          <cell r="B212" t="str">
            <v xml:space="preserve"> </v>
          </cell>
          <cell r="C212" t="str">
            <v xml:space="preserve"> </v>
          </cell>
          <cell r="D212" t="str">
            <v xml:space="preserve"> </v>
          </cell>
          <cell r="E212" t="str">
            <v xml:space="preserve"> </v>
          </cell>
          <cell r="F212" t="str">
            <v xml:space="preserve"> </v>
          </cell>
          <cell r="G212" t="str">
            <v xml:space="preserve"> </v>
          </cell>
          <cell r="H212" t="str">
            <v xml:space="preserve"> </v>
          </cell>
          <cell r="I212" t="str">
            <v xml:space="preserve"> </v>
          </cell>
          <cell r="J212" t="str">
            <v>Y</v>
          </cell>
          <cell r="K212" t="str">
            <v xml:space="preserve"> </v>
          </cell>
          <cell r="L212" t="str">
            <v xml:space="preserve"> </v>
          </cell>
          <cell r="M212" t="str">
            <v xml:space="preserve"> </v>
          </cell>
          <cell r="N212" t="str">
            <v xml:space="preserve"> </v>
          </cell>
          <cell r="O212" t="str">
            <v xml:space="preserve"> </v>
          </cell>
          <cell r="P212" t="str">
            <v xml:space="preserve"> </v>
          </cell>
          <cell r="Q212" t="str">
            <v xml:space="preserve"> </v>
          </cell>
          <cell r="R212" t="str">
            <v xml:space="preserve"> </v>
          </cell>
          <cell r="S212" t="str">
            <v xml:space="preserve"> </v>
          </cell>
          <cell r="T212" t="str">
            <v xml:space="preserve"> </v>
          </cell>
          <cell r="U212" t="str">
            <v xml:space="preserve"> </v>
          </cell>
          <cell r="V212" t="str">
            <v xml:space="preserve"> </v>
          </cell>
          <cell r="W212" t="str">
            <v xml:space="preserve"> </v>
          </cell>
          <cell r="X212" t="str">
            <v xml:space="preserve"> </v>
          </cell>
          <cell r="Y212" t="str">
            <v xml:space="preserve"> </v>
          </cell>
          <cell r="Z212" t="str">
            <v xml:space="preserve"> </v>
          </cell>
          <cell r="AA212">
            <v>4</v>
          </cell>
        </row>
        <row r="213">
          <cell r="A213">
            <v>770209</v>
          </cell>
          <cell r="B213" t="str">
            <v xml:space="preserve"> </v>
          </cell>
          <cell r="C213" t="str">
            <v xml:space="preserve"> </v>
          </cell>
          <cell r="D213" t="str">
            <v xml:space="preserve"> </v>
          </cell>
          <cell r="E213" t="str">
            <v xml:space="preserve"> </v>
          </cell>
          <cell r="F213" t="str">
            <v xml:space="preserve"> </v>
          </cell>
          <cell r="G213" t="str">
            <v xml:space="preserve"> </v>
          </cell>
          <cell r="H213" t="str">
            <v xml:space="preserve"> </v>
          </cell>
          <cell r="I213" t="str">
            <v xml:space="preserve"> </v>
          </cell>
          <cell r="J213" t="str">
            <v>Y</v>
          </cell>
          <cell r="K213" t="str">
            <v xml:space="preserve"> </v>
          </cell>
          <cell r="L213" t="str">
            <v xml:space="preserve"> </v>
          </cell>
          <cell r="M213" t="str">
            <v xml:space="preserve"> </v>
          </cell>
          <cell r="N213" t="str">
            <v xml:space="preserve"> </v>
          </cell>
          <cell r="O213" t="str">
            <v xml:space="preserve"> </v>
          </cell>
          <cell r="P213" t="str">
            <v xml:space="preserve"> </v>
          </cell>
          <cell r="Q213" t="str">
            <v xml:space="preserve"> </v>
          </cell>
          <cell r="R213" t="str">
            <v xml:space="preserve"> </v>
          </cell>
          <cell r="S213" t="str">
            <v xml:space="preserve"> </v>
          </cell>
          <cell r="T213" t="str">
            <v xml:space="preserve"> </v>
          </cell>
          <cell r="U213" t="str">
            <v xml:space="preserve"> </v>
          </cell>
          <cell r="V213" t="str">
            <v xml:space="preserve"> </v>
          </cell>
          <cell r="W213" t="str">
            <v xml:space="preserve"> </v>
          </cell>
          <cell r="X213" t="str">
            <v xml:space="preserve"> </v>
          </cell>
          <cell r="Y213" t="str">
            <v xml:space="preserve"> </v>
          </cell>
          <cell r="Z213" t="str">
            <v xml:space="preserve"> </v>
          </cell>
          <cell r="AA213">
            <v>4</v>
          </cell>
        </row>
        <row r="214">
          <cell r="A214">
            <v>770205</v>
          </cell>
          <cell r="B214" t="str">
            <v xml:space="preserve"> </v>
          </cell>
          <cell r="C214" t="str">
            <v xml:space="preserve"> </v>
          </cell>
          <cell r="D214" t="str">
            <v xml:space="preserve"> </v>
          </cell>
          <cell r="E214" t="str">
            <v xml:space="preserve"> </v>
          </cell>
          <cell r="F214" t="str">
            <v xml:space="preserve"> </v>
          </cell>
          <cell r="G214" t="str">
            <v>Y</v>
          </cell>
          <cell r="H214" t="str">
            <v xml:space="preserve"> </v>
          </cell>
          <cell r="I214" t="str">
            <v xml:space="preserve"> </v>
          </cell>
          <cell r="J214" t="str">
            <v xml:space="preserve"> </v>
          </cell>
          <cell r="K214" t="str">
            <v xml:space="preserve"> </v>
          </cell>
          <cell r="L214" t="str">
            <v xml:space="preserve"> </v>
          </cell>
          <cell r="M214" t="str">
            <v xml:space="preserve"> </v>
          </cell>
          <cell r="N214" t="str">
            <v xml:space="preserve"> </v>
          </cell>
          <cell r="O214" t="str">
            <v xml:space="preserve"> </v>
          </cell>
          <cell r="P214" t="str">
            <v xml:space="preserve"> </v>
          </cell>
          <cell r="Q214" t="str">
            <v xml:space="preserve"> </v>
          </cell>
          <cell r="R214" t="str">
            <v xml:space="preserve"> </v>
          </cell>
          <cell r="S214" t="str">
            <v xml:space="preserve"> </v>
          </cell>
          <cell r="T214" t="str">
            <v xml:space="preserve"> </v>
          </cell>
          <cell r="U214" t="str">
            <v xml:space="preserve"> </v>
          </cell>
          <cell r="V214" t="str">
            <v xml:space="preserve"> </v>
          </cell>
          <cell r="W214" t="str">
            <v xml:space="preserve"> </v>
          </cell>
          <cell r="X214" t="str">
            <v xml:space="preserve"> </v>
          </cell>
          <cell r="Y214" t="str">
            <v xml:space="preserve"> </v>
          </cell>
          <cell r="Z214" t="str">
            <v xml:space="preserve"> </v>
          </cell>
          <cell r="AA214">
            <v>1</v>
          </cell>
        </row>
        <row r="215">
          <cell r="A215">
            <v>770203</v>
          </cell>
          <cell r="B215" t="str">
            <v xml:space="preserve"> </v>
          </cell>
          <cell r="C215" t="str">
            <v xml:space="preserve"> </v>
          </cell>
          <cell r="D215" t="str">
            <v xml:space="preserve"> </v>
          </cell>
          <cell r="E215" t="str">
            <v xml:space="preserve"> </v>
          </cell>
          <cell r="F215" t="str">
            <v xml:space="preserve"> </v>
          </cell>
          <cell r="G215" t="str">
            <v>Y</v>
          </cell>
          <cell r="H215" t="str">
            <v xml:space="preserve"> </v>
          </cell>
          <cell r="I215" t="str">
            <v xml:space="preserve"> </v>
          </cell>
          <cell r="J215" t="str">
            <v xml:space="preserve"> </v>
          </cell>
          <cell r="K215" t="str">
            <v xml:space="preserve"> </v>
          </cell>
          <cell r="L215" t="str">
            <v xml:space="preserve"> </v>
          </cell>
          <cell r="M215" t="str">
            <v xml:space="preserve"> </v>
          </cell>
          <cell r="N215" t="str">
            <v xml:space="preserve"> </v>
          </cell>
          <cell r="O215" t="str">
            <v xml:space="preserve"> </v>
          </cell>
          <cell r="P215" t="str">
            <v xml:space="preserve"> </v>
          </cell>
          <cell r="Q215" t="str">
            <v xml:space="preserve"> </v>
          </cell>
          <cell r="R215" t="str">
            <v xml:space="preserve"> </v>
          </cell>
          <cell r="S215" t="str">
            <v xml:space="preserve"> </v>
          </cell>
          <cell r="T215" t="str">
            <v xml:space="preserve"> </v>
          </cell>
          <cell r="U215" t="str">
            <v xml:space="preserve"> </v>
          </cell>
          <cell r="V215" t="str">
            <v xml:space="preserve"> </v>
          </cell>
          <cell r="W215" t="str">
            <v xml:space="preserve"> </v>
          </cell>
          <cell r="X215" t="str">
            <v xml:space="preserve"> </v>
          </cell>
          <cell r="Y215" t="str">
            <v xml:space="preserve"> </v>
          </cell>
          <cell r="Z215" t="str">
            <v xml:space="preserve"> </v>
          </cell>
          <cell r="AA215">
            <v>1</v>
          </cell>
        </row>
        <row r="216">
          <cell r="A216">
            <v>770213</v>
          </cell>
          <cell r="B216" t="str">
            <v xml:space="preserve"> </v>
          </cell>
          <cell r="C216" t="str">
            <v xml:space="preserve"> </v>
          </cell>
          <cell r="D216" t="str">
            <v xml:space="preserve"> </v>
          </cell>
          <cell r="E216" t="str">
            <v xml:space="preserve"> </v>
          </cell>
          <cell r="F216" t="str">
            <v xml:space="preserve"> </v>
          </cell>
          <cell r="G216" t="str">
            <v xml:space="preserve"> </v>
          </cell>
          <cell r="H216" t="str">
            <v>Y</v>
          </cell>
          <cell r="I216" t="str">
            <v xml:space="preserve"> </v>
          </cell>
          <cell r="J216" t="str">
            <v xml:space="preserve"> </v>
          </cell>
          <cell r="K216" t="str">
            <v xml:space="preserve"> </v>
          </cell>
          <cell r="L216" t="str">
            <v xml:space="preserve"> </v>
          </cell>
          <cell r="M216" t="str">
            <v xml:space="preserve"> </v>
          </cell>
          <cell r="N216" t="str">
            <v xml:space="preserve"> </v>
          </cell>
          <cell r="O216" t="str">
            <v xml:space="preserve"> </v>
          </cell>
          <cell r="P216" t="str">
            <v xml:space="preserve"> </v>
          </cell>
          <cell r="Q216" t="str">
            <v xml:space="preserve"> </v>
          </cell>
          <cell r="R216" t="str">
            <v xml:space="preserve"> </v>
          </cell>
          <cell r="S216" t="str">
            <v xml:space="preserve"> </v>
          </cell>
          <cell r="T216" t="str">
            <v xml:space="preserve"> </v>
          </cell>
          <cell r="U216" t="str">
            <v xml:space="preserve"> </v>
          </cell>
          <cell r="V216" t="str">
            <v xml:space="preserve"> </v>
          </cell>
          <cell r="W216" t="str">
            <v xml:space="preserve"> </v>
          </cell>
          <cell r="X216" t="str">
            <v xml:space="preserve"> </v>
          </cell>
          <cell r="Y216" t="str">
            <v xml:space="preserve"> </v>
          </cell>
          <cell r="Z216" t="str">
            <v xml:space="preserve"> </v>
          </cell>
          <cell r="AA216">
            <v>2</v>
          </cell>
        </row>
        <row r="217">
          <cell r="A217">
            <v>770215</v>
          </cell>
          <cell r="B217" t="str">
            <v xml:space="preserve"> </v>
          </cell>
          <cell r="C217" t="str">
            <v xml:space="preserve"> </v>
          </cell>
          <cell r="D217" t="str">
            <v xml:space="preserve"> </v>
          </cell>
          <cell r="E217" t="str">
            <v xml:space="preserve"> </v>
          </cell>
          <cell r="F217" t="str">
            <v xml:space="preserve"> </v>
          </cell>
          <cell r="G217" t="str">
            <v xml:space="preserve"> </v>
          </cell>
          <cell r="H217" t="str">
            <v xml:space="preserve"> </v>
          </cell>
          <cell r="I217" t="str">
            <v xml:space="preserve"> </v>
          </cell>
          <cell r="J217" t="str">
            <v>Y</v>
          </cell>
          <cell r="K217" t="str">
            <v xml:space="preserve"> </v>
          </cell>
          <cell r="L217" t="str">
            <v xml:space="preserve"> </v>
          </cell>
          <cell r="M217" t="str">
            <v xml:space="preserve"> </v>
          </cell>
          <cell r="N217" t="str">
            <v xml:space="preserve"> </v>
          </cell>
          <cell r="O217" t="str">
            <v xml:space="preserve"> </v>
          </cell>
          <cell r="P217" t="str">
            <v xml:space="preserve"> </v>
          </cell>
          <cell r="Q217" t="str">
            <v xml:space="preserve"> </v>
          </cell>
          <cell r="R217" t="str">
            <v xml:space="preserve"> </v>
          </cell>
          <cell r="S217" t="str">
            <v xml:space="preserve"> </v>
          </cell>
          <cell r="T217" t="str">
            <v xml:space="preserve"> </v>
          </cell>
          <cell r="U217" t="str">
            <v xml:space="preserve"> </v>
          </cell>
          <cell r="V217" t="str">
            <v xml:space="preserve"> </v>
          </cell>
          <cell r="W217" t="str">
            <v xml:space="preserve"> </v>
          </cell>
          <cell r="X217" t="str">
            <v xml:space="preserve"> </v>
          </cell>
          <cell r="Y217" t="str">
            <v xml:space="preserve"> </v>
          </cell>
          <cell r="Z217" t="str">
            <v xml:space="preserve"> </v>
          </cell>
          <cell r="AA217">
            <v>4</v>
          </cell>
        </row>
        <row r="218">
          <cell r="A218">
            <v>770217</v>
          </cell>
          <cell r="B218" t="str">
            <v xml:space="preserve"> </v>
          </cell>
          <cell r="C218" t="str">
            <v xml:space="preserve"> </v>
          </cell>
          <cell r="D218" t="str">
            <v xml:space="preserve"> </v>
          </cell>
          <cell r="E218" t="str">
            <v xml:space="preserve"> </v>
          </cell>
          <cell r="F218" t="str">
            <v xml:space="preserve"> </v>
          </cell>
          <cell r="G218" t="str">
            <v xml:space="preserve"> </v>
          </cell>
          <cell r="H218" t="str">
            <v xml:space="preserve"> </v>
          </cell>
          <cell r="I218" t="str">
            <v xml:space="preserve"> </v>
          </cell>
          <cell r="J218" t="str">
            <v xml:space="preserve"> </v>
          </cell>
          <cell r="K218" t="str">
            <v xml:space="preserve"> </v>
          </cell>
          <cell r="L218" t="str">
            <v xml:space="preserve"> </v>
          </cell>
          <cell r="M218" t="str">
            <v xml:space="preserve"> </v>
          </cell>
          <cell r="N218" t="str">
            <v xml:space="preserve"> </v>
          </cell>
          <cell r="O218" t="str">
            <v>Y</v>
          </cell>
          <cell r="P218" t="str">
            <v xml:space="preserve"> </v>
          </cell>
          <cell r="Q218" t="str">
            <v xml:space="preserve"> </v>
          </cell>
          <cell r="R218" t="str">
            <v xml:space="preserve"> </v>
          </cell>
          <cell r="S218" t="str">
            <v xml:space="preserve"> </v>
          </cell>
          <cell r="T218" t="str">
            <v xml:space="preserve"> </v>
          </cell>
          <cell r="U218" t="str">
            <v xml:space="preserve"> </v>
          </cell>
          <cell r="V218" t="str">
            <v xml:space="preserve"> </v>
          </cell>
          <cell r="W218" t="str">
            <v xml:space="preserve"> </v>
          </cell>
          <cell r="X218" t="str">
            <v xml:space="preserve"> </v>
          </cell>
          <cell r="Y218" t="str">
            <v xml:space="preserve"> </v>
          </cell>
          <cell r="Z218" t="str">
            <v xml:space="preserve"> </v>
          </cell>
          <cell r="AA218">
            <v>4</v>
          </cell>
        </row>
        <row r="219">
          <cell r="A219">
            <v>770221</v>
          </cell>
          <cell r="B219" t="str">
            <v xml:space="preserve"> </v>
          </cell>
          <cell r="C219" t="str">
            <v xml:space="preserve"> </v>
          </cell>
          <cell r="D219" t="str">
            <v xml:space="preserve"> </v>
          </cell>
          <cell r="E219" t="str">
            <v xml:space="preserve"> </v>
          </cell>
          <cell r="F219" t="str">
            <v xml:space="preserve"> </v>
          </cell>
          <cell r="G219" t="str">
            <v xml:space="preserve"> </v>
          </cell>
          <cell r="H219" t="str">
            <v xml:space="preserve"> </v>
          </cell>
          <cell r="I219" t="str">
            <v xml:space="preserve"> </v>
          </cell>
          <cell r="J219" t="str">
            <v xml:space="preserve"> </v>
          </cell>
          <cell r="K219" t="str">
            <v xml:space="preserve"> </v>
          </cell>
          <cell r="L219" t="str">
            <v xml:space="preserve"> </v>
          </cell>
          <cell r="M219" t="str">
            <v xml:space="preserve"> </v>
          </cell>
          <cell r="N219" t="str">
            <v xml:space="preserve"> </v>
          </cell>
          <cell r="O219" t="str">
            <v>Y</v>
          </cell>
          <cell r="P219" t="str">
            <v xml:space="preserve"> </v>
          </cell>
          <cell r="Q219" t="str">
            <v xml:space="preserve"> </v>
          </cell>
          <cell r="R219" t="str">
            <v xml:space="preserve"> </v>
          </cell>
          <cell r="S219" t="str">
            <v xml:space="preserve"> </v>
          </cell>
          <cell r="T219" t="str">
            <v xml:space="preserve"> </v>
          </cell>
          <cell r="U219" t="str">
            <v xml:space="preserve"> </v>
          </cell>
          <cell r="V219" t="str">
            <v xml:space="preserve"> </v>
          </cell>
          <cell r="W219" t="str">
            <v xml:space="preserve"> </v>
          </cell>
          <cell r="X219" t="str">
            <v xml:space="preserve"> </v>
          </cell>
          <cell r="Y219" t="str">
            <v xml:space="preserve"> </v>
          </cell>
          <cell r="Z219" t="str">
            <v xml:space="preserve"> </v>
          </cell>
          <cell r="AA219">
            <v>4</v>
          </cell>
        </row>
        <row r="220">
          <cell r="A220">
            <v>770224</v>
          </cell>
          <cell r="B220" t="str">
            <v xml:space="preserve"> </v>
          </cell>
          <cell r="C220" t="str">
            <v xml:space="preserve"> </v>
          </cell>
          <cell r="D220" t="str">
            <v xml:space="preserve"> </v>
          </cell>
          <cell r="E220" t="str">
            <v xml:space="preserve"> </v>
          </cell>
          <cell r="F220" t="str">
            <v xml:space="preserve"> </v>
          </cell>
          <cell r="G220" t="str">
            <v xml:space="preserve"> </v>
          </cell>
          <cell r="H220" t="str">
            <v xml:space="preserve"> </v>
          </cell>
          <cell r="I220" t="str">
            <v xml:space="preserve"> </v>
          </cell>
          <cell r="J220" t="str">
            <v>Y</v>
          </cell>
          <cell r="K220" t="str">
            <v xml:space="preserve"> </v>
          </cell>
          <cell r="L220" t="str">
            <v xml:space="preserve"> </v>
          </cell>
          <cell r="M220" t="str">
            <v xml:space="preserve"> </v>
          </cell>
          <cell r="N220" t="str">
            <v xml:space="preserve"> </v>
          </cell>
          <cell r="O220" t="str">
            <v xml:space="preserve"> </v>
          </cell>
          <cell r="P220" t="str">
            <v xml:space="preserve"> </v>
          </cell>
          <cell r="Q220" t="str">
            <v xml:space="preserve"> </v>
          </cell>
          <cell r="R220" t="str">
            <v xml:space="preserve"> </v>
          </cell>
          <cell r="S220" t="str">
            <v xml:space="preserve"> </v>
          </cell>
          <cell r="T220" t="str">
            <v xml:space="preserve"> </v>
          </cell>
          <cell r="U220" t="str">
            <v xml:space="preserve"> </v>
          </cell>
          <cell r="V220" t="str">
            <v xml:space="preserve"> </v>
          </cell>
          <cell r="W220" t="str">
            <v xml:space="preserve"> </v>
          </cell>
          <cell r="X220" t="str">
            <v xml:space="preserve"> </v>
          </cell>
          <cell r="Y220" t="str">
            <v xml:space="preserve"> </v>
          </cell>
          <cell r="Z220" t="str">
            <v xml:space="preserve"> </v>
          </cell>
          <cell r="AA220">
            <v>4</v>
          </cell>
        </row>
        <row r="221">
          <cell r="A221">
            <v>770226</v>
          </cell>
          <cell r="B221" t="str">
            <v xml:space="preserve"> </v>
          </cell>
          <cell r="C221" t="str">
            <v xml:space="preserve"> </v>
          </cell>
          <cell r="D221" t="str">
            <v xml:space="preserve"> </v>
          </cell>
          <cell r="E221" t="str">
            <v>Y</v>
          </cell>
          <cell r="F221" t="str">
            <v xml:space="preserve"> </v>
          </cell>
          <cell r="G221" t="str">
            <v xml:space="preserve"> </v>
          </cell>
          <cell r="H221" t="str">
            <v xml:space="preserve"> </v>
          </cell>
          <cell r="I221" t="str">
            <v xml:space="preserve"> </v>
          </cell>
          <cell r="J221" t="str">
            <v xml:space="preserve"> </v>
          </cell>
          <cell r="K221" t="str">
            <v xml:space="preserve"> </v>
          </cell>
          <cell r="L221" t="str">
            <v xml:space="preserve"> </v>
          </cell>
          <cell r="M221" t="str">
            <v xml:space="preserve"> </v>
          </cell>
          <cell r="N221" t="str">
            <v xml:space="preserve"> </v>
          </cell>
          <cell r="O221" t="str">
            <v xml:space="preserve"> </v>
          </cell>
          <cell r="P221" t="str">
            <v xml:space="preserve"> </v>
          </cell>
          <cell r="Q221" t="str">
            <v xml:space="preserve"> </v>
          </cell>
          <cell r="R221" t="str">
            <v xml:space="preserve"> </v>
          </cell>
          <cell r="S221" t="str">
            <v xml:space="preserve"> </v>
          </cell>
          <cell r="T221" t="str">
            <v xml:space="preserve"> </v>
          </cell>
          <cell r="U221" t="str">
            <v xml:space="preserve"> </v>
          </cell>
          <cell r="V221" t="str">
            <v xml:space="preserve"> </v>
          </cell>
          <cell r="W221" t="str">
            <v xml:space="preserve"> </v>
          </cell>
          <cell r="X221" t="str">
            <v xml:space="preserve"> </v>
          </cell>
          <cell r="Y221" t="str">
            <v xml:space="preserve"> </v>
          </cell>
          <cell r="Z221" t="str">
            <v xml:space="preserve"> </v>
          </cell>
          <cell r="AA221">
            <v>4</v>
          </cell>
        </row>
        <row r="222">
          <cell r="A222">
            <v>770230</v>
          </cell>
          <cell r="B222" t="str">
            <v xml:space="preserve"> </v>
          </cell>
          <cell r="C222" t="str">
            <v xml:space="preserve"> </v>
          </cell>
          <cell r="D222" t="str">
            <v xml:space="preserve"> </v>
          </cell>
          <cell r="E222" t="str">
            <v xml:space="preserve"> </v>
          </cell>
          <cell r="F222" t="str">
            <v xml:space="preserve"> </v>
          </cell>
          <cell r="G222" t="str">
            <v xml:space="preserve"> </v>
          </cell>
          <cell r="H222" t="str">
            <v xml:space="preserve"> </v>
          </cell>
          <cell r="I222" t="str">
            <v xml:space="preserve"> </v>
          </cell>
          <cell r="J222" t="str">
            <v xml:space="preserve"> </v>
          </cell>
          <cell r="K222" t="str">
            <v xml:space="preserve"> </v>
          </cell>
          <cell r="L222" t="str">
            <v xml:space="preserve"> </v>
          </cell>
          <cell r="M222" t="str">
            <v xml:space="preserve"> </v>
          </cell>
          <cell r="N222" t="str">
            <v xml:space="preserve"> </v>
          </cell>
          <cell r="O222" t="str">
            <v>Y</v>
          </cell>
          <cell r="P222" t="str">
            <v xml:space="preserve"> </v>
          </cell>
          <cell r="Q222" t="str">
            <v xml:space="preserve"> </v>
          </cell>
          <cell r="R222" t="str">
            <v xml:space="preserve"> </v>
          </cell>
          <cell r="S222" t="str">
            <v xml:space="preserve"> </v>
          </cell>
          <cell r="T222" t="str">
            <v xml:space="preserve"> </v>
          </cell>
          <cell r="U222" t="str">
            <v xml:space="preserve"> </v>
          </cell>
          <cell r="V222" t="str">
            <v xml:space="preserve"> </v>
          </cell>
          <cell r="W222" t="str">
            <v xml:space="preserve"> </v>
          </cell>
          <cell r="X222" t="str">
            <v xml:space="preserve"> </v>
          </cell>
          <cell r="Y222" t="str">
            <v xml:space="preserve"> </v>
          </cell>
          <cell r="Z222" t="str">
            <v xml:space="preserve"> </v>
          </cell>
          <cell r="AA222">
            <v>4</v>
          </cell>
        </row>
        <row r="223">
          <cell r="A223">
            <v>770232</v>
          </cell>
          <cell r="B223" t="str">
            <v xml:space="preserve"> </v>
          </cell>
          <cell r="C223" t="str">
            <v xml:space="preserve"> </v>
          </cell>
          <cell r="D223" t="str">
            <v xml:space="preserve"> </v>
          </cell>
          <cell r="E223" t="str">
            <v xml:space="preserve"> </v>
          </cell>
          <cell r="F223" t="str">
            <v xml:space="preserve"> </v>
          </cell>
          <cell r="G223" t="str">
            <v xml:space="preserve"> </v>
          </cell>
          <cell r="H223" t="str">
            <v xml:space="preserve"> </v>
          </cell>
          <cell r="I223" t="str">
            <v xml:space="preserve"> </v>
          </cell>
          <cell r="J223" t="str">
            <v xml:space="preserve"> </v>
          </cell>
          <cell r="K223" t="str">
            <v xml:space="preserve"> </v>
          </cell>
          <cell r="L223" t="str">
            <v xml:space="preserve"> </v>
          </cell>
          <cell r="M223" t="str">
            <v xml:space="preserve"> </v>
          </cell>
          <cell r="N223" t="str">
            <v xml:space="preserve"> </v>
          </cell>
          <cell r="O223" t="str">
            <v>Y</v>
          </cell>
          <cell r="P223" t="str">
            <v xml:space="preserve"> </v>
          </cell>
          <cell r="Q223" t="str">
            <v xml:space="preserve"> </v>
          </cell>
          <cell r="R223" t="str">
            <v xml:space="preserve"> </v>
          </cell>
          <cell r="S223" t="str">
            <v xml:space="preserve"> </v>
          </cell>
          <cell r="T223" t="str">
            <v xml:space="preserve"> </v>
          </cell>
          <cell r="U223" t="str">
            <v xml:space="preserve"> </v>
          </cell>
          <cell r="V223" t="str">
            <v xml:space="preserve"> </v>
          </cell>
          <cell r="W223" t="str">
            <v xml:space="preserve"> </v>
          </cell>
          <cell r="X223" t="str">
            <v xml:space="preserve"> </v>
          </cell>
          <cell r="Y223" t="str">
            <v xml:space="preserve"> </v>
          </cell>
          <cell r="Z223" t="str">
            <v xml:space="preserve"> </v>
          </cell>
          <cell r="AA223">
            <v>4</v>
          </cell>
        </row>
        <row r="224">
          <cell r="A224">
            <v>770233</v>
          </cell>
          <cell r="B224" t="str">
            <v xml:space="preserve"> </v>
          </cell>
          <cell r="C224" t="str">
            <v xml:space="preserve"> </v>
          </cell>
          <cell r="D224" t="str">
            <v xml:space="preserve"> </v>
          </cell>
          <cell r="E224" t="str">
            <v>Y</v>
          </cell>
          <cell r="F224" t="str">
            <v xml:space="preserve"> </v>
          </cell>
          <cell r="G224" t="str">
            <v xml:space="preserve"> </v>
          </cell>
          <cell r="H224" t="str">
            <v xml:space="preserve"> </v>
          </cell>
          <cell r="I224" t="str">
            <v xml:space="preserve"> </v>
          </cell>
          <cell r="J224" t="str">
            <v xml:space="preserve"> </v>
          </cell>
          <cell r="K224" t="str">
            <v xml:space="preserve"> </v>
          </cell>
          <cell r="L224" t="str">
            <v xml:space="preserve"> </v>
          </cell>
          <cell r="M224" t="str">
            <v xml:space="preserve"> </v>
          </cell>
          <cell r="N224" t="str">
            <v xml:space="preserve"> </v>
          </cell>
          <cell r="O224" t="str">
            <v xml:space="preserve"> </v>
          </cell>
          <cell r="P224" t="str">
            <v xml:space="preserve"> </v>
          </cell>
          <cell r="Q224" t="str">
            <v xml:space="preserve"> </v>
          </cell>
          <cell r="R224" t="str">
            <v xml:space="preserve"> </v>
          </cell>
          <cell r="S224" t="str">
            <v xml:space="preserve"> </v>
          </cell>
          <cell r="T224" t="str">
            <v xml:space="preserve"> </v>
          </cell>
          <cell r="U224" t="str">
            <v xml:space="preserve"> </v>
          </cell>
          <cell r="V224" t="str">
            <v xml:space="preserve"> </v>
          </cell>
          <cell r="W224" t="str">
            <v xml:space="preserve"> </v>
          </cell>
          <cell r="X224" t="str">
            <v xml:space="preserve"> </v>
          </cell>
          <cell r="Y224" t="str">
            <v xml:space="preserve"> </v>
          </cell>
          <cell r="Z224" t="str">
            <v xml:space="preserve"> </v>
          </cell>
          <cell r="AA224">
            <v>4</v>
          </cell>
        </row>
        <row r="225">
          <cell r="A225">
            <v>770234</v>
          </cell>
          <cell r="B225" t="str">
            <v xml:space="preserve"> </v>
          </cell>
          <cell r="C225" t="str">
            <v xml:space="preserve"> </v>
          </cell>
          <cell r="D225" t="str">
            <v xml:space="preserve"> </v>
          </cell>
          <cell r="E225" t="str">
            <v xml:space="preserve"> </v>
          </cell>
          <cell r="F225" t="str">
            <v xml:space="preserve"> </v>
          </cell>
          <cell r="G225" t="str">
            <v xml:space="preserve"> </v>
          </cell>
          <cell r="H225" t="str">
            <v xml:space="preserve"> </v>
          </cell>
          <cell r="I225" t="str">
            <v xml:space="preserve"> </v>
          </cell>
          <cell r="J225" t="str">
            <v xml:space="preserve"> </v>
          </cell>
          <cell r="K225" t="str">
            <v xml:space="preserve"> </v>
          </cell>
          <cell r="L225" t="str">
            <v xml:space="preserve"> </v>
          </cell>
          <cell r="M225" t="str">
            <v xml:space="preserve"> </v>
          </cell>
          <cell r="N225" t="str">
            <v xml:space="preserve"> </v>
          </cell>
          <cell r="O225" t="str">
            <v xml:space="preserve"> </v>
          </cell>
          <cell r="P225" t="str">
            <v xml:space="preserve"> </v>
          </cell>
          <cell r="Q225" t="str">
            <v xml:space="preserve"> </v>
          </cell>
          <cell r="R225" t="str">
            <v xml:space="preserve"> </v>
          </cell>
          <cell r="S225" t="str">
            <v xml:space="preserve"> </v>
          </cell>
          <cell r="T225" t="str">
            <v>Y</v>
          </cell>
          <cell r="U225" t="str">
            <v xml:space="preserve"> </v>
          </cell>
          <cell r="V225" t="str">
            <v xml:space="preserve"> </v>
          </cell>
          <cell r="W225" t="str">
            <v xml:space="preserve"> </v>
          </cell>
          <cell r="X225" t="str">
            <v xml:space="preserve"> </v>
          </cell>
          <cell r="Y225" t="str">
            <v xml:space="preserve"> </v>
          </cell>
          <cell r="Z225" t="str">
            <v xml:space="preserve"> </v>
          </cell>
          <cell r="AA225">
            <v>4</v>
          </cell>
        </row>
        <row r="226">
          <cell r="A226">
            <v>770239</v>
          </cell>
          <cell r="B226" t="str">
            <v xml:space="preserve"> </v>
          </cell>
          <cell r="C226" t="str">
            <v xml:space="preserve"> </v>
          </cell>
          <cell r="D226" t="str">
            <v xml:space="preserve"> </v>
          </cell>
          <cell r="E226" t="str">
            <v xml:space="preserve"> </v>
          </cell>
          <cell r="F226" t="str">
            <v xml:space="preserve"> </v>
          </cell>
          <cell r="G226" t="str">
            <v xml:space="preserve"> </v>
          </cell>
          <cell r="H226" t="str">
            <v xml:space="preserve"> </v>
          </cell>
          <cell r="I226" t="str">
            <v xml:space="preserve"> </v>
          </cell>
          <cell r="J226" t="str">
            <v xml:space="preserve"> </v>
          </cell>
          <cell r="K226" t="str">
            <v xml:space="preserve"> </v>
          </cell>
          <cell r="L226" t="str">
            <v xml:space="preserve"> </v>
          </cell>
          <cell r="M226" t="str">
            <v xml:space="preserve"> </v>
          </cell>
          <cell r="N226" t="str">
            <v xml:space="preserve"> </v>
          </cell>
          <cell r="O226" t="str">
            <v>Y</v>
          </cell>
          <cell r="P226" t="str">
            <v xml:space="preserve"> </v>
          </cell>
          <cell r="Q226" t="str">
            <v xml:space="preserve"> </v>
          </cell>
          <cell r="R226" t="str">
            <v xml:space="preserve"> </v>
          </cell>
          <cell r="S226" t="str">
            <v xml:space="preserve"> </v>
          </cell>
          <cell r="T226" t="str">
            <v xml:space="preserve"> </v>
          </cell>
          <cell r="U226" t="str">
            <v xml:space="preserve"> </v>
          </cell>
          <cell r="V226" t="str">
            <v xml:space="preserve"> </v>
          </cell>
          <cell r="W226" t="str">
            <v xml:space="preserve"> </v>
          </cell>
          <cell r="X226" t="str">
            <v xml:space="preserve"> </v>
          </cell>
          <cell r="Y226" t="str">
            <v xml:space="preserve"> </v>
          </cell>
          <cell r="Z226" t="str">
            <v xml:space="preserve"> </v>
          </cell>
          <cell r="AA226">
            <v>4</v>
          </cell>
        </row>
        <row r="227">
          <cell r="A227">
            <v>770240</v>
          </cell>
          <cell r="B227" t="str">
            <v xml:space="preserve"> </v>
          </cell>
          <cell r="C227" t="str">
            <v xml:space="preserve"> </v>
          </cell>
          <cell r="D227" t="str">
            <v xml:space="preserve"> </v>
          </cell>
          <cell r="E227" t="str">
            <v xml:space="preserve"> </v>
          </cell>
          <cell r="F227" t="str">
            <v xml:space="preserve"> </v>
          </cell>
          <cell r="G227" t="str">
            <v xml:space="preserve"> </v>
          </cell>
          <cell r="H227" t="str">
            <v xml:space="preserve"> </v>
          </cell>
          <cell r="I227" t="str">
            <v xml:space="preserve"> </v>
          </cell>
          <cell r="J227" t="str">
            <v xml:space="preserve"> </v>
          </cell>
          <cell r="K227" t="str">
            <v xml:space="preserve"> </v>
          </cell>
          <cell r="L227" t="str">
            <v xml:space="preserve"> </v>
          </cell>
          <cell r="M227" t="str">
            <v xml:space="preserve"> </v>
          </cell>
          <cell r="N227" t="str">
            <v xml:space="preserve"> </v>
          </cell>
          <cell r="O227" t="str">
            <v xml:space="preserve"> </v>
          </cell>
          <cell r="P227" t="str">
            <v xml:space="preserve"> </v>
          </cell>
          <cell r="Q227" t="str">
            <v xml:space="preserve"> </v>
          </cell>
          <cell r="R227" t="str">
            <v xml:space="preserve"> </v>
          </cell>
          <cell r="S227" t="str">
            <v xml:space="preserve"> </v>
          </cell>
          <cell r="T227" t="str">
            <v xml:space="preserve"> </v>
          </cell>
          <cell r="U227" t="str">
            <v xml:space="preserve"> </v>
          </cell>
          <cell r="V227" t="str">
            <v xml:space="preserve"> </v>
          </cell>
          <cell r="W227" t="str">
            <v xml:space="preserve"> </v>
          </cell>
          <cell r="X227" t="str">
            <v xml:space="preserve"> </v>
          </cell>
          <cell r="Y227" t="str">
            <v>Y</v>
          </cell>
          <cell r="Z227" t="str">
            <v xml:space="preserve"> </v>
          </cell>
          <cell r="AA227">
            <v>4</v>
          </cell>
        </row>
        <row r="228">
          <cell r="A228">
            <v>770244</v>
          </cell>
          <cell r="B228" t="str">
            <v xml:space="preserve"> </v>
          </cell>
          <cell r="C228" t="str">
            <v xml:space="preserve"> </v>
          </cell>
          <cell r="D228" t="str">
            <v xml:space="preserve"> </v>
          </cell>
          <cell r="E228" t="str">
            <v>Y</v>
          </cell>
          <cell r="F228" t="str">
            <v xml:space="preserve"> </v>
          </cell>
          <cell r="G228" t="str">
            <v xml:space="preserve"> </v>
          </cell>
          <cell r="H228" t="str">
            <v xml:space="preserve"> </v>
          </cell>
          <cell r="I228" t="str">
            <v xml:space="preserve"> </v>
          </cell>
          <cell r="J228" t="str">
            <v xml:space="preserve"> </v>
          </cell>
          <cell r="K228" t="str">
            <v xml:space="preserve"> </v>
          </cell>
          <cell r="L228" t="str">
            <v xml:space="preserve"> </v>
          </cell>
          <cell r="M228" t="str">
            <v xml:space="preserve"> </v>
          </cell>
          <cell r="N228" t="str">
            <v xml:space="preserve"> </v>
          </cell>
          <cell r="O228" t="str">
            <v xml:space="preserve"> </v>
          </cell>
          <cell r="P228" t="str">
            <v xml:space="preserve"> </v>
          </cell>
          <cell r="Q228" t="str">
            <v xml:space="preserve"> </v>
          </cell>
          <cell r="R228" t="str">
            <v xml:space="preserve"> </v>
          </cell>
          <cell r="S228" t="str">
            <v xml:space="preserve"> </v>
          </cell>
          <cell r="T228" t="str">
            <v xml:space="preserve"> </v>
          </cell>
          <cell r="U228" t="str">
            <v xml:space="preserve"> </v>
          </cell>
          <cell r="V228" t="str">
            <v xml:space="preserve"> </v>
          </cell>
          <cell r="W228" t="str">
            <v xml:space="preserve"> </v>
          </cell>
          <cell r="X228" t="str">
            <v xml:space="preserve"> </v>
          </cell>
          <cell r="Y228" t="str">
            <v xml:space="preserve"> </v>
          </cell>
          <cell r="Z228" t="str">
            <v xml:space="preserve"> </v>
          </cell>
          <cell r="AA228">
            <v>4</v>
          </cell>
        </row>
        <row r="229">
          <cell r="A229">
            <v>770248</v>
          </cell>
          <cell r="B229" t="str">
            <v xml:space="preserve"> </v>
          </cell>
          <cell r="C229" t="str">
            <v xml:space="preserve"> </v>
          </cell>
          <cell r="D229" t="str">
            <v xml:space="preserve"> </v>
          </cell>
          <cell r="E229" t="str">
            <v>Y</v>
          </cell>
          <cell r="F229" t="str">
            <v xml:space="preserve"> </v>
          </cell>
          <cell r="G229" t="str">
            <v xml:space="preserve"> </v>
          </cell>
          <cell r="H229" t="str">
            <v xml:space="preserve"> </v>
          </cell>
          <cell r="I229" t="str">
            <v xml:space="preserve"> </v>
          </cell>
          <cell r="J229" t="str">
            <v xml:space="preserve"> </v>
          </cell>
          <cell r="K229" t="str">
            <v xml:space="preserve"> </v>
          </cell>
          <cell r="L229" t="str">
            <v xml:space="preserve"> </v>
          </cell>
          <cell r="M229" t="str">
            <v xml:space="preserve"> </v>
          </cell>
          <cell r="N229" t="str">
            <v xml:space="preserve"> </v>
          </cell>
          <cell r="O229" t="str">
            <v xml:space="preserve"> </v>
          </cell>
          <cell r="P229" t="str">
            <v xml:space="preserve"> </v>
          </cell>
          <cell r="Q229" t="str">
            <v xml:space="preserve"> </v>
          </cell>
          <cell r="R229" t="str">
            <v xml:space="preserve"> </v>
          </cell>
          <cell r="S229" t="str">
            <v xml:space="preserve"> </v>
          </cell>
          <cell r="T229" t="str">
            <v xml:space="preserve"> </v>
          </cell>
          <cell r="U229" t="str">
            <v xml:space="preserve"> </v>
          </cell>
          <cell r="V229" t="str">
            <v xml:space="preserve"> </v>
          </cell>
          <cell r="W229" t="str">
            <v xml:space="preserve"> </v>
          </cell>
          <cell r="X229" t="str">
            <v xml:space="preserve"> </v>
          </cell>
          <cell r="Y229" t="str">
            <v xml:space="preserve"> </v>
          </cell>
          <cell r="Z229" t="str">
            <v xml:space="preserve"> </v>
          </cell>
          <cell r="AA229">
            <v>4</v>
          </cell>
        </row>
        <row r="230">
          <cell r="A230">
            <v>770249</v>
          </cell>
          <cell r="B230" t="str">
            <v xml:space="preserve"> </v>
          </cell>
          <cell r="C230" t="str">
            <v xml:space="preserve"> </v>
          </cell>
          <cell r="D230" t="str">
            <v xml:space="preserve"> </v>
          </cell>
          <cell r="E230" t="str">
            <v xml:space="preserve"> </v>
          </cell>
          <cell r="F230" t="str">
            <v xml:space="preserve"> </v>
          </cell>
          <cell r="G230" t="str">
            <v xml:space="preserve"> </v>
          </cell>
          <cell r="H230" t="str">
            <v xml:space="preserve"> </v>
          </cell>
          <cell r="I230" t="str">
            <v xml:space="preserve"> </v>
          </cell>
          <cell r="J230" t="str">
            <v>Y</v>
          </cell>
          <cell r="K230" t="str">
            <v xml:space="preserve"> </v>
          </cell>
          <cell r="L230" t="str">
            <v xml:space="preserve"> </v>
          </cell>
          <cell r="M230" t="str">
            <v xml:space="preserve"> </v>
          </cell>
          <cell r="N230" t="str">
            <v xml:space="preserve"> </v>
          </cell>
          <cell r="O230" t="str">
            <v xml:space="preserve"> </v>
          </cell>
          <cell r="P230" t="str">
            <v xml:space="preserve"> </v>
          </cell>
          <cell r="Q230" t="str">
            <v xml:space="preserve"> </v>
          </cell>
          <cell r="R230" t="str">
            <v xml:space="preserve"> </v>
          </cell>
          <cell r="S230" t="str">
            <v xml:space="preserve"> </v>
          </cell>
          <cell r="T230" t="str">
            <v xml:space="preserve"> </v>
          </cell>
          <cell r="U230" t="str">
            <v xml:space="preserve"> </v>
          </cell>
          <cell r="V230" t="str">
            <v xml:space="preserve"> </v>
          </cell>
          <cell r="W230" t="str">
            <v xml:space="preserve"> </v>
          </cell>
          <cell r="X230" t="str">
            <v xml:space="preserve"> </v>
          </cell>
          <cell r="Y230" t="str">
            <v xml:space="preserve"> </v>
          </cell>
          <cell r="Z230" t="str">
            <v xml:space="preserve"> </v>
          </cell>
          <cell r="AA230">
            <v>4</v>
          </cell>
        </row>
        <row r="231">
          <cell r="A231">
            <v>770251</v>
          </cell>
          <cell r="B231" t="str">
            <v xml:space="preserve"> </v>
          </cell>
          <cell r="C231" t="str">
            <v xml:space="preserve"> </v>
          </cell>
          <cell r="D231" t="str">
            <v xml:space="preserve"> </v>
          </cell>
          <cell r="E231" t="str">
            <v xml:space="preserve"> </v>
          </cell>
          <cell r="F231" t="str">
            <v xml:space="preserve"> </v>
          </cell>
          <cell r="G231" t="str">
            <v xml:space="preserve"> </v>
          </cell>
          <cell r="H231" t="str">
            <v xml:space="preserve"> </v>
          </cell>
          <cell r="I231" t="str">
            <v xml:space="preserve"> </v>
          </cell>
          <cell r="J231" t="str">
            <v xml:space="preserve"> </v>
          </cell>
          <cell r="K231" t="str">
            <v xml:space="preserve"> </v>
          </cell>
          <cell r="L231" t="str">
            <v xml:space="preserve"> </v>
          </cell>
          <cell r="M231" t="str">
            <v xml:space="preserve"> </v>
          </cell>
          <cell r="N231" t="str">
            <v xml:space="preserve"> </v>
          </cell>
          <cell r="O231" t="str">
            <v xml:space="preserve"> </v>
          </cell>
          <cell r="P231" t="str">
            <v xml:space="preserve"> </v>
          </cell>
          <cell r="Q231" t="str">
            <v xml:space="preserve"> </v>
          </cell>
          <cell r="R231" t="str">
            <v xml:space="preserve"> </v>
          </cell>
          <cell r="S231" t="str">
            <v xml:space="preserve"> </v>
          </cell>
          <cell r="T231" t="str">
            <v xml:space="preserve"> </v>
          </cell>
          <cell r="U231" t="str">
            <v xml:space="preserve"> </v>
          </cell>
          <cell r="V231" t="str">
            <v xml:space="preserve"> </v>
          </cell>
          <cell r="W231" t="str">
            <v xml:space="preserve"> </v>
          </cell>
          <cell r="X231" t="str">
            <v xml:space="preserve"> </v>
          </cell>
          <cell r="Y231" t="str">
            <v>Y</v>
          </cell>
          <cell r="Z231" t="str">
            <v xml:space="preserve"> </v>
          </cell>
          <cell r="AA231">
            <v>4</v>
          </cell>
        </row>
        <row r="232">
          <cell r="A232">
            <v>770252</v>
          </cell>
          <cell r="B232" t="str">
            <v xml:space="preserve"> </v>
          </cell>
          <cell r="C232" t="str">
            <v xml:space="preserve"> </v>
          </cell>
          <cell r="D232" t="str">
            <v xml:space="preserve"> </v>
          </cell>
          <cell r="E232" t="str">
            <v xml:space="preserve"> </v>
          </cell>
          <cell r="F232" t="str">
            <v xml:space="preserve"> </v>
          </cell>
          <cell r="G232" t="str">
            <v xml:space="preserve"> </v>
          </cell>
          <cell r="H232" t="str">
            <v xml:space="preserve"> </v>
          </cell>
          <cell r="I232" t="str">
            <v xml:space="preserve"> </v>
          </cell>
          <cell r="J232" t="str">
            <v xml:space="preserve"> </v>
          </cell>
          <cell r="K232" t="str">
            <v xml:space="preserve"> </v>
          </cell>
          <cell r="L232" t="str">
            <v xml:space="preserve"> </v>
          </cell>
          <cell r="M232" t="str">
            <v xml:space="preserve"> </v>
          </cell>
          <cell r="N232" t="str">
            <v xml:space="preserve"> </v>
          </cell>
          <cell r="O232" t="str">
            <v>Y</v>
          </cell>
          <cell r="P232" t="str">
            <v xml:space="preserve"> </v>
          </cell>
          <cell r="Q232" t="str">
            <v xml:space="preserve"> </v>
          </cell>
          <cell r="R232" t="str">
            <v xml:space="preserve"> </v>
          </cell>
          <cell r="S232" t="str">
            <v xml:space="preserve"> </v>
          </cell>
          <cell r="T232" t="str">
            <v xml:space="preserve"> </v>
          </cell>
          <cell r="U232" t="str">
            <v xml:space="preserve"> </v>
          </cell>
          <cell r="V232" t="str">
            <v xml:space="preserve"> </v>
          </cell>
          <cell r="W232" t="str">
            <v xml:space="preserve"> </v>
          </cell>
          <cell r="X232" t="str">
            <v xml:space="preserve"> </v>
          </cell>
          <cell r="Y232" t="str">
            <v xml:space="preserve"> </v>
          </cell>
          <cell r="Z232" t="str">
            <v xml:space="preserve"> </v>
          </cell>
          <cell r="AA232">
            <v>4</v>
          </cell>
        </row>
        <row r="233">
          <cell r="A233">
            <v>770254</v>
          </cell>
          <cell r="B233" t="str">
            <v xml:space="preserve"> </v>
          </cell>
          <cell r="C233" t="str">
            <v xml:space="preserve"> </v>
          </cell>
          <cell r="D233" t="str">
            <v xml:space="preserve"> </v>
          </cell>
          <cell r="E233" t="str">
            <v>Y</v>
          </cell>
          <cell r="F233" t="str">
            <v xml:space="preserve"> </v>
          </cell>
          <cell r="G233" t="str">
            <v xml:space="preserve"> </v>
          </cell>
          <cell r="H233" t="str">
            <v xml:space="preserve"> </v>
          </cell>
          <cell r="I233" t="str">
            <v xml:space="preserve"> </v>
          </cell>
          <cell r="J233" t="str">
            <v xml:space="preserve"> </v>
          </cell>
          <cell r="K233" t="str">
            <v xml:space="preserve"> </v>
          </cell>
          <cell r="L233" t="str">
            <v xml:space="preserve"> </v>
          </cell>
          <cell r="M233" t="str">
            <v xml:space="preserve"> </v>
          </cell>
          <cell r="N233" t="str">
            <v xml:space="preserve"> </v>
          </cell>
          <cell r="O233" t="str">
            <v xml:space="preserve"> </v>
          </cell>
          <cell r="P233" t="str">
            <v xml:space="preserve"> </v>
          </cell>
          <cell r="Q233" t="str">
            <v xml:space="preserve"> </v>
          </cell>
          <cell r="R233" t="str">
            <v xml:space="preserve"> </v>
          </cell>
          <cell r="S233" t="str">
            <v xml:space="preserve"> </v>
          </cell>
          <cell r="T233" t="str">
            <v xml:space="preserve"> </v>
          </cell>
          <cell r="U233" t="str">
            <v xml:space="preserve"> </v>
          </cell>
          <cell r="V233" t="str">
            <v xml:space="preserve"> </v>
          </cell>
          <cell r="W233" t="str">
            <v xml:space="preserve"> </v>
          </cell>
          <cell r="X233" t="str">
            <v xml:space="preserve"> </v>
          </cell>
          <cell r="Y233" t="str">
            <v xml:space="preserve"> </v>
          </cell>
          <cell r="Z233" t="str">
            <v xml:space="preserve"> </v>
          </cell>
          <cell r="AA233">
            <v>4</v>
          </cell>
        </row>
        <row r="234">
          <cell r="A234">
            <v>770255</v>
          </cell>
          <cell r="B234" t="str">
            <v xml:space="preserve"> </v>
          </cell>
          <cell r="C234" t="str">
            <v xml:space="preserve"> </v>
          </cell>
          <cell r="D234" t="str">
            <v xml:space="preserve"> </v>
          </cell>
          <cell r="E234" t="str">
            <v xml:space="preserve"> </v>
          </cell>
          <cell r="F234" t="str">
            <v xml:space="preserve"> </v>
          </cell>
          <cell r="G234" t="str">
            <v xml:space="preserve"> </v>
          </cell>
          <cell r="H234" t="str">
            <v xml:space="preserve"> </v>
          </cell>
          <cell r="I234" t="str">
            <v xml:space="preserve"> </v>
          </cell>
          <cell r="J234" t="str">
            <v xml:space="preserve"> </v>
          </cell>
          <cell r="K234" t="str">
            <v xml:space="preserve"> </v>
          </cell>
          <cell r="L234" t="str">
            <v xml:space="preserve"> </v>
          </cell>
          <cell r="M234" t="str">
            <v xml:space="preserve"> </v>
          </cell>
          <cell r="N234" t="str">
            <v xml:space="preserve"> </v>
          </cell>
          <cell r="O234" t="str">
            <v>Y</v>
          </cell>
          <cell r="P234" t="str">
            <v xml:space="preserve"> </v>
          </cell>
          <cell r="Q234" t="str">
            <v xml:space="preserve"> </v>
          </cell>
          <cell r="R234" t="str">
            <v xml:space="preserve"> </v>
          </cell>
          <cell r="S234" t="str">
            <v xml:space="preserve"> </v>
          </cell>
          <cell r="T234" t="str">
            <v xml:space="preserve"> </v>
          </cell>
          <cell r="U234" t="str">
            <v xml:space="preserve"> </v>
          </cell>
          <cell r="V234" t="str">
            <v xml:space="preserve"> </v>
          </cell>
          <cell r="W234" t="str">
            <v xml:space="preserve"> </v>
          </cell>
          <cell r="X234" t="str">
            <v xml:space="preserve"> </v>
          </cell>
          <cell r="Y234" t="str">
            <v xml:space="preserve"> </v>
          </cell>
          <cell r="Z234" t="str">
            <v xml:space="preserve"> </v>
          </cell>
          <cell r="AA234">
            <v>4</v>
          </cell>
        </row>
        <row r="235">
          <cell r="A235">
            <v>770258</v>
          </cell>
          <cell r="B235" t="str">
            <v xml:space="preserve"> </v>
          </cell>
          <cell r="C235" t="str">
            <v xml:space="preserve"> </v>
          </cell>
          <cell r="D235" t="str">
            <v xml:space="preserve"> </v>
          </cell>
          <cell r="E235" t="str">
            <v xml:space="preserve"> </v>
          </cell>
          <cell r="F235" t="str">
            <v xml:space="preserve"> </v>
          </cell>
          <cell r="G235" t="str">
            <v xml:space="preserve"> </v>
          </cell>
          <cell r="H235" t="str">
            <v xml:space="preserve"> </v>
          </cell>
          <cell r="I235" t="str">
            <v xml:space="preserve"> </v>
          </cell>
          <cell r="J235" t="str">
            <v xml:space="preserve"> </v>
          </cell>
          <cell r="K235" t="str">
            <v xml:space="preserve"> </v>
          </cell>
          <cell r="L235" t="str">
            <v xml:space="preserve"> </v>
          </cell>
          <cell r="M235" t="str">
            <v xml:space="preserve"> </v>
          </cell>
          <cell r="N235" t="str">
            <v xml:space="preserve"> </v>
          </cell>
          <cell r="O235" t="str">
            <v>Y</v>
          </cell>
          <cell r="P235" t="str">
            <v xml:space="preserve"> </v>
          </cell>
          <cell r="Q235" t="str">
            <v xml:space="preserve"> </v>
          </cell>
          <cell r="R235" t="str">
            <v xml:space="preserve"> </v>
          </cell>
          <cell r="S235" t="str">
            <v xml:space="preserve"> </v>
          </cell>
          <cell r="T235" t="str">
            <v xml:space="preserve"> </v>
          </cell>
          <cell r="U235" t="str">
            <v xml:space="preserve"> </v>
          </cell>
          <cell r="V235" t="str">
            <v xml:space="preserve"> </v>
          </cell>
          <cell r="W235" t="str">
            <v xml:space="preserve"> </v>
          </cell>
          <cell r="X235" t="str">
            <v xml:space="preserve"> </v>
          </cell>
          <cell r="Y235" t="str">
            <v xml:space="preserve"> </v>
          </cell>
          <cell r="Z235" t="str">
            <v xml:space="preserve"> </v>
          </cell>
          <cell r="AA235">
            <v>4</v>
          </cell>
        </row>
        <row r="236">
          <cell r="A236">
            <v>770259</v>
          </cell>
          <cell r="B236" t="str">
            <v xml:space="preserve"> </v>
          </cell>
          <cell r="C236" t="str">
            <v xml:space="preserve"> </v>
          </cell>
          <cell r="D236" t="str">
            <v xml:space="preserve"> </v>
          </cell>
          <cell r="E236" t="str">
            <v xml:space="preserve"> </v>
          </cell>
          <cell r="F236" t="str">
            <v xml:space="preserve"> </v>
          </cell>
          <cell r="G236" t="str">
            <v xml:space="preserve"> </v>
          </cell>
          <cell r="H236" t="str">
            <v xml:space="preserve"> </v>
          </cell>
          <cell r="I236" t="str">
            <v xml:space="preserve"> </v>
          </cell>
          <cell r="J236" t="str">
            <v xml:space="preserve"> </v>
          </cell>
          <cell r="K236" t="str">
            <v xml:space="preserve"> </v>
          </cell>
          <cell r="L236" t="str">
            <v xml:space="preserve"> </v>
          </cell>
          <cell r="M236" t="str">
            <v xml:space="preserve"> </v>
          </cell>
          <cell r="N236" t="str">
            <v xml:space="preserve"> </v>
          </cell>
          <cell r="O236" t="str">
            <v xml:space="preserve"> </v>
          </cell>
          <cell r="P236" t="str">
            <v xml:space="preserve"> </v>
          </cell>
          <cell r="Q236" t="str">
            <v xml:space="preserve"> </v>
          </cell>
          <cell r="R236" t="str">
            <v xml:space="preserve"> </v>
          </cell>
          <cell r="S236" t="str">
            <v xml:space="preserve"> </v>
          </cell>
          <cell r="T236" t="str">
            <v>Y</v>
          </cell>
          <cell r="U236" t="str">
            <v xml:space="preserve"> </v>
          </cell>
          <cell r="V236" t="str">
            <v xml:space="preserve"> </v>
          </cell>
          <cell r="W236" t="str">
            <v xml:space="preserve"> </v>
          </cell>
          <cell r="X236" t="str">
            <v xml:space="preserve"> </v>
          </cell>
          <cell r="Y236" t="str">
            <v xml:space="preserve"> </v>
          </cell>
          <cell r="Z236" t="str">
            <v xml:space="preserve"> </v>
          </cell>
          <cell r="AA236">
            <v>4</v>
          </cell>
        </row>
        <row r="237">
          <cell r="A237">
            <v>770262</v>
          </cell>
          <cell r="B237" t="str">
            <v xml:space="preserve"> </v>
          </cell>
          <cell r="C237" t="str">
            <v xml:space="preserve"> </v>
          </cell>
          <cell r="D237" t="str">
            <v xml:space="preserve"> </v>
          </cell>
          <cell r="E237" t="str">
            <v xml:space="preserve"> </v>
          </cell>
          <cell r="F237" t="str">
            <v xml:space="preserve"> </v>
          </cell>
          <cell r="G237" t="str">
            <v xml:space="preserve"> </v>
          </cell>
          <cell r="H237" t="str">
            <v xml:space="preserve"> </v>
          </cell>
          <cell r="I237" t="str">
            <v xml:space="preserve"> </v>
          </cell>
          <cell r="J237" t="str">
            <v xml:space="preserve"> </v>
          </cell>
          <cell r="K237" t="str">
            <v xml:space="preserve"> </v>
          </cell>
          <cell r="L237" t="str">
            <v xml:space="preserve"> </v>
          </cell>
          <cell r="M237" t="str">
            <v xml:space="preserve"> </v>
          </cell>
          <cell r="N237" t="str">
            <v xml:space="preserve"> </v>
          </cell>
          <cell r="O237" t="str">
            <v xml:space="preserve"> </v>
          </cell>
          <cell r="P237" t="str">
            <v xml:space="preserve"> </v>
          </cell>
          <cell r="Q237" t="str">
            <v xml:space="preserve"> </v>
          </cell>
          <cell r="R237" t="str">
            <v xml:space="preserve"> </v>
          </cell>
          <cell r="S237" t="str">
            <v xml:space="preserve"> </v>
          </cell>
          <cell r="T237" t="str">
            <v xml:space="preserve"> </v>
          </cell>
          <cell r="U237" t="str">
            <v xml:space="preserve"> </v>
          </cell>
          <cell r="V237" t="str">
            <v xml:space="preserve"> </v>
          </cell>
          <cell r="W237" t="str">
            <v xml:space="preserve"> </v>
          </cell>
          <cell r="X237" t="str">
            <v xml:space="preserve"> </v>
          </cell>
          <cell r="Y237" t="str">
            <v>Y</v>
          </cell>
          <cell r="Z237" t="str">
            <v xml:space="preserve"> </v>
          </cell>
          <cell r="AA237">
            <v>4</v>
          </cell>
        </row>
        <row r="238">
          <cell r="A238">
            <v>770263</v>
          </cell>
          <cell r="B238" t="str">
            <v xml:space="preserve"> </v>
          </cell>
          <cell r="C238" t="str">
            <v xml:space="preserve"> </v>
          </cell>
          <cell r="D238" t="str">
            <v xml:space="preserve"> </v>
          </cell>
          <cell r="E238" t="str">
            <v>Y</v>
          </cell>
          <cell r="F238" t="str">
            <v xml:space="preserve"> </v>
          </cell>
          <cell r="G238" t="str">
            <v xml:space="preserve"> </v>
          </cell>
          <cell r="H238" t="str">
            <v xml:space="preserve"> </v>
          </cell>
          <cell r="I238" t="str">
            <v xml:space="preserve"> </v>
          </cell>
          <cell r="J238" t="str">
            <v xml:space="preserve"> </v>
          </cell>
          <cell r="K238" t="str">
            <v xml:space="preserve"> </v>
          </cell>
          <cell r="L238" t="str">
            <v xml:space="preserve"> </v>
          </cell>
          <cell r="M238" t="str">
            <v xml:space="preserve"> </v>
          </cell>
          <cell r="N238" t="str">
            <v xml:space="preserve"> </v>
          </cell>
          <cell r="O238" t="str">
            <v xml:space="preserve"> </v>
          </cell>
          <cell r="P238" t="str">
            <v xml:space="preserve"> </v>
          </cell>
          <cell r="Q238" t="str">
            <v xml:space="preserve"> </v>
          </cell>
          <cell r="R238" t="str">
            <v xml:space="preserve"> </v>
          </cell>
          <cell r="S238" t="str">
            <v xml:space="preserve"> </v>
          </cell>
          <cell r="T238" t="str">
            <v xml:space="preserve"> </v>
          </cell>
          <cell r="U238" t="str">
            <v xml:space="preserve"> </v>
          </cell>
          <cell r="V238" t="str">
            <v xml:space="preserve"> </v>
          </cell>
          <cell r="W238" t="str">
            <v xml:space="preserve"> </v>
          </cell>
          <cell r="X238" t="str">
            <v xml:space="preserve"> </v>
          </cell>
          <cell r="Y238" t="str">
            <v xml:space="preserve"> </v>
          </cell>
          <cell r="Z238" t="str">
            <v xml:space="preserve"> </v>
          </cell>
          <cell r="AA238">
            <v>4</v>
          </cell>
        </row>
        <row r="239">
          <cell r="A239">
            <v>770265</v>
          </cell>
          <cell r="B239" t="str">
            <v xml:space="preserve"> </v>
          </cell>
          <cell r="C239" t="str">
            <v xml:space="preserve"> </v>
          </cell>
          <cell r="D239" t="str">
            <v xml:space="preserve"> </v>
          </cell>
          <cell r="E239" t="str">
            <v xml:space="preserve"> </v>
          </cell>
          <cell r="F239" t="str">
            <v xml:space="preserve"> </v>
          </cell>
          <cell r="G239" t="str">
            <v xml:space="preserve"> </v>
          </cell>
          <cell r="H239" t="str">
            <v xml:space="preserve"> </v>
          </cell>
          <cell r="I239" t="str">
            <v xml:space="preserve"> </v>
          </cell>
          <cell r="J239" t="str">
            <v>Y</v>
          </cell>
          <cell r="K239" t="str">
            <v xml:space="preserve"> </v>
          </cell>
          <cell r="L239" t="str">
            <v xml:space="preserve"> </v>
          </cell>
          <cell r="M239" t="str">
            <v xml:space="preserve"> </v>
          </cell>
          <cell r="N239" t="str">
            <v xml:space="preserve"> </v>
          </cell>
          <cell r="O239" t="str">
            <v xml:space="preserve"> </v>
          </cell>
          <cell r="P239" t="str">
            <v xml:space="preserve"> </v>
          </cell>
          <cell r="Q239" t="str">
            <v xml:space="preserve"> </v>
          </cell>
          <cell r="R239" t="str">
            <v xml:space="preserve"> </v>
          </cell>
          <cell r="S239" t="str">
            <v xml:space="preserve"> </v>
          </cell>
          <cell r="T239" t="str">
            <v xml:space="preserve"> </v>
          </cell>
          <cell r="U239" t="str">
            <v xml:space="preserve"> </v>
          </cell>
          <cell r="V239" t="str">
            <v xml:space="preserve"> </v>
          </cell>
          <cell r="W239" t="str">
            <v xml:space="preserve"> </v>
          </cell>
          <cell r="X239" t="str">
            <v xml:space="preserve"> </v>
          </cell>
          <cell r="Y239" t="str">
            <v xml:space="preserve"> </v>
          </cell>
          <cell r="Z239" t="str">
            <v xml:space="preserve"> </v>
          </cell>
          <cell r="AA239">
            <v>4</v>
          </cell>
        </row>
        <row r="240">
          <cell r="A240">
            <v>770266</v>
          </cell>
          <cell r="B240" t="str">
            <v xml:space="preserve"> </v>
          </cell>
          <cell r="C240" t="str">
            <v xml:space="preserve"> </v>
          </cell>
          <cell r="D240" t="str">
            <v xml:space="preserve"> </v>
          </cell>
          <cell r="E240" t="str">
            <v xml:space="preserve"> </v>
          </cell>
          <cell r="F240" t="str">
            <v xml:space="preserve"> </v>
          </cell>
          <cell r="G240" t="str">
            <v xml:space="preserve"> </v>
          </cell>
          <cell r="H240" t="str">
            <v xml:space="preserve"> </v>
          </cell>
          <cell r="I240" t="str">
            <v xml:space="preserve"> </v>
          </cell>
          <cell r="J240" t="str">
            <v xml:space="preserve"> </v>
          </cell>
          <cell r="K240" t="str">
            <v xml:space="preserve"> </v>
          </cell>
          <cell r="L240" t="str">
            <v xml:space="preserve"> </v>
          </cell>
          <cell r="M240" t="str">
            <v xml:space="preserve"> </v>
          </cell>
          <cell r="N240" t="str">
            <v xml:space="preserve"> </v>
          </cell>
          <cell r="O240" t="str">
            <v>Y</v>
          </cell>
          <cell r="P240" t="str">
            <v xml:space="preserve"> </v>
          </cell>
          <cell r="Q240" t="str">
            <v xml:space="preserve"> </v>
          </cell>
          <cell r="R240" t="str">
            <v xml:space="preserve"> </v>
          </cell>
          <cell r="S240" t="str">
            <v xml:space="preserve"> </v>
          </cell>
          <cell r="T240" t="str">
            <v xml:space="preserve"> </v>
          </cell>
          <cell r="U240" t="str">
            <v xml:space="preserve"> </v>
          </cell>
          <cell r="V240" t="str">
            <v xml:space="preserve"> </v>
          </cell>
          <cell r="W240" t="str">
            <v xml:space="preserve"> </v>
          </cell>
          <cell r="X240" t="str">
            <v xml:space="preserve"> </v>
          </cell>
          <cell r="Y240" t="str">
            <v xml:space="preserve"> </v>
          </cell>
          <cell r="Z240" t="str">
            <v xml:space="preserve"> </v>
          </cell>
          <cell r="AA240">
            <v>4</v>
          </cell>
        </row>
        <row r="241">
          <cell r="A241">
            <v>770268</v>
          </cell>
          <cell r="B241" t="str">
            <v xml:space="preserve"> </v>
          </cell>
          <cell r="C241" t="str">
            <v xml:space="preserve"> </v>
          </cell>
          <cell r="D241" t="str">
            <v xml:space="preserve"> </v>
          </cell>
          <cell r="E241" t="str">
            <v xml:space="preserve"> </v>
          </cell>
          <cell r="F241" t="str">
            <v xml:space="preserve"> </v>
          </cell>
          <cell r="G241" t="str">
            <v xml:space="preserve"> </v>
          </cell>
          <cell r="H241" t="str">
            <v xml:space="preserve"> </v>
          </cell>
          <cell r="I241" t="str">
            <v xml:space="preserve"> </v>
          </cell>
          <cell r="J241" t="str">
            <v>Y</v>
          </cell>
          <cell r="K241" t="str">
            <v xml:space="preserve"> </v>
          </cell>
          <cell r="L241" t="str">
            <v xml:space="preserve"> </v>
          </cell>
          <cell r="M241" t="str">
            <v xml:space="preserve"> </v>
          </cell>
          <cell r="N241" t="str">
            <v xml:space="preserve"> </v>
          </cell>
          <cell r="O241" t="str">
            <v xml:space="preserve"> </v>
          </cell>
          <cell r="P241" t="str">
            <v xml:space="preserve"> </v>
          </cell>
          <cell r="Q241" t="str">
            <v xml:space="preserve"> </v>
          </cell>
          <cell r="R241" t="str">
            <v xml:space="preserve"> </v>
          </cell>
          <cell r="S241" t="str">
            <v xml:space="preserve"> </v>
          </cell>
          <cell r="T241" t="str">
            <v xml:space="preserve"> </v>
          </cell>
          <cell r="U241" t="str">
            <v xml:space="preserve"> </v>
          </cell>
          <cell r="V241" t="str">
            <v xml:space="preserve"> </v>
          </cell>
          <cell r="W241" t="str">
            <v xml:space="preserve"> </v>
          </cell>
          <cell r="X241" t="str">
            <v xml:space="preserve"> </v>
          </cell>
          <cell r="Y241" t="str">
            <v xml:space="preserve"> </v>
          </cell>
          <cell r="Z241" t="str">
            <v xml:space="preserve"> </v>
          </cell>
          <cell r="AA241">
            <v>4</v>
          </cell>
        </row>
        <row r="242">
          <cell r="A242">
            <v>770269</v>
          </cell>
          <cell r="B242" t="str">
            <v xml:space="preserve"> </v>
          </cell>
          <cell r="C242" t="str">
            <v xml:space="preserve"> </v>
          </cell>
          <cell r="D242" t="str">
            <v xml:space="preserve"> </v>
          </cell>
          <cell r="E242" t="str">
            <v xml:space="preserve"> </v>
          </cell>
          <cell r="F242" t="str">
            <v xml:space="preserve"> </v>
          </cell>
          <cell r="G242" t="str">
            <v xml:space="preserve"> </v>
          </cell>
          <cell r="H242" t="str">
            <v xml:space="preserve"> </v>
          </cell>
          <cell r="I242" t="str">
            <v xml:space="preserve"> </v>
          </cell>
          <cell r="J242" t="str">
            <v>Y</v>
          </cell>
          <cell r="K242" t="str">
            <v xml:space="preserve"> </v>
          </cell>
          <cell r="L242" t="str">
            <v xml:space="preserve"> </v>
          </cell>
          <cell r="M242" t="str">
            <v xml:space="preserve"> </v>
          </cell>
          <cell r="N242" t="str">
            <v xml:space="preserve"> </v>
          </cell>
          <cell r="O242" t="str">
            <v xml:space="preserve"> </v>
          </cell>
          <cell r="P242" t="str">
            <v xml:space="preserve"> </v>
          </cell>
          <cell r="Q242" t="str">
            <v xml:space="preserve"> </v>
          </cell>
          <cell r="R242" t="str">
            <v xml:space="preserve"> </v>
          </cell>
          <cell r="S242" t="str">
            <v xml:space="preserve"> </v>
          </cell>
          <cell r="T242" t="str">
            <v xml:space="preserve"> </v>
          </cell>
          <cell r="U242" t="str">
            <v xml:space="preserve"> </v>
          </cell>
          <cell r="V242" t="str">
            <v xml:space="preserve"> </v>
          </cell>
          <cell r="W242" t="str">
            <v xml:space="preserve"> </v>
          </cell>
          <cell r="X242" t="str">
            <v xml:space="preserve"> </v>
          </cell>
          <cell r="Y242" t="str">
            <v xml:space="preserve"> </v>
          </cell>
          <cell r="Z242" t="str">
            <v xml:space="preserve"> </v>
          </cell>
          <cell r="AA242">
            <v>4</v>
          </cell>
        </row>
        <row r="243">
          <cell r="A243">
            <v>770273</v>
          </cell>
          <cell r="B243" t="str">
            <v xml:space="preserve"> </v>
          </cell>
          <cell r="C243" t="str">
            <v xml:space="preserve"> </v>
          </cell>
          <cell r="D243" t="str">
            <v xml:space="preserve"> </v>
          </cell>
          <cell r="E243" t="str">
            <v xml:space="preserve"> </v>
          </cell>
          <cell r="F243" t="str">
            <v xml:space="preserve"> </v>
          </cell>
          <cell r="G243" t="str">
            <v xml:space="preserve"> </v>
          </cell>
          <cell r="H243" t="str">
            <v xml:space="preserve"> </v>
          </cell>
          <cell r="I243" t="str">
            <v xml:space="preserve"> </v>
          </cell>
          <cell r="J243" t="str">
            <v>Y</v>
          </cell>
          <cell r="K243" t="str">
            <v xml:space="preserve"> </v>
          </cell>
          <cell r="L243" t="str">
            <v xml:space="preserve"> </v>
          </cell>
          <cell r="M243" t="str">
            <v xml:space="preserve"> </v>
          </cell>
          <cell r="N243" t="str">
            <v xml:space="preserve"> </v>
          </cell>
          <cell r="O243" t="str">
            <v xml:space="preserve"> </v>
          </cell>
          <cell r="P243" t="str">
            <v xml:space="preserve"> </v>
          </cell>
          <cell r="Q243" t="str">
            <v xml:space="preserve"> </v>
          </cell>
          <cell r="R243" t="str">
            <v xml:space="preserve"> </v>
          </cell>
          <cell r="S243" t="str">
            <v xml:space="preserve"> </v>
          </cell>
          <cell r="T243" t="str">
            <v xml:space="preserve"> </v>
          </cell>
          <cell r="U243" t="str">
            <v xml:space="preserve"> </v>
          </cell>
          <cell r="V243" t="str">
            <v xml:space="preserve"> </v>
          </cell>
          <cell r="W243" t="str">
            <v xml:space="preserve"> </v>
          </cell>
          <cell r="X243" t="str">
            <v xml:space="preserve"> </v>
          </cell>
          <cell r="Y243" t="str">
            <v xml:space="preserve"> </v>
          </cell>
          <cell r="Z243" t="str">
            <v xml:space="preserve"> </v>
          </cell>
          <cell r="AA243">
            <v>4</v>
          </cell>
        </row>
        <row r="244">
          <cell r="A244">
            <v>770277</v>
          </cell>
          <cell r="B244" t="str">
            <v xml:space="preserve"> </v>
          </cell>
          <cell r="C244" t="str">
            <v xml:space="preserve"> </v>
          </cell>
          <cell r="D244" t="str">
            <v xml:space="preserve"> </v>
          </cell>
          <cell r="E244" t="str">
            <v xml:space="preserve"> </v>
          </cell>
          <cell r="F244" t="str">
            <v xml:space="preserve"> </v>
          </cell>
          <cell r="G244" t="str">
            <v xml:space="preserve"> </v>
          </cell>
          <cell r="H244" t="str">
            <v xml:space="preserve"> </v>
          </cell>
          <cell r="I244" t="str">
            <v xml:space="preserve"> </v>
          </cell>
          <cell r="J244" t="str">
            <v>Y</v>
          </cell>
          <cell r="K244" t="str">
            <v xml:space="preserve"> </v>
          </cell>
          <cell r="L244" t="str">
            <v xml:space="preserve"> </v>
          </cell>
          <cell r="M244" t="str">
            <v xml:space="preserve"> </v>
          </cell>
          <cell r="N244" t="str">
            <v xml:space="preserve"> </v>
          </cell>
          <cell r="O244" t="str">
            <v xml:space="preserve"> </v>
          </cell>
          <cell r="P244" t="str">
            <v xml:space="preserve"> </v>
          </cell>
          <cell r="Q244" t="str">
            <v xml:space="preserve"> </v>
          </cell>
          <cell r="R244" t="str">
            <v xml:space="preserve"> </v>
          </cell>
          <cell r="S244" t="str">
            <v xml:space="preserve"> </v>
          </cell>
          <cell r="T244" t="str">
            <v xml:space="preserve"> </v>
          </cell>
          <cell r="U244" t="str">
            <v xml:space="preserve"> </v>
          </cell>
          <cell r="V244" t="str">
            <v xml:space="preserve"> </v>
          </cell>
          <cell r="W244" t="str">
            <v xml:space="preserve"> </v>
          </cell>
          <cell r="X244" t="str">
            <v xml:space="preserve"> </v>
          </cell>
          <cell r="Y244" t="str">
            <v xml:space="preserve"> </v>
          </cell>
          <cell r="Z244" t="str">
            <v xml:space="preserve"> </v>
          </cell>
          <cell r="AA244">
            <v>4</v>
          </cell>
        </row>
        <row r="245">
          <cell r="A245">
            <v>770281</v>
          </cell>
          <cell r="B245" t="str">
            <v xml:space="preserve"> </v>
          </cell>
          <cell r="C245" t="str">
            <v xml:space="preserve"> </v>
          </cell>
          <cell r="D245" t="str">
            <v xml:space="preserve"> </v>
          </cell>
          <cell r="E245" t="str">
            <v xml:space="preserve"> </v>
          </cell>
          <cell r="F245" t="str">
            <v xml:space="preserve"> </v>
          </cell>
          <cell r="G245" t="str">
            <v xml:space="preserve"> </v>
          </cell>
          <cell r="H245" t="str">
            <v xml:space="preserve"> </v>
          </cell>
          <cell r="I245" t="str">
            <v xml:space="preserve"> </v>
          </cell>
          <cell r="J245" t="str">
            <v>Y</v>
          </cell>
          <cell r="K245" t="str">
            <v xml:space="preserve"> </v>
          </cell>
          <cell r="L245" t="str">
            <v xml:space="preserve"> </v>
          </cell>
          <cell r="M245" t="str">
            <v xml:space="preserve"> </v>
          </cell>
          <cell r="N245" t="str">
            <v xml:space="preserve"> </v>
          </cell>
          <cell r="O245" t="str">
            <v xml:space="preserve"> </v>
          </cell>
          <cell r="P245" t="str">
            <v xml:space="preserve"> </v>
          </cell>
          <cell r="Q245" t="str">
            <v xml:space="preserve"> </v>
          </cell>
          <cell r="R245" t="str">
            <v xml:space="preserve"> </v>
          </cell>
          <cell r="S245" t="str">
            <v xml:space="preserve"> </v>
          </cell>
          <cell r="T245" t="str">
            <v xml:space="preserve"> </v>
          </cell>
          <cell r="U245" t="str">
            <v xml:space="preserve"> </v>
          </cell>
          <cell r="V245" t="str">
            <v xml:space="preserve"> </v>
          </cell>
          <cell r="W245" t="str">
            <v xml:space="preserve"> </v>
          </cell>
          <cell r="X245" t="str">
            <v xml:space="preserve"> </v>
          </cell>
          <cell r="Y245" t="str">
            <v xml:space="preserve"> </v>
          </cell>
          <cell r="Z245" t="str">
            <v xml:space="preserve"> </v>
          </cell>
          <cell r="AA245">
            <v>4</v>
          </cell>
        </row>
        <row r="246">
          <cell r="A246">
            <v>770282</v>
          </cell>
          <cell r="B246" t="str">
            <v xml:space="preserve"> </v>
          </cell>
          <cell r="C246" t="str">
            <v xml:space="preserve"> </v>
          </cell>
          <cell r="D246" t="str">
            <v xml:space="preserve"> </v>
          </cell>
          <cell r="E246" t="str">
            <v xml:space="preserve"> </v>
          </cell>
          <cell r="F246" t="str">
            <v xml:space="preserve"> </v>
          </cell>
          <cell r="G246" t="str">
            <v xml:space="preserve"> </v>
          </cell>
          <cell r="H246" t="str">
            <v xml:space="preserve"> </v>
          </cell>
          <cell r="I246" t="str">
            <v xml:space="preserve"> </v>
          </cell>
          <cell r="J246" t="str">
            <v xml:space="preserve"> </v>
          </cell>
          <cell r="K246" t="str">
            <v xml:space="preserve"> </v>
          </cell>
          <cell r="L246" t="str">
            <v xml:space="preserve"> </v>
          </cell>
          <cell r="M246" t="str">
            <v xml:space="preserve"> </v>
          </cell>
          <cell r="N246" t="str">
            <v xml:space="preserve"> </v>
          </cell>
          <cell r="O246" t="str">
            <v>Y</v>
          </cell>
          <cell r="P246" t="str">
            <v xml:space="preserve"> </v>
          </cell>
          <cell r="Q246" t="str">
            <v xml:space="preserve"> </v>
          </cell>
          <cell r="R246" t="str">
            <v xml:space="preserve"> </v>
          </cell>
          <cell r="S246" t="str">
            <v xml:space="preserve"> </v>
          </cell>
          <cell r="T246" t="str">
            <v xml:space="preserve"> </v>
          </cell>
          <cell r="U246" t="str">
            <v xml:space="preserve"> </v>
          </cell>
          <cell r="V246" t="str">
            <v xml:space="preserve"> </v>
          </cell>
          <cell r="W246" t="str">
            <v xml:space="preserve"> </v>
          </cell>
          <cell r="X246" t="str">
            <v xml:space="preserve"> </v>
          </cell>
          <cell r="Y246" t="str">
            <v xml:space="preserve"> </v>
          </cell>
          <cell r="Z246" t="str">
            <v xml:space="preserve"> </v>
          </cell>
          <cell r="AA246">
            <v>4</v>
          </cell>
        </row>
        <row r="247">
          <cell r="A247">
            <v>770286</v>
          </cell>
          <cell r="B247" t="str">
            <v xml:space="preserve"> </v>
          </cell>
          <cell r="C247" t="str">
            <v xml:space="preserve"> </v>
          </cell>
          <cell r="D247" t="str">
            <v xml:space="preserve"> </v>
          </cell>
          <cell r="E247" t="str">
            <v xml:space="preserve"> </v>
          </cell>
          <cell r="F247" t="str">
            <v xml:space="preserve"> </v>
          </cell>
          <cell r="G247" t="str">
            <v xml:space="preserve"> </v>
          </cell>
          <cell r="H247" t="str">
            <v xml:space="preserve"> </v>
          </cell>
          <cell r="I247" t="str">
            <v xml:space="preserve"> </v>
          </cell>
          <cell r="J247" t="str">
            <v xml:space="preserve"> </v>
          </cell>
          <cell r="K247" t="str">
            <v xml:space="preserve"> </v>
          </cell>
          <cell r="L247" t="str">
            <v xml:space="preserve"> </v>
          </cell>
          <cell r="M247" t="str">
            <v xml:space="preserve"> </v>
          </cell>
          <cell r="N247" t="str">
            <v xml:space="preserve"> </v>
          </cell>
          <cell r="O247" t="str">
            <v>Y</v>
          </cell>
          <cell r="P247" t="str">
            <v xml:space="preserve"> </v>
          </cell>
          <cell r="Q247" t="str">
            <v xml:space="preserve"> </v>
          </cell>
          <cell r="R247" t="str">
            <v xml:space="preserve"> </v>
          </cell>
          <cell r="S247" t="str">
            <v xml:space="preserve"> </v>
          </cell>
          <cell r="T247" t="str">
            <v xml:space="preserve"> </v>
          </cell>
          <cell r="U247" t="str">
            <v xml:space="preserve"> </v>
          </cell>
          <cell r="V247" t="str">
            <v xml:space="preserve"> </v>
          </cell>
          <cell r="W247" t="str">
            <v xml:space="preserve"> </v>
          </cell>
          <cell r="X247" t="str">
            <v xml:space="preserve"> </v>
          </cell>
          <cell r="Y247" t="str">
            <v xml:space="preserve"> </v>
          </cell>
          <cell r="Z247" t="str">
            <v xml:space="preserve"> </v>
          </cell>
          <cell r="AA247">
            <v>4</v>
          </cell>
        </row>
        <row r="248">
          <cell r="A248">
            <v>770287</v>
          </cell>
          <cell r="B248" t="str">
            <v xml:space="preserve"> </v>
          </cell>
          <cell r="C248" t="str">
            <v xml:space="preserve"> </v>
          </cell>
          <cell r="D248" t="str">
            <v xml:space="preserve"> </v>
          </cell>
          <cell r="E248" t="str">
            <v xml:space="preserve"> </v>
          </cell>
          <cell r="F248" t="str">
            <v xml:space="preserve"> </v>
          </cell>
          <cell r="G248" t="str">
            <v xml:space="preserve"> </v>
          </cell>
          <cell r="H248" t="str">
            <v xml:space="preserve"> </v>
          </cell>
          <cell r="I248" t="str">
            <v xml:space="preserve"> </v>
          </cell>
          <cell r="J248" t="str">
            <v>Y</v>
          </cell>
          <cell r="K248" t="str">
            <v xml:space="preserve"> </v>
          </cell>
          <cell r="L248" t="str">
            <v xml:space="preserve"> </v>
          </cell>
          <cell r="M248" t="str">
            <v xml:space="preserve"> </v>
          </cell>
          <cell r="N248" t="str">
            <v xml:space="preserve"> </v>
          </cell>
          <cell r="O248" t="str">
            <v xml:space="preserve"> </v>
          </cell>
          <cell r="P248" t="str">
            <v xml:space="preserve"> </v>
          </cell>
          <cell r="Q248" t="str">
            <v xml:space="preserve"> </v>
          </cell>
          <cell r="R248" t="str">
            <v xml:space="preserve"> </v>
          </cell>
          <cell r="S248" t="str">
            <v xml:space="preserve"> </v>
          </cell>
          <cell r="T248" t="str">
            <v xml:space="preserve"> </v>
          </cell>
          <cell r="U248" t="str">
            <v xml:space="preserve"> </v>
          </cell>
          <cell r="V248" t="str">
            <v xml:space="preserve"> </v>
          </cell>
          <cell r="W248" t="str">
            <v xml:space="preserve"> </v>
          </cell>
          <cell r="X248" t="str">
            <v xml:space="preserve"> </v>
          </cell>
          <cell r="Y248" t="str">
            <v xml:space="preserve"> </v>
          </cell>
          <cell r="Z248" t="str">
            <v xml:space="preserve"> </v>
          </cell>
          <cell r="AA248">
            <v>4</v>
          </cell>
        </row>
        <row r="249">
          <cell r="A249">
            <v>770288</v>
          </cell>
          <cell r="B249" t="str">
            <v xml:space="preserve"> </v>
          </cell>
          <cell r="C249" t="str">
            <v xml:space="preserve"> </v>
          </cell>
          <cell r="D249" t="str">
            <v xml:space="preserve"> </v>
          </cell>
          <cell r="E249" t="str">
            <v xml:space="preserve"> </v>
          </cell>
          <cell r="F249" t="str">
            <v xml:space="preserve"> </v>
          </cell>
          <cell r="G249" t="str">
            <v xml:space="preserve"> </v>
          </cell>
          <cell r="H249" t="str">
            <v xml:space="preserve"> </v>
          </cell>
          <cell r="I249" t="str">
            <v xml:space="preserve"> </v>
          </cell>
          <cell r="J249" t="str">
            <v xml:space="preserve"> </v>
          </cell>
          <cell r="K249" t="str">
            <v xml:space="preserve"> </v>
          </cell>
          <cell r="L249" t="str">
            <v xml:space="preserve"> </v>
          </cell>
          <cell r="M249" t="str">
            <v xml:space="preserve"> </v>
          </cell>
          <cell r="N249" t="str">
            <v xml:space="preserve"> </v>
          </cell>
          <cell r="O249" t="str">
            <v>Y</v>
          </cell>
          <cell r="P249" t="str">
            <v xml:space="preserve"> </v>
          </cell>
          <cell r="Q249" t="str">
            <v xml:space="preserve"> </v>
          </cell>
          <cell r="R249" t="str">
            <v xml:space="preserve"> </v>
          </cell>
          <cell r="S249" t="str">
            <v xml:space="preserve"> </v>
          </cell>
          <cell r="T249" t="str">
            <v xml:space="preserve"> </v>
          </cell>
          <cell r="U249" t="str">
            <v xml:space="preserve"> </v>
          </cell>
          <cell r="V249" t="str">
            <v xml:space="preserve"> </v>
          </cell>
          <cell r="W249" t="str">
            <v xml:space="preserve"> </v>
          </cell>
          <cell r="X249" t="str">
            <v xml:space="preserve"> </v>
          </cell>
          <cell r="Y249" t="str">
            <v xml:space="preserve"> </v>
          </cell>
          <cell r="Z249" t="str">
            <v xml:space="preserve"> </v>
          </cell>
          <cell r="AA249">
            <v>4</v>
          </cell>
        </row>
        <row r="250">
          <cell r="A250">
            <v>770289</v>
          </cell>
          <cell r="B250" t="str">
            <v xml:space="preserve"> </v>
          </cell>
          <cell r="C250" t="str">
            <v xml:space="preserve"> </v>
          </cell>
          <cell r="D250" t="str">
            <v xml:space="preserve"> </v>
          </cell>
          <cell r="E250" t="str">
            <v xml:space="preserve"> </v>
          </cell>
          <cell r="F250" t="str">
            <v xml:space="preserve"> </v>
          </cell>
          <cell r="G250" t="str">
            <v xml:space="preserve"> </v>
          </cell>
          <cell r="H250" t="str">
            <v xml:space="preserve"> </v>
          </cell>
          <cell r="I250" t="str">
            <v xml:space="preserve"> </v>
          </cell>
          <cell r="J250" t="str">
            <v>Y</v>
          </cell>
          <cell r="K250" t="str">
            <v xml:space="preserve"> </v>
          </cell>
          <cell r="L250" t="str">
            <v xml:space="preserve"> </v>
          </cell>
          <cell r="M250" t="str">
            <v xml:space="preserve"> </v>
          </cell>
          <cell r="N250" t="str">
            <v xml:space="preserve"> </v>
          </cell>
          <cell r="O250" t="str">
            <v xml:space="preserve"> </v>
          </cell>
          <cell r="P250" t="str">
            <v xml:space="preserve"> </v>
          </cell>
          <cell r="Q250" t="str">
            <v xml:space="preserve"> </v>
          </cell>
          <cell r="R250" t="str">
            <v xml:space="preserve"> </v>
          </cell>
          <cell r="S250" t="str">
            <v xml:space="preserve"> </v>
          </cell>
          <cell r="T250" t="str">
            <v xml:space="preserve"> </v>
          </cell>
          <cell r="U250" t="str">
            <v xml:space="preserve"> </v>
          </cell>
          <cell r="V250" t="str">
            <v xml:space="preserve"> </v>
          </cell>
          <cell r="W250" t="str">
            <v xml:space="preserve"> </v>
          </cell>
          <cell r="X250" t="str">
            <v xml:space="preserve"> </v>
          </cell>
          <cell r="Y250" t="str">
            <v xml:space="preserve"> </v>
          </cell>
          <cell r="Z250" t="str">
            <v xml:space="preserve"> </v>
          </cell>
          <cell r="AA250">
            <v>4</v>
          </cell>
        </row>
        <row r="251">
          <cell r="A251">
            <v>770290</v>
          </cell>
          <cell r="B251" t="str">
            <v xml:space="preserve"> </v>
          </cell>
          <cell r="C251" t="str">
            <v xml:space="preserve"> </v>
          </cell>
          <cell r="D251" t="str">
            <v xml:space="preserve"> </v>
          </cell>
          <cell r="E251" t="str">
            <v>Y</v>
          </cell>
          <cell r="F251" t="str">
            <v xml:space="preserve"> </v>
          </cell>
          <cell r="G251" t="str">
            <v xml:space="preserve"> </v>
          </cell>
          <cell r="H251" t="str">
            <v xml:space="preserve"> </v>
          </cell>
          <cell r="I251" t="str">
            <v xml:space="preserve"> </v>
          </cell>
          <cell r="J251" t="str">
            <v xml:space="preserve"> </v>
          </cell>
          <cell r="K251" t="str">
            <v xml:space="preserve"> </v>
          </cell>
          <cell r="L251" t="str">
            <v xml:space="preserve"> </v>
          </cell>
          <cell r="M251" t="str">
            <v xml:space="preserve"> </v>
          </cell>
          <cell r="N251" t="str">
            <v xml:space="preserve"> </v>
          </cell>
          <cell r="O251" t="str">
            <v xml:space="preserve"> </v>
          </cell>
          <cell r="P251" t="str">
            <v xml:space="preserve"> </v>
          </cell>
          <cell r="Q251" t="str">
            <v xml:space="preserve"> </v>
          </cell>
          <cell r="R251" t="str">
            <v xml:space="preserve"> </v>
          </cell>
          <cell r="S251" t="str">
            <v xml:space="preserve"> </v>
          </cell>
          <cell r="T251" t="str">
            <v xml:space="preserve"> </v>
          </cell>
          <cell r="U251" t="str">
            <v xml:space="preserve"> </v>
          </cell>
          <cell r="V251" t="str">
            <v xml:space="preserve"> </v>
          </cell>
          <cell r="W251" t="str">
            <v xml:space="preserve"> </v>
          </cell>
          <cell r="X251" t="str">
            <v xml:space="preserve"> </v>
          </cell>
          <cell r="Y251" t="str">
            <v xml:space="preserve"> </v>
          </cell>
          <cell r="Z251" t="str">
            <v xml:space="preserve"> </v>
          </cell>
          <cell r="AA251">
            <v>4</v>
          </cell>
        </row>
        <row r="252">
          <cell r="A252">
            <v>770296</v>
          </cell>
          <cell r="B252" t="str">
            <v xml:space="preserve"> </v>
          </cell>
          <cell r="C252" t="str">
            <v xml:space="preserve"> </v>
          </cell>
          <cell r="D252" t="str">
            <v xml:space="preserve"> </v>
          </cell>
          <cell r="E252" t="str">
            <v xml:space="preserve"> </v>
          </cell>
          <cell r="F252" t="str">
            <v xml:space="preserve"> </v>
          </cell>
          <cell r="G252" t="str">
            <v xml:space="preserve"> </v>
          </cell>
          <cell r="H252" t="str">
            <v xml:space="preserve"> </v>
          </cell>
          <cell r="I252" t="str">
            <v xml:space="preserve"> </v>
          </cell>
          <cell r="J252" t="str">
            <v xml:space="preserve"> </v>
          </cell>
          <cell r="K252" t="str">
            <v xml:space="preserve"> </v>
          </cell>
          <cell r="L252" t="str">
            <v xml:space="preserve"> </v>
          </cell>
          <cell r="M252" t="str">
            <v xml:space="preserve"> </v>
          </cell>
          <cell r="N252" t="str">
            <v xml:space="preserve"> </v>
          </cell>
          <cell r="O252" t="str">
            <v>Y</v>
          </cell>
          <cell r="P252" t="str">
            <v xml:space="preserve"> </v>
          </cell>
          <cell r="Q252" t="str">
            <v xml:space="preserve"> </v>
          </cell>
          <cell r="R252" t="str">
            <v xml:space="preserve"> </v>
          </cell>
          <cell r="S252" t="str">
            <v xml:space="preserve"> </v>
          </cell>
          <cell r="T252" t="str">
            <v xml:space="preserve"> </v>
          </cell>
          <cell r="U252" t="str">
            <v xml:space="preserve"> </v>
          </cell>
          <cell r="V252" t="str">
            <v xml:space="preserve"> </v>
          </cell>
          <cell r="W252" t="str">
            <v xml:space="preserve"> </v>
          </cell>
          <cell r="X252" t="str">
            <v xml:space="preserve"> </v>
          </cell>
          <cell r="Y252" t="str">
            <v xml:space="preserve"> </v>
          </cell>
          <cell r="Z252" t="str">
            <v xml:space="preserve"> </v>
          </cell>
          <cell r="AA252">
            <v>4</v>
          </cell>
        </row>
        <row r="253">
          <cell r="A253">
            <v>770297</v>
          </cell>
          <cell r="B253" t="str">
            <v xml:space="preserve"> </v>
          </cell>
          <cell r="C253" t="str">
            <v xml:space="preserve"> </v>
          </cell>
          <cell r="D253" t="str">
            <v xml:space="preserve"> </v>
          </cell>
          <cell r="E253" t="str">
            <v xml:space="preserve"> </v>
          </cell>
          <cell r="F253" t="str">
            <v xml:space="preserve"> </v>
          </cell>
          <cell r="G253" t="str">
            <v xml:space="preserve"> </v>
          </cell>
          <cell r="H253" t="str">
            <v xml:space="preserve"> </v>
          </cell>
          <cell r="I253" t="str">
            <v xml:space="preserve"> </v>
          </cell>
          <cell r="J253" t="str">
            <v xml:space="preserve"> </v>
          </cell>
          <cell r="K253" t="str">
            <v xml:space="preserve"> </v>
          </cell>
          <cell r="L253" t="str">
            <v xml:space="preserve"> </v>
          </cell>
          <cell r="M253" t="str">
            <v xml:space="preserve"> </v>
          </cell>
          <cell r="N253" t="str">
            <v xml:space="preserve"> </v>
          </cell>
          <cell r="O253" t="str">
            <v>Y</v>
          </cell>
          <cell r="P253" t="str">
            <v xml:space="preserve"> </v>
          </cell>
          <cell r="Q253" t="str">
            <v xml:space="preserve"> </v>
          </cell>
          <cell r="R253" t="str">
            <v xml:space="preserve"> </v>
          </cell>
          <cell r="S253" t="str">
            <v xml:space="preserve"> </v>
          </cell>
          <cell r="T253" t="str">
            <v xml:space="preserve"> </v>
          </cell>
          <cell r="U253" t="str">
            <v xml:space="preserve"> </v>
          </cell>
          <cell r="V253" t="str">
            <v xml:space="preserve"> </v>
          </cell>
          <cell r="W253" t="str">
            <v xml:space="preserve"> </v>
          </cell>
          <cell r="X253" t="str">
            <v xml:space="preserve"> </v>
          </cell>
          <cell r="Y253" t="str">
            <v xml:space="preserve"> </v>
          </cell>
          <cell r="Z253" t="str">
            <v xml:space="preserve"> </v>
          </cell>
          <cell r="AA253">
            <v>4</v>
          </cell>
        </row>
        <row r="254">
          <cell r="A254">
            <v>770298</v>
          </cell>
          <cell r="B254" t="str">
            <v xml:space="preserve"> </v>
          </cell>
          <cell r="C254" t="str">
            <v xml:space="preserve"> </v>
          </cell>
          <cell r="D254" t="str">
            <v xml:space="preserve"> </v>
          </cell>
          <cell r="E254" t="str">
            <v xml:space="preserve"> </v>
          </cell>
          <cell r="F254" t="str">
            <v xml:space="preserve"> </v>
          </cell>
          <cell r="G254" t="str">
            <v xml:space="preserve"> </v>
          </cell>
          <cell r="H254" t="str">
            <v xml:space="preserve"> </v>
          </cell>
          <cell r="I254" t="str">
            <v xml:space="preserve"> </v>
          </cell>
          <cell r="J254" t="str">
            <v xml:space="preserve"> </v>
          </cell>
          <cell r="K254" t="str">
            <v xml:space="preserve"> </v>
          </cell>
          <cell r="L254" t="str">
            <v xml:space="preserve"> </v>
          </cell>
          <cell r="M254" t="str">
            <v xml:space="preserve"> </v>
          </cell>
          <cell r="N254" t="str">
            <v xml:space="preserve"> </v>
          </cell>
          <cell r="O254" t="str">
            <v xml:space="preserve"> </v>
          </cell>
          <cell r="P254" t="str">
            <v xml:space="preserve"> </v>
          </cell>
          <cell r="Q254" t="str">
            <v xml:space="preserve"> </v>
          </cell>
          <cell r="R254" t="str">
            <v xml:space="preserve"> </v>
          </cell>
          <cell r="S254" t="str">
            <v xml:space="preserve"> </v>
          </cell>
          <cell r="T254" t="str">
            <v>Y</v>
          </cell>
          <cell r="U254" t="str">
            <v xml:space="preserve"> </v>
          </cell>
          <cell r="V254" t="str">
            <v xml:space="preserve"> </v>
          </cell>
          <cell r="W254" t="str">
            <v xml:space="preserve"> </v>
          </cell>
          <cell r="X254" t="str">
            <v xml:space="preserve"> </v>
          </cell>
          <cell r="Y254" t="str">
            <v xml:space="preserve"> </v>
          </cell>
          <cell r="Z254" t="str">
            <v xml:space="preserve"> </v>
          </cell>
          <cell r="AA254">
            <v>4</v>
          </cell>
        </row>
        <row r="255">
          <cell r="A255">
            <v>770300</v>
          </cell>
          <cell r="B255" t="str">
            <v xml:space="preserve"> </v>
          </cell>
          <cell r="C255" t="str">
            <v xml:space="preserve"> </v>
          </cell>
          <cell r="D255" t="str">
            <v xml:space="preserve"> </v>
          </cell>
          <cell r="E255" t="str">
            <v xml:space="preserve"> </v>
          </cell>
          <cell r="F255" t="str">
            <v xml:space="preserve"> </v>
          </cell>
          <cell r="G255" t="str">
            <v xml:space="preserve"> </v>
          </cell>
          <cell r="H255" t="str">
            <v xml:space="preserve"> </v>
          </cell>
          <cell r="I255" t="str">
            <v xml:space="preserve"> </v>
          </cell>
          <cell r="J255" t="str">
            <v>Y</v>
          </cell>
          <cell r="K255" t="str">
            <v xml:space="preserve"> </v>
          </cell>
          <cell r="L255" t="str">
            <v xml:space="preserve"> </v>
          </cell>
          <cell r="M255" t="str">
            <v xml:space="preserve"> </v>
          </cell>
          <cell r="N255" t="str">
            <v xml:space="preserve"> </v>
          </cell>
          <cell r="O255" t="str">
            <v xml:space="preserve"> </v>
          </cell>
          <cell r="P255" t="str">
            <v xml:space="preserve"> </v>
          </cell>
          <cell r="Q255" t="str">
            <v xml:space="preserve"> </v>
          </cell>
          <cell r="R255" t="str">
            <v xml:space="preserve"> </v>
          </cell>
          <cell r="S255" t="str">
            <v xml:space="preserve"> </v>
          </cell>
          <cell r="T255" t="str">
            <v xml:space="preserve"> </v>
          </cell>
          <cell r="U255" t="str">
            <v xml:space="preserve"> </v>
          </cell>
          <cell r="V255" t="str">
            <v xml:space="preserve"> </v>
          </cell>
          <cell r="W255" t="str">
            <v xml:space="preserve"> </v>
          </cell>
          <cell r="X255" t="str">
            <v xml:space="preserve"> </v>
          </cell>
          <cell r="Y255" t="str">
            <v xml:space="preserve"> </v>
          </cell>
          <cell r="Z255" t="str">
            <v xml:space="preserve"> </v>
          </cell>
          <cell r="AA255">
            <v>4</v>
          </cell>
        </row>
        <row r="256">
          <cell r="A256">
            <v>770303</v>
          </cell>
          <cell r="B256" t="str">
            <v xml:space="preserve"> </v>
          </cell>
          <cell r="C256" t="str">
            <v xml:space="preserve"> </v>
          </cell>
          <cell r="D256" t="str">
            <v xml:space="preserve"> </v>
          </cell>
          <cell r="E256" t="str">
            <v xml:space="preserve"> </v>
          </cell>
          <cell r="F256" t="str">
            <v xml:space="preserve"> </v>
          </cell>
          <cell r="G256" t="str">
            <v xml:space="preserve"> </v>
          </cell>
          <cell r="H256" t="str">
            <v xml:space="preserve"> </v>
          </cell>
          <cell r="I256" t="str">
            <v xml:space="preserve"> </v>
          </cell>
          <cell r="J256" t="str">
            <v>Y</v>
          </cell>
          <cell r="K256" t="str">
            <v xml:space="preserve"> </v>
          </cell>
          <cell r="L256" t="str">
            <v xml:space="preserve"> </v>
          </cell>
          <cell r="M256" t="str">
            <v xml:space="preserve"> </v>
          </cell>
          <cell r="N256" t="str">
            <v xml:space="preserve"> </v>
          </cell>
          <cell r="O256" t="str">
            <v xml:space="preserve"> </v>
          </cell>
          <cell r="P256" t="str">
            <v xml:space="preserve"> </v>
          </cell>
          <cell r="Q256" t="str">
            <v xml:space="preserve"> </v>
          </cell>
          <cell r="R256" t="str">
            <v xml:space="preserve"> </v>
          </cell>
          <cell r="S256" t="str">
            <v xml:space="preserve"> </v>
          </cell>
          <cell r="T256" t="str">
            <v xml:space="preserve"> </v>
          </cell>
          <cell r="U256" t="str">
            <v xml:space="preserve"> </v>
          </cell>
          <cell r="V256" t="str">
            <v xml:space="preserve"> </v>
          </cell>
          <cell r="W256" t="str">
            <v xml:space="preserve"> </v>
          </cell>
          <cell r="X256" t="str">
            <v xml:space="preserve"> </v>
          </cell>
          <cell r="Y256" t="str">
            <v xml:space="preserve"> </v>
          </cell>
          <cell r="Z256" t="str">
            <v xml:space="preserve"> </v>
          </cell>
          <cell r="AA256">
            <v>4</v>
          </cell>
        </row>
        <row r="257">
          <cell r="A257">
            <v>770306</v>
          </cell>
          <cell r="B257" t="str">
            <v xml:space="preserve"> </v>
          </cell>
          <cell r="C257" t="str">
            <v xml:space="preserve"> </v>
          </cell>
          <cell r="D257" t="str">
            <v xml:space="preserve"> </v>
          </cell>
          <cell r="E257" t="str">
            <v xml:space="preserve"> </v>
          </cell>
          <cell r="F257" t="str">
            <v xml:space="preserve"> </v>
          </cell>
          <cell r="G257" t="str">
            <v xml:space="preserve"> </v>
          </cell>
          <cell r="H257" t="str">
            <v xml:space="preserve"> </v>
          </cell>
          <cell r="I257" t="str">
            <v xml:space="preserve"> </v>
          </cell>
          <cell r="J257" t="str">
            <v xml:space="preserve"> </v>
          </cell>
          <cell r="K257" t="str">
            <v xml:space="preserve"> </v>
          </cell>
          <cell r="L257" t="str">
            <v xml:space="preserve"> </v>
          </cell>
          <cell r="M257" t="str">
            <v xml:space="preserve"> </v>
          </cell>
          <cell r="N257" t="str">
            <v xml:space="preserve"> </v>
          </cell>
          <cell r="O257" t="str">
            <v xml:space="preserve"> </v>
          </cell>
          <cell r="P257" t="str">
            <v xml:space="preserve"> </v>
          </cell>
          <cell r="Q257" t="str">
            <v xml:space="preserve"> </v>
          </cell>
          <cell r="R257" t="str">
            <v xml:space="preserve"> </v>
          </cell>
          <cell r="S257" t="str">
            <v xml:space="preserve"> </v>
          </cell>
          <cell r="T257" t="str">
            <v>Y</v>
          </cell>
          <cell r="U257" t="str">
            <v xml:space="preserve"> </v>
          </cell>
          <cell r="V257" t="str">
            <v xml:space="preserve"> </v>
          </cell>
          <cell r="W257" t="str">
            <v xml:space="preserve"> </v>
          </cell>
          <cell r="X257" t="str">
            <v xml:space="preserve"> </v>
          </cell>
          <cell r="Y257" t="str">
            <v xml:space="preserve"> </v>
          </cell>
          <cell r="Z257" t="str">
            <v xml:space="preserve"> </v>
          </cell>
          <cell r="AA257">
            <v>4</v>
          </cell>
        </row>
        <row r="258">
          <cell r="A258">
            <v>770308</v>
          </cell>
          <cell r="B258" t="str">
            <v xml:space="preserve"> </v>
          </cell>
          <cell r="C258" t="str">
            <v xml:space="preserve"> </v>
          </cell>
          <cell r="D258" t="str">
            <v xml:space="preserve"> </v>
          </cell>
          <cell r="E258" t="str">
            <v xml:space="preserve"> </v>
          </cell>
          <cell r="F258" t="str">
            <v xml:space="preserve"> </v>
          </cell>
          <cell r="G258" t="str">
            <v xml:space="preserve"> </v>
          </cell>
          <cell r="H258" t="str">
            <v xml:space="preserve"> </v>
          </cell>
          <cell r="I258" t="str">
            <v xml:space="preserve"> </v>
          </cell>
          <cell r="J258" t="str">
            <v xml:space="preserve"> </v>
          </cell>
          <cell r="K258" t="str">
            <v xml:space="preserve"> </v>
          </cell>
          <cell r="L258" t="str">
            <v xml:space="preserve"> </v>
          </cell>
          <cell r="M258" t="str">
            <v xml:space="preserve"> </v>
          </cell>
          <cell r="N258" t="str">
            <v xml:space="preserve"> </v>
          </cell>
          <cell r="O258" t="str">
            <v xml:space="preserve"> </v>
          </cell>
          <cell r="P258" t="str">
            <v xml:space="preserve"> </v>
          </cell>
          <cell r="Q258" t="str">
            <v xml:space="preserve"> </v>
          </cell>
          <cell r="R258" t="str">
            <v>Y</v>
          </cell>
          <cell r="S258" t="str">
            <v xml:space="preserve"> </v>
          </cell>
          <cell r="T258" t="str">
            <v xml:space="preserve"> </v>
          </cell>
          <cell r="U258" t="str">
            <v xml:space="preserve"> </v>
          </cell>
          <cell r="V258" t="str">
            <v xml:space="preserve"> </v>
          </cell>
          <cell r="W258" t="str">
            <v xml:space="preserve"> </v>
          </cell>
          <cell r="X258" t="str">
            <v xml:space="preserve"> </v>
          </cell>
          <cell r="Y258" t="str">
            <v xml:space="preserve"> </v>
          </cell>
          <cell r="Z258" t="str">
            <v xml:space="preserve"> </v>
          </cell>
          <cell r="AA258">
            <v>2</v>
          </cell>
        </row>
        <row r="259">
          <cell r="A259">
            <v>770309</v>
          </cell>
          <cell r="B259" t="str">
            <v xml:space="preserve"> </v>
          </cell>
          <cell r="C259" t="str">
            <v xml:space="preserve"> </v>
          </cell>
          <cell r="D259" t="str">
            <v xml:space="preserve"> </v>
          </cell>
          <cell r="E259" t="str">
            <v xml:space="preserve"> </v>
          </cell>
          <cell r="F259" t="str">
            <v xml:space="preserve"> </v>
          </cell>
          <cell r="G259" t="str">
            <v xml:space="preserve"> </v>
          </cell>
          <cell r="H259" t="str">
            <v xml:space="preserve"> </v>
          </cell>
          <cell r="I259" t="str">
            <v xml:space="preserve"> </v>
          </cell>
          <cell r="J259" t="str">
            <v xml:space="preserve"> </v>
          </cell>
          <cell r="K259" t="str">
            <v xml:space="preserve"> </v>
          </cell>
          <cell r="L259" t="str">
            <v xml:space="preserve"> </v>
          </cell>
          <cell r="M259" t="str">
            <v xml:space="preserve"> </v>
          </cell>
          <cell r="N259" t="str">
            <v xml:space="preserve"> </v>
          </cell>
          <cell r="O259" t="str">
            <v xml:space="preserve"> </v>
          </cell>
          <cell r="P259" t="str">
            <v xml:space="preserve"> </v>
          </cell>
          <cell r="Q259" t="str">
            <v xml:space="preserve"> </v>
          </cell>
          <cell r="R259" t="str">
            <v xml:space="preserve"> </v>
          </cell>
          <cell r="S259" t="str">
            <v xml:space="preserve"> </v>
          </cell>
          <cell r="T259" t="str">
            <v xml:space="preserve"> </v>
          </cell>
          <cell r="U259" t="str">
            <v xml:space="preserve"> </v>
          </cell>
          <cell r="V259" t="str">
            <v xml:space="preserve"> </v>
          </cell>
          <cell r="W259" t="str">
            <v xml:space="preserve"> </v>
          </cell>
          <cell r="X259" t="str">
            <v xml:space="preserve"> </v>
          </cell>
          <cell r="Y259" t="str">
            <v>Y</v>
          </cell>
          <cell r="Z259" t="str">
            <v xml:space="preserve"> </v>
          </cell>
          <cell r="AA259">
            <v>4</v>
          </cell>
        </row>
        <row r="260">
          <cell r="A260">
            <v>770310</v>
          </cell>
          <cell r="B260" t="str">
            <v xml:space="preserve"> </v>
          </cell>
          <cell r="C260" t="str">
            <v xml:space="preserve"> </v>
          </cell>
          <cell r="D260" t="str">
            <v xml:space="preserve"> </v>
          </cell>
          <cell r="E260" t="str">
            <v>Y</v>
          </cell>
          <cell r="F260" t="str">
            <v xml:space="preserve"> </v>
          </cell>
          <cell r="G260" t="str">
            <v xml:space="preserve"> </v>
          </cell>
          <cell r="H260" t="str">
            <v xml:space="preserve"> </v>
          </cell>
          <cell r="I260" t="str">
            <v xml:space="preserve"> </v>
          </cell>
          <cell r="J260" t="str">
            <v xml:space="preserve"> </v>
          </cell>
          <cell r="K260" t="str">
            <v xml:space="preserve"> </v>
          </cell>
          <cell r="L260" t="str">
            <v xml:space="preserve"> </v>
          </cell>
          <cell r="M260" t="str">
            <v xml:space="preserve"> </v>
          </cell>
          <cell r="N260" t="str">
            <v xml:space="preserve"> </v>
          </cell>
          <cell r="O260" t="str">
            <v xml:space="preserve"> </v>
          </cell>
          <cell r="P260" t="str">
            <v xml:space="preserve"> </v>
          </cell>
          <cell r="Q260" t="str">
            <v xml:space="preserve"> </v>
          </cell>
          <cell r="R260" t="str">
            <v xml:space="preserve"> </v>
          </cell>
          <cell r="S260" t="str">
            <v xml:space="preserve"> </v>
          </cell>
          <cell r="T260" t="str">
            <v xml:space="preserve"> </v>
          </cell>
          <cell r="U260" t="str">
            <v xml:space="preserve"> </v>
          </cell>
          <cell r="V260" t="str">
            <v xml:space="preserve"> </v>
          </cell>
          <cell r="W260" t="str">
            <v xml:space="preserve"> </v>
          </cell>
          <cell r="X260" t="str">
            <v xml:space="preserve"> </v>
          </cell>
          <cell r="Y260" t="str">
            <v xml:space="preserve"> </v>
          </cell>
          <cell r="Z260" t="str">
            <v xml:space="preserve"> </v>
          </cell>
          <cell r="AA260">
            <v>4</v>
          </cell>
        </row>
        <row r="261">
          <cell r="A261">
            <v>770311</v>
          </cell>
          <cell r="B261" t="str">
            <v xml:space="preserve"> </v>
          </cell>
          <cell r="C261" t="str">
            <v xml:space="preserve"> </v>
          </cell>
          <cell r="D261" t="str">
            <v xml:space="preserve"> </v>
          </cell>
          <cell r="E261" t="str">
            <v xml:space="preserve"> </v>
          </cell>
          <cell r="F261" t="str">
            <v xml:space="preserve"> </v>
          </cell>
          <cell r="G261" t="str">
            <v xml:space="preserve"> </v>
          </cell>
          <cell r="H261" t="str">
            <v xml:space="preserve"> </v>
          </cell>
          <cell r="I261" t="str">
            <v xml:space="preserve"> </v>
          </cell>
          <cell r="J261" t="str">
            <v xml:space="preserve"> </v>
          </cell>
          <cell r="K261" t="str">
            <v xml:space="preserve"> </v>
          </cell>
          <cell r="L261" t="str">
            <v xml:space="preserve"> </v>
          </cell>
          <cell r="M261" t="str">
            <v xml:space="preserve"> </v>
          </cell>
          <cell r="N261" t="str">
            <v xml:space="preserve"> </v>
          </cell>
          <cell r="O261" t="str">
            <v xml:space="preserve"> </v>
          </cell>
          <cell r="P261" t="str">
            <v xml:space="preserve"> </v>
          </cell>
          <cell r="Q261" t="str">
            <v xml:space="preserve"> </v>
          </cell>
          <cell r="R261" t="str">
            <v xml:space="preserve"> </v>
          </cell>
          <cell r="S261" t="str">
            <v xml:space="preserve"> </v>
          </cell>
          <cell r="T261" t="str">
            <v>Y</v>
          </cell>
          <cell r="U261" t="str">
            <v xml:space="preserve"> </v>
          </cell>
          <cell r="V261" t="str">
            <v xml:space="preserve"> </v>
          </cell>
          <cell r="W261" t="str">
            <v xml:space="preserve"> </v>
          </cell>
          <cell r="X261" t="str">
            <v xml:space="preserve"> </v>
          </cell>
          <cell r="Y261" t="str">
            <v xml:space="preserve"> </v>
          </cell>
          <cell r="Z261" t="str">
            <v xml:space="preserve"> </v>
          </cell>
          <cell r="AA261">
            <v>4</v>
          </cell>
        </row>
        <row r="262">
          <cell r="A262">
            <v>770312</v>
          </cell>
          <cell r="B262" t="str">
            <v xml:space="preserve"> </v>
          </cell>
          <cell r="C262" t="str">
            <v xml:space="preserve"> </v>
          </cell>
          <cell r="D262" t="str">
            <v xml:space="preserve"> </v>
          </cell>
          <cell r="E262" t="str">
            <v xml:space="preserve"> </v>
          </cell>
          <cell r="F262" t="str">
            <v xml:space="preserve"> </v>
          </cell>
          <cell r="G262" t="str">
            <v xml:space="preserve"> </v>
          </cell>
          <cell r="H262" t="str">
            <v xml:space="preserve"> </v>
          </cell>
          <cell r="I262" t="str">
            <v xml:space="preserve"> </v>
          </cell>
          <cell r="J262" t="str">
            <v xml:space="preserve"> </v>
          </cell>
          <cell r="K262" t="str">
            <v xml:space="preserve"> </v>
          </cell>
          <cell r="L262" t="str">
            <v xml:space="preserve"> </v>
          </cell>
          <cell r="M262" t="str">
            <v xml:space="preserve"> </v>
          </cell>
          <cell r="N262" t="str">
            <v xml:space="preserve"> </v>
          </cell>
          <cell r="O262" t="str">
            <v xml:space="preserve"> </v>
          </cell>
          <cell r="P262" t="str">
            <v xml:space="preserve"> </v>
          </cell>
          <cell r="Q262" t="str">
            <v xml:space="preserve"> </v>
          </cell>
          <cell r="R262" t="str">
            <v xml:space="preserve"> </v>
          </cell>
          <cell r="S262" t="str">
            <v xml:space="preserve"> </v>
          </cell>
          <cell r="T262" t="str">
            <v xml:space="preserve"> </v>
          </cell>
          <cell r="U262" t="str">
            <v xml:space="preserve"> </v>
          </cell>
          <cell r="V262" t="str">
            <v xml:space="preserve"> </v>
          </cell>
          <cell r="W262" t="str">
            <v xml:space="preserve"> </v>
          </cell>
          <cell r="X262" t="str">
            <v xml:space="preserve"> </v>
          </cell>
          <cell r="Y262" t="str">
            <v>Y</v>
          </cell>
          <cell r="Z262" t="str">
            <v xml:space="preserve"> </v>
          </cell>
          <cell r="AA262">
            <v>4</v>
          </cell>
        </row>
        <row r="263">
          <cell r="A263">
            <v>770313</v>
          </cell>
          <cell r="B263" t="str">
            <v xml:space="preserve"> </v>
          </cell>
          <cell r="C263" t="str">
            <v xml:space="preserve"> </v>
          </cell>
          <cell r="D263" t="str">
            <v xml:space="preserve"> </v>
          </cell>
          <cell r="E263" t="str">
            <v xml:space="preserve"> </v>
          </cell>
          <cell r="F263" t="str">
            <v xml:space="preserve"> </v>
          </cell>
          <cell r="G263" t="str">
            <v xml:space="preserve"> </v>
          </cell>
          <cell r="H263" t="str">
            <v xml:space="preserve"> </v>
          </cell>
          <cell r="I263" t="str">
            <v xml:space="preserve"> </v>
          </cell>
          <cell r="J263" t="str">
            <v>Y</v>
          </cell>
          <cell r="K263" t="str">
            <v xml:space="preserve"> </v>
          </cell>
          <cell r="L263" t="str">
            <v xml:space="preserve"> </v>
          </cell>
          <cell r="M263" t="str">
            <v xml:space="preserve"> </v>
          </cell>
          <cell r="N263" t="str">
            <v xml:space="preserve"> </v>
          </cell>
          <cell r="O263" t="str">
            <v xml:space="preserve"> </v>
          </cell>
          <cell r="P263" t="str">
            <v xml:space="preserve"> </v>
          </cell>
          <cell r="Q263" t="str">
            <v xml:space="preserve"> </v>
          </cell>
          <cell r="R263" t="str">
            <v xml:space="preserve"> </v>
          </cell>
          <cell r="S263" t="str">
            <v xml:space="preserve"> </v>
          </cell>
          <cell r="T263" t="str">
            <v xml:space="preserve"> </v>
          </cell>
          <cell r="U263" t="str">
            <v xml:space="preserve"> </v>
          </cell>
          <cell r="V263" t="str">
            <v xml:space="preserve"> </v>
          </cell>
          <cell r="W263" t="str">
            <v xml:space="preserve"> </v>
          </cell>
          <cell r="X263" t="str">
            <v xml:space="preserve"> </v>
          </cell>
          <cell r="Y263" t="str">
            <v xml:space="preserve"> </v>
          </cell>
          <cell r="Z263" t="str">
            <v xml:space="preserve"> </v>
          </cell>
          <cell r="AA263">
            <v>4</v>
          </cell>
        </row>
        <row r="264">
          <cell r="A264">
            <v>770315</v>
          </cell>
          <cell r="B264" t="str">
            <v xml:space="preserve"> </v>
          </cell>
          <cell r="C264" t="str">
            <v xml:space="preserve"> </v>
          </cell>
          <cell r="D264" t="str">
            <v xml:space="preserve"> </v>
          </cell>
          <cell r="E264" t="str">
            <v>Y</v>
          </cell>
          <cell r="F264" t="str">
            <v xml:space="preserve"> </v>
          </cell>
          <cell r="G264" t="str">
            <v xml:space="preserve"> </v>
          </cell>
          <cell r="H264" t="str">
            <v xml:space="preserve"> </v>
          </cell>
          <cell r="I264" t="str">
            <v xml:space="preserve"> </v>
          </cell>
          <cell r="J264" t="str">
            <v xml:space="preserve"> </v>
          </cell>
          <cell r="K264" t="str">
            <v xml:space="preserve"> </v>
          </cell>
          <cell r="L264" t="str">
            <v xml:space="preserve"> </v>
          </cell>
          <cell r="M264" t="str">
            <v xml:space="preserve"> </v>
          </cell>
          <cell r="N264" t="str">
            <v xml:space="preserve"> </v>
          </cell>
          <cell r="O264" t="str">
            <v xml:space="preserve"> </v>
          </cell>
          <cell r="P264" t="str">
            <v xml:space="preserve"> </v>
          </cell>
          <cell r="Q264" t="str">
            <v xml:space="preserve"> </v>
          </cell>
          <cell r="R264" t="str">
            <v xml:space="preserve"> </v>
          </cell>
          <cell r="S264" t="str">
            <v xml:space="preserve"> </v>
          </cell>
          <cell r="T264" t="str">
            <v xml:space="preserve"> </v>
          </cell>
          <cell r="U264" t="str">
            <v xml:space="preserve"> </v>
          </cell>
          <cell r="V264" t="str">
            <v xml:space="preserve"> </v>
          </cell>
          <cell r="W264" t="str">
            <v xml:space="preserve"> </v>
          </cell>
          <cell r="X264" t="str">
            <v xml:space="preserve"> </v>
          </cell>
          <cell r="Y264" t="str">
            <v xml:space="preserve"> </v>
          </cell>
          <cell r="Z264" t="str">
            <v xml:space="preserve"> </v>
          </cell>
          <cell r="AA264">
            <v>4</v>
          </cell>
        </row>
        <row r="265">
          <cell r="A265">
            <v>770317</v>
          </cell>
          <cell r="B265" t="str">
            <v xml:space="preserve"> </v>
          </cell>
          <cell r="C265" t="str">
            <v xml:space="preserve"> </v>
          </cell>
          <cell r="D265" t="str">
            <v xml:space="preserve"> </v>
          </cell>
          <cell r="E265" t="str">
            <v xml:space="preserve"> </v>
          </cell>
          <cell r="F265" t="str">
            <v xml:space="preserve"> </v>
          </cell>
          <cell r="G265" t="str">
            <v xml:space="preserve"> </v>
          </cell>
          <cell r="H265" t="str">
            <v xml:space="preserve"> </v>
          </cell>
          <cell r="I265" t="str">
            <v xml:space="preserve"> </v>
          </cell>
          <cell r="J265" t="str">
            <v xml:space="preserve"> </v>
          </cell>
          <cell r="K265" t="str">
            <v xml:space="preserve"> </v>
          </cell>
          <cell r="L265" t="str">
            <v xml:space="preserve"> </v>
          </cell>
          <cell r="M265" t="str">
            <v xml:space="preserve"> </v>
          </cell>
          <cell r="N265" t="str">
            <v xml:space="preserve"> </v>
          </cell>
          <cell r="O265" t="str">
            <v xml:space="preserve"> </v>
          </cell>
          <cell r="P265" t="str">
            <v xml:space="preserve"> </v>
          </cell>
          <cell r="Q265" t="str">
            <v xml:space="preserve"> </v>
          </cell>
          <cell r="R265" t="str">
            <v xml:space="preserve"> </v>
          </cell>
          <cell r="S265" t="str">
            <v xml:space="preserve"> </v>
          </cell>
          <cell r="T265" t="str">
            <v>Y</v>
          </cell>
          <cell r="U265" t="str">
            <v xml:space="preserve"> </v>
          </cell>
          <cell r="V265" t="str">
            <v xml:space="preserve"> </v>
          </cell>
          <cell r="W265" t="str">
            <v xml:space="preserve"> </v>
          </cell>
          <cell r="X265" t="str">
            <v xml:space="preserve"> </v>
          </cell>
          <cell r="Y265" t="str">
            <v xml:space="preserve"> </v>
          </cell>
          <cell r="Z265" t="str">
            <v xml:space="preserve"> </v>
          </cell>
          <cell r="AA265">
            <v>4</v>
          </cell>
        </row>
        <row r="266">
          <cell r="A266">
            <v>770318</v>
          </cell>
          <cell r="B266" t="str">
            <v xml:space="preserve"> </v>
          </cell>
          <cell r="C266" t="str">
            <v xml:space="preserve"> </v>
          </cell>
          <cell r="D266" t="str">
            <v xml:space="preserve"> </v>
          </cell>
          <cell r="E266" t="str">
            <v xml:space="preserve"> </v>
          </cell>
          <cell r="F266" t="str">
            <v xml:space="preserve"> </v>
          </cell>
          <cell r="G266" t="str">
            <v xml:space="preserve"> </v>
          </cell>
          <cell r="H266" t="str">
            <v xml:space="preserve"> </v>
          </cell>
          <cell r="I266" t="str">
            <v xml:space="preserve"> </v>
          </cell>
          <cell r="J266" t="str">
            <v xml:space="preserve"> </v>
          </cell>
          <cell r="K266" t="str">
            <v xml:space="preserve"> </v>
          </cell>
          <cell r="L266" t="str">
            <v xml:space="preserve"> </v>
          </cell>
          <cell r="M266" t="str">
            <v xml:space="preserve"> </v>
          </cell>
          <cell r="N266" t="str">
            <v xml:space="preserve"> </v>
          </cell>
          <cell r="O266" t="str">
            <v>Y</v>
          </cell>
          <cell r="P266" t="str">
            <v xml:space="preserve"> </v>
          </cell>
          <cell r="Q266" t="str">
            <v xml:space="preserve"> </v>
          </cell>
          <cell r="R266" t="str">
            <v xml:space="preserve"> </v>
          </cell>
          <cell r="S266" t="str">
            <v xml:space="preserve"> </v>
          </cell>
          <cell r="T266" t="str">
            <v xml:space="preserve"> </v>
          </cell>
          <cell r="U266" t="str">
            <v xml:space="preserve"> </v>
          </cell>
          <cell r="V266" t="str">
            <v xml:space="preserve"> </v>
          </cell>
          <cell r="W266" t="str">
            <v xml:space="preserve"> </v>
          </cell>
          <cell r="X266" t="str">
            <v xml:space="preserve"> </v>
          </cell>
          <cell r="Y266" t="str">
            <v xml:space="preserve"> </v>
          </cell>
          <cell r="Z266" t="str">
            <v xml:space="preserve"> </v>
          </cell>
          <cell r="AA266">
            <v>4</v>
          </cell>
        </row>
        <row r="267">
          <cell r="A267">
            <v>770324</v>
          </cell>
          <cell r="B267" t="str">
            <v xml:space="preserve"> </v>
          </cell>
          <cell r="C267" t="str">
            <v xml:space="preserve"> </v>
          </cell>
          <cell r="D267" t="str">
            <v xml:space="preserve"> </v>
          </cell>
          <cell r="E267" t="str">
            <v xml:space="preserve"> </v>
          </cell>
          <cell r="F267" t="str">
            <v xml:space="preserve"> </v>
          </cell>
          <cell r="G267" t="str">
            <v xml:space="preserve"> </v>
          </cell>
          <cell r="H267" t="str">
            <v xml:space="preserve"> </v>
          </cell>
          <cell r="I267" t="str">
            <v xml:space="preserve"> </v>
          </cell>
          <cell r="J267" t="str">
            <v>Y</v>
          </cell>
          <cell r="K267" t="str">
            <v xml:space="preserve"> </v>
          </cell>
          <cell r="L267" t="str">
            <v xml:space="preserve"> </v>
          </cell>
          <cell r="M267" t="str">
            <v xml:space="preserve"> </v>
          </cell>
          <cell r="N267" t="str">
            <v xml:space="preserve"> </v>
          </cell>
          <cell r="O267" t="str">
            <v xml:space="preserve"> </v>
          </cell>
          <cell r="P267" t="str">
            <v xml:space="preserve"> </v>
          </cell>
          <cell r="Q267" t="str">
            <v xml:space="preserve"> </v>
          </cell>
          <cell r="R267" t="str">
            <v xml:space="preserve"> </v>
          </cell>
          <cell r="S267" t="str">
            <v xml:space="preserve"> </v>
          </cell>
          <cell r="T267" t="str">
            <v xml:space="preserve"> </v>
          </cell>
          <cell r="U267" t="str">
            <v xml:space="preserve"> </v>
          </cell>
          <cell r="V267" t="str">
            <v xml:space="preserve"> </v>
          </cell>
          <cell r="W267" t="str">
            <v xml:space="preserve"> </v>
          </cell>
          <cell r="X267" t="str">
            <v xml:space="preserve"> </v>
          </cell>
          <cell r="Y267" t="str">
            <v xml:space="preserve"> </v>
          </cell>
          <cell r="Z267" t="str">
            <v xml:space="preserve"> </v>
          </cell>
          <cell r="AA267">
            <v>4</v>
          </cell>
        </row>
        <row r="268">
          <cell r="A268">
            <v>770321</v>
          </cell>
          <cell r="B268" t="str">
            <v xml:space="preserve"> </v>
          </cell>
          <cell r="C268" t="str">
            <v xml:space="preserve"> </v>
          </cell>
          <cell r="D268" t="str">
            <v xml:space="preserve"> </v>
          </cell>
          <cell r="E268" t="str">
            <v xml:space="preserve"> </v>
          </cell>
          <cell r="F268" t="str">
            <v xml:space="preserve"> </v>
          </cell>
          <cell r="G268" t="str">
            <v xml:space="preserve"> </v>
          </cell>
          <cell r="H268" t="str">
            <v xml:space="preserve"> </v>
          </cell>
          <cell r="I268" t="str">
            <v xml:space="preserve"> </v>
          </cell>
          <cell r="J268" t="str">
            <v>Y</v>
          </cell>
          <cell r="K268" t="str">
            <v xml:space="preserve"> </v>
          </cell>
          <cell r="L268" t="str">
            <v xml:space="preserve"> </v>
          </cell>
          <cell r="M268" t="str">
            <v xml:space="preserve"> </v>
          </cell>
          <cell r="N268" t="str">
            <v xml:space="preserve"> </v>
          </cell>
          <cell r="O268" t="str">
            <v xml:space="preserve"> </v>
          </cell>
          <cell r="P268" t="str">
            <v xml:space="preserve"> </v>
          </cell>
          <cell r="Q268" t="str">
            <v xml:space="preserve"> </v>
          </cell>
          <cell r="R268" t="str">
            <v xml:space="preserve"> </v>
          </cell>
          <cell r="S268" t="str">
            <v xml:space="preserve"> </v>
          </cell>
          <cell r="T268" t="str">
            <v xml:space="preserve"> </v>
          </cell>
          <cell r="U268" t="str">
            <v xml:space="preserve"> </v>
          </cell>
          <cell r="V268" t="str">
            <v xml:space="preserve"> </v>
          </cell>
          <cell r="W268" t="str">
            <v xml:space="preserve"> </v>
          </cell>
          <cell r="X268" t="str">
            <v xml:space="preserve"> </v>
          </cell>
          <cell r="Y268" t="str">
            <v xml:space="preserve"> </v>
          </cell>
          <cell r="Z268" t="str">
            <v xml:space="preserve"> </v>
          </cell>
          <cell r="AA268">
            <v>4</v>
          </cell>
        </row>
        <row r="269">
          <cell r="A269">
            <v>770327</v>
          </cell>
          <cell r="B269" t="str">
            <v xml:space="preserve"> </v>
          </cell>
          <cell r="C269" t="str">
            <v xml:space="preserve"> </v>
          </cell>
          <cell r="D269" t="str">
            <v xml:space="preserve"> </v>
          </cell>
          <cell r="E269" t="str">
            <v xml:space="preserve"> </v>
          </cell>
          <cell r="F269" t="str">
            <v xml:space="preserve"> </v>
          </cell>
          <cell r="G269" t="str">
            <v xml:space="preserve"> </v>
          </cell>
          <cell r="H269" t="str">
            <v xml:space="preserve"> </v>
          </cell>
          <cell r="I269" t="str">
            <v xml:space="preserve"> </v>
          </cell>
          <cell r="J269" t="str">
            <v>Y</v>
          </cell>
          <cell r="K269" t="str">
            <v xml:space="preserve"> </v>
          </cell>
          <cell r="L269" t="str">
            <v xml:space="preserve"> </v>
          </cell>
          <cell r="M269" t="str">
            <v xml:space="preserve"> </v>
          </cell>
          <cell r="N269" t="str">
            <v xml:space="preserve"> </v>
          </cell>
          <cell r="O269" t="str">
            <v xml:space="preserve"> </v>
          </cell>
          <cell r="P269" t="str">
            <v xml:space="preserve"> </v>
          </cell>
          <cell r="Q269" t="str">
            <v xml:space="preserve"> </v>
          </cell>
          <cell r="R269" t="str">
            <v xml:space="preserve"> </v>
          </cell>
          <cell r="S269" t="str">
            <v xml:space="preserve"> </v>
          </cell>
          <cell r="T269" t="str">
            <v xml:space="preserve"> </v>
          </cell>
          <cell r="U269" t="str">
            <v xml:space="preserve"> </v>
          </cell>
          <cell r="V269" t="str">
            <v xml:space="preserve"> </v>
          </cell>
          <cell r="W269" t="str">
            <v xml:space="preserve"> </v>
          </cell>
          <cell r="X269" t="str">
            <v xml:space="preserve"> </v>
          </cell>
          <cell r="Y269" t="str">
            <v xml:space="preserve"> </v>
          </cell>
          <cell r="Z269" t="str">
            <v xml:space="preserve"> </v>
          </cell>
          <cell r="AA269">
            <v>4</v>
          </cell>
        </row>
        <row r="270">
          <cell r="A270">
            <v>770330</v>
          </cell>
          <cell r="B270" t="str">
            <v xml:space="preserve"> </v>
          </cell>
          <cell r="C270" t="str">
            <v xml:space="preserve"> </v>
          </cell>
          <cell r="D270" t="str">
            <v xml:space="preserve"> </v>
          </cell>
          <cell r="E270" t="str">
            <v xml:space="preserve"> </v>
          </cell>
          <cell r="F270" t="str">
            <v xml:space="preserve"> </v>
          </cell>
          <cell r="G270" t="str">
            <v xml:space="preserve"> </v>
          </cell>
          <cell r="H270" t="str">
            <v xml:space="preserve"> </v>
          </cell>
          <cell r="I270" t="str">
            <v xml:space="preserve"> </v>
          </cell>
          <cell r="J270" t="str">
            <v xml:space="preserve"> </v>
          </cell>
          <cell r="K270" t="str">
            <v xml:space="preserve"> </v>
          </cell>
          <cell r="L270" t="str">
            <v xml:space="preserve"> </v>
          </cell>
          <cell r="M270" t="str">
            <v xml:space="preserve"> </v>
          </cell>
          <cell r="N270" t="str">
            <v xml:space="preserve"> </v>
          </cell>
          <cell r="O270" t="str">
            <v>Y</v>
          </cell>
          <cell r="P270" t="str">
            <v xml:space="preserve"> </v>
          </cell>
          <cell r="Q270" t="str">
            <v xml:space="preserve"> </v>
          </cell>
          <cell r="R270" t="str">
            <v xml:space="preserve"> </v>
          </cell>
          <cell r="S270" t="str">
            <v xml:space="preserve"> </v>
          </cell>
          <cell r="T270" t="str">
            <v xml:space="preserve"> </v>
          </cell>
          <cell r="U270" t="str">
            <v xml:space="preserve"> </v>
          </cell>
          <cell r="V270" t="str">
            <v xml:space="preserve"> </v>
          </cell>
          <cell r="W270" t="str">
            <v xml:space="preserve"> </v>
          </cell>
          <cell r="X270" t="str">
            <v xml:space="preserve"> </v>
          </cell>
          <cell r="Y270" t="str">
            <v xml:space="preserve"> </v>
          </cell>
          <cell r="Z270" t="str">
            <v xml:space="preserve"> </v>
          </cell>
          <cell r="AA270">
            <v>4</v>
          </cell>
        </row>
        <row r="271">
          <cell r="A271">
            <v>770331</v>
          </cell>
          <cell r="B271" t="str">
            <v xml:space="preserve"> </v>
          </cell>
          <cell r="C271" t="str">
            <v xml:space="preserve"> </v>
          </cell>
          <cell r="D271" t="str">
            <v xml:space="preserve"> </v>
          </cell>
          <cell r="E271" t="str">
            <v xml:space="preserve"> </v>
          </cell>
          <cell r="F271" t="str">
            <v xml:space="preserve"> </v>
          </cell>
          <cell r="G271" t="str">
            <v xml:space="preserve"> </v>
          </cell>
          <cell r="H271" t="str">
            <v xml:space="preserve"> </v>
          </cell>
          <cell r="I271" t="str">
            <v xml:space="preserve"> </v>
          </cell>
          <cell r="J271" t="str">
            <v xml:space="preserve"> </v>
          </cell>
          <cell r="K271" t="str">
            <v xml:space="preserve"> </v>
          </cell>
          <cell r="L271" t="str">
            <v xml:space="preserve"> </v>
          </cell>
          <cell r="M271" t="str">
            <v xml:space="preserve"> </v>
          </cell>
          <cell r="N271" t="str">
            <v xml:space="preserve"> </v>
          </cell>
          <cell r="O271" t="str">
            <v xml:space="preserve"> </v>
          </cell>
          <cell r="P271" t="str">
            <v xml:space="preserve"> </v>
          </cell>
          <cell r="Q271" t="str">
            <v xml:space="preserve"> </v>
          </cell>
          <cell r="R271" t="str">
            <v xml:space="preserve"> </v>
          </cell>
          <cell r="S271" t="str">
            <v xml:space="preserve"> </v>
          </cell>
          <cell r="T271" t="str">
            <v xml:space="preserve"> </v>
          </cell>
          <cell r="U271" t="str">
            <v xml:space="preserve"> </v>
          </cell>
          <cell r="V271" t="str">
            <v xml:space="preserve"> </v>
          </cell>
          <cell r="W271" t="str">
            <v xml:space="preserve"> </v>
          </cell>
          <cell r="X271" t="str">
            <v xml:space="preserve"> </v>
          </cell>
          <cell r="Y271" t="str">
            <v>Y</v>
          </cell>
          <cell r="Z271" t="str">
            <v xml:space="preserve"> </v>
          </cell>
          <cell r="AA271">
            <v>4</v>
          </cell>
        </row>
        <row r="272">
          <cell r="A272">
            <v>770332</v>
          </cell>
          <cell r="B272" t="str">
            <v xml:space="preserve"> </v>
          </cell>
          <cell r="C272" t="str">
            <v xml:space="preserve"> </v>
          </cell>
          <cell r="D272" t="str">
            <v xml:space="preserve"> </v>
          </cell>
          <cell r="E272" t="str">
            <v xml:space="preserve"> </v>
          </cell>
          <cell r="F272" t="str">
            <v xml:space="preserve"> </v>
          </cell>
          <cell r="G272" t="str">
            <v xml:space="preserve"> </v>
          </cell>
          <cell r="H272" t="str">
            <v xml:space="preserve"> </v>
          </cell>
          <cell r="I272" t="str">
            <v xml:space="preserve"> </v>
          </cell>
          <cell r="J272" t="str">
            <v xml:space="preserve"> </v>
          </cell>
          <cell r="K272" t="str">
            <v xml:space="preserve"> </v>
          </cell>
          <cell r="L272" t="str">
            <v xml:space="preserve"> </v>
          </cell>
          <cell r="M272" t="str">
            <v xml:space="preserve"> </v>
          </cell>
          <cell r="N272" t="str">
            <v xml:space="preserve"> </v>
          </cell>
          <cell r="O272" t="str">
            <v>Y</v>
          </cell>
          <cell r="P272" t="str">
            <v xml:space="preserve"> </v>
          </cell>
          <cell r="Q272" t="str">
            <v xml:space="preserve"> </v>
          </cell>
          <cell r="R272" t="str">
            <v xml:space="preserve"> </v>
          </cell>
          <cell r="S272" t="str">
            <v xml:space="preserve"> </v>
          </cell>
          <cell r="T272" t="str">
            <v xml:space="preserve"> </v>
          </cell>
          <cell r="U272" t="str">
            <v xml:space="preserve"> </v>
          </cell>
          <cell r="V272" t="str">
            <v xml:space="preserve"> </v>
          </cell>
          <cell r="W272" t="str">
            <v xml:space="preserve"> </v>
          </cell>
          <cell r="X272" t="str">
            <v xml:space="preserve"> </v>
          </cell>
          <cell r="Y272" t="str">
            <v xml:space="preserve"> </v>
          </cell>
          <cell r="Z272" t="str">
            <v xml:space="preserve"> </v>
          </cell>
          <cell r="AA272">
            <v>4</v>
          </cell>
        </row>
        <row r="273">
          <cell r="A273">
            <v>770333</v>
          </cell>
          <cell r="B273" t="str">
            <v xml:space="preserve"> </v>
          </cell>
          <cell r="C273" t="str">
            <v xml:space="preserve"> </v>
          </cell>
          <cell r="D273" t="str">
            <v xml:space="preserve"> </v>
          </cell>
          <cell r="E273" t="str">
            <v>Y</v>
          </cell>
          <cell r="F273" t="str">
            <v xml:space="preserve"> </v>
          </cell>
          <cell r="G273" t="str">
            <v xml:space="preserve"> </v>
          </cell>
          <cell r="H273" t="str">
            <v xml:space="preserve"> </v>
          </cell>
          <cell r="I273" t="str">
            <v xml:space="preserve"> </v>
          </cell>
          <cell r="J273" t="str">
            <v xml:space="preserve"> </v>
          </cell>
          <cell r="K273" t="str">
            <v xml:space="preserve"> </v>
          </cell>
          <cell r="L273" t="str">
            <v xml:space="preserve"> </v>
          </cell>
          <cell r="M273" t="str">
            <v xml:space="preserve"> </v>
          </cell>
          <cell r="N273" t="str">
            <v xml:space="preserve"> </v>
          </cell>
          <cell r="O273" t="str">
            <v xml:space="preserve"> </v>
          </cell>
          <cell r="P273" t="str">
            <v xml:space="preserve"> </v>
          </cell>
          <cell r="Q273" t="str">
            <v xml:space="preserve"> </v>
          </cell>
          <cell r="R273" t="str">
            <v xml:space="preserve"> </v>
          </cell>
          <cell r="S273" t="str">
            <v xml:space="preserve"> </v>
          </cell>
          <cell r="T273" t="str">
            <v xml:space="preserve"> </v>
          </cell>
          <cell r="U273" t="str">
            <v xml:space="preserve"> </v>
          </cell>
          <cell r="V273" t="str">
            <v xml:space="preserve"> </v>
          </cell>
          <cell r="W273" t="str">
            <v xml:space="preserve"> </v>
          </cell>
          <cell r="X273" t="str">
            <v xml:space="preserve"> </v>
          </cell>
          <cell r="Y273" t="str">
            <v xml:space="preserve"> </v>
          </cell>
          <cell r="Z273" t="str">
            <v xml:space="preserve"> </v>
          </cell>
          <cell r="AA273">
            <v>4</v>
          </cell>
        </row>
        <row r="274">
          <cell r="A274">
            <v>770337</v>
          </cell>
          <cell r="B274" t="str">
            <v xml:space="preserve"> </v>
          </cell>
          <cell r="C274" t="str">
            <v xml:space="preserve"> </v>
          </cell>
          <cell r="D274" t="str">
            <v xml:space="preserve"> </v>
          </cell>
          <cell r="E274" t="str">
            <v xml:space="preserve"> </v>
          </cell>
          <cell r="F274" t="str">
            <v xml:space="preserve"> </v>
          </cell>
          <cell r="G274" t="str">
            <v xml:space="preserve"> </v>
          </cell>
          <cell r="H274" t="str">
            <v xml:space="preserve"> </v>
          </cell>
          <cell r="I274" t="str">
            <v xml:space="preserve"> </v>
          </cell>
          <cell r="J274" t="str">
            <v xml:space="preserve"> </v>
          </cell>
          <cell r="K274" t="str">
            <v xml:space="preserve"> </v>
          </cell>
          <cell r="L274" t="str">
            <v xml:space="preserve"> </v>
          </cell>
          <cell r="M274" t="str">
            <v xml:space="preserve"> </v>
          </cell>
          <cell r="N274" t="str">
            <v xml:space="preserve"> </v>
          </cell>
          <cell r="O274" t="str">
            <v>Y</v>
          </cell>
          <cell r="P274" t="str">
            <v xml:space="preserve"> </v>
          </cell>
          <cell r="Q274" t="str">
            <v xml:space="preserve"> </v>
          </cell>
          <cell r="R274" t="str">
            <v xml:space="preserve"> </v>
          </cell>
          <cell r="S274" t="str">
            <v xml:space="preserve"> </v>
          </cell>
          <cell r="T274" t="str">
            <v xml:space="preserve"> </v>
          </cell>
          <cell r="U274" t="str">
            <v xml:space="preserve"> </v>
          </cell>
          <cell r="V274" t="str">
            <v xml:space="preserve"> </v>
          </cell>
          <cell r="W274" t="str">
            <v xml:space="preserve"> </v>
          </cell>
          <cell r="X274" t="str">
            <v xml:space="preserve"> </v>
          </cell>
          <cell r="Y274" t="str">
            <v xml:space="preserve"> </v>
          </cell>
          <cell r="Z274" t="str">
            <v xml:space="preserve"> </v>
          </cell>
          <cell r="AA274">
            <v>4</v>
          </cell>
        </row>
        <row r="275">
          <cell r="A275">
            <v>770338</v>
          </cell>
          <cell r="B275" t="str">
            <v xml:space="preserve"> </v>
          </cell>
          <cell r="C275" t="str">
            <v xml:space="preserve"> </v>
          </cell>
          <cell r="D275" t="str">
            <v xml:space="preserve"> </v>
          </cell>
          <cell r="E275" t="str">
            <v>Y</v>
          </cell>
          <cell r="F275" t="str">
            <v xml:space="preserve"> </v>
          </cell>
          <cell r="G275" t="str">
            <v xml:space="preserve"> </v>
          </cell>
          <cell r="H275" t="str">
            <v xml:space="preserve"> </v>
          </cell>
          <cell r="I275" t="str">
            <v xml:space="preserve"> </v>
          </cell>
          <cell r="J275" t="str">
            <v xml:space="preserve"> </v>
          </cell>
          <cell r="K275" t="str">
            <v xml:space="preserve"> </v>
          </cell>
          <cell r="L275" t="str">
            <v xml:space="preserve"> </v>
          </cell>
          <cell r="M275" t="str">
            <v xml:space="preserve"> </v>
          </cell>
          <cell r="N275" t="str">
            <v xml:space="preserve"> </v>
          </cell>
          <cell r="O275" t="str">
            <v xml:space="preserve"> </v>
          </cell>
          <cell r="P275" t="str">
            <v xml:space="preserve"> </v>
          </cell>
          <cell r="Q275" t="str">
            <v xml:space="preserve"> </v>
          </cell>
          <cell r="R275" t="str">
            <v xml:space="preserve"> </v>
          </cell>
          <cell r="S275" t="str">
            <v xml:space="preserve"> </v>
          </cell>
          <cell r="T275" t="str">
            <v xml:space="preserve"> </v>
          </cell>
          <cell r="U275" t="str">
            <v xml:space="preserve"> </v>
          </cell>
          <cell r="V275" t="str">
            <v xml:space="preserve"> </v>
          </cell>
          <cell r="W275" t="str">
            <v xml:space="preserve"> </v>
          </cell>
          <cell r="X275" t="str">
            <v xml:space="preserve"> </v>
          </cell>
          <cell r="Y275" t="str">
            <v xml:space="preserve"> </v>
          </cell>
          <cell r="Z275" t="str">
            <v xml:space="preserve"> </v>
          </cell>
          <cell r="AA275">
            <v>4</v>
          </cell>
        </row>
        <row r="276">
          <cell r="A276">
            <v>770341</v>
          </cell>
          <cell r="B276" t="str">
            <v xml:space="preserve"> </v>
          </cell>
          <cell r="C276" t="str">
            <v xml:space="preserve"> </v>
          </cell>
          <cell r="D276" t="str">
            <v xml:space="preserve"> </v>
          </cell>
          <cell r="E276" t="str">
            <v xml:space="preserve"> </v>
          </cell>
          <cell r="F276" t="str">
            <v xml:space="preserve"> </v>
          </cell>
          <cell r="G276" t="str">
            <v xml:space="preserve"> </v>
          </cell>
          <cell r="H276" t="str">
            <v xml:space="preserve"> </v>
          </cell>
          <cell r="I276" t="str">
            <v xml:space="preserve"> </v>
          </cell>
          <cell r="J276" t="str">
            <v xml:space="preserve"> </v>
          </cell>
          <cell r="K276" t="str">
            <v xml:space="preserve"> </v>
          </cell>
          <cell r="L276" t="str">
            <v xml:space="preserve"> </v>
          </cell>
          <cell r="M276" t="str">
            <v xml:space="preserve"> </v>
          </cell>
          <cell r="N276" t="str">
            <v xml:space="preserve"> </v>
          </cell>
          <cell r="O276" t="str">
            <v>Y</v>
          </cell>
          <cell r="P276" t="str">
            <v xml:space="preserve"> </v>
          </cell>
          <cell r="Q276" t="str">
            <v xml:space="preserve"> </v>
          </cell>
          <cell r="R276" t="str">
            <v xml:space="preserve"> </v>
          </cell>
          <cell r="S276" t="str">
            <v xml:space="preserve"> </v>
          </cell>
          <cell r="T276" t="str">
            <v xml:space="preserve"> </v>
          </cell>
          <cell r="U276" t="str">
            <v xml:space="preserve"> </v>
          </cell>
          <cell r="V276" t="str">
            <v xml:space="preserve"> </v>
          </cell>
          <cell r="W276" t="str">
            <v xml:space="preserve"> </v>
          </cell>
          <cell r="X276" t="str">
            <v xml:space="preserve"> </v>
          </cell>
          <cell r="Y276" t="str">
            <v xml:space="preserve"> </v>
          </cell>
          <cell r="Z276" t="str">
            <v xml:space="preserve"> </v>
          </cell>
          <cell r="AA276">
            <v>4</v>
          </cell>
        </row>
        <row r="277">
          <cell r="A277">
            <v>770344</v>
          </cell>
          <cell r="B277" t="str">
            <v xml:space="preserve"> </v>
          </cell>
          <cell r="C277" t="str">
            <v xml:space="preserve"> </v>
          </cell>
          <cell r="D277" t="str">
            <v xml:space="preserve"> </v>
          </cell>
          <cell r="E277" t="str">
            <v>Y</v>
          </cell>
          <cell r="F277" t="str">
            <v xml:space="preserve"> </v>
          </cell>
          <cell r="G277" t="str">
            <v xml:space="preserve"> </v>
          </cell>
          <cell r="H277" t="str">
            <v xml:space="preserve"> </v>
          </cell>
          <cell r="I277" t="str">
            <v xml:space="preserve"> </v>
          </cell>
          <cell r="J277" t="str">
            <v xml:space="preserve"> </v>
          </cell>
          <cell r="K277" t="str">
            <v xml:space="preserve"> </v>
          </cell>
          <cell r="L277" t="str">
            <v xml:space="preserve"> </v>
          </cell>
          <cell r="M277" t="str">
            <v xml:space="preserve"> </v>
          </cell>
          <cell r="N277" t="str">
            <v xml:space="preserve"> </v>
          </cell>
          <cell r="O277" t="str">
            <v xml:space="preserve"> </v>
          </cell>
          <cell r="P277" t="str">
            <v xml:space="preserve"> </v>
          </cell>
          <cell r="Q277" t="str">
            <v xml:space="preserve"> </v>
          </cell>
          <cell r="R277" t="str">
            <v xml:space="preserve"> </v>
          </cell>
          <cell r="S277" t="str">
            <v xml:space="preserve"> </v>
          </cell>
          <cell r="T277" t="str">
            <v xml:space="preserve"> </v>
          </cell>
          <cell r="U277" t="str">
            <v xml:space="preserve"> </v>
          </cell>
          <cell r="V277" t="str">
            <v xml:space="preserve"> </v>
          </cell>
          <cell r="W277" t="str">
            <v xml:space="preserve"> </v>
          </cell>
          <cell r="X277" t="str">
            <v xml:space="preserve"> </v>
          </cell>
          <cell r="Y277" t="str">
            <v xml:space="preserve"> </v>
          </cell>
          <cell r="Z277" t="str">
            <v xml:space="preserve"> </v>
          </cell>
          <cell r="AA277">
            <v>4</v>
          </cell>
        </row>
        <row r="278">
          <cell r="A278">
            <v>770345</v>
          </cell>
          <cell r="B278" t="str">
            <v xml:space="preserve"> </v>
          </cell>
          <cell r="C278" t="str">
            <v xml:space="preserve"> </v>
          </cell>
          <cell r="D278" t="str">
            <v xml:space="preserve"> </v>
          </cell>
          <cell r="E278" t="str">
            <v>Y</v>
          </cell>
          <cell r="F278" t="str">
            <v xml:space="preserve"> </v>
          </cell>
          <cell r="G278" t="str">
            <v xml:space="preserve"> </v>
          </cell>
          <cell r="H278" t="str">
            <v xml:space="preserve"> </v>
          </cell>
          <cell r="I278" t="str">
            <v xml:space="preserve"> </v>
          </cell>
          <cell r="J278" t="str">
            <v xml:space="preserve"> </v>
          </cell>
          <cell r="K278" t="str">
            <v xml:space="preserve"> </v>
          </cell>
          <cell r="L278" t="str">
            <v xml:space="preserve"> </v>
          </cell>
          <cell r="M278" t="str">
            <v xml:space="preserve"> </v>
          </cell>
          <cell r="N278" t="str">
            <v xml:space="preserve"> </v>
          </cell>
          <cell r="O278" t="str">
            <v xml:space="preserve"> </v>
          </cell>
          <cell r="P278" t="str">
            <v xml:space="preserve"> </v>
          </cell>
          <cell r="Q278" t="str">
            <v xml:space="preserve"> </v>
          </cell>
          <cell r="R278" t="str">
            <v xml:space="preserve"> </v>
          </cell>
          <cell r="S278" t="str">
            <v xml:space="preserve"> </v>
          </cell>
          <cell r="T278" t="str">
            <v xml:space="preserve"> </v>
          </cell>
          <cell r="U278" t="str">
            <v xml:space="preserve"> </v>
          </cell>
          <cell r="V278" t="str">
            <v xml:space="preserve"> </v>
          </cell>
          <cell r="W278" t="str">
            <v xml:space="preserve"> </v>
          </cell>
          <cell r="X278" t="str">
            <v xml:space="preserve"> </v>
          </cell>
          <cell r="Y278" t="str">
            <v xml:space="preserve"> </v>
          </cell>
          <cell r="Z278" t="str">
            <v xml:space="preserve"> </v>
          </cell>
          <cell r="AA278">
            <v>4</v>
          </cell>
        </row>
        <row r="279">
          <cell r="A279">
            <v>770348</v>
          </cell>
          <cell r="B279" t="str">
            <v xml:space="preserve"> </v>
          </cell>
          <cell r="C279" t="str">
            <v xml:space="preserve"> </v>
          </cell>
          <cell r="D279" t="str">
            <v xml:space="preserve"> </v>
          </cell>
          <cell r="E279" t="str">
            <v>Y</v>
          </cell>
          <cell r="F279" t="str">
            <v xml:space="preserve"> </v>
          </cell>
          <cell r="G279" t="str">
            <v xml:space="preserve"> </v>
          </cell>
          <cell r="H279" t="str">
            <v xml:space="preserve"> </v>
          </cell>
          <cell r="I279" t="str">
            <v xml:space="preserve"> </v>
          </cell>
          <cell r="J279" t="str">
            <v xml:space="preserve"> </v>
          </cell>
          <cell r="K279" t="str">
            <v xml:space="preserve"> </v>
          </cell>
          <cell r="L279" t="str">
            <v xml:space="preserve"> </v>
          </cell>
          <cell r="M279" t="str">
            <v xml:space="preserve"> </v>
          </cell>
          <cell r="N279" t="str">
            <v xml:space="preserve"> </v>
          </cell>
          <cell r="O279" t="str">
            <v xml:space="preserve"> </v>
          </cell>
          <cell r="P279" t="str">
            <v xml:space="preserve"> </v>
          </cell>
          <cell r="Q279" t="str">
            <v xml:space="preserve"> </v>
          </cell>
          <cell r="R279" t="str">
            <v xml:space="preserve"> </v>
          </cell>
          <cell r="S279" t="str">
            <v xml:space="preserve"> </v>
          </cell>
          <cell r="T279" t="str">
            <v xml:space="preserve"> </v>
          </cell>
          <cell r="U279" t="str">
            <v xml:space="preserve"> </v>
          </cell>
          <cell r="V279" t="str">
            <v xml:space="preserve"> </v>
          </cell>
          <cell r="W279" t="str">
            <v xml:space="preserve"> </v>
          </cell>
          <cell r="X279" t="str">
            <v xml:space="preserve"> </v>
          </cell>
          <cell r="Y279" t="str">
            <v xml:space="preserve"> </v>
          </cell>
          <cell r="Z279" t="str">
            <v xml:space="preserve"> </v>
          </cell>
          <cell r="AA279">
            <v>4</v>
          </cell>
        </row>
        <row r="280">
          <cell r="A280">
            <v>770352</v>
          </cell>
          <cell r="B280" t="str">
            <v xml:space="preserve"> </v>
          </cell>
          <cell r="C280" t="str">
            <v xml:space="preserve"> </v>
          </cell>
          <cell r="D280" t="str">
            <v xml:space="preserve"> </v>
          </cell>
          <cell r="E280" t="str">
            <v xml:space="preserve"> </v>
          </cell>
          <cell r="F280" t="str">
            <v xml:space="preserve"> </v>
          </cell>
          <cell r="G280" t="str">
            <v xml:space="preserve"> </v>
          </cell>
          <cell r="H280" t="str">
            <v xml:space="preserve"> </v>
          </cell>
          <cell r="I280" t="str">
            <v xml:space="preserve"> </v>
          </cell>
          <cell r="J280" t="str">
            <v xml:space="preserve"> </v>
          </cell>
          <cell r="K280" t="str">
            <v xml:space="preserve"> </v>
          </cell>
          <cell r="L280" t="str">
            <v xml:space="preserve"> </v>
          </cell>
          <cell r="M280" t="str">
            <v xml:space="preserve"> </v>
          </cell>
          <cell r="N280" t="str">
            <v xml:space="preserve"> </v>
          </cell>
          <cell r="O280" t="str">
            <v xml:space="preserve"> </v>
          </cell>
          <cell r="P280" t="str">
            <v xml:space="preserve"> </v>
          </cell>
          <cell r="Q280" t="str">
            <v xml:space="preserve"> </v>
          </cell>
          <cell r="R280" t="str">
            <v xml:space="preserve"> </v>
          </cell>
          <cell r="S280" t="str">
            <v xml:space="preserve"> </v>
          </cell>
          <cell r="T280" t="str">
            <v xml:space="preserve"> </v>
          </cell>
          <cell r="U280" t="str">
            <v xml:space="preserve"> </v>
          </cell>
          <cell r="V280" t="str">
            <v xml:space="preserve"> </v>
          </cell>
          <cell r="W280" t="str">
            <v xml:space="preserve"> </v>
          </cell>
          <cell r="X280" t="str">
            <v xml:space="preserve"> </v>
          </cell>
          <cell r="Y280" t="str">
            <v>Y</v>
          </cell>
          <cell r="Z280" t="str">
            <v xml:space="preserve"> </v>
          </cell>
          <cell r="AA280">
            <v>4</v>
          </cell>
        </row>
        <row r="281">
          <cell r="A281">
            <v>770356</v>
          </cell>
          <cell r="B281" t="str">
            <v xml:space="preserve"> </v>
          </cell>
          <cell r="C281" t="str">
            <v xml:space="preserve"> </v>
          </cell>
          <cell r="D281" t="str">
            <v xml:space="preserve"> </v>
          </cell>
          <cell r="E281" t="str">
            <v xml:space="preserve"> </v>
          </cell>
          <cell r="F281" t="str">
            <v xml:space="preserve"> </v>
          </cell>
          <cell r="G281" t="str">
            <v xml:space="preserve"> </v>
          </cell>
          <cell r="H281" t="str">
            <v xml:space="preserve"> </v>
          </cell>
          <cell r="I281" t="str">
            <v xml:space="preserve"> </v>
          </cell>
          <cell r="J281" t="str">
            <v xml:space="preserve"> </v>
          </cell>
          <cell r="K281" t="str">
            <v xml:space="preserve"> </v>
          </cell>
          <cell r="L281" t="str">
            <v xml:space="preserve"> </v>
          </cell>
          <cell r="M281" t="str">
            <v xml:space="preserve"> </v>
          </cell>
          <cell r="N281" t="str">
            <v xml:space="preserve"> </v>
          </cell>
          <cell r="O281" t="str">
            <v xml:space="preserve"> </v>
          </cell>
          <cell r="P281" t="str">
            <v xml:space="preserve"> </v>
          </cell>
          <cell r="Q281" t="str">
            <v xml:space="preserve"> </v>
          </cell>
          <cell r="R281" t="str">
            <v xml:space="preserve"> </v>
          </cell>
          <cell r="S281" t="str">
            <v xml:space="preserve"> </v>
          </cell>
          <cell r="T281" t="str">
            <v xml:space="preserve"> </v>
          </cell>
          <cell r="U281" t="str">
            <v xml:space="preserve"> </v>
          </cell>
          <cell r="V281" t="str">
            <v xml:space="preserve"> </v>
          </cell>
          <cell r="W281" t="str">
            <v xml:space="preserve"> </v>
          </cell>
          <cell r="X281" t="str">
            <v xml:space="preserve"> </v>
          </cell>
          <cell r="Y281" t="str">
            <v>Y</v>
          </cell>
          <cell r="Z281" t="str">
            <v xml:space="preserve"> </v>
          </cell>
          <cell r="AA281">
            <v>4</v>
          </cell>
        </row>
        <row r="282">
          <cell r="A282">
            <v>770360</v>
          </cell>
          <cell r="B282" t="str">
            <v xml:space="preserve"> </v>
          </cell>
          <cell r="C282" t="str">
            <v xml:space="preserve"> </v>
          </cell>
          <cell r="D282" t="str">
            <v xml:space="preserve"> </v>
          </cell>
          <cell r="E282" t="str">
            <v xml:space="preserve"> </v>
          </cell>
          <cell r="F282" t="str">
            <v xml:space="preserve"> </v>
          </cell>
          <cell r="G282" t="str">
            <v xml:space="preserve"> </v>
          </cell>
          <cell r="H282" t="str">
            <v xml:space="preserve"> </v>
          </cell>
          <cell r="I282" t="str">
            <v xml:space="preserve"> </v>
          </cell>
          <cell r="J282" t="str">
            <v xml:space="preserve"> </v>
          </cell>
          <cell r="K282" t="str">
            <v xml:space="preserve"> </v>
          </cell>
          <cell r="L282" t="str">
            <v xml:space="preserve"> </v>
          </cell>
          <cell r="M282" t="str">
            <v xml:space="preserve"> </v>
          </cell>
          <cell r="N282" t="str">
            <v xml:space="preserve"> </v>
          </cell>
          <cell r="O282" t="str">
            <v xml:space="preserve"> </v>
          </cell>
          <cell r="P282" t="str">
            <v xml:space="preserve"> </v>
          </cell>
          <cell r="Q282" t="str">
            <v xml:space="preserve"> </v>
          </cell>
          <cell r="R282" t="str">
            <v xml:space="preserve"> </v>
          </cell>
          <cell r="S282" t="str">
            <v xml:space="preserve"> </v>
          </cell>
          <cell r="T282" t="str">
            <v xml:space="preserve"> </v>
          </cell>
          <cell r="U282" t="str">
            <v xml:space="preserve"> </v>
          </cell>
          <cell r="V282" t="str">
            <v xml:space="preserve"> </v>
          </cell>
          <cell r="W282" t="str">
            <v xml:space="preserve"> </v>
          </cell>
          <cell r="X282" t="str">
            <v xml:space="preserve"> </v>
          </cell>
          <cell r="Y282" t="str">
            <v>Y</v>
          </cell>
          <cell r="Z282" t="str">
            <v xml:space="preserve"> </v>
          </cell>
          <cell r="AA282">
            <v>4</v>
          </cell>
        </row>
        <row r="283">
          <cell r="A283">
            <v>770362</v>
          </cell>
          <cell r="B283" t="str">
            <v xml:space="preserve"> </v>
          </cell>
          <cell r="C283" t="str">
            <v xml:space="preserve"> </v>
          </cell>
          <cell r="D283" t="str">
            <v xml:space="preserve"> </v>
          </cell>
          <cell r="E283" t="str">
            <v xml:space="preserve"> </v>
          </cell>
          <cell r="F283" t="str">
            <v xml:space="preserve"> </v>
          </cell>
          <cell r="G283" t="str">
            <v xml:space="preserve"> </v>
          </cell>
          <cell r="H283" t="str">
            <v xml:space="preserve"> </v>
          </cell>
          <cell r="I283" t="str">
            <v xml:space="preserve"> </v>
          </cell>
          <cell r="J283" t="str">
            <v xml:space="preserve"> </v>
          </cell>
          <cell r="K283" t="str">
            <v xml:space="preserve"> </v>
          </cell>
          <cell r="L283" t="str">
            <v xml:space="preserve"> </v>
          </cell>
          <cell r="M283" t="str">
            <v xml:space="preserve"> </v>
          </cell>
          <cell r="N283" t="str">
            <v xml:space="preserve"> </v>
          </cell>
          <cell r="O283" t="str">
            <v xml:space="preserve"> </v>
          </cell>
          <cell r="P283" t="str">
            <v xml:space="preserve"> </v>
          </cell>
          <cell r="Q283" t="str">
            <v xml:space="preserve"> </v>
          </cell>
          <cell r="R283" t="str">
            <v xml:space="preserve"> </v>
          </cell>
          <cell r="S283" t="str">
            <v xml:space="preserve"> </v>
          </cell>
          <cell r="T283" t="str">
            <v xml:space="preserve"> </v>
          </cell>
          <cell r="U283" t="str">
            <v xml:space="preserve"> </v>
          </cell>
          <cell r="V283" t="str">
            <v xml:space="preserve"> </v>
          </cell>
          <cell r="W283" t="str">
            <v xml:space="preserve"> </v>
          </cell>
          <cell r="X283" t="str">
            <v xml:space="preserve"> </v>
          </cell>
          <cell r="Y283" t="str">
            <v>Y</v>
          </cell>
          <cell r="Z283" t="str">
            <v xml:space="preserve"> </v>
          </cell>
          <cell r="AA283">
            <v>4</v>
          </cell>
        </row>
        <row r="284">
          <cell r="A284">
            <v>770367</v>
          </cell>
          <cell r="B284" t="str">
            <v xml:space="preserve"> </v>
          </cell>
          <cell r="C284" t="str">
            <v xml:space="preserve"> </v>
          </cell>
          <cell r="D284" t="str">
            <v xml:space="preserve"> </v>
          </cell>
          <cell r="E284" t="str">
            <v xml:space="preserve"> </v>
          </cell>
          <cell r="F284" t="str">
            <v xml:space="preserve"> </v>
          </cell>
          <cell r="G284" t="str">
            <v xml:space="preserve"> </v>
          </cell>
          <cell r="H284" t="str">
            <v xml:space="preserve"> </v>
          </cell>
          <cell r="I284" t="str">
            <v xml:space="preserve"> </v>
          </cell>
          <cell r="J284" t="str">
            <v>Y</v>
          </cell>
          <cell r="K284" t="str">
            <v xml:space="preserve"> </v>
          </cell>
          <cell r="L284" t="str">
            <v xml:space="preserve"> </v>
          </cell>
          <cell r="M284" t="str">
            <v xml:space="preserve"> </v>
          </cell>
          <cell r="N284" t="str">
            <v xml:space="preserve"> </v>
          </cell>
          <cell r="O284" t="str">
            <v xml:space="preserve"> </v>
          </cell>
          <cell r="P284" t="str">
            <v xml:space="preserve"> </v>
          </cell>
          <cell r="Q284" t="str">
            <v xml:space="preserve"> </v>
          </cell>
          <cell r="R284" t="str">
            <v xml:space="preserve"> </v>
          </cell>
          <cell r="S284" t="str">
            <v xml:space="preserve"> </v>
          </cell>
          <cell r="T284" t="str">
            <v xml:space="preserve"> </v>
          </cell>
          <cell r="U284" t="str">
            <v xml:space="preserve"> </v>
          </cell>
          <cell r="V284" t="str">
            <v xml:space="preserve"> </v>
          </cell>
          <cell r="W284" t="str">
            <v xml:space="preserve"> </v>
          </cell>
          <cell r="X284" t="str">
            <v xml:space="preserve"> </v>
          </cell>
          <cell r="Y284" t="str">
            <v xml:space="preserve"> </v>
          </cell>
          <cell r="Z284" t="str">
            <v xml:space="preserve"> </v>
          </cell>
          <cell r="AA284">
            <v>4</v>
          </cell>
        </row>
        <row r="285">
          <cell r="A285">
            <v>770370</v>
          </cell>
          <cell r="B285" t="str">
            <v xml:space="preserve"> </v>
          </cell>
          <cell r="C285" t="str">
            <v xml:space="preserve"> </v>
          </cell>
          <cell r="D285" t="str">
            <v xml:space="preserve"> </v>
          </cell>
          <cell r="E285" t="str">
            <v xml:space="preserve"> </v>
          </cell>
          <cell r="F285" t="str">
            <v xml:space="preserve"> </v>
          </cell>
          <cell r="G285" t="str">
            <v xml:space="preserve"> </v>
          </cell>
          <cell r="H285" t="str">
            <v xml:space="preserve"> </v>
          </cell>
          <cell r="I285" t="str">
            <v xml:space="preserve"> </v>
          </cell>
          <cell r="J285" t="str">
            <v xml:space="preserve"> </v>
          </cell>
          <cell r="K285" t="str">
            <v xml:space="preserve"> </v>
          </cell>
          <cell r="L285" t="str">
            <v xml:space="preserve"> </v>
          </cell>
          <cell r="M285" t="str">
            <v xml:space="preserve"> </v>
          </cell>
          <cell r="N285" t="str">
            <v xml:space="preserve"> </v>
          </cell>
          <cell r="O285" t="str">
            <v xml:space="preserve"> </v>
          </cell>
          <cell r="P285" t="str">
            <v xml:space="preserve"> </v>
          </cell>
          <cell r="Q285" t="str">
            <v xml:space="preserve"> </v>
          </cell>
          <cell r="R285" t="str">
            <v xml:space="preserve"> </v>
          </cell>
          <cell r="S285" t="str">
            <v xml:space="preserve"> </v>
          </cell>
          <cell r="T285" t="str">
            <v>Y</v>
          </cell>
          <cell r="U285" t="str">
            <v xml:space="preserve"> </v>
          </cell>
          <cell r="V285" t="str">
            <v xml:space="preserve"> </v>
          </cell>
          <cell r="W285" t="str">
            <v xml:space="preserve"> </v>
          </cell>
          <cell r="X285" t="str">
            <v xml:space="preserve"> </v>
          </cell>
          <cell r="Y285" t="str">
            <v xml:space="preserve"> </v>
          </cell>
          <cell r="Z285" t="str">
            <v xml:space="preserve"> </v>
          </cell>
          <cell r="AA285">
            <v>4</v>
          </cell>
        </row>
        <row r="286">
          <cell r="A286">
            <v>770371</v>
          </cell>
          <cell r="B286" t="str">
            <v xml:space="preserve"> </v>
          </cell>
          <cell r="C286" t="str">
            <v xml:space="preserve"> </v>
          </cell>
          <cell r="D286" t="str">
            <v xml:space="preserve"> </v>
          </cell>
          <cell r="E286" t="str">
            <v xml:space="preserve"> </v>
          </cell>
          <cell r="F286" t="str">
            <v xml:space="preserve"> </v>
          </cell>
          <cell r="G286" t="str">
            <v xml:space="preserve"> </v>
          </cell>
          <cell r="H286" t="str">
            <v xml:space="preserve"> </v>
          </cell>
          <cell r="I286" t="str">
            <v xml:space="preserve"> </v>
          </cell>
          <cell r="J286" t="str">
            <v>Y</v>
          </cell>
          <cell r="K286" t="str">
            <v xml:space="preserve"> </v>
          </cell>
          <cell r="L286" t="str">
            <v xml:space="preserve"> </v>
          </cell>
          <cell r="M286" t="str">
            <v xml:space="preserve"> </v>
          </cell>
          <cell r="N286" t="str">
            <v xml:space="preserve"> </v>
          </cell>
          <cell r="O286" t="str">
            <v xml:space="preserve"> </v>
          </cell>
          <cell r="P286" t="str">
            <v xml:space="preserve"> </v>
          </cell>
          <cell r="Q286" t="str">
            <v xml:space="preserve"> </v>
          </cell>
          <cell r="R286" t="str">
            <v xml:space="preserve"> </v>
          </cell>
          <cell r="S286" t="str">
            <v xml:space="preserve"> </v>
          </cell>
          <cell r="T286" t="str">
            <v xml:space="preserve"> </v>
          </cell>
          <cell r="U286" t="str">
            <v xml:space="preserve"> </v>
          </cell>
          <cell r="V286" t="str">
            <v xml:space="preserve"> </v>
          </cell>
          <cell r="W286" t="str">
            <v xml:space="preserve"> </v>
          </cell>
          <cell r="X286" t="str">
            <v xml:space="preserve"> </v>
          </cell>
          <cell r="Y286" t="str">
            <v xml:space="preserve"> </v>
          </cell>
          <cell r="Z286" t="str">
            <v xml:space="preserve"> </v>
          </cell>
          <cell r="AA286">
            <v>4</v>
          </cell>
        </row>
        <row r="287">
          <cell r="A287">
            <v>770372</v>
          </cell>
          <cell r="B287" t="str">
            <v xml:space="preserve"> </v>
          </cell>
          <cell r="C287" t="str">
            <v xml:space="preserve"> </v>
          </cell>
          <cell r="D287" t="str">
            <v xml:space="preserve"> </v>
          </cell>
          <cell r="E287" t="str">
            <v xml:space="preserve"> </v>
          </cell>
          <cell r="F287" t="str">
            <v xml:space="preserve"> </v>
          </cell>
          <cell r="G287" t="str">
            <v xml:space="preserve"> </v>
          </cell>
          <cell r="H287" t="str">
            <v xml:space="preserve"> </v>
          </cell>
          <cell r="I287" t="str">
            <v xml:space="preserve"> </v>
          </cell>
          <cell r="J287" t="str">
            <v xml:space="preserve"> </v>
          </cell>
          <cell r="K287" t="str">
            <v xml:space="preserve"> </v>
          </cell>
          <cell r="L287" t="str">
            <v xml:space="preserve"> </v>
          </cell>
          <cell r="M287" t="str">
            <v xml:space="preserve"> </v>
          </cell>
          <cell r="N287" t="str">
            <v xml:space="preserve"> </v>
          </cell>
          <cell r="O287" t="str">
            <v xml:space="preserve"> </v>
          </cell>
          <cell r="P287" t="str">
            <v xml:space="preserve"> </v>
          </cell>
          <cell r="Q287" t="str">
            <v xml:space="preserve"> </v>
          </cell>
          <cell r="R287" t="str">
            <v xml:space="preserve"> </v>
          </cell>
          <cell r="S287" t="str">
            <v xml:space="preserve"> </v>
          </cell>
          <cell r="T287" t="str">
            <v xml:space="preserve"> </v>
          </cell>
          <cell r="U287" t="str">
            <v xml:space="preserve"> </v>
          </cell>
          <cell r="V287" t="str">
            <v xml:space="preserve"> </v>
          </cell>
          <cell r="W287" t="str">
            <v xml:space="preserve"> </v>
          </cell>
          <cell r="X287" t="str">
            <v xml:space="preserve"> </v>
          </cell>
          <cell r="Y287" t="str">
            <v>Y</v>
          </cell>
          <cell r="Z287" t="str">
            <v xml:space="preserve"> </v>
          </cell>
          <cell r="AA287">
            <v>4</v>
          </cell>
        </row>
        <row r="288">
          <cell r="A288">
            <v>770375</v>
          </cell>
          <cell r="B288" t="str">
            <v xml:space="preserve"> </v>
          </cell>
          <cell r="C288" t="str">
            <v xml:space="preserve"> </v>
          </cell>
          <cell r="D288" t="str">
            <v xml:space="preserve"> </v>
          </cell>
          <cell r="E288" t="str">
            <v xml:space="preserve"> </v>
          </cell>
          <cell r="F288" t="str">
            <v xml:space="preserve"> </v>
          </cell>
          <cell r="G288" t="str">
            <v xml:space="preserve"> </v>
          </cell>
          <cell r="H288" t="str">
            <v xml:space="preserve"> </v>
          </cell>
          <cell r="I288" t="str">
            <v xml:space="preserve"> </v>
          </cell>
          <cell r="J288" t="str">
            <v xml:space="preserve"> </v>
          </cell>
          <cell r="K288" t="str">
            <v xml:space="preserve"> </v>
          </cell>
          <cell r="L288" t="str">
            <v xml:space="preserve"> </v>
          </cell>
          <cell r="M288" t="str">
            <v xml:space="preserve"> </v>
          </cell>
          <cell r="N288" t="str">
            <v xml:space="preserve"> </v>
          </cell>
          <cell r="O288" t="str">
            <v xml:space="preserve"> </v>
          </cell>
          <cell r="P288" t="str">
            <v xml:space="preserve"> </v>
          </cell>
          <cell r="Q288" t="str">
            <v xml:space="preserve"> </v>
          </cell>
          <cell r="R288" t="str">
            <v xml:space="preserve"> </v>
          </cell>
          <cell r="S288" t="str">
            <v xml:space="preserve"> </v>
          </cell>
          <cell r="T288" t="str">
            <v>Y</v>
          </cell>
          <cell r="U288" t="str">
            <v xml:space="preserve"> </v>
          </cell>
          <cell r="V288" t="str">
            <v xml:space="preserve"> </v>
          </cell>
          <cell r="W288" t="str">
            <v xml:space="preserve"> </v>
          </cell>
          <cell r="X288" t="str">
            <v xml:space="preserve"> </v>
          </cell>
          <cell r="Y288" t="str">
            <v xml:space="preserve"> </v>
          </cell>
          <cell r="Z288" t="str">
            <v xml:space="preserve"> </v>
          </cell>
          <cell r="AA288">
            <v>4</v>
          </cell>
        </row>
        <row r="289">
          <cell r="A289">
            <v>770376</v>
          </cell>
          <cell r="B289" t="str">
            <v xml:space="preserve"> </v>
          </cell>
          <cell r="C289" t="str">
            <v xml:space="preserve"> </v>
          </cell>
          <cell r="D289" t="str">
            <v xml:space="preserve"> </v>
          </cell>
          <cell r="E289" t="str">
            <v xml:space="preserve"> </v>
          </cell>
          <cell r="F289" t="str">
            <v xml:space="preserve"> </v>
          </cell>
          <cell r="G289" t="str">
            <v xml:space="preserve"> </v>
          </cell>
          <cell r="H289" t="str">
            <v xml:space="preserve"> </v>
          </cell>
          <cell r="I289" t="str">
            <v xml:space="preserve"> </v>
          </cell>
          <cell r="J289" t="str">
            <v xml:space="preserve"> </v>
          </cell>
          <cell r="K289" t="str">
            <v xml:space="preserve"> </v>
          </cell>
          <cell r="L289" t="str">
            <v xml:space="preserve"> </v>
          </cell>
          <cell r="M289" t="str">
            <v xml:space="preserve"> </v>
          </cell>
          <cell r="N289" t="str">
            <v xml:space="preserve"> </v>
          </cell>
          <cell r="O289" t="str">
            <v xml:space="preserve"> </v>
          </cell>
          <cell r="P289" t="str">
            <v xml:space="preserve"> </v>
          </cell>
          <cell r="Q289" t="str">
            <v xml:space="preserve"> </v>
          </cell>
          <cell r="R289" t="str">
            <v xml:space="preserve"> </v>
          </cell>
          <cell r="S289" t="str">
            <v xml:space="preserve"> </v>
          </cell>
          <cell r="T289" t="str">
            <v xml:space="preserve"> </v>
          </cell>
          <cell r="U289" t="str">
            <v xml:space="preserve"> </v>
          </cell>
          <cell r="V289" t="str">
            <v xml:space="preserve"> </v>
          </cell>
          <cell r="W289" t="str">
            <v xml:space="preserve"> </v>
          </cell>
          <cell r="X289" t="str">
            <v xml:space="preserve"> </v>
          </cell>
          <cell r="Y289" t="str">
            <v>Y</v>
          </cell>
          <cell r="Z289" t="str">
            <v xml:space="preserve"> </v>
          </cell>
          <cell r="AA289">
            <v>4</v>
          </cell>
        </row>
        <row r="290">
          <cell r="A290">
            <v>770378</v>
          </cell>
          <cell r="B290" t="str">
            <v xml:space="preserve"> </v>
          </cell>
          <cell r="C290" t="str">
            <v xml:space="preserve"> </v>
          </cell>
          <cell r="D290" t="str">
            <v xml:space="preserve"> </v>
          </cell>
          <cell r="E290" t="str">
            <v xml:space="preserve"> </v>
          </cell>
          <cell r="F290" t="str">
            <v xml:space="preserve"> </v>
          </cell>
          <cell r="G290" t="str">
            <v xml:space="preserve"> </v>
          </cell>
          <cell r="H290" t="str">
            <v xml:space="preserve"> </v>
          </cell>
          <cell r="I290" t="str">
            <v xml:space="preserve"> </v>
          </cell>
          <cell r="J290" t="str">
            <v xml:space="preserve"> </v>
          </cell>
          <cell r="K290" t="str">
            <v xml:space="preserve"> </v>
          </cell>
          <cell r="L290" t="str">
            <v xml:space="preserve"> </v>
          </cell>
          <cell r="M290" t="str">
            <v xml:space="preserve"> </v>
          </cell>
          <cell r="N290" t="str">
            <v xml:space="preserve"> </v>
          </cell>
          <cell r="O290" t="str">
            <v xml:space="preserve"> </v>
          </cell>
          <cell r="P290" t="str">
            <v xml:space="preserve"> </v>
          </cell>
          <cell r="Q290" t="str">
            <v xml:space="preserve"> </v>
          </cell>
          <cell r="R290" t="str">
            <v xml:space="preserve"> </v>
          </cell>
          <cell r="S290" t="str">
            <v xml:space="preserve"> </v>
          </cell>
          <cell r="T290" t="str">
            <v xml:space="preserve"> </v>
          </cell>
          <cell r="U290" t="str">
            <v xml:space="preserve"> </v>
          </cell>
          <cell r="V290" t="str">
            <v xml:space="preserve"> </v>
          </cell>
          <cell r="W290" t="str">
            <v xml:space="preserve"> </v>
          </cell>
          <cell r="X290" t="str">
            <v xml:space="preserve"> </v>
          </cell>
          <cell r="Y290" t="str">
            <v>Y</v>
          </cell>
          <cell r="Z290" t="str">
            <v xml:space="preserve"> </v>
          </cell>
          <cell r="AA290">
            <v>4</v>
          </cell>
        </row>
        <row r="291">
          <cell r="A291">
            <v>770382</v>
          </cell>
          <cell r="B291" t="str">
            <v xml:space="preserve"> </v>
          </cell>
          <cell r="C291" t="str">
            <v xml:space="preserve"> </v>
          </cell>
          <cell r="D291" t="str">
            <v xml:space="preserve"> </v>
          </cell>
          <cell r="E291" t="str">
            <v>Y</v>
          </cell>
          <cell r="F291" t="str">
            <v xml:space="preserve"> </v>
          </cell>
          <cell r="G291" t="str">
            <v xml:space="preserve"> </v>
          </cell>
          <cell r="H291" t="str">
            <v xml:space="preserve"> </v>
          </cell>
          <cell r="I291" t="str">
            <v xml:space="preserve"> </v>
          </cell>
          <cell r="J291" t="str">
            <v xml:space="preserve"> </v>
          </cell>
          <cell r="K291" t="str">
            <v xml:space="preserve"> </v>
          </cell>
          <cell r="L291" t="str">
            <v xml:space="preserve"> </v>
          </cell>
          <cell r="M291" t="str">
            <v xml:space="preserve"> </v>
          </cell>
          <cell r="N291" t="str">
            <v xml:space="preserve"> </v>
          </cell>
          <cell r="O291" t="str">
            <v xml:space="preserve"> </v>
          </cell>
          <cell r="P291" t="str">
            <v xml:space="preserve"> </v>
          </cell>
          <cell r="Q291" t="str">
            <v xml:space="preserve"> </v>
          </cell>
          <cell r="R291" t="str">
            <v xml:space="preserve"> </v>
          </cell>
          <cell r="S291" t="str">
            <v xml:space="preserve"> </v>
          </cell>
          <cell r="T291" t="str">
            <v xml:space="preserve"> </v>
          </cell>
          <cell r="U291" t="str">
            <v xml:space="preserve"> </v>
          </cell>
          <cell r="V291" t="str">
            <v xml:space="preserve"> </v>
          </cell>
          <cell r="W291" t="str">
            <v xml:space="preserve"> </v>
          </cell>
          <cell r="X291" t="str">
            <v xml:space="preserve"> </v>
          </cell>
          <cell r="Y291" t="str">
            <v xml:space="preserve"> </v>
          </cell>
          <cell r="Z291" t="str">
            <v xml:space="preserve"> </v>
          </cell>
          <cell r="AA291">
            <v>4</v>
          </cell>
        </row>
        <row r="292">
          <cell r="A292">
            <v>770385</v>
          </cell>
          <cell r="B292" t="str">
            <v xml:space="preserve"> </v>
          </cell>
          <cell r="C292" t="str">
            <v xml:space="preserve"> </v>
          </cell>
          <cell r="D292" t="str">
            <v xml:space="preserve"> </v>
          </cell>
          <cell r="E292" t="str">
            <v xml:space="preserve"> </v>
          </cell>
          <cell r="F292" t="str">
            <v xml:space="preserve"> </v>
          </cell>
          <cell r="G292" t="str">
            <v xml:space="preserve"> </v>
          </cell>
          <cell r="H292" t="str">
            <v xml:space="preserve"> </v>
          </cell>
          <cell r="I292" t="str">
            <v xml:space="preserve"> </v>
          </cell>
          <cell r="J292" t="str">
            <v xml:space="preserve"> </v>
          </cell>
          <cell r="K292" t="str">
            <v xml:space="preserve"> </v>
          </cell>
          <cell r="L292" t="str">
            <v xml:space="preserve"> </v>
          </cell>
          <cell r="M292" t="str">
            <v xml:space="preserve"> </v>
          </cell>
          <cell r="N292" t="str">
            <v xml:space="preserve"> </v>
          </cell>
          <cell r="O292" t="str">
            <v xml:space="preserve"> </v>
          </cell>
          <cell r="P292" t="str">
            <v xml:space="preserve"> </v>
          </cell>
          <cell r="Q292" t="str">
            <v xml:space="preserve"> </v>
          </cell>
          <cell r="R292" t="str">
            <v xml:space="preserve"> </v>
          </cell>
          <cell r="S292" t="str">
            <v xml:space="preserve"> </v>
          </cell>
          <cell r="T292" t="str">
            <v>Y</v>
          </cell>
          <cell r="U292" t="str">
            <v xml:space="preserve"> </v>
          </cell>
          <cell r="V292" t="str">
            <v xml:space="preserve"> </v>
          </cell>
          <cell r="W292" t="str">
            <v xml:space="preserve"> </v>
          </cell>
          <cell r="X292" t="str">
            <v xml:space="preserve"> </v>
          </cell>
          <cell r="Y292" t="str">
            <v xml:space="preserve"> </v>
          </cell>
          <cell r="Z292" t="str">
            <v xml:space="preserve"> </v>
          </cell>
          <cell r="AA292">
            <v>4</v>
          </cell>
        </row>
        <row r="293">
          <cell r="A293">
            <v>770389</v>
          </cell>
          <cell r="B293" t="str">
            <v xml:space="preserve"> </v>
          </cell>
          <cell r="C293" t="str">
            <v xml:space="preserve"> </v>
          </cell>
          <cell r="D293" t="str">
            <v xml:space="preserve"> </v>
          </cell>
          <cell r="E293" t="str">
            <v>Y</v>
          </cell>
          <cell r="F293" t="str">
            <v xml:space="preserve"> </v>
          </cell>
          <cell r="G293" t="str">
            <v xml:space="preserve"> </v>
          </cell>
          <cell r="H293" t="str">
            <v xml:space="preserve"> </v>
          </cell>
          <cell r="I293" t="str">
            <v xml:space="preserve"> </v>
          </cell>
          <cell r="J293" t="str">
            <v xml:space="preserve"> </v>
          </cell>
          <cell r="K293" t="str">
            <v xml:space="preserve"> </v>
          </cell>
          <cell r="L293" t="str">
            <v xml:space="preserve"> </v>
          </cell>
          <cell r="M293" t="str">
            <v xml:space="preserve"> </v>
          </cell>
          <cell r="N293" t="str">
            <v xml:space="preserve"> </v>
          </cell>
          <cell r="O293" t="str">
            <v xml:space="preserve"> </v>
          </cell>
          <cell r="P293" t="str">
            <v xml:space="preserve"> </v>
          </cell>
          <cell r="Q293" t="str">
            <v xml:space="preserve"> </v>
          </cell>
          <cell r="R293" t="str">
            <v xml:space="preserve"> </v>
          </cell>
          <cell r="S293" t="str">
            <v xml:space="preserve"> </v>
          </cell>
          <cell r="T293" t="str">
            <v xml:space="preserve"> </v>
          </cell>
          <cell r="U293" t="str">
            <v xml:space="preserve"> </v>
          </cell>
          <cell r="V293" t="str">
            <v xml:space="preserve"> </v>
          </cell>
          <cell r="W293" t="str">
            <v xml:space="preserve"> </v>
          </cell>
          <cell r="X293" t="str">
            <v xml:space="preserve"> </v>
          </cell>
          <cell r="Y293" t="str">
            <v xml:space="preserve"> </v>
          </cell>
          <cell r="Z293" t="str">
            <v xml:space="preserve"> </v>
          </cell>
          <cell r="AA293">
            <v>4</v>
          </cell>
        </row>
        <row r="294">
          <cell r="A294">
            <v>770393</v>
          </cell>
          <cell r="B294" t="str">
            <v xml:space="preserve"> </v>
          </cell>
          <cell r="C294" t="str">
            <v xml:space="preserve"> </v>
          </cell>
          <cell r="D294" t="str">
            <v xml:space="preserve"> </v>
          </cell>
          <cell r="E294" t="str">
            <v>Y</v>
          </cell>
          <cell r="F294" t="str">
            <v xml:space="preserve"> </v>
          </cell>
          <cell r="G294" t="str">
            <v xml:space="preserve"> </v>
          </cell>
          <cell r="H294" t="str">
            <v xml:space="preserve"> </v>
          </cell>
          <cell r="I294" t="str">
            <v xml:space="preserve"> </v>
          </cell>
          <cell r="J294" t="str">
            <v xml:space="preserve"> </v>
          </cell>
          <cell r="K294" t="str">
            <v xml:space="preserve"> </v>
          </cell>
          <cell r="L294" t="str">
            <v xml:space="preserve"> </v>
          </cell>
          <cell r="M294" t="str">
            <v xml:space="preserve"> </v>
          </cell>
          <cell r="N294" t="str">
            <v xml:space="preserve"> </v>
          </cell>
          <cell r="O294" t="str">
            <v xml:space="preserve"> </v>
          </cell>
          <cell r="P294" t="str">
            <v xml:space="preserve"> </v>
          </cell>
          <cell r="Q294" t="str">
            <v xml:space="preserve"> </v>
          </cell>
          <cell r="R294" t="str">
            <v xml:space="preserve"> </v>
          </cell>
          <cell r="S294" t="str">
            <v xml:space="preserve"> </v>
          </cell>
          <cell r="T294" t="str">
            <v xml:space="preserve"> </v>
          </cell>
          <cell r="U294" t="str">
            <v xml:space="preserve"> </v>
          </cell>
          <cell r="V294" t="str">
            <v xml:space="preserve"> </v>
          </cell>
          <cell r="W294" t="str">
            <v xml:space="preserve"> </v>
          </cell>
          <cell r="X294" t="str">
            <v xml:space="preserve"> </v>
          </cell>
          <cell r="Y294" t="str">
            <v xml:space="preserve"> </v>
          </cell>
          <cell r="Z294" t="str">
            <v xml:space="preserve"> </v>
          </cell>
          <cell r="AA294">
            <v>4</v>
          </cell>
        </row>
        <row r="295">
          <cell r="A295">
            <v>770397</v>
          </cell>
          <cell r="B295" t="str">
            <v xml:space="preserve"> </v>
          </cell>
          <cell r="C295" t="str">
            <v xml:space="preserve"> </v>
          </cell>
          <cell r="D295" t="str">
            <v xml:space="preserve"> </v>
          </cell>
          <cell r="E295" t="str">
            <v xml:space="preserve"> </v>
          </cell>
          <cell r="F295" t="str">
            <v xml:space="preserve"> </v>
          </cell>
          <cell r="G295" t="str">
            <v xml:space="preserve"> </v>
          </cell>
          <cell r="H295" t="str">
            <v xml:space="preserve"> </v>
          </cell>
          <cell r="I295" t="str">
            <v xml:space="preserve"> </v>
          </cell>
          <cell r="J295" t="str">
            <v xml:space="preserve"> </v>
          </cell>
          <cell r="K295" t="str">
            <v xml:space="preserve"> </v>
          </cell>
          <cell r="L295" t="str">
            <v xml:space="preserve"> </v>
          </cell>
          <cell r="M295" t="str">
            <v xml:space="preserve"> </v>
          </cell>
          <cell r="N295" t="str">
            <v xml:space="preserve"> </v>
          </cell>
          <cell r="O295" t="str">
            <v>Y</v>
          </cell>
          <cell r="P295" t="str">
            <v xml:space="preserve"> </v>
          </cell>
          <cell r="Q295" t="str">
            <v xml:space="preserve"> </v>
          </cell>
          <cell r="R295" t="str">
            <v xml:space="preserve"> </v>
          </cell>
          <cell r="S295" t="str">
            <v xml:space="preserve"> </v>
          </cell>
          <cell r="T295" t="str">
            <v xml:space="preserve"> </v>
          </cell>
          <cell r="U295" t="str">
            <v xml:space="preserve"> </v>
          </cell>
          <cell r="V295" t="str">
            <v xml:space="preserve"> </v>
          </cell>
          <cell r="W295" t="str">
            <v xml:space="preserve"> </v>
          </cell>
          <cell r="X295" t="str">
            <v xml:space="preserve"> </v>
          </cell>
          <cell r="Y295" t="str">
            <v xml:space="preserve"> </v>
          </cell>
          <cell r="Z295" t="str">
            <v xml:space="preserve"> </v>
          </cell>
          <cell r="AA295">
            <v>4</v>
          </cell>
        </row>
        <row r="296">
          <cell r="A296">
            <v>770401</v>
          </cell>
          <cell r="B296" t="str">
            <v xml:space="preserve"> </v>
          </cell>
          <cell r="C296" t="str">
            <v xml:space="preserve"> </v>
          </cell>
          <cell r="D296" t="str">
            <v xml:space="preserve"> </v>
          </cell>
          <cell r="E296" t="str">
            <v xml:space="preserve"> </v>
          </cell>
          <cell r="F296" t="str">
            <v xml:space="preserve"> </v>
          </cell>
          <cell r="G296" t="str">
            <v xml:space="preserve"> </v>
          </cell>
          <cell r="H296" t="str">
            <v xml:space="preserve"> </v>
          </cell>
          <cell r="I296" t="str">
            <v xml:space="preserve"> </v>
          </cell>
          <cell r="J296" t="str">
            <v xml:space="preserve"> </v>
          </cell>
          <cell r="K296" t="str">
            <v xml:space="preserve"> </v>
          </cell>
          <cell r="L296" t="str">
            <v xml:space="preserve"> </v>
          </cell>
          <cell r="M296" t="str">
            <v xml:space="preserve"> </v>
          </cell>
          <cell r="N296" t="str">
            <v xml:space="preserve"> </v>
          </cell>
          <cell r="O296" t="str">
            <v>Y</v>
          </cell>
          <cell r="P296" t="str">
            <v xml:space="preserve"> </v>
          </cell>
          <cell r="Q296" t="str">
            <v xml:space="preserve"> </v>
          </cell>
          <cell r="R296" t="str">
            <v xml:space="preserve"> </v>
          </cell>
          <cell r="S296" t="str">
            <v xml:space="preserve"> </v>
          </cell>
          <cell r="T296" t="str">
            <v xml:space="preserve"> </v>
          </cell>
          <cell r="U296" t="str">
            <v xml:space="preserve"> </v>
          </cell>
          <cell r="V296" t="str">
            <v xml:space="preserve"> </v>
          </cell>
          <cell r="W296" t="str">
            <v xml:space="preserve"> </v>
          </cell>
          <cell r="X296" t="str">
            <v xml:space="preserve"> </v>
          </cell>
          <cell r="Y296" t="str">
            <v xml:space="preserve"> </v>
          </cell>
          <cell r="Z296" t="str">
            <v xml:space="preserve"> </v>
          </cell>
          <cell r="AA296">
            <v>4</v>
          </cell>
        </row>
        <row r="297">
          <cell r="A297">
            <v>770405</v>
          </cell>
          <cell r="B297" t="str">
            <v xml:space="preserve"> </v>
          </cell>
          <cell r="C297" t="str">
            <v xml:space="preserve"> </v>
          </cell>
          <cell r="D297" t="str">
            <v xml:space="preserve"> </v>
          </cell>
          <cell r="E297" t="str">
            <v xml:space="preserve"> </v>
          </cell>
          <cell r="F297" t="str">
            <v xml:space="preserve"> </v>
          </cell>
          <cell r="G297" t="str">
            <v xml:space="preserve"> </v>
          </cell>
          <cell r="H297" t="str">
            <v xml:space="preserve"> </v>
          </cell>
          <cell r="I297" t="str">
            <v xml:space="preserve"> </v>
          </cell>
          <cell r="J297" t="str">
            <v xml:space="preserve"> </v>
          </cell>
          <cell r="K297" t="str">
            <v xml:space="preserve"> </v>
          </cell>
          <cell r="L297" t="str">
            <v xml:space="preserve"> </v>
          </cell>
          <cell r="M297" t="str">
            <v xml:space="preserve"> </v>
          </cell>
          <cell r="N297" t="str">
            <v xml:space="preserve"> </v>
          </cell>
          <cell r="O297" t="str">
            <v>Y</v>
          </cell>
          <cell r="P297" t="str">
            <v xml:space="preserve"> </v>
          </cell>
          <cell r="Q297" t="str">
            <v xml:space="preserve"> </v>
          </cell>
          <cell r="R297" t="str">
            <v xml:space="preserve"> </v>
          </cell>
          <cell r="S297" t="str">
            <v xml:space="preserve"> </v>
          </cell>
          <cell r="T297" t="str">
            <v xml:space="preserve"> </v>
          </cell>
          <cell r="U297" t="str">
            <v xml:space="preserve"> </v>
          </cell>
          <cell r="V297" t="str">
            <v xml:space="preserve"> </v>
          </cell>
          <cell r="W297" t="str">
            <v xml:space="preserve"> </v>
          </cell>
          <cell r="X297" t="str">
            <v xml:space="preserve"> </v>
          </cell>
          <cell r="Y297" t="str">
            <v xml:space="preserve"> </v>
          </cell>
          <cell r="Z297" t="str">
            <v xml:space="preserve"> </v>
          </cell>
          <cell r="AA297">
            <v>4</v>
          </cell>
        </row>
        <row r="298">
          <cell r="A298">
            <v>770406</v>
          </cell>
          <cell r="B298" t="str">
            <v xml:space="preserve"> </v>
          </cell>
          <cell r="C298" t="str">
            <v xml:space="preserve"> </v>
          </cell>
          <cell r="D298" t="str">
            <v xml:space="preserve"> </v>
          </cell>
          <cell r="E298" t="str">
            <v xml:space="preserve"> </v>
          </cell>
          <cell r="F298" t="str">
            <v xml:space="preserve"> </v>
          </cell>
          <cell r="G298" t="str">
            <v xml:space="preserve"> </v>
          </cell>
          <cell r="H298" t="str">
            <v xml:space="preserve"> </v>
          </cell>
          <cell r="I298" t="str">
            <v xml:space="preserve"> </v>
          </cell>
          <cell r="J298" t="str">
            <v xml:space="preserve"> </v>
          </cell>
          <cell r="K298" t="str">
            <v xml:space="preserve"> </v>
          </cell>
          <cell r="L298" t="str">
            <v xml:space="preserve"> </v>
          </cell>
          <cell r="M298" t="str">
            <v xml:space="preserve"> </v>
          </cell>
          <cell r="N298" t="str">
            <v xml:space="preserve"> </v>
          </cell>
          <cell r="O298" t="str">
            <v>Y</v>
          </cell>
          <cell r="P298" t="str">
            <v xml:space="preserve"> </v>
          </cell>
          <cell r="Q298" t="str">
            <v xml:space="preserve"> </v>
          </cell>
          <cell r="R298" t="str">
            <v xml:space="preserve"> </v>
          </cell>
          <cell r="S298" t="str">
            <v xml:space="preserve"> </v>
          </cell>
          <cell r="T298" t="str">
            <v xml:space="preserve"> </v>
          </cell>
          <cell r="U298" t="str">
            <v xml:space="preserve"> </v>
          </cell>
          <cell r="V298" t="str">
            <v xml:space="preserve"> </v>
          </cell>
          <cell r="W298" t="str">
            <v xml:space="preserve"> </v>
          </cell>
          <cell r="X298" t="str">
            <v xml:space="preserve"> </v>
          </cell>
          <cell r="Y298" t="str">
            <v xml:space="preserve"> </v>
          </cell>
          <cell r="Z298" t="str">
            <v xml:space="preserve"> </v>
          </cell>
          <cell r="AA298">
            <v>4</v>
          </cell>
        </row>
        <row r="299">
          <cell r="A299">
            <v>770407</v>
          </cell>
          <cell r="B299" t="str">
            <v xml:space="preserve"> </v>
          </cell>
          <cell r="C299" t="str">
            <v xml:space="preserve"> </v>
          </cell>
          <cell r="D299" t="str">
            <v xml:space="preserve"> </v>
          </cell>
          <cell r="E299" t="str">
            <v>Y</v>
          </cell>
          <cell r="F299" t="str">
            <v xml:space="preserve"> </v>
          </cell>
          <cell r="G299" t="str">
            <v xml:space="preserve"> </v>
          </cell>
          <cell r="H299" t="str">
            <v xml:space="preserve"> </v>
          </cell>
          <cell r="I299" t="str">
            <v xml:space="preserve"> </v>
          </cell>
          <cell r="J299" t="str">
            <v xml:space="preserve"> </v>
          </cell>
          <cell r="K299" t="str">
            <v xml:space="preserve"> </v>
          </cell>
          <cell r="L299" t="str">
            <v xml:space="preserve"> </v>
          </cell>
          <cell r="M299" t="str">
            <v xml:space="preserve"> </v>
          </cell>
          <cell r="N299" t="str">
            <v xml:space="preserve"> </v>
          </cell>
          <cell r="O299" t="str">
            <v xml:space="preserve"> </v>
          </cell>
          <cell r="P299" t="str">
            <v xml:space="preserve"> </v>
          </cell>
          <cell r="Q299" t="str">
            <v xml:space="preserve"> </v>
          </cell>
          <cell r="R299" t="str">
            <v xml:space="preserve"> </v>
          </cell>
          <cell r="S299" t="str">
            <v xml:space="preserve"> </v>
          </cell>
          <cell r="T299" t="str">
            <v xml:space="preserve"> </v>
          </cell>
          <cell r="U299" t="str">
            <v xml:space="preserve"> </v>
          </cell>
          <cell r="V299" t="str">
            <v xml:space="preserve"> </v>
          </cell>
          <cell r="W299" t="str">
            <v xml:space="preserve"> </v>
          </cell>
          <cell r="X299" t="str">
            <v xml:space="preserve"> </v>
          </cell>
          <cell r="Y299" t="str">
            <v xml:space="preserve"> </v>
          </cell>
          <cell r="Z299" t="str">
            <v xml:space="preserve"> </v>
          </cell>
          <cell r="AA299">
            <v>4</v>
          </cell>
        </row>
        <row r="300">
          <cell r="A300">
            <v>770411</v>
          </cell>
          <cell r="B300" t="str">
            <v xml:space="preserve"> </v>
          </cell>
          <cell r="C300" t="str">
            <v xml:space="preserve"> </v>
          </cell>
          <cell r="D300" t="str">
            <v xml:space="preserve"> </v>
          </cell>
          <cell r="E300" t="str">
            <v>Y</v>
          </cell>
          <cell r="F300" t="str">
            <v xml:space="preserve"> </v>
          </cell>
          <cell r="G300" t="str">
            <v xml:space="preserve"> </v>
          </cell>
          <cell r="H300" t="str">
            <v xml:space="preserve"> </v>
          </cell>
          <cell r="I300" t="str">
            <v xml:space="preserve"> </v>
          </cell>
          <cell r="J300" t="str">
            <v xml:space="preserve"> </v>
          </cell>
          <cell r="K300" t="str">
            <v xml:space="preserve"> </v>
          </cell>
          <cell r="L300" t="str">
            <v xml:space="preserve"> </v>
          </cell>
          <cell r="M300" t="str">
            <v xml:space="preserve"> </v>
          </cell>
          <cell r="N300" t="str">
            <v xml:space="preserve"> </v>
          </cell>
          <cell r="O300" t="str">
            <v xml:space="preserve"> </v>
          </cell>
          <cell r="P300" t="str">
            <v xml:space="preserve"> </v>
          </cell>
          <cell r="Q300" t="str">
            <v xml:space="preserve"> </v>
          </cell>
          <cell r="R300" t="str">
            <v xml:space="preserve"> </v>
          </cell>
          <cell r="S300" t="str">
            <v xml:space="preserve"> </v>
          </cell>
          <cell r="T300" t="str">
            <v xml:space="preserve"> </v>
          </cell>
          <cell r="U300" t="str">
            <v xml:space="preserve"> </v>
          </cell>
          <cell r="V300" t="str">
            <v xml:space="preserve"> </v>
          </cell>
          <cell r="W300" t="str">
            <v xml:space="preserve"> </v>
          </cell>
          <cell r="X300" t="str">
            <v xml:space="preserve"> </v>
          </cell>
          <cell r="Y300" t="str">
            <v xml:space="preserve"> </v>
          </cell>
          <cell r="Z300" t="str">
            <v xml:space="preserve"> </v>
          </cell>
          <cell r="AA300">
            <v>4</v>
          </cell>
        </row>
        <row r="301">
          <cell r="A301">
            <v>770414</v>
          </cell>
          <cell r="B301" t="str">
            <v xml:space="preserve"> </v>
          </cell>
          <cell r="C301" t="str">
            <v xml:space="preserve"> </v>
          </cell>
          <cell r="D301" t="str">
            <v xml:space="preserve"> </v>
          </cell>
          <cell r="E301" t="str">
            <v xml:space="preserve"> </v>
          </cell>
          <cell r="F301" t="str">
            <v xml:space="preserve"> </v>
          </cell>
          <cell r="G301" t="str">
            <v xml:space="preserve"> </v>
          </cell>
          <cell r="H301" t="str">
            <v xml:space="preserve"> </v>
          </cell>
          <cell r="I301" t="str">
            <v xml:space="preserve"> </v>
          </cell>
          <cell r="J301" t="str">
            <v>Y</v>
          </cell>
          <cell r="K301" t="str">
            <v xml:space="preserve"> </v>
          </cell>
          <cell r="L301" t="str">
            <v xml:space="preserve"> </v>
          </cell>
          <cell r="M301" t="str">
            <v xml:space="preserve"> </v>
          </cell>
          <cell r="N301" t="str">
            <v xml:space="preserve"> </v>
          </cell>
          <cell r="O301" t="str">
            <v xml:space="preserve"> </v>
          </cell>
          <cell r="P301" t="str">
            <v xml:space="preserve"> </v>
          </cell>
          <cell r="Q301" t="str">
            <v xml:space="preserve"> </v>
          </cell>
          <cell r="R301" t="str">
            <v xml:space="preserve"> </v>
          </cell>
          <cell r="S301" t="str">
            <v xml:space="preserve"> </v>
          </cell>
          <cell r="T301" t="str">
            <v xml:space="preserve"> </v>
          </cell>
          <cell r="U301" t="str">
            <v xml:space="preserve"> </v>
          </cell>
          <cell r="V301" t="str">
            <v xml:space="preserve"> </v>
          </cell>
          <cell r="W301" t="str">
            <v xml:space="preserve"> </v>
          </cell>
          <cell r="X301" t="str">
            <v xml:space="preserve"> </v>
          </cell>
          <cell r="Y301" t="str">
            <v xml:space="preserve"> </v>
          </cell>
          <cell r="Z301" t="str">
            <v xml:space="preserve"> </v>
          </cell>
          <cell r="AA301">
            <v>4</v>
          </cell>
        </row>
        <row r="302">
          <cell r="A302">
            <v>770415</v>
          </cell>
          <cell r="B302" t="str">
            <v xml:space="preserve"> </v>
          </cell>
          <cell r="C302" t="str">
            <v xml:space="preserve"> </v>
          </cell>
          <cell r="D302" t="str">
            <v xml:space="preserve"> </v>
          </cell>
          <cell r="E302" t="str">
            <v xml:space="preserve"> </v>
          </cell>
          <cell r="F302" t="str">
            <v xml:space="preserve"> </v>
          </cell>
          <cell r="G302" t="str">
            <v xml:space="preserve"> </v>
          </cell>
          <cell r="H302" t="str">
            <v xml:space="preserve"> </v>
          </cell>
          <cell r="I302" t="str">
            <v xml:space="preserve"> </v>
          </cell>
          <cell r="J302" t="str">
            <v xml:space="preserve"> </v>
          </cell>
          <cell r="K302" t="str">
            <v xml:space="preserve"> </v>
          </cell>
          <cell r="L302" t="str">
            <v xml:space="preserve"> </v>
          </cell>
          <cell r="M302" t="str">
            <v xml:space="preserve"> </v>
          </cell>
          <cell r="N302" t="str">
            <v xml:space="preserve"> </v>
          </cell>
          <cell r="O302" t="str">
            <v xml:space="preserve"> </v>
          </cell>
          <cell r="P302" t="str">
            <v xml:space="preserve"> </v>
          </cell>
          <cell r="Q302" t="str">
            <v xml:space="preserve"> </v>
          </cell>
          <cell r="R302" t="str">
            <v xml:space="preserve"> </v>
          </cell>
          <cell r="S302" t="str">
            <v xml:space="preserve"> </v>
          </cell>
          <cell r="T302" t="str">
            <v xml:space="preserve"> </v>
          </cell>
          <cell r="U302" t="str">
            <v xml:space="preserve"> </v>
          </cell>
          <cell r="V302" t="str">
            <v xml:space="preserve"> </v>
          </cell>
          <cell r="W302" t="str">
            <v xml:space="preserve"> </v>
          </cell>
          <cell r="X302" t="str">
            <v xml:space="preserve"> </v>
          </cell>
          <cell r="Y302" t="str">
            <v>Y</v>
          </cell>
          <cell r="Z302" t="str">
            <v xml:space="preserve"> </v>
          </cell>
          <cell r="AA302">
            <v>4</v>
          </cell>
        </row>
        <row r="303">
          <cell r="A303">
            <v>770416</v>
          </cell>
          <cell r="B303" t="str">
            <v xml:space="preserve"> </v>
          </cell>
          <cell r="C303" t="str">
            <v xml:space="preserve"> </v>
          </cell>
          <cell r="D303" t="str">
            <v xml:space="preserve"> </v>
          </cell>
          <cell r="E303" t="str">
            <v>Y</v>
          </cell>
          <cell r="F303" t="str">
            <v xml:space="preserve"> </v>
          </cell>
          <cell r="G303" t="str">
            <v xml:space="preserve"> </v>
          </cell>
          <cell r="H303" t="str">
            <v xml:space="preserve"> </v>
          </cell>
          <cell r="I303" t="str">
            <v xml:space="preserve"> </v>
          </cell>
          <cell r="J303" t="str">
            <v xml:space="preserve"> </v>
          </cell>
          <cell r="K303" t="str">
            <v xml:space="preserve"> </v>
          </cell>
          <cell r="L303" t="str">
            <v xml:space="preserve"> </v>
          </cell>
          <cell r="M303" t="str">
            <v xml:space="preserve"> </v>
          </cell>
          <cell r="N303" t="str">
            <v xml:space="preserve"> </v>
          </cell>
          <cell r="O303" t="str">
            <v xml:space="preserve"> </v>
          </cell>
          <cell r="P303" t="str">
            <v xml:space="preserve"> </v>
          </cell>
          <cell r="Q303" t="str">
            <v xml:space="preserve"> </v>
          </cell>
          <cell r="R303" t="str">
            <v xml:space="preserve"> </v>
          </cell>
          <cell r="S303" t="str">
            <v xml:space="preserve"> </v>
          </cell>
          <cell r="T303" t="str">
            <v xml:space="preserve"> </v>
          </cell>
          <cell r="U303" t="str">
            <v xml:space="preserve"> </v>
          </cell>
          <cell r="V303" t="str">
            <v xml:space="preserve"> </v>
          </cell>
          <cell r="W303" t="str">
            <v xml:space="preserve"> </v>
          </cell>
          <cell r="X303" t="str">
            <v xml:space="preserve"> </v>
          </cell>
          <cell r="Y303" t="str">
            <v xml:space="preserve"> </v>
          </cell>
          <cell r="Z303" t="str">
            <v xml:space="preserve"> </v>
          </cell>
          <cell r="AA303">
            <v>4</v>
          </cell>
        </row>
        <row r="304">
          <cell r="A304">
            <v>770421</v>
          </cell>
          <cell r="B304" t="str">
            <v xml:space="preserve"> </v>
          </cell>
          <cell r="C304" t="str">
            <v xml:space="preserve"> </v>
          </cell>
          <cell r="D304" t="str">
            <v xml:space="preserve"> </v>
          </cell>
          <cell r="E304" t="str">
            <v xml:space="preserve"> </v>
          </cell>
          <cell r="F304" t="str">
            <v xml:space="preserve"> </v>
          </cell>
          <cell r="G304" t="str">
            <v xml:space="preserve"> </v>
          </cell>
          <cell r="H304" t="str">
            <v xml:space="preserve"> </v>
          </cell>
          <cell r="I304" t="str">
            <v xml:space="preserve"> </v>
          </cell>
          <cell r="J304" t="str">
            <v xml:space="preserve"> </v>
          </cell>
          <cell r="K304" t="str">
            <v xml:space="preserve"> </v>
          </cell>
          <cell r="L304" t="str">
            <v xml:space="preserve"> </v>
          </cell>
          <cell r="M304" t="str">
            <v xml:space="preserve"> </v>
          </cell>
          <cell r="N304" t="str">
            <v xml:space="preserve"> </v>
          </cell>
          <cell r="O304" t="str">
            <v>Y</v>
          </cell>
          <cell r="P304" t="str">
            <v xml:space="preserve"> </v>
          </cell>
          <cell r="Q304" t="str">
            <v xml:space="preserve"> </v>
          </cell>
          <cell r="R304" t="str">
            <v xml:space="preserve"> </v>
          </cell>
          <cell r="S304" t="str">
            <v xml:space="preserve"> </v>
          </cell>
          <cell r="T304" t="str">
            <v xml:space="preserve"> </v>
          </cell>
          <cell r="U304" t="str">
            <v xml:space="preserve"> </v>
          </cell>
          <cell r="V304" t="str">
            <v xml:space="preserve"> </v>
          </cell>
          <cell r="W304" t="str">
            <v xml:space="preserve"> </v>
          </cell>
          <cell r="X304" t="str">
            <v xml:space="preserve"> </v>
          </cell>
          <cell r="Y304" t="str">
            <v xml:space="preserve"> </v>
          </cell>
          <cell r="Z304" t="str">
            <v xml:space="preserve"> </v>
          </cell>
          <cell r="AA304">
            <v>4</v>
          </cell>
        </row>
        <row r="305">
          <cell r="A305">
            <v>770425</v>
          </cell>
          <cell r="B305" t="str">
            <v xml:space="preserve"> </v>
          </cell>
          <cell r="C305" t="str">
            <v xml:space="preserve"> </v>
          </cell>
          <cell r="D305" t="str">
            <v xml:space="preserve"> </v>
          </cell>
          <cell r="E305" t="str">
            <v xml:space="preserve"> </v>
          </cell>
          <cell r="F305" t="str">
            <v xml:space="preserve"> </v>
          </cell>
          <cell r="G305" t="str">
            <v xml:space="preserve"> </v>
          </cell>
          <cell r="H305" t="str">
            <v xml:space="preserve"> </v>
          </cell>
          <cell r="I305" t="str">
            <v xml:space="preserve"> </v>
          </cell>
          <cell r="J305" t="str">
            <v xml:space="preserve"> </v>
          </cell>
          <cell r="K305" t="str">
            <v xml:space="preserve"> </v>
          </cell>
          <cell r="L305" t="str">
            <v xml:space="preserve"> </v>
          </cell>
          <cell r="M305" t="str">
            <v xml:space="preserve"> </v>
          </cell>
          <cell r="N305" t="str">
            <v xml:space="preserve"> </v>
          </cell>
          <cell r="O305" t="str">
            <v>Y</v>
          </cell>
          <cell r="P305" t="str">
            <v xml:space="preserve"> </v>
          </cell>
          <cell r="Q305" t="str">
            <v xml:space="preserve"> </v>
          </cell>
          <cell r="R305" t="str">
            <v xml:space="preserve"> </v>
          </cell>
          <cell r="S305" t="str">
            <v xml:space="preserve"> </v>
          </cell>
          <cell r="T305" t="str">
            <v xml:space="preserve"> </v>
          </cell>
          <cell r="U305" t="str">
            <v xml:space="preserve"> </v>
          </cell>
          <cell r="V305" t="str">
            <v xml:space="preserve"> </v>
          </cell>
          <cell r="W305" t="str">
            <v xml:space="preserve"> </v>
          </cell>
          <cell r="X305" t="str">
            <v xml:space="preserve"> </v>
          </cell>
          <cell r="Y305" t="str">
            <v xml:space="preserve"> </v>
          </cell>
          <cell r="Z305" t="str">
            <v xml:space="preserve"> </v>
          </cell>
          <cell r="AA305">
            <v>4</v>
          </cell>
        </row>
        <row r="306">
          <cell r="A306">
            <v>770429</v>
          </cell>
          <cell r="B306" t="str">
            <v xml:space="preserve"> </v>
          </cell>
          <cell r="C306" t="str">
            <v xml:space="preserve"> </v>
          </cell>
          <cell r="D306" t="str">
            <v xml:space="preserve"> </v>
          </cell>
          <cell r="E306" t="str">
            <v xml:space="preserve"> </v>
          </cell>
          <cell r="F306" t="str">
            <v xml:space="preserve"> </v>
          </cell>
          <cell r="G306" t="str">
            <v xml:space="preserve"> </v>
          </cell>
          <cell r="H306" t="str">
            <v xml:space="preserve"> </v>
          </cell>
          <cell r="I306" t="str">
            <v xml:space="preserve"> </v>
          </cell>
          <cell r="J306" t="str">
            <v xml:space="preserve"> </v>
          </cell>
          <cell r="K306" t="str">
            <v xml:space="preserve"> </v>
          </cell>
          <cell r="L306" t="str">
            <v xml:space="preserve"> </v>
          </cell>
          <cell r="M306" t="str">
            <v xml:space="preserve"> </v>
          </cell>
          <cell r="N306" t="str">
            <v xml:space="preserve"> </v>
          </cell>
          <cell r="O306" t="str">
            <v>Y</v>
          </cell>
          <cell r="P306" t="str">
            <v xml:space="preserve"> </v>
          </cell>
          <cell r="Q306" t="str">
            <v xml:space="preserve"> </v>
          </cell>
          <cell r="R306" t="str">
            <v xml:space="preserve"> </v>
          </cell>
          <cell r="S306" t="str">
            <v xml:space="preserve"> </v>
          </cell>
          <cell r="T306" t="str">
            <v xml:space="preserve"> </v>
          </cell>
          <cell r="U306" t="str">
            <v xml:space="preserve"> </v>
          </cell>
          <cell r="V306" t="str">
            <v xml:space="preserve"> </v>
          </cell>
          <cell r="W306" t="str">
            <v xml:space="preserve"> </v>
          </cell>
          <cell r="X306" t="str">
            <v xml:space="preserve"> </v>
          </cell>
          <cell r="Y306" t="str">
            <v xml:space="preserve"> </v>
          </cell>
          <cell r="Z306" t="str">
            <v xml:space="preserve"> </v>
          </cell>
          <cell r="AA306">
            <v>4</v>
          </cell>
        </row>
        <row r="307">
          <cell r="A307">
            <v>770417</v>
          </cell>
          <cell r="B307" t="str">
            <v xml:space="preserve"> </v>
          </cell>
          <cell r="C307" t="str">
            <v xml:space="preserve"> </v>
          </cell>
          <cell r="D307" t="str">
            <v xml:space="preserve"> </v>
          </cell>
          <cell r="E307" t="str">
            <v xml:space="preserve"> </v>
          </cell>
          <cell r="F307" t="str">
            <v xml:space="preserve"> </v>
          </cell>
          <cell r="G307" t="str">
            <v xml:space="preserve"> </v>
          </cell>
          <cell r="H307" t="str">
            <v xml:space="preserve"> </v>
          </cell>
          <cell r="I307" t="str">
            <v xml:space="preserve"> </v>
          </cell>
          <cell r="J307" t="str">
            <v xml:space="preserve"> </v>
          </cell>
          <cell r="K307" t="str">
            <v xml:space="preserve"> </v>
          </cell>
          <cell r="L307" t="str">
            <v xml:space="preserve"> </v>
          </cell>
          <cell r="M307" t="str">
            <v xml:space="preserve"> </v>
          </cell>
          <cell r="N307" t="str">
            <v xml:space="preserve"> </v>
          </cell>
          <cell r="O307" t="str">
            <v>Y</v>
          </cell>
          <cell r="P307" t="str">
            <v xml:space="preserve"> </v>
          </cell>
          <cell r="Q307" t="str">
            <v xml:space="preserve"> </v>
          </cell>
          <cell r="R307" t="str">
            <v xml:space="preserve"> </v>
          </cell>
          <cell r="S307" t="str">
            <v xml:space="preserve"> </v>
          </cell>
          <cell r="T307" t="str">
            <v xml:space="preserve"> </v>
          </cell>
          <cell r="U307" t="str">
            <v xml:space="preserve"> </v>
          </cell>
          <cell r="V307" t="str">
            <v xml:space="preserve"> </v>
          </cell>
          <cell r="W307" t="str">
            <v xml:space="preserve"> </v>
          </cell>
          <cell r="X307" t="str">
            <v xml:space="preserve"> </v>
          </cell>
          <cell r="Y307" t="str">
            <v xml:space="preserve"> </v>
          </cell>
          <cell r="Z307" t="str">
            <v xml:space="preserve"> </v>
          </cell>
          <cell r="AA307">
            <v>4</v>
          </cell>
        </row>
        <row r="308">
          <cell r="A308">
            <v>770434</v>
          </cell>
          <cell r="B308" t="str">
            <v xml:space="preserve"> </v>
          </cell>
          <cell r="C308" t="str">
            <v xml:space="preserve"> </v>
          </cell>
          <cell r="D308" t="str">
            <v xml:space="preserve"> </v>
          </cell>
          <cell r="E308" t="str">
            <v xml:space="preserve"> </v>
          </cell>
          <cell r="F308" t="str">
            <v xml:space="preserve"> </v>
          </cell>
          <cell r="G308" t="str">
            <v xml:space="preserve"> </v>
          </cell>
          <cell r="H308" t="str">
            <v xml:space="preserve"> </v>
          </cell>
          <cell r="I308" t="str">
            <v xml:space="preserve"> </v>
          </cell>
          <cell r="J308" t="str">
            <v xml:space="preserve"> </v>
          </cell>
          <cell r="K308" t="str">
            <v xml:space="preserve"> </v>
          </cell>
          <cell r="L308" t="str">
            <v xml:space="preserve"> </v>
          </cell>
          <cell r="M308" t="str">
            <v xml:space="preserve"> </v>
          </cell>
          <cell r="N308" t="str">
            <v xml:space="preserve"> </v>
          </cell>
          <cell r="O308" t="str">
            <v>Y</v>
          </cell>
          <cell r="P308" t="str">
            <v xml:space="preserve"> </v>
          </cell>
          <cell r="Q308" t="str">
            <v xml:space="preserve"> </v>
          </cell>
          <cell r="R308" t="str">
            <v xml:space="preserve"> </v>
          </cell>
          <cell r="S308" t="str">
            <v xml:space="preserve"> </v>
          </cell>
          <cell r="T308" t="str">
            <v xml:space="preserve"> </v>
          </cell>
          <cell r="U308" t="str">
            <v xml:space="preserve"> </v>
          </cell>
          <cell r="V308" t="str">
            <v xml:space="preserve"> </v>
          </cell>
          <cell r="W308" t="str">
            <v xml:space="preserve"> </v>
          </cell>
          <cell r="X308" t="str">
            <v xml:space="preserve"> </v>
          </cell>
          <cell r="Y308" t="str">
            <v xml:space="preserve"> </v>
          </cell>
          <cell r="Z308" t="str">
            <v xml:space="preserve"> </v>
          </cell>
          <cell r="AA308">
            <v>4</v>
          </cell>
        </row>
        <row r="309">
          <cell r="A309">
            <v>770438</v>
          </cell>
          <cell r="B309" t="str">
            <v xml:space="preserve"> </v>
          </cell>
          <cell r="C309" t="str">
            <v xml:space="preserve"> </v>
          </cell>
          <cell r="D309" t="str">
            <v xml:space="preserve"> </v>
          </cell>
          <cell r="E309" t="str">
            <v xml:space="preserve"> </v>
          </cell>
          <cell r="F309" t="str">
            <v xml:space="preserve"> </v>
          </cell>
          <cell r="G309" t="str">
            <v xml:space="preserve"> </v>
          </cell>
          <cell r="H309" t="str">
            <v xml:space="preserve"> </v>
          </cell>
          <cell r="I309" t="str">
            <v xml:space="preserve"> </v>
          </cell>
          <cell r="J309" t="str">
            <v xml:space="preserve"> </v>
          </cell>
          <cell r="K309" t="str">
            <v xml:space="preserve"> </v>
          </cell>
          <cell r="L309" t="str">
            <v xml:space="preserve"> </v>
          </cell>
          <cell r="M309" t="str">
            <v xml:space="preserve"> </v>
          </cell>
          <cell r="N309" t="str">
            <v xml:space="preserve"> </v>
          </cell>
          <cell r="O309" t="str">
            <v>Y</v>
          </cell>
          <cell r="P309" t="str">
            <v xml:space="preserve"> </v>
          </cell>
          <cell r="Q309" t="str">
            <v xml:space="preserve"> </v>
          </cell>
          <cell r="R309" t="str">
            <v xml:space="preserve"> </v>
          </cell>
          <cell r="S309" t="str">
            <v xml:space="preserve"> </v>
          </cell>
          <cell r="T309" t="str">
            <v xml:space="preserve"> </v>
          </cell>
          <cell r="U309" t="str">
            <v xml:space="preserve"> </v>
          </cell>
          <cell r="V309" t="str">
            <v xml:space="preserve"> </v>
          </cell>
          <cell r="W309" t="str">
            <v xml:space="preserve"> </v>
          </cell>
          <cell r="X309" t="str">
            <v xml:space="preserve"> </v>
          </cell>
          <cell r="Y309" t="str">
            <v xml:space="preserve"> </v>
          </cell>
          <cell r="Z309" t="str">
            <v xml:space="preserve"> </v>
          </cell>
          <cell r="AA309">
            <v>4</v>
          </cell>
        </row>
        <row r="310">
          <cell r="A310">
            <v>770439</v>
          </cell>
          <cell r="B310" t="str">
            <v xml:space="preserve"> </v>
          </cell>
          <cell r="C310" t="str">
            <v xml:space="preserve"> </v>
          </cell>
          <cell r="D310" t="str">
            <v xml:space="preserve"> </v>
          </cell>
          <cell r="E310" t="str">
            <v xml:space="preserve"> </v>
          </cell>
          <cell r="F310" t="str">
            <v xml:space="preserve"> </v>
          </cell>
          <cell r="G310" t="str">
            <v xml:space="preserve"> </v>
          </cell>
          <cell r="H310" t="str">
            <v xml:space="preserve"> </v>
          </cell>
          <cell r="I310" t="str">
            <v xml:space="preserve"> </v>
          </cell>
          <cell r="J310" t="str">
            <v>Y</v>
          </cell>
          <cell r="K310" t="str">
            <v xml:space="preserve"> </v>
          </cell>
          <cell r="L310" t="str">
            <v xml:space="preserve"> </v>
          </cell>
          <cell r="M310" t="str">
            <v xml:space="preserve"> </v>
          </cell>
          <cell r="N310" t="str">
            <v xml:space="preserve"> </v>
          </cell>
          <cell r="O310" t="str">
            <v xml:space="preserve"> </v>
          </cell>
          <cell r="P310" t="str">
            <v xml:space="preserve"> </v>
          </cell>
          <cell r="Q310" t="str">
            <v xml:space="preserve"> </v>
          </cell>
          <cell r="R310" t="str">
            <v xml:space="preserve"> </v>
          </cell>
          <cell r="S310" t="str">
            <v xml:space="preserve"> </v>
          </cell>
          <cell r="T310" t="str">
            <v xml:space="preserve"> </v>
          </cell>
          <cell r="U310" t="str">
            <v xml:space="preserve"> </v>
          </cell>
          <cell r="V310" t="str">
            <v xml:space="preserve"> </v>
          </cell>
          <cell r="W310" t="str">
            <v xml:space="preserve"> </v>
          </cell>
          <cell r="X310" t="str">
            <v xml:space="preserve"> </v>
          </cell>
          <cell r="Y310" t="str">
            <v xml:space="preserve"> </v>
          </cell>
          <cell r="Z310" t="str">
            <v xml:space="preserve"> </v>
          </cell>
          <cell r="AA310">
            <v>4</v>
          </cell>
        </row>
        <row r="311">
          <cell r="A311">
            <v>770445</v>
          </cell>
          <cell r="B311" t="str">
            <v xml:space="preserve"> </v>
          </cell>
          <cell r="C311" t="str">
            <v xml:space="preserve"> </v>
          </cell>
          <cell r="D311" t="str">
            <v xml:space="preserve"> </v>
          </cell>
          <cell r="E311" t="str">
            <v xml:space="preserve"> </v>
          </cell>
          <cell r="F311" t="str">
            <v xml:space="preserve"> </v>
          </cell>
          <cell r="G311" t="str">
            <v xml:space="preserve"> </v>
          </cell>
          <cell r="H311" t="str">
            <v xml:space="preserve"> </v>
          </cell>
          <cell r="I311" t="str">
            <v xml:space="preserve"> </v>
          </cell>
          <cell r="J311" t="str">
            <v xml:space="preserve"> </v>
          </cell>
          <cell r="K311" t="str">
            <v xml:space="preserve"> </v>
          </cell>
          <cell r="L311" t="str">
            <v xml:space="preserve"> </v>
          </cell>
          <cell r="M311" t="str">
            <v xml:space="preserve"> </v>
          </cell>
          <cell r="N311" t="str">
            <v xml:space="preserve"> </v>
          </cell>
          <cell r="O311" t="str">
            <v>Y</v>
          </cell>
          <cell r="P311" t="str">
            <v xml:space="preserve"> </v>
          </cell>
          <cell r="Q311" t="str">
            <v xml:space="preserve"> </v>
          </cell>
          <cell r="R311" t="str">
            <v xml:space="preserve"> </v>
          </cell>
          <cell r="S311" t="str">
            <v xml:space="preserve"> </v>
          </cell>
          <cell r="T311" t="str">
            <v xml:space="preserve"> </v>
          </cell>
          <cell r="U311" t="str">
            <v xml:space="preserve"> </v>
          </cell>
          <cell r="V311" t="str">
            <v xml:space="preserve"> </v>
          </cell>
          <cell r="W311" t="str">
            <v xml:space="preserve"> </v>
          </cell>
          <cell r="X311" t="str">
            <v xml:space="preserve"> </v>
          </cell>
          <cell r="Y311" t="str">
            <v xml:space="preserve"> </v>
          </cell>
          <cell r="Z311" t="str">
            <v xml:space="preserve"> </v>
          </cell>
          <cell r="AA311">
            <v>4</v>
          </cell>
        </row>
        <row r="312">
          <cell r="A312">
            <v>770447</v>
          </cell>
          <cell r="B312" t="str">
            <v xml:space="preserve"> </v>
          </cell>
          <cell r="C312" t="str">
            <v xml:space="preserve"> </v>
          </cell>
          <cell r="D312" t="str">
            <v xml:space="preserve"> </v>
          </cell>
          <cell r="E312" t="str">
            <v>Y</v>
          </cell>
          <cell r="F312" t="str">
            <v xml:space="preserve"> </v>
          </cell>
          <cell r="G312" t="str">
            <v xml:space="preserve"> </v>
          </cell>
          <cell r="H312" t="str">
            <v xml:space="preserve"> </v>
          </cell>
          <cell r="I312" t="str">
            <v xml:space="preserve"> </v>
          </cell>
          <cell r="J312" t="str">
            <v xml:space="preserve"> </v>
          </cell>
          <cell r="K312" t="str">
            <v xml:space="preserve"> </v>
          </cell>
          <cell r="L312" t="str">
            <v xml:space="preserve"> </v>
          </cell>
          <cell r="M312" t="str">
            <v xml:space="preserve"> </v>
          </cell>
          <cell r="N312" t="str">
            <v xml:space="preserve"> </v>
          </cell>
          <cell r="O312" t="str">
            <v xml:space="preserve"> </v>
          </cell>
          <cell r="P312" t="str">
            <v xml:space="preserve"> </v>
          </cell>
          <cell r="Q312" t="str">
            <v xml:space="preserve"> </v>
          </cell>
          <cell r="R312" t="str">
            <v xml:space="preserve"> </v>
          </cell>
          <cell r="S312" t="str">
            <v xml:space="preserve"> </v>
          </cell>
          <cell r="T312" t="str">
            <v xml:space="preserve"> </v>
          </cell>
          <cell r="U312" t="str">
            <v xml:space="preserve"> </v>
          </cell>
          <cell r="V312" t="str">
            <v xml:space="preserve"> </v>
          </cell>
          <cell r="W312" t="str">
            <v xml:space="preserve"> </v>
          </cell>
          <cell r="X312" t="str">
            <v xml:space="preserve"> </v>
          </cell>
          <cell r="Y312" t="str">
            <v xml:space="preserve"> </v>
          </cell>
          <cell r="Z312" t="str">
            <v xml:space="preserve"> </v>
          </cell>
          <cell r="AA312">
            <v>4</v>
          </cell>
        </row>
        <row r="313">
          <cell r="A313">
            <v>770451</v>
          </cell>
          <cell r="B313" t="str">
            <v xml:space="preserve"> </v>
          </cell>
          <cell r="C313" t="str">
            <v xml:space="preserve"> </v>
          </cell>
          <cell r="D313" t="str">
            <v xml:space="preserve"> </v>
          </cell>
          <cell r="E313" t="str">
            <v xml:space="preserve"> </v>
          </cell>
          <cell r="F313" t="str">
            <v xml:space="preserve"> </v>
          </cell>
          <cell r="G313" t="str">
            <v xml:space="preserve"> </v>
          </cell>
          <cell r="H313" t="str">
            <v xml:space="preserve"> </v>
          </cell>
          <cell r="I313" t="str">
            <v xml:space="preserve"> </v>
          </cell>
          <cell r="J313" t="str">
            <v xml:space="preserve"> </v>
          </cell>
          <cell r="K313" t="str">
            <v xml:space="preserve"> </v>
          </cell>
          <cell r="L313" t="str">
            <v xml:space="preserve"> </v>
          </cell>
          <cell r="M313" t="str">
            <v xml:space="preserve"> </v>
          </cell>
          <cell r="N313" t="str">
            <v xml:space="preserve"> </v>
          </cell>
          <cell r="O313" t="str">
            <v xml:space="preserve"> </v>
          </cell>
          <cell r="P313" t="str">
            <v xml:space="preserve"> </v>
          </cell>
          <cell r="Q313" t="str">
            <v xml:space="preserve"> </v>
          </cell>
          <cell r="R313" t="str">
            <v xml:space="preserve"> </v>
          </cell>
          <cell r="S313" t="str">
            <v xml:space="preserve"> </v>
          </cell>
          <cell r="T313" t="str">
            <v>Y</v>
          </cell>
          <cell r="U313" t="str">
            <v xml:space="preserve"> </v>
          </cell>
          <cell r="V313" t="str">
            <v xml:space="preserve"> </v>
          </cell>
          <cell r="W313" t="str">
            <v xml:space="preserve"> </v>
          </cell>
          <cell r="X313" t="str">
            <v xml:space="preserve"> </v>
          </cell>
          <cell r="Y313" t="str">
            <v xml:space="preserve"> </v>
          </cell>
          <cell r="Z313" t="str">
            <v xml:space="preserve"> </v>
          </cell>
          <cell r="AA313">
            <v>4</v>
          </cell>
        </row>
        <row r="314">
          <cell r="A314">
            <v>770452</v>
          </cell>
          <cell r="B314" t="str">
            <v xml:space="preserve"> </v>
          </cell>
          <cell r="C314" t="str">
            <v xml:space="preserve"> </v>
          </cell>
          <cell r="D314" t="str">
            <v xml:space="preserve"> </v>
          </cell>
          <cell r="E314" t="str">
            <v xml:space="preserve"> </v>
          </cell>
          <cell r="F314" t="str">
            <v xml:space="preserve"> </v>
          </cell>
          <cell r="G314" t="str">
            <v xml:space="preserve"> </v>
          </cell>
          <cell r="H314" t="str">
            <v xml:space="preserve"> </v>
          </cell>
          <cell r="I314" t="str">
            <v xml:space="preserve"> </v>
          </cell>
          <cell r="J314" t="str">
            <v>Y</v>
          </cell>
          <cell r="K314" t="str">
            <v xml:space="preserve"> </v>
          </cell>
          <cell r="L314" t="str">
            <v xml:space="preserve"> </v>
          </cell>
          <cell r="M314" t="str">
            <v xml:space="preserve"> </v>
          </cell>
          <cell r="N314" t="str">
            <v xml:space="preserve"> </v>
          </cell>
          <cell r="O314" t="str">
            <v xml:space="preserve"> </v>
          </cell>
          <cell r="P314" t="str">
            <v xml:space="preserve"> </v>
          </cell>
          <cell r="Q314" t="str">
            <v xml:space="preserve"> </v>
          </cell>
          <cell r="R314" t="str">
            <v xml:space="preserve"> </v>
          </cell>
          <cell r="S314" t="str">
            <v xml:space="preserve"> </v>
          </cell>
          <cell r="T314" t="str">
            <v xml:space="preserve"> </v>
          </cell>
          <cell r="U314" t="str">
            <v xml:space="preserve"> </v>
          </cell>
          <cell r="V314" t="str">
            <v xml:space="preserve"> </v>
          </cell>
          <cell r="W314" t="str">
            <v xml:space="preserve"> </v>
          </cell>
          <cell r="X314" t="str">
            <v xml:space="preserve"> </v>
          </cell>
          <cell r="Y314" t="str">
            <v xml:space="preserve"> </v>
          </cell>
          <cell r="Z314" t="str">
            <v xml:space="preserve"> </v>
          </cell>
          <cell r="AA314">
            <v>4</v>
          </cell>
        </row>
        <row r="315">
          <cell r="A315">
            <v>770455</v>
          </cell>
          <cell r="B315" t="str">
            <v xml:space="preserve"> </v>
          </cell>
          <cell r="C315" t="str">
            <v xml:space="preserve"> </v>
          </cell>
          <cell r="D315" t="str">
            <v xml:space="preserve"> </v>
          </cell>
          <cell r="E315" t="str">
            <v xml:space="preserve"> </v>
          </cell>
          <cell r="F315" t="str">
            <v xml:space="preserve"> </v>
          </cell>
          <cell r="G315" t="str">
            <v xml:space="preserve"> </v>
          </cell>
          <cell r="H315" t="str">
            <v xml:space="preserve"> </v>
          </cell>
          <cell r="I315" t="str">
            <v xml:space="preserve"> </v>
          </cell>
          <cell r="J315" t="str">
            <v xml:space="preserve"> </v>
          </cell>
          <cell r="K315" t="str">
            <v xml:space="preserve"> </v>
          </cell>
          <cell r="L315" t="str">
            <v xml:space="preserve"> </v>
          </cell>
          <cell r="M315" t="str">
            <v xml:space="preserve"> </v>
          </cell>
          <cell r="N315" t="str">
            <v xml:space="preserve"> </v>
          </cell>
          <cell r="O315" t="str">
            <v xml:space="preserve"> </v>
          </cell>
          <cell r="P315" t="str">
            <v xml:space="preserve"> </v>
          </cell>
          <cell r="Q315" t="str">
            <v xml:space="preserve"> </v>
          </cell>
          <cell r="R315" t="str">
            <v xml:space="preserve"> </v>
          </cell>
          <cell r="S315" t="str">
            <v xml:space="preserve"> </v>
          </cell>
          <cell r="T315" t="str">
            <v xml:space="preserve"> </v>
          </cell>
          <cell r="U315" t="str">
            <v xml:space="preserve"> </v>
          </cell>
          <cell r="V315" t="str">
            <v xml:space="preserve"> </v>
          </cell>
          <cell r="W315" t="str">
            <v xml:space="preserve"> </v>
          </cell>
          <cell r="X315" t="str">
            <v xml:space="preserve"> </v>
          </cell>
          <cell r="Y315" t="str">
            <v>Y</v>
          </cell>
          <cell r="Z315" t="str">
            <v xml:space="preserve"> </v>
          </cell>
          <cell r="AA315">
            <v>4</v>
          </cell>
        </row>
        <row r="316">
          <cell r="A316">
            <v>770457</v>
          </cell>
          <cell r="B316" t="str">
            <v xml:space="preserve"> </v>
          </cell>
          <cell r="C316" t="str">
            <v xml:space="preserve"> </v>
          </cell>
          <cell r="D316" t="str">
            <v xml:space="preserve"> </v>
          </cell>
          <cell r="E316" t="str">
            <v>Y</v>
          </cell>
          <cell r="F316" t="str">
            <v xml:space="preserve"> </v>
          </cell>
          <cell r="G316" t="str">
            <v xml:space="preserve"> </v>
          </cell>
          <cell r="H316" t="str">
            <v xml:space="preserve"> </v>
          </cell>
          <cell r="I316" t="str">
            <v xml:space="preserve"> </v>
          </cell>
          <cell r="J316" t="str">
            <v xml:space="preserve"> </v>
          </cell>
          <cell r="K316" t="str">
            <v xml:space="preserve"> </v>
          </cell>
          <cell r="L316" t="str">
            <v xml:space="preserve"> </v>
          </cell>
          <cell r="M316" t="str">
            <v xml:space="preserve"> </v>
          </cell>
          <cell r="N316" t="str">
            <v xml:space="preserve"> </v>
          </cell>
          <cell r="O316" t="str">
            <v xml:space="preserve"> </v>
          </cell>
          <cell r="P316" t="str">
            <v xml:space="preserve"> </v>
          </cell>
          <cell r="Q316" t="str">
            <v xml:space="preserve"> </v>
          </cell>
          <cell r="R316" t="str">
            <v xml:space="preserve"> </v>
          </cell>
          <cell r="S316" t="str">
            <v xml:space="preserve"> </v>
          </cell>
          <cell r="T316" t="str">
            <v xml:space="preserve"> </v>
          </cell>
          <cell r="U316" t="str">
            <v xml:space="preserve"> </v>
          </cell>
          <cell r="V316" t="str">
            <v xml:space="preserve"> </v>
          </cell>
          <cell r="W316" t="str">
            <v xml:space="preserve"> </v>
          </cell>
          <cell r="X316" t="str">
            <v xml:space="preserve"> </v>
          </cell>
          <cell r="Y316" t="str">
            <v xml:space="preserve"> </v>
          </cell>
          <cell r="Z316" t="str">
            <v xml:space="preserve"> </v>
          </cell>
          <cell r="AA316">
            <v>4</v>
          </cell>
        </row>
        <row r="317">
          <cell r="A317">
            <v>770459</v>
          </cell>
          <cell r="B317" t="str">
            <v xml:space="preserve"> </v>
          </cell>
          <cell r="C317" t="str">
            <v xml:space="preserve"> </v>
          </cell>
          <cell r="D317" t="str">
            <v xml:space="preserve"> </v>
          </cell>
          <cell r="E317" t="str">
            <v xml:space="preserve"> </v>
          </cell>
          <cell r="F317" t="str">
            <v xml:space="preserve"> </v>
          </cell>
          <cell r="G317" t="str">
            <v xml:space="preserve"> </v>
          </cell>
          <cell r="H317" t="str">
            <v xml:space="preserve"> </v>
          </cell>
          <cell r="I317" t="str">
            <v xml:space="preserve"> </v>
          </cell>
          <cell r="J317" t="str">
            <v>Y</v>
          </cell>
          <cell r="K317" t="str">
            <v xml:space="preserve"> </v>
          </cell>
          <cell r="L317" t="str">
            <v xml:space="preserve"> </v>
          </cell>
          <cell r="M317" t="str">
            <v xml:space="preserve"> </v>
          </cell>
          <cell r="N317" t="str">
            <v xml:space="preserve"> </v>
          </cell>
          <cell r="O317" t="str">
            <v xml:space="preserve"> </v>
          </cell>
          <cell r="P317" t="str">
            <v xml:space="preserve"> </v>
          </cell>
          <cell r="Q317" t="str">
            <v xml:space="preserve"> </v>
          </cell>
          <cell r="R317" t="str">
            <v xml:space="preserve"> </v>
          </cell>
          <cell r="S317" t="str">
            <v xml:space="preserve"> </v>
          </cell>
          <cell r="T317" t="str">
            <v xml:space="preserve"> </v>
          </cell>
          <cell r="U317" t="str">
            <v xml:space="preserve"> </v>
          </cell>
          <cell r="V317" t="str">
            <v xml:space="preserve"> </v>
          </cell>
          <cell r="W317" t="str">
            <v xml:space="preserve"> </v>
          </cell>
          <cell r="X317" t="str">
            <v xml:space="preserve"> </v>
          </cell>
          <cell r="Y317" t="str">
            <v xml:space="preserve"> </v>
          </cell>
          <cell r="Z317" t="str">
            <v xml:space="preserve"> </v>
          </cell>
          <cell r="AA317">
            <v>4</v>
          </cell>
        </row>
        <row r="318">
          <cell r="A318">
            <v>770460</v>
          </cell>
          <cell r="B318" t="str">
            <v xml:space="preserve"> </v>
          </cell>
          <cell r="C318" t="str">
            <v xml:space="preserve"> </v>
          </cell>
          <cell r="D318" t="str">
            <v xml:space="preserve"> </v>
          </cell>
          <cell r="E318" t="str">
            <v xml:space="preserve"> </v>
          </cell>
          <cell r="F318" t="str">
            <v xml:space="preserve"> </v>
          </cell>
          <cell r="G318" t="str">
            <v xml:space="preserve"> </v>
          </cell>
          <cell r="H318" t="str">
            <v xml:space="preserve"> </v>
          </cell>
          <cell r="I318" t="str">
            <v xml:space="preserve"> </v>
          </cell>
          <cell r="J318" t="str">
            <v>Y</v>
          </cell>
          <cell r="K318" t="str">
            <v xml:space="preserve"> </v>
          </cell>
          <cell r="L318" t="str">
            <v xml:space="preserve"> </v>
          </cell>
          <cell r="M318" t="str">
            <v xml:space="preserve"> </v>
          </cell>
          <cell r="N318" t="str">
            <v xml:space="preserve"> </v>
          </cell>
          <cell r="O318" t="str">
            <v xml:space="preserve"> </v>
          </cell>
          <cell r="P318" t="str">
            <v xml:space="preserve"> </v>
          </cell>
          <cell r="Q318" t="str">
            <v xml:space="preserve"> </v>
          </cell>
          <cell r="R318" t="str">
            <v xml:space="preserve"> </v>
          </cell>
          <cell r="S318" t="str">
            <v xml:space="preserve"> </v>
          </cell>
          <cell r="T318" t="str">
            <v xml:space="preserve"> </v>
          </cell>
          <cell r="U318" t="str">
            <v xml:space="preserve"> </v>
          </cell>
          <cell r="V318" t="str">
            <v xml:space="preserve"> </v>
          </cell>
          <cell r="W318" t="str">
            <v xml:space="preserve"> </v>
          </cell>
          <cell r="X318" t="str">
            <v xml:space="preserve"> </v>
          </cell>
          <cell r="Y318" t="str">
            <v xml:space="preserve"> </v>
          </cell>
          <cell r="Z318" t="str">
            <v xml:space="preserve"> </v>
          </cell>
          <cell r="AA318">
            <v>4</v>
          </cell>
        </row>
        <row r="319">
          <cell r="A319">
            <v>770464</v>
          </cell>
          <cell r="B319" t="str">
            <v xml:space="preserve"> </v>
          </cell>
          <cell r="C319" t="str">
            <v xml:space="preserve"> </v>
          </cell>
          <cell r="D319" t="str">
            <v xml:space="preserve"> </v>
          </cell>
          <cell r="E319" t="str">
            <v xml:space="preserve"> </v>
          </cell>
          <cell r="F319" t="str">
            <v xml:space="preserve"> </v>
          </cell>
          <cell r="G319" t="str">
            <v xml:space="preserve"> </v>
          </cell>
          <cell r="H319" t="str">
            <v xml:space="preserve"> </v>
          </cell>
          <cell r="I319" t="str">
            <v xml:space="preserve"> </v>
          </cell>
          <cell r="J319" t="str">
            <v>Y</v>
          </cell>
          <cell r="K319" t="str">
            <v xml:space="preserve"> </v>
          </cell>
          <cell r="L319" t="str">
            <v xml:space="preserve"> </v>
          </cell>
          <cell r="M319" t="str">
            <v xml:space="preserve"> </v>
          </cell>
          <cell r="N319" t="str">
            <v xml:space="preserve"> </v>
          </cell>
          <cell r="O319" t="str">
            <v xml:space="preserve"> </v>
          </cell>
          <cell r="P319" t="str">
            <v xml:space="preserve"> </v>
          </cell>
          <cell r="Q319" t="str">
            <v xml:space="preserve"> </v>
          </cell>
          <cell r="R319" t="str">
            <v xml:space="preserve"> </v>
          </cell>
          <cell r="S319" t="str">
            <v xml:space="preserve"> </v>
          </cell>
          <cell r="T319" t="str">
            <v xml:space="preserve"> </v>
          </cell>
          <cell r="U319" t="str">
            <v xml:space="preserve"> </v>
          </cell>
          <cell r="V319" t="str">
            <v xml:space="preserve"> </v>
          </cell>
          <cell r="W319" t="str">
            <v xml:space="preserve"> </v>
          </cell>
          <cell r="X319" t="str">
            <v xml:space="preserve"> </v>
          </cell>
          <cell r="Y319" t="str">
            <v xml:space="preserve"> </v>
          </cell>
          <cell r="Z319" t="str">
            <v xml:space="preserve"> </v>
          </cell>
          <cell r="AA319">
            <v>4</v>
          </cell>
        </row>
        <row r="320">
          <cell r="A320">
            <v>770466</v>
          </cell>
          <cell r="B320" t="str">
            <v xml:space="preserve"> </v>
          </cell>
          <cell r="C320" t="str">
            <v xml:space="preserve"> </v>
          </cell>
          <cell r="D320" t="str">
            <v xml:space="preserve"> </v>
          </cell>
          <cell r="E320" t="str">
            <v xml:space="preserve"> </v>
          </cell>
          <cell r="F320" t="str">
            <v xml:space="preserve"> </v>
          </cell>
          <cell r="G320" t="str">
            <v xml:space="preserve"> </v>
          </cell>
          <cell r="H320" t="str">
            <v xml:space="preserve"> </v>
          </cell>
          <cell r="I320" t="str">
            <v xml:space="preserve"> </v>
          </cell>
          <cell r="J320" t="str">
            <v xml:space="preserve"> </v>
          </cell>
          <cell r="K320" t="str">
            <v xml:space="preserve"> </v>
          </cell>
          <cell r="L320" t="str">
            <v xml:space="preserve"> </v>
          </cell>
          <cell r="M320" t="str">
            <v xml:space="preserve"> </v>
          </cell>
          <cell r="N320" t="str">
            <v xml:space="preserve"> </v>
          </cell>
          <cell r="O320" t="str">
            <v xml:space="preserve"> </v>
          </cell>
          <cell r="P320" t="str">
            <v xml:space="preserve"> </v>
          </cell>
          <cell r="Q320" t="str">
            <v xml:space="preserve"> </v>
          </cell>
          <cell r="R320" t="str">
            <v xml:space="preserve"> </v>
          </cell>
          <cell r="S320" t="str">
            <v xml:space="preserve"> </v>
          </cell>
          <cell r="T320" t="str">
            <v>Y</v>
          </cell>
          <cell r="U320" t="str">
            <v xml:space="preserve"> </v>
          </cell>
          <cell r="V320" t="str">
            <v xml:space="preserve"> </v>
          </cell>
          <cell r="W320" t="str">
            <v xml:space="preserve"> </v>
          </cell>
          <cell r="X320" t="str">
            <v xml:space="preserve"> </v>
          </cell>
          <cell r="Y320" t="str">
            <v xml:space="preserve"> </v>
          </cell>
          <cell r="Z320" t="str">
            <v xml:space="preserve"> </v>
          </cell>
          <cell r="AA320">
            <v>4</v>
          </cell>
        </row>
        <row r="321">
          <cell r="A321">
            <v>770467</v>
          </cell>
          <cell r="B321" t="str">
            <v xml:space="preserve"> </v>
          </cell>
          <cell r="C321" t="str">
            <v xml:space="preserve"> </v>
          </cell>
          <cell r="D321" t="str">
            <v xml:space="preserve"> </v>
          </cell>
          <cell r="E321" t="str">
            <v xml:space="preserve"> </v>
          </cell>
          <cell r="F321" t="str">
            <v xml:space="preserve"> </v>
          </cell>
          <cell r="G321" t="str">
            <v xml:space="preserve"> </v>
          </cell>
          <cell r="H321" t="str">
            <v xml:space="preserve"> </v>
          </cell>
          <cell r="I321" t="str">
            <v xml:space="preserve"> </v>
          </cell>
          <cell r="J321" t="str">
            <v>Y</v>
          </cell>
          <cell r="K321" t="str">
            <v xml:space="preserve"> </v>
          </cell>
          <cell r="L321" t="str">
            <v xml:space="preserve"> </v>
          </cell>
          <cell r="M321" t="str">
            <v xml:space="preserve"> </v>
          </cell>
          <cell r="N321" t="str">
            <v xml:space="preserve"> </v>
          </cell>
          <cell r="O321" t="str">
            <v xml:space="preserve"> </v>
          </cell>
          <cell r="P321" t="str">
            <v xml:space="preserve"> </v>
          </cell>
          <cell r="Q321" t="str">
            <v xml:space="preserve"> </v>
          </cell>
          <cell r="R321" t="str">
            <v xml:space="preserve"> </v>
          </cell>
          <cell r="S321" t="str">
            <v xml:space="preserve"> </v>
          </cell>
          <cell r="T321" t="str">
            <v xml:space="preserve"> </v>
          </cell>
          <cell r="U321" t="str">
            <v xml:space="preserve"> </v>
          </cell>
          <cell r="V321" t="str">
            <v xml:space="preserve"> </v>
          </cell>
          <cell r="W321" t="str">
            <v xml:space="preserve"> </v>
          </cell>
          <cell r="X321" t="str">
            <v xml:space="preserve"> </v>
          </cell>
          <cell r="Y321" t="str">
            <v xml:space="preserve"> </v>
          </cell>
          <cell r="Z321" t="str">
            <v xml:space="preserve"> </v>
          </cell>
          <cell r="AA321">
            <v>4</v>
          </cell>
        </row>
        <row r="322">
          <cell r="A322">
            <v>770470</v>
          </cell>
          <cell r="B322" t="str">
            <v xml:space="preserve"> </v>
          </cell>
          <cell r="C322" t="str">
            <v xml:space="preserve"> </v>
          </cell>
          <cell r="D322" t="str">
            <v xml:space="preserve"> </v>
          </cell>
          <cell r="E322" t="str">
            <v xml:space="preserve"> </v>
          </cell>
          <cell r="F322" t="str">
            <v xml:space="preserve"> </v>
          </cell>
          <cell r="G322" t="str">
            <v xml:space="preserve"> </v>
          </cell>
          <cell r="H322" t="str">
            <v xml:space="preserve"> </v>
          </cell>
          <cell r="I322" t="str">
            <v xml:space="preserve"> </v>
          </cell>
          <cell r="J322" t="str">
            <v>Y</v>
          </cell>
          <cell r="K322" t="str">
            <v xml:space="preserve"> </v>
          </cell>
          <cell r="L322" t="str">
            <v xml:space="preserve"> </v>
          </cell>
          <cell r="M322" t="str">
            <v xml:space="preserve"> </v>
          </cell>
          <cell r="N322" t="str">
            <v xml:space="preserve"> </v>
          </cell>
          <cell r="O322" t="str">
            <v xml:space="preserve"> </v>
          </cell>
          <cell r="P322" t="str">
            <v xml:space="preserve"> </v>
          </cell>
          <cell r="Q322" t="str">
            <v xml:space="preserve"> </v>
          </cell>
          <cell r="R322" t="str">
            <v xml:space="preserve"> </v>
          </cell>
          <cell r="S322" t="str">
            <v xml:space="preserve"> </v>
          </cell>
          <cell r="T322" t="str">
            <v xml:space="preserve"> </v>
          </cell>
          <cell r="U322" t="str">
            <v xml:space="preserve"> </v>
          </cell>
          <cell r="V322" t="str">
            <v xml:space="preserve"> </v>
          </cell>
          <cell r="W322" t="str">
            <v xml:space="preserve"> </v>
          </cell>
          <cell r="X322" t="str">
            <v xml:space="preserve"> </v>
          </cell>
          <cell r="Y322" t="str">
            <v xml:space="preserve"> </v>
          </cell>
          <cell r="Z322" t="str">
            <v xml:space="preserve"> </v>
          </cell>
          <cell r="AA322">
            <v>4</v>
          </cell>
        </row>
        <row r="323">
          <cell r="A323">
            <v>770471</v>
          </cell>
          <cell r="B323" t="str">
            <v xml:space="preserve"> </v>
          </cell>
          <cell r="C323" t="str">
            <v xml:space="preserve"> </v>
          </cell>
          <cell r="D323" t="str">
            <v xml:space="preserve"> </v>
          </cell>
          <cell r="E323" t="str">
            <v xml:space="preserve"> </v>
          </cell>
          <cell r="F323" t="str">
            <v xml:space="preserve"> </v>
          </cell>
          <cell r="G323" t="str">
            <v xml:space="preserve"> </v>
          </cell>
          <cell r="H323" t="str">
            <v xml:space="preserve"> </v>
          </cell>
          <cell r="I323" t="str">
            <v xml:space="preserve"> </v>
          </cell>
          <cell r="J323" t="str">
            <v xml:space="preserve"> </v>
          </cell>
          <cell r="K323" t="str">
            <v xml:space="preserve"> </v>
          </cell>
          <cell r="L323" t="str">
            <v xml:space="preserve"> </v>
          </cell>
          <cell r="M323" t="str">
            <v xml:space="preserve"> </v>
          </cell>
          <cell r="N323" t="str">
            <v xml:space="preserve"> </v>
          </cell>
          <cell r="O323" t="str">
            <v xml:space="preserve"> </v>
          </cell>
          <cell r="P323" t="str">
            <v xml:space="preserve"> </v>
          </cell>
          <cell r="Q323" t="str">
            <v xml:space="preserve"> </v>
          </cell>
          <cell r="R323" t="str">
            <v xml:space="preserve"> </v>
          </cell>
          <cell r="S323" t="str">
            <v xml:space="preserve"> </v>
          </cell>
          <cell r="T323" t="str">
            <v xml:space="preserve"> </v>
          </cell>
          <cell r="U323" t="str">
            <v xml:space="preserve"> </v>
          </cell>
          <cell r="V323" t="str">
            <v xml:space="preserve"> </v>
          </cell>
          <cell r="W323" t="str">
            <v xml:space="preserve"> </v>
          </cell>
          <cell r="X323" t="str">
            <v xml:space="preserve"> </v>
          </cell>
          <cell r="Y323" t="str">
            <v>Y</v>
          </cell>
          <cell r="Z323" t="str">
            <v xml:space="preserve"> </v>
          </cell>
          <cell r="AA323">
            <v>4</v>
          </cell>
        </row>
        <row r="324">
          <cell r="A324">
            <v>770472</v>
          </cell>
          <cell r="B324" t="str">
            <v xml:space="preserve"> </v>
          </cell>
          <cell r="C324" t="str">
            <v xml:space="preserve"> </v>
          </cell>
          <cell r="D324" t="str">
            <v xml:space="preserve"> </v>
          </cell>
          <cell r="E324" t="str">
            <v xml:space="preserve"> </v>
          </cell>
          <cell r="F324" t="str">
            <v xml:space="preserve"> </v>
          </cell>
          <cell r="G324" t="str">
            <v xml:space="preserve"> </v>
          </cell>
          <cell r="H324" t="str">
            <v xml:space="preserve"> </v>
          </cell>
          <cell r="I324" t="str">
            <v xml:space="preserve"> </v>
          </cell>
          <cell r="J324" t="str">
            <v xml:space="preserve"> </v>
          </cell>
          <cell r="K324" t="str">
            <v xml:space="preserve"> </v>
          </cell>
          <cell r="L324" t="str">
            <v xml:space="preserve"> </v>
          </cell>
          <cell r="M324" t="str">
            <v xml:space="preserve"> </v>
          </cell>
          <cell r="N324" t="str">
            <v xml:space="preserve"> </v>
          </cell>
          <cell r="O324" t="str">
            <v>Y</v>
          </cell>
          <cell r="P324" t="str">
            <v xml:space="preserve"> </v>
          </cell>
          <cell r="Q324" t="str">
            <v xml:space="preserve"> </v>
          </cell>
          <cell r="R324" t="str">
            <v xml:space="preserve"> </v>
          </cell>
          <cell r="S324" t="str">
            <v xml:space="preserve"> </v>
          </cell>
          <cell r="T324" t="str">
            <v xml:space="preserve"> </v>
          </cell>
          <cell r="U324" t="str">
            <v xml:space="preserve"> </v>
          </cell>
          <cell r="V324" t="str">
            <v xml:space="preserve"> </v>
          </cell>
          <cell r="W324" t="str">
            <v xml:space="preserve"> </v>
          </cell>
          <cell r="X324" t="str">
            <v xml:space="preserve"> </v>
          </cell>
          <cell r="Y324" t="str">
            <v xml:space="preserve"> </v>
          </cell>
          <cell r="Z324" t="str">
            <v xml:space="preserve"> </v>
          </cell>
          <cell r="AA324">
            <v>4</v>
          </cell>
        </row>
        <row r="325">
          <cell r="A325">
            <v>770476</v>
          </cell>
          <cell r="B325" t="str">
            <v xml:space="preserve"> </v>
          </cell>
          <cell r="C325" t="str">
            <v xml:space="preserve"> </v>
          </cell>
          <cell r="D325" t="str">
            <v xml:space="preserve"> </v>
          </cell>
          <cell r="E325" t="str">
            <v>Y</v>
          </cell>
          <cell r="F325" t="str">
            <v xml:space="preserve"> </v>
          </cell>
          <cell r="G325" t="str">
            <v xml:space="preserve"> </v>
          </cell>
          <cell r="H325" t="str">
            <v xml:space="preserve"> </v>
          </cell>
          <cell r="I325" t="str">
            <v xml:space="preserve"> </v>
          </cell>
          <cell r="J325" t="str">
            <v xml:space="preserve"> </v>
          </cell>
          <cell r="K325" t="str">
            <v xml:space="preserve"> </v>
          </cell>
          <cell r="L325" t="str">
            <v xml:space="preserve"> </v>
          </cell>
          <cell r="M325" t="str">
            <v xml:space="preserve"> </v>
          </cell>
          <cell r="N325" t="str">
            <v xml:space="preserve"> </v>
          </cell>
          <cell r="O325" t="str">
            <v xml:space="preserve"> </v>
          </cell>
          <cell r="P325" t="str">
            <v xml:space="preserve"> </v>
          </cell>
          <cell r="Q325" t="str">
            <v xml:space="preserve"> </v>
          </cell>
          <cell r="R325" t="str">
            <v xml:space="preserve"> </v>
          </cell>
          <cell r="S325" t="str">
            <v xml:space="preserve"> </v>
          </cell>
          <cell r="T325" t="str">
            <v xml:space="preserve"> </v>
          </cell>
          <cell r="U325" t="str">
            <v xml:space="preserve"> </v>
          </cell>
          <cell r="V325" t="str">
            <v xml:space="preserve"> </v>
          </cell>
          <cell r="W325" t="str">
            <v xml:space="preserve"> </v>
          </cell>
          <cell r="X325" t="str">
            <v xml:space="preserve"> </v>
          </cell>
          <cell r="Y325" t="str">
            <v xml:space="preserve"> </v>
          </cell>
          <cell r="Z325" t="str">
            <v xml:space="preserve"> </v>
          </cell>
          <cell r="AA325">
            <v>4</v>
          </cell>
        </row>
        <row r="326">
          <cell r="A326">
            <v>770479</v>
          </cell>
          <cell r="B326" t="str">
            <v xml:space="preserve"> </v>
          </cell>
          <cell r="C326" t="str">
            <v xml:space="preserve"> </v>
          </cell>
          <cell r="D326" t="str">
            <v xml:space="preserve"> </v>
          </cell>
          <cell r="E326" t="str">
            <v>Y</v>
          </cell>
          <cell r="F326" t="str">
            <v xml:space="preserve"> </v>
          </cell>
          <cell r="G326" t="str">
            <v xml:space="preserve"> </v>
          </cell>
          <cell r="H326" t="str">
            <v xml:space="preserve"> </v>
          </cell>
          <cell r="I326" t="str">
            <v xml:space="preserve"> </v>
          </cell>
          <cell r="J326" t="str">
            <v xml:space="preserve"> </v>
          </cell>
          <cell r="K326" t="str">
            <v xml:space="preserve"> </v>
          </cell>
          <cell r="L326" t="str">
            <v xml:space="preserve"> </v>
          </cell>
          <cell r="M326" t="str">
            <v xml:space="preserve"> </v>
          </cell>
          <cell r="N326" t="str">
            <v xml:space="preserve"> </v>
          </cell>
          <cell r="O326" t="str">
            <v xml:space="preserve"> </v>
          </cell>
          <cell r="P326" t="str">
            <v xml:space="preserve"> </v>
          </cell>
          <cell r="Q326" t="str">
            <v xml:space="preserve"> </v>
          </cell>
          <cell r="R326" t="str">
            <v xml:space="preserve"> </v>
          </cell>
          <cell r="S326" t="str">
            <v xml:space="preserve"> </v>
          </cell>
          <cell r="T326" t="str">
            <v xml:space="preserve"> </v>
          </cell>
          <cell r="U326" t="str">
            <v xml:space="preserve"> </v>
          </cell>
          <cell r="V326" t="str">
            <v xml:space="preserve"> </v>
          </cell>
          <cell r="W326" t="str">
            <v xml:space="preserve"> </v>
          </cell>
          <cell r="X326" t="str">
            <v xml:space="preserve"> </v>
          </cell>
          <cell r="Y326" t="str">
            <v xml:space="preserve"> </v>
          </cell>
          <cell r="Z326" t="str">
            <v xml:space="preserve"> </v>
          </cell>
          <cell r="AA326">
            <v>4</v>
          </cell>
        </row>
        <row r="327">
          <cell r="A327">
            <v>770483</v>
          </cell>
          <cell r="B327" t="str">
            <v xml:space="preserve"> </v>
          </cell>
          <cell r="C327" t="str">
            <v xml:space="preserve"> </v>
          </cell>
          <cell r="D327" t="str">
            <v xml:space="preserve"> </v>
          </cell>
          <cell r="E327" t="str">
            <v>Y</v>
          </cell>
          <cell r="F327" t="str">
            <v xml:space="preserve"> </v>
          </cell>
          <cell r="G327" t="str">
            <v xml:space="preserve"> </v>
          </cell>
          <cell r="H327" t="str">
            <v xml:space="preserve"> </v>
          </cell>
          <cell r="I327" t="str">
            <v xml:space="preserve"> </v>
          </cell>
          <cell r="J327" t="str">
            <v xml:space="preserve"> </v>
          </cell>
          <cell r="K327" t="str">
            <v xml:space="preserve"> </v>
          </cell>
          <cell r="L327" t="str">
            <v xml:space="preserve"> </v>
          </cell>
          <cell r="M327" t="str">
            <v xml:space="preserve"> </v>
          </cell>
          <cell r="N327" t="str">
            <v xml:space="preserve"> </v>
          </cell>
          <cell r="O327" t="str">
            <v xml:space="preserve"> </v>
          </cell>
          <cell r="P327" t="str">
            <v xml:space="preserve"> </v>
          </cell>
          <cell r="Q327" t="str">
            <v xml:space="preserve"> </v>
          </cell>
          <cell r="R327" t="str">
            <v xml:space="preserve"> </v>
          </cell>
          <cell r="S327" t="str">
            <v xml:space="preserve"> </v>
          </cell>
          <cell r="T327" t="str">
            <v xml:space="preserve"> </v>
          </cell>
          <cell r="U327" t="str">
            <v xml:space="preserve"> </v>
          </cell>
          <cell r="V327" t="str">
            <v xml:space="preserve"> </v>
          </cell>
          <cell r="W327" t="str">
            <v xml:space="preserve"> </v>
          </cell>
          <cell r="X327" t="str">
            <v xml:space="preserve"> </v>
          </cell>
          <cell r="Y327" t="str">
            <v xml:space="preserve"> </v>
          </cell>
          <cell r="Z327" t="str">
            <v xml:space="preserve"> </v>
          </cell>
          <cell r="AA327">
            <v>4</v>
          </cell>
        </row>
        <row r="328">
          <cell r="A328">
            <v>770484</v>
          </cell>
          <cell r="B328" t="str">
            <v xml:space="preserve"> </v>
          </cell>
          <cell r="C328" t="str">
            <v xml:space="preserve"> </v>
          </cell>
          <cell r="D328" t="str">
            <v xml:space="preserve"> </v>
          </cell>
          <cell r="E328" t="str">
            <v xml:space="preserve"> </v>
          </cell>
          <cell r="F328" t="str">
            <v xml:space="preserve"> </v>
          </cell>
          <cell r="G328" t="str">
            <v xml:space="preserve"> </v>
          </cell>
          <cell r="H328" t="str">
            <v xml:space="preserve"> </v>
          </cell>
          <cell r="I328" t="str">
            <v xml:space="preserve"> </v>
          </cell>
          <cell r="J328" t="str">
            <v xml:space="preserve"> </v>
          </cell>
          <cell r="K328" t="str">
            <v xml:space="preserve"> </v>
          </cell>
          <cell r="L328" t="str">
            <v xml:space="preserve"> </v>
          </cell>
          <cell r="M328" t="str">
            <v xml:space="preserve"> </v>
          </cell>
          <cell r="N328" t="str">
            <v xml:space="preserve"> </v>
          </cell>
          <cell r="O328" t="str">
            <v>Y</v>
          </cell>
          <cell r="P328" t="str">
            <v xml:space="preserve"> </v>
          </cell>
          <cell r="Q328" t="str">
            <v xml:space="preserve"> </v>
          </cell>
          <cell r="R328" t="str">
            <v xml:space="preserve"> </v>
          </cell>
          <cell r="S328" t="str">
            <v xml:space="preserve"> </v>
          </cell>
          <cell r="T328" t="str">
            <v xml:space="preserve"> </v>
          </cell>
          <cell r="U328" t="str">
            <v xml:space="preserve"> </v>
          </cell>
          <cell r="V328" t="str">
            <v xml:space="preserve"> </v>
          </cell>
          <cell r="W328" t="str">
            <v xml:space="preserve"> </v>
          </cell>
          <cell r="X328" t="str">
            <v xml:space="preserve"> </v>
          </cell>
          <cell r="Y328" t="str">
            <v xml:space="preserve"> </v>
          </cell>
          <cell r="Z328" t="str">
            <v xml:space="preserve"> </v>
          </cell>
          <cell r="AA328">
            <v>4</v>
          </cell>
        </row>
        <row r="329">
          <cell r="A329">
            <v>770486</v>
          </cell>
          <cell r="B329" t="str">
            <v xml:space="preserve"> </v>
          </cell>
          <cell r="C329" t="str">
            <v xml:space="preserve"> </v>
          </cell>
          <cell r="D329" t="str">
            <v xml:space="preserve"> </v>
          </cell>
          <cell r="E329" t="str">
            <v xml:space="preserve"> </v>
          </cell>
          <cell r="F329" t="str">
            <v xml:space="preserve"> </v>
          </cell>
          <cell r="G329" t="str">
            <v xml:space="preserve"> </v>
          </cell>
          <cell r="H329" t="str">
            <v xml:space="preserve"> </v>
          </cell>
          <cell r="I329" t="str">
            <v xml:space="preserve"> </v>
          </cell>
          <cell r="J329" t="str">
            <v xml:space="preserve"> </v>
          </cell>
          <cell r="K329" t="str">
            <v xml:space="preserve"> </v>
          </cell>
          <cell r="L329" t="str">
            <v xml:space="preserve"> </v>
          </cell>
          <cell r="M329" t="str">
            <v xml:space="preserve"> </v>
          </cell>
          <cell r="N329" t="str">
            <v xml:space="preserve"> </v>
          </cell>
          <cell r="O329" t="str">
            <v>Y</v>
          </cell>
          <cell r="P329" t="str">
            <v xml:space="preserve"> </v>
          </cell>
          <cell r="Q329" t="str">
            <v xml:space="preserve"> </v>
          </cell>
          <cell r="R329" t="str">
            <v xml:space="preserve"> </v>
          </cell>
          <cell r="S329" t="str">
            <v xml:space="preserve"> </v>
          </cell>
          <cell r="T329" t="str">
            <v xml:space="preserve"> </v>
          </cell>
          <cell r="U329" t="str">
            <v xml:space="preserve"> </v>
          </cell>
          <cell r="V329" t="str">
            <v xml:space="preserve"> </v>
          </cell>
          <cell r="W329" t="str">
            <v xml:space="preserve"> </v>
          </cell>
          <cell r="X329" t="str">
            <v xml:space="preserve"> </v>
          </cell>
          <cell r="Y329" t="str">
            <v xml:space="preserve"> </v>
          </cell>
          <cell r="Z329" t="str">
            <v xml:space="preserve"> </v>
          </cell>
          <cell r="AA329">
            <v>4</v>
          </cell>
        </row>
        <row r="330">
          <cell r="A330">
            <v>770489</v>
          </cell>
          <cell r="B330" t="str">
            <v xml:space="preserve"> </v>
          </cell>
          <cell r="C330" t="str">
            <v xml:space="preserve"> </v>
          </cell>
          <cell r="D330" t="str">
            <v xml:space="preserve"> </v>
          </cell>
          <cell r="E330" t="str">
            <v xml:space="preserve"> </v>
          </cell>
          <cell r="F330" t="str">
            <v xml:space="preserve"> </v>
          </cell>
          <cell r="G330" t="str">
            <v xml:space="preserve"> </v>
          </cell>
          <cell r="H330" t="str">
            <v xml:space="preserve"> </v>
          </cell>
          <cell r="I330" t="str">
            <v xml:space="preserve"> </v>
          </cell>
          <cell r="J330" t="str">
            <v xml:space="preserve"> </v>
          </cell>
          <cell r="K330" t="str">
            <v xml:space="preserve"> </v>
          </cell>
          <cell r="L330" t="str">
            <v xml:space="preserve"> </v>
          </cell>
          <cell r="M330" t="str">
            <v xml:space="preserve"> </v>
          </cell>
          <cell r="N330" t="str">
            <v xml:space="preserve"> </v>
          </cell>
          <cell r="O330" t="str">
            <v xml:space="preserve"> </v>
          </cell>
          <cell r="P330" t="str">
            <v xml:space="preserve"> </v>
          </cell>
          <cell r="Q330" t="str">
            <v xml:space="preserve"> </v>
          </cell>
          <cell r="R330" t="str">
            <v xml:space="preserve"> </v>
          </cell>
          <cell r="S330" t="str">
            <v xml:space="preserve"> </v>
          </cell>
          <cell r="T330" t="str">
            <v>Y</v>
          </cell>
          <cell r="U330" t="str">
            <v xml:space="preserve"> </v>
          </cell>
          <cell r="V330" t="str">
            <v xml:space="preserve"> </v>
          </cell>
          <cell r="W330" t="str">
            <v xml:space="preserve"> </v>
          </cell>
          <cell r="X330" t="str">
            <v xml:space="preserve"> </v>
          </cell>
          <cell r="Y330" t="str">
            <v xml:space="preserve"> </v>
          </cell>
          <cell r="Z330" t="str">
            <v xml:space="preserve"> </v>
          </cell>
          <cell r="AA330">
            <v>4</v>
          </cell>
        </row>
        <row r="331">
          <cell r="A331">
            <v>770007</v>
          </cell>
          <cell r="B331" t="str">
            <v xml:space="preserve"> </v>
          </cell>
          <cell r="C331" t="str">
            <v xml:space="preserve"> </v>
          </cell>
          <cell r="D331" t="str">
            <v xml:space="preserve"> </v>
          </cell>
          <cell r="E331" t="str">
            <v xml:space="preserve"> </v>
          </cell>
          <cell r="F331" t="str">
            <v xml:space="preserve"> </v>
          </cell>
          <cell r="G331" t="str">
            <v xml:space="preserve"> </v>
          </cell>
          <cell r="H331" t="str">
            <v xml:space="preserve"> </v>
          </cell>
          <cell r="I331" t="str">
            <v xml:space="preserve"> </v>
          </cell>
          <cell r="J331" t="str">
            <v xml:space="preserve"> </v>
          </cell>
          <cell r="K331" t="str">
            <v xml:space="preserve"> </v>
          </cell>
          <cell r="L331" t="str">
            <v xml:space="preserve"> </v>
          </cell>
          <cell r="M331" t="str">
            <v xml:space="preserve"> </v>
          </cell>
          <cell r="N331" t="str">
            <v xml:space="preserve"> </v>
          </cell>
          <cell r="O331" t="str">
            <v xml:space="preserve"> </v>
          </cell>
          <cell r="P331" t="str">
            <v xml:space="preserve"> </v>
          </cell>
          <cell r="Q331" t="str">
            <v xml:space="preserve"> </v>
          </cell>
          <cell r="R331" t="str">
            <v xml:space="preserve"> </v>
          </cell>
          <cell r="S331" t="str">
            <v xml:space="preserve"> </v>
          </cell>
          <cell r="T331" t="str">
            <v xml:space="preserve"> </v>
          </cell>
          <cell r="U331" t="str">
            <v xml:space="preserve"> </v>
          </cell>
          <cell r="V331" t="str">
            <v>Y</v>
          </cell>
          <cell r="W331" t="str">
            <v xml:space="preserve"> </v>
          </cell>
          <cell r="X331" t="str">
            <v xml:space="preserve"> </v>
          </cell>
          <cell r="Y331" t="str">
            <v xml:space="preserve"> </v>
          </cell>
          <cell r="Z331" t="str">
            <v xml:space="preserve"> </v>
          </cell>
          <cell r="AA331">
            <v>1</v>
          </cell>
        </row>
        <row r="332">
          <cell r="A332">
            <v>770020</v>
          </cell>
          <cell r="B332" t="str">
            <v xml:space="preserve"> </v>
          </cell>
          <cell r="C332" t="str">
            <v xml:space="preserve"> </v>
          </cell>
          <cell r="D332" t="str">
            <v xml:space="preserve"> </v>
          </cell>
          <cell r="E332" t="str">
            <v xml:space="preserve"> </v>
          </cell>
          <cell r="F332" t="str">
            <v xml:space="preserve"> </v>
          </cell>
          <cell r="G332" t="str">
            <v xml:space="preserve"> </v>
          </cell>
          <cell r="H332" t="str">
            <v xml:space="preserve"> </v>
          </cell>
          <cell r="I332" t="str">
            <v xml:space="preserve"> </v>
          </cell>
          <cell r="J332" t="str">
            <v xml:space="preserve"> </v>
          </cell>
          <cell r="K332" t="str">
            <v xml:space="preserve"> </v>
          </cell>
          <cell r="L332" t="str">
            <v xml:space="preserve"> </v>
          </cell>
          <cell r="M332" t="str">
            <v xml:space="preserve"> </v>
          </cell>
          <cell r="N332" t="str">
            <v xml:space="preserve"> </v>
          </cell>
          <cell r="O332" t="str">
            <v xml:space="preserve"> </v>
          </cell>
          <cell r="P332" t="str">
            <v xml:space="preserve"> </v>
          </cell>
          <cell r="Q332" t="str">
            <v xml:space="preserve"> </v>
          </cell>
          <cell r="R332" t="str">
            <v xml:space="preserve"> </v>
          </cell>
          <cell r="S332" t="str">
            <v xml:space="preserve"> </v>
          </cell>
          <cell r="T332" t="str">
            <v xml:space="preserve"> </v>
          </cell>
          <cell r="U332" t="str">
            <v xml:space="preserve"> </v>
          </cell>
          <cell r="V332" t="str">
            <v>Y</v>
          </cell>
          <cell r="W332" t="str">
            <v xml:space="preserve"> </v>
          </cell>
          <cell r="X332" t="str">
            <v xml:space="preserve"> </v>
          </cell>
          <cell r="Y332" t="str">
            <v xml:space="preserve"> </v>
          </cell>
          <cell r="Z332" t="str">
            <v xml:space="preserve"> </v>
          </cell>
          <cell r="AA332">
            <v>1</v>
          </cell>
        </row>
        <row r="333">
          <cell r="A333">
            <v>770030</v>
          </cell>
          <cell r="B333" t="str">
            <v xml:space="preserve"> </v>
          </cell>
          <cell r="C333" t="str">
            <v xml:space="preserve"> </v>
          </cell>
          <cell r="D333" t="str">
            <v xml:space="preserve"> </v>
          </cell>
          <cell r="E333" t="str">
            <v xml:space="preserve"> </v>
          </cell>
          <cell r="F333" t="str">
            <v xml:space="preserve"> </v>
          </cell>
          <cell r="G333" t="str">
            <v>Y</v>
          </cell>
          <cell r="H333" t="str">
            <v xml:space="preserve"> </v>
          </cell>
          <cell r="I333" t="str">
            <v xml:space="preserve"> </v>
          </cell>
          <cell r="J333" t="str">
            <v xml:space="preserve"> </v>
          </cell>
          <cell r="K333" t="str">
            <v xml:space="preserve"> </v>
          </cell>
          <cell r="L333" t="str">
            <v xml:space="preserve"> </v>
          </cell>
          <cell r="M333" t="str">
            <v xml:space="preserve"> </v>
          </cell>
          <cell r="N333" t="str">
            <v xml:space="preserve"> </v>
          </cell>
          <cell r="O333" t="str">
            <v xml:space="preserve"> </v>
          </cell>
          <cell r="P333" t="str">
            <v xml:space="preserve"> </v>
          </cell>
          <cell r="Q333" t="str">
            <v xml:space="preserve"> </v>
          </cell>
          <cell r="R333" t="str">
            <v xml:space="preserve"> </v>
          </cell>
          <cell r="S333" t="str">
            <v xml:space="preserve"> </v>
          </cell>
          <cell r="T333" t="str">
            <v xml:space="preserve"> </v>
          </cell>
          <cell r="U333" t="str">
            <v xml:space="preserve"> </v>
          </cell>
          <cell r="V333" t="str">
            <v xml:space="preserve"> </v>
          </cell>
          <cell r="W333" t="str">
            <v xml:space="preserve"> </v>
          </cell>
          <cell r="X333" t="str">
            <v xml:space="preserve"> </v>
          </cell>
          <cell r="Y333" t="str">
            <v xml:space="preserve"> </v>
          </cell>
          <cell r="Z333" t="str">
            <v xml:space="preserve"> </v>
          </cell>
          <cell r="AA333">
            <v>1</v>
          </cell>
        </row>
        <row r="334">
          <cell r="A334">
            <v>770035</v>
          </cell>
          <cell r="B334" t="str">
            <v xml:space="preserve"> </v>
          </cell>
          <cell r="C334" t="str">
            <v xml:space="preserve"> </v>
          </cell>
          <cell r="D334" t="str">
            <v xml:space="preserve"> </v>
          </cell>
          <cell r="E334" t="str">
            <v xml:space="preserve"> </v>
          </cell>
          <cell r="F334" t="str">
            <v xml:space="preserve"> </v>
          </cell>
          <cell r="G334" t="str">
            <v xml:space="preserve"> </v>
          </cell>
          <cell r="H334" t="str">
            <v xml:space="preserve"> </v>
          </cell>
          <cell r="I334" t="str">
            <v xml:space="preserve"> </v>
          </cell>
          <cell r="J334" t="str">
            <v xml:space="preserve"> </v>
          </cell>
          <cell r="K334" t="str">
            <v xml:space="preserve"> </v>
          </cell>
          <cell r="L334" t="str">
            <v xml:space="preserve"> </v>
          </cell>
          <cell r="M334" t="str">
            <v xml:space="preserve"> </v>
          </cell>
          <cell r="N334" t="str">
            <v xml:space="preserve"> </v>
          </cell>
          <cell r="O334" t="str">
            <v xml:space="preserve"> </v>
          </cell>
          <cell r="P334" t="str">
            <v xml:space="preserve"> </v>
          </cell>
          <cell r="Q334" t="str">
            <v xml:space="preserve"> </v>
          </cell>
          <cell r="R334" t="str">
            <v xml:space="preserve"> </v>
          </cell>
          <cell r="S334" t="str">
            <v xml:space="preserve"> </v>
          </cell>
          <cell r="T334" t="str">
            <v xml:space="preserve"> </v>
          </cell>
          <cell r="U334" t="str">
            <v xml:space="preserve"> </v>
          </cell>
          <cell r="V334" t="str">
            <v>Y</v>
          </cell>
          <cell r="W334" t="str">
            <v xml:space="preserve"> </v>
          </cell>
          <cell r="X334" t="str">
            <v xml:space="preserve"> </v>
          </cell>
          <cell r="Y334" t="str">
            <v xml:space="preserve"> </v>
          </cell>
          <cell r="Z334" t="str">
            <v xml:space="preserve"> </v>
          </cell>
          <cell r="AA334">
            <v>1</v>
          </cell>
        </row>
        <row r="335">
          <cell r="A335">
            <v>770053</v>
          </cell>
          <cell r="B335" t="str">
            <v xml:space="preserve"> </v>
          </cell>
          <cell r="C335" t="str">
            <v xml:space="preserve"> </v>
          </cell>
          <cell r="D335" t="str">
            <v xml:space="preserve"> </v>
          </cell>
          <cell r="E335" t="str">
            <v xml:space="preserve"> </v>
          </cell>
          <cell r="F335" t="str">
            <v xml:space="preserve"> </v>
          </cell>
          <cell r="G335" t="str">
            <v xml:space="preserve"> </v>
          </cell>
          <cell r="H335" t="str">
            <v xml:space="preserve"> </v>
          </cell>
          <cell r="I335" t="str">
            <v xml:space="preserve"> </v>
          </cell>
          <cell r="J335" t="str">
            <v xml:space="preserve"> </v>
          </cell>
          <cell r="K335" t="str">
            <v xml:space="preserve"> </v>
          </cell>
          <cell r="L335" t="str">
            <v>Y</v>
          </cell>
          <cell r="M335" t="str">
            <v xml:space="preserve"> </v>
          </cell>
          <cell r="N335" t="str">
            <v xml:space="preserve"> </v>
          </cell>
          <cell r="O335" t="str">
            <v xml:space="preserve"> </v>
          </cell>
          <cell r="P335" t="str">
            <v xml:space="preserve"> </v>
          </cell>
          <cell r="Q335" t="str">
            <v xml:space="preserve"> </v>
          </cell>
          <cell r="R335" t="str">
            <v xml:space="preserve"> </v>
          </cell>
          <cell r="S335" t="str">
            <v xml:space="preserve"> </v>
          </cell>
          <cell r="T335" t="str">
            <v xml:space="preserve"> </v>
          </cell>
          <cell r="U335" t="str">
            <v xml:space="preserve"> </v>
          </cell>
          <cell r="V335" t="str">
            <v xml:space="preserve"> </v>
          </cell>
          <cell r="W335" t="str">
            <v xml:space="preserve"> </v>
          </cell>
          <cell r="X335" t="str">
            <v xml:space="preserve"> </v>
          </cell>
          <cell r="Y335" t="str">
            <v xml:space="preserve"> </v>
          </cell>
          <cell r="Z335" t="str">
            <v xml:space="preserve"> </v>
          </cell>
          <cell r="AA335">
            <v>1</v>
          </cell>
        </row>
        <row r="336">
          <cell r="A336">
            <v>770060</v>
          </cell>
          <cell r="B336" t="str">
            <v>Y</v>
          </cell>
          <cell r="C336" t="str">
            <v xml:space="preserve"> </v>
          </cell>
          <cell r="D336" t="str">
            <v xml:space="preserve"> </v>
          </cell>
          <cell r="E336" t="str">
            <v xml:space="preserve"> </v>
          </cell>
          <cell r="F336" t="str">
            <v xml:space="preserve"> </v>
          </cell>
          <cell r="G336" t="str">
            <v xml:space="preserve"> </v>
          </cell>
          <cell r="H336" t="str">
            <v xml:space="preserve"> </v>
          </cell>
          <cell r="I336" t="str">
            <v xml:space="preserve"> </v>
          </cell>
          <cell r="J336" t="str">
            <v xml:space="preserve"> </v>
          </cell>
          <cell r="K336" t="str">
            <v xml:space="preserve"> </v>
          </cell>
          <cell r="L336" t="str">
            <v xml:space="preserve"> </v>
          </cell>
          <cell r="M336" t="str">
            <v xml:space="preserve"> </v>
          </cell>
          <cell r="N336" t="str">
            <v xml:space="preserve"> </v>
          </cell>
          <cell r="O336" t="str">
            <v xml:space="preserve"> </v>
          </cell>
          <cell r="P336" t="str">
            <v xml:space="preserve"> </v>
          </cell>
          <cell r="Q336" t="str">
            <v xml:space="preserve"> </v>
          </cell>
          <cell r="R336" t="str">
            <v xml:space="preserve"> </v>
          </cell>
          <cell r="S336" t="str">
            <v xml:space="preserve"> </v>
          </cell>
          <cell r="T336" t="str">
            <v xml:space="preserve"> </v>
          </cell>
          <cell r="U336" t="str">
            <v xml:space="preserve"> </v>
          </cell>
          <cell r="V336" t="str">
            <v xml:space="preserve"> </v>
          </cell>
          <cell r="W336" t="str">
            <v xml:space="preserve"> </v>
          </cell>
          <cell r="X336" t="str">
            <v xml:space="preserve"> </v>
          </cell>
          <cell r="Y336" t="str">
            <v xml:space="preserve"> </v>
          </cell>
          <cell r="Z336" t="str">
            <v xml:space="preserve"> </v>
          </cell>
          <cell r="AA336">
            <v>1</v>
          </cell>
        </row>
        <row r="337">
          <cell r="A337">
            <v>770064</v>
          </cell>
          <cell r="B337" t="str">
            <v xml:space="preserve"> </v>
          </cell>
          <cell r="C337" t="str">
            <v xml:space="preserve"> </v>
          </cell>
          <cell r="D337" t="str">
            <v xml:space="preserve"> </v>
          </cell>
          <cell r="E337" t="str">
            <v xml:space="preserve"> </v>
          </cell>
          <cell r="F337" t="str">
            <v xml:space="preserve"> </v>
          </cell>
          <cell r="G337" t="str">
            <v>Y</v>
          </cell>
          <cell r="H337" t="str">
            <v xml:space="preserve"> </v>
          </cell>
          <cell r="I337" t="str">
            <v xml:space="preserve"> </v>
          </cell>
          <cell r="J337" t="str">
            <v xml:space="preserve"> </v>
          </cell>
          <cell r="K337" t="str">
            <v xml:space="preserve"> </v>
          </cell>
          <cell r="L337" t="str">
            <v xml:space="preserve"> </v>
          </cell>
          <cell r="M337" t="str">
            <v xml:space="preserve"> </v>
          </cell>
          <cell r="N337" t="str">
            <v xml:space="preserve"> </v>
          </cell>
          <cell r="O337" t="str">
            <v xml:space="preserve"> </v>
          </cell>
          <cell r="P337" t="str">
            <v xml:space="preserve"> </v>
          </cell>
          <cell r="Q337" t="str">
            <v xml:space="preserve"> </v>
          </cell>
          <cell r="R337" t="str">
            <v xml:space="preserve"> </v>
          </cell>
          <cell r="S337" t="str">
            <v xml:space="preserve"> </v>
          </cell>
          <cell r="T337" t="str">
            <v xml:space="preserve"> </v>
          </cell>
          <cell r="U337" t="str">
            <v xml:space="preserve"> </v>
          </cell>
          <cell r="V337" t="str">
            <v xml:space="preserve"> </v>
          </cell>
          <cell r="W337" t="str">
            <v xml:space="preserve"> </v>
          </cell>
          <cell r="X337" t="str">
            <v xml:space="preserve"> </v>
          </cell>
          <cell r="Y337" t="str">
            <v xml:space="preserve"> </v>
          </cell>
          <cell r="Z337" t="str">
            <v xml:space="preserve"> </v>
          </cell>
          <cell r="AA337">
            <v>1</v>
          </cell>
        </row>
        <row r="338">
          <cell r="A338">
            <v>770071</v>
          </cell>
          <cell r="B338" t="str">
            <v xml:space="preserve"> </v>
          </cell>
          <cell r="C338" t="str">
            <v xml:space="preserve"> </v>
          </cell>
          <cell r="D338" t="str">
            <v xml:space="preserve"> </v>
          </cell>
          <cell r="E338" t="str">
            <v xml:space="preserve"> </v>
          </cell>
          <cell r="F338" t="str">
            <v xml:space="preserve"> </v>
          </cell>
          <cell r="G338" t="str">
            <v xml:space="preserve"> </v>
          </cell>
          <cell r="H338" t="str">
            <v xml:space="preserve"> </v>
          </cell>
          <cell r="I338" t="str">
            <v xml:space="preserve"> </v>
          </cell>
          <cell r="J338" t="str">
            <v xml:space="preserve"> </v>
          </cell>
          <cell r="K338" t="str">
            <v xml:space="preserve"> </v>
          </cell>
          <cell r="L338" t="str">
            <v>Y</v>
          </cell>
          <cell r="M338" t="str">
            <v xml:space="preserve"> </v>
          </cell>
          <cell r="N338" t="str">
            <v xml:space="preserve"> </v>
          </cell>
          <cell r="O338" t="str">
            <v xml:space="preserve"> </v>
          </cell>
          <cell r="P338" t="str">
            <v xml:space="preserve"> </v>
          </cell>
          <cell r="Q338" t="str">
            <v xml:space="preserve"> </v>
          </cell>
          <cell r="R338" t="str">
            <v xml:space="preserve"> </v>
          </cell>
          <cell r="S338" t="str">
            <v xml:space="preserve"> </v>
          </cell>
          <cell r="T338" t="str">
            <v xml:space="preserve"> </v>
          </cell>
          <cell r="U338" t="str">
            <v xml:space="preserve"> </v>
          </cell>
          <cell r="V338" t="str">
            <v xml:space="preserve"> </v>
          </cell>
          <cell r="W338" t="str">
            <v xml:space="preserve"> </v>
          </cell>
          <cell r="X338" t="str">
            <v xml:space="preserve"> </v>
          </cell>
          <cell r="Y338" t="str">
            <v xml:space="preserve"> </v>
          </cell>
          <cell r="Z338" t="str">
            <v xml:space="preserve"> </v>
          </cell>
          <cell r="AA338">
            <v>1</v>
          </cell>
        </row>
        <row r="339">
          <cell r="A339">
            <v>770075</v>
          </cell>
          <cell r="B339" t="str">
            <v>Y</v>
          </cell>
          <cell r="C339" t="str">
            <v xml:space="preserve"> </v>
          </cell>
          <cell r="D339" t="str">
            <v xml:space="preserve"> </v>
          </cell>
          <cell r="E339" t="str">
            <v xml:space="preserve"> </v>
          </cell>
          <cell r="F339" t="str">
            <v xml:space="preserve"> </v>
          </cell>
          <cell r="G339" t="str">
            <v xml:space="preserve"> </v>
          </cell>
          <cell r="H339" t="str">
            <v xml:space="preserve"> </v>
          </cell>
          <cell r="I339" t="str">
            <v xml:space="preserve"> </v>
          </cell>
          <cell r="J339" t="str">
            <v xml:space="preserve"> </v>
          </cell>
          <cell r="K339" t="str">
            <v xml:space="preserve"> </v>
          </cell>
          <cell r="L339" t="str">
            <v xml:space="preserve"> </v>
          </cell>
          <cell r="M339" t="str">
            <v xml:space="preserve"> </v>
          </cell>
          <cell r="N339" t="str">
            <v xml:space="preserve"> </v>
          </cell>
          <cell r="O339" t="str">
            <v xml:space="preserve"> </v>
          </cell>
          <cell r="P339" t="str">
            <v xml:space="preserve"> </v>
          </cell>
          <cell r="Q339" t="str">
            <v xml:space="preserve"> </v>
          </cell>
          <cell r="R339" t="str">
            <v xml:space="preserve"> </v>
          </cell>
          <cell r="S339" t="str">
            <v xml:space="preserve"> </v>
          </cell>
          <cell r="T339" t="str">
            <v xml:space="preserve"> </v>
          </cell>
          <cell r="U339" t="str">
            <v xml:space="preserve"> </v>
          </cell>
          <cell r="V339" t="str">
            <v xml:space="preserve"> </v>
          </cell>
          <cell r="W339" t="str">
            <v xml:space="preserve"> </v>
          </cell>
          <cell r="X339" t="str">
            <v xml:space="preserve"> </v>
          </cell>
          <cell r="Y339" t="str">
            <v xml:space="preserve"> </v>
          </cell>
          <cell r="Z339" t="str">
            <v xml:space="preserve"> </v>
          </cell>
          <cell r="AA339">
            <v>1</v>
          </cell>
        </row>
        <row r="340">
          <cell r="A340">
            <v>770080</v>
          </cell>
          <cell r="B340" t="str">
            <v xml:space="preserve"> </v>
          </cell>
          <cell r="C340" t="str">
            <v xml:space="preserve"> </v>
          </cell>
          <cell r="D340" t="str">
            <v xml:space="preserve"> </v>
          </cell>
          <cell r="E340" t="str">
            <v xml:space="preserve"> </v>
          </cell>
          <cell r="F340" t="str">
            <v xml:space="preserve"> </v>
          </cell>
          <cell r="G340" t="str">
            <v>Y</v>
          </cell>
          <cell r="H340" t="str">
            <v xml:space="preserve"> </v>
          </cell>
          <cell r="I340" t="str">
            <v xml:space="preserve"> </v>
          </cell>
          <cell r="J340" t="str">
            <v xml:space="preserve"> </v>
          </cell>
          <cell r="K340" t="str">
            <v xml:space="preserve"> </v>
          </cell>
          <cell r="L340" t="str">
            <v xml:space="preserve"> </v>
          </cell>
          <cell r="M340" t="str">
            <v xml:space="preserve"> </v>
          </cell>
          <cell r="N340" t="str">
            <v xml:space="preserve"> </v>
          </cell>
          <cell r="O340" t="str">
            <v xml:space="preserve"> </v>
          </cell>
          <cell r="P340" t="str">
            <v xml:space="preserve"> </v>
          </cell>
          <cell r="Q340" t="str">
            <v xml:space="preserve"> </v>
          </cell>
          <cell r="R340" t="str">
            <v xml:space="preserve"> </v>
          </cell>
          <cell r="S340" t="str">
            <v xml:space="preserve"> </v>
          </cell>
          <cell r="T340" t="str">
            <v xml:space="preserve"> </v>
          </cell>
          <cell r="U340" t="str">
            <v xml:space="preserve"> </v>
          </cell>
          <cell r="V340" t="str">
            <v xml:space="preserve"> </v>
          </cell>
          <cell r="W340" t="str">
            <v xml:space="preserve"> </v>
          </cell>
          <cell r="X340" t="str">
            <v xml:space="preserve"> </v>
          </cell>
          <cell r="Y340" t="str">
            <v xml:space="preserve"> </v>
          </cell>
          <cell r="Z340" t="str">
            <v xml:space="preserve"> </v>
          </cell>
          <cell r="AA340">
            <v>1</v>
          </cell>
        </row>
        <row r="341">
          <cell r="A341">
            <v>770094</v>
          </cell>
          <cell r="B341" t="str">
            <v xml:space="preserve"> </v>
          </cell>
          <cell r="C341" t="str">
            <v xml:space="preserve"> </v>
          </cell>
          <cell r="D341" t="str">
            <v xml:space="preserve"> </v>
          </cell>
          <cell r="E341" t="str">
            <v xml:space="preserve"> </v>
          </cell>
          <cell r="F341" t="str">
            <v xml:space="preserve"> </v>
          </cell>
          <cell r="G341" t="str">
            <v xml:space="preserve"> </v>
          </cell>
          <cell r="H341" t="str">
            <v xml:space="preserve"> </v>
          </cell>
          <cell r="I341" t="str">
            <v xml:space="preserve"> </v>
          </cell>
          <cell r="J341" t="str">
            <v xml:space="preserve"> </v>
          </cell>
          <cell r="K341" t="str">
            <v xml:space="preserve"> </v>
          </cell>
          <cell r="L341" t="str">
            <v>Y</v>
          </cell>
          <cell r="M341" t="str">
            <v xml:space="preserve"> </v>
          </cell>
          <cell r="N341" t="str">
            <v xml:space="preserve"> </v>
          </cell>
          <cell r="O341" t="str">
            <v xml:space="preserve"> </v>
          </cell>
          <cell r="P341" t="str">
            <v xml:space="preserve"> </v>
          </cell>
          <cell r="Q341" t="str">
            <v xml:space="preserve"> </v>
          </cell>
          <cell r="R341" t="str">
            <v xml:space="preserve"> </v>
          </cell>
          <cell r="S341" t="str">
            <v xml:space="preserve"> </v>
          </cell>
          <cell r="T341" t="str">
            <v xml:space="preserve"> </v>
          </cell>
          <cell r="U341" t="str">
            <v xml:space="preserve"> </v>
          </cell>
          <cell r="V341" t="str">
            <v xml:space="preserve"> </v>
          </cell>
          <cell r="W341" t="str">
            <v xml:space="preserve"> </v>
          </cell>
          <cell r="X341" t="str">
            <v xml:space="preserve"> </v>
          </cell>
          <cell r="Y341" t="str">
            <v xml:space="preserve"> </v>
          </cell>
          <cell r="Z341" t="str">
            <v xml:space="preserve"> </v>
          </cell>
          <cell r="AA341">
            <v>1</v>
          </cell>
        </row>
        <row r="342">
          <cell r="A342">
            <v>770096</v>
          </cell>
          <cell r="B342" t="str">
            <v xml:space="preserve"> </v>
          </cell>
          <cell r="C342" t="str">
            <v xml:space="preserve"> </v>
          </cell>
          <cell r="D342" t="str">
            <v xml:space="preserve"> </v>
          </cell>
          <cell r="E342" t="str">
            <v xml:space="preserve"> </v>
          </cell>
          <cell r="F342" t="str">
            <v xml:space="preserve"> </v>
          </cell>
          <cell r="G342" t="str">
            <v xml:space="preserve"> </v>
          </cell>
          <cell r="H342" t="str">
            <v xml:space="preserve"> </v>
          </cell>
          <cell r="I342" t="str">
            <v xml:space="preserve"> </v>
          </cell>
          <cell r="J342" t="str">
            <v xml:space="preserve"> </v>
          </cell>
          <cell r="K342" t="str">
            <v xml:space="preserve"> </v>
          </cell>
          <cell r="L342" t="str">
            <v>Y</v>
          </cell>
          <cell r="M342" t="str">
            <v xml:space="preserve"> </v>
          </cell>
          <cell r="N342" t="str">
            <v xml:space="preserve"> </v>
          </cell>
          <cell r="O342" t="str">
            <v xml:space="preserve"> </v>
          </cell>
          <cell r="P342" t="str">
            <v xml:space="preserve"> </v>
          </cell>
          <cell r="Q342" t="str">
            <v xml:space="preserve"> </v>
          </cell>
          <cell r="R342" t="str">
            <v xml:space="preserve"> </v>
          </cell>
          <cell r="S342" t="str">
            <v xml:space="preserve"> </v>
          </cell>
          <cell r="T342" t="str">
            <v xml:space="preserve"> </v>
          </cell>
          <cell r="U342" t="str">
            <v xml:space="preserve"> </v>
          </cell>
          <cell r="V342" t="str">
            <v xml:space="preserve"> </v>
          </cell>
          <cell r="W342" t="str">
            <v xml:space="preserve"> </v>
          </cell>
          <cell r="X342" t="str">
            <v xml:space="preserve"> </v>
          </cell>
          <cell r="Y342" t="str">
            <v xml:space="preserve"> </v>
          </cell>
          <cell r="Z342" t="str">
            <v xml:space="preserve"> </v>
          </cell>
          <cell r="AA342">
            <v>1</v>
          </cell>
        </row>
        <row r="343">
          <cell r="A343">
            <v>770101</v>
          </cell>
          <cell r="B343" t="str">
            <v>Y</v>
          </cell>
          <cell r="C343" t="str">
            <v xml:space="preserve"> </v>
          </cell>
          <cell r="D343" t="str">
            <v xml:space="preserve"> </v>
          </cell>
          <cell r="E343" t="str">
            <v xml:space="preserve"> </v>
          </cell>
          <cell r="F343" t="str">
            <v xml:space="preserve"> </v>
          </cell>
          <cell r="G343" t="str">
            <v xml:space="preserve"> </v>
          </cell>
          <cell r="H343" t="str">
            <v xml:space="preserve"> </v>
          </cell>
          <cell r="I343" t="str">
            <v xml:space="preserve"> </v>
          </cell>
          <cell r="J343" t="str">
            <v xml:space="preserve"> </v>
          </cell>
          <cell r="K343" t="str">
            <v xml:space="preserve"> </v>
          </cell>
          <cell r="L343" t="str">
            <v xml:space="preserve"> </v>
          </cell>
          <cell r="M343" t="str">
            <v xml:space="preserve"> </v>
          </cell>
          <cell r="N343" t="str">
            <v xml:space="preserve"> </v>
          </cell>
          <cell r="O343" t="str">
            <v xml:space="preserve"> </v>
          </cell>
          <cell r="P343" t="str">
            <v xml:space="preserve"> </v>
          </cell>
          <cell r="Q343" t="str">
            <v xml:space="preserve"> </v>
          </cell>
          <cell r="R343" t="str">
            <v xml:space="preserve"> </v>
          </cell>
          <cell r="S343" t="str">
            <v xml:space="preserve"> </v>
          </cell>
          <cell r="T343" t="str">
            <v xml:space="preserve"> </v>
          </cell>
          <cell r="U343" t="str">
            <v xml:space="preserve"> </v>
          </cell>
          <cell r="V343" t="str">
            <v xml:space="preserve"> </v>
          </cell>
          <cell r="W343" t="str">
            <v xml:space="preserve"> </v>
          </cell>
          <cell r="X343" t="str">
            <v xml:space="preserve"> </v>
          </cell>
          <cell r="Y343" t="str">
            <v xml:space="preserve"> </v>
          </cell>
          <cell r="Z343" t="str">
            <v xml:space="preserve"> </v>
          </cell>
          <cell r="AA343">
            <v>1</v>
          </cell>
        </row>
        <row r="344">
          <cell r="A344">
            <v>770125</v>
          </cell>
          <cell r="B344" t="str">
            <v xml:space="preserve"> </v>
          </cell>
          <cell r="C344" t="str">
            <v xml:space="preserve"> </v>
          </cell>
          <cell r="D344" t="str">
            <v xml:space="preserve"> </v>
          </cell>
          <cell r="E344" t="str">
            <v xml:space="preserve"> </v>
          </cell>
          <cell r="F344" t="str">
            <v xml:space="preserve"> </v>
          </cell>
          <cell r="G344" t="str">
            <v>Y</v>
          </cell>
          <cell r="H344" t="str">
            <v xml:space="preserve"> </v>
          </cell>
          <cell r="I344" t="str">
            <v xml:space="preserve"> </v>
          </cell>
          <cell r="J344" t="str">
            <v xml:space="preserve"> </v>
          </cell>
          <cell r="K344" t="str">
            <v xml:space="preserve"> </v>
          </cell>
          <cell r="L344" t="str">
            <v xml:space="preserve"> </v>
          </cell>
          <cell r="M344" t="str">
            <v xml:space="preserve"> </v>
          </cell>
          <cell r="N344" t="str">
            <v xml:space="preserve"> </v>
          </cell>
          <cell r="O344" t="str">
            <v xml:space="preserve"> </v>
          </cell>
          <cell r="P344" t="str">
            <v xml:space="preserve"> </v>
          </cell>
          <cell r="Q344" t="str">
            <v xml:space="preserve"> </v>
          </cell>
          <cell r="R344" t="str">
            <v xml:space="preserve"> </v>
          </cell>
          <cell r="S344" t="str">
            <v xml:space="preserve"> </v>
          </cell>
          <cell r="T344" t="str">
            <v xml:space="preserve"> </v>
          </cell>
          <cell r="U344" t="str">
            <v xml:space="preserve"> </v>
          </cell>
          <cell r="V344" t="str">
            <v xml:space="preserve"> </v>
          </cell>
          <cell r="W344" t="str">
            <v xml:space="preserve"> </v>
          </cell>
          <cell r="X344" t="str">
            <v xml:space="preserve"> </v>
          </cell>
          <cell r="Y344" t="str">
            <v xml:space="preserve"> </v>
          </cell>
          <cell r="Z344" t="str">
            <v xml:space="preserve"> </v>
          </cell>
          <cell r="AA344">
            <v>1</v>
          </cell>
        </row>
        <row r="345">
          <cell r="A345">
            <v>770129</v>
          </cell>
          <cell r="B345" t="str">
            <v xml:space="preserve"> </v>
          </cell>
          <cell r="C345" t="str">
            <v xml:space="preserve"> </v>
          </cell>
          <cell r="D345" t="str">
            <v xml:space="preserve"> </v>
          </cell>
          <cell r="E345" t="str">
            <v xml:space="preserve"> </v>
          </cell>
          <cell r="F345" t="str">
            <v xml:space="preserve"> </v>
          </cell>
          <cell r="G345" t="str">
            <v>Y</v>
          </cell>
          <cell r="H345" t="str">
            <v xml:space="preserve"> </v>
          </cell>
          <cell r="I345" t="str">
            <v xml:space="preserve"> </v>
          </cell>
          <cell r="J345" t="str">
            <v xml:space="preserve"> </v>
          </cell>
          <cell r="K345" t="str">
            <v xml:space="preserve"> </v>
          </cell>
          <cell r="L345" t="str">
            <v xml:space="preserve"> </v>
          </cell>
          <cell r="M345" t="str">
            <v xml:space="preserve"> </v>
          </cell>
          <cell r="N345" t="str">
            <v xml:space="preserve"> </v>
          </cell>
          <cell r="O345" t="str">
            <v xml:space="preserve"> </v>
          </cell>
          <cell r="P345" t="str">
            <v xml:space="preserve"> </v>
          </cell>
          <cell r="Q345" t="str">
            <v xml:space="preserve"> </v>
          </cell>
          <cell r="R345" t="str">
            <v xml:space="preserve"> </v>
          </cell>
          <cell r="S345" t="str">
            <v xml:space="preserve"> </v>
          </cell>
          <cell r="T345" t="str">
            <v xml:space="preserve"> </v>
          </cell>
          <cell r="U345" t="str">
            <v xml:space="preserve"> </v>
          </cell>
          <cell r="V345" t="str">
            <v xml:space="preserve"> </v>
          </cell>
          <cell r="W345" t="str">
            <v xml:space="preserve"> </v>
          </cell>
          <cell r="X345" t="str">
            <v xml:space="preserve"> </v>
          </cell>
          <cell r="Y345" t="str">
            <v xml:space="preserve"> </v>
          </cell>
          <cell r="Z345" t="str">
            <v xml:space="preserve"> </v>
          </cell>
          <cell r="AA345">
            <v>1</v>
          </cell>
        </row>
        <row r="346">
          <cell r="A346">
            <v>770133</v>
          </cell>
          <cell r="B346" t="str">
            <v xml:space="preserve"> </v>
          </cell>
          <cell r="C346" t="str">
            <v xml:space="preserve"> </v>
          </cell>
          <cell r="D346" t="str">
            <v xml:space="preserve"> </v>
          </cell>
          <cell r="E346" t="str">
            <v xml:space="preserve"> </v>
          </cell>
          <cell r="F346" t="str">
            <v xml:space="preserve"> </v>
          </cell>
          <cell r="G346" t="str">
            <v xml:space="preserve"> </v>
          </cell>
          <cell r="H346" t="str">
            <v xml:space="preserve"> </v>
          </cell>
          <cell r="I346" t="str">
            <v xml:space="preserve"> </v>
          </cell>
          <cell r="J346" t="str">
            <v xml:space="preserve"> </v>
          </cell>
          <cell r="K346" t="str">
            <v xml:space="preserve"> </v>
          </cell>
          <cell r="L346" t="str">
            <v>Y</v>
          </cell>
          <cell r="M346" t="str">
            <v xml:space="preserve"> </v>
          </cell>
          <cell r="N346" t="str">
            <v xml:space="preserve"> </v>
          </cell>
          <cell r="O346" t="str">
            <v xml:space="preserve"> </v>
          </cell>
          <cell r="P346" t="str">
            <v xml:space="preserve"> </v>
          </cell>
          <cell r="Q346" t="str">
            <v xml:space="preserve"> </v>
          </cell>
          <cell r="R346" t="str">
            <v xml:space="preserve"> </v>
          </cell>
          <cell r="S346" t="str">
            <v xml:space="preserve"> </v>
          </cell>
          <cell r="T346" t="str">
            <v xml:space="preserve"> </v>
          </cell>
          <cell r="U346" t="str">
            <v xml:space="preserve"> </v>
          </cell>
          <cell r="V346" t="str">
            <v xml:space="preserve"> </v>
          </cell>
          <cell r="W346" t="str">
            <v xml:space="preserve"> </v>
          </cell>
          <cell r="X346" t="str">
            <v xml:space="preserve"> </v>
          </cell>
          <cell r="Y346" t="str">
            <v xml:space="preserve"> </v>
          </cell>
          <cell r="Z346" t="str">
            <v xml:space="preserve"> </v>
          </cell>
          <cell r="AA346">
            <v>1</v>
          </cell>
        </row>
        <row r="347">
          <cell r="A347">
            <v>770138</v>
          </cell>
          <cell r="B347" t="str">
            <v xml:space="preserve"> </v>
          </cell>
          <cell r="C347" t="str">
            <v xml:space="preserve"> </v>
          </cell>
          <cell r="D347" t="str">
            <v xml:space="preserve"> </v>
          </cell>
          <cell r="E347" t="str">
            <v xml:space="preserve"> </v>
          </cell>
          <cell r="F347" t="str">
            <v xml:space="preserve"> </v>
          </cell>
          <cell r="G347" t="str">
            <v xml:space="preserve"> </v>
          </cell>
          <cell r="H347" t="str">
            <v xml:space="preserve"> </v>
          </cell>
          <cell r="I347" t="str">
            <v xml:space="preserve"> </v>
          </cell>
          <cell r="J347" t="str">
            <v xml:space="preserve"> </v>
          </cell>
          <cell r="K347" t="str">
            <v xml:space="preserve"> </v>
          </cell>
          <cell r="L347" t="str">
            <v xml:space="preserve"> </v>
          </cell>
          <cell r="M347" t="str">
            <v xml:space="preserve"> </v>
          </cell>
          <cell r="N347" t="str">
            <v xml:space="preserve"> </v>
          </cell>
          <cell r="O347" t="str">
            <v xml:space="preserve"> </v>
          </cell>
          <cell r="P347" t="str">
            <v xml:space="preserve"> </v>
          </cell>
          <cell r="Q347" t="str">
            <v xml:space="preserve"> </v>
          </cell>
          <cell r="R347" t="str">
            <v xml:space="preserve"> </v>
          </cell>
          <cell r="S347" t="str">
            <v xml:space="preserve"> </v>
          </cell>
          <cell r="T347" t="str">
            <v xml:space="preserve"> </v>
          </cell>
          <cell r="U347" t="str">
            <v xml:space="preserve"> </v>
          </cell>
          <cell r="V347" t="str">
            <v>Y</v>
          </cell>
          <cell r="W347" t="str">
            <v xml:space="preserve"> </v>
          </cell>
          <cell r="X347" t="str">
            <v xml:space="preserve"> </v>
          </cell>
          <cell r="Y347" t="str">
            <v xml:space="preserve"> </v>
          </cell>
          <cell r="Z347" t="str">
            <v xml:space="preserve"> </v>
          </cell>
          <cell r="AA347">
            <v>1</v>
          </cell>
        </row>
        <row r="348">
          <cell r="A348">
            <v>770142</v>
          </cell>
          <cell r="B348" t="str">
            <v xml:space="preserve"> </v>
          </cell>
          <cell r="C348" t="str">
            <v xml:space="preserve"> </v>
          </cell>
          <cell r="D348" t="str">
            <v xml:space="preserve"> </v>
          </cell>
          <cell r="E348" t="str">
            <v xml:space="preserve"> </v>
          </cell>
          <cell r="F348" t="str">
            <v xml:space="preserve"> </v>
          </cell>
          <cell r="G348" t="str">
            <v xml:space="preserve"> </v>
          </cell>
          <cell r="H348" t="str">
            <v xml:space="preserve"> </v>
          </cell>
          <cell r="I348" t="str">
            <v xml:space="preserve"> </v>
          </cell>
          <cell r="J348" t="str">
            <v xml:space="preserve"> </v>
          </cell>
          <cell r="K348" t="str">
            <v xml:space="preserve"> </v>
          </cell>
          <cell r="L348" t="str">
            <v xml:space="preserve"> </v>
          </cell>
          <cell r="M348" t="str">
            <v xml:space="preserve"> </v>
          </cell>
          <cell r="N348" t="str">
            <v xml:space="preserve"> </v>
          </cell>
          <cell r="O348" t="str">
            <v xml:space="preserve"> </v>
          </cell>
          <cell r="P348" t="str">
            <v xml:space="preserve"> </v>
          </cell>
          <cell r="Q348" t="str">
            <v xml:space="preserve"> </v>
          </cell>
          <cell r="R348" t="str">
            <v xml:space="preserve"> </v>
          </cell>
          <cell r="S348" t="str">
            <v xml:space="preserve"> </v>
          </cell>
          <cell r="T348" t="str">
            <v xml:space="preserve"> </v>
          </cell>
          <cell r="U348" t="str">
            <v xml:space="preserve"> </v>
          </cell>
          <cell r="V348" t="str">
            <v>Y</v>
          </cell>
          <cell r="W348" t="str">
            <v xml:space="preserve"> </v>
          </cell>
          <cell r="X348" t="str">
            <v xml:space="preserve"> </v>
          </cell>
          <cell r="Y348" t="str">
            <v xml:space="preserve"> </v>
          </cell>
          <cell r="Z348" t="str">
            <v xml:space="preserve"> </v>
          </cell>
          <cell r="AA348">
            <v>1</v>
          </cell>
        </row>
        <row r="349">
          <cell r="A349">
            <v>770146</v>
          </cell>
          <cell r="B349" t="str">
            <v xml:space="preserve"> </v>
          </cell>
          <cell r="C349" t="str">
            <v xml:space="preserve"> </v>
          </cell>
          <cell r="D349" t="str">
            <v xml:space="preserve"> </v>
          </cell>
          <cell r="E349" t="str">
            <v xml:space="preserve"> </v>
          </cell>
          <cell r="F349" t="str">
            <v xml:space="preserve"> </v>
          </cell>
          <cell r="G349" t="str">
            <v xml:space="preserve"> </v>
          </cell>
          <cell r="H349" t="str">
            <v xml:space="preserve"> </v>
          </cell>
          <cell r="I349" t="str">
            <v xml:space="preserve"> </v>
          </cell>
          <cell r="J349" t="str">
            <v xml:space="preserve"> </v>
          </cell>
          <cell r="K349" t="str">
            <v xml:space="preserve"> </v>
          </cell>
          <cell r="L349" t="str">
            <v xml:space="preserve"> </v>
          </cell>
          <cell r="M349" t="str">
            <v xml:space="preserve"> </v>
          </cell>
          <cell r="N349" t="str">
            <v xml:space="preserve"> </v>
          </cell>
          <cell r="O349" t="str">
            <v xml:space="preserve"> </v>
          </cell>
          <cell r="P349" t="str">
            <v xml:space="preserve"> </v>
          </cell>
          <cell r="Q349" t="str">
            <v xml:space="preserve"> </v>
          </cell>
          <cell r="R349" t="str">
            <v xml:space="preserve"> </v>
          </cell>
          <cell r="S349" t="str">
            <v xml:space="preserve"> </v>
          </cell>
          <cell r="T349" t="str">
            <v xml:space="preserve"> </v>
          </cell>
          <cell r="U349" t="str">
            <v xml:space="preserve"> </v>
          </cell>
          <cell r="V349" t="str">
            <v>Y</v>
          </cell>
          <cell r="W349" t="str">
            <v xml:space="preserve"> </v>
          </cell>
          <cell r="X349" t="str">
            <v xml:space="preserve"> </v>
          </cell>
          <cell r="Y349" t="str">
            <v xml:space="preserve"> </v>
          </cell>
          <cell r="Z349" t="str">
            <v xml:space="preserve"> </v>
          </cell>
          <cell r="AA349">
            <v>1</v>
          </cell>
        </row>
        <row r="350">
          <cell r="A350">
            <v>770152</v>
          </cell>
          <cell r="B350" t="str">
            <v xml:space="preserve"> </v>
          </cell>
          <cell r="C350" t="str">
            <v xml:space="preserve"> </v>
          </cell>
          <cell r="D350" t="str">
            <v xml:space="preserve"> </v>
          </cell>
          <cell r="E350" t="str">
            <v xml:space="preserve"> </v>
          </cell>
          <cell r="F350" t="str">
            <v xml:space="preserve"> </v>
          </cell>
          <cell r="G350" t="str">
            <v xml:space="preserve"> </v>
          </cell>
          <cell r="H350" t="str">
            <v xml:space="preserve"> </v>
          </cell>
          <cell r="I350" t="str">
            <v xml:space="preserve"> </v>
          </cell>
          <cell r="J350" t="str">
            <v xml:space="preserve"> </v>
          </cell>
          <cell r="K350" t="str">
            <v xml:space="preserve"> </v>
          </cell>
          <cell r="L350" t="str">
            <v xml:space="preserve"> </v>
          </cell>
          <cell r="M350" t="str">
            <v xml:space="preserve"> </v>
          </cell>
          <cell r="N350" t="str">
            <v xml:space="preserve"> </v>
          </cell>
          <cell r="O350" t="str">
            <v xml:space="preserve"> </v>
          </cell>
          <cell r="P350" t="str">
            <v xml:space="preserve"> </v>
          </cell>
          <cell r="Q350" t="str">
            <v>Y</v>
          </cell>
          <cell r="R350" t="str">
            <v xml:space="preserve"> </v>
          </cell>
          <cell r="S350" t="str">
            <v xml:space="preserve"> </v>
          </cell>
          <cell r="T350" t="str">
            <v xml:space="preserve"> </v>
          </cell>
          <cell r="U350" t="str">
            <v xml:space="preserve"> </v>
          </cell>
          <cell r="V350" t="str">
            <v xml:space="preserve"> </v>
          </cell>
          <cell r="W350" t="str">
            <v xml:space="preserve"> </v>
          </cell>
          <cell r="X350" t="str">
            <v xml:space="preserve"> </v>
          </cell>
          <cell r="Y350" t="str">
            <v xml:space="preserve"> </v>
          </cell>
          <cell r="Z350" t="str">
            <v xml:space="preserve"> </v>
          </cell>
          <cell r="AA350">
            <v>1</v>
          </cell>
        </row>
        <row r="351">
          <cell r="A351">
            <v>770157</v>
          </cell>
          <cell r="B351" t="str">
            <v xml:space="preserve"> </v>
          </cell>
          <cell r="C351" t="str">
            <v xml:space="preserve"> </v>
          </cell>
          <cell r="D351" t="str">
            <v xml:space="preserve"> </v>
          </cell>
          <cell r="E351" t="str">
            <v xml:space="preserve"> </v>
          </cell>
          <cell r="F351" t="str">
            <v xml:space="preserve"> </v>
          </cell>
          <cell r="G351" t="str">
            <v xml:space="preserve"> </v>
          </cell>
          <cell r="H351" t="str">
            <v xml:space="preserve"> </v>
          </cell>
          <cell r="I351" t="str">
            <v xml:space="preserve"> </v>
          </cell>
          <cell r="J351" t="str">
            <v xml:space="preserve"> </v>
          </cell>
          <cell r="K351" t="str">
            <v xml:space="preserve"> </v>
          </cell>
          <cell r="L351" t="str">
            <v>Y</v>
          </cell>
          <cell r="M351" t="str">
            <v xml:space="preserve"> </v>
          </cell>
          <cell r="N351" t="str">
            <v xml:space="preserve"> </v>
          </cell>
          <cell r="O351" t="str">
            <v xml:space="preserve"> </v>
          </cell>
          <cell r="P351" t="str">
            <v xml:space="preserve"> </v>
          </cell>
          <cell r="Q351" t="str">
            <v xml:space="preserve"> </v>
          </cell>
          <cell r="R351" t="str">
            <v xml:space="preserve"> </v>
          </cell>
          <cell r="S351" t="str">
            <v xml:space="preserve"> </v>
          </cell>
          <cell r="T351" t="str">
            <v xml:space="preserve"> </v>
          </cell>
          <cell r="U351" t="str">
            <v xml:space="preserve"> </v>
          </cell>
          <cell r="V351" t="str">
            <v xml:space="preserve"> </v>
          </cell>
          <cell r="W351" t="str">
            <v xml:space="preserve"> </v>
          </cell>
          <cell r="X351" t="str">
            <v xml:space="preserve"> </v>
          </cell>
          <cell r="Y351" t="str">
            <v xml:space="preserve"> </v>
          </cell>
          <cell r="Z351" t="str">
            <v xml:space="preserve"> </v>
          </cell>
          <cell r="AA351">
            <v>1</v>
          </cell>
        </row>
        <row r="352">
          <cell r="A352">
            <v>770162</v>
          </cell>
          <cell r="B352" t="str">
            <v xml:space="preserve"> </v>
          </cell>
          <cell r="C352" t="str">
            <v xml:space="preserve"> </v>
          </cell>
          <cell r="D352" t="str">
            <v xml:space="preserve"> </v>
          </cell>
          <cell r="E352" t="str">
            <v xml:space="preserve"> </v>
          </cell>
          <cell r="F352" t="str">
            <v xml:space="preserve"> </v>
          </cell>
          <cell r="G352" t="str">
            <v xml:space="preserve"> </v>
          </cell>
          <cell r="H352" t="str">
            <v xml:space="preserve"> </v>
          </cell>
          <cell r="I352" t="str">
            <v xml:space="preserve"> </v>
          </cell>
          <cell r="J352" t="str">
            <v xml:space="preserve"> </v>
          </cell>
          <cell r="K352" t="str">
            <v xml:space="preserve"> </v>
          </cell>
          <cell r="L352" t="str">
            <v xml:space="preserve"> </v>
          </cell>
          <cell r="M352" t="str">
            <v xml:space="preserve"> </v>
          </cell>
          <cell r="N352" t="str">
            <v xml:space="preserve"> </v>
          </cell>
          <cell r="O352" t="str">
            <v xml:space="preserve"> </v>
          </cell>
          <cell r="P352" t="str">
            <v xml:space="preserve"> </v>
          </cell>
          <cell r="Q352" t="str">
            <v>Y</v>
          </cell>
          <cell r="R352" t="str">
            <v xml:space="preserve"> </v>
          </cell>
          <cell r="S352" t="str">
            <v xml:space="preserve"> </v>
          </cell>
          <cell r="T352" t="str">
            <v xml:space="preserve"> </v>
          </cell>
          <cell r="U352" t="str">
            <v xml:space="preserve"> </v>
          </cell>
          <cell r="V352" t="str">
            <v xml:space="preserve"> </v>
          </cell>
          <cell r="W352" t="str">
            <v xml:space="preserve"> </v>
          </cell>
          <cell r="X352" t="str">
            <v xml:space="preserve"> </v>
          </cell>
          <cell r="Y352" t="str">
            <v xml:space="preserve"> </v>
          </cell>
          <cell r="Z352" t="str">
            <v xml:space="preserve"> </v>
          </cell>
          <cell r="AA352">
            <v>1</v>
          </cell>
        </row>
        <row r="353">
          <cell r="A353">
            <v>770172</v>
          </cell>
          <cell r="B353" t="str">
            <v xml:space="preserve"> </v>
          </cell>
          <cell r="C353" t="str">
            <v xml:space="preserve"> </v>
          </cell>
          <cell r="D353" t="str">
            <v xml:space="preserve"> </v>
          </cell>
          <cell r="E353" t="str">
            <v xml:space="preserve"> </v>
          </cell>
          <cell r="F353" t="str">
            <v xml:space="preserve"> </v>
          </cell>
          <cell r="G353" t="str">
            <v>Y</v>
          </cell>
          <cell r="H353" t="str">
            <v xml:space="preserve"> </v>
          </cell>
          <cell r="I353" t="str">
            <v xml:space="preserve"> </v>
          </cell>
          <cell r="J353" t="str">
            <v xml:space="preserve"> </v>
          </cell>
          <cell r="K353" t="str">
            <v xml:space="preserve"> </v>
          </cell>
          <cell r="L353" t="str">
            <v xml:space="preserve"> </v>
          </cell>
          <cell r="M353" t="str">
            <v xml:space="preserve"> </v>
          </cell>
          <cell r="N353" t="str">
            <v xml:space="preserve"> </v>
          </cell>
          <cell r="O353" t="str">
            <v xml:space="preserve"> </v>
          </cell>
          <cell r="P353" t="str">
            <v xml:space="preserve"> </v>
          </cell>
          <cell r="Q353" t="str">
            <v xml:space="preserve"> </v>
          </cell>
          <cell r="R353" t="str">
            <v xml:space="preserve"> </v>
          </cell>
          <cell r="S353" t="str">
            <v xml:space="preserve"> </v>
          </cell>
          <cell r="T353" t="str">
            <v xml:space="preserve"> </v>
          </cell>
          <cell r="U353" t="str">
            <v xml:space="preserve"> </v>
          </cell>
          <cell r="V353" t="str">
            <v xml:space="preserve"> </v>
          </cell>
          <cell r="W353" t="str">
            <v xml:space="preserve"> </v>
          </cell>
          <cell r="X353" t="str">
            <v xml:space="preserve"> </v>
          </cell>
          <cell r="Y353" t="str">
            <v xml:space="preserve"> </v>
          </cell>
          <cell r="Z353" t="str">
            <v xml:space="preserve"> </v>
          </cell>
          <cell r="AA353">
            <v>1</v>
          </cell>
        </row>
        <row r="354">
          <cell r="A354">
            <v>770180</v>
          </cell>
          <cell r="B354" t="str">
            <v xml:space="preserve"> </v>
          </cell>
          <cell r="C354" t="str">
            <v xml:space="preserve"> </v>
          </cell>
          <cell r="D354" t="str">
            <v xml:space="preserve"> </v>
          </cell>
          <cell r="E354" t="str">
            <v xml:space="preserve"> </v>
          </cell>
          <cell r="F354" t="str">
            <v xml:space="preserve"> </v>
          </cell>
          <cell r="G354" t="str">
            <v>Y</v>
          </cell>
          <cell r="H354" t="str">
            <v xml:space="preserve"> </v>
          </cell>
          <cell r="I354" t="str">
            <v xml:space="preserve"> </v>
          </cell>
          <cell r="J354" t="str">
            <v xml:space="preserve"> </v>
          </cell>
          <cell r="K354" t="str">
            <v xml:space="preserve"> </v>
          </cell>
          <cell r="L354" t="str">
            <v xml:space="preserve"> </v>
          </cell>
          <cell r="M354" t="str">
            <v xml:space="preserve"> </v>
          </cell>
          <cell r="N354" t="str">
            <v xml:space="preserve"> </v>
          </cell>
          <cell r="O354" t="str">
            <v xml:space="preserve"> </v>
          </cell>
          <cell r="P354" t="str">
            <v xml:space="preserve"> </v>
          </cell>
          <cell r="Q354" t="str">
            <v xml:space="preserve"> </v>
          </cell>
          <cell r="R354" t="str">
            <v xml:space="preserve"> </v>
          </cell>
          <cell r="S354" t="str">
            <v xml:space="preserve"> </v>
          </cell>
          <cell r="T354" t="str">
            <v xml:space="preserve"> </v>
          </cell>
          <cell r="U354" t="str">
            <v xml:space="preserve"> </v>
          </cell>
          <cell r="V354" t="str">
            <v xml:space="preserve"> </v>
          </cell>
          <cell r="W354" t="str">
            <v xml:space="preserve"> </v>
          </cell>
          <cell r="X354" t="str">
            <v xml:space="preserve"> </v>
          </cell>
          <cell r="Y354" t="str">
            <v xml:space="preserve"> </v>
          </cell>
          <cell r="Z354" t="str">
            <v xml:space="preserve"> </v>
          </cell>
          <cell r="AA354">
            <v>1</v>
          </cell>
        </row>
        <row r="355">
          <cell r="A355">
            <v>770187</v>
          </cell>
          <cell r="B355" t="str">
            <v xml:space="preserve"> </v>
          </cell>
          <cell r="C355" t="str">
            <v xml:space="preserve"> </v>
          </cell>
          <cell r="D355" t="str">
            <v xml:space="preserve"> </v>
          </cell>
          <cell r="E355" t="str">
            <v xml:space="preserve"> </v>
          </cell>
          <cell r="F355" t="str">
            <v xml:space="preserve"> </v>
          </cell>
          <cell r="G355" t="str">
            <v xml:space="preserve"> </v>
          </cell>
          <cell r="H355" t="str">
            <v xml:space="preserve"> </v>
          </cell>
          <cell r="I355" t="str">
            <v xml:space="preserve"> </v>
          </cell>
          <cell r="J355" t="str">
            <v xml:space="preserve"> </v>
          </cell>
          <cell r="K355" t="str">
            <v xml:space="preserve"> </v>
          </cell>
          <cell r="L355" t="str">
            <v>Y</v>
          </cell>
          <cell r="M355" t="str">
            <v xml:space="preserve"> </v>
          </cell>
          <cell r="N355" t="str">
            <v xml:space="preserve"> </v>
          </cell>
          <cell r="O355" t="str">
            <v xml:space="preserve"> </v>
          </cell>
          <cell r="P355" t="str">
            <v xml:space="preserve"> </v>
          </cell>
          <cell r="Q355" t="str">
            <v xml:space="preserve"> </v>
          </cell>
          <cell r="R355" t="str">
            <v xml:space="preserve"> </v>
          </cell>
          <cell r="S355" t="str">
            <v xml:space="preserve"> </v>
          </cell>
          <cell r="T355" t="str">
            <v xml:space="preserve"> </v>
          </cell>
          <cell r="U355" t="str">
            <v xml:space="preserve"> </v>
          </cell>
          <cell r="V355" t="str">
            <v xml:space="preserve"> </v>
          </cell>
          <cell r="W355" t="str">
            <v xml:space="preserve"> </v>
          </cell>
          <cell r="X355" t="str">
            <v xml:space="preserve"> </v>
          </cell>
          <cell r="Y355" t="str">
            <v xml:space="preserve"> </v>
          </cell>
          <cell r="Z355" t="str">
            <v xml:space="preserve"> </v>
          </cell>
          <cell r="AA355">
            <v>1</v>
          </cell>
        </row>
        <row r="356">
          <cell r="A356">
            <v>770202</v>
          </cell>
          <cell r="B356" t="str">
            <v xml:space="preserve"> </v>
          </cell>
          <cell r="C356" t="str">
            <v xml:space="preserve"> </v>
          </cell>
          <cell r="D356" t="str">
            <v xml:space="preserve"> </v>
          </cell>
          <cell r="E356" t="str">
            <v xml:space="preserve"> </v>
          </cell>
          <cell r="F356" t="str">
            <v xml:space="preserve"> </v>
          </cell>
          <cell r="G356" t="str">
            <v>Y</v>
          </cell>
          <cell r="H356" t="str">
            <v xml:space="preserve"> </v>
          </cell>
          <cell r="I356" t="str">
            <v xml:space="preserve"> </v>
          </cell>
          <cell r="J356" t="str">
            <v xml:space="preserve"> </v>
          </cell>
          <cell r="K356" t="str">
            <v xml:space="preserve"> </v>
          </cell>
          <cell r="L356" t="str">
            <v xml:space="preserve"> </v>
          </cell>
          <cell r="M356" t="str">
            <v xml:space="preserve"> </v>
          </cell>
          <cell r="N356" t="str">
            <v xml:space="preserve"> </v>
          </cell>
          <cell r="O356" t="str">
            <v xml:space="preserve"> </v>
          </cell>
          <cell r="P356" t="str">
            <v xml:space="preserve"> </v>
          </cell>
          <cell r="Q356" t="str">
            <v xml:space="preserve"> </v>
          </cell>
          <cell r="R356" t="str">
            <v xml:space="preserve"> </v>
          </cell>
          <cell r="S356" t="str">
            <v xml:space="preserve"> </v>
          </cell>
          <cell r="T356" t="str">
            <v xml:space="preserve"> </v>
          </cell>
          <cell r="U356" t="str">
            <v xml:space="preserve"> </v>
          </cell>
          <cell r="V356" t="str">
            <v xml:space="preserve"> </v>
          </cell>
          <cell r="W356" t="str">
            <v xml:space="preserve"> </v>
          </cell>
          <cell r="X356" t="str">
            <v xml:space="preserve"> </v>
          </cell>
          <cell r="Y356" t="str">
            <v xml:space="preserve"> </v>
          </cell>
          <cell r="Z356" t="str">
            <v xml:space="preserve"> </v>
          </cell>
          <cell r="AA356">
            <v>1</v>
          </cell>
        </row>
        <row r="357">
          <cell r="A357">
            <v>770208</v>
          </cell>
          <cell r="B357" t="str">
            <v xml:space="preserve"> </v>
          </cell>
          <cell r="C357" t="str">
            <v xml:space="preserve"> </v>
          </cell>
          <cell r="D357" t="str">
            <v xml:space="preserve"> </v>
          </cell>
          <cell r="E357" t="str">
            <v xml:space="preserve"> </v>
          </cell>
          <cell r="F357" t="str">
            <v xml:space="preserve"> </v>
          </cell>
          <cell r="G357" t="str">
            <v xml:space="preserve"> </v>
          </cell>
          <cell r="H357" t="str">
            <v>Y</v>
          </cell>
          <cell r="I357" t="str">
            <v xml:space="preserve"> </v>
          </cell>
          <cell r="J357" t="str">
            <v xml:space="preserve"> </v>
          </cell>
          <cell r="K357" t="str">
            <v xml:space="preserve"> </v>
          </cell>
          <cell r="L357" t="str">
            <v xml:space="preserve"> </v>
          </cell>
          <cell r="M357" t="str">
            <v xml:space="preserve"> </v>
          </cell>
          <cell r="N357" t="str">
            <v xml:space="preserve"> </v>
          </cell>
          <cell r="O357" t="str">
            <v xml:space="preserve"> </v>
          </cell>
          <cell r="P357" t="str">
            <v xml:space="preserve"> </v>
          </cell>
          <cell r="Q357" t="str">
            <v xml:space="preserve"> </v>
          </cell>
          <cell r="R357" t="str">
            <v xml:space="preserve"> </v>
          </cell>
          <cell r="S357" t="str">
            <v xml:space="preserve"> </v>
          </cell>
          <cell r="T357" t="str">
            <v xml:space="preserve"> </v>
          </cell>
          <cell r="U357" t="str">
            <v xml:space="preserve"> </v>
          </cell>
          <cell r="V357" t="str">
            <v xml:space="preserve"> </v>
          </cell>
          <cell r="W357" t="str">
            <v xml:space="preserve"> </v>
          </cell>
          <cell r="X357" t="str">
            <v xml:space="preserve"> </v>
          </cell>
          <cell r="Y357" t="str">
            <v xml:space="preserve"> </v>
          </cell>
          <cell r="Z357" t="str">
            <v xml:space="preserve"> </v>
          </cell>
          <cell r="AA357">
            <v>2</v>
          </cell>
        </row>
        <row r="358">
          <cell r="A358">
            <v>770212</v>
          </cell>
          <cell r="B358" t="str">
            <v xml:space="preserve"> </v>
          </cell>
          <cell r="C358" t="str">
            <v xml:space="preserve"> </v>
          </cell>
          <cell r="D358" t="str">
            <v xml:space="preserve"> </v>
          </cell>
          <cell r="E358" t="str">
            <v xml:space="preserve"> </v>
          </cell>
          <cell r="F358" t="str">
            <v xml:space="preserve"> </v>
          </cell>
          <cell r="G358" t="str">
            <v>Y</v>
          </cell>
          <cell r="H358" t="str">
            <v xml:space="preserve"> </v>
          </cell>
          <cell r="I358" t="str">
            <v xml:space="preserve"> </v>
          </cell>
          <cell r="J358" t="str">
            <v xml:space="preserve"> </v>
          </cell>
          <cell r="K358" t="str">
            <v xml:space="preserve"> </v>
          </cell>
          <cell r="L358" t="str">
            <v xml:space="preserve"> </v>
          </cell>
          <cell r="M358" t="str">
            <v xml:space="preserve"> </v>
          </cell>
          <cell r="N358" t="str">
            <v xml:space="preserve"> </v>
          </cell>
          <cell r="O358" t="str">
            <v xml:space="preserve"> </v>
          </cell>
          <cell r="P358" t="str">
            <v xml:space="preserve"> </v>
          </cell>
          <cell r="Q358" t="str">
            <v xml:space="preserve"> </v>
          </cell>
          <cell r="R358" t="str">
            <v xml:space="preserve"> </v>
          </cell>
          <cell r="S358" t="str">
            <v xml:space="preserve"> </v>
          </cell>
          <cell r="T358" t="str">
            <v xml:space="preserve"> </v>
          </cell>
          <cell r="U358" t="str">
            <v xml:space="preserve"> </v>
          </cell>
          <cell r="V358" t="str">
            <v xml:space="preserve"> </v>
          </cell>
          <cell r="W358" t="str">
            <v xml:space="preserve"> </v>
          </cell>
          <cell r="X358" t="str">
            <v xml:space="preserve"> </v>
          </cell>
          <cell r="Y358" t="str">
            <v xml:space="preserve"> </v>
          </cell>
          <cell r="Z358" t="str">
            <v xml:space="preserve"> </v>
          </cell>
          <cell r="AA358">
            <v>1</v>
          </cell>
        </row>
        <row r="359">
          <cell r="A359">
            <v>770220</v>
          </cell>
          <cell r="B359" t="str">
            <v xml:space="preserve"> </v>
          </cell>
          <cell r="C359" t="str">
            <v xml:space="preserve"> </v>
          </cell>
          <cell r="D359" t="str">
            <v xml:space="preserve"> </v>
          </cell>
          <cell r="E359" t="str">
            <v xml:space="preserve"> </v>
          </cell>
          <cell r="F359" t="str">
            <v xml:space="preserve"> </v>
          </cell>
          <cell r="G359" t="str">
            <v xml:space="preserve"> </v>
          </cell>
          <cell r="H359" t="str">
            <v xml:space="preserve"> </v>
          </cell>
          <cell r="I359" t="str">
            <v xml:space="preserve"> </v>
          </cell>
          <cell r="J359" t="str">
            <v xml:space="preserve"> </v>
          </cell>
          <cell r="K359" t="str">
            <v xml:space="preserve"> </v>
          </cell>
          <cell r="L359" t="str">
            <v>Y</v>
          </cell>
          <cell r="M359" t="str">
            <v xml:space="preserve"> </v>
          </cell>
          <cell r="N359" t="str">
            <v xml:space="preserve"> </v>
          </cell>
          <cell r="O359" t="str">
            <v xml:space="preserve"> </v>
          </cell>
          <cell r="P359" t="str">
            <v xml:space="preserve"> </v>
          </cell>
          <cell r="Q359" t="str">
            <v xml:space="preserve"> </v>
          </cell>
          <cell r="R359" t="str">
            <v xml:space="preserve"> </v>
          </cell>
          <cell r="S359" t="str">
            <v xml:space="preserve"> </v>
          </cell>
          <cell r="T359" t="str">
            <v xml:space="preserve"> </v>
          </cell>
          <cell r="U359" t="str">
            <v xml:space="preserve"> </v>
          </cell>
          <cell r="V359" t="str">
            <v xml:space="preserve"> </v>
          </cell>
          <cell r="W359" t="str">
            <v xml:space="preserve"> </v>
          </cell>
          <cell r="X359" t="str">
            <v xml:space="preserve"> </v>
          </cell>
          <cell r="Y359" t="str">
            <v xml:space="preserve"> </v>
          </cell>
          <cell r="Z359" t="str">
            <v xml:space="preserve"> </v>
          </cell>
          <cell r="AA359">
            <v>1</v>
          </cell>
        </row>
        <row r="360">
          <cell r="A360">
            <v>770237</v>
          </cell>
          <cell r="B360" t="str">
            <v xml:space="preserve"> </v>
          </cell>
          <cell r="C360" t="str">
            <v xml:space="preserve"> </v>
          </cell>
          <cell r="D360" t="str">
            <v xml:space="preserve"> </v>
          </cell>
          <cell r="E360" t="str">
            <v xml:space="preserve"> </v>
          </cell>
          <cell r="F360" t="str">
            <v xml:space="preserve"> </v>
          </cell>
          <cell r="G360" t="str">
            <v xml:space="preserve"> </v>
          </cell>
          <cell r="H360" t="str">
            <v xml:space="preserve"> </v>
          </cell>
          <cell r="I360" t="str">
            <v xml:space="preserve"> </v>
          </cell>
          <cell r="J360" t="str">
            <v xml:space="preserve"> </v>
          </cell>
          <cell r="K360" t="str">
            <v xml:space="preserve"> </v>
          </cell>
          <cell r="L360" t="str">
            <v xml:space="preserve"> </v>
          </cell>
          <cell r="M360" t="str">
            <v xml:space="preserve"> </v>
          </cell>
          <cell r="N360" t="str">
            <v xml:space="preserve"> </v>
          </cell>
          <cell r="O360" t="str">
            <v xml:space="preserve"> </v>
          </cell>
          <cell r="P360" t="str">
            <v xml:space="preserve"> </v>
          </cell>
          <cell r="Q360" t="str">
            <v>Y</v>
          </cell>
          <cell r="R360" t="str">
            <v xml:space="preserve"> </v>
          </cell>
          <cell r="S360" t="str">
            <v xml:space="preserve"> </v>
          </cell>
          <cell r="T360" t="str">
            <v xml:space="preserve"> </v>
          </cell>
          <cell r="U360" t="str">
            <v xml:space="preserve"> </v>
          </cell>
          <cell r="V360" t="str">
            <v xml:space="preserve"> </v>
          </cell>
          <cell r="W360" t="str">
            <v xml:space="preserve"> </v>
          </cell>
          <cell r="X360" t="str">
            <v xml:space="preserve"> </v>
          </cell>
          <cell r="Y360" t="str">
            <v xml:space="preserve"> </v>
          </cell>
          <cell r="Z360" t="str">
            <v xml:space="preserve"> </v>
          </cell>
          <cell r="AA360">
            <v>1</v>
          </cell>
        </row>
        <row r="361">
          <cell r="A361">
            <v>770238</v>
          </cell>
          <cell r="B361" t="str">
            <v xml:space="preserve"> </v>
          </cell>
          <cell r="C361" t="str">
            <v xml:space="preserve"> </v>
          </cell>
          <cell r="D361" t="str">
            <v xml:space="preserve"> </v>
          </cell>
          <cell r="E361" t="str">
            <v xml:space="preserve"> </v>
          </cell>
          <cell r="F361" t="str">
            <v xml:space="preserve"> </v>
          </cell>
          <cell r="G361" t="str">
            <v>Y</v>
          </cell>
          <cell r="H361" t="str">
            <v xml:space="preserve"> </v>
          </cell>
          <cell r="I361" t="str">
            <v xml:space="preserve"> </v>
          </cell>
          <cell r="J361" t="str">
            <v xml:space="preserve"> </v>
          </cell>
          <cell r="K361" t="str">
            <v xml:space="preserve"> </v>
          </cell>
          <cell r="L361" t="str">
            <v xml:space="preserve"> </v>
          </cell>
          <cell r="M361" t="str">
            <v xml:space="preserve"> </v>
          </cell>
          <cell r="N361" t="str">
            <v xml:space="preserve"> </v>
          </cell>
          <cell r="O361" t="str">
            <v xml:space="preserve"> </v>
          </cell>
          <cell r="P361" t="str">
            <v xml:space="preserve"> </v>
          </cell>
          <cell r="Q361" t="str">
            <v xml:space="preserve"> </v>
          </cell>
          <cell r="R361" t="str">
            <v xml:space="preserve"> </v>
          </cell>
          <cell r="S361" t="str">
            <v xml:space="preserve"> </v>
          </cell>
          <cell r="T361" t="str">
            <v xml:space="preserve"> </v>
          </cell>
          <cell r="U361" t="str">
            <v xml:space="preserve"> </v>
          </cell>
          <cell r="V361" t="str">
            <v xml:space="preserve"> </v>
          </cell>
          <cell r="W361" t="str">
            <v xml:space="preserve"> </v>
          </cell>
          <cell r="X361" t="str">
            <v xml:space="preserve"> </v>
          </cell>
          <cell r="Y361" t="str">
            <v xml:space="preserve"> </v>
          </cell>
          <cell r="Z361" t="str">
            <v xml:space="preserve"> </v>
          </cell>
          <cell r="AA361">
            <v>1</v>
          </cell>
        </row>
        <row r="362">
          <cell r="A362">
            <v>770247</v>
          </cell>
          <cell r="B362" t="str">
            <v>Y</v>
          </cell>
          <cell r="C362" t="str">
            <v xml:space="preserve"> </v>
          </cell>
          <cell r="D362" t="str">
            <v xml:space="preserve"> </v>
          </cell>
          <cell r="E362" t="str">
            <v xml:space="preserve"> </v>
          </cell>
          <cell r="F362" t="str">
            <v xml:space="preserve"> </v>
          </cell>
          <cell r="G362" t="str">
            <v xml:space="preserve"> </v>
          </cell>
          <cell r="H362" t="str">
            <v xml:space="preserve"> </v>
          </cell>
          <cell r="I362" t="str">
            <v xml:space="preserve"> </v>
          </cell>
          <cell r="J362" t="str">
            <v xml:space="preserve"> </v>
          </cell>
          <cell r="K362" t="str">
            <v xml:space="preserve"> </v>
          </cell>
          <cell r="L362" t="str">
            <v xml:space="preserve"> </v>
          </cell>
          <cell r="M362" t="str">
            <v xml:space="preserve"> </v>
          </cell>
          <cell r="N362" t="str">
            <v xml:space="preserve"> </v>
          </cell>
          <cell r="O362" t="str">
            <v xml:space="preserve"> </v>
          </cell>
          <cell r="P362" t="str">
            <v xml:space="preserve"> </v>
          </cell>
          <cell r="Q362" t="str">
            <v xml:space="preserve"> </v>
          </cell>
          <cell r="R362" t="str">
            <v xml:space="preserve"> </v>
          </cell>
          <cell r="S362" t="str">
            <v xml:space="preserve"> </v>
          </cell>
          <cell r="T362" t="str">
            <v xml:space="preserve"> </v>
          </cell>
          <cell r="U362" t="str">
            <v xml:space="preserve"> </v>
          </cell>
          <cell r="V362" t="str">
            <v xml:space="preserve"> </v>
          </cell>
          <cell r="W362" t="str">
            <v xml:space="preserve"> </v>
          </cell>
          <cell r="X362" t="str">
            <v xml:space="preserve"> </v>
          </cell>
          <cell r="Y362" t="str">
            <v xml:space="preserve"> </v>
          </cell>
          <cell r="Z362" t="str">
            <v xml:space="preserve"> </v>
          </cell>
          <cell r="AA362">
            <v>1</v>
          </cell>
        </row>
        <row r="363">
          <cell r="A363">
            <v>770272</v>
          </cell>
          <cell r="B363" t="str">
            <v xml:space="preserve"> </v>
          </cell>
          <cell r="C363" t="str">
            <v xml:space="preserve"> </v>
          </cell>
          <cell r="D363" t="str">
            <v xml:space="preserve"> </v>
          </cell>
          <cell r="E363" t="str">
            <v xml:space="preserve"> </v>
          </cell>
          <cell r="F363" t="str">
            <v xml:space="preserve"> </v>
          </cell>
          <cell r="G363" t="str">
            <v>Y</v>
          </cell>
          <cell r="H363" t="str">
            <v xml:space="preserve"> </v>
          </cell>
          <cell r="I363" t="str">
            <v xml:space="preserve"> </v>
          </cell>
          <cell r="J363" t="str">
            <v xml:space="preserve"> </v>
          </cell>
          <cell r="K363" t="str">
            <v xml:space="preserve"> </v>
          </cell>
          <cell r="L363" t="str">
            <v xml:space="preserve"> </v>
          </cell>
          <cell r="M363" t="str">
            <v xml:space="preserve"> </v>
          </cell>
          <cell r="N363" t="str">
            <v xml:space="preserve"> </v>
          </cell>
          <cell r="O363" t="str">
            <v xml:space="preserve"> </v>
          </cell>
          <cell r="P363" t="str">
            <v xml:space="preserve"> </v>
          </cell>
          <cell r="Q363" t="str">
            <v xml:space="preserve"> </v>
          </cell>
          <cell r="R363" t="str">
            <v xml:space="preserve"> </v>
          </cell>
          <cell r="S363" t="str">
            <v xml:space="preserve"> </v>
          </cell>
          <cell r="T363" t="str">
            <v xml:space="preserve"> </v>
          </cell>
          <cell r="U363" t="str">
            <v xml:space="preserve"> </v>
          </cell>
          <cell r="V363" t="str">
            <v xml:space="preserve"> </v>
          </cell>
          <cell r="W363" t="str">
            <v xml:space="preserve"> </v>
          </cell>
          <cell r="X363" t="str">
            <v xml:space="preserve"> </v>
          </cell>
          <cell r="Y363" t="str">
            <v xml:space="preserve"> </v>
          </cell>
          <cell r="Z363" t="str">
            <v xml:space="preserve"> </v>
          </cell>
          <cell r="AA363">
            <v>1</v>
          </cell>
        </row>
        <row r="364">
          <cell r="A364">
            <v>770280</v>
          </cell>
          <cell r="B364" t="str">
            <v xml:space="preserve"> </v>
          </cell>
          <cell r="C364" t="str">
            <v xml:space="preserve"> </v>
          </cell>
          <cell r="D364" t="str">
            <v xml:space="preserve"> </v>
          </cell>
          <cell r="E364" t="str">
            <v xml:space="preserve"> </v>
          </cell>
          <cell r="F364" t="str">
            <v xml:space="preserve"> </v>
          </cell>
          <cell r="G364" t="str">
            <v>Y</v>
          </cell>
          <cell r="H364" t="str">
            <v xml:space="preserve"> </v>
          </cell>
          <cell r="I364" t="str">
            <v xml:space="preserve"> </v>
          </cell>
          <cell r="J364" t="str">
            <v xml:space="preserve"> </v>
          </cell>
          <cell r="K364" t="str">
            <v xml:space="preserve"> </v>
          </cell>
          <cell r="L364" t="str">
            <v xml:space="preserve"> </v>
          </cell>
          <cell r="M364" t="str">
            <v xml:space="preserve"> </v>
          </cell>
          <cell r="N364" t="str">
            <v xml:space="preserve"> </v>
          </cell>
          <cell r="O364" t="str">
            <v xml:space="preserve"> </v>
          </cell>
          <cell r="P364" t="str">
            <v xml:space="preserve"> </v>
          </cell>
          <cell r="Q364" t="str">
            <v xml:space="preserve"> </v>
          </cell>
          <cell r="R364" t="str">
            <v xml:space="preserve"> </v>
          </cell>
          <cell r="S364" t="str">
            <v xml:space="preserve"> </v>
          </cell>
          <cell r="T364" t="str">
            <v xml:space="preserve"> </v>
          </cell>
          <cell r="U364" t="str">
            <v xml:space="preserve"> </v>
          </cell>
          <cell r="V364" t="str">
            <v xml:space="preserve"> </v>
          </cell>
          <cell r="W364" t="str">
            <v xml:space="preserve"> </v>
          </cell>
          <cell r="X364" t="str">
            <v xml:space="preserve"> </v>
          </cell>
          <cell r="Y364" t="str">
            <v xml:space="preserve"> </v>
          </cell>
          <cell r="Z364" t="str">
            <v xml:space="preserve"> </v>
          </cell>
          <cell r="AA364">
            <v>1</v>
          </cell>
        </row>
        <row r="365">
          <cell r="A365">
            <v>770276</v>
          </cell>
          <cell r="B365" t="str">
            <v xml:space="preserve"> </v>
          </cell>
          <cell r="C365" t="str">
            <v xml:space="preserve"> </v>
          </cell>
          <cell r="D365" t="str">
            <v xml:space="preserve"> </v>
          </cell>
          <cell r="E365" t="str">
            <v xml:space="preserve"> </v>
          </cell>
          <cell r="F365" t="str">
            <v xml:space="preserve"> </v>
          </cell>
          <cell r="G365" t="str">
            <v>Y</v>
          </cell>
          <cell r="H365" t="str">
            <v xml:space="preserve"> </v>
          </cell>
          <cell r="I365" t="str">
            <v xml:space="preserve"> </v>
          </cell>
          <cell r="J365" t="str">
            <v xml:space="preserve"> </v>
          </cell>
          <cell r="K365" t="str">
            <v xml:space="preserve"> </v>
          </cell>
          <cell r="L365" t="str">
            <v xml:space="preserve"> </v>
          </cell>
          <cell r="M365" t="str">
            <v xml:space="preserve"> </v>
          </cell>
          <cell r="N365" t="str">
            <v xml:space="preserve"> </v>
          </cell>
          <cell r="O365" t="str">
            <v xml:space="preserve"> </v>
          </cell>
          <cell r="P365" t="str">
            <v xml:space="preserve"> </v>
          </cell>
          <cell r="Q365" t="str">
            <v xml:space="preserve"> </v>
          </cell>
          <cell r="R365" t="str">
            <v xml:space="preserve"> </v>
          </cell>
          <cell r="S365" t="str">
            <v xml:space="preserve"> </v>
          </cell>
          <cell r="T365" t="str">
            <v xml:space="preserve"> </v>
          </cell>
          <cell r="U365" t="str">
            <v xml:space="preserve"> </v>
          </cell>
          <cell r="V365" t="str">
            <v xml:space="preserve"> </v>
          </cell>
          <cell r="W365" t="str">
            <v xml:space="preserve"> </v>
          </cell>
          <cell r="X365" t="str">
            <v xml:space="preserve"> </v>
          </cell>
          <cell r="Y365" t="str">
            <v xml:space="preserve"> </v>
          </cell>
          <cell r="Z365" t="str">
            <v xml:space="preserve"> </v>
          </cell>
          <cell r="AA365">
            <v>1</v>
          </cell>
        </row>
        <row r="366">
          <cell r="A366">
            <v>770285</v>
          </cell>
          <cell r="B366" t="str">
            <v xml:space="preserve"> </v>
          </cell>
          <cell r="C366" t="str">
            <v xml:space="preserve"> </v>
          </cell>
          <cell r="D366" t="str">
            <v xml:space="preserve"> </v>
          </cell>
          <cell r="E366" t="str">
            <v xml:space="preserve"> </v>
          </cell>
          <cell r="F366" t="str">
            <v xml:space="preserve"> </v>
          </cell>
          <cell r="G366" t="str">
            <v xml:space="preserve"> </v>
          </cell>
          <cell r="H366" t="str">
            <v xml:space="preserve"> </v>
          </cell>
          <cell r="I366" t="str">
            <v xml:space="preserve"> </v>
          </cell>
          <cell r="J366" t="str">
            <v xml:space="preserve"> </v>
          </cell>
          <cell r="K366" t="str">
            <v xml:space="preserve"> </v>
          </cell>
          <cell r="L366" t="str">
            <v xml:space="preserve"> </v>
          </cell>
          <cell r="M366" t="str">
            <v xml:space="preserve"> </v>
          </cell>
          <cell r="N366" t="str">
            <v xml:space="preserve"> </v>
          </cell>
          <cell r="O366" t="str">
            <v>Y</v>
          </cell>
          <cell r="P366" t="str">
            <v xml:space="preserve"> </v>
          </cell>
          <cell r="Q366" t="str">
            <v xml:space="preserve"> </v>
          </cell>
          <cell r="R366" t="str">
            <v xml:space="preserve"> </v>
          </cell>
          <cell r="S366" t="str">
            <v xml:space="preserve"> </v>
          </cell>
          <cell r="T366" t="str">
            <v xml:space="preserve"> </v>
          </cell>
          <cell r="U366" t="str">
            <v xml:space="preserve"> </v>
          </cell>
          <cell r="V366" t="str">
            <v xml:space="preserve"> </v>
          </cell>
          <cell r="W366" t="str">
            <v xml:space="preserve"> </v>
          </cell>
          <cell r="X366" t="str">
            <v xml:space="preserve"> </v>
          </cell>
          <cell r="Y366" t="str">
            <v xml:space="preserve"> </v>
          </cell>
          <cell r="Z366" t="str">
            <v xml:space="preserve"> </v>
          </cell>
          <cell r="AA366">
            <v>4</v>
          </cell>
        </row>
        <row r="367">
          <cell r="A367">
            <v>770295</v>
          </cell>
          <cell r="B367" t="str">
            <v xml:space="preserve"> </v>
          </cell>
          <cell r="C367" t="str">
            <v xml:space="preserve"> </v>
          </cell>
          <cell r="D367" t="str">
            <v xml:space="preserve"> </v>
          </cell>
          <cell r="E367" t="str">
            <v xml:space="preserve"> </v>
          </cell>
          <cell r="F367" t="str">
            <v xml:space="preserve"> </v>
          </cell>
          <cell r="G367" t="str">
            <v xml:space="preserve"> </v>
          </cell>
          <cell r="H367" t="str">
            <v xml:space="preserve"> </v>
          </cell>
          <cell r="I367" t="str">
            <v xml:space="preserve"> </v>
          </cell>
          <cell r="J367" t="str">
            <v xml:space="preserve"> </v>
          </cell>
          <cell r="K367" t="str">
            <v xml:space="preserve"> </v>
          </cell>
          <cell r="L367" t="str">
            <v>Y</v>
          </cell>
          <cell r="M367" t="str">
            <v xml:space="preserve"> </v>
          </cell>
          <cell r="N367" t="str">
            <v xml:space="preserve"> </v>
          </cell>
          <cell r="O367" t="str">
            <v xml:space="preserve"> </v>
          </cell>
          <cell r="P367" t="str">
            <v xml:space="preserve"> </v>
          </cell>
          <cell r="Q367" t="str">
            <v xml:space="preserve"> </v>
          </cell>
          <cell r="R367" t="str">
            <v xml:space="preserve"> </v>
          </cell>
          <cell r="S367" t="str">
            <v xml:space="preserve"> </v>
          </cell>
          <cell r="T367" t="str">
            <v xml:space="preserve"> </v>
          </cell>
          <cell r="U367" t="str">
            <v xml:space="preserve"> </v>
          </cell>
          <cell r="V367" t="str">
            <v xml:space="preserve"> </v>
          </cell>
          <cell r="W367" t="str">
            <v xml:space="preserve"> </v>
          </cell>
          <cell r="X367" t="str">
            <v xml:space="preserve"> </v>
          </cell>
          <cell r="Y367" t="str">
            <v xml:space="preserve"> </v>
          </cell>
          <cell r="Z367" t="str">
            <v xml:space="preserve"> </v>
          </cell>
          <cell r="AA367">
            <v>1</v>
          </cell>
        </row>
        <row r="368">
          <cell r="A368">
            <v>770299</v>
          </cell>
          <cell r="B368" t="str">
            <v xml:space="preserve"> </v>
          </cell>
          <cell r="C368" t="str">
            <v xml:space="preserve"> </v>
          </cell>
          <cell r="D368" t="str">
            <v xml:space="preserve"> </v>
          </cell>
          <cell r="E368" t="str">
            <v xml:space="preserve"> </v>
          </cell>
          <cell r="F368" t="str">
            <v xml:space="preserve"> </v>
          </cell>
          <cell r="G368" t="str">
            <v>Y</v>
          </cell>
          <cell r="H368" t="str">
            <v xml:space="preserve"> </v>
          </cell>
          <cell r="I368" t="str">
            <v xml:space="preserve"> </v>
          </cell>
          <cell r="J368" t="str">
            <v xml:space="preserve"> </v>
          </cell>
          <cell r="K368" t="str">
            <v xml:space="preserve"> </v>
          </cell>
          <cell r="L368" t="str">
            <v xml:space="preserve"> </v>
          </cell>
          <cell r="M368" t="str">
            <v xml:space="preserve"> </v>
          </cell>
          <cell r="N368" t="str">
            <v xml:space="preserve"> </v>
          </cell>
          <cell r="O368" t="str">
            <v xml:space="preserve"> </v>
          </cell>
          <cell r="P368" t="str">
            <v xml:space="preserve"> </v>
          </cell>
          <cell r="Q368" t="str">
            <v xml:space="preserve"> </v>
          </cell>
          <cell r="R368" t="str">
            <v xml:space="preserve"> </v>
          </cell>
          <cell r="S368" t="str">
            <v xml:space="preserve"> </v>
          </cell>
          <cell r="T368" t="str">
            <v xml:space="preserve"> </v>
          </cell>
          <cell r="U368" t="str">
            <v xml:space="preserve"> </v>
          </cell>
          <cell r="V368" t="str">
            <v xml:space="preserve"> </v>
          </cell>
          <cell r="W368" t="str">
            <v xml:space="preserve"> </v>
          </cell>
          <cell r="X368" t="str">
            <v xml:space="preserve"> </v>
          </cell>
          <cell r="Y368" t="str">
            <v xml:space="preserve"> </v>
          </cell>
          <cell r="Z368" t="str">
            <v xml:space="preserve"> </v>
          </cell>
          <cell r="AA368">
            <v>1</v>
          </cell>
        </row>
        <row r="369">
          <cell r="A369">
            <v>770320</v>
          </cell>
          <cell r="B369" t="str">
            <v xml:space="preserve"> </v>
          </cell>
          <cell r="C369" t="str">
            <v xml:space="preserve"> </v>
          </cell>
          <cell r="D369" t="str">
            <v xml:space="preserve"> </v>
          </cell>
          <cell r="E369" t="str">
            <v xml:space="preserve"> </v>
          </cell>
          <cell r="F369" t="str">
            <v xml:space="preserve"> </v>
          </cell>
          <cell r="G369" t="str">
            <v>Y</v>
          </cell>
          <cell r="H369" t="str">
            <v xml:space="preserve"> </v>
          </cell>
          <cell r="I369" t="str">
            <v xml:space="preserve"> </v>
          </cell>
          <cell r="J369" t="str">
            <v xml:space="preserve"> </v>
          </cell>
          <cell r="K369" t="str">
            <v xml:space="preserve"> </v>
          </cell>
          <cell r="L369" t="str">
            <v xml:space="preserve"> </v>
          </cell>
          <cell r="M369" t="str">
            <v xml:space="preserve"> </v>
          </cell>
          <cell r="N369" t="str">
            <v xml:space="preserve"> </v>
          </cell>
          <cell r="O369" t="str">
            <v xml:space="preserve"> </v>
          </cell>
          <cell r="P369" t="str">
            <v xml:space="preserve"> </v>
          </cell>
          <cell r="Q369" t="str">
            <v xml:space="preserve"> </v>
          </cell>
          <cell r="R369" t="str">
            <v xml:space="preserve"> </v>
          </cell>
          <cell r="S369" t="str">
            <v xml:space="preserve"> </v>
          </cell>
          <cell r="T369" t="str">
            <v xml:space="preserve"> </v>
          </cell>
          <cell r="U369" t="str">
            <v xml:space="preserve"> </v>
          </cell>
          <cell r="V369" t="str">
            <v xml:space="preserve"> </v>
          </cell>
          <cell r="W369" t="str">
            <v xml:space="preserve"> </v>
          </cell>
          <cell r="X369" t="str">
            <v xml:space="preserve"> </v>
          </cell>
          <cell r="Y369" t="str">
            <v xml:space="preserve"> </v>
          </cell>
          <cell r="Z369" t="str">
            <v xml:space="preserve"> </v>
          </cell>
          <cell r="AA369">
            <v>1</v>
          </cell>
        </row>
        <row r="370">
          <cell r="A370">
            <v>770325</v>
          </cell>
          <cell r="B370" t="str">
            <v xml:space="preserve"> </v>
          </cell>
          <cell r="C370" t="str">
            <v xml:space="preserve"> </v>
          </cell>
          <cell r="D370" t="str">
            <v xml:space="preserve"> </v>
          </cell>
          <cell r="E370" t="str">
            <v xml:space="preserve"> </v>
          </cell>
          <cell r="F370" t="str">
            <v xml:space="preserve"> </v>
          </cell>
          <cell r="G370" t="str">
            <v>Y</v>
          </cell>
          <cell r="H370" t="str">
            <v xml:space="preserve"> </v>
          </cell>
          <cell r="I370" t="str">
            <v xml:space="preserve"> </v>
          </cell>
          <cell r="J370" t="str">
            <v xml:space="preserve"> </v>
          </cell>
          <cell r="K370" t="str">
            <v xml:space="preserve"> </v>
          </cell>
          <cell r="L370" t="str">
            <v xml:space="preserve"> </v>
          </cell>
          <cell r="M370" t="str">
            <v xml:space="preserve"> </v>
          </cell>
          <cell r="N370" t="str">
            <v xml:space="preserve"> </v>
          </cell>
          <cell r="O370" t="str">
            <v xml:space="preserve"> </v>
          </cell>
          <cell r="P370" t="str">
            <v xml:space="preserve"> </v>
          </cell>
          <cell r="Q370" t="str">
            <v xml:space="preserve"> </v>
          </cell>
          <cell r="R370" t="str">
            <v xml:space="preserve"> </v>
          </cell>
          <cell r="S370" t="str">
            <v xml:space="preserve"> </v>
          </cell>
          <cell r="T370" t="str">
            <v xml:space="preserve"> </v>
          </cell>
          <cell r="U370" t="str">
            <v xml:space="preserve"> </v>
          </cell>
          <cell r="V370" t="str">
            <v xml:space="preserve"> </v>
          </cell>
          <cell r="W370" t="str">
            <v xml:space="preserve"> </v>
          </cell>
          <cell r="X370" t="str">
            <v xml:space="preserve"> </v>
          </cell>
          <cell r="Y370" t="str">
            <v xml:space="preserve"> </v>
          </cell>
          <cell r="Z370" t="str">
            <v xml:space="preserve"> </v>
          </cell>
          <cell r="AA370">
            <v>1</v>
          </cell>
        </row>
        <row r="371">
          <cell r="A371">
            <v>770336</v>
          </cell>
          <cell r="B371" t="str">
            <v>Y</v>
          </cell>
          <cell r="C371" t="str">
            <v xml:space="preserve"> </v>
          </cell>
          <cell r="D371" t="str">
            <v xml:space="preserve"> </v>
          </cell>
          <cell r="E371" t="str">
            <v xml:space="preserve"> </v>
          </cell>
          <cell r="F371" t="str">
            <v xml:space="preserve"> </v>
          </cell>
          <cell r="G371" t="str">
            <v xml:space="preserve"> </v>
          </cell>
          <cell r="H371" t="str">
            <v xml:space="preserve"> </v>
          </cell>
          <cell r="I371" t="str">
            <v xml:space="preserve"> </v>
          </cell>
          <cell r="J371" t="str">
            <v xml:space="preserve"> </v>
          </cell>
          <cell r="K371" t="str">
            <v xml:space="preserve"> </v>
          </cell>
          <cell r="L371" t="str">
            <v xml:space="preserve"> </v>
          </cell>
          <cell r="M371" t="str">
            <v xml:space="preserve"> </v>
          </cell>
          <cell r="N371" t="str">
            <v xml:space="preserve"> </v>
          </cell>
          <cell r="O371" t="str">
            <v xml:space="preserve"> </v>
          </cell>
          <cell r="P371" t="str">
            <v xml:space="preserve"> </v>
          </cell>
          <cell r="Q371" t="str">
            <v xml:space="preserve"> </v>
          </cell>
          <cell r="R371" t="str">
            <v xml:space="preserve"> </v>
          </cell>
          <cell r="S371" t="str">
            <v xml:space="preserve"> </v>
          </cell>
          <cell r="T371" t="str">
            <v xml:space="preserve"> </v>
          </cell>
          <cell r="U371" t="str">
            <v xml:space="preserve"> </v>
          </cell>
          <cell r="V371" t="str">
            <v xml:space="preserve"> </v>
          </cell>
          <cell r="W371" t="str">
            <v xml:space="preserve"> </v>
          </cell>
          <cell r="X371" t="str">
            <v xml:space="preserve"> </v>
          </cell>
          <cell r="Y371" t="str">
            <v xml:space="preserve"> </v>
          </cell>
          <cell r="Z371" t="str">
            <v xml:space="preserve"> </v>
          </cell>
          <cell r="AA371">
            <v>1</v>
          </cell>
        </row>
        <row r="372">
          <cell r="A372">
            <v>770351</v>
          </cell>
          <cell r="B372" t="str">
            <v>Y</v>
          </cell>
          <cell r="C372" t="str">
            <v xml:space="preserve"> </v>
          </cell>
          <cell r="D372" t="str">
            <v xml:space="preserve"> </v>
          </cell>
          <cell r="E372" t="str">
            <v xml:space="preserve"> </v>
          </cell>
          <cell r="F372" t="str">
            <v xml:space="preserve"> </v>
          </cell>
          <cell r="G372" t="str">
            <v xml:space="preserve"> </v>
          </cell>
          <cell r="H372" t="str">
            <v xml:space="preserve"> </v>
          </cell>
          <cell r="I372" t="str">
            <v xml:space="preserve"> </v>
          </cell>
          <cell r="J372" t="str">
            <v xml:space="preserve"> </v>
          </cell>
          <cell r="K372" t="str">
            <v xml:space="preserve"> </v>
          </cell>
          <cell r="L372" t="str">
            <v xml:space="preserve"> </v>
          </cell>
          <cell r="M372" t="str">
            <v xml:space="preserve"> </v>
          </cell>
          <cell r="N372" t="str">
            <v xml:space="preserve"> </v>
          </cell>
          <cell r="O372" t="str">
            <v xml:space="preserve"> </v>
          </cell>
          <cell r="P372" t="str">
            <v xml:space="preserve"> </v>
          </cell>
          <cell r="Q372" t="str">
            <v xml:space="preserve"> </v>
          </cell>
          <cell r="R372" t="str">
            <v xml:space="preserve"> </v>
          </cell>
          <cell r="S372" t="str">
            <v xml:space="preserve"> </v>
          </cell>
          <cell r="T372" t="str">
            <v xml:space="preserve"> </v>
          </cell>
          <cell r="U372" t="str">
            <v xml:space="preserve"> </v>
          </cell>
          <cell r="V372" t="str">
            <v xml:space="preserve"> </v>
          </cell>
          <cell r="W372" t="str">
            <v xml:space="preserve"> </v>
          </cell>
          <cell r="X372" t="str">
            <v xml:space="preserve"> </v>
          </cell>
          <cell r="Y372" t="str">
            <v xml:space="preserve"> </v>
          </cell>
          <cell r="Z372" t="str">
            <v xml:space="preserve"> </v>
          </cell>
          <cell r="AA372">
            <v>1</v>
          </cell>
        </row>
        <row r="373">
          <cell r="A373">
            <v>770355</v>
          </cell>
          <cell r="B373" t="str">
            <v xml:space="preserve"> </v>
          </cell>
          <cell r="C373" t="str">
            <v xml:space="preserve"> </v>
          </cell>
          <cell r="D373" t="str">
            <v xml:space="preserve"> </v>
          </cell>
          <cell r="E373" t="str">
            <v xml:space="preserve"> </v>
          </cell>
          <cell r="F373" t="str">
            <v xml:space="preserve"> </v>
          </cell>
          <cell r="G373" t="str">
            <v xml:space="preserve"> </v>
          </cell>
          <cell r="H373" t="str">
            <v xml:space="preserve"> </v>
          </cell>
          <cell r="I373" t="str">
            <v xml:space="preserve"> </v>
          </cell>
          <cell r="J373" t="str">
            <v xml:space="preserve"> </v>
          </cell>
          <cell r="K373" t="str">
            <v xml:space="preserve"> </v>
          </cell>
          <cell r="L373" t="str">
            <v xml:space="preserve"> </v>
          </cell>
          <cell r="M373" t="str">
            <v xml:space="preserve"> </v>
          </cell>
          <cell r="N373" t="str">
            <v xml:space="preserve"> </v>
          </cell>
          <cell r="O373" t="str">
            <v xml:space="preserve"> </v>
          </cell>
          <cell r="P373" t="str">
            <v xml:space="preserve"> </v>
          </cell>
          <cell r="Q373" t="str">
            <v xml:space="preserve"> </v>
          </cell>
          <cell r="R373" t="str">
            <v xml:space="preserve"> </v>
          </cell>
          <cell r="S373" t="str">
            <v xml:space="preserve"> </v>
          </cell>
          <cell r="T373" t="str">
            <v xml:space="preserve"> </v>
          </cell>
          <cell r="U373" t="str">
            <v xml:space="preserve"> </v>
          </cell>
          <cell r="V373" t="str">
            <v>Y</v>
          </cell>
          <cell r="W373" t="str">
            <v xml:space="preserve"> </v>
          </cell>
          <cell r="X373" t="str">
            <v xml:space="preserve"> </v>
          </cell>
          <cell r="Y373" t="str">
            <v xml:space="preserve"> </v>
          </cell>
          <cell r="Z373" t="str">
            <v xml:space="preserve"> </v>
          </cell>
          <cell r="AA373">
            <v>1</v>
          </cell>
        </row>
        <row r="374">
          <cell r="A374">
            <v>770359</v>
          </cell>
          <cell r="B374" t="str">
            <v xml:space="preserve"> </v>
          </cell>
          <cell r="C374" t="str">
            <v xml:space="preserve"> </v>
          </cell>
          <cell r="D374" t="str">
            <v xml:space="preserve"> </v>
          </cell>
          <cell r="E374" t="str">
            <v xml:space="preserve"> </v>
          </cell>
          <cell r="F374" t="str">
            <v xml:space="preserve"> </v>
          </cell>
          <cell r="G374" t="str">
            <v xml:space="preserve"> </v>
          </cell>
          <cell r="H374" t="str">
            <v xml:space="preserve"> </v>
          </cell>
          <cell r="I374" t="str">
            <v xml:space="preserve"> </v>
          </cell>
          <cell r="J374" t="str">
            <v xml:space="preserve"> </v>
          </cell>
          <cell r="K374" t="str">
            <v xml:space="preserve"> </v>
          </cell>
          <cell r="L374" t="str">
            <v xml:space="preserve"> </v>
          </cell>
          <cell r="M374" t="str">
            <v xml:space="preserve"> </v>
          </cell>
          <cell r="N374" t="str">
            <v xml:space="preserve"> </v>
          </cell>
          <cell r="O374" t="str">
            <v xml:space="preserve"> </v>
          </cell>
          <cell r="P374" t="str">
            <v xml:space="preserve"> </v>
          </cell>
          <cell r="Q374" t="str">
            <v xml:space="preserve"> </v>
          </cell>
          <cell r="R374" t="str">
            <v xml:space="preserve"> </v>
          </cell>
          <cell r="S374" t="str">
            <v xml:space="preserve"> </v>
          </cell>
          <cell r="T374" t="str">
            <v xml:space="preserve"> </v>
          </cell>
          <cell r="U374" t="str">
            <v xml:space="preserve"> </v>
          </cell>
          <cell r="V374" t="str">
            <v>Y</v>
          </cell>
          <cell r="W374" t="str">
            <v xml:space="preserve"> </v>
          </cell>
          <cell r="X374" t="str">
            <v xml:space="preserve"> </v>
          </cell>
          <cell r="Y374" t="str">
            <v xml:space="preserve"> </v>
          </cell>
          <cell r="Z374" t="str">
            <v xml:space="preserve"> </v>
          </cell>
          <cell r="AA374">
            <v>1</v>
          </cell>
        </row>
        <row r="375">
          <cell r="A375">
            <v>770366</v>
          </cell>
          <cell r="B375" t="str">
            <v xml:space="preserve"> </v>
          </cell>
          <cell r="C375" t="str">
            <v xml:space="preserve"> </v>
          </cell>
          <cell r="D375" t="str">
            <v xml:space="preserve"> </v>
          </cell>
          <cell r="E375" t="str">
            <v xml:space="preserve"> </v>
          </cell>
          <cell r="F375" t="str">
            <v xml:space="preserve"> </v>
          </cell>
          <cell r="G375" t="str">
            <v xml:space="preserve"> </v>
          </cell>
          <cell r="H375" t="str">
            <v xml:space="preserve"> </v>
          </cell>
          <cell r="I375" t="str">
            <v xml:space="preserve"> </v>
          </cell>
          <cell r="J375" t="str">
            <v xml:space="preserve"> </v>
          </cell>
          <cell r="K375" t="str">
            <v xml:space="preserve"> </v>
          </cell>
          <cell r="L375" t="str">
            <v xml:space="preserve"> </v>
          </cell>
          <cell r="M375" t="str">
            <v xml:space="preserve"> </v>
          </cell>
          <cell r="N375" t="str">
            <v xml:space="preserve"> </v>
          </cell>
          <cell r="O375" t="str">
            <v xml:space="preserve"> </v>
          </cell>
          <cell r="P375" t="str">
            <v xml:space="preserve"> </v>
          </cell>
          <cell r="Q375" t="str">
            <v xml:space="preserve"> </v>
          </cell>
          <cell r="R375" t="str">
            <v xml:space="preserve"> </v>
          </cell>
          <cell r="S375" t="str">
            <v xml:space="preserve"> </v>
          </cell>
          <cell r="T375" t="str">
            <v xml:space="preserve"> </v>
          </cell>
          <cell r="U375" t="str">
            <v xml:space="preserve"> </v>
          </cell>
          <cell r="V375" t="str">
            <v>Y</v>
          </cell>
          <cell r="W375" t="str">
            <v xml:space="preserve"> </v>
          </cell>
          <cell r="X375" t="str">
            <v xml:space="preserve"> </v>
          </cell>
          <cell r="Y375" t="str">
            <v xml:space="preserve"> </v>
          </cell>
          <cell r="Z375" t="str">
            <v xml:space="preserve"> </v>
          </cell>
          <cell r="AA375">
            <v>1</v>
          </cell>
        </row>
        <row r="376">
          <cell r="A376">
            <v>770368</v>
          </cell>
          <cell r="B376" t="str">
            <v xml:space="preserve"> </v>
          </cell>
          <cell r="C376" t="str">
            <v xml:space="preserve"> </v>
          </cell>
          <cell r="D376" t="str">
            <v xml:space="preserve"> </v>
          </cell>
          <cell r="E376" t="str">
            <v xml:space="preserve"> </v>
          </cell>
          <cell r="F376" t="str">
            <v xml:space="preserve"> </v>
          </cell>
          <cell r="G376" t="str">
            <v xml:space="preserve"> </v>
          </cell>
          <cell r="H376" t="str">
            <v>Y</v>
          </cell>
          <cell r="I376" t="str">
            <v xml:space="preserve"> </v>
          </cell>
          <cell r="J376" t="str">
            <v xml:space="preserve"> </v>
          </cell>
          <cell r="K376" t="str">
            <v xml:space="preserve"> </v>
          </cell>
          <cell r="L376" t="str">
            <v xml:space="preserve"> </v>
          </cell>
          <cell r="M376" t="str">
            <v xml:space="preserve"> </v>
          </cell>
          <cell r="N376" t="str">
            <v xml:space="preserve"> </v>
          </cell>
          <cell r="O376" t="str">
            <v xml:space="preserve"> </v>
          </cell>
          <cell r="P376" t="str">
            <v xml:space="preserve"> </v>
          </cell>
          <cell r="Q376" t="str">
            <v xml:space="preserve"> </v>
          </cell>
          <cell r="R376" t="str">
            <v xml:space="preserve"> </v>
          </cell>
          <cell r="S376" t="str">
            <v xml:space="preserve"> </v>
          </cell>
          <cell r="T376" t="str">
            <v xml:space="preserve"> </v>
          </cell>
          <cell r="U376" t="str">
            <v xml:space="preserve"> </v>
          </cell>
          <cell r="V376" t="str">
            <v xml:space="preserve"> </v>
          </cell>
          <cell r="W376" t="str">
            <v xml:space="preserve"> </v>
          </cell>
          <cell r="X376" t="str">
            <v xml:space="preserve"> </v>
          </cell>
          <cell r="Y376" t="str">
            <v xml:space="preserve"> </v>
          </cell>
          <cell r="Z376" t="str">
            <v xml:space="preserve"> </v>
          </cell>
          <cell r="AA376">
            <v>2</v>
          </cell>
        </row>
        <row r="377">
          <cell r="A377">
            <v>770381</v>
          </cell>
          <cell r="B377" t="str">
            <v xml:space="preserve"> </v>
          </cell>
          <cell r="C377" t="str">
            <v xml:space="preserve"> </v>
          </cell>
          <cell r="D377" t="str">
            <v xml:space="preserve"> </v>
          </cell>
          <cell r="E377" t="str">
            <v xml:space="preserve"> </v>
          </cell>
          <cell r="F377" t="str">
            <v xml:space="preserve"> </v>
          </cell>
          <cell r="G377" t="str">
            <v xml:space="preserve"> </v>
          </cell>
          <cell r="H377" t="str">
            <v xml:space="preserve"> </v>
          </cell>
          <cell r="I377" t="str">
            <v xml:space="preserve"> </v>
          </cell>
          <cell r="J377" t="str">
            <v xml:space="preserve"> </v>
          </cell>
          <cell r="K377" t="str">
            <v xml:space="preserve"> </v>
          </cell>
          <cell r="L377" t="str">
            <v xml:space="preserve"> </v>
          </cell>
          <cell r="M377" t="str">
            <v xml:space="preserve"> </v>
          </cell>
          <cell r="N377" t="str">
            <v xml:space="preserve"> </v>
          </cell>
          <cell r="O377" t="str">
            <v xml:space="preserve"> </v>
          </cell>
          <cell r="P377" t="str">
            <v xml:space="preserve"> </v>
          </cell>
          <cell r="Q377" t="str">
            <v xml:space="preserve"> </v>
          </cell>
          <cell r="R377" t="str">
            <v xml:space="preserve"> </v>
          </cell>
          <cell r="S377" t="str">
            <v xml:space="preserve"> </v>
          </cell>
          <cell r="T377" t="str">
            <v xml:space="preserve"> </v>
          </cell>
          <cell r="U377" t="str">
            <v xml:space="preserve"> </v>
          </cell>
          <cell r="V377" t="str">
            <v>Y</v>
          </cell>
          <cell r="W377" t="str">
            <v xml:space="preserve"> </v>
          </cell>
          <cell r="X377" t="str">
            <v xml:space="preserve"> </v>
          </cell>
          <cell r="Y377" t="str">
            <v xml:space="preserve"> </v>
          </cell>
          <cell r="Z377" t="str">
            <v xml:space="preserve"> </v>
          </cell>
          <cell r="AA377">
            <v>1</v>
          </cell>
        </row>
        <row r="378">
          <cell r="A378">
            <v>770388</v>
          </cell>
          <cell r="B378" t="str">
            <v xml:space="preserve"> </v>
          </cell>
          <cell r="C378" t="str">
            <v xml:space="preserve"> </v>
          </cell>
          <cell r="D378" t="str">
            <v xml:space="preserve"> </v>
          </cell>
          <cell r="E378" t="str">
            <v xml:space="preserve"> </v>
          </cell>
          <cell r="F378" t="str">
            <v xml:space="preserve"> </v>
          </cell>
          <cell r="G378" t="str">
            <v xml:space="preserve"> </v>
          </cell>
          <cell r="H378" t="str">
            <v xml:space="preserve"> </v>
          </cell>
          <cell r="I378" t="str">
            <v xml:space="preserve"> </v>
          </cell>
          <cell r="J378" t="str">
            <v xml:space="preserve"> </v>
          </cell>
          <cell r="K378" t="str">
            <v xml:space="preserve"> </v>
          </cell>
          <cell r="L378" t="str">
            <v xml:space="preserve"> </v>
          </cell>
          <cell r="M378" t="str">
            <v xml:space="preserve"> </v>
          </cell>
          <cell r="N378" t="str">
            <v xml:space="preserve"> </v>
          </cell>
          <cell r="O378" t="str">
            <v xml:space="preserve"> </v>
          </cell>
          <cell r="P378" t="str">
            <v xml:space="preserve"> </v>
          </cell>
          <cell r="Q378" t="str">
            <v>Y</v>
          </cell>
          <cell r="R378" t="str">
            <v xml:space="preserve"> </v>
          </cell>
          <cell r="S378" t="str">
            <v xml:space="preserve"> </v>
          </cell>
          <cell r="T378" t="str">
            <v xml:space="preserve"> </v>
          </cell>
          <cell r="U378" t="str">
            <v xml:space="preserve"> </v>
          </cell>
          <cell r="V378" t="str">
            <v xml:space="preserve"> </v>
          </cell>
          <cell r="W378" t="str">
            <v xml:space="preserve"> </v>
          </cell>
          <cell r="X378" t="str">
            <v xml:space="preserve"> </v>
          </cell>
          <cell r="Y378" t="str">
            <v xml:space="preserve"> </v>
          </cell>
          <cell r="Z378" t="str">
            <v xml:space="preserve"> </v>
          </cell>
          <cell r="AA378">
            <v>1</v>
          </cell>
        </row>
        <row r="379">
          <cell r="A379">
            <v>770392</v>
          </cell>
          <cell r="B379" t="str">
            <v>Y</v>
          </cell>
          <cell r="C379" t="str">
            <v xml:space="preserve"> </v>
          </cell>
          <cell r="D379" t="str">
            <v xml:space="preserve"> </v>
          </cell>
          <cell r="E379" t="str">
            <v xml:space="preserve"> </v>
          </cell>
          <cell r="F379" t="str">
            <v xml:space="preserve"> </v>
          </cell>
          <cell r="G379" t="str">
            <v xml:space="preserve"> </v>
          </cell>
          <cell r="H379" t="str">
            <v xml:space="preserve"> </v>
          </cell>
          <cell r="I379" t="str">
            <v xml:space="preserve"> </v>
          </cell>
          <cell r="J379" t="str">
            <v xml:space="preserve"> </v>
          </cell>
          <cell r="K379" t="str">
            <v xml:space="preserve"> </v>
          </cell>
          <cell r="L379" t="str">
            <v xml:space="preserve"> </v>
          </cell>
          <cell r="M379" t="str">
            <v xml:space="preserve"> </v>
          </cell>
          <cell r="N379" t="str">
            <v xml:space="preserve"> </v>
          </cell>
          <cell r="O379" t="str">
            <v xml:space="preserve"> </v>
          </cell>
          <cell r="P379" t="str">
            <v xml:space="preserve"> </v>
          </cell>
          <cell r="Q379" t="str">
            <v xml:space="preserve"> </v>
          </cell>
          <cell r="R379" t="str">
            <v xml:space="preserve"> </v>
          </cell>
          <cell r="S379" t="str">
            <v xml:space="preserve"> </v>
          </cell>
          <cell r="T379" t="str">
            <v xml:space="preserve"> </v>
          </cell>
          <cell r="U379" t="str">
            <v xml:space="preserve"> </v>
          </cell>
          <cell r="V379" t="str">
            <v xml:space="preserve"> </v>
          </cell>
          <cell r="W379" t="str">
            <v xml:space="preserve"> </v>
          </cell>
          <cell r="X379" t="str">
            <v xml:space="preserve"> </v>
          </cell>
          <cell r="Y379" t="str">
            <v xml:space="preserve"> </v>
          </cell>
          <cell r="Z379" t="str">
            <v xml:space="preserve"> </v>
          </cell>
          <cell r="AA379">
            <v>1</v>
          </cell>
        </row>
        <row r="380">
          <cell r="A380">
            <v>770396</v>
          </cell>
          <cell r="B380" t="str">
            <v>Y</v>
          </cell>
          <cell r="C380" t="str">
            <v xml:space="preserve"> </v>
          </cell>
          <cell r="D380" t="str">
            <v xml:space="preserve"> </v>
          </cell>
          <cell r="E380" t="str">
            <v xml:space="preserve"> </v>
          </cell>
          <cell r="F380" t="str">
            <v xml:space="preserve"> </v>
          </cell>
          <cell r="G380" t="str">
            <v xml:space="preserve"> </v>
          </cell>
          <cell r="H380" t="str">
            <v xml:space="preserve"> </v>
          </cell>
          <cell r="I380" t="str">
            <v xml:space="preserve"> </v>
          </cell>
          <cell r="J380" t="str">
            <v xml:space="preserve"> </v>
          </cell>
          <cell r="K380" t="str">
            <v xml:space="preserve"> </v>
          </cell>
          <cell r="L380" t="str">
            <v xml:space="preserve"> </v>
          </cell>
          <cell r="M380" t="str">
            <v xml:space="preserve"> </v>
          </cell>
          <cell r="N380" t="str">
            <v xml:space="preserve"> </v>
          </cell>
          <cell r="O380" t="str">
            <v xml:space="preserve"> </v>
          </cell>
          <cell r="P380" t="str">
            <v xml:space="preserve"> </v>
          </cell>
          <cell r="Q380" t="str">
            <v xml:space="preserve"> </v>
          </cell>
          <cell r="R380" t="str">
            <v xml:space="preserve"> </v>
          </cell>
          <cell r="S380" t="str">
            <v xml:space="preserve"> </v>
          </cell>
          <cell r="T380" t="str">
            <v xml:space="preserve"> </v>
          </cell>
          <cell r="U380" t="str">
            <v xml:space="preserve"> </v>
          </cell>
          <cell r="V380" t="str">
            <v xml:space="preserve"> </v>
          </cell>
          <cell r="W380" t="str">
            <v xml:space="preserve"> </v>
          </cell>
          <cell r="X380" t="str">
            <v xml:space="preserve"> </v>
          </cell>
          <cell r="Y380" t="str">
            <v xml:space="preserve"> </v>
          </cell>
          <cell r="Z380" t="str">
            <v xml:space="preserve"> </v>
          </cell>
          <cell r="AA380">
            <v>1</v>
          </cell>
        </row>
        <row r="381">
          <cell r="A381">
            <v>770400</v>
          </cell>
          <cell r="B381" t="str">
            <v xml:space="preserve"> </v>
          </cell>
          <cell r="C381" t="str">
            <v xml:space="preserve"> </v>
          </cell>
          <cell r="D381" t="str">
            <v xml:space="preserve"> </v>
          </cell>
          <cell r="E381" t="str">
            <v xml:space="preserve"> </v>
          </cell>
          <cell r="F381" t="str">
            <v xml:space="preserve"> </v>
          </cell>
          <cell r="G381" t="str">
            <v xml:space="preserve"> </v>
          </cell>
          <cell r="H381" t="str">
            <v xml:space="preserve"> </v>
          </cell>
          <cell r="I381" t="str">
            <v xml:space="preserve"> </v>
          </cell>
          <cell r="J381" t="str">
            <v xml:space="preserve"> </v>
          </cell>
          <cell r="K381" t="str">
            <v xml:space="preserve"> </v>
          </cell>
          <cell r="L381" t="str">
            <v>Y</v>
          </cell>
          <cell r="M381" t="str">
            <v xml:space="preserve"> </v>
          </cell>
          <cell r="N381" t="str">
            <v xml:space="preserve"> </v>
          </cell>
          <cell r="O381" t="str">
            <v xml:space="preserve"> </v>
          </cell>
          <cell r="P381" t="str">
            <v xml:space="preserve"> </v>
          </cell>
          <cell r="Q381" t="str">
            <v xml:space="preserve"> </v>
          </cell>
          <cell r="R381" t="str">
            <v xml:space="preserve"> </v>
          </cell>
          <cell r="S381" t="str">
            <v xml:space="preserve"> </v>
          </cell>
          <cell r="T381" t="str">
            <v xml:space="preserve"> </v>
          </cell>
          <cell r="U381" t="str">
            <v xml:space="preserve"> </v>
          </cell>
          <cell r="V381" t="str">
            <v xml:space="preserve"> </v>
          </cell>
          <cell r="W381" t="str">
            <v xml:space="preserve"> </v>
          </cell>
          <cell r="X381" t="str">
            <v xml:space="preserve"> </v>
          </cell>
          <cell r="Y381" t="str">
            <v xml:space="preserve"> </v>
          </cell>
          <cell r="Z381" t="str">
            <v xml:space="preserve"> </v>
          </cell>
          <cell r="AA381">
            <v>1</v>
          </cell>
        </row>
        <row r="382">
          <cell r="A382">
            <v>770404</v>
          </cell>
          <cell r="B382" t="str">
            <v xml:space="preserve"> </v>
          </cell>
          <cell r="C382" t="str">
            <v xml:space="preserve"> </v>
          </cell>
          <cell r="D382" t="str">
            <v xml:space="preserve"> </v>
          </cell>
          <cell r="E382" t="str">
            <v xml:space="preserve"> </v>
          </cell>
          <cell r="F382" t="str">
            <v xml:space="preserve"> </v>
          </cell>
          <cell r="G382" t="str">
            <v xml:space="preserve"> </v>
          </cell>
          <cell r="H382" t="str">
            <v xml:space="preserve"> </v>
          </cell>
          <cell r="I382" t="str">
            <v xml:space="preserve"> </v>
          </cell>
          <cell r="J382" t="str">
            <v xml:space="preserve"> </v>
          </cell>
          <cell r="K382" t="str">
            <v xml:space="preserve"> </v>
          </cell>
          <cell r="L382" t="str">
            <v>Y</v>
          </cell>
          <cell r="M382" t="str">
            <v xml:space="preserve"> </v>
          </cell>
          <cell r="N382" t="str">
            <v xml:space="preserve"> </v>
          </cell>
          <cell r="O382" t="str">
            <v xml:space="preserve"> </v>
          </cell>
          <cell r="P382" t="str">
            <v xml:space="preserve"> </v>
          </cell>
          <cell r="Q382" t="str">
            <v xml:space="preserve"> </v>
          </cell>
          <cell r="R382" t="str">
            <v xml:space="preserve"> </v>
          </cell>
          <cell r="S382" t="str">
            <v xml:space="preserve"> </v>
          </cell>
          <cell r="T382" t="str">
            <v xml:space="preserve"> </v>
          </cell>
          <cell r="U382" t="str">
            <v xml:space="preserve"> </v>
          </cell>
          <cell r="V382" t="str">
            <v xml:space="preserve"> </v>
          </cell>
          <cell r="W382" t="str">
            <v xml:space="preserve"> </v>
          </cell>
          <cell r="X382" t="str">
            <v xml:space="preserve"> </v>
          </cell>
          <cell r="Y382" t="str">
            <v xml:space="preserve"> </v>
          </cell>
          <cell r="Z382" t="str">
            <v xml:space="preserve"> </v>
          </cell>
          <cell r="AA382">
            <v>1</v>
          </cell>
        </row>
        <row r="383">
          <cell r="A383">
            <v>770410</v>
          </cell>
          <cell r="B383" t="str">
            <v xml:space="preserve"> </v>
          </cell>
          <cell r="C383" t="str">
            <v xml:space="preserve"> </v>
          </cell>
          <cell r="D383" t="str">
            <v>Y</v>
          </cell>
          <cell r="E383" t="str">
            <v xml:space="preserve"> </v>
          </cell>
          <cell r="F383" t="str">
            <v xml:space="preserve"> </v>
          </cell>
          <cell r="G383" t="str">
            <v xml:space="preserve"> </v>
          </cell>
          <cell r="H383" t="str">
            <v xml:space="preserve"> </v>
          </cell>
          <cell r="I383" t="str">
            <v xml:space="preserve"> </v>
          </cell>
          <cell r="J383" t="str">
            <v xml:space="preserve"> </v>
          </cell>
          <cell r="K383" t="str">
            <v xml:space="preserve"> </v>
          </cell>
          <cell r="L383" t="str">
            <v xml:space="preserve"> </v>
          </cell>
          <cell r="M383" t="str">
            <v xml:space="preserve"> </v>
          </cell>
          <cell r="N383" t="str">
            <v xml:space="preserve"> </v>
          </cell>
          <cell r="O383" t="str">
            <v xml:space="preserve"> </v>
          </cell>
          <cell r="P383" t="str">
            <v xml:space="preserve"> </v>
          </cell>
          <cell r="Q383" t="str">
            <v xml:space="preserve"> </v>
          </cell>
          <cell r="R383" t="str">
            <v xml:space="preserve"> </v>
          </cell>
          <cell r="S383" t="str">
            <v xml:space="preserve"> </v>
          </cell>
          <cell r="T383" t="str">
            <v xml:space="preserve"> </v>
          </cell>
          <cell r="U383" t="str">
            <v xml:space="preserve"> </v>
          </cell>
          <cell r="V383" t="str">
            <v xml:space="preserve"> </v>
          </cell>
          <cell r="W383" t="str">
            <v xml:space="preserve"> </v>
          </cell>
          <cell r="X383" t="str">
            <v xml:space="preserve"> </v>
          </cell>
          <cell r="Y383" t="str">
            <v xml:space="preserve"> </v>
          </cell>
          <cell r="Z383" t="str">
            <v xml:space="preserve"> </v>
          </cell>
          <cell r="AA383">
            <v>3</v>
          </cell>
        </row>
        <row r="384">
          <cell r="A384">
            <v>770420</v>
          </cell>
          <cell r="B384" t="str">
            <v xml:space="preserve"> </v>
          </cell>
          <cell r="C384" t="str">
            <v xml:space="preserve"> </v>
          </cell>
          <cell r="D384" t="str">
            <v xml:space="preserve"> </v>
          </cell>
          <cell r="E384" t="str">
            <v xml:space="preserve"> </v>
          </cell>
          <cell r="F384" t="str">
            <v xml:space="preserve"> </v>
          </cell>
          <cell r="G384" t="str">
            <v xml:space="preserve"> </v>
          </cell>
          <cell r="H384" t="str">
            <v xml:space="preserve"> </v>
          </cell>
          <cell r="I384" t="str">
            <v xml:space="preserve"> </v>
          </cell>
          <cell r="J384" t="str">
            <v xml:space="preserve"> </v>
          </cell>
          <cell r="K384" t="str">
            <v xml:space="preserve"> </v>
          </cell>
          <cell r="L384" t="str">
            <v>Y</v>
          </cell>
          <cell r="M384" t="str">
            <v xml:space="preserve"> </v>
          </cell>
          <cell r="N384" t="str">
            <v xml:space="preserve"> </v>
          </cell>
          <cell r="O384" t="str">
            <v xml:space="preserve"> </v>
          </cell>
          <cell r="P384" t="str">
            <v xml:space="preserve"> </v>
          </cell>
          <cell r="Q384" t="str">
            <v xml:space="preserve"> </v>
          </cell>
          <cell r="R384" t="str">
            <v xml:space="preserve"> </v>
          </cell>
          <cell r="S384" t="str">
            <v xml:space="preserve"> </v>
          </cell>
          <cell r="T384" t="str">
            <v xml:space="preserve"> </v>
          </cell>
          <cell r="U384" t="str">
            <v xml:space="preserve"> </v>
          </cell>
          <cell r="V384" t="str">
            <v xml:space="preserve"> </v>
          </cell>
          <cell r="W384" t="str">
            <v xml:space="preserve"> </v>
          </cell>
          <cell r="X384" t="str">
            <v xml:space="preserve"> </v>
          </cell>
          <cell r="Y384" t="str">
            <v xml:space="preserve"> </v>
          </cell>
          <cell r="Z384" t="str">
            <v xml:space="preserve"> </v>
          </cell>
          <cell r="AA384">
            <v>1</v>
          </cell>
        </row>
        <row r="385">
          <cell r="A385">
            <v>770428</v>
          </cell>
          <cell r="B385" t="str">
            <v>Y</v>
          </cell>
          <cell r="C385" t="str">
            <v xml:space="preserve"> </v>
          </cell>
          <cell r="D385" t="str">
            <v xml:space="preserve"> </v>
          </cell>
          <cell r="E385" t="str">
            <v xml:space="preserve"> </v>
          </cell>
          <cell r="F385" t="str">
            <v xml:space="preserve"> </v>
          </cell>
          <cell r="G385" t="str">
            <v xml:space="preserve"> </v>
          </cell>
          <cell r="H385" t="str">
            <v xml:space="preserve"> </v>
          </cell>
          <cell r="I385" t="str">
            <v xml:space="preserve"> </v>
          </cell>
          <cell r="J385" t="str">
            <v xml:space="preserve"> </v>
          </cell>
          <cell r="K385" t="str">
            <v xml:space="preserve"> </v>
          </cell>
          <cell r="L385" t="str">
            <v xml:space="preserve"> </v>
          </cell>
          <cell r="M385" t="str">
            <v xml:space="preserve"> </v>
          </cell>
          <cell r="N385" t="str">
            <v xml:space="preserve"> </v>
          </cell>
          <cell r="O385" t="str">
            <v xml:space="preserve"> </v>
          </cell>
          <cell r="P385" t="str">
            <v xml:space="preserve"> </v>
          </cell>
          <cell r="Q385" t="str">
            <v xml:space="preserve"> </v>
          </cell>
          <cell r="R385" t="str">
            <v xml:space="preserve"> </v>
          </cell>
          <cell r="S385" t="str">
            <v xml:space="preserve"> </v>
          </cell>
          <cell r="T385" t="str">
            <v xml:space="preserve"> </v>
          </cell>
          <cell r="U385" t="str">
            <v xml:space="preserve"> </v>
          </cell>
          <cell r="V385" t="str">
            <v xml:space="preserve"> </v>
          </cell>
          <cell r="W385" t="str">
            <v xml:space="preserve"> </v>
          </cell>
          <cell r="X385" t="str">
            <v xml:space="preserve"> </v>
          </cell>
          <cell r="Y385" t="str">
            <v xml:space="preserve"> </v>
          </cell>
          <cell r="Z385" t="str">
            <v xml:space="preserve"> </v>
          </cell>
          <cell r="AA385">
            <v>1</v>
          </cell>
        </row>
        <row r="386">
          <cell r="A386">
            <v>770424</v>
          </cell>
          <cell r="B386" t="str">
            <v xml:space="preserve"> </v>
          </cell>
          <cell r="C386" t="str">
            <v xml:space="preserve"> </v>
          </cell>
          <cell r="D386" t="str">
            <v xml:space="preserve"> </v>
          </cell>
          <cell r="E386" t="str">
            <v xml:space="preserve"> </v>
          </cell>
          <cell r="F386" t="str">
            <v xml:space="preserve"> </v>
          </cell>
          <cell r="G386" t="str">
            <v xml:space="preserve"> </v>
          </cell>
          <cell r="H386" t="str">
            <v xml:space="preserve"> </v>
          </cell>
          <cell r="I386" t="str">
            <v xml:space="preserve"> </v>
          </cell>
          <cell r="J386" t="str">
            <v xml:space="preserve"> </v>
          </cell>
          <cell r="K386" t="str">
            <v xml:space="preserve"> </v>
          </cell>
          <cell r="L386" t="str">
            <v>Y</v>
          </cell>
          <cell r="M386" t="str">
            <v xml:space="preserve"> </v>
          </cell>
          <cell r="N386" t="str">
            <v xml:space="preserve"> </v>
          </cell>
          <cell r="O386" t="str">
            <v xml:space="preserve"> </v>
          </cell>
          <cell r="P386" t="str">
            <v xml:space="preserve"> </v>
          </cell>
          <cell r="Q386" t="str">
            <v xml:space="preserve"> </v>
          </cell>
          <cell r="R386" t="str">
            <v xml:space="preserve"> </v>
          </cell>
          <cell r="S386" t="str">
            <v xml:space="preserve"> </v>
          </cell>
          <cell r="T386" t="str">
            <v xml:space="preserve"> </v>
          </cell>
          <cell r="U386" t="str">
            <v xml:space="preserve"> </v>
          </cell>
          <cell r="V386" t="str">
            <v xml:space="preserve"> </v>
          </cell>
          <cell r="W386" t="str">
            <v xml:space="preserve"> </v>
          </cell>
          <cell r="X386" t="str">
            <v xml:space="preserve"> </v>
          </cell>
          <cell r="Y386" t="str">
            <v xml:space="preserve"> </v>
          </cell>
          <cell r="Z386" t="str">
            <v xml:space="preserve"> </v>
          </cell>
          <cell r="AA386">
            <v>1</v>
          </cell>
        </row>
        <row r="387">
          <cell r="A387">
            <v>770432</v>
          </cell>
          <cell r="B387" t="str">
            <v xml:space="preserve"> </v>
          </cell>
          <cell r="C387" t="str">
            <v xml:space="preserve"> </v>
          </cell>
          <cell r="D387" t="str">
            <v xml:space="preserve"> </v>
          </cell>
          <cell r="E387" t="str">
            <v xml:space="preserve"> </v>
          </cell>
          <cell r="F387" t="str">
            <v xml:space="preserve"> </v>
          </cell>
          <cell r="G387" t="str">
            <v xml:space="preserve"> </v>
          </cell>
          <cell r="H387" t="str">
            <v xml:space="preserve"> </v>
          </cell>
          <cell r="I387" t="str">
            <v xml:space="preserve"> </v>
          </cell>
          <cell r="J387" t="str">
            <v xml:space="preserve"> </v>
          </cell>
          <cell r="K387" t="str">
            <v xml:space="preserve"> </v>
          </cell>
          <cell r="L387" t="str">
            <v>Y</v>
          </cell>
          <cell r="M387" t="str">
            <v xml:space="preserve"> </v>
          </cell>
          <cell r="N387" t="str">
            <v xml:space="preserve"> </v>
          </cell>
          <cell r="O387" t="str">
            <v xml:space="preserve"> </v>
          </cell>
          <cell r="P387" t="str">
            <v xml:space="preserve"> </v>
          </cell>
          <cell r="Q387" t="str">
            <v xml:space="preserve"> </v>
          </cell>
          <cell r="R387" t="str">
            <v xml:space="preserve"> </v>
          </cell>
          <cell r="S387" t="str">
            <v xml:space="preserve"> </v>
          </cell>
          <cell r="T387" t="str">
            <v xml:space="preserve"> </v>
          </cell>
          <cell r="U387" t="str">
            <v xml:space="preserve"> </v>
          </cell>
          <cell r="V387" t="str">
            <v xml:space="preserve"> </v>
          </cell>
          <cell r="W387" t="str">
            <v xml:space="preserve"> </v>
          </cell>
          <cell r="X387" t="str">
            <v xml:space="preserve"> </v>
          </cell>
          <cell r="Y387" t="str">
            <v xml:space="preserve"> </v>
          </cell>
          <cell r="Z387" t="str">
            <v xml:space="preserve"> </v>
          </cell>
          <cell r="AA387">
            <v>1</v>
          </cell>
        </row>
        <row r="388">
          <cell r="A388">
            <v>770437</v>
          </cell>
          <cell r="B388" t="str">
            <v xml:space="preserve"> </v>
          </cell>
          <cell r="C388" t="str">
            <v xml:space="preserve"> </v>
          </cell>
          <cell r="D388" t="str">
            <v xml:space="preserve"> </v>
          </cell>
          <cell r="E388" t="str">
            <v xml:space="preserve"> </v>
          </cell>
          <cell r="F388" t="str">
            <v xml:space="preserve"> </v>
          </cell>
          <cell r="G388" t="str">
            <v xml:space="preserve"> </v>
          </cell>
          <cell r="H388" t="str">
            <v xml:space="preserve"> </v>
          </cell>
          <cell r="I388" t="str">
            <v xml:space="preserve"> </v>
          </cell>
          <cell r="J388" t="str">
            <v xml:space="preserve"> </v>
          </cell>
          <cell r="K388" t="str">
            <v xml:space="preserve"> </v>
          </cell>
          <cell r="L388" t="str">
            <v>Y</v>
          </cell>
          <cell r="M388" t="str">
            <v xml:space="preserve"> </v>
          </cell>
          <cell r="N388" t="str">
            <v xml:space="preserve"> </v>
          </cell>
          <cell r="O388" t="str">
            <v xml:space="preserve"> </v>
          </cell>
          <cell r="P388" t="str">
            <v xml:space="preserve"> </v>
          </cell>
          <cell r="Q388" t="str">
            <v xml:space="preserve"> </v>
          </cell>
          <cell r="R388" t="str">
            <v xml:space="preserve"> </v>
          </cell>
          <cell r="S388" t="str">
            <v xml:space="preserve"> </v>
          </cell>
          <cell r="T388" t="str">
            <v xml:space="preserve"> </v>
          </cell>
          <cell r="U388" t="str">
            <v xml:space="preserve"> </v>
          </cell>
          <cell r="V388" t="str">
            <v xml:space="preserve"> </v>
          </cell>
          <cell r="W388" t="str">
            <v xml:space="preserve"> </v>
          </cell>
          <cell r="X388" t="str">
            <v xml:space="preserve"> </v>
          </cell>
          <cell r="Y388" t="str">
            <v xml:space="preserve"> </v>
          </cell>
          <cell r="Z388" t="str">
            <v xml:space="preserve"> </v>
          </cell>
          <cell r="AA388">
            <v>1</v>
          </cell>
        </row>
        <row r="389">
          <cell r="A389">
            <v>770442</v>
          </cell>
          <cell r="B389" t="str">
            <v xml:space="preserve"> </v>
          </cell>
          <cell r="C389" t="str">
            <v xml:space="preserve"> </v>
          </cell>
          <cell r="D389" t="str">
            <v xml:space="preserve"> </v>
          </cell>
          <cell r="E389" t="str">
            <v xml:space="preserve"> </v>
          </cell>
          <cell r="F389" t="str">
            <v xml:space="preserve"> </v>
          </cell>
          <cell r="G389" t="str">
            <v>Y</v>
          </cell>
          <cell r="H389" t="str">
            <v xml:space="preserve"> </v>
          </cell>
          <cell r="I389" t="str">
            <v xml:space="preserve"> </v>
          </cell>
          <cell r="J389" t="str">
            <v xml:space="preserve"> </v>
          </cell>
          <cell r="K389" t="str">
            <v xml:space="preserve"> </v>
          </cell>
          <cell r="L389" t="str">
            <v xml:space="preserve"> </v>
          </cell>
          <cell r="M389" t="str">
            <v xml:space="preserve"> </v>
          </cell>
          <cell r="N389" t="str">
            <v xml:space="preserve"> </v>
          </cell>
          <cell r="O389" t="str">
            <v xml:space="preserve"> </v>
          </cell>
          <cell r="P389" t="str">
            <v xml:space="preserve"> </v>
          </cell>
          <cell r="Q389" t="str">
            <v xml:space="preserve"> </v>
          </cell>
          <cell r="R389" t="str">
            <v xml:space="preserve"> </v>
          </cell>
          <cell r="S389" t="str">
            <v xml:space="preserve"> </v>
          </cell>
          <cell r="T389" t="str">
            <v xml:space="preserve"> </v>
          </cell>
          <cell r="U389" t="str">
            <v xml:space="preserve"> </v>
          </cell>
          <cell r="V389" t="str">
            <v xml:space="preserve"> </v>
          </cell>
          <cell r="W389" t="str">
            <v xml:space="preserve"> </v>
          </cell>
          <cell r="X389" t="str">
            <v xml:space="preserve"> </v>
          </cell>
          <cell r="Y389" t="str">
            <v xml:space="preserve"> </v>
          </cell>
          <cell r="Z389" t="str">
            <v xml:space="preserve"> </v>
          </cell>
          <cell r="AA389">
            <v>1</v>
          </cell>
        </row>
        <row r="390">
          <cell r="A390">
            <v>770450</v>
          </cell>
          <cell r="B390" t="str">
            <v>Y</v>
          </cell>
          <cell r="C390" t="str">
            <v xml:space="preserve"> </v>
          </cell>
          <cell r="D390" t="str">
            <v xml:space="preserve"> </v>
          </cell>
          <cell r="E390" t="str">
            <v xml:space="preserve"> </v>
          </cell>
          <cell r="F390" t="str">
            <v xml:space="preserve"> </v>
          </cell>
          <cell r="G390" t="str">
            <v xml:space="preserve"> </v>
          </cell>
          <cell r="H390" t="str">
            <v xml:space="preserve"> </v>
          </cell>
          <cell r="I390" t="str">
            <v xml:space="preserve"> </v>
          </cell>
          <cell r="J390" t="str">
            <v xml:space="preserve"> </v>
          </cell>
          <cell r="K390" t="str">
            <v xml:space="preserve"> </v>
          </cell>
          <cell r="L390" t="str">
            <v xml:space="preserve"> </v>
          </cell>
          <cell r="M390" t="str">
            <v xml:space="preserve"> </v>
          </cell>
          <cell r="N390" t="str">
            <v xml:space="preserve"> </v>
          </cell>
          <cell r="O390" t="str">
            <v xml:space="preserve"> </v>
          </cell>
          <cell r="P390" t="str">
            <v xml:space="preserve"> </v>
          </cell>
          <cell r="Q390" t="str">
            <v xml:space="preserve"> </v>
          </cell>
          <cell r="R390" t="str">
            <v xml:space="preserve"> </v>
          </cell>
          <cell r="S390" t="str">
            <v xml:space="preserve"> </v>
          </cell>
          <cell r="T390" t="str">
            <v xml:space="preserve"> </v>
          </cell>
          <cell r="U390" t="str">
            <v xml:space="preserve"> </v>
          </cell>
          <cell r="V390" t="str">
            <v xml:space="preserve"> </v>
          </cell>
          <cell r="W390" t="str">
            <v xml:space="preserve"> </v>
          </cell>
          <cell r="X390" t="str">
            <v xml:space="preserve"> </v>
          </cell>
          <cell r="Y390" t="str">
            <v xml:space="preserve"> </v>
          </cell>
          <cell r="Z390" t="str">
            <v xml:space="preserve"> </v>
          </cell>
          <cell r="AA390">
            <v>1</v>
          </cell>
        </row>
        <row r="391">
          <cell r="A391">
            <v>770446</v>
          </cell>
          <cell r="B391" t="str">
            <v>Y</v>
          </cell>
          <cell r="C391" t="str">
            <v xml:space="preserve"> </v>
          </cell>
          <cell r="D391" t="str">
            <v xml:space="preserve"> </v>
          </cell>
          <cell r="E391" t="str">
            <v xml:space="preserve"> </v>
          </cell>
          <cell r="F391" t="str">
            <v xml:space="preserve"> </v>
          </cell>
          <cell r="G391" t="str">
            <v xml:space="preserve"> </v>
          </cell>
          <cell r="H391" t="str">
            <v xml:space="preserve"> </v>
          </cell>
          <cell r="I391" t="str">
            <v xml:space="preserve"> </v>
          </cell>
          <cell r="J391" t="str">
            <v xml:space="preserve"> </v>
          </cell>
          <cell r="K391" t="str">
            <v xml:space="preserve"> </v>
          </cell>
          <cell r="L391" t="str">
            <v xml:space="preserve"> </v>
          </cell>
          <cell r="M391" t="str">
            <v xml:space="preserve"> </v>
          </cell>
          <cell r="N391" t="str">
            <v xml:space="preserve"> </v>
          </cell>
          <cell r="O391" t="str">
            <v xml:space="preserve"> </v>
          </cell>
          <cell r="P391" t="str">
            <v xml:space="preserve"> </v>
          </cell>
          <cell r="Q391" t="str">
            <v xml:space="preserve"> </v>
          </cell>
          <cell r="R391" t="str">
            <v xml:space="preserve"> </v>
          </cell>
          <cell r="S391" t="str">
            <v xml:space="preserve"> </v>
          </cell>
          <cell r="T391" t="str">
            <v xml:space="preserve"> </v>
          </cell>
          <cell r="U391" t="str">
            <v xml:space="preserve"> </v>
          </cell>
          <cell r="V391" t="str">
            <v xml:space="preserve"> </v>
          </cell>
          <cell r="W391" t="str">
            <v xml:space="preserve"> </v>
          </cell>
          <cell r="X391" t="str">
            <v xml:space="preserve"> </v>
          </cell>
          <cell r="Y391" t="str">
            <v xml:space="preserve"> </v>
          </cell>
          <cell r="Z391" t="str">
            <v xml:space="preserve"> </v>
          </cell>
          <cell r="AA391">
            <v>1</v>
          </cell>
        </row>
        <row r="392">
          <cell r="A392">
            <v>770463</v>
          </cell>
          <cell r="B392" t="str">
            <v>Y</v>
          </cell>
          <cell r="C392" t="str">
            <v xml:space="preserve"> </v>
          </cell>
          <cell r="D392" t="str">
            <v xml:space="preserve"> </v>
          </cell>
          <cell r="E392" t="str">
            <v xml:space="preserve"> </v>
          </cell>
          <cell r="F392" t="str">
            <v xml:space="preserve"> </v>
          </cell>
          <cell r="G392" t="str">
            <v xml:space="preserve"> </v>
          </cell>
          <cell r="H392" t="str">
            <v xml:space="preserve"> </v>
          </cell>
          <cell r="I392" t="str">
            <v xml:space="preserve"> </v>
          </cell>
          <cell r="J392" t="str">
            <v xml:space="preserve"> </v>
          </cell>
          <cell r="K392" t="str">
            <v xml:space="preserve"> </v>
          </cell>
          <cell r="L392" t="str">
            <v xml:space="preserve"> </v>
          </cell>
          <cell r="M392" t="str">
            <v xml:space="preserve"> </v>
          </cell>
          <cell r="N392" t="str">
            <v xml:space="preserve"> </v>
          </cell>
          <cell r="O392" t="str">
            <v xml:space="preserve"> </v>
          </cell>
          <cell r="P392" t="str">
            <v xml:space="preserve"> </v>
          </cell>
          <cell r="Q392" t="str">
            <v xml:space="preserve"> </v>
          </cell>
          <cell r="R392" t="str">
            <v xml:space="preserve"> </v>
          </cell>
          <cell r="S392" t="str">
            <v xml:space="preserve"> </v>
          </cell>
          <cell r="T392" t="str">
            <v xml:space="preserve"> </v>
          </cell>
          <cell r="U392" t="str">
            <v xml:space="preserve"> </v>
          </cell>
          <cell r="V392" t="str">
            <v xml:space="preserve"> </v>
          </cell>
          <cell r="W392" t="str">
            <v xml:space="preserve"> </v>
          </cell>
          <cell r="X392" t="str">
            <v xml:space="preserve"> </v>
          </cell>
          <cell r="Y392" t="str">
            <v xml:space="preserve"> </v>
          </cell>
          <cell r="Z392" t="str">
            <v xml:space="preserve"> </v>
          </cell>
          <cell r="AA392">
            <v>1</v>
          </cell>
        </row>
        <row r="393">
          <cell r="A393">
            <v>770475</v>
          </cell>
          <cell r="B393" t="str">
            <v xml:space="preserve"> </v>
          </cell>
          <cell r="C393" t="str">
            <v xml:space="preserve"> </v>
          </cell>
          <cell r="D393" t="str">
            <v xml:space="preserve"> </v>
          </cell>
          <cell r="E393" t="str">
            <v xml:space="preserve"> </v>
          </cell>
          <cell r="F393" t="str">
            <v xml:space="preserve"> </v>
          </cell>
          <cell r="G393" t="str">
            <v xml:space="preserve"> </v>
          </cell>
          <cell r="H393" t="str">
            <v xml:space="preserve"> </v>
          </cell>
          <cell r="I393" t="str">
            <v xml:space="preserve"> </v>
          </cell>
          <cell r="J393" t="str">
            <v xml:space="preserve"> </v>
          </cell>
          <cell r="K393" t="str">
            <v xml:space="preserve"> </v>
          </cell>
          <cell r="L393" t="str">
            <v>Y</v>
          </cell>
          <cell r="M393" t="str">
            <v xml:space="preserve"> </v>
          </cell>
          <cell r="N393" t="str">
            <v xml:space="preserve"> </v>
          </cell>
          <cell r="O393" t="str">
            <v xml:space="preserve"> </v>
          </cell>
          <cell r="P393" t="str">
            <v xml:space="preserve"> </v>
          </cell>
          <cell r="Q393" t="str">
            <v xml:space="preserve"> </v>
          </cell>
          <cell r="R393" t="str">
            <v xml:space="preserve"> </v>
          </cell>
          <cell r="S393" t="str">
            <v xml:space="preserve"> </v>
          </cell>
          <cell r="T393" t="str">
            <v xml:space="preserve"> </v>
          </cell>
          <cell r="U393" t="str">
            <v xml:space="preserve"> </v>
          </cell>
          <cell r="V393" t="str">
            <v xml:space="preserve"> </v>
          </cell>
          <cell r="W393" t="str">
            <v xml:space="preserve"> </v>
          </cell>
          <cell r="X393" t="str">
            <v xml:space="preserve"> </v>
          </cell>
          <cell r="Y393" t="str">
            <v xml:space="preserve"> </v>
          </cell>
          <cell r="Z393" t="str">
            <v xml:space="preserve"> </v>
          </cell>
          <cell r="AA393">
            <v>1</v>
          </cell>
        </row>
        <row r="394">
          <cell r="A394">
            <v>770482</v>
          </cell>
          <cell r="B394" t="str">
            <v>Y</v>
          </cell>
          <cell r="C394" t="str">
            <v xml:space="preserve"> </v>
          </cell>
          <cell r="D394" t="str">
            <v xml:space="preserve"> </v>
          </cell>
          <cell r="E394" t="str">
            <v xml:space="preserve"> </v>
          </cell>
          <cell r="F394" t="str">
            <v xml:space="preserve"> </v>
          </cell>
          <cell r="G394" t="str">
            <v xml:space="preserve"> </v>
          </cell>
          <cell r="H394" t="str">
            <v xml:space="preserve"> </v>
          </cell>
          <cell r="I394" t="str">
            <v xml:space="preserve"> </v>
          </cell>
          <cell r="J394" t="str">
            <v xml:space="preserve"> </v>
          </cell>
          <cell r="K394" t="str">
            <v xml:space="preserve"> </v>
          </cell>
          <cell r="L394" t="str">
            <v xml:space="preserve"> </v>
          </cell>
          <cell r="M394" t="str">
            <v xml:space="preserve"> </v>
          </cell>
          <cell r="N394" t="str">
            <v xml:space="preserve"> </v>
          </cell>
          <cell r="O394" t="str">
            <v xml:space="preserve"> </v>
          </cell>
          <cell r="P394" t="str">
            <v xml:space="preserve"> </v>
          </cell>
          <cell r="Q394" t="str">
            <v xml:space="preserve"> </v>
          </cell>
          <cell r="R394" t="str">
            <v xml:space="preserve"> </v>
          </cell>
          <cell r="S394" t="str">
            <v xml:space="preserve"> </v>
          </cell>
          <cell r="T394" t="str">
            <v xml:space="preserve"> </v>
          </cell>
          <cell r="U394" t="str">
            <v xml:space="preserve"> </v>
          </cell>
          <cell r="V394" t="str">
            <v xml:space="preserve"> </v>
          </cell>
          <cell r="W394" t="str">
            <v xml:space="preserve"> </v>
          </cell>
          <cell r="X394" t="str">
            <v xml:space="preserve"> </v>
          </cell>
          <cell r="Y394" t="str">
            <v xml:space="preserve"> </v>
          </cell>
          <cell r="Z394" t="str">
            <v xml:space="preserve"> </v>
          </cell>
          <cell r="AA394">
            <v>1</v>
          </cell>
        </row>
        <row r="395">
          <cell r="A395">
            <v>770006</v>
          </cell>
          <cell r="B395" t="str">
            <v xml:space="preserve"> </v>
          </cell>
          <cell r="C395" t="str">
            <v xml:space="preserve"> </v>
          </cell>
          <cell r="D395" t="str">
            <v xml:space="preserve"> </v>
          </cell>
          <cell r="E395" t="str">
            <v xml:space="preserve"> </v>
          </cell>
          <cell r="F395" t="str">
            <v xml:space="preserve"> </v>
          </cell>
          <cell r="G395" t="str">
            <v xml:space="preserve"> </v>
          </cell>
          <cell r="H395" t="str">
            <v xml:space="preserve"> </v>
          </cell>
          <cell r="I395" t="str">
            <v xml:space="preserve"> </v>
          </cell>
          <cell r="J395" t="str">
            <v xml:space="preserve"> </v>
          </cell>
          <cell r="K395" t="str">
            <v xml:space="preserve"> </v>
          </cell>
          <cell r="L395" t="str">
            <v xml:space="preserve"> </v>
          </cell>
          <cell r="M395" t="str">
            <v xml:space="preserve"> </v>
          </cell>
          <cell r="N395" t="str">
            <v xml:space="preserve"> </v>
          </cell>
          <cell r="O395" t="str">
            <v xml:space="preserve"> </v>
          </cell>
          <cell r="P395" t="str">
            <v xml:space="preserve"> </v>
          </cell>
          <cell r="Q395" t="str">
            <v xml:space="preserve"> </v>
          </cell>
          <cell r="R395" t="str">
            <v xml:space="preserve"> </v>
          </cell>
          <cell r="S395" t="str">
            <v xml:space="preserve"> </v>
          </cell>
          <cell r="T395" t="str">
            <v xml:space="preserve"> </v>
          </cell>
          <cell r="U395" t="str">
            <v xml:space="preserve"> </v>
          </cell>
          <cell r="V395" t="str">
            <v xml:space="preserve"> </v>
          </cell>
          <cell r="W395" t="str">
            <v>Y</v>
          </cell>
          <cell r="X395" t="str">
            <v xml:space="preserve"> </v>
          </cell>
          <cell r="Y395" t="str">
            <v xml:space="preserve"> </v>
          </cell>
          <cell r="Z395" t="str">
            <v xml:space="preserve"> </v>
          </cell>
          <cell r="AA395">
            <v>2</v>
          </cell>
        </row>
        <row r="396">
          <cell r="A396">
            <v>770010</v>
          </cell>
          <cell r="B396" t="str">
            <v xml:space="preserve"> </v>
          </cell>
          <cell r="C396" t="str">
            <v xml:space="preserve"> </v>
          </cell>
          <cell r="D396" t="str">
            <v xml:space="preserve"> </v>
          </cell>
          <cell r="E396" t="str">
            <v xml:space="preserve"> </v>
          </cell>
          <cell r="F396" t="str">
            <v xml:space="preserve"> </v>
          </cell>
          <cell r="G396" t="str">
            <v xml:space="preserve"> </v>
          </cell>
          <cell r="H396" t="str">
            <v xml:space="preserve"> </v>
          </cell>
          <cell r="I396" t="str">
            <v xml:space="preserve"> </v>
          </cell>
          <cell r="J396" t="str">
            <v xml:space="preserve"> </v>
          </cell>
          <cell r="K396" t="str">
            <v xml:space="preserve"> </v>
          </cell>
          <cell r="L396" t="str">
            <v xml:space="preserve"> </v>
          </cell>
          <cell r="M396" t="str">
            <v xml:space="preserve"> </v>
          </cell>
          <cell r="N396" t="str">
            <v xml:space="preserve"> </v>
          </cell>
          <cell r="O396" t="str">
            <v xml:space="preserve"> </v>
          </cell>
          <cell r="P396" t="str">
            <v xml:space="preserve"> </v>
          </cell>
          <cell r="Q396" t="str">
            <v xml:space="preserve"> </v>
          </cell>
          <cell r="R396" t="str">
            <v xml:space="preserve"> </v>
          </cell>
          <cell r="S396" t="str">
            <v xml:space="preserve"> </v>
          </cell>
          <cell r="T396" t="str">
            <v xml:space="preserve"> </v>
          </cell>
          <cell r="U396" t="str">
            <v xml:space="preserve"> </v>
          </cell>
          <cell r="V396" t="str">
            <v xml:space="preserve"> </v>
          </cell>
          <cell r="W396" t="str">
            <v>Y</v>
          </cell>
          <cell r="X396" t="str">
            <v xml:space="preserve"> </v>
          </cell>
          <cell r="Y396" t="str">
            <v xml:space="preserve"> </v>
          </cell>
          <cell r="Z396" t="str">
            <v xml:space="preserve"> </v>
          </cell>
          <cell r="AA396">
            <v>2</v>
          </cell>
        </row>
        <row r="397">
          <cell r="A397">
            <v>770019</v>
          </cell>
          <cell r="B397" t="str">
            <v xml:space="preserve"> </v>
          </cell>
          <cell r="C397" t="str">
            <v xml:space="preserve"> </v>
          </cell>
          <cell r="D397" t="str">
            <v xml:space="preserve"> </v>
          </cell>
          <cell r="E397" t="str">
            <v xml:space="preserve"> </v>
          </cell>
          <cell r="F397" t="str">
            <v xml:space="preserve"> </v>
          </cell>
          <cell r="G397" t="str">
            <v xml:space="preserve"> </v>
          </cell>
          <cell r="H397" t="str">
            <v xml:space="preserve"> </v>
          </cell>
          <cell r="I397" t="str">
            <v xml:space="preserve"> </v>
          </cell>
          <cell r="J397" t="str">
            <v xml:space="preserve"> </v>
          </cell>
          <cell r="K397" t="str">
            <v xml:space="preserve"> </v>
          </cell>
          <cell r="L397" t="str">
            <v xml:space="preserve"> </v>
          </cell>
          <cell r="M397" t="str">
            <v xml:space="preserve"> </v>
          </cell>
          <cell r="N397" t="str">
            <v xml:space="preserve"> </v>
          </cell>
          <cell r="O397" t="str">
            <v xml:space="preserve"> </v>
          </cell>
          <cell r="P397" t="str">
            <v xml:space="preserve"> </v>
          </cell>
          <cell r="Q397" t="str">
            <v xml:space="preserve"> </v>
          </cell>
          <cell r="R397" t="str">
            <v xml:space="preserve"> </v>
          </cell>
          <cell r="S397" t="str">
            <v xml:space="preserve"> </v>
          </cell>
          <cell r="T397" t="str">
            <v xml:space="preserve"> </v>
          </cell>
          <cell r="U397" t="str">
            <v xml:space="preserve"> </v>
          </cell>
          <cell r="V397" t="str">
            <v xml:space="preserve"> </v>
          </cell>
          <cell r="W397" t="str">
            <v>Y</v>
          </cell>
          <cell r="X397" t="str">
            <v xml:space="preserve"> </v>
          </cell>
          <cell r="Y397" t="str">
            <v xml:space="preserve"> </v>
          </cell>
          <cell r="Z397" t="str">
            <v xml:space="preserve"> </v>
          </cell>
          <cell r="AA397">
            <v>2</v>
          </cell>
        </row>
        <row r="398">
          <cell r="A398">
            <v>770023</v>
          </cell>
          <cell r="B398" t="str">
            <v xml:space="preserve"> </v>
          </cell>
          <cell r="C398" t="str">
            <v xml:space="preserve"> </v>
          </cell>
          <cell r="D398" t="str">
            <v xml:space="preserve"> </v>
          </cell>
          <cell r="E398" t="str">
            <v xml:space="preserve"> </v>
          </cell>
          <cell r="F398" t="str">
            <v xml:space="preserve"> </v>
          </cell>
          <cell r="G398" t="str">
            <v xml:space="preserve"> </v>
          </cell>
          <cell r="H398" t="str">
            <v xml:space="preserve"> </v>
          </cell>
          <cell r="I398" t="str">
            <v xml:space="preserve"> </v>
          </cell>
          <cell r="J398" t="str">
            <v xml:space="preserve"> </v>
          </cell>
          <cell r="K398" t="str">
            <v xml:space="preserve"> </v>
          </cell>
          <cell r="L398" t="str">
            <v xml:space="preserve"> </v>
          </cell>
          <cell r="M398" t="str">
            <v xml:space="preserve"> </v>
          </cell>
          <cell r="N398" t="str">
            <v xml:space="preserve"> </v>
          </cell>
          <cell r="O398" t="str">
            <v xml:space="preserve"> </v>
          </cell>
          <cell r="P398" t="str">
            <v xml:space="preserve"> </v>
          </cell>
          <cell r="Q398" t="str">
            <v xml:space="preserve"> </v>
          </cell>
          <cell r="R398" t="str">
            <v xml:space="preserve"> </v>
          </cell>
          <cell r="S398" t="str">
            <v xml:space="preserve"> </v>
          </cell>
          <cell r="T398" t="str">
            <v xml:space="preserve"> </v>
          </cell>
          <cell r="U398" t="str">
            <v xml:space="preserve"> </v>
          </cell>
          <cell r="V398" t="str">
            <v xml:space="preserve"> </v>
          </cell>
          <cell r="W398" t="str">
            <v>Y</v>
          </cell>
          <cell r="X398" t="str">
            <v xml:space="preserve"> </v>
          </cell>
          <cell r="Y398" t="str">
            <v xml:space="preserve"> </v>
          </cell>
          <cell r="Z398" t="str">
            <v xml:space="preserve"> </v>
          </cell>
          <cell r="AA398">
            <v>2</v>
          </cell>
        </row>
        <row r="399">
          <cell r="A399">
            <v>770029</v>
          </cell>
          <cell r="B399" t="str">
            <v xml:space="preserve"> </v>
          </cell>
          <cell r="C399" t="str">
            <v xml:space="preserve"> </v>
          </cell>
          <cell r="D399" t="str">
            <v xml:space="preserve"> </v>
          </cell>
          <cell r="E399" t="str">
            <v xml:space="preserve"> </v>
          </cell>
          <cell r="F399" t="str">
            <v xml:space="preserve"> </v>
          </cell>
          <cell r="G399" t="str">
            <v xml:space="preserve"> </v>
          </cell>
          <cell r="H399" t="str">
            <v>Y</v>
          </cell>
          <cell r="I399" t="str">
            <v xml:space="preserve"> </v>
          </cell>
          <cell r="J399" t="str">
            <v xml:space="preserve"> </v>
          </cell>
          <cell r="K399" t="str">
            <v xml:space="preserve"> </v>
          </cell>
          <cell r="L399" t="str">
            <v xml:space="preserve"> </v>
          </cell>
          <cell r="M399" t="str">
            <v xml:space="preserve"> </v>
          </cell>
          <cell r="N399" t="str">
            <v xml:space="preserve"> </v>
          </cell>
          <cell r="O399" t="str">
            <v xml:space="preserve"> </v>
          </cell>
          <cell r="P399" t="str">
            <v xml:space="preserve"> </v>
          </cell>
          <cell r="Q399" t="str">
            <v xml:space="preserve"> </v>
          </cell>
          <cell r="R399" t="str">
            <v xml:space="preserve"> </v>
          </cell>
          <cell r="S399" t="str">
            <v xml:space="preserve"> </v>
          </cell>
          <cell r="T399" t="str">
            <v xml:space="preserve"> </v>
          </cell>
          <cell r="U399" t="str">
            <v xml:space="preserve"> </v>
          </cell>
          <cell r="V399" t="str">
            <v xml:space="preserve"> </v>
          </cell>
          <cell r="W399" t="str">
            <v xml:space="preserve"> </v>
          </cell>
          <cell r="X399" t="str">
            <v xml:space="preserve"> </v>
          </cell>
          <cell r="Y399" t="str">
            <v xml:space="preserve"> </v>
          </cell>
          <cell r="Z399" t="str">
            <v xml:space="preserve"> </v>
          </cell>
          <cell r="AA399">
            <v>2</v>
          </cell>
        </row>
        <row r="400">
          <cell r="A400">
            <v>770034</v>
          </cell>
          <cell r="B400" t="str">
            <v xml:space="preserve"> </v>
          </cell>
          <cell r="C400" t="str">
            <v xml:space="preserve"> </v>
          </cell>
          <cell r="D400" t="str">
            <v xml:space="preserve"> </v>
          </cell>
          <cell r="E400" t="str">
            <v xml:space="preserve"> </v>
          </cell>
          <cell r="F400" t="str">
            <v xml:space="preserve"> </v>
          </cell>
          <cell r="G400" t="str">
            <v xml:space="preserve"> </v>
          </cell>
          <cell r="H400" t="str">
            <v>Y</v>
          </cell>
          <cell r="I400" t="str">
            <v xml:space="preserve"> </v>
          </cell>
          <cell r="J400" t="str">
            <v xml:space="preserve"> </v>
          </cell>
          <cell r="K400" t="str">
            <v xml:space="preserve"> </v>
          </cell>
          <cell r="L400" t="str">
            <v xml:space="preserve"> </v>
          </cell>
          <cell r="M400" t="str">
            <v xml:space="preserve"> </v>
          </cell>
          <cell r="N400" t="str">
            <v xml:space="preserve"> </v>
          </cell>
          <cell r="O400" t="str">
            <v xml:space="preserve"> </v>
          </cell>
          <cell r="P400" t="str">
            <v xml:space="preserve"> </v>
          </cell>
          <cell r="Q400" t="str">
            <v xml:space="preserve"> </v>
          </cell>
          <cell r="R400" t="str">
            <v xml:space="preserve"> </v>
          </cell>
          <cell r="S400" t="str">
            <v xml:space="preserve"> </v>
          </cell>
          <cell r="T400" t="str">
            <v xml:space="preserve"> </v>
          </cell>
          <cell r="U400" t="str">
            <v xml:space="preserve"> </v>
          </cell>
          <cell r="V400" t="str">
            <v xml:space="preserve"> </v>
          </cell>
          <cell r="W400" t="str">
            <v xml:space="preserve"> </v>
          </cell>
          <cell r="X400" t="str">
            <v xml:space="preserve"> </v>
          </cell>
          <cell r="Y400" t="str">
            <v xml:space="preserve"> </v>
          </cell>
          <cell r="Z400" t="str">
            <v xml:space="preserve"> </v>
          </cell>
          <cell r="AA400">
            <v>2</v>
          </cell>
        </row>
        <row r="401">
          <cell r="A401">
            <v>770052</v>
          </cell>
          <cell r="B401" t="str">
            <v xml:space="preserve"> </v>
          </cell>
          <cell r="C401" t="str">
            <v xml:space="preserve"> </v>
          </cell>
          <cell r="D401" t="str">
            <v xml:space="preserve"> </v>
          </cell>
          <cell r="E401" t="str">
            <v xml:space="preserve"> </v>
          </cell>
          <cell r="F401" t="str">
            <v xml:space="preserve"> </v>
          </cell>
          <cell r="G401" t="str">
            <v xml:space="preserve"> </v>
          </cell>
          <cell r="H401" t="str">
            <v xml:space="preserve"> </v>
          </cell>
          <cell r="I401" t="str">
            <v xml:space="preserve"> </v>
          </cell>
          <cell r="J401" t="str">
            <v xml:space="preserve"> </v>
          </cell>
          <cell r="K401" t="str">
            <v xml:space="preserve"> </v>
          </cell>
          <cell r="L401" t="str">
            <v xml:space="preserve"> </v>
          </cell>
          <cell r="M401" t="str">
            <v>Y</v>
          </cell>
          <cell r="N401" t="str">
            <v xml:space="preserve"> </v>
          </cell>
          <cell r="O401" t="str">
            <v xml:space="preserve"> </v>
          </cell>
          <cell r="P401" t="str">
            <v xml:space="preserve"> </v>
          </cell>
          <cell r="Q401" t="str">
            <v xml:space="preserve"> </v>
          </cell>
          <cell r="R401" t="str">
            <v xml:space="preserve"> </v>
          </cell>
          <cell r="S401" t="str">
            <v xml:space="preserve"> </v>
          </cell>
          <cell r="T401" t="str">
            <v xml:space="preserve"> </v>
          </cell>
          <cell r="U401" t="str">
            <v xml:space="preserve"> </v>
          </cell>
          <cell r="V401" t="str">
            <v xml:space="preserve"> </v>
          </cell>
          <cell r="W401" t="str">
            <v xml:space="preserve"> </v>
          </cell>
          <cell r="X401" t="str">
            <v xml:space="preserve"> </v>
          </cell>
          <cell r="Y401" t="str">
            <v xml:space="preserve"> </v>
          </cell>
          <cell r="Z401" t="str">
            <v xml:space="preserve"> </v>
          </cell>
          <cell r="AA401">
            <v>2</v>
          </cell>
        </row>
        <row r="402">
          <cell r="A402">
            <v>770063</v>
          </cell>
          <cell r="B402" t="str">
            <v xml:space="preserve"> </v>
          </cell>
          <cell r="C402" t="str">
            <v xml:space="preserve"> </v>
          </cell>
          <cell r="D402" t="str">
            <v xml:space="preserve"> </v>
          </cell>
          <cell r="E402" t="str">
            <v xml:space="preserve"> </v>
          </cell>
          <cell r="F402" t="str">
            <v xml:space="preserve"> </v>
          </cell>
          <cell r="G402" t="str">
            <v xml:space="preserve"> </v>
          </cell>
          <cell r="H402" t="str">
            <v>Y</v>
          </cell>
          <cell r="I402" t="str">
            <v xml:space="preserve"> </v>
          </cell>
          <cell r="J402" t="str">
            <v xml:space="preserve"> </v>
          </cell>
          <cell r="K402" t="str">
            <v xml:space="preserve"> </v>
          </cell>
          <cell r="L402" t="str">
            <v xml:space="preserve"> </v>
          </cell>
          <cell r="M402" t="str">
            <v xml:space="preserve"> </v>
          </cell>
          <cell r="N402" t="str">
            <v xml:space="preserve"> </v>
          </cell>
          <cell r="O402" t="str">
            <v xml:space="preserve"> </v>
          </cell>
          <cell r="P402" t="str">
            <v xml:space="preserve"> </v>
          </cell>
          <cell r="Q402" t="str">
            <v xml:space="preserve"> </v>
          </cell>
          <cell r="R402" t="str">
            <v xml:space="preserve"> </v>
          </cell>
          <cell r="S402" t="str">
            <v xml:space="preserve"> </v>
          </cell>
          <cell r="T402" t="str">
            <v xml:space="preserve"> </v>
          </cell>
          <cell r="U402" t="str">
            <v xml:space="preserve"> </v>
          </cell>
          <cell r="V402" t="str">
            <v xml:space="preserve"> </v>
          </cell>
          <cell r="W402" t="str">
            <v xml:space="preserve"> </v>
          </cell>
          <cell r="X402" t="str">
            <v xml:space="preserve"> </v>
          </cell>
          <cell r="Y402" t="str">
            <v xml:space="preserve"> </v>
          </cell>
          <cell r="Z402" t="str">
            <v xml:space="preserve"> </v>
          </cell>
          <cell r="AA402">
            <v>2</v>
          </cell>
        </row>
        <row r="403">
          <cell r="A403">
            <v>770070</v>
          </cell>
          <cell r="B403" t="str">
            <v xml:space="preserve"> </v>
          </cell>
          <cell r="C403" t="str">
            <v xml:space="preserve"> </v>
          </cell>
          <cell r="D403" t="str">
            <v xml:space="preserve"> </v>
          </cell>
          <cell r="E403" t="str">
            <v xml:space="preserve"> </v>
          </cell>
          <cell r="F403" t="str">
            <v xml:space="preserve"> </v>
          </cell>
          <cell r="G403" t="str">
            <v xml:space="preserve"> </v>
          </cell>
          <cell r="H403" t="str">
            <v xml:space="preserve"> </v>
          </cell>
          <cell r="I403" t="str">
            <v xml:space="preserve"> </v>
          </cell>
          <cell r="J403" t="str">
            <v xml:space="preserve"> </v>
          </cell>
          <cell r="K403" t="str">
            <v xml:space="preserve"> </v>
          </cell>
          <cell r="L403" t="str">
            <v xml:space="preserve"> </v>
          </cell>
          <cell r="M403" t="str">
            <v>Y</v>
          </cell>
          <cell r="N403" t="str">
            <v xml:space="preserve"> </v>
          </cell>
          <cell r="O403" t="str">
            <v xml:space="preserve"> </v>
          </cell>
          <cell r="P403" t="str">
            <v xml:space="preserve"> </v>
          </cell>
          <cell r="Q403" t="str">
            <v xml:space="preserve"> </v>
          </cell>
          <cell r="R403" t="str">
            <v xml:space="preserve"> </v>
          </cell>
          <cell r="S403" t="str">
            <v xml:space="preserve"> </v>
          </cell>
          <cell r="T403" t="str">
            <v xml:space="preserve"> </v>
          </cell>
          <cell r="U403" t="str">
            <v xml:space="preserve"> </v>
          </cell>
          <cell r="V403" t="str">
            <v xml:space="preserve"> </v>
          </cell>
          <cell r="W403" t="str">
            <v xml:space="preserve"> </v>
          </cell>
          <cell r="X403" t="str">
            <v xml:space="preserve"> </v>
          </cell>
          <cell r="Y403" t="str">
            <v xml:space="preserve"> </v>
          </cell>
          <cell r="Z403" t="str">
            <v xml:space="preserve"> </v>
          </cell>
          <cell r="AA403">
            <v>2</v>
          </cell>
        </row>
        <row r="404">
          <cell r="A404">
            <v>770074</v>
          </cell>
          <cell r="B404" t="str">
            <v xml:space="preserve"> </v>
          </cell>
          <cell r="C404" t="str">
            <v xml:space="preserve"> </v>
          </cell>
          <cell r="D404" t="str">
            <v xml:space="preserve"> </v>
          </cell>
          <cell r="E404" t="str">
            <v xml:space="preserve"> </v>
          </cell>
          <cell r="F404" t="str">
            <v xml:space="preserve"> </v>
          </cell>
          <cell r="G404" t="str">
            <v xml:space="preserve"> </v>
          </cell>
          <cell r="H404" t="str">
            <v xml:space="preserve"> </v>
          </cell>
          <cell r="I404" t="str">
            <v xml:space="preserve"> </v>
          </cell>
          <cell r="J404" t="str">
            <v xml:space="preserve"> </v>
          </cell>
          <cell r="K404" t="str">
            <v xml:space="preserve"> </v>
          </cell>
          <cell r="L404" t="str">
            <v xml:space="preserve"> </v>
          </cell>
          <cell r="M404" t="str">
            <v>Y</v>
          </cell>
          <cell r="N404" t="str">
            <v xml:space="preserve"> </v>
          </cell>
          <cell r="O404" t="str">
            <v xml:space="preserve"> </v>
          </cell>
          <cell r="P404" t="str">
            <v xml:space="preserve"> </v>
          </cell>
          <cell r="Q404" t="str">
            <v xml:space="preserve"> </v>
          </cell>
          <cell r="R404" t="str">
            <v xml:space="preserve"> </v>
          </cell>
          <cell r="S404" t="str">
            <v xml:space="preserve"> </v>
          </cell>
          <cell r="T404" t="str">
            <v xml:space="preserve"> </v>
          </cell>
          <cell r="U404" t="str">
            <v xml:space="preserve"> </v>
          </cell>
          <cell r="V404" t="str">
            <v xml:space="preserve"> </v>
          </cell>
          <cell r="W404" t="str">
            <v xml:space="preserve"> </v>
          </cell>
          <cell r="X404" t="str">
            <v xml:space="preserve"> </v>
          </cell>
          <cell r="Y404" t="str">
            <v xml:space="preserve"> </v>
          </cell>
          <cell r="Z404" t="str">
            <v xml:space="preserve"> </v>
          </cell>
          <cell r="AA404">
            <v>2</v>
          </cell>
        </row>
        <row r="405">
          <cell r="A405">
            <v>770079</v>
          </cell>
          <cell r="B405" t="str">
            <v xml:space="preserve"> </v>
          </cell>
          <cell r="C405" t="str">
            <v xml:space="preserve"> </v>
          </cell>
          <cell r="D405" t="str">
            <v xml:space="preserve"> </v>
          </cell>
          <cell r="E405" t="str">
            <v xml:space="preserve"> </v>
          </cell>
          <cell r="F405" t="str">
            <v xml:space="preserve"> </v>
          </cell>
          <cell r="G405" t="str">
            <v xml:space="preserve"> </v>
          </cell>
          <cell r="H405" t="str">
            <v>Y</v>
          </cell>
          <cell r="I405" t="str">
            <v xml:space="preserve"> </v>
          </cell>
          <cell r="J405" t="str">
            <v xml:space="preserve"> </v>
          </cell>
          <cell r="K405" t="str">
            <v xml:space="preserve"> </v>
          </cell>
          <cell r="L405" t="str">
            <v xml:space="preserve"> </v>
          </cell>
          <cell r="M405" t="str">
            <v xml:space="preserve"> </v>
          </cell>
          <cell r="N405" t="str">
            <v xml:space="preserve"> </v>
          </cell>
          <cell r="O405" t="str">
            <v xml:space="preserve"> </v>
          </cell>
          <cell r="P405" t="str">
            <v xml:space="preserve"> </v>
          </cell>
          <cell r="Q405" t="str">
            <v xml:space="preserve"> </v>
          </cell>
          <cell r="R405" t="str">
            <v xml:space="preserve"> </v>
          </cell>
          <cell r="S405" t="str">
            <v xml:space="preserve"> </v>
          </cell>
          <cell r="T405" t="str">
            <v xml:space="preserve"> </v>
          </cell>
          <cell r="U405" t="str">
            <v xml:space="preserve"> </v>
          </cell>
          <cell r="V405" t="str">
            <v xml:space="preserve"> </v>
          </cell>
          <cell r="W405" t="str">
            <v xml:space="preserve"> </v>
          </cell>
          <cell r="X405" t="str">
            <v xml:space="preserve"> </v>
          </cell>
          <cell r="Y405" t="str">
            <v xml:space="preserve"> </v>
          </cell>
          <cell r="Z405" t="str">
            <v xml:space="preserve"> </v>
          </cell>
          <cell r="AA405">
            <v>2</v>
          </cell>
        </row>
        <row r="406">
          <cell r="A406">
            <v>770082</v>
          </cell>
          <cell r="B406" t="str">
            <v xml:space="preserve"> </v>
          </cell>
          <cell r="C406" t="str">
            <v xml:space="preserve"> </v>
          </cell>
          <cell r="D406" t="str">
            <v xml:space="preserve"> </v>
          </cell>
          <cell r="E406" t="str">
            <v xml:space="preserve"> </v>
          </cell>
          <cell r="F406" t="str">
            <v xml:space="preserve"> </v>
          </cell>
          <cell r="G406" t="str">
            <v xml:space="preserve"> </v>
          </cell>
          <cell r="H406" t="str">
            <v xml:space="preserve"> </v>
          </cell>
          <cell r="I406" t="str">
            <v xml:space="preserve"> </v>
          </cell>
          <cell r="J406" t="str">
            <v xml:space="preserve"> </v>
          </cell>
          <cell r="K406" t="str">
            <v xml:space="preserve"> </v>
          </cell>
          <cell r="L406" t="str">
            <v xml:space="preserve"> </v>
          </cell>
          <cell r="M406" t="str">
            <v xml:space="preserve"> </v>
          </cell>
          <cell r="N406" t="str">
            <v xml:space="preserve"> </v>
          </cell>
          <cell r="O406" t="str">
            <v xml:space="preserve"> </v>
          </cell>
          <cell r="P406" t="str">
            <v xml:space="preserve"> </v>
          </cell>
          <cell r="Q406" t="str">
            <v xml:space="preserve"> </v>
          </cell>
          <cell r="R406" t="str">
            <v>Y</v>
          </cell>
          <cell r="S406" t="str">
            <v xml:space="preserve"> </v>
          </cell>
          <cell r="T406" t="str">
            <v xml:space="preserve"> </v>
          </cell>
          <cell r="U406" t="str">
            <v xml:space="preserve"> </v>
          </cell>
          <cell r="V406" t="str">
            <v xml:space="preserve"> </v>
          </cell>
          <cell r="W406" t="str">
            <v xml:space="preserve"> </v>
          </cell>
          <cell r="X406" t="str">
            <v xml:space="preserve"> </v>
          </cell>
          <cell r="Y406" t="str">
            <v xml:space="preserve"> </v>
          </cell>
          <cell r="Z406" t="str">
            <v xml:space="preserve"> </v>
          </cell>
          <cell r="AA406">
            <v>2</v>
          </cell>
        </row>
        <row r="407">
          <cell r="A407">
            <v>770086</v>
          </cell>
          <cell r="B407" t="str">
            <v xml:space="preserve"> </v>
          </cell>
          <cell r="C407" t="str">
            <v xml:space="preserve"> </v>
          </cell>
          <cell r="D407" t="str">
            <v xml:space="preserve"> </v>
          </cell>
          <cell r="E407" t="str">
            <v xml:space="preserve"> </v>
          </cell>
          <cell r="F407" t="str">
            <v xml:space="preserve"> </v>
          </cell>
          <cell r="G407" t="str">
            <v xml:space="preserve"> </v>
          </cell>
          <cell r="H407" t="str">
            <v xml:space="preserve"> </v>
          </cell>
          <cell r="I407" t="str">
            <v xml:space="preserve"> </v>
          </cell>
          <cell r="J407" t="str">
            <v xml:space="preserve"> </v>
          </cell>
          <cell r="K407" t="str">
            <v xml:space="preserve"> </v>
          </cell>
          <cell r="L407" t="str">
            <v xml:space="preserve"> </v>
          </cell>
          <cell r="M407" t="str">
            <v xml:space="preserve"> </v>
          </cell>
          <cell r="N407" t="str">
            <v xml:space="preserve"> </v>
          </cell>
          <cell r="O407" t="str">
            <v xml:space="preserve"> </v>
          </cell>
          <cell r="P407" t="str">
            <v xml:space="preserve"> </v>
          </cell>
          <cell r="Q407" t="str">
            <v xml:space="preserve"> </v>
          </cell>
          <cell r="R407" t="str">
            <v>Y</v>
          </cell>
          <cell r="S407" t="str">
            <v xml:space="preserve"> </v>
          </cell>
          <cell r="T407" t="str">
            <v xml:space="preserve"> </v>
          </cell>
          <cell r="U407" t="str">
            <v xml:space="preserve"> </v>
          </cell>
          <cell r="V407" t="str">
            <v xml:space="preserve"> </v>
          </cell>
          <cell r="W407" t="str">
            <v xml:space="preserve"> </v>
          </cell>
          <cell r="X407" t="str">
            <v xml:space="preserve"> </v>
          </cell>
          <cell r="Y407" t="str">
            <v xml:space="preserve"> </v>
          </cell>
          <cell r="Z407" t="str">
            <v xml:space="preserve"> </v>
          </cell>
          <cell r="AA407">
            <v>2</v>
          </cell>
        </row>
        <row r="408">
          <cell r="A408">
            <v>770093</v>
          </cell>
          <cell r="B408" t="str">
            <v xml:space="preserve"> </v>
          </cell>
          <cell r="C408" t="str">
            <v xml:space="preserve"> </v>
          </cell>
          <cell r="D408" t="str">
            <v xml:space="preserve"> </v>
          </cell>
          <cell r="E408" t="str">
            <v xml:space="preserve"> </v>
          </cell>
          <cell r="F408" t="str">
            <v xml:space="preserve"> </v>
          </cell>
          <cell r="G408" t="str">
            <v xml:space="preserve"> </v>
          </cell>
          <cell r="H408" t="str">
            <v xml:space="preserve"> </v>
          </cell>
          <cell r="I408" t="str">
            <v xml:space="preserve"> </v>
          </cell>
          <cell r="J408" t="str">
            <v xml:space="preserve"> </v>
          </cell>
          <cell r="K408" t="str">
            <v xml:space="preserve"> </v>
          </cell>
          <cell r="L408" t="str">
            <v xml:space="preserve"> </v>
          </cell>
          <cell r="M408" t="str">
            <v>Y</v>
          </cell>
          <cell r="N408" t="str">
            <v xml:space="preserve"> </v>
          </cell>
          <cell r="O408" t="str">
            <v xml:space="preserve"> </v>
          </cell>
          <cell r="P408" t="str">
            <v xml:space="preserve"> </v>
          </cell>
          <cell r="Q408" t="str">
            <v xml:space="preserve"> </v>
          </cell>
          <cell r="R408" t="str">
            <v xml:space="preserve"> </v>
          </cell>
          <cell r="S408" t="str">
            <v xml:space="preserve"> </v>
          </cell>
          <cell r="T408" t="str">
            <v xml:space="preserve"> </v>
          </cell>
          <cell r="U408" t="str">
            <v xml:space="preserve"> </v>
          </cell>
          <cell r="V408" t="str">
            <v xml:space="preserve"> </v>
          </cell>
          <cell r="W408" t="str">
            <v xml:space="preserve"> </v>
          </cell>
          <cell r="X408" t="str">
            <v xml:space="preserve"> </v>
          </cell>
          <cell r="Y408" t="str">
            <v xml:space="preserve"> </v>
          </cell>
          <cell r="Z408" t="str">
            <v xml:space="preserve"> </v>
          </cell>
          <cell r="AA408">
            <v>2</v>
          </cell>
        </row>
        <row r="409">
          <cell r="A409">
            <v>770095</v>
          </cell>
          <cell r="B409" t="str">
            <v xml:space="preserve"> </v>
          </cell>
          <cell r="C409" t="str">
            <v xml:space="preserve"> </v>
          </cell>
          <cell r="D409" t="str">
            <v xml:space="preserve"> </v>
          </cell>
          <cell r="E409" t="str">
            <v xml:space="preserve"> </v>
          </cell>
          <cell r="F409" t="str">
            <v xml:space="preserve"> </v>
          </cell>
          <cell r="G409" t="str">
            <v xml:space="preserve"> </v>
          </cell>
          <cell r="H409" t="str">
            <v xml:space="preserve"> </v>
          </cell>
          <cell r="I409" t="str">
            <v xml:space="preserve"> </v>
          </cell>
          <cell r="J409" t="str">
            <v xml:space="preserve"> </v>
          </cell>
          <cell r="K409" t="str">
            <v xml:space="preserve"> </v>
          </cell>
          <cell r="L409" t="str">
            <v xml:space="preserve"> </v>
          </cell>
          <cell r="M409" t="str">
            <v xml:space="preserve"> </v>
          </cell>
          <cell r="N409" t="str">
            <v xml:space="preserve"> </v>
          </cell>
          <cell r="O409" t="str">
            <v xml:space="preserve"> </v>
          </cell>
          <cell r="P409" t="str">
            <v xml:space="preserve"> </v>
          </cell>
          <cell r="Q409" t="str">
            <v xml:space="preserve"> </v>
          </cell>
          <cell r="R409" t="str">
            <v>Y</v>
          </cell>
          <cell r="S409" t="str">
            <v xml:space="preserve"> </v>
          </cell>
          <cell r="T409" t="str">
            <v xml:space="preserve"> </v>
          </cell>
          <cell r="U409" t="str">
            <v xml:space="preserve"> </v>
          </cell>
          <cell r="V409" t="str">
            <v xml:space="preserve"> </v>
          </cell>
          <cell r="W409" t="str">
            <v xml:space="preserve"> </v>
          </cell>
          <cell r="X409" t="str">
            <v xml:space="preserve"> </v>
          </cell>
          <cell r="Y409" t="str">
            <v xml:space="preserve"> </v>
          </cell>
          <cell r="Z409" t="str">
            <v xml:space="preserve"> </v>
          </cell>
          <cell r="AA409">
            <v>2</v>
          </cell>
        </row>
        <row r="410">
          <cell r="A410">
            <v>770111</v>
          </cell>
          <cell r="B410" t="str">
            <v xml:space="preserve"> </v>
          </cell>
          <cell r="C410" t="str">
            <v xml:space="preserve"> </v>
          </cell>
          <cell r="D410" t="str">
            <v xml:space="preserve"> </v>
          </cell>
          <cell r="E410" t="str">
            <v xml:space="preserve"> </v>
          </cell>
          <cell r="F410" t="str">
            <v xml:space="preserve"> </v>
          </cell>
          <cell r="G410" t="str">
            <v xml:space="preserve"> </v>
          </cell>
          <cell r="H410" t="str">
            <v xml:space="preserve"> </v>
          </cell>
          <cell r="I410" t="str">
            <v xml:space="preserve"> </v>
          </cell>
          <cell r="J410" t="str">
            <v xml:space="preserve"> </v>
          </cell>
          <cell r="K410" t="str">
            <v xml:space="preserve"> </v>
          </cell>
          <cell r="L410" t="str">
            <v xml:space="preserve"> </v>
          </cell>
          <cell r="M410" t="str">
            <v xml:space="preserve"> </v>
          </cell>
          <cell r="N410" t="str">
            <v xml:space="preserve"> </v>
          </cell>
          <cell r="O410" t="str">
            <v xml:space="preserve"> </v>
          </cell>
          <cell r="P410" t="str">
            <v xml:space="preserve"> </v>
          </cell>
          <cell r="Q410" t="str">
            <v xml:space="preserve"> </v>
          </cell>
          <cell r="R410" t="str">
            <v xml:space="preserve"> </v>
          </cell>
          <cell r="S410" t="str">
            <v xml:space="preserve"> </v>
          </cell>
          <cell r="T410" t="str">
            <v xml:space="preserve"> </v>
          </cell>
          <cell r="U410" t="str">
            <v xml:space="preserve"> </v>
          </cell>
          <cell r="V410" t="str">
            <v xml:space="preserve"> </v>
          </cell>
          <cell r="W410" t="str">
            <v>Y</v>
          </cell>
          <cell r="X410" t="str">
            <v xml:space="preserve"> </v>
          </cell>
          <cell r="Y410" t="str">
            <v xml:space="preserve"> </v>
          </cell>
          <cell r="Z410" t="str">
            <v xml:space="preserve"> </v>
          </cell>
          <cell r="AA410">
            <v>2</v>
          </cell>
        </row>
        <row r="411">
          <cell r="A411">
            <v>770118</v>
          </cell>
          <cell r="B411" t="str">
            <v xml:space="preserve"> </v>
          </cell>
          <cell r="C411" t="str">
            <v xml:space="preserve"> </v>
          </cell>
          <cell r="D411" t="str">
            <v xml:space="preserve"> </v>
          </cell>
          <cell r="E411" t="str">
            <v xml:space="preserve"> </v>
          </cell>
          <cell r="F411" t="str">
            <v xml:space="preserve"> </v>
          </cell>
          <cell r="G411" t="str">
            <v xml:space="preserve"> </v>
          </cell>
          <cell r="H411" t="str">
            <v xml:space="preserve"> </v>
          </cell>
          <cell r="I411" t="str">
            <v xml:space="preserve"> </v>
          </cell>
          <cell r="J411" t="str">
            <v xml:space="preserve"> </v>
          </cell>
          <cell r="K411" t="str">
            <v xml:space="preserve"> </v>
          </cell>
          <cell r="L411" t="str">
            <v xml:space="preserve"> </v>
          </cell>
          <cell r="M411" t="str">
            <v>Y</v>
          </cell>
          <cell r="N411" t="str">
            <v xml:space="preserve"> </v>
          </cell>
          <cell r="O411" t="str">
            <v xml:space="preserve"> </v>
          </cell>
          <cell r="P411" t="str">
            <v xml:space="preserve"> </v>
          </cell>
          <cell r="Q411" t="str">
            <v xml:space="preserve"> </v>
          </cell>
          <cell r="R411" t="str">
            <v xml:space="preserve"> </v>
          </cell>
          <cell r="S411" t="str">
            <v xml:space="preserve"> </v>
          </cell>
          <cell r="T411" t="str">
            <v xml:space="preserve"> </v>
          </cell>
          <cell r="U411" t="str">
            <v xml:space="preserve"> </v>
          </cell>
          <cell r="V411" t="str">
            <v xml:space="preserve"> </v>
          </cell>
          <cell r="W411" t="str">
            <v xml:space="preserve"> </v>
          </cell>
          <cell r="X411" t="str">
            <v xml:space="preserve"> </v>
          </cell>
          <cell r="Y411" t="str">
            <v xml:space="preserve"> </v>
          </cell>
          <cell r="Z411" t="str">
            <v xml:space="preserve"> </v>
          </cell>
          <cell r="AA411">
            <v>2</v>
          </cell>
        </row>
        <row r="412">
          <cell r="A412">
            <v>770121</v>
          </cell>
          <cell r="B412" t="str">
            <v xml:space="preserve"> </v>
          </cell>
          <cell r="C412" t="str">
            <v xml:space="preserve"> </v>
          </cell>
          <cell r="D412" t="str">
            <v xml:space="preserve"> </v>
          </cell>
          <cell r="E412" t="str">
            <v xml:space="preserve"> </v>
          </cell>
          <cell r="F412" t="str">
            <v xml:space="preserve"> </v>
          </cell>
          <cell r="G412" t="str">
            <v xml:space="preserve"> </v>
          </cell>
          <cell r="H412" t="str">
            <v>Y</v>
          </cell>
          <cell r="I412" t="str">
            <v xml:space="preserve"> </v>
          </cell>
          <cell r="J412" t="str">
            <v xml:space="preserve"> </v>
          </cell>
          <cell r="K412" t="str">
            <v xml:space="preserve"> </v>
          </cell>
          <cell r="L412" t="str">
            <v xml:space="preserve"> </v>
          </cell>
          <cell r="M412" t="str">
            <v xml:space="preserve"> </v>
          </cell>
          <cell r="N412" t="str">
            <v xml:space="preserve"> </v>
          </cell>
          <cell r="O412" t="str">
            <v xml:space="preserve"> </v>
          </cell>
          <cell r="P412" t="str">
            <v xml:space="preserve"> </v>
          </cell>
          <cell r="Q412" t="str">
            <v xml:space="preserve"> </v>
          </cell>
          <cell r="R412" t="str">
            <v xml:space="preserve"> </v>
          </cell>
          <cell r="S412" t="str">
            <v xml:space="preserve"> </v>
          </cell>
          <cell r="T412" t="str">
            <v xml:space="preserve"> </v>
          </cell>
          <cell r="U412" t="str">
            <v xml:space="preserve"> </v>
          </cell>
          <cell r="V412" t="str">
            <v xml:space="preserve"> </v>
          </cell>
          <cell r="W412" t="str">
            <v xml:space="preserve"> </v>
          </cell>
          <cell r="X412" t="str">
            <v xml:space="preserve"> </v>
          </cell>
          <cell r="Y412" t="str">
            <v xml:space="preserve"> </v>
          </cell>
          <cell r="Z412" t="str">
            <v xml:space="preserve"> </v>
          </cell>
          <cell r="AA412">
            <v>2</v>
          </cell>
        </row>
        <row r="413">
          <cell r="A413">
            <v>770124</v>
          </cell>
          <cell r="B413" t="str">
            <v xml:space="preserve"> </v>
          </cell>
          <cell r="C413" t="str">
            <v xml:space="preserve"> </v>
          </cell>
          <cell r="D413" t="str">
            <v xml:space="preserve"> </v>
          </cell>
          <cell r="E413" t="str">
            <v xml:space="preserve"> </v>
          </cell>
          <cell r="F413" t="str">
            <v xml:space="preserve"> </v>
          </cell>
          <cell r="G413" t="str">
            <v xml:space="preserve"> </v>
          </cell>
          <cell r="H413" t="str">
            <v>Y</v>
          </cell>
          <cell r="I413" t="str">
            <v xml:space="preserve"> </v>
          </cell>
          <cell r="J413" t="str">
            <v xml:space="preserve"> </v>
          </cell>
          <cell r="K413" t="str">
            <v xml:space="preserve"> </v>
          </cell>
          <cell r="L413" t="str">
            <v xml:space="preserve"> </v>
          </cell>
          <cell r="M413" t="str">
            <v xml:space="preserve"> </v>
          </cell>
          <cell r="N413" t="str">
            <v xml:space="preserve"> </v>
          </cell>
          <cell r="O413" t="str">
            <v xml:space="preserve"> </v>
          </cell>
          <cell r="P413" t="str">
            <v xml:space="preserve"> </v>
          </cell>
          <cell r="Q413" t="str">
            <v xml:space="preserve"> </v>
          </cell>
          <cell r="R413" t="str">
            <v xml:space="preserve"> </v>
          </cell>
          <cell r="S413" t="str">
            <v xml:space="preserve"> </v>
          </cell>
          <cell r="T413" t="str">
            <v xml:space="preserve"> </v>
          </cell>
          <cell r="U413" t="str">
            <v xml:space="preserve"> </v>
          </cell>
          <cell r="V413" t="str">
            <v xml:space="preserve"> </v>
          </cell>
          <cell r="W413" t="str">
            <v xml:space="preserve"> </v>
          </cell>
          <cell r="X413" t="str">
            <v xml:space="preserve"> </v>
          </cell>
          <cell r="Y413" t="str">
            <v xml:space="preserve"> </v>
          </cell>
          <cell r="Z413" t="str">
            <v xml:space="preserve"> </v>
          </cell>
          <cell r="AA413">
            <v>2</v>
          </cell>
        </row>
        <row r="414">
          <cell r="A414">
            <v>770128</v>
          </cell>
          <cell r="B414" t="str">
            <v xml:space="preserve"> </v>
          </cell>
          <cell r="C414" t="str">
            <v xml:space="preserve"> </v>
          </cell>
          <cell r="D414" t="str">
            <v xml:space="preserve"> </v>
          </cell>
          <cell r="E414" t="str">
            <v xml:space="preserve"> </v>
          </cell>
          <cell r="F414" t="str">
            <v xml:space="preserve"> </v>
          </cell>
          <cell r="G414" t="str">
            <v xml:space="preserve"> </v>
          </cell>
          <cell r="H414" t="str">
            <v>Y</v>
          </cell>
          <cell r="I414" t="str">
            <v xml:space="preserve"> </v>
          </cell>
          <cell r="J414" t="str">
            <v xml:space="preserve"> </v>
          </cell>
          <cell r="K414" t="str">
            <v xml:space="preserve"> </v>
          </cell>
          <cell r="L414" t="str">
            <v xml:space="preserve"> </v>
          </cell>
          <cell r="M414" t="str">
            <v xml:space="preserve"> </v>
          </cell>
          <cell r="N414" t="str">
            <v xml:space="preserve"> </v>
          </cell>
          <cell r="O414" t="str">
            <v xml:space="preserve"> </v>
          </cell>
          <cell r="P414" t="str">
            <v xml:space="preserve"> </v>
          </cell>
          <cell r="Q414" t="str">
            <v xml:space="preserve"> </v>
          </cell>
          <cell r="R414" t="str">
            <v xml:space="preserve"> </v>
          </cell>
          <cell r="S414" t="str">
            <v xml:space="preserve"> </v>
          </cell>
          <cell r="T414" t="str">
            <v xml:space="preserve"> </v>
          </cell>
          <cell r="U414" t="str">
            <v xml:space="preserve"> </v>
          </cell>
          <cell r="V414" t="str">
            <v xml:space="preserve"> </v>
          </cell>
          <cell r="W414" t="str">
            <v xml:space="preserve"> </v>
          </cell>
          <cell r="X414" t="str">
            <v xml:space="preserve"> </v>
          </cell>
          <cell r="Y414" t="str">
            <v xml:space="preserve"> </v>
          </cell>
          <cell r="Z414" t="str">
            <v xml:space="preserve"> </v>
          </cell>
          <cell r="AA414">
            <v>2</v>
          </cell>
        </row>
        <row r="415">
          <cell r="A415">
            <v>770132</v>
          </cell>
          <cell r="B415" t="str">
            <v xml:space="preserve"> </v>
          </cell>
          <cell r="C415" t="str">
            <v xml:space="preserve"> </v>
          </cell>
          <cell r="D415" t="str">
            <v xml:space="preserve"> </v>
          </cell>
          <cell r="E415" t="str">
            <v xml:space="preserve"> </v>
          </cell>
          <cell r="F415" t="str">
            <v xml:space="preserve"> </v>
          </cell>
          <cell r="G415" t="str">
            <v xml:space="preserve"> </v>
          </cell>
          <cell r="H415" t="str">
            <v xml:space="preserve"> </v>
          </cell>
          <cell r="I415" t="str">
            <v xml:space="preserve"> </v>
          </cell>
          <cell r="J415" t="str">
            <v xml:space="preserve"> </v>
          </cell>
          <cell r="K415" t="str">
            <v xml:space="preserve"> </v>
          </cell>
          <cell r="L415" t="str">
            <v xml:space="preserve"> </v>
          </cell>
          <cell r="M415" t="str">
            <v>Y</v>
          </cell>
          <cell r="N415" t="str">
            <v xml:space="preserve"> </v>
          </cell>
          <cell r="O415" t="str">
            <v xml:space="preserve"> </v>
          </cell>
          <cell r="P415" t="str">
            <v xml:space="preserve"> </v>
          </cell>
          <cell r="Q415" t="str">
            <v xml:space="preserve"> </v>
          </cell>
          <cell r="R415" t="str">
            <v xml:space="preserve"> </v>
          </cell>
          <cell r="S415" t="str">
            <v xml:space="preserve"> </v>
          </cell>
          <cell r="T415" t="str">
            <v xml:space="preserve"> </v>
          </cell>
          <cell r="U415" t="str">
            <v xml:space="preserve"> </v>
          </cell>
          <cell r="V415" t="str">
            <v xml:space="preserve"> </v>
          </cell>
          <cell r="W415" t="str">
            <v xml:space="preserve"> </v>
          </cell>
          <cell r="X415" t="str">
            <v xml:space="preserve"> </v>
          </cell>
          <cell r="Y415" t="str">
            <v xml:space="preserve"> </v>
          </cell>
          <cell r="Z415" t="str">
            <v xml:space="preserve"> </v>
          </cell>
          <cell r="AA415">
            <v>2</v>
          </cell>
        </row>
        <row r="416">
          <cell r="A416">
            <v>770136</v>
          </cell>
          <cell r="B416" t="str">
            <v xml:space="preserve"> </v>
          </cell>
          <cell r="C416" t="str">
            <v xml:space="preserve"> </v>
          </cell>
          <cell r="D416" t="str">
            <v xml:space="preserve"> </v>
          </cell>
          <cell r="E416" t="str">
            <v xml:space="preserve"> </v>
          </cell>
          <cell r="F416" t="str">
            <v xml:space="preserve"> </v>
          </cell>
          <cell r="G416" t="str">
            <v xml:space="preserve"> </v>
          </cell>
          <cell r="H416" t="str">
            <v xml:space="preserve"> </v>
          </cell>
          <cell r="I416" t="str">
            <v xml:space="preserve"> </v>
          </cell>
          <cell r="J416" t="str">
            <v xml:space="preserve"> </v>
          </cell>
          <cell r="K416" t="str">
            <v xml:space="preserve"> </v>
          </cell>
          <cell r="L416" t="str">
            <v xml:space="preserve"> </v>
          </cell>
          <cell r="M416" t="str">
            <v>Y</v>
          </cell>
          <cell r="N416" t="str">
            <v xml:space="preserve"> </v>
          </cell>
          <cell r="O416" t="str">
            <v xml:space="preserve"> </v>
          </cell>
          <cell r="P416" t="str">
            <v xml:space="preserve"> </v>
          </cell>
          <cell r="Q416" t="str">
            <v xml:space="preserve"> </v>
          </cell>
          <cell r="R416" t="str">
            <v xml:space="preserve"> </v>
          </cell>
          <cell r="S416" t="str">
            <v xml:space="preserve"> </v>
          </cell>
          <cell r="T416" t="str">
            <v xml:space="preserve"> </v>
          </cell>
          <cell r="U416" t="str">
            <v xml:space="preserve"> </v>
          </cell>
          <cell r="V416" t="str">
            <v xml:space="preserve"> </v>
          </cell>
          <cell r="W416" t="str">
            <v xml:space="preserve"> </v>
          </cell>
          <cell r="X416" t="str">
            <v xml:space="preserve"> </v>
          </cell>
          <cell r="Y416" t="str">
            <v xml:space="preserve"> </v>
          </cell>
          <cell r="Z416" t="str">
            <v xml:space="preserve"> </v>
          </cell>
          <cell r="AA416">
            <v>2</v>
          </cell>
        </row>
        <row r="417">
          <cell r="A417">
            <v>770137</v>
          </cell>
          <cell r="B417" t="str">
            <v xml:space="preserve"> </v>
          </cell>
          <cell r="C417" t="str">
            <v xml:space="preserve"> </v>
          </cell>
          <cell r="D417" t="str">
            <v xml:space="preserve"> </v>
          </cell>
          <cell r="E417" t="str">
            <v xml:space="preserve"> </v>
          </cell>
          <cell r="F417" t="str">
            <v xml:space="preserve"> </v>
          </cell>
          <cell r="G417" t="str">
            <v xml:space="preserve"> </v>
          </cell>
          <cell r="H417" t="str">
            <v xml:space="preserve"> </v>
          </cell>
          <cell r="I417" t="str">
            <v xml:space="preserve"> </v>
          </cell>
          <cell r="J417" t="str">
            <v xml:space="preserve"> </v>
          </cell>
          <cell r="K417" t="str">
            <v xml:space="preserve"> </v>
          </cell>
          <cell r="L417" t="str">
            <v xml:space="preserve"> </v>
          </cell>
          <cell r="M417" t="str">
            <v xml:space="preserve"> </v>
          </cell>
          <cell r="N417" t="str">
            <v xml:space="preserve"> </v>
          </cell>
          <cell r="O417" t="str">
            <v xml:space="preserve"> </v>
          </cell>
          <cell r="P417" t="str">
            <v xml:space="preserve"> </v>
          </cell>
          <cell r="Q417" t="str">
            <v xml:space="preserve"> </v>
          </cell>
          <cell r="R417" t="str">
            <v xml:space="preserve"> </v>
          </cell>
          <cell r="S417" t="str">
            <v xml:space="preserve"> </v>
          </cell>
          <cell r="T417" t="str">
            <v xml:space="preserve"> </v>
          </cell>
          <cell r="U417" t="str">
            <v xml:space="preserve"> </v>
          </cell>
          <cell r="V417" t="str">
            <v xml:space="preserve"> </v>
          </cell>
          <cell r="W417" t="str">
            <v>Y</v>
          </cell>
          <cell r="X417" t="str">
            <v xml:space="preserve"> </v>
          </cell>
          <cell r="Y417" t="str">
            <v xml:space="preserve"> </v>
          </cell>
          <cell r="Z417" t="str">
            <v xml:space="preserve"> </v>
          </cell>
          <cell r="AA417">
            <v>2</v>
          </cell>
        </row>
        <row r="418">
          <cell r="A418">
            <v>770141</v>
          </cell>
          <cell r="B418" t="str">
            <v xml:space="preserve"> </v>
          </cell>
          <cell r="C418" t="str">
            <v xml:space="preserve"> </v>
          </cell>
          <cell r="D418" t="str">
            <v xml:space="preserve"> </v>
          </cell>
          <cell r="E418" t="str">
            <v xml:space="preserve"> </v>
          </cell>
          <cell r="F418" t="str">
            <v xml:space="preserve"> </v>
          </cell>
          <cell r="G418" t="str">
            <v xml:space="preserve"> </v>
          </cell>
          <cell r="H418" t="str">
            <v xml:space="preserve"> </v>
          </cell>
          <cell r="I418" t="str">
            <v xml:space="preserve"> </v>
          </cell>
          <cell r="J418" t="str">
            <v xml:space="preserve"> </v>
          </cell>
          <cell r="K418" t="str">
            <v xml:space="preserve"> </v>
          </cell>
          <cell r="L418" t="str">
            <v xml:space="preserve"> </v>
          </cell>
          <cell r="M418" t="str">
            <v xml:space="preserve"> </v>
          </cell>
          <cell r="N418" t="str">
            <v xml:space="preserve"> </v>
          </cell>
          <cell r="O418" t="str">
            <v xml:space="preserve"> </v>
          </cell>
          <cell r="P418" t="str">
            <v xml:space="preserve"> </v>
          </cell>
          <cell r="Q418" t="str">
            <v xml:space="preserve"> </v>
          </cell>
          <cell r="R418" t="str">
            <v xml:space="preserve"> </v>
          </cell>
          <cell r="S418" t="str">
            <v xml:space="preserve"> </v>
          </cell>
          <cell r="T418" t="str">
            <v xml:space="preserve"> </v>
          </cell>
          <cell r="U418" t="str">
            <v xml:space="preserve"> </v>
          </cell>
          <cell r="V418" t="str">
            <v xml:space="preserve"> </v>
          </cell>
          <cell r="W418" t="str">
            <v>Y</v>
          </cell>
          <cell r="X418" t="str">
            <v xml:space="preserve"> </v>
          </cell>
          <cell r="Y418" t="str">
            <v xml:space="preserve"> </v>
          </cell>
          <cell r="Z418" t="str">
            <v xml:space="preserve"> </v>
          </cell>
          <cell r="AA418">
            <v>2</v>
          </cell>
        </row>
        <row r="419">
          <cell r="A419">
            <v>770145</v>
          </cell>
          <cell r="B419" t="str">
            <v xml:space="preserve"> </v>
          </cell>
          <cell r="C419" t="str">
            <v xml:space="preserve"> </v>
          </cell>
          <cell r="D419" t="str">
            <v xml:space="preserve"> </v>
          </cell>
          <cell r="E419" t="str">
            <v xml:space="preserve"> </v>
          </cell>
          <cell r="F419" t="str">
            <v xml:space="preserve"> </v>
          </cell>
          <cell r="G419" t="str">
            <v xml:space="preserve"> </v>
          </cell>
          <cell r="H419" t="str">
            <v xml:space="preserve"> </v>
          </cell>
          <cell r="I419" t="str">
            <v xml:space="preserve"> </v>
          </cell>
          <cell r="J419" t="str">
            <v xml:space="preserve"> </v>
          </cell>
          <cell r="K419" t="str">
            <v xml:space="preserve"> </v>
          </cell>
          <cell r="L419" t="str">
            <v xml:space="preserve"> </v>
          </cell>
          <cell r="M419" t="str">
            <v xml:space="preserve"> </v>
          </cell>
          <cell r="N419" t="str">
            <v xml:space="preserve"> </v>
          </cell>
          <cell r="O419" t="str">
            <v xml:space="preserve"> </v>
          </cell>
          <cell r="P419" t="str">
            <v xml:space="preserve"> </v>
          </cell>
          <cell r="Q419" t="str">
            <v xml:space="preserve"> </v>
          </cell>
          <cell r="R419" t="str">
            <v xml:space="preserve"> </v>
          </cell>
          <cell r="S419" t="str">
            <v xml:space="preserve"> </v>
          </cell>
          <cell r="T419" t="str">
            <v xml:space="preserve"> </v>
          </cell>
          <cell r="U419" t="str">
            <v xml:space="preserve"> </v>
          </cell>
          <cell r="V419" t="str">
            <v xml:space="preserve"> </v>
          </cell>
          <cell r="W419" t="str">
            <v>Y</v>
          </cell>
          <cell r="X419" t="str">
            <v xml:space="preserve"> </v>
          </cell>
          <cell r="Y419" t="str">
            <v xml:space="preserve"> </v>
          </cell>
          <cell r="Z419" t="str">
            <v xml:space="preserve"> </v>
          </cell>
          <cell r="AA419">
            <v>2</v>
          </cell>
        </row>
        <row r="420">
          <cell r="A420">
            <v>770156</v>
          </cell>
          <cell r="B420" t="str">
            <v xml:space="preserve"> </v>
          </cell>
          <cell r="C420" t="str">
            <v xml:space="preserve"> </v>
          </cell>
          <cell r="D420" t="str">
            <v xml:space="preserve"> </v>
          </cell>
          <cell r="E420" t="str">
            <v xml:space="preserve"> </v>
          </cell>
          <cell r="F420" t="str">
            <v xml:space="preserve"> </v>
          </cell>
          <cell r="G420" t="str">
            <v xml:space="preserve"> </v>
          </cell>
          <cell r="H420" t="str">
            <v xml:space="preserve"> </v>
          </cell>
          <cell r="I420" t="str">
            <v xml:space="preserve"> </v>
          </cell>
          <cell r="J420" t="str">
            <v xml:space="preserve"> </v>
          </cell>
          <cell r="K420" t="str">
            <v xml:space="preserve"> </v>
          </cell>
          <cell r="L420" t="str">
            <v xml:space="preserve"> </v>
          </cell>
          <cell r="M420" t="str">
            <v xml:space="preserve"> </v>
          </cell>
          <cell r="N420" t="str">
            <v xml:space="preserve"> </v>
          </cell>
          <cell r="O420" t="str">
            <v xml:space="preserve"> </v>
          </cell>
          <cell r="P420" t="str">
            <v xml:space="preserve"> </v>
          </cell>
          <cell r="Q420" t="str">
            <v xml:space="preserve"> </v>
          </cell>
          <cell r="R420" t="str">
            <v xml:space="preserve"> </v>
          </cell>
          <cell r="S420" t="str">
            <v xml:space="preserve"> </v>
          </cell>
          <cell r="T420" t="str">
            <v xml:space="preserve"> </v>
          </cell>
          <cell r="U420" t="str">
            <v xml:space="preserve"> </v>
          </cell>
          <cell r="V420" t="str">
            <v xml:space="preserve"> </v>
          </cell>
          <cell r="W420" t="str">
            <v>Y</v>
          </cell>
          <cell r="X420" t="str">
            <v xml:space="preserve"> </v>
          </cell>
          <cell r="Y420" t="str">
            <v xml:space="preserve"> </v>
          </cell>
          <cell r="Z420" t="str">
            <v xml:space="preserve"> </v>
          </cell>
          <cell r="AA420">
            <v>2</v>
          </cell>
        </row>
        <row r="421">
          <cell r="A421">
            <v>770161</v>
          </cell>
          <cell r="B421" t="str">
            <v xml:space="preserve"> </v>
          </cell>
          <cell r="C421" t="str">
            <v xml:space="preserve"> </v>
          </cell>
          <cell r="D421" t="str">
            <v xml:space="preserve"> </v>
          </cell>
          <cell r="E421" t="str">
            <v xml:space="preserve"> </v>
          </cell>
          <cell r="F421" t="str">
            <v xml:space="preserve"> </v>
          </cell>
          <cell r="G421" t="str">
            <v xml:space="preserve"> </v>
          </cell>
          <cell r="H421" t="str">
            <v xml:space="preserve"> </v>
          </cell>
          <cell r="I421" t="str">
            <v xml:space="preserve"> </v>
          </cell>
          <cell r="J421" t="str">
            <v xml:space="preserve"> </v>
          </cell>
          <cell r="K421" t="str">
            <v xml:space="preserve"> </v>
          </cell>
          <cell r="L421" t="str">
            <v xml:space="preserve"> </v>
          </cell>
          <cell r="M421" t="str">
            <v xml:space="preserve"> </v>
          </cell>
          <cell r="N421" t="str">
            <v xml:space="preserve"> </v>
          </cell>
          <cell r="O421" t="str">
            <v xml:space="preserve"> </v>
          </cell>
          <cell r="P421" t="str">
            <v xml:space="preserve"> </v>
          </cell>
          <cell r="Q421" t="str">
            <v xml:space="preserve"> </v>
          </cell>
          <cell r="R421" t="str">
            <v>Y</v>
          </cell>
          <cell r="S421" t="str">
            <v xml:space="preserve"> </v>
          </cell>
          <cell r="T421" t="str">
            <v xml:space="preserve"> </v>
          </cell>
          <cell r="U421" t="str">
            <v xml:space="preserve"> </v>
          </cell>
          <cell r="V421" t="str">
            <v xml:space="preserve"> </v>
          </cell>
          <cell r="W421" t="str">
            <v xml:space="preserve"> </v>
          </cell>
          <cell r="X421" t="str">
            <v xml:space="preserve"> </v>
          </cell>
          <cell r="Y421" t="str">
            <v xml:space="preserve"> </v>
          </cell>
          <cell r="Z421" t="str">
            <v xml:space="preserve"> </v>
          </cell>
          <cell r="AA421">
            <v>2</v>
          </cell>
        </row>
        <row r="422">
          <cell r="A422">
            <v>770151</v>
          </cell>
          <cell r="B422" t="str">
            <v xml:space="preserve"> </v>
          </cell>
          <cell r="C422" t="str">
            <v xml:space="preserve"> </v>
          </cell>
          <cell r="D422" t="str">
            <v xml:space="preserve"> </v>
          </cell>
          <cell r="E422" t="str">
            <v xml:space="preserve"> </v>
          </cell>
          <cell r="F422" t="str">
            <v xml:space="preserve"> </v>
          </cell>
          <cell r="G422" t="str">
            <v xml:space="preserve"> </v>
          </cell>
          <cell r="H422" t="str">
            <v xml:space="preserve"> </v>
          </cell>
          <cell r="I422" t="str">
            <v xml:space="preserve"> </v>
          </cell>
          <cell r="J422" t="str">
            <v xml:space="preserve"> </v>
          </cell>
          <cell r="K422" t="str">
            <v xml:space="preserve"> </v>
          </cell>
          <cell r="L422" t="str">
            <v xml:space="preserve"> </v>
          </cell>
          <cell r="M422" t="str">
            <v xml:space="preserve"> </v>
          </cell>
          <cell r="N422" t="str">
            <v xml:space="preserve"> </v>
          </cell>
          <cell r="O422" t="str">
            <v xml:space="preserve"> </v>
          </cell>
          <cell r="P422" t="str">
            <v xml:space="preserve"> </v>
          </cell>
          <cell r="Q422" t="str">
            <v xml:space="preserve"> </v>
          </cell>
          <cell r="R422" t="str">
            <v xml:space="preserve"> </v>
          </cell>
          <cell r="S422" t="str">
            <v xml:space="preserve"> </v>
          </cell>
          <cell r="T422" t="str">
            <v xml:space="preserve"> </v>
          </cell>
          <cell r="U422" t="str">
            <v xml:space="preserve"> </v>
          </cell>
          <cell r="V422" t="str">
            <v xml:space="preserve"> </v>
          </cell>
          <cell r="W422" t="str">
            <v>Y</v>
          </cell>
          <cell r="X422" t="str">
            <v xml:space="preserve"> </v>
          </cell>
          <cell r="Y422" t="str">
            <v xml:space="preserve"> </v>
          </cell>
          <cell r="Z422" t="str">
            <v xml:space="preserve"> </v>
          </cell>
          <cell r="AA422">
            <v>2</v>
          </cell>
        </row>
        <row r="423">
          <cell r="A423">
            <v>770169</v>
          </cell>
          <cell r="B423" t="str">
            <v xml:space="preserve"> </v>
          </cell>
          <cell r="C423" t="str">
            <v>Y</v>
          </cell>
          <cell r="D423" t="str">
            <v xml:space="preserve"> </v>
          </cell>
          <cell r="E423" t="str">
            <v xml:space="preserve"> </v>
          </cell>
          <cell r="F423" t="str">
            <v xml:space="preserve"> </v>
          </cell>
          <cell r="G423" t="str">
            <v xml:space="preserve"> </v>
          </cell>
          <cell r="H423" t="str">
            <v xml:space="preserve"> </v>
          </cell>
          <cell r="I423" t="str">
            <v xml:space="preserve"> </v>
          </cell>
          <cell r="J423" t="str">
            <v xml:space="preserve"> </v>
          </cell>
          <cell r="K423" t="str">
            <v xml:space="preserve"> </v>
          </cell>
          <cell r="L423" t="str">
            <v xml:space="preserve"> </v>
          </cell>
          <cell r="M423" t="str">
            <v xml:space="preserve"> </v>
          </cell>
          <cell r="N423" t="str">
            <v xml:space="preserve"> </v>
          </cell>
          <cell r="O423" t="str">
            <v xml:space="preserve"> </v>
          </cell>
          <cell r="P423" t="str">
            <v xml:space="preserve"> </v>
          </cell>
          <cell r="Q423" t="str">
            <v xml:space="preserve"> </v>
          </cell>
          <cell r="R423" t="str">
            <v xml:space="preserve"> </v>
          </cell>
          <cell r="S423" t="str">
            <v xml:space="preserve"> </v>
          </cell>
          <cell r="T423" t="str">
            <v xml:space="preserve"> </v>
          </cell>
          <cell r="U423" t="str">
            <v xml:space="preserve"> </v>
          </cell>
          <cell r="V423" t="str">
            <v xml:space="preserve"> </v>
          </cell>
          <cell r="W423" t="str">
            <v xml:space="preserve"> </v>
          </cell>
          <cell r="X423" t="str">
            <v xml:space="preserve"> </v>
          </cell>
          <cell r="Y423" t="str">
            <v xml:space="preserve"> </v>
          </cell>
          <cell r="Z423" t="str">
            <v xml:space="preserve"> </v>
          </cell>
          <cell r="AA423">
            <v>2</v>
          </cell>
        </row>
        <row r="424">
          <cell r="A424">
            <v>770171</v>
          </cell>
          <cell r="B424" t="str">
            <v xml:space="preserve"> </v>
          </cell>
          <cell r="C424" t="str">
            <v xml:space="preserve"> </v>
          </cell>
          <cell r="D424" t="str">
            <v xml:space="preserve"> </v>
          </cell>
          <cell r="E424" t="str">
            <v xml:space="preserve"> </v>
          </cell>
          <cell r="F424" t="str">
            <v xml:space="preserve"> </v>
          </cell>
          <cell r="G424" t="str">
            <v xml:space="preserve"> </v>
          </cell>
          <cell r="H424" t="str">
            <v>Y</v>
          </cell>
          <cell r="I424" t="str">
            <v xml:space="preserve"> </v>
          </cell>
          <cell r="J424" t="str">
            <v xml:space="preserve"> </v>
          </cell>
          <cell r="K424" t="str">
            <v xml:space="preserve"> </v>
          </cell>
          <cell r="L424" t="str">
            <v xml:space="preserve"> </v>
          </cell>
          <cell r="M424" t="str">
            <v xml:space="preserve"> </v>
          </cell>
          <cell r="N424" t="str">
            <v xml:space="preserve"> </v>
          </cell>
          <cell r="O424" t="str">
            <v xml:space="preserve"> </v>
          </cell>
          <cell r="P424" t="str">
            <v xml:space="preserve"> </v>
          </cell>
          <cell r="Q424" t="str">
            <v xml:space="preserve"> </v>
          </cell>
          <cell r="R424" t="str">
            <v xml:space="preserve"> </v>
          </cell>
          <cell r="S424" t="str">
            <v xml:space="preserve"> </v>
          </cell>
          <cell r="T424" t="str">
            <v xml:space="preserve"> </v>
          </cell>
          <cell r="U424" t="str">
            <v xml:space="preserve"> </v>
          </cell>
          <cell r="V424" t="str">
            <v xml:space="preserve"> </v>
          </cell>
          <cell r="W424" t="str">
            <v xml:space="preserve"> </v>
          </cell>
          <cell r="X424" t="str">
            <v xml:space="preserve"> </v>
          </cell>
          <cell r="Y424" t="str">
            <v xml:space="preserve"> </v>
          </cell>
          <cell r="Z424" t="str">
            <v xml:space="preserve"> </v>
          </cell>
          <cell r="AA424">
            <v>2</v>
          </cell>
        </row>
        <row r="425">
          <cell r="A425">
            <v>770178</v>
          </cell>
          <cell r="B425" t="str">
            <v xml:space="preserve"> </v>
          </cell>
          <cell r="C425" t="str">
            <v xml:space="preserve"> </v>
          </cell>
          <cell r="D425" t="str">
            <v xml:space="preserve"> </v>
          </cell>
          <cell r="E425" t="str">
            <v xml:space="preserve"> </v>
          </cell>
          <cell r="F425" t="str">
            <v xml:space="preserve"> </v>
          </cell>
          <cell r="G425" t="str">
            <v xml:space="preserve"> </v>
          </cell>
          <cell r="H425" t="str">
            <v>Y</v>
          </cell>
          <cell r="I425" t="str">
            <v xml:space="preserve"> </v>
          </cell>
          <cell r="J425" t="str">
            <v xml:space="preserve"> </v>
          </cell>
          <cell r="K425" t="str">
            <v xml:space="preserve"> </v>
          </cell>
          <cell r="L425" t="str">
            <v xml:space="preserve"> </v>
          </cell>
          <cell r="M425" t="str">
            <v xml:space="preserve"> </v>
          </cell>
          <cell r="N425" t="str">
            <v xml:space="preserve"> </v>
          </cell>
          <cell r="O425" t="str">
            <v xml:space="preserve"> </v>
          </cell>
          <cell r="P425" t="str">
            <v xml:space="preserve"> </v>
          </cell>
          <cell r="Q425" t="str">
            <v xml:space="preserve"> </v>
          </cell>
          <cell r="R425" t="str">
            <v xml:space="preserve"> </v>
          </cell>
          <cell r="S425" t="str">
            <v xml:space="preserve"> </v>
          </cell>
          <cell r="T425" t="str">
            <v xml:space="preserve"> </v>
          </cell>
          <cell r="U425" t="str">
            <v xml:space="preserve"> </v>
          </cell>
          <cell r="V425" t="str">
            <v xml:space="preserve"> </v>
          </cell>
          <cell r="W425" t="str">
            <v xml:space="preserve"> </v>
          </cell>
          <cell r="X425" t="str">
            <v xml:space="preserve"> </v>
          </cell>
          <cell r="Y425" t="str">
            <v xml:space="preserve"> </v>
          </cell>
          <cell r="Z425" t="str">
            <v xml:space="preserve"> </v>
          </cell>
          <cell r="AA425">
            <v>2</v>
          </cell>
        </row>
        <row r="426">
          <cell r="A426">
            <v>770190</v>
          </cell>
          <cell r="B426" t="str">
            <v xml:space="preserve"> </v>
          </cell>
          <cell r="C426" t="str">
            <v xml:space="preserve"> </v>
          </cell>
          <cell r="D426" t="str">
            <v xml:space="preserve"> </v>
          </cell>
          <cell r="E426" t="str">
            <v xml:space="preserve"> </v>
          </cell>
          <cell r="F426" t="str">
            <v xml:space="preserve"> </v>
          </cell>
          <cell r="G426" t="str">
            <v xml:space="preserve"> </v>
          </cell>
          <cell r="H426" t="str">
            <v xml:space="preserve"> </v>
          </cell>
          <cell r="I426" t="str">
            <v xml:space="preserve"> </v>
          </cell>
          <cell r="J426" t="str">
            <v xml:space="preserve"> </v>
          </cell>
          <cell r="K426" t="str">
            <v xml:space="preserve"> </v>
          </cell>
          <cell r="L426" t="str">
            <v xml:space="preserve"> </v>
          </cell>
          <cell r="M426" t="str">
            <v>Y</v>
          </cell>
          <cell r="N426" t="str">
            <v xml:space="preserve"> </v>
          </cell>
          <cell r="O426" t="str">
            <v xml:space="preserve"> </v>
          </cell>
          <cell r="P426" t="str">
            <v xml:space="preserve"> </v>
          </cell>
          <cell r="Q426" t="str">
            <v xml:space="preserve"> </v>
          </cell>
          <cell r="R426" t="str">
            <v xml:space="preserve"> </v>
          </cell>
          <cell r="S426" t="str">
            <v xml:space="preserve"> </v>
          </cell>
          <cell r="T426" t="str">
            <v xml:space="preserve"> </v>
          </cell>
          <cell r="U426" t="str">
            <v xml:space="preserve"> </v>
          </cell>
          <cell r="V426" t="str">
            <v xml:space="preserve"> </v>
          </cell>
          <cell r="W426" t="str">
            <v xml:space="preserve"> </v>
          </cell>
          <cell r="X426" t="str">
            <v xml:space="preserve"> </v>
          </cell>
          <cell r="Y426" t="str">
            <v xml:space="preserve"> </v>
          </cell>
          <cell r="Z426" t="str">
            <v xml:space="preserve"> </v>
          </cell>
          <cell r="AA426">
            <v>2</v>
          </cell>
        </row>
        <row r="427">
          <cell r="A427">
            <v>770186</v>
          </cell>
          <cell r="B427" t="str">
            <v xml:space="preserve"> </v>
          </cell>
          <cell r="C427" t="str">
            <v xml:space="preserve"> </v>
          </cell>
          <cell r="D427" t="str">
            <v xml:space="preserve"> </v>
          </cell>
          <cell r="E427" t="str">
            <v xml:space="preserve"> </v>
          </cell>
          <cell r="F427" t="str">
            <v xml:space="preserve"> </v>
          </cell>
          <cell r="G427" t="str">
            <v xml:space="preserve"> </v>
          </cell>
          <cell r="H427" t="str">
            <v xml:space="preserve"> </v>
          </cell>
          <cell r="I427" t="str">
            <v xml:space="preserve"> </v>
          </cell>
          <cell r="J427" t="str">
            <v xml:space="preserve"> </v>
          </cell>
          <cell r="K427" t="str">
            <v xml:space="preserve"> </v>
          </cell>
          <cell r="L427" t="str">
            <v xml:space="preserve"> </v>
          </cell>
          <cell r="M427" t="str">
            <v>Y</v>
          </cell>
          <cell r="N427" t="str">
            <v xml:space="preserve"> </v>
          </cell>
          <cell r="O427" t="str">
            <v xml:space="preserve"> </v>
          </cell>
          <cell r="P427" t="str">
            <v xml:space="preserve"> </v>
          </cell>
          <cell r="Q427" t="str">
            <v xml:space="preserve"> </v>
          </cell>
          <cell r="R427" t="str">
            <v xml:space="preserve"> </v>
          </cell>
          <cell r="S427" t="str">
            <v xml:space="preserve"> </v>
          </cell>
          <cell r="T427" t="str">
            <v xml:space="preserve"> </v>
          </cell>
          <cell r="U427" t="str">
            <v xml:space="preserve"> </v>
          </cell>
          <cell r="V427" t="str">
            <v xml:space="preserve"> </v>
          </cell>
          <cell r="W427" t="str">
            <v xml:space="preserve"> </v>
          </cell>
          <cell r="X427" t="str">
            <v xml:space="preserve"> </v>
          </cell>
          <cell r="Y427" t="str">
            <v xml:space="preserve"> </v>
          </cell>
          <cell r="Z427" t="str">
            <v xml:space="preserve"> </v>
          </cell>
          <cell r="AA427">
            <v>2</v>
          </cell>
        </row>
        <row r="428">
          <cell r="A428">
            <v>770199</v>
          </cell>
          <cell r="B428" t="str">
            <v xml:space="preserve"> </v>
          </cell>
          <cell r="C428" t="str">
            <v xml:space="preserve"> </v>
          </cell>
          <cell r="D428" t="str">
            <v>Y</v>
          </cell>
          <cell r="E428" t="str">
            <v xml:space="preserve"> </v>
          </cell>
          <cell r="F428" t="str">
            <v xml:space="preserve"> </v>
          </cell>
          <cell r="G428" t="str">
            <v xml:space="preserve"> </v>
          </cell>
          <cell r="H428" t="str">
            <v xml:space="preserve"> </v>
          </cell>
          <cell r="I428" t="str">
            <v xml:space="preserve"> </v>
          </cell>
          <cell r="J428" t="str">
            <v xml:space="preserve"> </v>
          </cell>
          <cell r="K428" t="str">
            <v xml:space="preserve"> </v>
          </cell>
          <cell r="L428" t="str">
            <v xml:space="preserve"> </v>
          </cell>
          <cell r="M428" t="str">
            <v xml:space="preserve"> </v>
          </cell>
          <cell r="N428" t="str">
            <v xml:space="preserve"> </v>
          </cell>
          <cell r="O428" t="str">
            <v xml:space="preserve"> </v>
          </cell>
          <cell r="P428" t="str">
            <v xml:space="preserve"> </v>
          </cell>
          <cell r="Q428" t="str">
            <v xml:space="preserve"> </v>
          </cell>
          <cell r="R428" t="str">
            <v xml:space="preserve"> </v>
          </cell>
          <cell r="S428" t="str">
            <v xml:space="preserve"> </v>
          </cell>
          <cell r="T428" t="str">
            <v xml:space="preserve"> </v>
          </cell>
          <cell r="U428" t="str">
            <v xml:space="preserve"> </v>
          </cell>
          <cell r="V428" t="str">
            <v xml:space="preserve"> </v>
          </cell>
          <cell r="W428" t="str">
            <v xml:space="preserve"> </v>
          </cell>
          <cell r="X428" t="str">
            <v xml:space="preserve"> </v>
          </cell>
          <cell r="Y428" t="str">
            <v xml:space="preserve"> </v>
          </cell>
          <cell r="Z428" t="str">
            <v xml:space="preserve"> </v>
          </cell>
          <cell r="AA428">
            <v>3</v>
          </cell>
        </row>
        <row r="429">
          <cell r="A429">
            <v>770201</v>
          </cell>
          <cell r="B429" t="str">
            <v xml:space="preserve"> </v>
          </cell>
          <cell r="C429" t="str">
            <v xml:space="preserve"> </v>
          </cell>
          <cell r="D429" t="str">
            <v xml:space="preserve"> </v>
          </cell>
          <cell r="E429" t="str">
            <v xml:space="preserve"> </v>
          </cell>
          <cell r="F429" t="str">
            <v xml:space="preserve"> </v>
          </cell>
          <cell r="G429" t="str">
            <v>Y</v>
          </cell>
          <cell r="H429" t="str">
            <v xml:space="preserve"> </v>
          </cell>
          <cell r="I429" t="str">
            <v xml:space="preserve"> </v>
          </cell>
          <cell r="J429" t="str">
            <v xml:space="preserve"> </v>
          </cell>
          <cell r="K429" t="str">
            <v xml:space="preserve"> </v>
          </cell>
          <cell r="L429" t="str">
            <v xml:space="preserve"> </v>
          </cell>
          <cell r="M429" t="str">
            <v xml:space="preserve"> </v>
          </cell>
          <cell r="N429" t="str">
            <v xml:space="preserve"> </v>
          </cell>
          <cell r="O429" t="str">
            <v xml:space="preserve"> </v>
          </cell>
          <cell r="P429" t="str">
            <v xml:space="preserve"> </v>
          </cell>
          <cell r="Q429" t="str">
            <v xml:space="preserve"> </v>
          </cell>
          <cell r="R429" t="str">
            <v xml:space="preserve"> </v>
          </cell>
          <cell r="S429" t="str">
            <v xml:space="preserve"> </v>
          </cell>
          <cell r="T429" t="str">
            <v xml:space="preserve"> </v>
          </cell>
          <cell r="U429" t="str">
            <v xml:space="preserve"> </v>
          </cell>
          <cell r="V429" t="str">
            <v xml:space="preserve"> </v>
          </cell>
          <cell r="W429" t="str">
            <v xml:space="preserve"> </v>
          </cell>
          <cell r="X429" t="str">
            <v xml:space="preserve"> </v>
          </cell>
          <cell r="Y429" t="str">
            <v xml:space="preserve"> </v>
          </cell>
          <cell r="Z429" t="str">
            <v xml:space="preserve"> </v>
          </cell>
          <cell r="AA429">
            <v>1</v>
          </cell>
        </row>
        <row r="430">
          <cell r="A430">
            <v>770206</v>
          </cell>
          <cell r="B430" t="str">
            <v xml:space="preserve"> </v>
          </cell>
          <cell r="C430" t="str">
            <v xml:space="preserve"> </v>
          </cell>
          <cell r="D430" t="str">
            <v xml:space="preserve"> </v>
          </cell>
          <cell r="E430" t="str">
            <v xml:space="preserve"> </v>
          </cell>
          <cell r="F430" t="str">
            <v xml:space="preserve"> </v>
          </cell>
          <cell r="G430" t="str">
            <v>Y</v>
          </cell>
          <cell r="H430" t="str">
            <v xml:space="preserve"> </v>
          </cell>
          <cell r="I430" t="str">
            <v xml:space="preserve"> </v>
          </cell>
          <cell r="J430" t="str">
            <v xml:space="preserve"> </v>
          </cell>
          <cell r="K430" t="str">
            <v xml:space="preserve"> </v>
          </cell>
          <cell r="L430" t="str">
            <v xml:space="preserve"> </v>
          </cell>
          <cell r="M430" t="str">
            <v xml:space="preserve"> </v>
          </cell>
          <cell r="N430" t="str">
            <v xml:space="preserve"> </v>
          </cell>
          <cell r="O430" t="str">
            <v xml:space="preserve"> </v>
          </cell>
          <cell r="P430" t="str">
            <v xml:space="preserve"> </v>
          </cell>
          <cell r="Q430" t="str">
            <v xml:space="preserve"> </v>
          </cell>
          <cell r="R430" t="str">
            <v xml:space="preserve"> </v>
          </cell>
          <cell r="S430" t="str">
            <v xml:space="preserve"> </v>
          </cell>
          <cell r="T430" t="str">
            <v xml:space="preserve"> </v>
          </cell>
          <cell r="U430" t="str">
            <v xml:space="preserve"> </v>
          </cell>
          <cell r="V430" t="str">
            <v xml:space="preserve"> </v>
          </cell>
          <cell r="W430" t="str">
            <v xml:space="preserve"> </v>
          </cell>
          <cell r="X430" t="str">
            <v xml:space="preserve"> </v>
          </cell>
          <cell r="Y430" t="str">
            <v xml:space="preserve"> </v>
          </cell>
          <cell r="Z430" t="str">
            <v xml:space="preserve"> </v>
          </cell>
          <cell r="AA430">
            <v>1</v>
          </cell>
        </row>
        <row r="431">
          <cell r="A431">
            <v>770211</v>
          </cell>
          <cell r="B431" t="str">
            <v xml:space="preserve"> </v>
          </cell>
          <cell r="C431" t="str">
            <v xml:space="preserve"> </v>
          </cell>
          <cell r="D431" t="str">
            <v xml:space="preserve"> </v>
          </cell>
          <cell r="E431" t="str">
            <v xml:space="preserve"> </v>
          </cell>
          <cell r="F431" t="str">
            <v xml:space="preserve"> </v>
          </cell>
          <cell r="G431" t="str">
            <v xml:space="preserve"> </v>
          </cell>
          <cell r="H431" t="str">
            <v>Y</v>
          </cell>
          <cell r="I431" t="str">
            <v xml:space="preserve"> </v>
          </cell>
          <cell r="J431" t="str">
            <v xml:space="preserve"> </v>
          </cell>
          <cell r="K431" t="str">
            <v xml:space="preserve"> </v>
          </cell>
          <cell r="L431" t="str">
            <v xml:space="preserve"> </v>
          </cell>
          <cell r="M431" t="str">
            <v xml:space="preserve"> </v>
          </cell>
          <cell r="N431" t="str">
            <v xml:space="preserve"> </v>
          </cell>
          <cell r="O431" t="str">
            <v xml:space="preserve"> </v>
          </cell>
          <cell r="P431" t="str">
            <v xml:space="preserve"> </v>
          </cell>
          <cell r="Q431" t="str">
            <v xml:space="preserve"> </v>
          </cell>
          <cell r="R431" t="str">
            <v xml:space="preserve"> </v>
          </cell>
          <cell r="S431" t="str">
            <v xml:space="preserve"> </v>
          </cell>
          <cell r="T431" t="str">
            <v xml:space="preserve"> </v>
          </cell>
          <cell r="U431" t="str">
            <v xml:space="preserve"> </v>
          </cell>
          <cell r="V431" t="str">
            <v xml:space="preserve"> </v>
          </cell>
          <cell r="W431" t="str">
            <v xml:space="preserve"> </v>
          </cell>
          <cell r="X431" t="str">
            <v xml:space="preserve"> </v>
          </cell>
          <cell r="Y431" t="str">
            <v xml:space="preserve"> </v>
          </cell>
          <cell r="Z431" t="str">
            <v xml:space="preserve"> </v>
          </cell>
          <cell r="AA431">
            <v>2</v>
          </cell>
        </row>
        <row r="432">
          <cell r="A432">
            <v>770218</v>
          </cell>
          <cell r="B432" t="str">
            <v xml:space="preserve"> </v>
          </cell>
          <cell r="C432" t="str">
            <v xml:space="preserve"> </v>
          </cell>
          <cell r="D432" t="str">
            <v xml:space="preserve"> </v>
          </cell>
          <cell r="E432" t="str">
            <v xml:space="preserve"> </v>
          </cell>
          <cell r="F432" t="str">
            <v xml:space="preserve"> </v>
          </cell>
          <cell r="G432" t="str">
            <v xml:space="preserve"> </v>
          </cell>
          <cell r="H432" t="str">
            <v xml:space="preserve"> </v>
          </cell>
          <cell r="I432" t="str">
            <v xml:space="preserve"> </v>
          </cell>
          <cell r="J432" t="str">
            <v xml:space="preserve"> </v>
          </cell>
          <cell r="K432" t="str">
            <v xml:space="preserve"> </v>
          </cell>
          <cell r="L432" t="str">
            <v xml:space="preserve"> </v>
          </cell>
          <cell r="M432" t="str">
            <v>Y</v>
          </cell>
          <cell r="N432" t="str">
            <v xml:space="preserve"> </v>
          </cell>
          <cell r="O432" t="str">
            <v xml:space="preserve"> </v>
          </cell>
          <cell r="P432" t="str">
            <v xml:space="preserve"> </v>
          </cell>
          <cell r="Q432" t="str">
            <v xml:space="preserve"> </v>
          </cell>
          <cell r="R432" t="str">
            <v xml:space="preserve"> </v>
          </cell>
          <cell r="S432" t="str">
            <v xml:space="preserve"> </v>
          </cell>
          <cell r="T432" t="str">
            <v xml:space="preserve"> </v>
          </cell>
          <cell r="U432" t="str">
            <v xml:space="preserve"> </v>
          </cell>
          <cell r="V432" t="str">
            <v xml:space="preserve"> </v>
          </cell>
          <cell r="W432" t="str">
            <v xml:space="preserve"> </v>
          </cell>
          <cell r="X432" t="str">
            <v xml:space="preserve"> </v>
          </cell>
          <cell r="Y432" t="str">
            <v xml:space="preserve"> </v>
          </cell>
          <cell r="Z432" t="str">
            <v xml:space="preserve"> </v>
          </cell>
          <cell r="AA432">
            <v>2</v>
          </cell>
        </row>
        <row r="433">
          <cell r="A433">
            <v>770223</v>
          </cell>
          <cell r="B433" t="str">
            <v xml:space="preserve"> </v>
          </cell>
          <cell r="C433" t="str">
            <v xml:space="preserve"> </v>
          </cell>
          <cell r="D433" t="str">
            <v xml:space="preserve"> </v>
          </cell>
          <cell r="E433" t="str">
            <v xml:space="preserve"> </v>
          </cell>
          <cell r="F433" t="str">
            <v xml:space="preserve"> </v>
          </cell>
          <cell r="G433" t="str">
            <v xml:space="preserve"> </v>
          </cell>
          <cell r="H433" t="str">
            <v xml:space="preserve"> </v>
          </cell>
          <cell r="I433" t="str">
            <v xml:space="preserve"> </v>
          </cell>
          <cell r="J433" t="str">
            <v xml:space="preserve"> </v>
          </cell>
          <cell r="K433" t="str">
            <v xml:space="preserve"> </v>
          </cell>
          <cell r="L433" t="str">
            <v xml:space="preserve"> </v>
          </cell>
          <cell r="M433" t="str">
            <v>Y</v>
          </cell>
          <cell r="N433" t="str">
            <v xml:space="preserve"> </v>
          </cell>
          <cell r="O433" t="str">
            <v xml:space="preserve"> </v>
          </cell>
          <cell r="P433" t="str">
            <v xml:space="preserve"> </v>
          </cell>
          <cell r="Q433" t="str">
            <v xml:space="preserve"> </v>
          </cell>
          <cell r="R433" t="str">
            <v xml:space="preserve"> </v>
          </cell>
          <cell r="S433" t="str">
            <v xml:space="preserve"> </v>
          </cell>
          <cell r="T433" t="str">
            <v xml:space="preserve"> </v>
          </cell>
          <cell r="U433" t="str">
            <v xml:space="preserve"> </v>
          </cell>
          <cell r="V433" t="str">
            <v xml:space="preserve"> </v>
          </cell>
          <cell r="W433" t="str">
            <v xml:space="preserve"> </v>
          </cell>
          <cell r="X433" t="str">
            <v xml:space="preserve"> </v>
          </cell>
          <cell r="Y433" t="str">
            <v xml:space="preserve"> </v>
          </cell>
          <cell r="Z433" t="str">
            <v xml:space="preserve"> </v>
          </cell>
          <cell r="AA433">
            <v>2</v>
          </cell>
        </row>
        <row r="434">
          <cell r="A434">
            <v>770228</v>
          </cell>
          <cell r="B434" t="str">
            <v xml:space="preserve"> </v>
          </cell>
          <cell r="C434" t="str">
            <v>Y</v>
          </cell>
          <cell r="D434" t="str">
            <v xml:space="preserve"> </v>
          </cell>
          <cell r="E434" t="str">
            <v xml:space="preserve"> </v>
          </cell>
          <cell r="F434" t="str">
            <v xml:space="preserve"> </v>
          </cell>
          <cell r="G434" t="str">
            <v xml:space="preserve"> </v>
          </cell>
          <cell r="H434" t="str">
            <v xml:space="preserve"> </v>
          </cell>
          <cell r="I434" t="str">
            <v xml:space="preserve"> </v>
          </cell>
          <cell r="J434" t="str">
            <v xml:space="preserve"> </v>
          </cell>
          <cell r="K434" t="str">
            <v xml:space="preserve"> </v>
          </cell>
          <cell r="L434" t="str">
            <v xml:space="preserve"> </v>
          </cell>
          <cell r="M434" t="str">
            <v xml:space="preserve"> </v>
          </cell>
          <cell r="N434" t="str">
            <v xml:space="preserve"> </v>
          </cell>
          <cell r="O434" t="str">
            <v xml:space="preserve"> </v>
          </cell>
          <cell r="P434" t="str">
            <v xml:space="preserve"> </v>
          </cell>
          <cell r="Q434" t="str">
            <v xml:space="preserve"> </v>
          </cell>
          <cell r="R434" t="str">
            <v xml:space="preserve"> </v>
          </cell>
          <cell r="S434" t="str">
            <v xml:space="preserve"> </v>
          </cell>
          <cell r="T434" t="str">
            <v xml:space="preserve"> </v>
          </cell>
          <cell r="U434" t="str">
            <v xml:space="preserve"> </v>
          </cell>
          <cell r="V434" t="str">
            <v xml:space="preserve"> </v>
          </cell>
          <cell r="W434" t="str">
            <v xml:space="preserve"> </v>
          </cell>
          <cell r="X434" t="str">
            <v xml:space="preserve"> </v>
          </cell>
          <cell r="Y434" t="str">
            <v xml:space="preserve"> </v>
          </cell>
          <cell r="Z434" t="str">
            <v xml:space="preserve"> </v>
          </cell>
          <cell r="AA434">
            <v>2</v>
          </cell>
        </row>
        <row r="435">
          <cell r="A435">
            <v>770231</v>
          </cell>
          <cell r="B435" t="str">
            <v xml:space="preserve"> </v>
          </cell>
          <cell r="C435" t="str">
            <v xml:space="preserve"> </v>
          </cell>
          <cell r="D435" t="str">
            <v xml:space="preserve"> </v>
          </cell>
          <cell r="E435" t="str">
            <v xml:space="preserve"> </v>
          </cell>
          <cell r="F435" t="str">
            <v xml:space="preserve"> </v>
          </cell>
          <cell r="G435" t="str">
            <v xml:space="preserve"> </v>
          </cell>
          <cell r="H435" t="str">
            <v xml:space="preserve"> </v>
          </cell>
          <cell r="I435" t="str">
            <v xml:space="preserve"> </v>
          </cell>
          <cell r="J435" t="str">
            <v xml:space="preserve"> </v>
          </cell>
          <cell r="K435" t="str">
            <v xml:space="preserve"> </v>
          </cell>
          <cell r="L435" t="str">
            <v xml:space="preserve"> </v>
          </cell>
          <cell r="M435" t="str">
            <v>Y</v>
          </cell>
          <cell r="N435" t="str">
            <v xml:space="preserve"> </v>
          </cell>
          <cell r="O435" t="str">
            <v xml:space="preserve"> </v>
          </cell>
          <cell r="P435" t="str">
            <v xml:space="preserve"> </v>
          </cell>
          <cell r="Q435" t="str">
            <v xml:space="preserve"> </v>
          </cell>
          <cell r="R435" t="str">
            <v xml:space="preserve"> </v>
          </cell>
          <cell r="S435" t="str">
            <v xml:space="preserve"> </v>
          </cell>
          <cell r="T435" t="str">
            <v xml:space="preserve"> </v>
          </cell>
          <cell r="U435" t="str">
            <v xml:space="preserve"> </v>
          </cell>
          <cell r="V435" t="str">
            <v xml:space="preserve"> </v>
          </cell>
          <cell r="W435" t="str">
            <v xml:space="preserve"> </v>
          </cell>
          <cell r="X435" t="str">
            <v xml:space="preserve"> </v>
          </cell>
          <cell r="Y435" t="str">
            <v xml:space="preserve"> </v>
          </cell>
          <cell r="Z435" t="str">
            <v xml:space="preserve"> </v>
          </cell>
          <cell r="AA435">
            <v>2</v>
          </cell>
        </row>
        <row r="436">
          <cell r="A436">
            <v>770236</v>
          </cell>
          <cell r="B436" t="str">
            <v xml:space="preserve"> </v>
          </cell>
          <cell r="C436" t="str">
            <v xml:space="preserve"> </v>
          </cell>
          <cell r="D436" t="str">
            <v xml:space="preserve"> </v>
          </cell>
          <cell r="E436" t="str">
            <v xml:space="preserve"> </v>
          </cell>
          <cell r="F436" t="str">
            <v xml:space="preserve"> </v>
          </cell>
          <cell r="G436" t="str">
            <v xml:space="preserve"> </v>
          </cell>
          <cell r="H436" t="str">
            <v xml:space="preserve"> </v>
          </cell>
          <cell r="I436" t="str">
            <v xml:space="preserve"> </v>
          </cell>
          <cell r="J436" t="str">
            <v xml:space="preserve"> </v>
          </cell>
          <cell r="K436" t="str">
            <v xml:space="preserve"> </v>
          </cell>
          <cell r="L436" t="str">
            <v xml:space="preserve"> </v>
          </cell>
          <cell r="M436" t="str">
            <v xml:space="preserve"> </v>
          </cell>
          <cell r="N436" t="str">
            <v xml:space="preserve"> </v>
          </cell>
          <cell r="O436" t="str">
            <v xml:space="preserve"> </v>
          </cell>
          <cell r="P436" t="str">
            <v xml:space="preserve"> </v>
          </cell>
          <cell r="Q436" t="str">
            <v xml:space="preserve"> </v>
          </cell>
          <cell r="R436" t="str">
            <v>Y</v>
          </cell>
          <cell r="S436" t="str">
            <v xml:space="preserve"> </v>
          </cell>
          <cell r="T436" t="str">
            <v xml:space="preserve"> </v>
          </cell>
          <cell r="U436" t="str">
            <v xml:space="preserve"> </v>
          </cell>
          <cell r="V436" t="str">
            <v xml:space="preserve"> </v>
          </cell>
          <cell r="W436" t="str">
            <v xml:space="preserve"> </v>
          </cell>
          <cell r="X436" t="str">
            <v xml:space="preserve"> </v>
          </cell>
          <cell r="Y436" t="str">
            <v xml:space="preserve"> </v>
          </cell>
          <cell r="Z436" t="str">
            <v xml:space="preserve"> </v>
          </cell>
          <cell r="AA436">
            <v>2</v>
          </cell>
        </row>
        <row r="437">
          <cell r="A437">
            <v>770243</v>
          </cell>
          <cell r="B437" t="str">
            <v xml:space="preserve"> </v>
          </cell>
          <cell r="C437" t="str">
            <v xml:space="preserve"> </v>
          </cell>
          <cell r="D437" t="str">
            <v xml:space="preserve"> </v>
          </cell>
          <cell r="E437" t="str">
            <v xml:space="preserve"> </v>
          </cell>
          <cell r="F437" t="str">
            <v xml:space="preserve"> </v>
          </cell>
          <cell r="G437" t="str">
            <v xml:space="preserve"> </v>
          </cell>
          <cell r="H437" t="str">
            <v xml:space="preserve"> </v>
          </cell>
          <cell r="I437" t="str">
            <v xml:space="preserve"> </v>
          </cell>
          <cell r="J437" t="str">
            <v xml:space="preserve"> </v>
          </cell>
          <cell r="K437" t="str">
            <v xml:space="preserve"> </v>
          </cell>
          <cell r="L437" t="str">
            <v xml:space="preserve"> </v>
          </cell>
          <cell r="M437" t="str">
            <v>Y</v>
          </cell>
          <cell r="N437" t="str">
            <v xml:space="preserve"> </v>
          </cell>
          <cell r="O437" t="str">
            <v xml:space="preserve"> </v>
          </cell>
          <cell r="P437" t="str">
            <v xml:space="preserve"> </v>
          </cell>
          <cell r="Q437" t="str">
            <v xml:space="preserve"> </v>
          </cell>
          <cell r="R437" t="str">
            <v xml:space="preserve"> </v>
          </cell>
          <cell r="S437" t="str">
            <v xml:space="preserve"> </v>
          </cell>
          <cell r="T437" t="str">
            <v xml:space="preserve"> </v>
          </cell>
          <cell r="U437" t="str">
            <v xml:space="preserve"> </v>
          </cell>
          <cell r="V437" t="str">
            <v xml:space="preserve"> </v>
          </cell>
          <cell r="W437" t="str">
            <v xml:space="preserve"> </v>
          </cell>
          <cell r="X437" t="str">
            <v xml:space="preserve"> </v>
          </cell>
          <cell r="Y437" t="str">
            <v xml:space="preserve"> </v>
          </cell>
          <cell r="Z437" t="str">
            <v xml:space="preserve"> </v>
          </cell>
          <cell r="AA437">
            <v>2</v>
          </cell>
        </row>
        <row r="438">
          <cell r="A438">
            <v>770246</v>
          </cell>
          <cell r="B438" t="str">
            <v xml:space="preserve"> </v>
          </cell>
          <cell r="C438" t="str">
            <v>Y</v>
          </cell>
          <cell r="D438" t="str">
            <v xml:space="preserve"> </v>
          </cell>
          <cell r="E438" t="str">
            <v xml:space="preserve"> </v>
          </cell>
          <cell r="F438" t="str">
            <v xml:space="preserve"> </v>
          </cell>
          <cell r="G438" t="str">
            <v xml:space="preserve"> </v>
          </cell>
          <cell r="H438" t="str">
            <v xml:space="preserve"> </v>
          </cell>
          <cell r="I438" t="str">
            <v xml:space="preserve"> </v>
          </cell>
          <cell r="J438" t="str">
            <v xml:space="preserve"> </v>
          </cell>
          <cell r="K438" t="str">
            <v xml:space="preserve"> </v>
          </cell>
          <cell r="L438" t="str">
            <v xml:space="preserve"> </v>
          </cell>
          <cell r="M438" t="str">
            <v xml:space="preserve"> </v>
          </cell>
          <cell r="N438" t="str">
            <v xml:space="preserve"> </v>
          </cell>
          <cell r="O438" t="str">
            <v xml:space="preserve"> </v>
          </cell>
          <cell r="P438" t="str">
            <v xml:space="preserve"> </v>
          </cell>
          <cell r="Q438" t="str">
            <v xml:space="preserve"> </v>
          </cell>
          <cell r="R438" t="str">
            <v xml:space="preserve"> </v>
          </cell>
          <cell r="S438" t="str">
            <v xml:space="preserve"> </v>
          </cell>
          <cell r="T438" t="str">
            <v xml:space="preserve"> </v>
          </cell>
          <cell r="U438" t="str">
            <v xml:space="preserve"> </v>
          </cell>
          <cell r="V438" t="str">
            <v xml:space="preserve"> </v>
          </cell>
          <cell r="W438" t="str">
            <v xml:space="preserve"> </v>
          </cell>
          <cell r="X438" t="str">
            <v xml:space="preserve"> </v>
          </cell>
          <cell r="Y438" t="str">
            <v xml:space="preserve"> </v>
          </cell>
          <cell r="Z438" t="str">
            <v xml:space="preserve"> </v>
          </cell>
          <cell r="AA438">
            <v>2</v>
          </cell>
        </row>
        <row r="439">
          <cell r="A439">
            <v>770257</v>
          </cell>
          <cell r="B439" t="str">
            <v xml:space="preserve"> </v>
          </cell>
          <cell r="C439" t="str">
            <v xml:space="preserve"> </v>
          </cell>
          <cell r="D439" t="str">
            <v xml:space="preserve"> </v>
          </cell>
          <cell r="E439" t="str">
            <v xml:space="preserve"> </v>
          </cell>
          <cell r="F439" t="str">
            <v xml:space="preserve"> </v>
          </cell>
          <cell r="G439" t="str">
            <v xml:space="preserve"> </v>
          </cell>
          <cell r="H439" t="str">
            <v xml:space="preserve"> </v>
          </cell>
          <cell r="I439" t="str">
            <v xml:space="preserve"> </v>
          </cell>
          <cell r="J439" t="str">
            <v xml:space="preserve"> </v>
          </cell>
          <cell r="K439" t="str">
            <v xml:space="preserve"> </v>
          </cell>
          <cell r="L439" t="str">
            <v xml:space="preserve"> </v>
          </cell>
          <cell r="M439" t="str">
            <v>Y</v>
          </cell>
          <cell r="N439" t="str">
            <v xml:space="preserve"> </v>
          </cell>
          <cell r="O439" t="str">
            <v xml:space="preserve"> </v>
          </cell>
          <cell r="P439" t="str">
            <v xml:space="preserve"> </v>
          </cell>
          <cell r="Q439" t="str">
            <v xml:space="preserve"> </v>
          </cell>
          <cell r="R439" t="str">
            <v xml:space="preserve"> </v>
          </cell>
          <cell r="S439" t="str">
            <v xml:space="preserve"> </v>
          </cell>
          <cell r="T439" t="str">
            <v xml:space="preserve"> </v>
          </cell>
          <cell r="U439" t="str">
            <v xml:space="preserve"> </v>
          </cell>
          <cell r="V439" t="str">
            <v xml:space="preserve"> </v>
          </cell>
          <cell r="W439" t="str">
            <v xml:space="preserve"> </v>
          </cell>
          <cell r="X439" t="str">
            <v xml:space="preserve"> </v>
          </cell>
          <cell r="Y439" t="str">
            <v xml:space="preserve"> </v>
          </cell>
          <cell r="Z439" t="str">
            <v xml:space="preserve"> </v>
          </cell>
          <cell r="AA439">
            <v>2</v>
          </cell>
        </row>
        <row r="440">
          <cell r="A440">
            <v>770261</v>
          </cell>
          <cell r="B440" t="str">
            <v xml:space="preserve"> </v>
          </cell>
          <cell r="C440" t="str">
            <v xml:space="preserve"> </v>
          </cell>
          <cell r="D440" t="str">
            <v xml:space="preserve"> </v>
          </cell>
          <cell r="E440" t="str">
            <v xml:space="preserve"> </v>
          </cell>
          <cell r="F440" t="str">
            <v xml:space="preserve"> </v>
          </cell>
          <cell r="G440" t="str">
            <v xml:space="preserve"> </v>
          </cell>
          <cell r="H440" t="str">
            <v xml:space="preserve"> </v>
          </cell>
          <cell r="I440" t="str">
            <v xml:space="preserve"> </v>
          </cell>
          <cell r="J440" t="str">
            <v xml:space="preserve"> </v>
          </cell>
          <cell r="K440" t="str">
            <v xml:space="preserve"> </v>
          </cell>
          <cell r="L440" t="str">
            <v xml:space="preserve"> </v>
          </cell>
          <cell r="M440" t="str">
            <v xml:space="preserve"> </v>
          </cell>
          <cell r="N440" t="str">
            <v xml:space="preserve"> </v>
          </cell>
          <cell r="O440" t="str">
            <v xml:space="preserve"> </v>
          </cell>
          <cell r="P440" t="str">
            <v xml:space="preserve"> </v>
          </cell>
          <cell r="Q440" t="str">
            <v xml:space="preserve"> </v>
          </cell>
          <cell r="R440" t="str">
            <v xml:space="preserve"> </v>
          </cell>
          <cell r="S440" t="str">
            <v xml:space="preserve"> </v>
          </cell>
          <cell r="T440" t="str">
            <v xml:space="preserve"> </v>
          </cell>
          <cell r="U440" t="str">
            <v xml:space="preserve"> </v>
          </cell>
          <cell r="V440" t="str">
            <v xml:space="preserve"> </v>
          </cell>
          <cell r="W440" t="str">
            <v>Y</v>
          </cell>
          <cell r="X440" t="str">
            <v xml:space="preserve"> </v>
          </cell>
          <cell r="Y440" t="str">
            <v xml:space="preserve"> </v>
          </cell>
          <cell r="Z440" t="str">
            <v xml:space="preserve"> </v>
          </cell>
          <cell r="AA440">
            <v>2</v>
          </cell>
        </row>
        <row r="441">
          <cell r="A441">
            <v>770271</v>
          </cell>
          <cell r="B441" t="str">
            <v xml:space="preserve"> </v>
          </cell>
          <cell r="C441" t="str">
            <v xml:space="preserve"> </v>
          </cell>
          <cell r="D441" t="str">
            <v xml:space="preserve"> </v>
          </cell>
          <cell r="E441" t="str">
            <v xml:space="preserve"> </v>
          </cell>
          <cell r="F441" t="str">
            <v xml:space="preserve"> </v>
          </cell>
          <cell r="G441" t="str">
            <v xml:space="preserve"> </v>
          </cell>
          <cell r="H441" t="str">
            <v>Y</v>
          </cell>
          <cell r="I441" t="str">
            <v xml:space="preserve"> </v>
          </cell>
          <cell r="J441" t="str">
            <v xml:space="preserve"> </v>
          </cell>
          <cell r="K441" t="str">
            <v xml:space="preserve"> </v>
          </cell>
          <cell r="L441" t="str">
            <v xml:space="preserve"> </v>
          </cell>
          <cell r="M441" t="str">
            <v xml:space="preserve"> </v>
          </cell>
          <cell r="N441" t="str">
            <v xml:space="preserve"> </v>
          </cell>
          <cell r="O441" t="str">
            <v xml:space="preserve"> </v>
          </cell>
          <cell r="P441" t="str">
            <v xml:space="preserve"> </v>
          </cell>
          <cell r="Q441" t="str">
            <v xml:space="preserve"> </v>
          </cell>
          <cell r="R441" t="str">
            <v xml:space="preserve"> </v>
          </cell>
          <cell r="S441" t="str">
            <v xml:space="preserve"> </v>
          </cell>
          <cell r="T441" t="str">
            <v xml:space="preserve"> </v>
          </cell>
          <cell r="U441" t="str">
            <v xml:space="preserve"> </v>
          </cell>
          <cell r="V441" t="str">
            <v xml:space="preserve"> </v>
          </cell>
          <cell r="W441" t="str">
            <v xml:space="preserve"> </v>
          </cell>
          <cell r="X441" t="str">
            <v xml:space="preserve"> </v>
          </cell>
          <cell r="Y441" t="str">
            <v xml:space="preserve"> </v>
          </cell>
          <cell r="Z441" t="str">
            <v xml:space="preserve"> </v>
          </cell>
          <cell r="AA441">
            <v>2</v>
          </cell>
        </row>
        <row r="442">
          <cell r="A442">
            <v>770279</v>
          </cell>
          <cell r="B442" t="str">
            <v xml:space="preserve"> </v>
          </cell>
          <cell r="C442" t="str">
            <v xml:space="preserve"> </v>
          </cell>
          <cell r="D442" t="str">
            <v xml:space="preserve"> </v>
          </cell>
          <cell r="E442" t="str">
            <v xml:space="preserve"> </v>
          </cell>
          <cell r="F442" t="str">
            <v xml:space="preserve"> </v>
          </cell>
          <cell r="G442" t="str">
            <v xml:space="preserve"> </v>
          </cell>
          <cell r="H442" t="str">
            <v>Y</v>
          </cell>
          <cell r="I442" t="str">
            <v xml:space="preserve"> </v>
          </cell>
          <cell r="J442" t="str">
            <v xml:space="preserve"> </v>
          </cell>
          <cell r="K442" t="str">
            <v xml:space="preserve"> </v>
          </cell>
          <cell r="L442" t="str">
            <v xml:space="preserve"> </v>
          </cell>
          <cell r="M442" t="str">
            <v xml:space="preserve"> </v>
          </cell>
          <cell r="N442" t="str">
            <v xml:space="preserve"> </v>
          </cell>
          <cell r="O442" t="str">
            <v xml:space="preserve"> </v>
          </cell>
          <cell r="P442" t="str">
            <v xml:space="preserve"> </v>
          </cell>
          <cell r="Q442" t="str">
            <v xml:space="preserve"> </v>
          </cell>
          <cell r="R442" t="str">
            <v xml:space="preserve"> </v>
          </cell>
          <cell r="S442" t="str">
            <v xml:space="preserve"> </v>
          </cell>
          <cell r="T442" t="str">
            <v xml:space="preserve"> </v>
          </cell>
          <cell r="U442" t="str">
            <v xml:space="preserve"> </v>
          </cell>
          <cell r="V442" t="str">
            <v xml:space="preserve"> </v>
          </cell>
          <cell r="W442" t="str">
            <v xml:space="preserve"> </v>
          </cell>
          <cell r="X442" t="str">
            <v xml:space="preserve"> </v>
          </cell>
          <cell r="Y442" t="str">
            <v xml:space="preserve"> </v>
          </cell>
          <cell r="Z442" t="str">
            <v xml:space="preserve"> </v>
          </cell>
          <cell r="AA442">
            <v>2</v>
          </cell>
        </row>
        <row r="443">
          <cell r="A443">
            <v>770275</v>
          </cell>
          <cell r="B443" t="str">
            <v xml:space="preserve"> </v>
          </cell>
          <cell r="C443" t="str">
            <v xml:space="preserve"> </v>
          </cell>
          <cell r="D443" t="str">
            <v xml:space="preserve"> </v>
          </cell>
          <cell r="E443" t="str">
            <v xml:space="preserve"> </v>
          </cell>
          <cell r="F443" t="str">
            <v xml:space="preserve"> </v>
          </cell>
          <cell r="G443" t="str">
            <v xml:space="preserve"> </v>
          </cell>
          <cell r="H443" t="str">
            <v>Y</v>
          </cell>
          <cell r="I443" t="str">
            <v xml:space="preserve"> </v>
          </cell>
          <cell r="J443" t="str">
            <v xml:space="preserve"> </v>
          </cell>
          <cell r="K443" t="str">
            <v xml:space="preserve"> </v>
          </cell>
          <cell r="L443" t="str">
            <v xml:space="preserve"> </v>
          </cell>
          <cell r="M443" t="str">
            <v xml:space="preserve"> </v>
          </cell>
          <cell r="N443" t="str">
            <v xml:space="preserve"> </v>
          </cell>
          <cell r="O443" t="str">
            <v xml:space="preserve"> </v>
          </cell>
          <cell r="P443" t="str">
            <v xml:space="preserve"> </v>
          </cell>
          <cell r="Q443" t="str">
            <v xml:space="preserve"> </v>
          </cell>
          <cell r="R443" t="str">
            <v xml:space="preserve"> </v>
          </cell>
          <cell r="S443" t="str">
            <v xml:space="preserve"> </v>
          </cell>
          <cell r="T443" t="str">
            <v xml:space="preserve"> </v>
          </cell>
          <cell r="U443" t="str">
            <v xml:space="preserve"> </v>
          </cell>
          <cell r="V443" t="str">
            <v xml:space="preserve"> </v>
          </cell>
          <cell r="W443" t="str">
            <v xml:space="preserve"> </v>
          </cell>
          <cell r="X443" t="str">
            <v xml:space="preserve"> </v>
          </cell>
          <cell r="Y443" t="str">
            <v xml:space="preserve"> </v>
          </cell>
          <cell r="Z443" t="str">
            <v xml:space="preserve"> </v>
          </cell>
          <cell r="AA443">
            <v>2</v>
          </cell>
        </row>
        <row r="444">
          <cell r="A444">
            <v>770284</v>
          </cell>
          <cell r="B444" t="str">
            <v xml:space="preserve"> </v>
          </cell>
          <cell r="C444" t="str">
            <v xml:space="preserve"> </v>
          </cell>
          <cell r="D444" t="str">
            <v xml:space="preserve"> </v>
          </cell>
          <cell r="E444" t="str">
            <v xml:space="preserve"> </v>
          </cell>
          <cell r="F444" t="str">
            <v xml:space="preserve"> </v>
          </cell>
          <cell r="G444" t="str">
            <v xml:space="preserve"> </v>
          </cell>
          <cell r="H444" t="str">
            <v xml:space="preserve"> </v>
          </cell>
          <cell r="I444" t="str">
            <v xml:space="preserve"> </v>
          </cell>
          <cell r="J444" t="str">
            <v xml:space="preserve"> </v>
          </cell>
          <cell r="K444" t="str">
            <v xml:space="preserve"> </v>
          </cell>
          <cell r="L444" t="str">
            <v xml:space="preserve"> </v>
          </cell>
          <cell r="M444" t="str">
            <v xml:space="preserve"> </v>
          </cell>
          <cell r="N444" t="str">
            <v>Y</v>
          </cell>
          <cell r="O444" t="str">
            <v xml:space="preserve"> </v>
          </cell>
          <cell r="P444" t="str">
            <v xml:space="preserve"> </v>
          </cell>
          <cell r="Q444" t="str">
            <v xml:space="preserve"> </v>
          </cell>
          <cell r="R444" t="str">
            <v xml:space="preserve"> </v>
          </cell>
          <cell r="S444" t="str">
            <v xml:space="preserve"> </v>
          </cell>
          <cell r="T444" t="str">
            <v xml:space="preserve"> </v>
          </cell>
          <cell r="U444" t="str">
            <v xml:space="preserve"> </v>
          </cell>
          <cell r="V444" t="str">
            <v xml:space="preserve"> </v>
          </cell>
          <cell r="W444" t="str">
            <v xml:space="preserve"> </v>
          </cell>
          <cell r="X444" t="str">
            <v xml:space="preserve"> </v>
          </cell>
          <cell r="Y444" t="str">
            <v xml:space="preserve"> </v>
          </cell>
          <cell r="Z444" t="str">
            <v xml:space="preserve"> </v>
          </cell>
          <cell r="AA444">
            <v>3</v>
          </cell>
        </row>
        <row r="445">
          <cell r="A445">
            <v>770292</v>
          </cell>
          <cell r="B445" t="str">
            <v xml:space="preserve"> </v>
          </cell>
          <cell r="C445" t="str">
            <v>Y</v>
          </cell>
          <cell r="D445" t="str">
            <v xml:space="preserve"> </v>
          </cell>
          <cell r="E445" t="str">
            <v xml:space="preserve"> </v>
          </cell>
          <cell r="F445" t="str">
            <v xml:space="preserve"> </v>
          </cell>
          <cell r="G445" t="str">
            <v xml:space="preserve"> </v>
          </cell>
          <cell r="H445" t="str">
            <v xml:space="preserve"> </v>
          </cell>
          <cell r="I445" t="str">
            <v xml:space="preserve"> </v>
          </cell>
          <cell r="J445" t="str">
            <v xml:space="preserve"> </v>
          </cell>
          <cell r="K445" t="str">
            <v xml:space="preserve"> </v>
          </cell>
          <cell r="L445" t="str">
            <v xml:space="preserve"> </v>
          </cell>
          <cell r="M445" t="str">
            <v xml:space="preserve"> </v>
          </cell>
          <cell r="N445" t="str">
            <v xml:space="preserve"> </v>
          </cell>
          <cell r="O445" t="str">
            <v xml:space="preserve"> </v>
          </cell>
          <cell r="P445" t="str">
            <v xml:space="preserve"> </v>
          </cell>
          <cell r="Q445" t="str">
            <v xml:space="preserve"> </v>
          </cell>
          <cell r="R445" t="str">
            <v xml:space="preserve"> </v>
          </cell>
          <cell r="S445" t="str">
            <v xml:space="preserve"> </v>
          </cell>
          <cell r="T445" t="str">
            <v xml:space="preserve"> </v>
          </cell>
          <cell r="U445" t="str">
            <v xml:space="preserve"> </v>
          </cell>
          <cell r="V445" t="str">
            <v xml:space="preserve"> </v>
          </cell>
          <cell r="W445" t="str">
            <v xml:space="preserve"> </v>
          </cell>
          <cell r="X445" t="str">
            <v xml:space="preserve"> </v>
          </cell>
          <cell r="Y445" t="str">
            <v xml:space="preserve"> </v>
          </cell>
          <cell r="Z445" t="str">
            <v xml:space="preserve"> </v>
          </cell>
          <cell r="AA445">
            <v>2</v>
          </cell>
        </row>
        <row r="446">
          <cell r="A446">
            <v>770294</v>
          </cell>
          <cell r="B446" t="str">
            <v xml:space="preserve"> </v>
          </cell>
          <cell r="C446" t="str">
            <v xml:space="preserve"> </v>
          </cell>
          <cell r="D446" t="str">
            <v xml:space="preserve"> </v>
          </cell>
          <cell r="E446" t="str">
            <v xml:space="preserve"> </v>
          </cell>
          <cell r="F446" t="str">
            <v xml:space="preserve"> </v>
          </cell>
          <cell r="G446" t="str">
            <v xml:space="preserve"> </v>
          </cell>
          <cell r="H446" t="str">
            <v xml:space="preserve"> </v>
          </cell>
          <cell r="I446" t="str">
            <v xml:space="preserve"> </v>
          </cell>
          <cell r="J446" t="str">
            <v xml:space="preserve"> </v>
          </cell>
          <cell r="K446" t="str">
            <v xml:space="preserve"> </v>
          </cell>
          <cell r="L446" t="str">
            <v xml:space="preserve"> </v>
          </cell>
          <cell r="M446" t="str">
            <v>Y</v>
          </cell>
          <cell r="N446" t="str">
            <v xml:space="preserve"> </v>
          </cell>
          <cell r="O446" t="str">
            <v xml:space="preserve"> </v>
          </cell>
          <cell r="P446" t="str">
            <v xml:space="preserve"> </v>
          </cell>
          <cell r="Q446" t="str">
            <v xml:space="preserve"> </v>
          </cell>
          <cell r="R446" t="str">
            <v xml:space="preserve"> </v>
          </cell>
          <cell r="S446" t="str">
            <v xml:space="preserve"> </v>
          </cell>
          <cell r="T446" t="str">
            <v xml:space="preserve"> </v>
          </cell>
          <cell r="U446" t="str">
            <v xml:space="preserve"> </v>
          </cell>
          <cell r="V446" t="str">
            <v xml:space="preserve"> </v>
          </cell>
          <cell r="W446" t="str">
            <v xml:space="preserve"> </v>
          </cell>
          <cell r="X446" t="str">
            <v xml:space="preserve"> </v>
          </cell>
          <cell r="Y446" t="str">
            <v xml:space="preserve"> </v>
          </cell>
          <cell r="Z446" t="str">
            <v xml:space="preserve"> </v>
          </cell>
          <cell r="AA446">
            <v>2</v>
          </cell>
        </row>
        <row r="447">
          <cell r="A447">
            <v>770302</v>
          </cell>
          <cell r="B447" t="str">
            <v xml:space="preserve"> </v>
          </cell>
          <cell r="C447" t="str">
            <v xml:space="preserve"> </v>
          </cell>
          <cell r="D447" t="str">
            <v xml:space="preserve"> </v>
          </cell>
          <cell r="E447" t="str">
            <v xml:space="preserve"> </v>
          </cell>
          <cell r="F447" t="str">
            <v xml:space="preserve"> </v>
          </cell>
          <cell r="G447" t="str">
            <v xml:space="preserve"> </v>
          </cell>
          <cell r="H447" t="str">
            <v>Y</v>
          </cell>
          <cell r="I447" t="str">
            <v xml:space="preserve"> </v>
          </cell>
          <cell r="J447" t="str">
            <v xml:space="preserve"> </v>
          </cell>
          <cell r="K447" t="str">
            <v xml:space="preserve"> </v>
          </cell>
          <cell r="L447" t="str">
            <v xml:space="preserve"> </v>
          </cell>
          <cell r="M447" t="str">
            <v xml:space="preserve"> </v>
          </cell>
          <cell r="N447" t="str">
            <v xml:space="preserve"> </v>
          </cell>
          <cell r="O447" t="str">
            <v xml:space="preserve"> </v>
          </cell>
          <cell r="P447" t="str">
            <v xml:space="preserve"> </v>
          </cell>
          <cell r="Q447" t="str">
            <v xml:space="preserve"> </v>
          </cell>
          <cell r="R447" t="str">
            <v xml:space="preserve"> </v>
          </cell>
          <cell r="S447" t="str">
            <v xml:space="preserve"> </v>
          </cell>
          <cell r="T447" t="str">
            <v xml:space="preserve"> </v>
          </cell>
          <cell r="U447" t="str">
            <v xml:space="preserve"> </v>
          </cell>
          <cell r="V447" t="str">
            <v xml:space="preserve"> </v>
          </cell>
          <cell r="W447" t="str">
            <v xml:space="preserve"> </v>
          </cell>
          <cell r="X447" t="str">
            <v xml:space="preserve"> </v>
          </cell>
          <cell r="Y447" t="str">
            <v xml:space="preserve"> </v>
          </cell>
          <cell r="Z447" t="str">
            <v xml:space="preserve"> </v>
          </cell>
          <cell r="AA447">
            <v>2</v>
          </cell>
        </row>
        <row r="448">
          <cell r="A448">
            <v>770305</v>
          </cell>
          <cell r="B448" t="str">
            <v xml:space="preserve"> </v>
          </cell>
          <cell r="C448" t="str">
            <v xml:space="preserve"> </v>
          </cell>
          <cell r="D448" t="str">
            <v xml:space="preserve"> </v>
          </cell>
          <cell r="E448" t="str">
            <v xml:space="preserve"> </v>
          </cell>
          <cell r="F448" t="str">
            <v xml:space="preserve"> </v>
          </cell>
          <cell r="G448" t="str">
            <v xml:space="preserve"> </v>
          </cell>
          <cell r="H448" t="str">
            <v>Y</v>
          </cell>
          <cell r="I448" t="str">
            <v xml:space="preserve"> </v>
          </cell>
          <cell r="J448" t="str">
            <v xml:space="preserve"> </v>
          </cell>
          <cell r="K448" t="str">
            <v xml:space="preserve"> </v>
          </cell>
          <cell r="L448" t="str">
            <v xml:space="preserve"> </v>
          </cell>
          <cell r="M448" t="str">
            <v xml:space="preserve"> </v>
          </cell>
          <cell r="N448" t="str">
            <v xml:space="preserve"> </v>
          </cell>
          <cell r="O448" t="str">
            <v xml:space="preserve"> </v>
          </cell>
          <cell r="P448" t="str">
            <v xml:space="preserve"> </v>
          </cell>
          <cell r="Q448" t="str">
            <v xml:space="preserve"> </v>
          </cell>
          <cell r="R448" t="str">
            <v xml:space="preserve"> </v>
          </cell>
          <cell r="S448" t="str">
            <v xml:space="preserve"> </v>
          </cell>
          <cell r="T448" t="str">
            <v xml:space="preserve"> </v>
          </cell>
          <cell r="U448" t="str">
            <v xml:space="preserve"> </v>
          </cell>
          <cell r="V448" t="str">
            <v xml:space="preserve"> </v>
          </cell>
          <cell r="W448" t="str">
            <v xml:space="preserve"> </v>
          </cell>
          <cell r="X448" t="str">
            <v xml:space="preserve"> </v>
          </cell>
          <cell r="Y448" t="str">
            <v xml:space="preserve"> </v>
          </cell>
          <cell r="Z448" t="str">
            <v xml:space="preserve"> </v>
          </cell>
          <cell r="AA448">
            <v>2</v>
          </cell>
        </row>
        <row r="449">
          <cell r="A449">
            <v>770319</v>
          </cell>
          <cell r="B449" t="str">
            <v xml:space="preserve"> </v>
          </cell>
          <cell r="C449" t="str">
            <v xml:space="preserve"> </v>
          </cell>
          <cell r="D449" t="str">
            <v xml:space="preserve"> </v>
          </cell>
          <cell r="E449" t="str">
            <v xml:space="preserve"> </v>
          </cell>
          <cell r="F449" t="str">
            <v xml:space="preserve"> </v>
          </cell>
          <cell r="G449" t="str">
            <v xml:space="preserve"> </v>
          </cell>
          <cell r="H449" t="str">
            <v>Y</v>
          </cell>
          <cell r="I449" t="str">
            <v xml:space="preserve"> </v>
          </cell>
          <cell r="J449" t="str">
            <v xml:space="preserve"> </v>
          </cell>
          <cell r="K449" t="str">
            <v xml:space="preserve"> </v>
          </cell>
          <cell r="L449" t="str">
            <v xml:space="preserve"> </v>
          </cell>
          <cell r="M449" t="str">
            <v xml:space="preserve"> </v>
          </cell>
          <cell r="N449" t="str">
            <v xml:space="preserve"> </v>
          </cell>
          <cell r="O449" t="str">
            <v xml:space="preserve"> </v>
          </cell>
          <cell r="P449" t="str">
            <v xml:space="preserve"> </v>
          </cell>
          <cell r="Q449" t="str">
            <v xml:space="preserve"> </v>
          </cell>
          <cell r="R449" t="str">
            <v xml:space="preserve"> </v>
          </cell>
          <cell r="S449" t="str">
            <v xml:space="preserve"> </v>
          </cell>
          <cell r="T449" t="str">
            <v xml:space="preserve"> </v>
          </cell>
          <cell r="U449" t="str">
            <v xml:space="preserve"> </v>
          </cell>
          <cell r="V449" t="str">
            <v xml:space="preserve"> </v>
          </cell>
          <cell r="W449" t="str">
            <v xml:space="preserve"> </v>
          </cell>
          <cell r="X449" t="str">
            <v xml:space="preserve"> </v>
          </cell>
          <cell r="Y449" t="str">
            <v xml:space="preserve"> </v>
          </cell>
          <cell r="Z449" t="str">
            <v xml:space="preserve"> </v>
          </cell>
          <cell r="AA449">
            <v>2</v>
          </cell>
        </row>
        <row r="450">
          <cell r="A450">
            <v>770329</v>
          </cell>
          <cell r="B450" t="str">
            <v xml:space="preserve"> </v>
          </cell>
          <cell r="C450" t="str">
            <v xml:space="preserve"> </v>
          </cell>
          <cell r="D450" t="str">
            <v xml:space="preserve"> </v>
          </cell>
          <cell r="E450" t="str">
            <v xml:space="preserve"> </v>
          </cell>
          <cell r="F450" t="str">
            <v xml:space="preserve"> </v>
          </cell>
          <cell r="G450" t="str">
            <v xml:space="preserve"> </v>
          </cell>
          <cell r="H450" t="str">
            <v>Y</v>
          </cell>
          <cell r="I450" t="str">
            <v xml:space="preserve"> </v>
          </cell>
          <cell r="J450" t="str">
            <v xml:space="preserve"> </v>
          </cell>
          <cell r="K450" t="str">
            <v xml:space="preserve"> </v>
          </cell>
          <cell r="L450" t="str">
            <v xml:space="preserve"> </v>
          </cell>
          <cell r="M450" t="str">
            <v xml:space="preserve"> </v>
          </cell>
          <cell r="N450" t="str">
            <v xml:space="preserve"> </v>
          </cell>
          <cell r="O450" t="str">
            <v xml:space="preserve"> </v>
          </cell>
          <cell r="P450" t="str">
            <v xml:space="preserve"> </v>
          </cell>
          <cell r="Q450" t="str">
            <v xml:space="preserve"> </v>
          </cell>
          <cell r="R450" t="str">
            <v xml:space="preserve"> </v>
          </cell>
          <cell r="S450" t="str">
            <v xml:space="preserve"> </v>
          </cell>
          <cell r="T450" t="str">
            <v xml:space="preserve"> </v>
          </cell>
          <cell r="U450" t="str">
            <v xml:space="preserve"> </v>
          </cell>
          <cell r="V450" t="str">
            <v xml:space="preserve"> </v>
          </cell>
          <cell r="W450" t="str">
            <v xml:space="preserve"> </v>
          </cell>
          <cell r="X450" t="str">
            <v xml:space="preserve"> </v>
          </cell>
          <cell r="Y450" t="str">
            <v xml:space="preserve"> </v>
          </cell>
          <cell r="Z450" t="str">
            <v xml:space="preserve"> </v>
          </cell>
          <cell r="AA450">
            <v>2</v>
          </cell>
        </row>
        <row r="451">
          <cell r="A451">
            <v>770335</v>
          </cell>
          <cell r="B451" t="str">
            <v xml:space="preserve"> </v>
          </cell>
          <cell r="C451" t="str">
            <v>Y</v>
          </cell>
          <cell r="D451" t="str">
            <v xml:space="preserve"> </v>
          </cell>
          <cell r="E451" t="str">
            <v xml:space="preserve"> </v>
          </cell>
          <cell r="F451" t="str">
            <v xml:space="preserve"> </v>
          </cell>
          <cell r="G451" t="str">
            <v xml:space="preserve"> </v>
          </cell>
          <cell r="H451" t="str">
            <v xml:space="preserve"> </v>
          </cell>
          <cell r="I451" t="str">
            <v xml:space="preserve"> </v>
          </cell>
          <cell r="J451" t="str">
            <v xml:space="preserve"> </v>
          </cell>
          <cell r="K451" t="str">
            <v xml:space="preserve"> </v>
          </cell>
          <cell r="L451" t="str">
            <v xml:space="preserve"> </v>
          </cell>
          <cell r="M451" t="str">
            <v xml:space="preserve"> </v>
          </cell>
          <cell r="N451" t="str">
            <v xml:space="preserve"> </v>
          </cell>
          <cell r="O451" t="str">
            <v xml:space="preserve"> </v>
          </cell>
          <cell r="P451" t="str">
            <v xml:space="preserve"> </v>
          </cell>
          <cell r="Q451" t="str">
            <v xml:space="preserve"> </v>
          </cell>
          <cell r="R451" t="str">
            <v xml:space="preserve"> </v>
          </cell>
          <cell r="S451" t="str">
            <v xml:space="preserve"> </v>
          </cell>
          <cell r="T451" t="str">
            <v xml:space="preserve"> </v>
          </cell>
          <cell r="U451" t="str">
            <v xml:space="preserve"> </v>
          </cell>
          <cell r="V451" t="str">
            <v xml:space="preserve"> </v>
          </cell>
          <cell r="W451" t="str">
            <v xml:space="preserve"> </v>
          </cell>
          <cell r="X451" t="str">
            <v xml:space="preserve"> </v>
          </cell>
          <cell r="Y451" t="str">
            <v xml:space="preserve"> </v>
          </cell>
          <cell r="Z451" t="str">
            <v xml:space="preserve"> </v>
          </cell>
          <cell r="AA451">
            <v>2</v>
          </cell>
        </row>
        <row r="452">
          <cell r="A452">
            <v>770340</v>
          </cell>
          <cell r="B452" t="str">
            <v xml:space="preserve"> </v>
          </cell>
          <cell r="C452" t="str">
            <v>Y</v>
          </cell>
          <cell r="D452" t="str">
            <v xml:space="preserve"> </v>
          </cell>
          <cell r="E452" t="str">
            <v xml:space="preserve"> </v>
          </cell>
          <cell r="F452" t="str">
            <v xml:space="preserve"> </v>
          </cell>
          <cell r="G452" t="str">
            <v xml:space="preserve"> </v>
          </cell>
          <cell r="H452" t="str">
            <v xml:space="preserve"> </v>
          </cell>
          <cell r="I452" t="str">
            <v xml:space="preserve"> </v>
          </cell>
          <cell r="J452" t="str">
            <v xml:space="preserve"> </v>
          </cell>
          <cell r="K452" t="str">
            <v xml:space="preserve"> </v>
          </cell>
          <cell r="L452" t="str">
            <v xml:space="preserve"> </v>
          </cell>
          <cell r="M452" t="str">
            <v xml:space="preserve"> </v>
          </cell>
          <cell r="N452" t="str">
            <v xml:space="preserve"> </v>
          </cell>
          <cell r="O452" t="str">
            <v xml:space="preserve"> </v>
          </cell>
          <cell r="P452" t="str">
            <v xml:space="preserve"> </v>
          </cell>
          <cell r="Q452" t="str">
            <v xml:space="preserve"> </v>
          </cell>
          <cell r="R452" t="str">
            <v xml:space="preserve"> </v>
          </cell>
          <cell r="S452" t="str">
            <v xml:space="preserve"> </v>
          </cell>
          <cell r="T452" t="str">
            <v xml:space="preserve"> </v>
          </cell>
          <cell r="U452" t="str">
            <v xml:space="preserve"> </v>
          </cell>
          <cell r="V452" t="str">
            <v xml:space="preserve"> </v>
          </cell>
          <cell r="W452" t="str">
            <v xml:space="preserve"> </v>
          </cell>
          <cell r="X452" t="str">
            <v xml:space="preserve"> </v>
          </cell>
          <cell r="Y452" t="str">
            <v xml:space="preserve"> </v>
          </cell>
          <cell r="Z452" t="str">
            <v xml:space="preserve"> </v>
          </cell>
          <cell r="AA452">
            <v>2</v>
          </cell>
        </row>
        <row r="453">
          <cell r="A453">
            <v>770343</v>
          </cell>
          <cell r="B453" t="str">
            <v xml:space="preserve"> </v>
          </cell>
          <cell r="C453" t="str">
            <v xml:space="preserve"> </v>
          </cell>
          <cell r="D453" t="str">
            <v xml:space="preserve"> </v>
          </cell>
          <cell r="E453" t="str">
            <v xml:space="preserve"> </v>
          </cell>
          <cell r="F453" t="str">
            <v xml:space="preserve"> </v>
          </cell>
          <cell r="G453" t="str">
            <v xml:space="preserve"> </v>
          </cell>
          <cell r="H453" t="str">
            <v xml:space="preserve"> </v>
          </cell>
          <cell r="I453" t="str">
            <v xml:space="preserve"> </v>
          </cell>
          <cell r="J453" t="str">
            <v xml:space="preserve"> </v>
          </cell>
          <cell r="K453" t="str">
            <v xml:space="preserve"> </v>
          </cell>
          <cell r="L453" t="str">
            <v xml:space="preserve"> </v>
          </cell>
          <cell r="M453" t="str">
            <v>Y</v>
          </cell>
          <cell r="N453" t="str">
            <v xml:space="preserve"> </v>
          </cell>
          <cell r="O453" t="str">
            <v xml:space="preserve"> </v>
          </cell>
          <cell r="P453" t="str">
            <v xml:space="preserve"> </v>
          </cell>
          <cell r="Q453" t="str">
            <v xml:space="preserve"> </v>
          </cell>
          <cell r="R453" t="str">
            <v xml:space="preserve"> </v>
          </cell>
          <cell r="S453" t="str">
            <v xml:space="preserve"> </v>
          </cell>
          <cell r="T453" t="str">
            <v xml:space="preserve"> </v>
          </cell>
          <cell r="U453" t="str">
            <v xml:space="preserve"> </v>
          </cell>
          <cell r="V453" t="str">
            <v xml:space="preserve"> </v>
          </cell>
          <cell r="W453" t="str">
            <v xml:space="preserve"> </v>
          </cell>
          <cell r="X453" t="str">
            <v xml:space="preserve"> </v>
          </cell>
          <cell r="Y453" t="str">
            <v xml:space="preserve"> </v>
          </cell>
          <cell r="Z453" t="str">
            <v xml:space="preserve"> </v>
          </cell>
          <cell r="AA453">
            <v>2</v>
          </cell>
        </row>
        <row r="454">
          <cell r="A454">
            <v>770346</v>
          </cell>
          <cell r="B454" t="str">
            <v xml:space="preserve"> </v>
          </cell>
          <cell r="C454" t="str">
            <v>Y</v>
          </cell>
          <cell r="D454" t="str">
            <v xml:space="preserve"> </v>
          </cell>
          <cell r="E454" t="str">
            <v xml:space="preserve"> </v>
          </cell>
          <cell r="F454" t="str">
            <v xml:space="preserve"> </v>
          </cell>
          <cell r="G454" t="str">
            <v xml:space="preserve"> </v>
          </cell>
          <cell r="H454" t="str">
            <v xml:space="preserve"> </v>
          </cell>
          <cell r="I454" t="str">
            <v xml:space="preserve"> </v>
          </cell>
          <cell r="J454" t="str">
            <v xml:space="preserve"> </v>
          </cell>
          <cell r="K454" t="str">
            <v xml:space="preserve"> </v>
          </cell>
          <cell r="L454" t="str">
            <v xml:space="preserve"> </v>
          </cell>
          <cell r="M454" t="str">
            <v xml:space="preserve"> </v>
          </cell>
          <cell r="N454" t="str">
            <v xml:space="preserve"> </v>
          </cell>
          <cell r="O454" t="str">
            <v xml:space="preserve"> </v>
          </cell>
          <cell r="P454" t="str">
            <v xml:space="preserve"> </v>
          </cell>
          <cell r="Q454" t="str">
            <v xml:space="preserve"> </v>
          </cell>
          <cell r="R454" t="str">
            <v xml:space="preserve"> </v>
          </cell>
          <cell r="S454" t="str">
            <v xml:space="preserve"> </v>
          </cell>
          <cell r="T454" t="str">
            <v xml:space="preserve"> </v>
          </cell>
          <cell r="U454" t="str">
            <v xml:space="preserve"> </v>
          </cell>
          <cell r="V454" t="str">
            <v xml:space="preserve"> </v>
          </cell>
          <cell r="W454" t="str">
            <v xml:space="preserve"> </v>
          </cell>
          <cell r="X454" t="str">
            <v xml:space="preserve"> </v>
          </cell>
          <cell r="Y454" t="str">
            <v xml:space="preserve"> </v>
          </cell>
          <cell r="Z454" t="str">
            <v xml:space="preserve"> </v>
          </cell>
          <cell r="AA454">
            <v>2</v>
          </cell>
        </row>
        <row r="455">
          <cell r="A455">
            <v>770350</v>
          </cell>
          <cell r="B455" t="str">
            <v xml:space="preserve"> </v>
          </cell>
          <cell r="C455" t="str">
            <v>Y</v>
          </cell>
          <cell r="D455" t="str">
            <v xml:space="preserve"> </v>
          </cell>
          <cell r="E455" t="str">
            <v xml:space="preserve"> </v>
          </cell>
          <cell r="F455" t="str">
            <v xml:space="preserve"> </v>
          </cell>
          <cell r="G455" t="str">
            <v xml:space="preserve"> </v>
          </cell>
          <cell r="H455" t="str">
            <v xml:space="preserve"> </v>
          </cell>
          <cell r="I455" t="str">
            <v xml:space="preserve"> </v>
          </cell>
          <cell r="J455" t="str">
            <v xml:space="preserve"> </v>
          </cell>
          <cell r="K455" t="str">
            <v xml:space="preserve"> </v>
          </cell>
          <cell r="L455" t="str">
            <v xml:space="preserve"> </v>
          </cell>
          <cell r="M455" t="str">
            <v xml:space="preserve"> </v>
          </cell>
          <cell r="N455" t="str">
            <v xml:space="preserve"> </v>
          </cell>
          <cell r="O455" t="str">
            <v xml:space="preserve"> </v>
          </cell>
          <cell r="P455" t="str">
            <v xml:space="preserve"> </v>
          </cell>
          <cell r="Q455" t="str">
            <v xml:space="preserve"> </v>
          </cell>
          <cell r="R455" t="str">
            <v xml:space="preserve"> </v>
          </cell>
          <cell r="S455" t="str">
            <v xml:space="preserve"> </v>
          </cell>
          <cell r="T455" t="str">
            <v xml:space="preserve"> </v>
          </cell>
          <cell r="U455" t="str">
            <v xml:space="preserve"> </v>
          </cell>
          <cell r="V455" t="str">
            <v xml:space="preserve"> </v>
          </cell>
          <cell r="W455" t="str">
            <v xml:space="preserve"> </v>
          </cell>
          <cell r="X455" t="str">
            <v xml:space="preserve"> </v>
          </cell>
          <cell r="Y455" t="str">
            <v xml:space="preserve"> </v>
          </cell>
          <cell r="Z455" t="str">
            <v xml:space="preserve"> </v>
          </cell>
          <cell r="AA455">
            <v>2</v>
          </cell>
        </row>
        <row r="456">
          <cell r="A456">
            <v>770354</v>
          </cell>
          <cell r="B456" t="str">
            <v xml:space="preserve"> </v>
          </cell>
          <cell r="C456" t="str">
            <v xml:space="preserve"> </v>
          </cell>
          <cell r="D456" t="str">
            <v xml:space="preserve"> </v>
          </cell>
          <cell r="E456" t="str">
            <v xml:space="preserve"> </v>
          </cell>
          <cell r="F456" t="str">
            <v xml:space="preserve"> </v>
          </cell>
          <cell r="G456" t="str">
            <v xml:space="preserve"> </v>
          </cell>
          <cell r="H456" t="str">
            <v xml:space="preserve"> </v>
          </cell>
          <cell r="I456" t="str">
            <v xml:space="preserve"> </v>
          </cell>
          <cell r="J456" t="str">
            <v xml:space="preserve"> </v>
          </cell>
          <cell r="K456" t="str">
            <v xml:space="preserve"> </v>
          </cell>
          <cell r="L456" t="str">
            <v xml:space="preserve"> </v>
          </cell>
          <cell r="M456" t="str">
            <v xml:space="preserve"> </v>
          </cell>
          <cell r="N456" t="str">
            <v xml:space="preserve"> </v>
          </cell>
          <cell r="O456" t="str">
            <v xml:space="preserve"> </v>
          </cell>
          <cell r="P456" t="str">
            <v xml:space="preserve"> </v>
          </cell>
          <cell r="Q456" t="str">
            <v xml:space="preserve"> </v>
          </cell>
          <cell r="R456" t="str">
            <v xml:space="preserve"> </v>
          </cell>
          <cell r="S456" t="str">
            <v xml:space="preserve"> </v>
          </cell>
          <cell r="T456" t="str">
            <v xml:space="preserve"> </v>
          </cell>
          <cell r="U456" t="str">
            <v xml:space="preserve"> </v>
          </cell>
          <cell r="V456" t="str">
            <v xml:space="preserve"> </v>
          </cell>
          <cell r="W456" t="str">
            <v>Y</v>
          </cell>
          <cell r="X456" t="str">
            <v xml:space="preserve"> </v>
          </cell>
          <cell r="Y456" t="str">
            <v xml:space="preserve"> </v>
          </cell>
          <cell r="Z456" t="str">
            <v xml:space="preserve"> </v>
          </cell>
          <cell r="AA456">
            <v>2</v>
          </cell>
        </row>
        <row r="457">
          <cell r="A457">
            <v>770358</v>
          </cell>
          <cell r="B457" t="str">
            <v xml:space="preserve"> </v>
          </cell>
          <cell r="C457" t="str">
            <v xml:space="preserve"> </v>
          </cell>
          <cell r="D457" t="str">
            <v xml:space="preserve"> </v>
          </cell>
          <cell r="E457" t="str">
            <v xml:space="preserve"> </v>
          </cell>
          <cell r="F457" t="str">
            <v xml:space="preserve"> </v>
          </cell>
          <cell r="G457" t="str">
            <v xml:space="preserve"> </v>
          </cell>
          <cell r="H457" t="str">
            <v xml:space="preserve"> </v>
          </cell>
          <cell r="I457" t="str">
            <v xml:space="preserve"> </v>
          </cell>
          <cell r="J457" t="str">
            <v xml:space="preserve"> </v>
          </cell>
          <cell r="K457" t="str">
            <v xml:space="preserve"> </v>
          </cell>
          <cell r="L457" t="str">
            <v xml:space="preserve"> </v>
          </cell>
          <cell r="M457" t="str">
            <v xml:space="preserve"> </v>
          </cell>
          <cell r="N457" t="str">
            <v xml:space="preserve"> </v>
          </cell>
          <cell r="O457" t="str">
            <v xml:space="preserve"> </v>
          </cell>
          <cell r="P457" t="str">
            <v xml:space="preserve"> </v>
          </cell>
          <cell r="Q457" t="str">
            <v xml:space="preserve"> </v>
          </cell>
          <cell r="R457" t="str">
            <v xml:space="preserve"> </v>
          </cell>
          <cell r="S457" t="str">
            <v xml:space="preserve"> </v>
          </cell>
          <cell r="T457" t="str">
            <v xml:space="preserve"> </v>
          </cell>
          <cell r="U457" t="str">
            <v xml:space="preserve"> </v>
          </cell>
          <cell r="V457" t="str">
            <v xml:space="preserve"> </v>
          </cell>
          <cell r="W457" t="str">
            <v>Y</v>
          </cell>
          <cell r="X457" t="str">
            <v xml:space="preserve"> </v>
          </cell>
          <cell r="Y457" t="str">
            <v xml:space="preserve"> </v>
          </cell>
          <cell r="Z457" t="str">
            <v xml:space="preserve"> </v>
          </cell>
          <cell r="AA457">
            <v>2</v>
          </cell>
        </row>
        <row r="458">
          <cell r="A458">
            <v>770365</v>
          </cell>
          <cell r="B458" t="str">
            <v xml:space="preserve"> </v>
          </cell>
          <cell r="C458" t="str">
            <v xml:space="preserve"> </v>
          </cell>
          <cell r="D458" t="str">
            <v xml:space="preserve"> </v>
          </cell>
          <cell r="E458" t="str">
            <v xml:space="preserve"> </v>
          </cell>
          <cell r="F458" t="str">
            <v xml:space="preserve"> </v>
          </cell>
          <cell r="G458" t="str">
            <v xml:space="preserve"> </v>
          </cell>
          <cell r="H458" t="str">
            <v xml:space="preserve"> </v>
          </cell>
          <cell r="I458" t="str">
            <v xml:space="preserve"> </v>
          </cell>
          <cell r="J458" t="str">
            <v xml:space="preserve"> </v>
          </cell>
          <cell r="K458" t="str">
            <v xml:space="preserve"> </v>
          </cell>
          <cell r="L458" t="str">
            <v xml:space="preserve"> </v>
          </cell>
          <cell r="M458" t="str">
            <v xml:space="preserve"> </v>
          </cell>
          <cell r="N458" t="str">
            <v xml:space="preserve"> </v>
          </cell>
          <cell r="O458" t="str">
            <v xml:space="preserve"> </v>
          </cell>
          <cell r="P458" t="str">
            <v xml:space="preserve"> </v>
          </cell>
          <cell r="Q458" t="str">
            <v xml:space="preserve"> </v>
          </cell>
          <cell r="R458" t="str">
            <v xml:space="preserve"> </v>
          </cell>
          <cell r="S458" t="str">
            <v xml:space="preserve"> </v>
          </cell>
          <cell r="T458" t="str">
            <v xml:space="preserve"> </v>
          </cell>
          <cell r="U458" t="str">
            <v xml:space="preserve"> </v>
          </cell>
          <cell r="V458" t="str">
            <v xml:space="preserve"> </v>
          </cell>
          <cell r="W458" t="str">
            <v>Y</v>
          </cell>
          <cell r="X458" t="str">
            <v xml:space="preserve"> </v>
          </cell>
          <cell r="Y458" t="str">
            <v xml:space="preserve"> </v>
          </cell>
          <cell r="Z458" t="str">
            <v xml:space="preserve"> </v>
          </cell>
          <cell r="AA458">
            <v>2</v>
          </cell>
        </row>
        <row r="459">
          <cell r="A459">
            <v>770369</v>
          </cell>
          <cell r="B459" t="str">
            <v xml:space="preserve"> </v>
          </cell>
          <cell r="C459" t="str">
            <v xml:space="preserve"> </v>
          </cell>
          <cell r="D459" t="str">
            <v xml:space="preserve"> </v>
          </cell>
          <cell r="E459" t="str">
            <v xml:space="preserve"> </v>
          </cell>
          <cell r="F459" t="str">
            <v xml:space="preserve"> </v>
          </cell>
          <cell r="G459" t="str">
            <v xml:space="preserve"> </v>
          </cell>
          <cell r="H459" t="str">
            <v>Y</v>
          </cell>
          <cell r="I459" t="str">
            <v xml:space="preserve"> </v>
          </cell>
          <cell r="J459" t="str">
            <v xml:space="preserve"> </v>
          </cell>
          <cell r="K459" t="str">
            <v xml:space="preserve"> </v>
          </cell>
          <cell r="L459" t="str">
            <v xml:space="preserve"> </v>
          </cell>
          <cell r="M459" t="str">
            <v xml:space="preserve"> </v>
          </cell>
          <cell r="N459" t="str">
            <v xml:space="preserve"> </v>
          </cell>
          <cell r="O459" t="str">
            <v xml:space="preserve"> </v>
          </cell>
          <cell r="P459" t="str">
            <v xml:space="preserve"> </v>
          </cell>
          <cell r="Q459" t="str">
            <v xml:space="preserve"> </v>
          </cell>
          <cell r="R459" t="str">
            <v xml:space="preserve"> </v>
          </cell>
          <cell r="S459" t="str">
            <v xml:space="preserve"> </v>
          </cell>
          <cell r="T459" t="str">
            <v xml:space="preserve"> </v>
          </cell>
          <cell r="U459" t="str">
            <v xml:space="preserve"> </v>
          </cell>
          <cell r="V459" t="str">
            <v xml:space="preserve"> </v>
          </cell>
          <cell r="W459" t="str">
            <v xml:space="preserve"> </v>
          </cell>
          <cell r="X459" t="str">
            <v xml:space="preserve"> </v>
          </cell>
          <cell r="Y459" t="str">
            <v xml:space="preserve"> </v>
          </cell>
          <cell r="Z459" t="str">
            <v xml:space="preserve"> </v>
          </cell>
          <cell r="AA459">
            <v>2</v>
          </cell>
        </row>
        <row r="460">
          <cell r="A460">
            <v>770374</v>
          </cell>
          <cell r="B460" t="str">
            <v xml:space="preserve"> </v>
          </cell>
          <cell r="C460" t="str">
            <v xml:space="preserve"> </v>
          </cell>
          <cell r="D460" t="str">
            <v xml:space="preserve"> </v>
          </cell>
          <cell r="E460" t="str">
            <v xml:space="preserve"> </v>
          </cell>
          <cell r="F460" t="str">
            <v xml:space="preserve"> </v>
          </cell>
          <cell r="G460" t="str">
            <v xml:space="preserve"> </v>
          </cell>
          <cell r="H460" t="str">
            <v xml:space="preserve"> </v>
          </cell>
          <cell r="I460" t="str">
            <v xml:space="preserve"> </v>
          </cell>
          <cell r="J460" t="str">
            <v xml:space="preserve"> </v>
          </cell>
          <cell r="K460" t="str">
            <v xml:space="preserve"> </v>
          </cell>
          <cell r="L460" t="str">
            <v xml:space="preserve"> </v>
          </cell>
          <cell r="M460" t="str">
            <v xml:space="preserve"> </v>
          </cell>
          <cell r="N460" t="str">
            <v xml:space="preserve"> </v>
          </cell>
          <cell r="O460" t="str">
            <v xml:space="preserve"> </v>
          </cell>
          <cell r="P460" t="str">
            <v xml:space="preserve"> </v>
          </cell>
          <cell r="Q460" t="str">
            <v xml:space="preserve"> </v>
          </cell>
          <cell r="R460" t="str">
            <v xml:space="preserve"> </v>
          </cell>
          <cell r="S460" t="str">
            <v xml:space="preserve"> </v>
          </cell>
          <cell r="T460" t="str">
            <v xml:space="preserve"> </v>
          </cell>
          <cell r="U460" t="str">
            <v xml:space="preserve"> </v>
          </cell>
          <cell r="V460" t="str">
            <v xml:space="preserve"> </v>
          </cell>
          <cell r="W460" t="str">
            <v>Y</v>
          </cell>
          <cell r="X460" t="str">
            <v xml:space="preserve"> </v>
          </cell>
          <cell r="Y460" t="str">
            <v xml:space="preserve"> </v>
          </cell>
          <cell r="Z460" t="str">
            <v xml:space="preserve"> </v>
          </cell>
          <cell r="AA460">
            <v>2</v>
          </cell>
        </row>
        <row r="461">
          <cell r="A461">
            <v>770380</v>
          </cell>
          <cell r="B461" t="str">
            <v xml:space="preserve"> </v>
          </cell>
          <cell r="C461" t="str">
            <v xml:space="preserve"> </v>
          </cell>
          <cell r="D461" t="str">
            <v xml:space="preserve"> </v>
          </cell>
          <cell r="E461" t="str">
            <v xml:space="preserve"> </v>
          </cell>
          <cell r="F461" t="str">
            <v xml:space="preserve"> </v>
          </cell>
          <cell r="G461" t="str">
            <v xml:space="preserve"> </v>
          </cell>
          <cell r="H461" t="str">
            <v xml:space="preserve"> </v>
          </cell>
          <cell r="I461" t="str">
            <v xml:space="preserve"> </v>
          </cell>
          <cell r="J461" t="str">
            <v xml:space="preserve"> </v>
          </cell>
          <cell r="K461" t="str">
            <v xml:space="preserve"> </v>
          </cell>
          <cell r="L461" t="str">
            <v xml:space="preserve"> </v>
          </cell>
          <cell r="M461" t="str">
            <v xml:space="preserve"> </v>
          </cell>
          <cell r="N461" t="str">
            <v xml:space="preserve"> </v>
          </cell>
          <cell r="O461" t="str">
            <v xml:space="preserve"> </v>
          </cell>
          <cell r="P461" t="str">
            <v xml:space="preserve"> </v>
          </cell>
          <cell r="Q461" t="str">
            <v xml:space="preserve"> </v>
          </cell>
          <cell r="R461" t="str">
            <v xml:space="preserve"> </v>
          </cell>
          <cell r="S461" t="str">
            <v xml:space="preserve"> </v>
          </cell>
          <cell r="T461" t="str">
            <v xml:space="preserve"> </v>
          </cell>
          <cell r="U461" t="str">
            <v xml:space="preserve"> </v>
          </cell>
          <cell r="V461" t="str">
            <v xml:space="preserve"> </v>
          </cell>
          <cell r="W461" t="str">
            <v>Y</v>
          </cell>
          <cell r="X461" t="str">
            <v xml:space="preserve"> </v>
          </cell>
          <cell r="Y461" t="str">
            <v xml:space="preserve"> </v>
          </cell>
          <cell r="Z461" t="str">
            <v xml:space="preserve"> </v>
          </cell>
          <cell r="AA461">
            <v>2</v>
          </cell>
        </row>
        <row r="462">
          <cell r="A462">
            <v>770384</v>
          </cell>
          <cell r="B462" t="str">
            <v xml:space="preserve"> </v>
          </cell>
          <cell r="C462" t="str">
            <v>Y</v>
          </cell>
          <cell r="D462" t="str">
            <v xml:space="preserve"> </v>
          </cell>
          <cell r="E462" t="str">
            <v xml:space="preserve"> </v>
          </cell>
          <cell r="F462" t="str">
            <v xml:space="preserve"> </v>
          </cell>
          <cell r="G462" t="str">
            <v xml:space="preserve"> </v>
          </cell>
          <cell r="H462" t="str">
            <v xml:space="preserve"> </v>
          </cell>
          <cell r="I462" t="str">
            <v xml:space="preserve"> </v>
          </cell>
          <cell r="J462" t="str">
            <v xml:space="preserve"> </v>
          </cell>
          <cell r="K462" t="str">
            <v xml:space="preserve"> </v>
          </cell>
          <cell r="L462" t="str">
            <v xml:space="preserve"> </v>
          </cell>
          <cell r="M462" t="str">
            <v xml:space="preserve"> </v>
          </cell>
          <cell r="N462" t="str">
            <v xml:space="preserve"> </v>
          </cell>
          <cell r="O462" t="str">
            <v xml:space="preserve"> </v>
          </cell>
          <cell r="P462" t="str">
            <v xml:space="preserve"> </v>
          </cell>
          <cell r="Q462" t="str">
            <v xml:space="preserve"> </v>
          </cell>
          <cell r="R462" t="str">
            <v xml:space="preserve"> </v>
          </cell>
          <cell r="S462" t="str">
            <v xml:space="preserve"> </v>
          </cell>
          <cell r="T462" t="str">
            <v xml:space="preserve"> </v>
          </cell>
          <cell r="U462" t="str">
            <v xml:space="preserve"> </v>
          </cell>
          <cell r="V462" t="str">
            <v xml:space="preserve"> </v>
          </cell>
          <cell r="W462" t="str">
            <v xml:space="preserve"> </v>
          </cell>
          <cell r="X462" t="str">
            <v xml:space="preserve"> </v>
          </cell>
          <cell r="Y462" t="str">
            <v xml:space="preserve"> </v>
          </cell>
          <cell r="Z462" t="str">
            <v xml:space="preserve"> </v>
          </cell>
          <cell r="AA462">
            <v>2</v>
          </cell>
        </row>
        <row r="463">
          <cell r="A463">
            <v>770387</v>
          </cell>
          <cell r="B463" t="str">
            <v xml:space="preserve"> </v>
          </cell>
          <cell r="C463" t="str">
            <v xml:space="preserve"> </v>
          </cell>
          <cell r="D463" t="str">
            <v xml:space="preserve"> </v>
          </cell>
          <cell r="E463" t="str">
            <v xml:space="preserve"> </v>
          </cell>
          <cell r="F463" t="str">
            <v xml:space="preserve"> </v>
          </cell>
          <cell r="G463" t="str">
            <v xml:space="preserve"> </v>
          </cell>
          <cell r="H463" t="str">
            <v xml:space="preserve"> </v>
          </cell>
          <cell r="I463" t="str">
            <v xml:space="preserve"> </v>
          </cell>
          <cell r="J463" t="str">
            <v xml:space="preserve"> </v>
          </cell>
          <cell r="K463" t="str">
            <v xml:space="preserve"> </v>
          </cell>
          <cell r="L463" t="str">
            <v xml:space="preserve"> </v>
          </cell>
          <cell r="M463" t="str">
            <v xml:space="preserve"> </v>
          </cell>
          <cell r="N463" t="str">
            <v xml:space="preserve"> </v>
          </cell>
          <cell r="O463" t="str">
            <v xml:space="preserve"> </v>
          </cell>
          <cell r="P463" t="str">
            <v xml:space="preserve"> </v>
          </cell>
          <cell r="Q463" t="str">
            <v xml:space="preserve"> </v>
          </cell>
          <cell r="R463" t="str">
            <v>Y</v>
          </cell>
          <cell r="S463" t="str">
            <v xml:space="preserve"> </v>
          </cell>
          <cell r="T463" t="str">
            <v xml:space="preserve"> </v>
          </cell>
          <cell r="U463" t="str">
            <v xml:space="preserve"> </v>
          </cell>
          <cell r="V463" t="str">
            <v xml:space="preserve"> </v>
          </cell>
          <cell r="W463" t="str">
            <v xml:space="preserve"> </v>
          </cell>
          <cell r="X463" t="str">
            <v xml:space="preserve"> </v>
          </cell>
          <cell r="Y463" t="str">
            <v xml:space="preserve"> </v>
          </cell>
          <cell r="Z463" t="str">
            <v xml:space="preserve"> </v>
          </cell>
          <cell r="AA463">
            <v>2</v>
          </cell>
        </row>
        <row r="464">
          <cell r="A464">
            <v>770391</v>
          </cell>
          <cell r="B464" t="str">
            <v xml:space="preserve"> </v>
          </cell>
          <cell r="C464" t="str">
            <v>Y</v>
          </cell>
          <cell r="D464" t="str">
            <v xml:space="preserve"> </v>
          </cell>
          <cell r="E464" t="str">
            <v xml:space="preserve"> </v>
          </cell>
          <cell r="F464" t="str">
            <v xml:space="preserve"> </v>
          </cell>
          <cell r="G464" t="str">
            <v xml:space="preserve"> </v>
          </cell>
          <cell r="H464" t="str">
            <v xml:space="preserve"> </v>
          </cell>
          <cell r="I464" t="str">
            <v xml:space="preserve"> </v>
          </cell>
          <cell r="J464" t="str">
            <v xml:space="preserve"> </v>
          </cell>
          <cell r="K464" t="str">
            <v xml:space="preserve"> </v>
          </cell>
          <cell r="L464" t="str">
            <v xml:space="preserve"> </v>
          </cell>
          <cell r="M464" t="str">
            <v xml:space="preserve"> </v>
          </cell>
          <cell r="N464" t="str">
            <v xml:space="preserve"> </v>
          </cell>
          <cell r="O464" t="str">
            <v xml:space="preserve"> </v>
          </cell>
          <cell r="P464" t="str">
            <v xml:space="preserve"> </v>
          </cell>
          <cell r="Q464" t="str">
            <v xml:space="preserve"> </v>
          </cell>
          <cell r="R464" t="str">
            <v xml:space="preserve"> </v>
          </cell>
          <cell r="S464" t="str">
            <v xml:space="preserve"> </v>
          </cell>
          <cell r="T464" t="str">
            <v xml:space="preserve"> </v>
          </cell>
          <cell r="U464" t="str">
            <v xml:space="preserve"> </v>
          </cell>
          <cell r="V464" t="str">
            <v xml:space="preserve"> </v>
          </cell>
          <cell r="W464" t="str">
            <v xml:space="preserve"> </v>
          </cell>
          <cell r="X464" t="str">
            <v xml:space="preserve"> </v>
          </cell>
          <cell r="Y464" t="str">
            <v xml:space="preserve"> </v>
          </cell>
          <cell r="Z464" t="str">
            <v xml:space="preserve"> </v>
          </cell>
          <cell r="AA464">
            <v>2</v>
          </cell>
        </row>
        <row r="465">
          <cell r="A465">
            <v>770395</v>
          </cell>
          <cell r="B465" t="str">
            <v xml:space="preserve"> </v>
          </cell>
          <cell r="C465" t="str">
            <v>Y</v>
          </cell>
          <cell r="D465" t="str">
            <v xml:space="preserve"> </v>
          </cell>
          <cell r="E465" t="str">
            <v xml:space="preserve"> </v>
          </cell>
          <cell r="F465" t="str">
            <v xml:space="preserve"> </v>
          </cell>
          <cell r="G465" t="str">
            <v xml:space="preserve"> </v>
          </cell>
          <cell r="H465" t="str">
            <v xml:space="preserve"> </v>
          </cell>
          <cell r="I465" t="str">
            <v xml:space="preserve"> </v>
          </cell>
          <cell r="J465" t="str">
            <v xml:space="preserve"> </v>
          </cell>
          <cell r="K465" t="str">
            <v xml:space="preserve"> </v>
          </cell>
          <cell r="L465" t="str">
            <v xml:space="preserve"> </v>
          </cell>
          <cell r="M465" t="str">
            <v xml:space="preserve"> </v>
          </cell>
          <cell r="N465" t="str">
            <v xml:space="preserve"> </v>
          </cell>
          <cell r="O465" t="str">
            <v xml:space="preserve"> </v>
          </cell>
          <cell r="P465" t="str">
            <v xml:space="preserve"> </v>
          </cell>
          <cell r="Q465" t="str">
            <v xml:space="preserve"> </v>
          </cell>
          <cell r="R465" t="str">
            <v xml:space="preserve"> </v>
          </cell>
          <cell r="S465" t="str">
            <v xml:space="preserve"> </v>
          </cell>
          <cell r="T465" t="str">
            <v xml:space="preserve"> </v>
          </cell>
          <cell r="U465" t="str">
            <v xml:space="preserve"> </v>
          </cell>
          <cell r="V465" t="str">
            <v xml:space="preserve"> </v>
          </cell>
          <cell r="W465" t="str">
            <v xml:space="preserve"> </v>
          </cell>
          <cell r="X465" t="str">
            <v xml:space="preserve"> </v>
          </cell>
          <cell r="Y465" t="str">
            <v xml:space="preserve"> </v>
          </cell>
          <cell r="Z465" t="str">
            <v xml:space="preserve"> </v>
          </cell>
          <cell r="AA465">
            <v>2</v>
          </cell>
        </row>
        <row r="466">
          <cell r="A466">
            <v>770399</v>
          </cell>
          <cell r="B466" t="str">
            <v xml:space="preserve"> </v>
          </cell>
          <cell r="C466" t="str">
            <v xml:space="preserve"> </v>
          </cell>
          <cell r="D466" t="str">
            <v xml:space="preserve"> </v>
          </cell>
          <cell r="E466" t="str">
            <v xml:space="preserve"> </v>
          </cell>
          <cell r="F466" t="str">
            <v xml:space="preserve"> </v>
          </cell>
          <cell r="G466" t="str">
            <v xml:space="preserve"> </v>
          </cell>
          <cell r="H466" t="str">
            <v xml:space="preserve"> </v>
          </cell>
          <cell r="I466" t="str">
            <v xml:space="preserve"> </v>
          </cell>
          <cell r="J466" t="str">
            <v xml:space="preserve"> </v>
          </cell>
          <cell r="K466" t="str">
            <v xml:space="preserve"> </v>
          </cell>
          <cell r="L466" t="str">
            <v xml:space="preserve"> </v>
          </cell>
          <cell r="M466" t="str">
            <v>Y</v>
          </cell>
          <cell r="N466" t="str">
            <v xml:space="preserve"> </v>
          </cell>
          <cell r="O466" t="str">
            <v xml:space="preserve"> </v>
          </cell>
          <cell r="P466" t="str">
            <v xml:space="preserve"> </v>
          </cell>
          <cell r="Q466" t="str">
            <v xml:space="preserve"> </v>
          </cell>
          <cell r="R466" t="str">
            <v xml:space="preserve"> </v>
          </cell>
          <cell r="S466" t="str">
            <v xml:space="preserve"> </v>
          </cell>
          <cell r="T466" t="str">
            <v xml:space="preserve"> </v>
          </cell>
          <cell r="U466" t="str">
            <v xml:space="preserve"> </v>
          </cell>
          <cell r="V466" t="str">
            <v xml:space="preserve"> </v>
          </cell>
          <cell r="W466" t="str">
            <v xml:space="preserve"> </v>
          </cell>
          <cell r="X466" t="str">
            <v xml:space="preserve"> </v>
          </cell>
          <cell r="Y466" t="str">
            <v xml:space="preserve"> </v>
          </cell>
          <cell r="Z466" t="str">
            <v xml:space="preserve"> </v>
          </cell>
          <cell r="AA466">
            <v>2</v>
          </cell>
        </row>
        <row r="467">
          <cell r="A467">
            <v>770403</v>
          </cell>
          <cell r="B467" t="str">
            <v xml:space="preserve"> </v>
          </cell>
          <cell r="C467" t="str">
            <v xml:space="preserve"> </v>
          </cell>
          <cell r="D467" t="str">
            <v xml:space="preserve"> </v>
          </cell>
          <cell r="E467" t="str">
            <v xml:space="preserve"> </v>
          </cell>
          <cell r="F467" t="str">
            <v xml:space="preserve"> </v>
          </cell>
          <cell r="G467" t="str">
            <v xml:space="preserve"> </v>
          </cell>
          <cell r="H467" t="str">
            <v xml:space="preserve"> </v>
          </cell>
          <cell r="I467" t="str">
            <v xml:space="preserve"> </v>
          </cell>
          <cell r="J467" t="str">
            <v xml:space="preserve"> </v>
          </cell>
          <cell r="K467" t="str">
            <v xml:space="preserve"> </v>
          </cell>
          <cell r="L467" t="str">
            <v xml:space="preserve"> </v>
          </cell>
          <cell r="M467" t="str">
            <v>Y</v>
          </cell>
          <cell r="N467" t="str">
            <v xml:space="preserve"> </v>
          </cell>
          <cell r="O467" t="str">
            <v xml:space="preserve"> </v>
          </cell>
          <cell r="P467" t="str">
            <v xml:space="preserve"> </v>
          </cell>
          <cell r="Q467" t="str">
            <v xml:space="preserve"> </v>
          </cell>
          <cell r="R467" t="str">
            <v xml:space="preserve"> </v>
          </cell>
          <cell r="S467" t="str">
            <v xml:space="preserve"> </v>
          </cell>
          <cell r="T467" t="str">
            <v xml:space="preserve"> </v>
          </cell>
          <cell r="U467" t="str">
            <v xml:space="preserve"> </v>
          </cell>
          <cell r="V467" t="str">
            <v xml:space="preserve"> </v>
          </cell>
          <cell r="W467" t="str">
            <v xml:space="preserve"> </v>
          </cell>
          <cell r="X467" t="str">
            <v xml:space="preserve"> </v>
          </cell>
          <cell r="Y467" t="str">
            <v xml:space="preserve"> </v>
          </cell>
          <cell r="Z467" t="str">
            <v xml:space="preserve"> </v>
          </cell>
          <cell r="AA467">
            <v>2</v>
          </cell>
        </row>
        <row r="468">
          <cell r="A468">
            <v>770409</v>
          </cell>
          <cell r="B468" t="str">
            <v xml:space="preserve"> </v>
          </cell>
          <cell r="C468" t="str">
            <v>Y</v>
          </cell>
          <cell r="D468" t="str">
            <v xml:space="preserve"> </v>
          </cell>
          <cell r="E468" t="str">
            <v xml:space="preserve"> </v>
          </cell>
          <cell r="F468" t="str">
            <v xml:space="preserve"> </v>
          </cell>
          <cell r="G468" t="str">
            <v xml:space="preserve"> </v>
          </cell>
          <cell r="H468" t="str">
            <v xml:space="preserve"> </v>
          </cell>
          <cell r="I468" t="str">
            <v xml:space="preserve"> </v>
          </cell>
          <cell r="J468" t="str">
            <v xml:space="preserve"> </v>
          </cell>
          <cell r="K468" t="str">
            <v xml:space="preserve"> </v>
          </cell>
          <cell r="L468" t="str">
            <v xml:space="preserve"> </v>
          </cell>
          <cell r="M468" t="str">
            <v xml:space="preserve"> </v>
          </cell>
          <cell r="N468" t="str">
            <v xml:space="preserve"> </v>
          </cell>
          <cell r="O468" t="str">
            <v xml:space="preserve"> </v>
          </cell>
          <cell r="P468" t="str">
            <v xml:space="preserve"> </v>
          </cell>
          <cell r="Q468" t="str">
            <v xml:space="preserve"> </v>
          </cell>
          <cell r="R468" t="str">
            <v xml:space="preserve"> </v>
          </cell>
          <cell r="S468" t="str">
            <v xml:space="preserve"> </v>
          </cell>
          <cell r="T468" t="str">
            <v xml:space="preserve"> </v>
          </cell>
          <cell r="U468" t="str">
            <v xml:space="preserve"> </v>
          </cell>
          <cell r="V468" t="str">
            <v xml:space="preserve"> </v>
          </cell>
          <cell r="W468" t="str">
            <v xml:space="preserve"> </v>
          </cell>
          <cell r="X468" t="str">
            <v xml:space="preserve"> </v>
          </cell>
          <cell r="Y468" t="str">
            <v xml:space="preserve"> </v>
          </cell>
          <cell r="Z468" t="str">
            <v xml:space="preserve"> </v>
          </cell>
          <cell r="AA468">
            <v>2</v>
          </cell>
        </row>
        <row r="469">
          <cell r="A469">
            <v>770413</v>
          </cell>
          <cell r="B469" t="str">
            <v xml:space="preserve"> </v>
          </cell>
          <cell r="C469" t="str">
            <v>Y</v>
          </cell>
          <cell r="D469" t="str">
            <v xml:space="preserve"> </v>
          </cell>
          <cell r="E469" t="str">
            <v xml:space="preserve"> </v>
          </cell>
          <cell r="F469" t="str">
            <v xml:space="preserve"> </v>
          </cell>
          <cell r="G469" t="str">
            <v xml:space="preserve"> </v>
          </cell>
          <cell r="H469" t="str">
            <v xml:space="preserve"> </v>
          </cell>
          <cell r="I469" t="str">
            <v xml:space="preserve"> </v>
          </cell>
          <cell r="J469" t="str">
            <v xml:space="preserve"> </v>
          </cell>
          <cell r="K469" t="str">
            <v xml:space="preserve"> </v>
          </cell>
          <cell r="L469" t="str">
            <v xml:space="preserve"> </v>
          </cell>
          <cell r="M469" t="str">
            <v xml:space="preserve"> </v>
          </cell>
          <cell r="N469" t="str">
            <v xml:space="preserve"> </v>
          </cell>
          <cell r="O469" t="str">
            <v xml:space="preserve"> </v>
          </cell>
          <cell r="P469" t="str">
            <v xml:space="preserve"> </v>
          </cell>
          <cell r="Q469" t="str">
            <v xml:space="preserve"> </v>
          </cell>
          <cell r="R469" t="str">
            <v xml:space="preserve"> </v>
          </cell>
          <cell r="S469" t="str">
            <v xml:space="preserve"> </v>
          </cell>
          <cell r="T469" t="str">
            <v xml:space="preserve"> </v>
          </cell>
          <cell r="U469" t="str">
            <v xml:space="preserve"> </v>
          </cell>
          <cell r="V469" t="str">
            <v xml:space="preserve"> </v>
          </cell>
          <cell r="W469" t="str">
            <v xml:space="preserve"> </v>
          </cell>
          <cell r="X469" t="str">
            <v xml:space="preserve"> </v>
          </cell>
          <cell r="Y469" t="str">
            <v xml:space="preserve"> </v>
          </cell>
          <cell r="Z469" t="str">
            <v xml:space="preserve"> </v>
          </cell>
          <cell r="AA469">
            <v>2</v>
          </cell>
        </row>
        <row r="470">
          <cell r="A470">
            <v>770419</v>
          </cell>
          <cell r="B470" t="str">
            <v xml:space="preserve"> </v>
          </cell>
          <cell r="C470" t="str">
            <v xml:space="preserve"> </v>
          </cell>
          <cell r="D470" t="str">
            <v xml:space="preserve"> </v>
          </cell>
          <cell r="E470" t="str">
            <v xml:space="preserve"> </v>
          </cell>
          <cell r="F470" t="str">
            <v xml:space="preserve"> </v>
          </cell>
          <cell r="G470" t="str">
            <v xml:space="preserve"> </v>
          </cell>
          <cell r="H470" t="str">
            <v xml:space="preserve"> </v>
          </cell>
          <cell r="I470" t="str">
            <v xml:space="preserve"> </v>
          </cell>
          <cell r="J470" t="str">
            <v xml:space="preserve"> </v>
          </cell>
          <cell r="K470" t="str">
            <v xml:space="preserve"> </v>
          </cell>
          <cell r="L470" t="str">
            <v xml:space="preserve"> </v>
          </cell>
          <cell r="M470" t="str">
            <v>Y</v>
          </cell>
          <cell r="N470" t="str">
            <v xml:space="preserve"> </v>
          </cell>
          <cell r="O470" t="str">
            <v xml:space="preserve"> </v>
          </cell>
          <cell r="P470" t="str">
            <v xml:space="preserve"> </v>
          </cell>
          <cell r="Q470" t="str">
            <v xml:space="preserve"> </v>
          </cell>
          <cell r="R470" t="str">
            <v xml:space="preserve"> </v>
          </cell>
          <cell r="S470" t="str">
            <v xml:space="preserve"> </v>
          </cell>
          <cell r="T470" t="str">
            <v xml:space="preserve"> </v>
          </cell>
          <cell r="U470" t="str">
            <v xml:space="preserve"> </v>
          </cell>
          <cell r="V470" t="str">
            <v xml:space="preserve"> </v>
          </cell>
          <cell r="W470" t="str">
            <v xml:space="preserve"> </v>
          </cell>
          <cell r="X470" t="str">
            <v xml:space="preserve"> </v>
          </cell>
          <cell r="Y470" t="str">
            <v xml:space="preserve"> </v>
          </cell>
          <cell r="Z470" t="str">
            <v xml:space="preserve"> </v>
          </cell>
          <cell r="AA470">
            <v>2</v>
          </cell>
        </row>
        <row r="471">
          <cell r="A471">
            <v>770423</v>
          </cell>
          <cell r="B471" t="str">
            <v xml:space="preserve"> </v>
          </cell>
          <cell r="C471" t="str">
            <v xml:space="preserve"> </v>
          </cell>
          <cell r="D471" t="str">
            <v xml:space="preserve"> </v>
          </cell>
          <cell r="E471" t="str">
            <v xml:space="preserve"> </v>
          </cell>
          <cell r="F471" t="str">
            <v xml:space="preserve"> </v>
          </cell>
          <cell r="G471" t="str">
            <v xml:space="preserve"> </v>
          </cell>
          <cell r="H471" t="str">
            <v xml:space="preserve"> </v>
          </cell>
          <cell r="I471" t="str">
            <v xml:space="preserve"> </v>
          </cell>
          <cell r="J471" t="str">
            <v xml:space="preserve"> </v>
          </cell>
          <cell r="K471" t="str">
            <v xml:space="preserve"> </v>
          </cell>
          <cell r="L471" t="str">
            <v xml:space="preserve"> </v>
          </cell>
          <cell r="M471" t="str">
            <v>Y</v>
          </cell>
          <cell r="N471" t="str">
            <v xml:space="preserve"> </v>
          </cell>
          <cell r="O471" t="str">
            <v xml:space="preserve"> </v>
          </cell>
          <cell r="P471" t="str">
            <v xml:space="preserve"> </v>
          </cell>
          <cell r="Q471" t="str">
            <v xml:space="preserve"> </v>
          </cell>
          <cell r="R471" t="str">
            <v xml:space="preserve"> </v>
          </cell>
          <cell r="S471" t="str">
            <v xml:space="preserve"> </v>
          </cell>
          <cell r="T471" t="str">
            <v xml:space="preserve"> </v>
          </cell>
          <cell r="U471" t="str">
            <v xml:space="preserve"> </v>
          </cell>
          <cell r="V471" t="str">
            <v xml:space="preserve"> </v>
          </cell>
          <cell r="W471" t="str">
            <v xml:space="preserve"> </v>
          </cell>
          <cell r="X471" t="str">
            <v xml:space="preserve"> </v>
          </cell>
          <cell r="Y471" t="str">
            <v xml:space="preserve"> </v>
          </cell>
          <cell r="Z471" t="str">
            <v xml:space="preserve"> </v>
          </cell>
          <cell r="AA471">
            <v>2</v>
          </cell>
        </row>
        <row r="472">
          <cell r="A472">
            <v>770427</v>
          </cell>
          <cell r="B472" t="str">
            <v xml:space="preserve"> </v>
          </cell>
          <cell r="C472" t="str">
            <v xml:space="preserve"> </v>
          </cell>
          <cell r="D472" t="str">
            <v xml:space="preserve"> </v>
          </cell>
          <cell r="E472" t="str">
            <v xml:space="preserve"> </v>
          </cell>
          <cell r="F472" t="str">
            <v xml:space="preserve"> </v>
          </cell>
          <cell r="G472" t="str">
            <v xml:space="preserve"> </v>
          </cell>
          <cell r="H472" t="str">
            <v xml:space="preserve"> </v>
          </cell>
          <cell r="I472" t="str">
            <v xml:space="preserve"> </v>
          </cell>
          <cell r="J472" t="str">
            <v xml:space="preserve"> </v>
          </cell>
          <cell r="K472" t="str">
            <v xml:space="preserve"> </v>
          </cell>
          <cell r="L472" t="str">
            <v xml:space="preserve"> </v>
          </cell>
          <cell r="M472" t="str">
            <v>Y</v>
          </cell>
          <cell r="N472" t="str">
            <v xml:space="preserve"> </v>
          </cell>
          <cell r="O472" t="str">
            <v xml:space="preserve"> </v>
          </cell>
          <cell r="P472" t="str">
            <v xml:space="preserve"> </v>
          </cell>
          <cell r="Q472" t="str">
            <v xml:space="preserve"> </v>
          </cell>
          <cell r="R472" t="str">
            <v xml:space="preserve"> </v>
          </cell>
          <cell r="S472" t="str">
            <v xml:space="preserve"> </v>
          </cell>
          <cell r="T472" t="str">
            <v xml:space="preserve"> </v>
          </cell>
          <cell r="U472" t="str">
            <v xml:space="preserve"> </v>
          </cell>
          <cell r="V472" t="str">
            <v xml:space="preserve"> </v>
          </cell>
          <cell r="W472" t="str">
            <v xml:space="preserve"> </v>
          </cell>
          <cell r="X472" t="str">
            <v xml:space="preserve"> </v>
          </cell>
          <cell r="Y472" t="str">
            <v xml:space="preserve"> </v>
          </cell>
          <cell r="Z472" t="str">
            <v xml:space="preserve"> </v>
          </cell>
          <cell r="AA472">
            <v>2</v>
          </cell>
        </row>
        <row r="473">
          <cell r="A473">
            <v>770433</v>
          </cell>
          <cell r="B473" t="str">
            <v xml:space="preserve"> </v>
          </cell>
          <cell r="C473" t="str">
            <v xml:space="preserve"> </v>
          </cell>
          <cell r="D473" t="str">
            <v xml:space="preserve"> </v>
          </cell>
          <cell r="E473" t="str">
            <v xml:space="preserve"> </v>
          </cell>
          <cell r="F473" t="str">
            <v xml:space="preserve"> </v>
          </cell>
          <cell r="G473" t="str">
            <v xml:space="preserve"> </v>
          </cell>
          <cell r="H473" t="str">
            <v xml:space="preserve"> </v>
          </cell>
          <cell r="I473" t="str">
            <v xml:space="preserve"> </v>
          </cell>
          <cell r="J473" t="str">
            <v xml:space="preserve"> </v>
          </cell>
          <cell r="K473" t="str">
            <v xml:space="preserve"> </v>
          </cell>
          <cell r="L473" t="str">
            <v xml:space="preserve"> </v>
          </cell>
          <cell r="M473" t="str">
            <v>Y</v>
          </cell>
          <cell r="N473" t="str">
            <v xml:space="preserve"> </v>
          </cell>
          <cell r="O473" t="str">
            <v xml:space="preserve"> </v>
          </cell>
          <cell r="P473" t="str">
            <v xml:space="preserve"> </v>
          </cell>
          <cell r="Q473" t="str">
            <v xml:space="preserve"> </v>
          </cell>
          <cell r="R473" t="str">
            <v xml:space="preserve"> </v>
          </cell>
          <cell r="S473" t="str">
            <v xml:space="preserve"> </v>
          </cell>
          <cell r="T473" t="str">
            <v xml:space="preserve"> </v>
          </cell>
          <cell r="U473" t="str">
            <v xml:space="preserve"> </v>
          </cell>
          <cell r="V473" t="str">
            <v xml:space="preserve"> </v>
          </cell>
          <cell r="W473" t="str">
            <v xml:space="preserve"> </v>
          </cell>
          <cell r="X473" t="str">
            <v xml:space="preserve"> </v>
          </cell>
          <cell r="Y473" t="str">
            <v xml:space="preserve"> </v>
          </cell>
          <cell r="Z473" t="str">
            <v xml:space="preserve"> </v>
          </cell>
          <cell r="AA473">
            <v>2</v>
          </cell>
        </row>
        <row r="474">
          <cell r="A474">
            <v>770436</v>
          </cell>
          <cell r="B474" t="str">
            <v xml:space="preserve"> </v>
          </cell>
          <cell r="C474" t="str">
            <v xml:space="preserve"> </v>
          </cell>
          <cell r="D474" t="str">
            <v xml:space="preserve"> </v>
          </cell>
          <cell r="E474" t="str">
            <v xml:space="preserve"> </v>
          </cell>
          <cell r="F474" t="str">
            <v xml:space="preserve"> </v>
          </cell>
          <cell r="G474" t="str">
            <v xml:space="preserve"> </v>
          </cell>
          <cell r="H474" t="str">
            <v>Y</v>
          </cell>
          <cell r="I474" t="str">
            <v xml:space="preserve"> </v>
          </cell>
          <cell r="J474" t="str">
            <v xml:space="preserve"> </v>
          </cell>
          <cell r="K474" t="str">
            <v xml:space="preserve"> </v>
          </cell>
          <cell r="L474" t="str">
            <v xml:space="preserve"> </v>
          </cell>
          <cell r="M474" t="str">
            <v xml:space="preserve"> </v>
          </cell>
          <cell r="N474" t="str">
            <v xml:space="preserve"> </v>
          </cell>
          <cell r="O474" t="str">
            <v xml:space="preserve"> </v>
          </cell>
          <cell r="P474" t="str">
            <v xml:space="preserve"> </v>
          </cell>
          <cell r="Q474" t="str">
            <v xml:space="preserve"> </v>
          </cell>
          <cell r="R474" t="str">
            <v xml:space="preserve"> </v>
          </cell>
          <cell r="S474" t="str">
            <v xml:space="preserve"> </v>
          </cell>
          <cell r="T474" t="str">
            <v xml:space="preserve"> </v>
          </cell>
          <cell r="U474" t="str">
            <v xml:space="preserve"> </v>
          </cell>
          <cell r="V474" t="str">
            <v xml:space="preserve"> </v>
          </cell>
          <cell r="W474" t="str">
            <v xml:space="preserve"> </v>
          </cell>
          <cell r="X474" t="str">
            <v xml:space="preserve"> </v>
          </cell>
          <cell r="Y474" t="str">
            <v xml:space="preserve"> </v>
          </cell>
          <cell r="Z474" t="str">
            <v xml:space="preserve"> </v>
          </cell>
          <cell r="AA474">
            <v>2</v>
          </cell>
        </row>
        <row r="475">
          <cell r="A475">
            <v>770441</v>
          </cell>
          <cell r="B475" t="str">
            <v xml:space="preserve"> </v>
          </cell>
          <cell r="C475" t="str">
            <v xml:space="preserve"> </v>
          </cell>
          <cell r="D475" t="str">
            <v xml:space="preserve"> </v>
          </cell>
          <cell r="E475" t="str">
            <v xml:space="preserve"> </v>
          </cell>
          <cell r="F475" t="str">
            <v xml:space="preserve"> </v>
          </cell>
          <cell r="G475" t="str">
            <v xml:space="preserve"> </v>
          </cell>
          <cell r="H475" t="str">
            <v>Y</v>
          </cell>
          <cell r="I475" t="str">
            <v xml:space="preserve"> </v>
          </cell>
          <cell r="J475" t="str">
            <v xml:space="preserve"> </v>
          </cell>
          <cell r="K475" t="str">
            <v xml:space="preserve"> </v>
          </cell>
          <cell r="L475" t="str">
            <v xml:space="preserve"> </v>
          </cell>
          <cell r="M475" t="str">
            <v xml:space="preserve"> </v>
          </cell>
          <cell r="N475" t="str">
            <v xml:space="preserve"> </v>
          </cell>
          <cell r="O475" t="str">
            <v xml:space="preserve"> </v>
          </cell>
          <cell r="P475" t="str">
            <v xml:space="preserve"> </v>
          </cell>
          <cell r="Q475" t="str">
            <v xml:space="preserve"> </v>
          </cell>
          <cell r="R475" t="str">
            <v xml:space="preserve"> </v>
          </cell>
          <cell r="S475" t="str">
            <v xml:space="preserve"> </v>
          </cell>
          <cell r="T475" t="str">
            <v xml:space="preserve"> </v>
          </cell>
          <cell r="U475" t="str">
            <v xml:space="preserve"> </v>
          </cell>
          <cell r="V475" t="str">
            <v xml:space="preserve"> </v>
          </cell>
          <cell r="W475" t="str">
            <v xml:space="preserve"> </v>
          </cell>
          <cell r="X475" t="str">
            <v xml:space="preserve"> </v>
          </cell>
          <cell r="Y475" t="str">
            <v xml:space="preserve"> </v>
          </cell>
          <cell r="Z475" t="str">
            <v xml:space="preserve"> </v>
          </cell>
          <cell r="AA475">
            <v>2</v>
          </cell>
        </row>
        <row r="476">
          <cell r="A476">
            <v>770444</v>
          </cell>
          <cell r="B476" t="str">
            <v xml:space="preserve"> </v>
          </cell>
          <cell r="C476" t="str">
            <v>Y</v>
          </cell>
          <cell r="D476" t="str">
            <v xml:space="preserve"> </v>
          </cell>
          <cell r="E476" t="str">
            <v xml:space="preserve"> </v>
          </cell>
          <cell r="F476" t="str">
            <v xml:space="preserve"> </v>
          </cell>
          <cell r="G476" t="str">
            <v xml:space="preserve"> </v>
          </cell>
          <cell r="H476" t="str">
            <v xml:space="preserve"> </v>
          </cell>
          <cell r="I476" t="str">
            <v xml:space="preserve"> </v>
          </cell>
          <cell r="J476" t="str">
            <v xml:space="preserve"> </v>
          </cell>
          <cell r="K476" t="str">
            <v xml:space="preserve"> </v>
          </cell>
          <cell r="L476" t="str">
            <v xml:space="preserve"> </v>
          </cell>
          <cell r="M476" t="str">
            <v xml:space="preserve"> </v>
          </cell>
          <cell r="N476" t="str">
            <v xml:space="preserve"> </v>
          </cell>
          <cell r="O476" t="str">
            <v xml:space="preserve"> </v>
          </cell>
          <cell r="P476" t="str">
            <v xml:space="preserve"> </v>
          </cell>
          <cell r="Q476" t="str">
            <v xml:space="preserve"> </v>
          </cell>
          <cell r="R476" t="str">
            <v xml:space="preserve"> </v>
          </cell>
          <cell r="S476" t="str">
            <v xml:space="preserve"> </v>
          </cell>
          <cell r="T476" t="str">
            <v xml:space="preserve"> </v>
          </cell>
          <cell r="U476" t="str">
            <v xml:space="preserve"> </v>
          </cell>
          <cell r="V476" t="str">
            <v xml:space="preserve"> </v>
          </cell>
          <cell r="W476" t="str">
            <v xml:space="preserve"> </v>
          </cell>
          <cell r="X476" t="str">
            <v xml:space="preserve"> </v>
          </cell>
          <cell r="Y476" t="str">
            <v xml:space="preserve"> </v>
          </cell>
          <cell r="Z476" t="str">
            <v xml:space="preserve"> </v>
          </cell>
          <cell r="AA476">
            <v>2</v>
          </cell>
        </row>
        <row r="477">
          <cell r="A477">
            <v>770449</v>
          </cell>
          <cell r="B477" t="str">
            <v xml:space="preserve"> </v>
          </cell>
          <cell r="C477" t="str">
            <v>Y</v>
          </cell>
          <cell r="D477" t="str">
            <v xml:space="preserve"> </v>
          </cell>
          <cell r="E477" t="str">
            <v xml:space="preserve"> </v>
          </cell>
          <cell r="F477" t="str">
            <v xml:space="preserve"> </v>
          </cell>
          <cell r="G477" t="str">
            <v xml:space="preserve"> </v>
          </cell>
          <cell r="H477" t="str">
            <v xml:space="preserve"> </v>
          </cell>
          <cell r="I477" t="str">
            <v xml:space="preserve"> </v>
          </cell>
          <cell r="J477" t="str">
            <v xml:space="preserve"> </v>
          </cell>
          <cell r="K477" t="str">
            <v xml:space="preserve"> </v>
          </cell>
          <cell r="L477" t="str">
            <v xml:space="preserve"> </v>
          </cell>
          <cell r="M477" t="str">
            <v xml:space="preserve"> </v>
          </cell>
          <cell r="N477" t="str">
            <v xml:space="preserve"> </v>
          </cell>
          <cell r="O477" t="str">
            <v xml:space="preserve"> </v>
          </cell>
          <cell r="P477" t="str">
            <v xml:space="preserve"> </v>
          </cell>
          <cell r="Q477" t="str">
            <v xml:space="preserve"> </v>
          </cell>
          <cell r="R477" t="str">
            <v xml:space="preserve"> </v>
          </cell>
          <cell r="S477" t="str">
            <v xml:space="preserve"> </v>
          </cell>
          <cell r="T477" t="str">
            <v xml:space="preserve"> </v>
          </cell>
          <cell r="U477" t="str">
            <v xml:space="preserve"> </v>
          </cell>
          <cell r="V477" t="str">
            <v xml:space="preserve"> </v>
          </cell>
          <cell r="W477" t="str">
            <v xml:space="preserve"> </v>
          </cell>
          <cell r="X477" t="str">
            <v xml:space="preserve"> </v>
          </cell>
          <cell r="Y477" t="str">
            <v xml:space="preserve"> </v>
          </cell>
          <cell r="Z477" t="str">
            <v xml:space="preserve"> </v>
          </cell>
          <cell r="AA477">
            <v>2</v>
          </cell>
        </row>
        <row r="478">
          <cell r="A478">
            <v>770454</v>
          </cell>
          <cell r="B478" t="str">
            <v xml:space="preserve"> </v>
          </cell>
          <cell r="C478" t="str">
            <v xml:space="preserve"> </v>
          </cell>
          <cell r="D478" t="str">
            <v xml:space="preserve"> </v>
          </cell>
          <cell r="E478" t="str">
            <v xml:space="preserve"> </v>
          </cell>
          <cell r="F478" t="str">
            <v xml:space="preserve"> </v>
          </cell>
          <cell r="G478" t="str">
            <v xml:space="preserve"> </v>
          </cell>
          <cell r="H478" t="str">
            <v>Y</v>
          </cell>
          <cell r="I478" t="str">
            <v xml:space="preserve"> </v>
          </cell>
          <cell r="J478" t="str">
            <v xml:space="preserve"> </v>
          </cell>
          <cell r="K478" t="str">
            <v xml:space="preserve"> </v>
          </cell>
          <cell r="L478" t="str">
            <v xml:space="preserve"> </v>
          </cell>
          <cell r="M478" t="str">
            <v xml:space="preserve"> </v>
          </cell>
          <cell r="N478" t="str">
            <v xml:space="preserve"> </v>
          </cell>
          <cell r="O478" t="str">
            <v xml:space="preserve"> </v>
          </cell>
          <cell r="P478" t="str">
            <v xml:space="preserve"> </v>
          </cell>
          <cell r="Q478" t="str">
            <v xml:space="preserve"> </v>
          </cell>
          <cell r="R478" t="str">
            <v xml:space="preserve"> </v>
          </cell>
          <cell r="S478" t="str">
            <v xml:space="preserve"> </v>
          </cell>
          <cell r="T478" t="str">
            <v xml:space="preserve"> </v>
          </cell>
          <cell r="U478" t="str">
            <v xml:space="preserve"> </v>
          </cell>
          <cell r="V478" t="str">
            <v xml:space="preserve"> </v>
          </cell>
          <cell r="W478" t="str">
            <v xml:space="preserve"> </v>
          </cell>
          <cell r="X478" t="str">
            <v xml:space="preserve"> </v>
          </cell>
          <cell r="Y478" t="str">
            <v xml:space="preserve"> </v>
          </cell>
          <cell r="Z478" t="str">
            <v xml:space="preserve"> </v>
          </cell>
          <cell r="AA478">
            <v>2</v>
          </cell>
        </row>
        <row r="479">
          <cell r="A479">
            <v>770462</v>
          </cell>
          <cell r="B479" t="str">
            <v xml:space="preserve"> </v>
          </cell>
          <cell r="C479" t="str">
            <v xml:space="preserve"> </v>
          </cell>
          <cell r="D479" t="str">
            <v xml:space="preserve"> </v>
          </cell>
          <cell r="E479" t="str">
            <v xml:space="preserve"> </v>
          </cell>
          <cell r="F479" t="str">
            <v xml:space="preserve"> </v>
          </cell>
          <cell r="G479" t="str">
            <v xml:space="preserve"> </v>
          </cell>
          <cell r="H479" t="str">
            <v>Y</v>
          </cell>
          <cell r="I479" t="str">
            <v xml:space="preserve"> </v>
          </cell>
          <cell r="J479" t="str">
            <v xml:space="preserve"> </v>
          </cell>
          <cell r="K479" t="str">
            <v xml:space="preserve"> </v>
          </cell>
          <cell r="L479" t="str">
            <v xml:space="preserve"> </v>
          </cell>
          <cell r="M479" t="str">
            <v xml:space="preserve"> </v>
          </cell>
          <cell r="N479" t="str">
            <v xml:space="preserve"> </v>
          </cell>
          <cell r="O479" t="str">
            <v xml:space="preserve"> </v>
          </cell>
          <cell r="P479" t="str">
            <v xml:space="preserve"> </v>
          </cell>
          <cell r="Q479" t="str">
            <v xml:space="preserve"> </v>
          </cell>
          <cell r="R479" t="str">
            <v xml:space="preserve"> </v>
          </cell>
          <cell r="S479" t="str">
            <v xml:space="preserve"> </v>
          </cell>
          <cell r="T479" t="str">
            <v xml:space="preserve"> </v>
          </cell>
          <cell r="U479" t="str">
            <v xml:space="preserve"> </v>
          </cell>
          <cell r="V479" t="str">
            <v xml:space="preserve"> </v>
          </cell>
          <cell r="W479" t="str">
            <v xml:space="preserve"> </v>
          </cell>
          <cell r="X479" t="str">
            <v xml:space="preserve"> </v>
          </cell>
          <cell r="Y479" t="str">
            <v xml:space="preserve"> </v>
          </cell>
          <cell r="Z479" t="str">
            <v xml:space="preserve"> </v>
          </cell>
          <cell r="AA479">
            <v>2</v>
          </cell>
        </row>
        <row r="480">
          <cell r="A480">
            <v>770469</v>
          </cell>
          <cell r="B480" t="str">
            <v xml:space="preserve"> </v>
          </cell>
          <cell r="C480" t="str">
            <v xml:space="preserve"> </v>
          </cell>
          <cell r="D480" t="str">
            <v xml:space="preserve"> </v>
          </cell>
          <cell r="E480" t="str">
            <v xml:space="preserve"> </v>
          </cell>
          <cell r="F480" t="str">
            <v xml:space="preserve"> </v>
          </cell>
          <cell r="G480" t="str">
            <v xml:space="preserve"> </v>
          </cell>
          <cell r="H480" t="str">
            <v>Y</v>
          </cell>
          <cell r="I480" t="str">
            <v xml:space="preserve"> </v>
          </cell>
          <cell r="J480" t="str">
            <v xml:space="preserve"> </v>
          </cell>
          <cell r="K480" t="str">
            <v xml:space="preserve"> </v>
          </cell>
          <cell r="L480" t="str">
            <v xml:space="preserve"> </v>
          </cell>
          <cell r="M480" t="str">
            <v xml:space="preserve"> </v>
          </cell>
          <cell r="N480" t="str">
            <v xml:space="preserve"> </v>
          </cell>
          <cell r="O480" t="str">
            <v xml:space="preserve"> </v>
          </cell>
          <cell r="P480" t="str">
            <v xml:space="preserve"> </v>
          </cell>
          <cell r="Q480" t="str">
            <v xml:space="preserve"> </v>
          </cell>
          <cell r="R480" t="str">
            <v xml:space="preserve"> </v>
          </cell>
          <cell r="S480" t="str">
            <v xml:space="preserve"> </v>
          </cell>
          <cell r="T480" t="str">
            <v xml:space="preserve"> </v>
          </cell>
          <cell r="U480" t="str">
            <v xml:space="preserve"> </v>
          </cell>
          <cell r="V480" t="str">
            <v xml:space="preserve"> </v>
          </cell>
          <cell r="W480" t="str">
            <v xml:space="preserve"> </v>
          </cell>
          <cell r="X480" t="str">
            <v xml:space="preserve"> </v>
          </cell>
          <cell r="Y480" t="str">
            <v xml:space="preserve"> </v>
          </cell>
          <cell r="Z480" t="str">
            <v xml:space="preserve"> </v>
          </cell>
          <cell r="AA480">
            <v>2</v>
          </cell>
        </row>
        <row r="481">
          <cell r="A481">
            <v>770474</v>
          </cell>
          <cell r="B481" t="str">
            <v xml:space="preserve"> </v>
          </cell>
          <cell r="C481" t="str">
            <v xml:space="preserve"> </v>
          </cell>
          <cell r="D481" t="str">
            <v xml:space="preserve"> </v>
          </cell>
          <cell r="E481" t="str">
            <v xml:space="preserve"> </v>
          </cell>
          <cell r="F481" t="str">
            <v xml:space="preserve"> </v>
          </cell>
          <cell r="G481" t="str">
            <v xml:space="preserve"> </v>
          </cell>
          <cell r="H481" t="str">
            <v xml:space="preserve"> </v>
          </cell>
          <cell r="I481" t="str">
            <v xml:space="preserve"> </v>
          </cell>
          <cell r="J481" t="str">
            <v xml:space="preserve"> </v>
          </cell>
          <cell r="K481" t="str">
            <v xml:space="preserve"> </v>
          </cell>
          <cell r="L481" t="str">
            <v xml:space="preserve"> </v>
          </cell>
          <cell r="M481" t="str">
            <v>Y</v>
          </cell>
          <cell r="N481" t="str">
            <v xml:space="preserve"> </v>
          </cell>
          <cell r="O481" t="str">
            <v xml:space="preserve"> </v>
          </cell>
          <cell r="P481" t="str">
            <v xml:space="preserve"> </v>
          </cell>
          <cell r="Q481" t="str">
            <v xml:space="preserve"> </v>
          </cell>
          <cell r="R481" t="str">
            <v xml:space="preserve"> </v>
          </cell>
          <cell r="S481" t="str">
            <v xml:space="preserve"> </v>
          </cell>
          <cell r="T481" t="str">
            <v xml:space="preserve"> </v>
          </cell>
          <cell r="U481" t="str">
            <v xml:space="preserve"> </v>
          </cell>
          <cell r="V481" t="str">
            <v xml:space="preserve"> </v>
          </cell>
          <cell r="W481" t="str">
            <v xml:space="preserve"> </v>
          </cell>
          <cell r="X481" t="str">
            <v xml:space="preserve"> </v>
          </cell>
          <cell r="Y481" t="str">
            <v xml:space="preserve"> </v>
          </cell>
          <cell r="Z481" t="str">
            <v xml:space="preserve"> </v>
          </cell>
          <cell r="AA481">
            <v>2</v>
          </cell>
        </row>
        <row r="482">
          <cell r="A482">
            <v>770478</v>
          </cell>
          <cell r="B482" t="str">
            <v xml:space="preserve"> </v>
          </cell>
          <cell r="C482" t="str">
            <v>Y</v>
          </cell>
          <cell r="D482" t="str">
            <v xml:space="preserve"> </v>
          </cell>
          <cell r="E482" t="str">
            <v xml:space="preserve"> </v>
          </cell>
          <cell r="F482" t="str">
            <v xml:space="preserve"> </v>
          </cell>
          <cell r="G482" t="str">
            <v xml:space="preserve"> </v>
          </cell>
          <cell r="H482" t="str">
            <v xml:space="preserve"> </v>
          </cell>
          <cell r="I482" t="str">
            <v xml:space="preserve"> </v>
          </cell>
          <cell r="J482" t="str">
            <v xml:space="preserve"> </v>
          </cell>
          <cell r="K482" t="str">
            <v xml:space="preserve"> </v>
          </cell>
          <cell r="L482" t="str">
            <v xml:space="preserve"> </v>
          </cell>
          <cell r="M482" t="str">
            <v xml:space="preserve"> </v>
          </cell>
          <cell r="N482" t="str">
            <v xml:space="preserve"> </v>
          </cell>
          <cell r="O482" t="str">
            <v xml:space="preserve"> </v>
          </cell>
          <cell r="P482" t="str">
            <v xml:space="preserve"> </v>
          </cell>
          <cell r="Q482" t="str">
            <v xml:space="preserve"> </v>
          </cell>
          <cell r="R482" t="str">
            <v xml:space="preserve"> </v>
          </cell>
          <cell r="S482" t="str">
            <v xml:space="preserve"> </v>
          </cell>
          <cell r="T482" t="str">
            <v xml:space="preserve"> </v>
          </cell>
          <cell r="U482" t="str">
            <v xml:space="preserve"> </v>
          </cell>
          <cell r="V482" t="str">
            <v xml:space="preserve"> </v>
          </cell>
          <cell r="W482" t="str">
            <v xml:space="preserve"> </v>
          </cell>
          <cell r="X482" t="str">
            <v xml:space="preserve"> </v>
          </cell>
          <cell r="Y482" t="str">
            <v xml:space="preserve"> </v>
          </cell>
          <cell r="Z482" t="str">
            <v xml:space="preserve"> </v>
          </cell>
          <cell r="AA482">
            <v>2</v>
          </cell>
        </row>
        <row r="483">
          <cell r="A483">
            <v>770481</v>
          </cell>
          <cell r="B483" t="str">
            <v xml:space="preserve"> </v>
          </cell>
          <cell r="C483" t="str">
            <v>Y</v>
          </cell>
          <cell r="D483" t="str">
            <v xml:space="preserve"> </v>
          </cell>
          <cell r="E483" t="str">
            <v xml:space="preserve"> </v>
          </cell>
          <cell r="F483" t="str">
            <v xml:space="preserve"> </v>
          </cell>
          <cell r="G483" t="str">
            <v xml:space="preserve"> </v>
          </cell>
          <cell r="H483" t="str">
            <v xml:space="preserve"> </v>
          </cell>
          <cell r="I483" t="str">
            <v xml:space="preserve"> </v>
          </cell>
          <cell r="J483" t="str">
            <v xml:space="preserve"> </v>
          </cell>
          <cell r="K483" t="str">
            <v xml:space="preserve"> </v>
          </cell>
          <cell r="L483" t="str">
            <v xml:space="preserve"> </v>
          </cell>
          <cell r="M483" t="str">
            <v xml:space="preserve"> </v>
          </cell>
          <cell r="N483" t="str">
            <v xml:space="preserve"> </v>
          </cell>
          <cell r="O483" t="str">
            <v xml:space="preserve"> </v>
          </cell>
          <cell r="P483" t="str">
            <v xml:space="preserve"> </v>
          </cell>
          <cell r="Q483" t="str">
            <v xml:space="preserve"> </v>
          </cell>
          <cell r="R483" t="str">
            <v xml:space="preserve"> </v>
          </cell>
          <cell r="S483" t="str">
            <v xml:space="preserve"> </v>
          </cell>
          <cell r="T483" t="str">
            <v xml:space="preserve"> </v>
          </cell>
          <cell r="U483" t="str">
            <v xml:space="preserve"> </v>
          </cell>
          <cell r="V483" t="str">
            <v xml:space="preserve"> </v>
          </cell>
          <cell r="W483" t="str">
            <v xml:space="preserve"> </v>
          </cell>
          <cell r="X483" t="str">
            <v xml:space="preserve"> </v>
          </cell>
          <cell r="Y483" t="str">
            <v xml:space="preserve"> </v>
          </cell>
          <cell r="Z483" t="str">
            <v xml:space="preserve"> </v>
          </cell>
          <cell r="AA483">
            <v>2</v>
          </cell>
        </row>
        <row r="484">
          <cell r="A484">
            <v>770488</v>
          </cell>
          <cell r="B484" t="str">
            <v xml:space="preserve"> </v>
          </cell>
          <cell r="C484" t="str">
            <v xml:space="preserve"> </v>
          </cell>
          <cell r="D484" t="str">
            <v xml:space="preserve"> </v>
          </cell>
          <cell r="E484" t="str">
            <v xml:space="preserve"> </v>
          </cell>
          <cell r="F484" t="str">
            <v xml:space="preserve"> </v>
          </cell>
          <cell r="G484" t="str">
            <v xml:space="preserve"> </v>
          </cell>
          <cell r="H484" t="str">
            <v xml:space="preserve"> </v>
          </cell>
          <cell r="I484" t="str">
            <v xml:space="preserve"> </v>
          </cell>
          <cell r="J484" t="str">
            <v xml:space="preserve"> </v>
          </cell>
          <cell r="K484" t="str">
            <v xml:space="preserve"> </v>
          </cell>
          <cell r="L484" t="str">
            <v xml:space="preserve"> </v>
          </cell>
          <cell r="M484" t="str">
            <v>Y</v>
          </cell>
          <cell r="N484" t="str">
            <v xml:space="preserve"> </v>
          </cell>
          <cell r="O484" t="str">
            <v xml:space="preserve"> </v>
          </cell>
          <cell r="P484" t="str">
            <v xml:space="preserve"> </v>
          </cell>
          <cell r="Q484" t="str">
            <v xml:space="preserve"> </v>
          </cell>
          <cell r="R484" t="str">
            <v xml:space="preserve"> </v>
          </cell>
          <cell r="S484" t="str">
            <v xml:space="preserve"> </v>
          </cell>
          <cell r="T484" t="str">
            <v xml:space="preserve"> </v>
          </cell>
          <cell r="U484" t="str">
            <v xml:space="preserve"> </v>
          </cell>
          <cell r="V484" t="str">
            <v xml:space="preserve"> </v>
          </cell>
          <cell r="W484" t="str">
            <v xml:space="preserve"> </v>
          </cell>
          <cell r="X484" t="str">
            <v xml:space="preserve"> </v>
          </cell>
          <cell r="Y484" t="str">
            <v xml:space="preserve"> </v>
          </cell>
          <cell r="Z484" t="str">
            <v xml:space="preserve"> </v>
          </cell>
          <cell r="AA484">
            <v>2</v>
          </cell>
        </row>
        <row r="485">
          <cell r="A485">
            <v>770506</v>
          </cell>
          <cell r="B485" t="str">
            <v xml:space="preserve"> </v>
          </cell>
          <cell r="C485" t="str">
            <v xml:space="preserve"> </v>
          </cell>
          <cell r="D485" t="str">
            <v>Y</v>
          </cell>
          <cell r="E485" t="str">
            <v xml:space="preserve"> </v>
          </cell>
          <cell r="F485" t="str">
            <v xml:space="preserve"> </v>
          </cell>
          <cell r="G485" t="str">
            <v xml:space="preserve"> </v>
          </cell>
          <cell r="H485" t="str">
            <v xml:space="preserve"> </v>
          </cell>
          <cell r="I485" t="str">
            <v xml:space="preserve"> </v>
          </cell>
          <cell r="J485" t="str">
            <v xml:space="preserve"> </v>
          </cell>
          <cell r="K485" t="str">
            <v xml:space="preserve"> </v>
          </cell>
          <cell r="L485" t="str">
            <v xml:space="preserve"> </v>
          </cell>
          <cell r="M485" t="str">
            <v xml:space="preserve"> </v>
          </cell>
          <cell r="N485" t="str">
            <v xml:space="preserve"> </v>
          </cell>
          <cell r="O485" t="str">
            <v xml:space="preserve"> </v>
          </cell>
          <cell r="P485" t="str">
            <v xml:space="preserve"> </v>
          </cell>
          <cell r="Q485" t="str">
            <v xml:space="preserve"> </v>
          </cell>
          <cell r="R485" t="str">
            <v xml:space="preserve"> </v>
          </cell>
          <cell r="S485" t="str">
            <v xml:space="preserve"> </v>
          </cell>
          <cell r="T485" t="str">
            <v xml:space="preserve"> </v>
          </cell>
          <cell r="U485" t="str">
            <v xml:space="preserve"> </v>
          </cell>
          <cell r="V485" t="str">
            <v xml:space="preserve"> </v>
          </cell>
          <cell r="W485" t="str">
            <v xml:space="preserve"> </v>
          </cell>
          <cell r="X485" t="str">
            <v xml:space="preserve"> </v>
          </cell>
          <cell r="Y485" t="str">
            <v xml:space="preserve"> </v>
          </cell>
          <cell r="Z485" t="str">
            <v xml:space="preserve"> </v>
          </cell>
          <cell r="AA485">
            <v>3</v>
          </cell>
        </row>
        <row r="486">
          <cell r="A486">
            <v>770507</v>
          </cell>
          <cell r="B486" t="str">
            <v xml:space="preserve"> </v>
          </cell>
          <cell r="C486" t="str">
            <v xml:space="preserve"> </v>
          </cell>
          <cell r="D486" t="str">
            <v>Y</v>
          </cell>
          <cell r="E486" t="str">
            <v xml:space="preserve"> </v>
          </cell>
          <cell r="F486" t="str">
            <v xml:space="preserve"> </v>
          </cell>
          <cell r="G486" t="str">
            <v xml:space="preserve"> </v>
          </cell>
          <cell r="H486" t="str">
            <v xml:space="preserve"> </v>
          </cell>
          <cell r="I486" t="str">
            <v xml:space="preserve"> </v>
          </cell>
          <cell r="J486" t="str">
            <v xml:space="preserve"> </v>
          </cell>
          <cell r="K486" t="str">
            <v xml:space="preserve"> </v>
          </cell>
          <cell r="L486" t="str">
            <v xml:space="preserve"> </v>
          </cell>
          <cell r="M486" t="str">
            <v xml:space="preserve"> </v>
          </cell>
          <cell r="N486" t="str">
            <v xml:space="preserve"> </v>
          </cell>
          <cell r="O486" t="str">
            <v xml:space="preserve"> </v>
          </cell>
          <cell r="P486" t="str">
            <v xml:space="preserve"> </v>
          </cell>
          <cell r="Q486" t="str">
            <v xml:space="preserve"> </v>
          </cell>
          <cell r="R486" t="str">
            <v xml:space="preserve"> </v>
          </cell>
          <cell r="S486" t="str">
            <v xml:space="preserve"> </v>
          </cell>
          <cell r="T486" t="str">
            <v xml:space="preserve"> </v>
          </cell>
          <cell r="U486" t="str">
            <v xml:space="preserve"> </v>
          </cell>
          <cell r="V486" t="str">
            <v xml:space="preserve"> </v>
          </cell>
          <cell r="W486" t="str">
            <v xml:space="preserve"> </v>
          </cell>
          <cell r="X486" t="str">
            <v xml:space="preserve"> </v>
          </cell>
          <cell r="Y486" t="str">
            <v xml:space="preserve"> </v>
          </cell>
          <cell r="Z486" t="str">
            <v xml:space="preserve"> </v>
          </cell>
          <cell r="AA486">
            <v>3</v>
          </cell>
        </row>
        <row r="487">
          <cell r="A487">
            <v>770508</v>
          </cell>
          <cell r="B487" t="str">
            <v xml:space="preserve"> </v>
          </cell>
          <cell r="C487" t="str">
            <v xml:space="preserve"> </v>
          </cell>
          <cell r="D487" t="str">
            <v xml:space="preserve"> </v>
          </cell>
          <cell r="E487" t="str">
            <v xml:space="preserve"> </v>
          </cell>
          <cell r="F487" t="str">
            <v xml:space="preserve"> </v>
          </cell>
          <cell r="G487" t="str">
            <v xml:space="preserve"> </v>
          </cell>
          <cell r="H487" t="str">
            <v xml:space="preserve"> </v>
          </cell>
          <cell r="I487" t="str">
            <v xml:space="preserve"> </v>
          </cell>
          <cell r="J487" t="str">
            <v xml:space="preserve"> </v>
          </cell>
          <cell r="K487" t="str">
            <v xml:space="preserve"> </v>
          </cell>
          <cell r="L487" t="str">
            <v xml:space="preserve"> </v>
          </cell>
          <cell r="M487" t="str">
            <v>Y</v>
          </cell>
          <cell r="N487" t="str">
            <v xml:space="preserve"> </v>
          </cell>
          <cell r="O487" t="str">
            <v xml:space="preserve"> </v>
          </cell>
          <cell r="P487" t="str">
            <v xml:space="preserve"> </v>
          </cell>
          <cell r="Q487" t="str">
            <v xml:space="preserve"> </v>
          </cell>
          <cell r="R487" t="str">
            <v xml:space="preserve"> </v>
          </cell>
          <cell r="S487" t="str">
            <v xml:space="preserve"> </v>
          </cell>
          <cell r="T487" t="str">
            <v xml:space="preserve"> </v>
          </cell>
          <cell r="U487" t="str">
            <v xml:space="preserve"> </v>
          </cell>
          <cell r="V487" t="str">
            <v xml:space="preserve"> </v>
          </cell>
          <cell r="W487" t="str">
            <v xml:space="preserve"> </v>
          </cell>
          <cell r="X487" t="str">
            <v xml:space="preserve"> </v>
          </cell>
          <cell r="Y487" t="str">
            <v xml:space="preserve"> </v>
          </cell>
          <cell r="Z487" t="str">
            <v xml:space="preserve"> </v>
          </cell>
          <cell r="AA487">
            <v>2</v>
          </cell>
        </row>
        <row r="488">
          <cell r="A488">
            <v>770065</v>
          </cell>
          <cell r="B488" t="str">
            <v xml:space="preserve"> </v>
          </cell>
          <cell r="C488" t="str">
            <v xml:space="preserve"> </v>
          </cell>
          <cell r="D488" t="str">
            <v xml:space="preserve"> </v>
          </cell>
          <cell r="E488" t="str">
            <v xml:space="preserve"> </v>
          </cell>
          <cell r="F488" t="str">
            <v xml:space="preserve"> </v>
          </cell>
          <cell r="G488" t="str">
            <v xml:space="preserve"> </v>
          </cell>
          <cell r="H488" t="str">
            <v xml:space="preserve"> </v>
          </cell>
          <cell r="I488" t="str">
            <v xml:space="preserve"> </v>
          </cell>
          <cell r="J488" t="str">
            <v xml:space="preserve"> </v>
          </cell>
          <cell r="K488" t="str">
            <v xml:space="preserve"> </v>
          </cell>
          <cell r="L488" t="str">
            <v xml:space="preserve"> </v>
          </cell>
          <cell r="M488" t="str">
            <v xml:space="preserve"> </v>
          </cell>
          <cell r="N488" t="str">
            <v xml:space="preserve"> </v>
          </cell>
          <cell r="O488" t="str">
            <v>Y</v>
          </cell>
          <cell r="P488" t="str">
            <v xml:space="preserve"> </v>
          </cell>
          <cell r="Q488" t="str">
            <v xml:space="preserve"> </v>
          </cell>
          <cell r="R488" t="str">
            <v xml:space="preserve"> </v>
          </cell>
          <cell r="S488" t="str">
            <v xml:space="preserve"> </v>
          </cell>
          <cell r="T488" t="str">
            <v xml:space="preserve"> </v>
          </cell>
          <cell r="U488" t="str">
            <v xml:space="preserve"> </v>
          </cell>
          <cell r="V488" t="str">
            <v xml:space="preserve"> </v>
          </cell>
          <cell r="W488" t="str">
            <v xml:space="preserve"> </v>
          </cell>
          <cell r="X488" t="str">
            <v xml:space="preserve"> </v>
          </cell>
          <cell r="Y488" t="str">
            <v xml:space="preserve"> </v>
          </cell>
          <cell r="Z488" t="str">
            <v xml:space="preserve"> </v>
          </cell>
          <cell r="AA488">
            <v>4</v>
          </cell>
        </row>
        <row r="489">
          <cell r="A489">
            <v>171008</v>
          </cell>
          <cell r="B489" t="str">
            <v xml:space="preserve"> </v>
          </cell>
          <cell r="C489" t="str">
            <v xml:space="preserve"> </v>
          </cell>
          <cell r="D489" t="str">
            <v xml:space="preserve"> </v>
          </cell>
          <cell r="E489" t="str">
            <v xml:space="preserve"> </v>
          </cell>
          <cell r="F489" t="str">
            <v xml:space="preserve"> </v>
          </cell>
          <cell r="G489" t="str">
            <v xml:space="preserve"> </v>
          </cell>
          <cell r="H489" t="str">
            <v xml:space="preserve"> </v>
          </cell>
          <cell r="I489" t="str">
            <v xml:space="preserve"> </v>
          </cell>
          <cell r="J489" t="str">
            <v xml:space="preserve"> </v>
          </cell>
          <cell r="K489" t="str">
            <v xml:space="preserve"> </v>
          </cell>
          <cell r="L489" t="str">
            <v xml:space="preserve"> </v>
          </cell>
          <cell r="M489" t="str">
            <v xml:space="preserve"> </v>
          </cell>
          <cell r="N489" t="str">
            <v xml:space="preserve"> </v>
          </cell>
          <cell r="O489" t="str">
            <v xml:space="preserve"> </v>
          </cell>
          <cell r="P489" t="str">
            <v xml:space="preserve"> </v>
          </cell>
          <cell r="Q489" t="str">
            <v xml:space="preserve"> </v>
          </cell>
          <cell r="R489" t="str">
            <v xml:space="preserve"> </v>
          </cell>
          <cell r="S489" t="str">
            <v>Y</v>
          </cell>
          <cell r="T489" t="str">
            <v xml:space="preserve"> </v>
          </cell>
          <cell r="U489" t="str">
            <v xml:space="preserve"> </v>
          </cell>
          <cell r="V489" t="str">
            <v xml:space="preserve"> </v>
          </cell>
          <cell r="W489" t="str">
            <v xml:space="preserve"> </v>
          </cell>
          <cell r="X489" t="str">
            <v xml:space="preserve"> </v>
          </cell>
          <cell r="Y489" t="str">
            <v xml:space="preserve"> </v>
          </cell>
          <cell r="Z489" t="str">
            <v xml:space="preserve"> </v>
          </cell>
          <cell r="AA489">
            <v>3</v>
          </cell>
        </row>
        <row r="490">
          <cell r="A490">
            <v>171068</v>
          </cell>
          <cell r="B490" t="str">
            <v xml:space="preserve"> </v>
          </cell>
          <cell r="C490" t="str">
            <v xml:space="preserve"> </v>
          </cell>
          <cell r="D490" t="str">
            <v xml:space="preserve"> </v>
          </cell>
          <cell r="E490" t="str">
            <v xml:space="preserve"> </v>
          </cell>
          <cell r="F490" t="str">
            <v xml:space="preserve"> </v>
          </cell>
          <cell r="G490" t="str">
            <v xml:space="preserve"> </v>
          </cell>
          <cell r="H490" t="str">
            <v xml:space="preserve"> </v>
          </cell>
          <cell r="I490" t="str">
            <v xml:space="preserve"> </v>
          </cell>
          <cell r="J490" t="str">
            <v xml:space="preserve"> </v>
          </cell>
          <cell r="K490" t="str">
            <v xml:space="preserve"> </v>
          </cell>
          <cell r="L490" t="str">
            <v>Y</v>
          </cell>
          <cell r="M490" t="str">
            <v xml:space="preserve"> </v>
          </cell>
          <cell r="N490" t="str">
            <v xml:space="preserve"> </v>
          </cell>
          <cell r="O490" t="str">
            <v xml:space="preserve"> </v>
          </cell>
          <cell r="P490" t="str">
            <v xml:space="preserve"> </v>
          </cell>
          <cell r="Q490" t="str">
            <v xml:space="preserve"> </v>
          </cell>
          <cell r="R490" t="str">
            <v xml:space="preserve"> </v>
          </cell>
          <cell r="S490" t="str">
            <v xml:space="preserve"> </v>
          </cell>
          <cell r="T490" t="str">
            <v xml:space="preserve"> </v>
          </cell>
          <cell r="U490" t="str">
            <v xml:space="preserve"> </v>
          </cell>
          <cell r="V490" t="str">
            <v xml:space="preserve"> </v>
          </cell>
          <cell r="W490" t="str">
            <v xml:space="preserve"> </v>
          </cell>
          <cell r="X490" t="str">
            <v xml:space="preserve"> </v>
          </cell>
          <cell r="Y490" t="str">
            <v xml:space="preserve"> </v>
          </cell>
          <cell r="Z490" t="str">
            <v xml:space="preserve"> </v>
          </cell>
          <cell r="AA490">
            <v>1</v>
          </cell>
        </row>
        <row r="491">
          <cell r="A491">
            <v>171065</v>
          </cell>
          <cell r="B491" t="str">
            <v xml:space="preserve"> </v>
          </cell>
          <cell r="C491" t="str">
            <v xml:space="preserve"> </v>
          </cell>
          <cell r="D491" t="str">
            <v xml:space="preserve"> </v>
          </cell>
          <cell r="E491" t="str">
            <v xml:space="preserve"> </v>
          </cell>
          <cell r="F491" t="str">
            <v xml:space="preserve"> </v>
          </cell>
          <cell r="G491" t="str">
            <v xml:space="preserve"> </v>
          </cell>
          <cell r="H491" t="str">
            <v xml:space="preserve"> </v>
          </cell>
          <cell r="I491" t="str">
            <v xml:space="preserve"> </v>
          </cell>
          <cell r="J491" t="str">
            <v xml:space="preserve"> </v>
          </cell>
          <cell r="K491" t="str">
            <v xml:space="preserve"> </v>
          </cell>
          <cell r="L491" t="str">
            <v xml:space="preserve"> </v>
          </cell>
          <cell r="M491" t="str">
            <v>Y</v>
          </cell>
          <cell r="N491" t="str">
            <v xml:space="preserve"> </v>
          </cell>
          <cell r="O491" t="str">
            <v xml:space="preserve"> </v>
          </cell>
          <cell r="P491" t="str">
            <v xml:space="preserve"> </v>
          </cell>
          <cell r="Q491" t="str">
            <v xml:space="preserve"> </v>
          </cell>
          <cell r="R491" t="str">
            <v xml:space="preserve"> </v>
          </cell>
          <cell r="S491" t="str">
            <v xml:space="preserve"> </v>
          </cell>
          <cell r="T491" t="str">
            <v xml:space="preserve"> </v>
          </cell>
          <cell r="U491" t="str">
            <v xml:space="preserve"> </v>
          </cell>
          <cell r="V491" t="str">
            <v xml:space="preserve"> </v>
          </cell>
          <cell r="W491" t="str">
            <v xml:space="preserve"> </v>
          </cell>
          <cell r="X491" t="str">
            <v xml:space="preserve"> </v>
          </cell>
          <cell r="Y491" t="str">
            <v xml:space="preserve"> </v>
          </cell>
          <cell r="Z491" t="str">
            <v xml:space="preserve"> </v>
          </cell>
          <cell r="AA491">
            <v>2</v>
          </cell>
        </row>
        <row r="492">
          <cell r="A492">
            <v>171067</v>
          </cell>
          <cell r="B492" t="str">
            <v xml:space="preserve"> </v>
          </cell>
          <cell r="C492" t="str">
            <v xml:space="preserve"> </v>
          </cell>
          <cell r="D492" t="str">
            <v xml:space="preserve"> </v>
          </cell>
          <cell r="E492" t="str">
            <v xml:space="preserve"> </v>
          </cell>
          <cell r="F492" t="str">
            <v xml:space="preserve"> </v>
          </cell>
          <cell r="G492" t="str">
            <v xml:space="preserve"> </v>
          </cell>
          <cell r="H492" t="str">
            <v xml:space="preserve"> </v>
          </cell>
          <cell r="I492" t="str">
            <v xml:space="preserve"> </v>
          </cell>
          <cell r="J492" t="str">
            <v xml:space="preserve"> </v>
          </cell>
          <cell r="K492" t="str">
            <v xml:space="preserve"> </v>
          </cell>
          <cell r="L492" t="str">
            <v xml:space="preserve"> </v>
          </cell>
          <cell r="M492" t="str">
            <v xml:space="preserve"> </v>
          </cell>
          <cell r="N492" t="str">
            <v>Y</v>
          </cell>
          <cell r="O492" t="str">
            <v xml:space="preserve"> </v>
          </cell>
          <cell r="P492" t="str">
            <v xml:space="preserve"> </v>
          </cell>
          <cell r="Q492" t="str">
            <v xml:space="preserve"> </v>
          </cell>
          <cell r="R492" t="str">
            <v xml:space="preserve"> </v>
          </cell>
          <cell r="S492" t="str">
            <v xml:space="preserve"> </v>
          </cell>
          <cell r="T492" t="str">
            <v xml:space="preserve"> </v>
          </cell>
          <cell r="U492" t="str">
            <v xml:space="preserve"> </v>
          </cell>
          <cell r="V492" t="str">
            <v xml:space="preserve"> </v>
          </cell>
          <cell r="W492" t="str">
            <v xml:space="preserve"> </v>
          </cell>
          <cell r="X492" t="str">
            <v xml:space="preserve"> </v>
          </cell>
          <cell r="Y492" t="str">
            <v xml:space="preserve"> </v>
          </cell>
          <cell r="Z492" t="str">
            <v xml:space="preserve"> </v>
          </cell>
          <cell r="AA492">
            <v>3</v>
          </cell>
        </row>
        <row r="493">
          <cell r="A493">
            <v>171101</v>
          </cell>
          <cell r="B493" t="str">
            <v xml:space="preserve"> </v>
          </cell>
          <cell r="C493" t="str">
            <v>Y</v>
          </cell>
          <cell r="D493" t="str">
            <v xml:space="preserve"> </v>
          </cell>
          <cell r="E493" t="str">
            <v xml:space="preserve"> </v>
          </cell>
          <cell r="F493" t="str">
            <v xml:space="preserve"> </v>
          </cell>
          <cell r="G493" t="str">
            <v xml:space="preserve"> </v>
          </cell>
          <cell r="H493" t="str">
            <v xml:space="preserve"> </v>
          </cell>
          <cell r="I493" t="str">
            <v xml:space="preserve"> </v>
          </cell>
          <cell r="J493" t="str">
            <v xml:space="preserve"> </v>
          </cell>
          <cell r="K493" t="str">
            <v xml:space="preserve"> </v>
          </cell>
          <cell r="L493" t="str">
            <v xml:space="preserve"> </v>
          </cell>
          <cell r="M493" t="str">
            <v xml:space="preserve"> </v>
          </cell>
          <cell r="N493" t="str">
            <v xml:space="preserve"> </v>
          </cell>
          <cell r="O493" t="str">
            <v xml:space="preserve"> </v>
          </cell>
          <cell r="P493" t="str">
            <v xml:space="preserve"> </v>
          </cell>
          <cell r="Q493" t="str">
            <v xml:space="preserve"> </v>
          </cell>
          <cell r="R493" t="str">
            <v xml:space="preserve"> </v>
          </cell>
          <cell r="S493" t="str">
            <v xml:space="preserve"> </v>
          </cell>
          <cell r="T493" t="str">
            <v xml:space="preserve"> </v>
          </cell>
          <cell r="U493" t="str">
            <v xml:space="preserve"> </v>
          </cell>
          <cell r="V493" t="str">
            <v xml:space="preserve"> </v>
          </cell>
          <cell r="W493" t="str">
            <v xml:space="preserve"> </v>
          </cell>
          <cell r="X493" t="str">
            <v xml:space="preserve"> </v>
          </cell>
          <cell r="Y493" t="str">
            <v xml:space="preserve"> </v>
          </cell>
          <cell r="Z493" t="str">
            <v xml:space="preserve"> </v>
          </cell>
          <cell r="AA493">
            <v>2</v>
          </cell>
        </row>
        <row r="494">
          <cell r="A494">
            <v>171106</v>
          </cell>
          <cell r="B494" t="str">
            <v xml:space="preserve"> </v>
          </cell>
          <cell r="C494" t="str">
            <v>Y</v>
          </cell>
          <cell r="D494" t="str">
            <v xml:space="preserve"> </v>
          </cell>
          <cell r="E494" t="str">
            <v xml:space="preserve"> </v>
          </cell>
          <cell r="F494" t="str">
            <v xml:space="preserve"> </v>
          </cell>
          <cell r="G494" t="str">
            <v xml:space="preserve"> </v>
          </cell>
          <cell r="H494" t="str">
            <v xml:space="preserve"> </v>
          </cell>
          <cell r="I494" t="str">
            <v xml:space="preserve"> </v>
          </cell>
          <cell r="J494" t="str">
            <v xml:space="preserve"> </v>
          </cell>
          <cell r="K494" t="str">
            <v xml:space="preserve"> </v>
          </cell>
          <cell r="L494" t="str">
            <v xml:space="preserve"> </v>
          </cell>
          <cell r="M494" t="str">
            <v xml:space="preserve"> </v>
          </cell>
          <cell r="N494" t="str">
            <v xml:space="preserve"> </v>
          </cell>
          <cell r="O494" t="str">
            <v xml:space="preserve"> </v>
          </cell>
          <cell r="P494" t="str">
            <v xml:space="preserve"> </v>
          </cell>
          <cell r="Q494" t="str">
            <v xml:space="preserve"> </v>
          </cell>
          <cell r="R494" t="str">
            <v xml:space="preserve"> </v>
          </cell>
          <cell r="S494" t="str">
            <v xml:space="preserve"> </v>
          </cell>
          <cell r="T494" t="str">
            <v xml:space="preserve"> </v>
          </cell>
          <cell r="U494" t="str">
            <v xml:space="preserve"> </v>
          </cell>
          <cell r="V494" t="str">
            <v xml:space="preserve"> </v>
          </cell>
          <cell r="W494" t="str">
            <v xml:space="preserve"> </v>
          </cell>
          <cell r="X494" t="str">
            <v xml:space="preserve"> </v>
          </cell>
          <cell r="Y494" t="str">
            <v xml:space="preserve"> </v>
          </cell>
          <cell r="Z494" t="str">
            <v xml:space="preserve"> </v>
          </cell>
          <cell r="AA494">
            <v>2</v>
          </cell>
        </row>
        <row r="495">
          <cell r="A495">
            <v>171102</v>
          </cell>
          <cell r="B495" t="str">
            <v xml:space="preserve"> </v>
          </cell>
          <cell r="C495" t="str">
            <v>Y</v>
          </cell>
          <cell r="D495" t="str">
            <v xml:space="preserve"> </v>
          </cell>
          <cell r="E495" t="str">
            <v xml:space="preserve"> </v>
          </cell>
          <cell r="F495" t="str">
            <v xml:space="preserve"> </v>
          </cell>
          <cell r="G495" t="str">
            <v xml:space="preserve"> </v>
          </cell>
          <cell r="H495" t="str">
            <v xml:space="preserve"> </v>
          </cell>
          <cell r="I495" t="str">
            <v xml:space="preserve"> </v>
          </cell>
          <cell r="J495" t="str">
            <v xml:space="preserve"> </v>
          </cell>
          <cell r="K495" t="str">
            <v xml:space="preserve"> </v>
          </cell>
          <cell r="L495" t="str">
            <v xml:space="preserve"> </v>
          </cell>
          <cell r="M495" t="str">
            <v xml:space="preserve"> </v>
          </cell>
          <cell r="N495" t="str">
            <v xml:space="preserve"> </v>
          </cell>
          <cell r="O495" t="str">
            <v xml:space="preserve"> </v>
          </cell>
          <cell r="P495" t="str">
            <v xml:space="preserve"> </v>
          </cell>
          <cell r="Q495" t="str">
            <v xml:space="preserve"> </v>
          </cell>
          <cell r="R495" t="str">
            <v xml:space="preserve"> </v>
          </cell>
          <cell r="S495" t="str">
            <v xml:space="preserve"> </v>
          </cell>
          <cell r="T495" t="str">
            <v xml:space="preserve"> </v>
          </cell>
          <cell r="U495" t="str">
            <v xml:space="preserve"> </v>
          </cell>
          <cell r="V495" t="str">
            <v xml:space="preserve"> </v>
          </cell>
          <cell r="W495" t="str">
            <v xml:space="preserve"> </v>
          </cell>
          <cell r="X495" t="str">
            <v xml:space="preserve"> </v>
          </cell>
          <cell r="Y495" t="str">
            <v xml:space="preserve"> </v>
          </cell>
          <cell r="Z495" t="str">
            <v xml:space="preserve"> </v>
          </cell>
          <cell r="AA495">
            <v>2</v>
          </cell>
        </row>
        <row r="496">
          <cell r="A496">
            <v>171103</v>
          </cell>
          <cell r="B496" t="str">
            <v xml:space="preserve"> </v>
          </cell>
          <cell r="C496" t="str">
            <v>Y</v>
          </cell>
          <cell r="D496" t="str">
            <v xml:space="preserve"> </v>
          </cell>
          <cell r="E496" t="str">
            <v xml:space="preserve"> </v>
          </cell>
          <cell r="F496" t="str">
            <v xml:space="preserve"> </v>
          </cell>
          <cell r="G496" t="str">
            <v xml:space="preserve"> </v>
          </cell>
          <cell r="H496" t="str">
            <v xml:space="preserve"> </v>
          </cell>
          <cell r="I496" t="str">
            <v xml:space="preserve"> </v>
          </cell>
          <cell r="J496" t="str">
            <v xml:space="preserve"> </v>
          </cell>
          <cell r="K496" t="str">
            <v xml:space="preserve"> </v>
          </cell>
          <cell r="L496" t="str">
            <v xml:space="preserve"> </v>
          </cell>
          <cell r="M496" t="str">
            <v xml:space="preserve"> </v>
          </cell>
          <cell r="N496" t="str">
            <v xml:space="preserve"> </v>
          </cell>
          <cell r="O496" t="str">
            <v xml:space="preserve"> </v>
          </cell>
          <cell r="P496" t="str">
            <v xml:space="preserve"> </v>
          </cell>
          <cell r="Q496" t="str">
            <v xml:space="preserve"> </v>
          </cell>
          <cell r="R496" t="str">
            <v xml:space="preserve"> </v>
          </cell>
          <cell r="S496" t="str">
            <v xml:space="preserve"> </v>
          </cell>
          <cell r="T496" t="str">
            <v xml:space="preserve"> </v>
          </cell>
          <cell r="U496" t="str">
            <v xml:space="preserve"> </v>
          </cell>
          <cell r="V496" t="str">
            <v xml:space="preserve"> </v>
          </cell>
          <cell r="W496" t="str">
            <v xml:space="preserve"> </v>
          </cell>
          <cell r="X496" t="str">
            <v xml:space="preserve"> </v>
          </cell>
          <cell r="Y496" t="str">
            <v xml:space="preserve"> </v>
          </cell>
          <cell r="Z496" t="str">
            <v xml:space="preserve"> </v>
          </cell>
          <cell r="AA496">
            <v>2</v>
          </cell>
        </row>
        <row r="497">
          <cell r="A497">
            <v>171104</v>
          </cell>
          <cell r="B497" t="str">
            <v xml:space="preserve"> </v>
          </cell>
          <cell r="C497" t="str">
            <v>Y</v>
          </cell>
          <cell r="D497" t="str">
            <v xml:space="preserve"> </v>
          </cell>
          <cell r="E497" t="str">
            <v xml:space="preserve"> </v>
          </cell>
          <cell r="F497" t="str">
            <v xml:space="preserve"> </v>
          </cell>
          <cell r="G497" t="str">
            <v xml:space="preserve"> </v>
          </cell>
          <cell r="H497" t="str">
            <v xml:space="preserve"> </v>
          </cell>
          <cell r="I497" t="str">
            <v xml:space="preserve"> </v>
          </cell>
          <cell r="J497" t="str">
            <v xml:space="preserve"> </v>
          </cell>
          <cell r="K497" t="str">
            <v xml:space="preserve"> </v>
          </cell>
          <cell r="L497" t="str">
            <v xml:space="preserve"> </v>
          </cell>
          <cell r="M497" t="str">
            <v xml:space="preserve"> </v>
          </cell>
          <cell r="N497" t="str">
            <v xml:space="preserve"> </v>
          </cell>
          <cell r="O497" t="str">
            <v xml:space="preserve"> </v>
          </cell>
          <cell r="P497" t="str">
            <v xml:space="preserve"> </v>
          </cell>
          <cell r="Q497" t="str">
            <v xml:space="preserve"> </v>
          </cell>
          <cell r="R497" t="str">
            <v xml:space="preserve"> </v>
          </cell>
          <cell r="S497" t="str">
            <v xml:space="preserve"> </v>
          </cell>
          <cell r="T497" t="str">
            <v xml:space="preserve"> </v>
          </cell>
          <cell r="U497" t="str">
            <v xml:space="preserve"> </v>
          </cell>
          <cell r="V497" t="str">
            <v xml:space="preserve"> </v>
          </cell>
          <cell r="W497" t="str">
            <v xml:space="preserve"> </v>
          </cell>
          <cell r="X497" t="str">
            <v xml:space="preserve"> </v>
          </cell>
          <cell r="Y497" t="str">
            <v xml:space="preserve"> </v>
          </cell>
          <cell r="Z497" t="str">
            <v xml:space="preserve"> </v>
          </cell>
          <cell r="AA497">
            <v>2</v>
          </cell>
        </row>
        <row r="498">
          <cell r="A498">
            <v>171105</v>
          </cell>
          <cell r="B498" t="str">
            <v xml:space="preserve"> </v>
          </cell>
          <cell r="C498" t="str">
            <v>Y</v>
          </cell>
          <cell r="D498" t="str">
            <v xml:space="preserve"> </v>
          </cell>
          <cell r="E498" t="str">
            <v xml:space="preserve"> </v>
          </cell>
          <cell r="F498" t="str">
            <v xml:space="preserve"> </v>
          </cell>
          <cell r="G498" t="str">
            <v xml:space="preserve"> </v>
          </cell>
          <cell r="H498" t="str">
            <v xml:space="preserve"> </v>
          </cell>
          <cell r="I498" t="str">
            <v xml:space="preserve"> </v>
          </cell>
          <cell r="J498" t="str">
            <v xml:space="preserve"> </v>
          </cell>
          <cell r="K498" t="str">
            <v xml:space="preserve"> </v>
          </cell>
          <cell r="L498" t="str">
            <v xml:space="preserve"> </v>
          </cell>
          <cell r="M498" t="str">
            <v xml:space="preserve"> </v>
          </cell>
          <cell r="N498" t="str">
            <v xml:space="preserve"> </v>
          </cell>
          <cell r="O498" t="str">
            <v xml:space="preserve"> </v>
          </cell>
          <cell r="P498" t="str">
            <v xml:space="preserve"> </v>
          </cell>
          <cell r="Q498" t="str">
            <v xml:space="preserve"> </v>
          </cell>
          <cell r="R498" t="str">
            <v xml:space="preserve"> </v>
          </cell>
          <cell r="S498" t="str">
            <v xml:space="preserve"> </v>
          </cell>
          <cell r="T498" t="str">
            <v xml:space="preserve"> </v>
          </cell>
          <cell r="U498" t="str">
            <v xml:space="preserve"> </v>
          </cell>
          <cell r="V498" t="str">
            <v xml:space="preserve"> </v>
          </cell>
          <cell r="W498" t="str">
            <v xml:space="preserve"> </v>
          </cell>
          <cell r="X498" t="str">
            <v xml:space="preserve"> </v>
          </cell>
          <cell r="Y498" t="str">
            <v xml:space="preserve"> </v>
          </cell>
          <cell r="Z498" t="str">
            <v xml:space="preserve"> </v>
          </cell>
          <cell r="AA498">
            <v>2</v>
          </cell>
        </row>
        <row r="499">
          <cell r="A499">
            <v>171029</v>
          </cell>
          <cell r="B499" t="str">
            <v xml:space="preserve"> </v>
          </cell>
          <cell r="C499" t="str">
            <v xml:space="preserve"> </v>
          </cell>
          <cell r="D499" t="str">
            <v xml:space="preserve"> </v>
          </cell>
          <cell r="E499" t="str">
            <v xml:space="preserve"> </v>
          </cell>
          <cell r="F499" t="str">
            <v xml:space="preserve"> </v>
          </cell>
          <cell r="G499" t="str">
            <v xml:space="preserve"> </v>
          </cell>
          <cell r="H499" t="str">
            <v xml:space="preserve"> </v>
          </cell>
          <cell r="I499" t="str">
            <v xml:space="preserve"> </v>
          </cell>
          <cell r="J499" t="str">
            <v>Y</v>
          </cell>
          <cell r="K499" t="str">
            <v xml:space="preserve"> </v>
          </cell>
          <cell r="L499" t="str">
            <v xml:space="preserve"> </v>
          </cell>
          <cell r="M499" t="str">
            <v xml:space="preserve"> </v>
          </cell>
          <cell r="N499" t="str">
            <v xml:space="preserve"> </v>
          </cell>
          <cell r="O499" t="str">
            <v xml:space="preserve"> </v>
          </cell>
          <cell r="P499" t="str">
            <v xml:space="preserve"> </v>
          </cell>
          <cell r="Q499" t="str">
            <v xml:space="preserve"> </v>
          </cell>
          <cell r="R499" t="str">
            <v xml:space="preserve"> </v>
          </cell>
          <cell r="S499" t="str">
            <v xml:space="preserve"> </v>
          </cell>
          <cell r="T499" t="str">
            <v xml:space="preserve"> </v>
          </cell>
          <cell r="U499" t="str">
            <v xml:space="preserve"> </v>
          </cell>
          <cell r="V499" t="str">
            <v xml:space="preserve"> </v>
          </cell>
          <cell r="W499" t="str">
            <v xml:space="preserve"> </v>
          </cell>
          <cell r="X499" t="str">
            <v xml:space="preserve"> </v>
          </cell>
          <cell r="Y499" t="str">
            <v xml:space="preserve"> </v>
          </cell>
          <cell r="Z499" t="str">
            <v xml:space="preserve"> </v>
          </cell>
          <cell r="AA499">
            <v>4</v>
          </cell>
        </row>
        <row r="500">
          <cell r="A500">
            <v>171031</v>
          </cell>
          <cell r="B500" t="str">
            <v xml:space="preserve"> </v>
          </cell>
          <cell r="C500" t="str">
            <v xml:space="preserve"> </v>
          </cell>
          <cell r="D500" t="str">
            <v xml:space="preserve"> </v>
          </cell>
          <cell r="E500" t="str">
            <v xml:space="preserve"> </v>
          </cell>
          <cell r="F500" t="str">
            <v xml:space="preserve"> </v>
          </cell>
          <cell r="G500" t="str">
            <v xml:space="preserve"> </v>
          </cell>
          <cell r="H500" t="str">
            <v xml:space="preserve"> </v>
          </cell>
          <cell r="I500" t="str">
            <v xml:space="preserve"> </v>
          </cell>
          <cell r="J500" t="str">
            <v>Y</v>
          </cell>
          <cell r="K500" t="str">
            <v xml:space="preserve"> </v>
          </cell>
          <cell r="L500" t="str">
            <v xml:space="preserve"> </v>
          </cell>
          <cell r="M500" t="str">
            <v xml:space="preserve"> </v>
          </cell>
          <cell r="N500" t="str">
            <v xml:space="preserve"> </v>
          </cell>
          <cell r="O500" t="str">
            <v xml:space="preserve"> </v>
          </cell>
          <cell r="P500" t="str">
            <v xml:space="preserve"> </v>
          </cell>
          <cell r="Q500" t="str">
            <v xml:space="preserve"> </v>
          </cell>
          <cell r="R500" t="str">
            <v xml:space="preserve"> </v>
          </cell>
          <cell r="S500" t="str">
            <v xml:space="preserve"> </v>
          </cell>
          <cell r="T500" t="str">
            <v xml:space="preserve"> </v>
          </cell>
          <cell r="U500" t="str">
            <v xml:space="preserve"> </v>
          </cell>
          <cell r="V500" t="str">
            <v xml:space="preserve"> </v>
          </cell>
          <cell r="W500" t="str">
            <v xml:space="preserve"> </v>
          </cell>
          <cell r="X500" t="str">
            <v xml:space="preserve"> </v>
          </cell>
          <cell r="Y500" t="str">
            <v xml:space="preserve"> </v>
          </cell>
          <cell r="Z500" t="str">
            <v xml:space="preserve"> </v>
          </cell>
          <cell r="AA500">
            <v>4</v>
          </cell>
        </row>
        <row r="501">
          <cell r="A501">
            <v>171033</v>
          </cell>
          <cell r="B501" t="str">
            <v xml:space="preserve"> </v>
          </cell>
          <cell r="C501" t="str">
            <v xml:space="preserve"> </v>
          </cell>
          <cell r="D501" t="str">
            <v xml:space="preserve"> </v>
          </cell>
          <cell r="E501" t="str">
            <v xml:space="preserve"> </v>
          </cell>
          <cell r="F501" t="str">
            <v xml:space="preserve"> </v>
          </cell>
          <cell r="G501" t="str">
            <v xml:space="preserve"> </v>
          </cell>
          <cell r="H501" t="str">
            <v xml:space="preserve"> </v>
          </cell>
          <cell r="I501" t="str">
            <v xml:space="preserve"> </v>
          </cell>
          <cell r="J501" t="str">
            <v>Y</v>
          </cell>
          <cell r="K501" t="str">
            <v xml:space="preserve"> </v>
          </cell>
          <cell r="L501" t="str">
            <v xml:space="preserve"> </v>
          </cell>
          <cell r="M501" t="str">
            <v xml:space="preserve"> </v>
          </cell>
          <cell r="N501" t="str">
            <v xml:space="preserve"> </v>
          </cell>
          <cell r="O501" t="str">
            <v xml:space="preserve"> </v>
          </cell>
          <cell r="P501" t="str">
            <v xml:space="preserve"> </v>
          </cell>
          <cell r="Q501" t="str">
            <v xml:space="preserve"> </v>
          </cell>
          <cell r="R501" t="str">
            <v xml:space="preserve"> </v>
          </cell>
          <cell r="S501" t="str">
            <v xml:space="preserve"> </v>
          </cell>
          <cell r="T501" t="str">
            <v xml:space="preserve"> </v>
          </cell>
          <cell r="U501" t="str">
            <v xml:space="preserve"> </v>
          </cell>
          <cell r="V501" t="str">
            <v xml:space="preserve"> </v>
          </cell>
          <cell r="W501" t="str">
            <v xml:space="preserve"> </v>
          </cell>
          <cell r="X501" t="str">
            <v xml:space="preserve"> </v>
          </cell>
          <cell r="Y501" t="str">
            <v xml:space="preserve"> </v>
          </cell>
          <cell r="Z501" t="str">
            <v xml:space="preserve"> </v>
          </cell>
          <cell r="AA501">
            <v>4</v>
          </cell>
        </row>
        <row r="502">
          <cell r="A502">
            <v>171030</v>
          </cell>
          <cell r="B502" t="str">
            <v xml:space="preserve"> </v>
          </cell>
          <cell r="C502" t="str">
            <v xml:space="preserve"> </v>
          </cell>
          <cell r="D502" t="str">
            <v xml:space="preserve"> </v>
          </cell>
          <cell r="E502" t="str">
            <v xml:space="preserve"> </v>
          </cell>
          <cell r="F502" t="str">
            <v xml:space="preserve"> </v>
          </cell>
          <cell r="G502" t="str">
            <v xml:space="preserve"> </v>
          </cell>
          <cell r="H502" t="str">
            <v xml:space="preserve"> </v>
          </cell>
          <cell r="I502" t="str">
            <v xml:space="preserve"> </v>
          </cell>
          <cell r="J502" t="str">
            <v>Y</v>
          </cell>
          <cell r="K502" t="str">
            <v xml:space="preserve"> </v>
          </cell>
          <cell r="L502" t="str">
            <v xml:space="preserve"> </v>
          </cell>
          <cell r="M502" t="str">
            <v xml:space="preserve"> </v>
          </cell>
          <cell r="N502" t="str">
            <v xml:space="preserve"> </v>
          </cell>
          <cell r="O502" t="str">
            <v xml:space="preserve"> </v>
          </cell>
          <cell r="P502" t="str">
            <v xml:space="preserve"> </v>
          </cell>
          <cell r="Q502" t="str">
            <v xml:space="preserve"> </v>
          </cell>
          <cell r="R502" t="str">
            <v xml:space="preserve"> </v>
          </cell>
          <cell r="S502" t="str">
            <v xml:space="preserve"> </v>
          </cell>
          <cell r="T502" t="str">
            <v xml:space="preserve"> </v>
          </cell>
          <cell r="U502" t="str">
            <v xml:space="preserve"> </v>
          </cell>
          <cell r="V502" t="str">
            <v xml:space="preserve"> </v>
          </cell>
          <cell r="W502" t="str">
            <v xml:space="preserve"> </v>
          </cell>
          <cell r="X502" t="str">
            <v xml:space="preserve"> </v>
          </cell>
          <cell r="Y502" t="str">
            <v xml:space="preserve"> </v>
          </cell>
          <cell r="Z502" t="str">
            <v xml:space="preserve"> </v>
          </cell>
          <cell r="AA502">
            <v>4</v>
          </cell>
        </row>
        <row r="503">
          <cell r="A503">
            <v>171032</v>
          </cell>
          <cell r="B503" t="str">
            <v xml:space="preserve"> </v>
          </cell>
          <cell r="C503" t="str">
            <v xml:space="preserve"> </v>
          </cell>
          <cell r="D503" t="str">
            <v xml:space="preserve"> </v>
          </cell>
          <cell r="E503" t="str">
            <v xml:space="preserve"> </v>
          </cell>
          <cell r="F503" t="str">
            <v xml:space="preserve"> </v>
          </cell>
          <cell r="G503" t="str">
            <v xml:space="preserve"> </v>
          </cell>
          <cell r="H503" t="str">
            <v xml:space="preserve"> </v>
          </cell>
          <cell r="I503" t="str">
            <v xml:space="preserve"> </v>
          </cell>
          <cell r="J503" t="str">
            <v>Y</v>
          </cell>
          <cell r="K503" t="str">
            <v xml:space="preserve"> </v>
          </cell>
          <cell r="L503" t="str">
            <v xml:space="preserve"> </v>
          </cell>
          <cell r="M503" t="str">
            <v xml:space="preserve"> </v>
          </cell>
          <cell r="N503" t="str">
            <v xml:space="preserve"> </v>
          </cell>
          <cell r="O503" t="str">
            <v xml:space="preserve"> </v>
          </cell>
          <cell r="P503" t="str">
            <v xml:space="preserve"> </v>
          </cell>
          <cell r="Q503" t="str">
            <v xml:space="preserve"> </v>
          </cell>
          <cell r="R503" t="str">
            <v xml:space="preserve"> </v>
          </cell>
          <cell r="S503" t="str">
            <v xml:space="preserve"> </v>
          </cell>
          <cell r="T503" t="str">
            <v xml:space="preserve"> </v>
          </cell>
          <cell r="U503" t="str">
            <v xml:space="preserve"> </v>
          </cell>
          <cell r="V503" t="str">
            <v xml:space="preserve"> </v>
          </cell>
          <cell r="W503" t="str">
            <v xml:space="preserve"> </v>
          </cell>
          <cell r="X503" t="str">
            <v xml:space="preserve"> </v>
          </cell>
          <cell r="Y503" t="str">
            <v xml:space="preserve"> </v>
          </cell>
          <cell r="Z503" t="str">
            <v xml:space="preserve"> </v>
          </cell>
          <cell r="AA503">
            <v>4</v>
          </cell>
        </row>
        <row r="504">
          <cell r="A504">
            <v>171125</v>
          </cell>
          <cell r="B504" t="str">
            <v xml:space="preserve"> </v>
          </cell>
          <cell r="C504" t="str">
            <v xml:space="preserve"> </v>
          </cell>
          <cell r="D504" t="str">
            <v xml:space="preserve"> </v>
          </cell>
          <cell r="E504" t="str">
            <v xml:space="preserve"> </v>
          </cell>
          <cell r="F504" t="str">
            <v xml:space="preserve"> </v>
          </cell>
          <cell r="G504" t="str">
            <v xml:space="preserve"> </v>
          </cell>
          <cell r="H504" t="str">
            <v xml:space="preserve"> </v>
          </cell>
          <cell r="I504" t="str">
            <v xml:space="preserve"> </v>
          </cell>
          <cell r="J504" t="str">
            <v xml:space="preserve"> </v>
          </cell>
          <cell r="K504" t="str">
            <v xml:space="preserve"> </v>
          </cell>
          <cell r="L504" t="str">
            <v xml:space="preserve"> </v>
          </cell>
          <cell r="M504" t="str">
            <v xml:space="preserve"> </v>
          </cell>
          <cell r="N504" t="str">
            <v xml:space="preserve"> </v>
          </cell>
          <cell r="O504" t="str">
            <v xml:space="preserve"> </v>
          </cell>
          <cell r="P504" t="str">
            <v xml:space="preserve"> </v>
          </cell>
          <cell r="Q504" t="str">
            <v xml:space="preserve"> </v>
          </cell>
          <cell r="R504" t="str">
            <v xml:space="preserve"> </v>
          </cell>
          <cell r="S504" t="str">
            <v>Y</v>
          </cell>
          <cell r="T504" t="str">
            <v xml:space="preserve"> </v>
          </cell>
          <cell r="U504" t="str">
            <v xml:space="preserve"> </v>
          </cell>
          <cell r="V504" t="str">
            <v xml:space="preserve"> </v>
          </cell>
          <cell r="W504" t="str">
            <v xml:space="preserve"> </v>
          </cell>
          <cell r="X504" t="str">
            <v xml:space="preserve"> </v>
          </cell>
          <cell r="Y504" t="str">
            <v xml:space="preserve"> </v>
          </cell>
          <cell r="Z504" t="str">
            <v xml:space="preserve"> </v>
          </cell>
          <cell r="AA504">
            <v>3</v>
          </cell>
        </row>
        <row r="505">
          <cell r="A505">
            <v>171147</v>
          </cell>
          <cell r="B505" t="str">
            <v xml:space="preserve"> </v>
          </cell>
          <cell r="C505" t="str">
            <v xml:space="preserve"> </v>
          </cell>
          <cell r="D505" t="str">
            <v xml:space="preserve"> </v>
          </cell>
          <cell r="E505" t="str">
            <v xml:space="preserve"> </v>
          </cell>
          <cell r="F505" t="str">
            <v xml:space="preserve"> </v>
          </cell>
          <cell r="G505" t="str">
            <v xml:space="preserve"> </v>
          </cell>
          <cell r="H505" t="str">
            <v xml:space="preserve"> </v>
          </cell>
          <cell r="I505" t="str">
            <v xml:space="preserve"> </v>
          </cell>
          <cell r="J505" t="str">
            <v xml:space="preserve"> </v>
          </cell>
          <cell r="K505" t="str">
            <v xml:space="preserve"> </v>
          </cell>
          <cell r="L505" t="str">
            <v xml:space="preserve"> </v>
          </cell>
          <cell r="M505" t="str">
            <v xml:space="preserve"> </v>
          </cell>
          <cell r="N505" t="str">
            <v xml:space="preserve"> </v>
          </cell>
          <cell r="O505" t="str">
            <v xml:space="preserve"> </v>
          </cell>
          <cell r="P505" t="str">
            <v xml:space="preserve"> </v>
          </cell>
          <cell r="Q505" t="str">
            <v xml:space="preserve"> </v>
          </cell>
          <cell r="R505" t="str">
            <v xml:space="preserve"> </v>
          </cell>
          <cell r="S505" t="str">
            <v xml:space="preserve"> </v>
          </cell>
          <cell r="T505" t="str">
            <v>Y</v>
          </cell>
          <cell r="U505" t="str">
            <v xml:space="preserve"> </v>
          </cell>
          <cell r="V505" t="str">
            <v xml:space="preserve"> </v>
          </cell>
          <cell r="W505" t="str">
            <v xml:space="preserve"> </v>
          </cell>
          <cell r="X505" t="str">
            <v xml:space="preserve"> </v>
          </cell>
          <cell r="Y505" t="str">
            <v xml:space="preserve"> </v>
          </cell>
          <cell r="Z505" t="str">
            <v xml:space="preserve"> </v>
          </cell>
          <cell r="AA505">
            <v>4</v>
          </cell>
        </row>
        <row r="506">
          <cell r="A506">
            <v>171148</v>
          </cell>
          <cell r="B506" t="str">
            <v xml:space="preserve"> </v>
          </cell>
          <cell r="C506" t="str">
            <v xml:space="preserve"> </v>
          </cell>
          <cell r="D506" t="str">
            <v xml:space="preserve"> </v>
          </cell>
          <cell r="E506" t="str">
            <v xml:space="preserve"> </v>
          </cell>
          <cell r="F506" t="str">
            <v xml:space="preserve"> </v>
          </cell>
          <cell r="G506" t="str">
            <v xml:space="preserve"> </v>
          </cell>
          <cell r="H506" t="str">
            <v xml:space="preserve"> </v>
          </cell>
          <cell r="I506" t="str">
            <v xml:space="preserve"> </v>
          </cell>
          <cell r="J506" t="str">
            <v xml:space="preserve"> </v>
          </cell>
          <cell r="K506" t="str">
            <v xml:space="preserve"> </v>
          </cell>
          <cell r="L506" t="str">
            <v xml:space="preserve"> </v>
          </cell>
          <cell r="M506" t="str">
            <v xml:space="preserve"> </v>
          </cell>
          <cell r="N506" t="str">
            <v xml:space="preserve"> </v>
          </cell>
          <cell r="O506" t="str">
            <v xml:space="preserve"> </v>
          </cell>
          <cell r="P506" t="str">
            <v xml:space="preserve"> </v>
          </cell>
          <cell r="Q506" t="str">
            <v xml:space="preserve"> </v>
          </cell>
          <cell r="R506" t="str">
            <v>Y</v>
          </cell>
          <cell r="S506" t="str">
            <v xml:space="preserve"> </v>
          </cell>
          <cell r="T506" t="str">
            <v xml:space="preserve"> </v>
          </cell>
          <cell r="U506" t="str">
            <v xml:space="preserve"> </v>
          </cell>
          <cell r="V506" t="str">
            <v xml:space="preserve"> </v>
          </cell>
          <cell r="W506" t="str">
            <v xml:space="preserve"> </v>
          </cell>
          <cell r="X506" t="str">
            <v xml:space="preserve"> </v>
          </cell>
          <cell r="Y506" t="str">
            <v xml:space="preserve"> </v>
          </cell>
          <cell r="Z506" t="str">
            <v xml:space="preserve"> </v>
          </cell>
          <cell r="AA506">
            <v>2</v>
          </cell>
        </row>
        <row r="507">
          <cell r="A507">
            <v>171041</v>
          </cell>
          <cell r="B507" t="str">
            <v xml:space="preserve"> </v>
          </cell>
          <cell r="C507" t="str">
            <v xml:space="preserve"> </v>
          </cell>
          <cell r="D507" t="str">
            <v xml:space="preserve"> </v>
          </cell>
          <cell r="E507" t="str">
            <v xml:space="preserve"> </v>
          </cell>
          <cell r="F507" t="str">
            <v xml:space="preserve"> </v>
          </cell>
          <cell r="G507" t="str">
            <v xml:space="preserve"> </v>
          </cell>
          <cell r="H507" t="str">
            <v xml:space="preserve"> </v>
          </cell>
          <cell r="I507" t="str">
            <v xml:space="preserve"> </v>
          </cell>
          <cell r="J507" t="str">
            <v xml:space="preserve"> </v>
          </cell>
          <cell r="K507" t="str">
            <v xml:space="preserve"> </v>
          </cell>
          <cell r="L507" t="str">
            <v xml:space="preserve"> </v>
          </cell>
          <cell r="M507" t="str">
            <v xml:space="preserve"> </v>
          </cell>
          <cell r="N507" t="str">
            <v xml:space="preserve"> </v>
          </cell>
          <cell r="O507" t="str">
            <v xml:space="preserve"> </v>
          </cell>
          <cell r="P507" t="str">
            <v xml:space="preserve"> </v>
          </cell>
          <cell r="Q507" t="str">
            <v xml:space="preserve"> </v>
          </cell>
          <cell r="R507" t="str">
            <v xml:space="preserve"> </v>
          </cell>
          <cell r="S507" t="str">
            <v>Y</v>
          </cell>
          <cell r="T507" t="str">
            <v xml:space="preserve"> </v>
          </cell>
          <cell r="U507" t="str">
            <v xml:space="preserve"> </v>
          </cell>
          <cell r="V507" t="str">
            <v xml:space="preserve"> </v>
          </cell>
          <cell r="W507" t="str">
            <v xml:space="preserve"> </v>
          </cell>
          <cell r="X507" t="str">
            <v xml:space="preserve"> </v>
          </cell>
          <cell r="Y507" t="str">
            <v xml:space="preserve"> </v>
          </cell>
          <cell r="Z507" t="str">
            <v xml:space="preserve"> </v>
          </cell>
          <cell r="AA507">
            <v>3</v>
          </cell>
        </row>
        <row r="508">
          <cell r="A508">
            <v>171118</v>
          </cell>
          <cell r="B508" t="str">
            <v xml:space="preserve"> </v>
          </cell>
          <cell r="C508" t="str">
            <v xml:space="preserve"> </v>
          </cell>
          <cell r="D508" t="str">
            <v xml:space="preserve"> </v>
          </cell>
          <cell r="E508" t="str">
            <v xml:space="preserve"> </v>
          </cell>
          <cell r="F508" t="str">
            <v xml:space="preserve"> </v>
          </cell>
          <cell r="G508" t="str">
            <v xml:space="preserve"> </v>
          </cell>
          <cell r="H508" t="str">
            <v xml:space="preserve"> </v>
          </cell>
          <cell r="I508" t="str">
            <v xml:space="preserve"> </v>
          </cell>
          <cell r="J508" t="str">
            <v xml:space="preserve"> </v>
          </cell>
          <cell r="K508" t="str">
            <v xml:space="preserve"> </v>
          </cell>
          <cell r="L508" t="str">
            <v xml:space="preserve"> </v>
          </cell>
          <cell r="M508" t="str">
            <v xml:space="preserve"> </v>
          </cell>
          <cell r="N508" t="str">
            <v xml:space="preserve"> </v>
          </cell>
          <cell r="O508" t="str">
            <v xml:space="preserve"> </v>
          </cell>
          <cell r="P508" t="str">
            <v xml:space="preserve"> </v>
          </cell>
          <cell r="Q508" t="str">
            <v xml:space="preserve"> </v>
          </cell>
          <cell r="R508" t="str">
            <v xml:space="preserve"> </v>
          </cell>
          <cell r="S508" t="str">
            <v>Y</v>
          </cell>
          <cell r="T508" t="str">
            <v xml:space="preserve"> </v>
          </cell>
          <cell r="U508" t="str">
            <v xml:space="preserve"> </v>
          </cell>
          <cell r="V508" t="str">
            <v xml:space="preserve"> </v>
          </cell>
          <cell r="W508" t="str">
            <v xml:space="preserve"> </v>
          </cell>
          <cell r="X508" t="str">
            <v xml:space="preserve"> </v>
          </cell>
          <cell r="Y508" t="str">
            <v xml:space="preserve"> </v>
          </cell>
          <cell r="Z508" t="str">
            <v xml:space="preserve"> </v>
          </cell>
          <cell r="AA508">
            <v>3</v>
          </cell>
        </row>
        <row r="509">
          <cell r="A509">
            <v>171044</v>
          </cell>
          <cell r="B509" t="str">
            <v xml:space="preserve"> </v>
          </cell>
          <cell r="C509" t="str">
            <v xml:space="preserve"> </v>
          </cell>
          <cell r="D509" t="str">
            <v xml:space="preserve"> </v>
          </cell>
          <cell r="E509" t="str">
            <v xml:space="preserve"> </v>
          </cell>
          <cell r="F509" t="str">
            <v xml:space="preserve"> </v>
          </cell>
          <cell r="G509" t="str">
            <v xml:space="preserve"> </v>
          </cell>
          <cell r="H509" t="str">
            <v xml:space="preserve"> </v>
          </cell>
          <cell r="I509" t="str">
            <v xml:space="preserve"> </v>
          </cell>
          <cell r="J509" t="str">
            <v xml:space="preserve"> </v>
          </cell>
          <cell r="K509" t="str">
            <v xml:space="preserve"> </v>
          </cell>
          <cell r="L509" t="str">
            <v xml:space="preserve"> </v>
          </cell>
          <cell r="M509" t="str">
            <v xml:space="preserve"> </v>
          </cell>
          <cell r="N509" t="str">
            <v xml:space="preserve"> </v>
          </cell>
          <cell r="O509" t="str">
            <v xml:space="preserve"> </v>
          </cell>
          <cell r="P509" t="str">
            <v xml:space="preserve"> </v>
          </cell>
          <cell r="Q509" t="str">
            <v xml:space="preserve"> </v>
          </cell>
          <cell r="R509" t="str">
            <v xml:space="preserve"> </v>
          </cell>
          <cell r="S509" t="str">
            <v>Y</v>
          </cell>
          <cell r="T509" t="str">
            <v xml:space="preserve"> </v>
          </cell>
          <cell r="U509" t="str">
            <v xml:space="preserve"> </v>
          </cell>
          <cell r="V509" t="str">
            <v xml:space="preserve"> </v>
          </cell>
          <cell r="W509" t="str">
            <v xml:space="preserve"> </v>
          </cell>
          <cell r="X509" t="str">
            <v xml:space="preserve"> </v>
          </cell>
          <cell r="Y509" t="str">
            <v xml:space="preserve"> </v>
          </cell>
          <cell r="Z509" t="str">
            <v xml:space="preserve"> </v>
          </cell>
          <cell r="AA509">
            <v>3</v>
          </cell>
        </row>
        <row r="510">
          <cell r="A510">
            <v>171069</v>
          </cell>
          <cell r="B510" t="str">
            <v>Y</v>
          </cell>
          <cell r="C510" t="str">
            <v xml:space="preserve"> </v>
          </cell>
          <cell r="D510" t="str">
            <v xml:space="preserve"> </v>
          </cell>
          <cell r="E510" t="str">
            <v xml:space="preserve"> </v>
          </cell>
          <cell r="F510" t="str">
            <v xml:space="preserve"> </v>
          </cell>
          <cell r="G510" t="str">
            <v xml:space="preserve"> </v>
          </cell>
          <cell r="H510" t="str">
            <v xml:space="preserve"> </v>
          </cell>
          <cell r="I510" t="str">
            <v xml:space="preserve"> </v>
          </cell>
          <cell r="J510" t="str">
            <v xml:space="preserve"> </v>
          </cell>
          <cell r="K510" t="str">
            <v xml:space="preserve"> </v>
          </cell>
          <cell r="L510" t="str">
            <v xml:space="preserve"> </v>
          </cell>
          <cell r="M510" t="str">
            <v xml:space="preserve"> </v>
          </cell>
          <cell r="N510" t="str">
            <v xml:space="preserve"> </v>
          </cell>
          <cell r="O510" t="str">
            <v xml:space="preserve"> </v>
          </cell>
          <cell r="P510" t="str">
            <v xml:space="preserve"> </v>
          </cell>
          <cell r="Q510" t="str">
            <v xml:space="preserve"> </v>
          </cell>
          <cell r="R510" t="str">
            <v xml:space="preserve"> </v>
          </cell>
          <cell r="S510" t="str">
            <v xml:space="preserve"> </v>
          </cell>
          <cell r="T510" t="str">
            <v xml:space="preserve"> </v>
          </cell>
          <cell r="U510" t="str">
            <v xml:space="preserve"> </v>
          </cell>
          <cell r="V510" t="str">
            <v xml:space="preserve"> </v>
          </cell>
          <cell r="W510" t="str">
            <v xml:space="preserve"> </v>
          </cell>
          <cell r="X510" t="str">
            <v xml:space="preserve"> </v>
          </cell>
          <cell r="Y510" t="str">
            <v xml:space="preserve"> </v>
          </cell>
          <cell r="Z510" t="str">
            <v xml:space="preserve"> </v>
          </cell>
          <cell r="AA510">
            <v>1</v>
          </cell>
        </row>
        <row r="511">
          <cell r="A511">
            <v>171070</v>
          </cell>
          <cell r="B511" t="str">
            <v xml:space="preserve"> </v>
          </cell>
          <cell r="C511" t="str">
            <v>Y</v>
          </cell>
          <cell r="D511" t="str">
            <v xml:space="preserve"> </v>
          </cell>
          <cell r="E511" t="str">
            <v xml:space="preserve"> </v>
          </cell>
          <cell r="F511" t="str">
            <v xml:space="preserve"> </v>
          </cell>
          <cell r="G511" t="str">
            <v xml:space="preserve"> </v>
          </cell>
          <cell r="H511" t="str">
            <v xml:space="preserve"> </v>
          </cell>
          <cell r="I511" t="str">
            <v xml:space="preserve"> </v>
          </cell>
          <cell r="J511" t="str">
            <v xml:space="preserve"> </v>
          </cell>
          <cell r="K511" t="str">
            <v xml:space="preserve"> </v>
          </cell>
          <cell r="L511" t="str">
            <v xml:space="preserve"> </v>
          </cell>
          <cell r="M511" t="str">
            <v xml:space="preserve"> </v>
          </cell>
          <cell r="N511" t="str">
            <v xml:space="preserve"> </v>
          </cell>
          <cell r="O511" t="str">
            <v xml:space="preserve"> </v>
          </cell>
          <cell r="P511" t="str">
            <v xml:space="preserve"> </v>
          </cell>
          <cell r="Q511" t="str">
            <v xml:space="preserve"> </v>
          </cell>
          <cell r="R511" t="str">
            <v xml:space="preserve"> </v>
          </cell>
          <cell r="S511" t="str">
            <v xml:space="preserve"> </v>
          </cell>
          <cell r="T511" t="str">
            <v xml:space="preserve"> </v>
          </cell>
          <cell r="U511" t="str">
            <v xml:space="preserve"> </v>
          </cell>
          <cell r="V511" t="str">
            <v xml:space="preserve"> </v>
          </cell>
          <cell r="W511" t="str">
            <v xml:space="preserve"> </v>
          </cell>
          <cell r="X511" t="str">
            <v xml:space="preserve"> </v>
          </cell>
          <cell r="Y511" t="str">
            <v xml:space="preserve"> </v>
          </cell>
          <cell r="Z511" t="str">
            <v xml:space="preserve"> </v>
          </cell>
          <cell r="AA511">
            <v>2</v>
          </cell>
        </row>
        <row r="512">
          <cell r="A512">
            <v>171071</v>
          </cell>
          <cell r="B512" t="str">
            <v xml:space="preserve"> </v>
          </cell>
          <cell r="C512" t="str">
            <v xml:space="preserve"> </v>
          </cell>
          <cell r="D512" t="str">
            <v>Y</v>
          </cell>
          <cell r="E512" t="str">
            <v xml:space="preserve"> </v>
          </cell>
          <cell r="F512" t="str">
            <v xml:space="preserve"> </v>
          </cell>
          <cell r="G512" t="str">
            <v xml:space="preserve"> </v>
          </cell>
          <cell r="H512" t="str">
            <v xml:space="preserve"> </v>
          </cell>
          <cell r="I512" t="str">
            <v xml:space="preserve"> </v>
          </cell>
          <cell r="J512" t="str">
            <v xml:space="preserve"> </v>
          </cell>
          <cell r="K512" t="str">
            <v xml:space="preserve"> </v>
          </cell>
          <cell r="L512" t="str">
            <v xml:space="preserve"> </v>
          </cell>
          <cell r="M512" t="str">
            <v xml:space="preserve"> </v>
          </cell>
          <cell r="N512" t="str">
            <v xml:space="preserve"> </v>
          </cell>
          <cell r="O512" t="str">
            <v xml:space="preserve"> </v>
          </cell>
          <cell r="P512" t="str">
            <v xml:space="preserve"> </v>
          </cell>
          <cell r="Q512" t="str">
            <v xml:space="preserve"> </v>
          </cell>
          <cell r="R512" t="str">
            <v xml:space="preserve"> </v>
          </cell>
          <cell r="S512" t="str">
            <v xml:space="preserve"> </v>
          </cell>
          <cell r="T512" t="str">
            <v xml:space="preserve"> </v>
          </cell>
          <cell r="U512" t="str">
            <v xml:space="preserve"> </v>
          </cell>
          <cell r="V512" t="str">
            <v xml:space="preserve"> </v>
          </cell>
          <cell r="W512" t="str">
            <v xml:space="preserve"> </v>
          </cell>
          <cell r="X512" t="str">
            <v xml:space="preserve"> </v>
          </cell>
          <cell r="Y512" t="str">
            <v xml:space="preserve"> </v>
          </cell>
          <cell r="Z512" t="str">
            <v xml:space="preserve"> </v>
          </cell>
          <cell r="AA512">
            <v>3</v>
          </cell>
        </row>
        <row r="513">
          <cell r="A513">
            <v>171073</v>
          </cell>
          <cell r="B513" t="str">
            <v xml:space="preserve"> </v>
          </cell>
          <cell r="C513" t="str">
            <v xml:space="preserve"> </v>
          </cell>
          <cell r="D513" t="str">
            <v xml:space="preserve"> </v>
          </cell>
          <cell r="E513" t="str">
            <v>Y</v>
          </cell>
          <cell r="F513" t="str">
            <v xml:space="preserve"> </v>
          </cell>
          <cell r="G513" t="str">
            <v xml:space="preserve"> </v>
          </cell>
          <cell r="H513" t="str">
            <v xml:space="preserve"> </v>
          </cell>
          <cell r="I513" t="str">
            <v xml:space="preserve"> </v>
          </cell>
          <cell r="J513" t="str">
            <v xml:space="preserve"> </v>
          </cell>
          <cell r="K513" t="str">
            <v xml:space="preserve"> </v>
          </cell>
          <cell r="L513" t="str">
            <v xml:space="preserve"> </v>
          </cell>
          <cell r="M513" t="str">
            <v xml:space="preserve"> </v>
          </cell>
          <cell r="N513" t="str">
            <v xml:space="preserve"> </v>
          </cell>
          <cell r="O513" t="str">
            <v xml:space="preserve"> </v>
          </cell>
          <cell r="P513" t="str">
            <v xml:space="preserve"> </v>
          </cell>
          <cell r="Q513" t="str">
            <v xml:space="preserve"> </v>
          </cell>
          <cell r="R513" t="str">
            <v xml:space="preserve"> </v>
          </cell>
          <cell r="S513" t="str">
            <v xml:space="preserve"> </v>
          </cell>
          <cell r="T513" t="str">
            <v xml:space="preserve"> </v>
          </cell>
          <cell r="U513" t="str">
            <v xml:space="preserve"> </v>
          </cell>
          <cell r="V513" t="str">
            <v xml:space="preserve"> </v>
          </cell>
          <cell r="W513" t="str">
            <v xml:space="preserve"> </v>
          </cell>
          <cell r="X513" t="str">
            <v xml:space="preserve"> </v>
          </cell>
          <cell r="Y513" t="str">
            <v xml:space="preserve"> </v>
          </cell>
          <cell r="Z513" t="str">
            <v xml:space="preserve"> </v>
          </cell>
          <cell r="AA513">
            <v>4</v>
          </cell>
        </row>
        <row r="514">
          <cell r="A514">
            <v>171074</v>
          </cell>
          <cell r="B514" t="str">
            <v>Y</v>
          </cell>
          <cell r="C514" t="str">
            <v xml:space="preserve"> </v>
          </cell>
          <cell r="D514" t="str">
            <v xml:space="preserve"> </v>
          </cell>
          <cell r="E514" t="str">
            <v xml:space="preserve"> </v>
          </cell>
          <cell r="F514" t="str">
            <v xml:space="preserve"> </v>
          </cell>
          <cell r="G514" t="str">
            <v xml:space="preserve"> </v>
          </cell>
          <cell r="H514" t="str">
            <v xml:space="preserve"> </v>
          </cell>
          <cell r="I514" t="str">
            <v xml:space="preserve"> </v>
          </cell>
          <cell r="J514" t="str">
            <v xml:space="preserve"> </v>
          </cell>
          <cell r="K514" t="str">
            <v xml:space="preserve"> </v>
          </cell>
          <cell r="L514" t="str">
            <v xml:space="preserve"> </v>
          </cell>
          <cell r="M514" t="str">
            <v xml:space="preserve"> </v>
          </cell>
          <cell r="N514" t="str">
            <v xml:space="preserve"> </v>
          </cell>
          <cell r="O514" t="str">
            <v xml:space="preserve"> </v>
          </cell>
          <cell r="P514" t="str">
            <v xml:space="preserve"> </v>
          </cell>
          <cell r="Q514" t="str">
            <v xml:space="preserve"> </v>
          </cell>
          <cell r="R514" t="str">
            <v xml:space="preserve"> </v>
          </cell>
          <cell r="S514" t="str">
            <v xml:space="preserve"> </v>
          </cell>
          <cell r="T514" t="str">
            <v xml:space="preserve"> </v>
          </cell>
          <cell r="U514" t="str">
            <v xml:space="preserve"> </v>
          </cell>
          <cell r="V514" t="str">
            <v xml:space="preserve"> </v>
          </cell>
          <cell r="W514" t="str">
            <v xml:space="preserve"> </v>
          </cell>
          <cell r="X514" t="str">
            <v xml:space="preserve"> </v>
          </cell>
          <cell r="Y514" t="str">
            <v xml:space="preserve"> </v>
          </cell>
          <cell r="Z514" t="str">
            <v xml:space="preserve"> </v>
          </cell>
          <cell r="AA514">
            <v>1</v>
          </cell>
        </row>
        <row r="515">
          <cell r="A515">
            <v>171075</v>
          </cell>
          <cell r="B515" t="str">
            <v xml:space="preserve"> </v>
          </cell>
          <cell r="C515" t="str">
            <v>Y</v>
          </cell>
          <cell r="D515" t="str">
            <v xml:space="preserve"> </v>
          </cell>
          <cell r="E515" t="str">
            <v xml:space="preserve"> </v>
          </cell>
          <cell r="F515" t="str">
            <v xml:space="preserve"> </v>
          </cell>
          <cell r="G515" t="str">
            <v xml:space="preserve"> </v>
          </cell>
          <cell r="H515" t="str">
            <v xml:space="preserve"> </v>
          </cell>
          <cell r="I515" t="str">
            <v xml:space="preserve"> </v>
          </cell>
          <cell r="J515" t="str">
            <v xml:space="preserve"> </v>
          </cell>
          <cell r="K515" t="str">
            <v xml:space="preserve"> </v>
          </cell>
          <cell r="L515" t="str">
            <v xml:space="preserve"> </v>
          </cell>
          <cell r="M515" t="str">
            <v xml:space="preserve"> </v>
          </cell>
          <cell r="N515" t="str">
            <v xml:space="preserve"> </v>
          </cell>
          <cell r="O515" t="str">
            <v xml:space="preserve"> </v>
          </cell>
          <cell r="P515" t="str">
            <v xml:space="preserve"> </v>
          </cell>
          <cell r="Q515" t="str">
            <v xml:space="preserve"> </v>
          </cell>
          <cell r="R515" t="str">
            <v xml:space="preserve"> </v>
          </cell>
          <cell r="S515" t="str">
            <v xml:space="preserve"> </v>
          </cell>
          <cell r="T515" t="str">
            <v xml:space="preserve"> </v>
          </cell>
          <cell r="U515" t="str">
            <v xml:space="preserve"> </v>
          </cell>
          <cell r="V515" t="str">
            <v xml:space="preserve"> </v>
          </cell>
          <cell r="W515" t="str">
            <v xml:space="preserve"> </v>
          </cell>
          <cell r="X515" t="str">
            <v xml:space="preserve"> </v>
          </cell>
          <cell r="Y515" t="str">
            <v xml:space="preserve"> </v>
          </cell>
          <cell r="Z515" t="str">
            <v xml:space="preserve"> </v>
          </cell>
          <cell r="AA515">
            <v>2</v>
          </cell>
        </row>
        <row r="516">
          <cell r="A516">
            <v>171076</v>
          </cell>
          <cell r="B516" t="str">
            <v xml:space="preserve"> </v>
          </cell>
          <cell r="C516" t="str">
            <v xml:space="preserve"> </v>
          </cell>
          <cell r="D516" t="str">
            <v>Y</v>
          </cell>
          <cell r="E516" t="str">
            <v xml:space="preserve"> </v>
          </cell>
          <cell r="F516" t="str">
            <v xml:space="preserve"> </v>
          </cell>
          <cell r="G516" t="str">
            <v xml:space="preserve"> </v>
          </cell>
          <cell r="H516" t="str">
            <v xml:space="preserve"> </v>
          </cell>
          <cell r="I516" t="str">
            <v xml:space="preserve"> </v>
          </cell>
          <cell r="J516" t="str">
            <v xml:space="preserve"> </v>
          </cell>
          <cell r="K516" t="str">
            <v xml:space="preserve"> </v>
          </cell>
          <cell r="L516" t="str">
            <v xml:space="preserve"> </v>
          </cell>
          <cell r="M516" t="str">
            <v xml:space="preserve"> </v>
          </cell>
          <cell r="N516" t="str">
            <v xml:space="preserve"> </v>
          </cell>
          <cell r="O516" t="str">
            <v xml:space="preserve"> </v>
          </cell>
          <cell r="P516" t="str">
            <v xml:space="preserve"> </v>
          </cell>
          <cell r="Q516" t="str">
            <v xml:space="preserve"> </v>
          </cell>
          <cell r="R516" t="str">
            <v xml:space="preserve"> </v>
          </cell>
          <cell r="S516" t="str">
            <v xml:space="preserve"> </v>
          </cell>
          <cell r="T516" t="str">
            <v xml:space="preserve"> </v>
          </cell>
          <cell r="U516" t="str">
            <v xml:space="preserve"> </v>
          </cell>
          <cell r="V516" t="str">
            <v xml:space="preserve"> </v>
          </cell>
          <cell r="W516" t="str">
            <v xml:space="preserve"> </v>
          </cell>
          <cell r="X516" t="str">
            <v xml:space="preserve"> </v>
          </cell>
          <cell r="Y516" t="str">
            <v xml:space="preserve"> </v>
          </cell>
          <cell r="Z516" t="str">
            <v xml:space="preserve"> </v>
          </cell>
          <cell r="AA516">
            <v>3</v>
          </cell>
        </row>
        <row r="517">
          <cell r="A517">
            <v>171077</v>
          </cell>
          <cell r="B517" t="str">
            <v xml:space="preserve"> </v>
          </cell>
          <cell r="C517" t="str">
            <v xml:space="preserve"> </v>
          </cell>
          <cell r="D517" t="str">
            <v xml:space="preserve"> </v>
          </cell>
          <cell r="E517" t="str">
            <v>Y</v>
          </cell>
          <cell r="F517" t="str">
            <v xml:space="preserve"> </v>
          </cell>
          <cell r="G517" t="str">
            <v xml:space="preserve"> </v>
          </cell>
          <cell r="H517" t="str">
            <v xml:space="preserve"> </v>
          </cell>
          <cell r="I517" t="str">
            <v xml:space="preserve"> </v>
          </cell>
          <cell r="J517" t="str">
            <v xml:space="preserve"> </v>
          </cell>
          <cell r="K517" t="str">
            <v xml:space="preserve"> </v>
          </cell>
          <cell r="L517" t="str">
            <v xml:space="preserve"> </v>
          </cell>
          <cell r="M517" t="str">
            <v xml:space="preserve"> </v>
          </cell>
          <cell r="N517" t="str">
            <v xml:space="preserve"> </v>
          </cell>
          <cell r="O517" t="str">
            <v xml:space="preserve"> </v>
          </cell>
          <cell r="P517" t="str">
            <v xml:space="preserve"> </v>
          </cell>
          <cell r="Q517" t="str">
            <v xml:space="preserve"> </v>
          </cell>
          <cell r="R517" t="str">
            <v xml:space="preserve"> </v>
          </cell>
          <cell r="S517" t="str">
            <v xml:space="preserve"> </v>
          </cell>
          <cell r="T517" t="str">
            <v xml:space="preserve"> </v>
          </cell>
          <cell r="U517" t="str">
            <v xml:space="preserve"> </v>
          </cell>
          <cell r="V517" t="str">
            <v xml:space="preserve"> </v>
          </cell>
          <cell r="W517" t="str">
            <v xml:space="preserve"> </v>
          </cell>
          <cell r="X517" t="str">
            <v xml:space="preserve"> </v>
          </cell>
          <cell r="Y517" t="str">
            <v xml:space="preserve"> </v>
          </cell>
          <cell r="Z517" t="str">
            <v xml:space="preserve"> </v>
          </cell>
          <cell r="AA517">
            <v>4</v>
          </cell>
        </row>
        <row r="518">
          <cell r="A518">
            <v>171078</v>
          </cell>
          <cell r="B518" t="str">
            <v>Y</v>
          </cell>
          <cell r="C518" t="str">
            <v xml:space="preserve"> </v>
          </cell>
          <cell r="D518" t="str">
            <v xml:space="preserve"> </v>
          </cell>
          <cell r="E518" t="str">
            <v xml:space="preserve"> </v>
          </cell>
          <cell r="F518" t="str">
            <v xml:space="preserve"> </v>
          </cell>
          <cell r="G518" t="str">
            <v xml:space="preserve"> </v>
          </cell>
          <cell r="H518" t="str">
            <v xml:space="preserve"> </v>
          </cell>
          <cell r="I518" t="str">
            <v xml:space="preserve"> </v>
          </cell>
          <cell r="J518" t="str">
            <v xml:space="preserve"> </v>
          </cell>
          <cell r="K518" t="str">
            <v xml:space="preserve"> </v>
          </cell>
          <cell r="L518" t="str">
            <v xml:space="preserve"> </v>
          </cell>
          <cell r="M518" t="str">
            <v xml:space="preserve"> </v>
          </cell>
          <cell r="N518" t="str">
            <v xml:space="preserve"> </v>
          </cell>
          <cell r="O518" t="str">
            <v xml:space="preserve"> </v>
          </cell>
          <cell r="P518" t="str">
            <v xml:space="preserve"> </v>
          </cell>
          <cell r="Q518" t="str">
            <v xml:space="preserve"> </v>
          </cell>
          <cell r="R518" t="str">
            <v xml:space="preserve"> </v>
          </cell>
          <cell r="S518" t="str">
            <v xml:space="preserve"> </v>
          </cell>
          <cell r="T518" t="str">
            <v xml:space="preserve"> </v>
          </cell>
          <cell r="U518" t="str">
            <v xml:space="preserve"> </v>
          </cell>
          <cell r="V518" t="str">
            <v xml:space="preserve"> </v>
          </cell>
          <cell r="W518" t="str">
            <v xml:space="preserve"> </v>
          </cell>
          <cell r="X518" t="str">
            <v xml:space="preserve"> </v>
          </cell>
          <cell r="Y518" t="str">
            <v xml:space="preserve"> </v>
          </cell>
          <cell r="Z518" t="str">
            <v xml:space="preserve"> </v>
          </cell>
          <cell r="AA518">
            <v>1</v>
          </cell>
        </row>
        <row r="519">
          <cell r="A519">
            <v>171079</v>
          </cell>
          <cell r="B519" t="str">
            <v xml:space="preserve"> </v>
          </cell>
          <cell r="C519" t="str">
            <v>Y</v>
          </cell>
          <cell r="D519" t="str">
            <v xml:space="preserve"> </v>
          </cell>
          <cell r="E519" t="str">
            <v xml:space="preserve"> </v>
          </cell>
          <cell r="F519" t="str">
            <v xml:space="preserve"> </v>
          </cell>
          <cell r="G519" t="str">
            <v xml:space="preserve"> </v>
          </cell>
          <cell r="H519" t="str">
            <v xml:space="preserve"> </v>
          </cell>
          <cell r="I519" t="str">
            <v xml:space="preserve"> </v>
          </cell>
          <cell r="J519" t="str">
            <v xml:space="preserve"> </v>
          </cell>
          <cell r="K519" t="str">
            <v xml:space="preserve"> </v>
          </cell>
          <cell r="L519" t="str">
            <v xml:space="preserve"> </v>
          </cell>
          <cell r="M519" t="str">
            <v xml:space="preserve"> </v>
          </cell>
          <cell r="N519" t="str">
            <v xml:space="preserve"> </v>
          </cell>
          <cell r="O519" t="str">
            <v xml:space="preserve"> </v>
          </cell>
          <cell r="P519" t="str">
            <v xml:space="preserve"> </v>
          </cell>
          <cell r="Q519" t="str">
            <v xml:space="preserve"> </v>
          </cell>
          <cell r="R519" t="str">
            <v xml:space="preserve"> </v>
          </cell>
          <cell r="S519" t="str">
            <v xml:space="preserve"> </v>
          </cell>
          <cell r="T519" t="str">
            <v xml:space="preserve"> </v>
          </cell>
          <cell r="U519" t="str">
            <v xml:space="preserve"> </v>
          </cell>
          <cell r="V519" t="str">
            <v xml:space="preserve"> </v>
          </cell>
          <cell r="W519" t="str">
            <v xml:space="preserve"> </v>
          </cell>
          <cell r="X519" t="str">
            <v xml:space="preserve"> </v>
          </cell>
          <cell r="Y519" t="str">
            <v xml:space="preserve"> </v>
          </cell>
          <cell r="Z519" t="str">
            <v xml:space="preserve"> </v>
          </cell>
          <cell r="AA519">
            <v>2</v>
          </cell>
        </row>
        <row r="520">
          <cell r="A520">
            <v>171080</v>
          </cell>
          <cell r="B520" t="str">
            <v xml:space="preserve"> </v>
          </cell>
          <cell r="C520" t="str">
            <v xml:space="preserve"> </v>
          </cell>
          <cell r="D520" t="str">
            <v>Y</v>
          </cell>
          <cell r="E520" t="str">
            <v xml:space="preserve"> </v>
          </cell>
          <cell r="F520" t="str">
            <v xml:space="preserve"> </v>
          </cell>
          <cell r="G520" t="str">
            <v xml:space="preserve"> </v>
          </cell>
          <cell r="H520" t="str">
            <v xml:space="preserve"> </v>
          </cell>
          <cell r="I520" t="str">
            <v xml:space="preserve"> </v>
          </cell>
          <cell r="J520" t="str">
            <v xml:space="preserve"> </v>
          </cell>
          <cell r="K520" t="str">
            <v xml:space="preserve"> </v>
          </cell>
          <cell r="L520" t="str">
            <v xml:space="preserve"> </v>
          </cell>
          <cell r="M520" t="str">
            <v xml:space="preserve"> </v>
          </cell>
          <cell r="N520" t="str">
            <v xml:space="preserve"> </v>
          </cell>
          <cell r="O520" t="str">
            <v xml:space="preserve"> </v>
          </cell>
          <cell r="P520" t="str">
            <v xml:space="preserve"> </v>
          </cell>
          <cell r="Q520" t="str">
            <v xml:space="preserve"> </v>
          </cell>
          <cell r="R520" t="str">
            <v xml:space="preserve"> </v>
          </cell>
          <cell r="S520" t="str">
            <v xml:space="preserve"> </v>
          </cell>
          <cell r="T520" t="str">
            <v xml:space="preserve"> </v>
          </cell>
          <cell r="U520" t="str">
            <v xml:space="preserve"> </v>
          </cell>
          <cell r="V520" t="str">
            <v xml:space="preserve"> </v>
          </cell>
          <cell r="W520" t="str">
            <v xml:space="preserve"> </v>
          </cell>
          <cell r="X520" t="str">
            <v xml:space="preserve"> </v>
          </cell>
          <cell r="Y520" t="str">
            <v xml:space="preserve"> </v>
          </cell>
          <cell r="Z520" t="str">
            <v xml:space="preserve"> </v>
          </cell>
          <cell r="AA520">
            <v>3</v>
          </cell>
        </row>
        <row r="521">
          <cell r="A521">
            <v>171072</v>
          </cell>
          <cell r="B521" t="str">
            <v xml:space="preserve"> </v>
          </cell>
          <cell r="C521" t="str">
            <v xml:space="preserve"> </v>
          </cell>
          <cell r="D521" t="str">
            <v xml:space="preserve"> </v>
          </cell>
          <cell r="E521" t="str">
            <v>Y</v>
          </cell>
          <cell r="F521" t="str">
            <v xml:space="preserve"> </v>
          </cell>
          <cell r="G521" t="str">
            <v xml:space="preserve"> </v>
          </cell>
          <cell r="H521" t="str">
            <v xml:space="preserve"> </v>
          </cell>
          <cell r="I521" t="str">
            <v xml:space="preserve"> </v>
          </cell>
          <cell r="J521" t="str">
            <v xml:space="preserve"> </v>
          </cell>
          <cell r="K521" t="str">
            <v xml:space="preserve"> </v>
          </cell>
          <cell r="L521" t="str">
            <v xml:space="preserve"> </v>
          </cell>
          <cell r="M521" t="str">
            <v xml:space="preserve"> </v>
          </cell>
          <cell r="N521" t="str">
            <v xml:space="preserve"> </v>
          </cell>
          <cell r="O521" t="str">
            <v xml:space="preserve"> </v>
          </cell>
          <cell r="P521" t="str">
            <v xml:space="preserve"> </v>
          </cell>
          <cell r="Q521" t="str">
            <v xml:space="preserve"> </v>
          </cell>
          <cell r="R521" t="str">
            <v xml:space="preserve"> </v>
          </cell>
          <cell r="S521" t="str">
            <v xml:space="preserve"> </v>
          </cell>
          <cell r="T521" t="str">
            <v xml:space="preserve"> </v>
          </cell>
          <cell r="U521" t="str">
            <v xml:space="preserve"> </v>
          </cell>
          <cell r="V521" t="str">
            <v xml:space="preserve"> </v>
          </cell>
          <cell r="W521" t="str">
            <v xml:space="preserve"> </v>
          </cell>
          <cell r="X521" t="str">
            <v xml:space="preserve"> </v>
          </cell>
          <cell r="Y521" t="str">
            <v xml:space="preserve"> </v>
          </cell>
          <cell r="Z521" t="str">
            <v xml:space="preserve"> </v>
          </cell>
          <cell r="AA521">
            <v>4</v>
          </cell>
        </row>
        <row r="522">
          <cell r="A522">
            <v>171081</v>
          </cell>
          <cell r="B522" t="str">
            <v>Y</v>
          </cell>
          <cell r="C522" t="str">
            <v xml:space="preserve"> </v>
          </cell>
          <cell r="D522" t="str">
            <v xml:space="preserve"> </v>
          </cell>
          <cell r="E522" t="str">
            <v xml:space="preserve"> </v>
          </cell>
          <cell r="F522" t="str">
            <v xml:space="preserve"> </v>
          </cell>
          <cell r="G522" t="str">
            <v xml:space="preserve"> </v>
          </cell>
          <cell r="H522" t="str">
            <v xml:space="preserve"> </v>
          </cell>
          <cell r="I522" t="str">
            <v xml:space="preserve"> </v>
          </cell>
          <cell r="J522" t="str">
            <v xml:space="preserve"> </v>
          </cell>
          <cell r="K522" t="str">
            <v xml:space="preserve"> </v>
          </cell>
          <cell r="L522" t="str">
            <v xml:space="preserve"> </v>
          </cell>
          <cell r="M522" t="str">
            <v xml:space="preserve"> </v>
          </cell>
          <cell r="N522" t="str">
            <v xml:space="preserve"> </v>
          </cell>
          <cell r="O522" t="str">
            <v xml:space="preserve"> </v>
          </cell>
          <cell r="P522" t="str">
            <v xml:space="preserve"> </v>
          </cell>
          <cell r="Q522" t="str">
            <v xml:space="preserve"> </v>
          </cell>
          <cell r="R522" t="str">
            <v xml:space="preserve"> </v>
          </cell>
          <cell r="S522" t="str">
            <v xml:space="preserve"> </v>
          </cell>
          <cell r="T522" t="str">
            <v xml:space="preserve"> </v>
          </cell>
          <cell r="U522" t="str">
            <v xml:space="preserve"> </v>
          </cell>
          <cell r="V522" t="str">
            <v xml:space="preserve"> </v>
          </cell>
          <cell r="W522" t="str">
            <v xml:space="preserve"> </v>
          </cell>
          <cell r="X522" t="str">
            <v xml:space="preserve"> </v>
          </cell>
          <cell r="Y522" t="str">
            <v xml:space="preserve"> </v>
          </cell>
          <cell r="Z522" t="str">
            <v xml:space="preserve"> </v>
          </cell>
          <cell r="AA522">
            <v>1</v>
          </cell>
        </row>
        <row r="523">
          <cell r="A523">
            <v>171082</v>
          </cell>
          <cell r="B523" t="str">
            <v xml:space="preserve"> </v>
          </cell>
          <cell r="C523" t="str">
            <v>Y</v>
          </cell>
          <cell r="D523" t="str">
            <v xml:space="preserve"> </v>
          </cell>
          <cell r="E523" t="str">
            <v xml:space="preserve"> </v>
          </cell>
          <cell r="F523" t="str">
            <v xml:space="preserve"> </v>
          </cell>
          <cell r="G523" t="str">
            <v xml:space="preserve"> </v>
          </cell>
          <cell r="H523" t="str">
            <v xml:space="preserve"> </v>
          </cell>
          <cell r="I523" t="str">
            <v xml:space="preserve"> </v>
          </cell>
          <cell r="J523" t="str">
            <v xml:space="preserve"> </v>
          </cell>
          <cell r="K523" t="str">
            <v xml:space="preserve"> </v>
          </cell>
          <cell r="L523" t="str">
            <v xml:space="preserve"> </v>
          </cell>
          <cell r="M523" t="str">
            <v xml:space="preserve"> </v>
          </cell>
          <cell r="N523" t="str">
            <v xml:space="preserve"> </v>
          </cell>
          <cell r="O523" t="str">
            <v xml:space="preserve"> </v>
          </cell>
          <cell r="P523" t="str">
            <v xml:space="preserve"> </v>
          </cell>
          <cell r="Q523" t="str">
            <v xml:space="preserve"> </v>
          </cell>
          <cell r="R523" t="str">
            <v xml:space="preserve"> </v>
          </cell>
          <cell r="S523" t="str">
            <v xml:space="preserve"> </v>
          </cell>
          <cell r="T523" t="str">
            <v xml:space="preserve"> </v>
          </cell>
          <cell r="U523" t="str">
            <v xml:space="preserve"> </v>
          </cell>
          <cell r="V523" t="str">
            <v xml:space="preserve"> </v>
          </cell>
          <cell r="W523" t="str">
            <v xml:space="preserve"> </v>
          </cell>
          <cell r="X523" t="str">
            <v xml:space="preserve"> </v>
          </cell>
          <cell r="Y523" t="str">
            <v xml:space="preserve"> </v>
          </cell>
          <cell r="Z523" t="str">
            <v xml:space="preserve"> </v>
          </cell>
          <cell r="AA523">
            <v>2</v>
          </cell>
        </row>
        <row r="524">
          <cell r="A524">
            <v>171083</v>
          </cell>
          <cell r="B524" t="str">
            <v xml:space="preserve"> </v>
          </cell>
          <cell r="C524" t="str">
            <v xml:space="preserve"> </v>
          </cell>
          <cell r="D524" t="str">
            <v>Y</v>
          </cell>
          <cell r="E524" t="str">
            <v xml:space="preserve"> </v>
          </cell>
          <cell r="F524" t="str">
            <v xml:space="preserve"> </v>
          </cell>
          <cell r="G524" t="str">
            <v xml:space="preserve"> </v>
          </cell>
          <cell r="H524" t="str">
            <v xml:space="preserve"> </v>
          </cell>
          <cell r="I524" t="str">
            <v xml:space="preserve"> </v>
          </cell>
          <cell r="J524" t="str">
            <v xml:space="preserve"> </v>
          </cell>
          <cell r="K524" t="str">
            <v xml:space="preserve"> </v>
          </cell>
          <cell r="L524" t="str">
            <v xml:space="preserve"> </v>
          </cell>
          <cell r="M524" t="str">
            <v xml:space="preserve"> </v>
          </cell>
          <cell r="N524" t="str">
            <v xml:space="preserve"> </v>
          </cell>
          <cell r="O524" t="str">
            <v xml:space="preserve"> </v>
          </cell>
          <cell r="P524" t="str">
            <v xml:space="preserve"> </v>
          </cell>
          <cell r="Q524" t="str">
            <v xml:space="preserve"> </v>
          </cell>
          <cell r="R524" t="str">
            <v xml:space="preserve"> </v>
          </cell>
          <cell r="S524" t="str">
            <v xml:space="preserve"> </v>
          </cell>
          <cell r="T524" t="str">
            <v xml:space="preserve"> </v>
          </cell>
          <cell r="U524" t="str">
            <v xml:space="preserve"> </v>
          </cell>
          <cell r="V524" t="str">
            <v xml:space="preserve"> </v>
          </cell>
          <cell r="W524" t="str">
            <v xml:space="preserve"> </v>
          </cell>
          <cell r="X524" t="str">
            <v xml:space="preserve"> </v>
          </cell>
          <cell r="Y524" t="str">
            <v xml:space="preserve"> </v>
          </cell>
          <cell r="Z524" t="str">
            <v xml:space="preserve"> </v>
          </cell>
          <cell r="AA524">
            <v>3</v>
          </cell>
        </row>
        <row r="525">
          <cell r="A525">
            <v>171053</v>
          </cell>
          <cell r="B525" t="str">
            <v xml:space="preserve"> </v>
          </cell>
          <cell r="C525" t="str">
            <v xml:space="preserve"> </v>
          </cell>
          <cell r="D525" t="str">
            <v xml:space="preserve"> </v>
          </cell>
          <cell r="E525" t="str">
            <v xml:space="preserve"> </v>
          </cell>
          <cell r="F525" t="str">
            <v xml:space="preserve"> </v>
          </cell>
          <cell r="G525" t="str">
            <v xml:space="preserve"> </v>
          </cell>
          <cell r="H525" t="str">
            <v xml:space="preserve"> </v>
          </cell>
          <cell r="I525" t="str">
            <v xml:space="preserve"> </v>
          </cell>
          <cell r="J525" t="str">
            <v xml:space="preserve"> </v>
          </cell>
          <cell r="K525" t="str">
            <v xml:space="preserve"> </v>
          </cell>
          <cell r="L525" t="str">
            <v xml:space="preserve"> </v>
          </cell>
          <cell r="M525" t="str">
            <v xml:space="preserve"> </v>
          </cell>
          <cell r="N525" t="str">
            <v xml:space="preserve"> </v>
          </cell>
          <cell r="O525" t="str">
            <v xml:space="preserve"> </v>
          </cell>
          <cell r="P525" t="str">
            <v xml:space="preserve"> </v>
          </cell>
          <cell r="Q525" t="str">
            <v xml:space="preserve"> </v>
          </cell>
          <cell r="R525" t="str">
            <v xml:space="preserve"> </v>
          </cell>
          <cell r="S525" t="str">
            <v>Y</v>
          </cell>
          <cell r="T525" t="str">
            <v xml:space="preserve"> </v>
          </cell>
          <cell r="U525" t="str">
            <v xml:space="preserve"> </v>
          </cell>
          <cell r="V525" t="str">
            <v xml:space="preserve"> </v>
          </cell>
          <cell r="W525" t="str">
            <v xml:space="preserve"> </v>
          </cell>
          <cell r="X525" t="str">
            <v xml:space="preserve"> </v>
          </cell>
          <cell r="Y525" t="str">
            <v xml:space="preserve"> </v>
          </cell>
          <cell r="Z525" t="str">
            <v xml:space="preserve"> </v>
          </cell>
          <cell r="AA525">
            <v>3</v>
          </cell>
        </row>
        <row r="526">
          <cell r="A526">
            <v>171095</v>
          </cell>
          <cell r="B526" t="str">
            <v xml:space="preserve"> </v>
          </cell>
          <cell r="C526" t="str">
            <v xml:space="preserve"> </v>
          </cell>
          <cell r="D526" t="str">
            <v xml:space="preserve"> </v>
          </cell>
          <cell r="E526" t="str">
            <v xml:space="preserve"> </v>
          </cell>
          <cell r="F526" t="str">
            <v xml:space="preserve"> </v>
          </cell>
          <cell r="G526" t="str">
            <v xml:space="preserve"> </v>
          </cell>
          <cell r="H526" t="str">
            <v xml:space="preserve"> </v>
          </cell>
          <cell r="I526" t="str">
            <v xml:space="preserve"> </v>
          </cell>
          <cell r="J526" t="str">
            <v xml:space="preserve"> </v>
          </cell>
          <cell r="K526" t="str">
            <v xml:space="preserve"> </v>
          </cell>
          <cell r="L526" t="str">
            <v xml:space="preserve"> </v>
          </cell>
          <cell r="M526" t="str">
            <v xml:space="preserve"> </v>
          </cell>
          <cell r="N526" t="str">
            <v xml:space="preserve"> </v>
          </cell>
          <cell r="O526" t="str">
            <v xml:space="preserve"> </v>
          </cell>
          <cell r="P526" t="str">
            <v xml:space="preserve"> </v>
          </cell>
          <cell r="Q526" t="str">
            <v xml:space="preserve"> </v>
          </cell>
          <cell r="R526" t="str">
            <v>Y</v>
          </cell>
          <cell r="S526" t="str">
            <v xml:space="preserve"> </v>
          </cell>
          <cell r="T526" t="str">
            <v xml:space="preserve"> </v>
          </cell>
          <cell r="U526" t="str">
            <v xml:space="preserve"> </v>
          </cell>
          <cell r="V526" t="str">
            <v xml:space="preserve"> </v>
          </cell>
          <cell r="W526" t="str">
            <v xml:space="preserve"> </v>
          </cell>
          <cell r="X526" t="str">
            <v xml:space="preserve"> </v>
          </cell>
          <cell r="Y526" t="str">
            <v xml:space="preserve"> </v>
          </cell>
          <cell r="Z526" t="str">
            <v xml:space="preserve"> </v>
          </cell>
          <cell r="AA526">
            <v>2</v>
          </cell>
        </row>
        <row r="527">
          <cell r="A527">
            <v>171088</v>
          </cell>
          <cell r="B527" t="str">
            <v xml:space="preserve"> </v>
          </cell>
          <cell r="C527" t="str">
            <v xml:space="preserve"> </v>
          </cell>
          <cell r="D527" t="str">
            <v xml:space="preserve"> </v>
          </cell>
          <cell r="E527" t="str">
            <v xml:space="preserve"> </v>
          </cell>
          <cell r="F527" t="str">
            <v xml:space="preserve"> </v>
          </cell>
          <cell r="G527" t="str">
            <v xml:space="preserve"> </v>
          </cell>
          <cell r="H527" t="str">
            <v xml:space="preserve"> </v>
          </cell>
          <cell r="I527" t="str">
            <v xml:space="preserve"> </v>
          </cell>
          <cell r="J527" t="str">
            <v xml:space="preserve"> </v>
          </cell>
          <cell r="K527" t="str">
            <v xml:space="preserve"> </v>
          </cell>
          <cell r="L527" t="str">
            <v xml:space="preserve"> </v>
          </cell>
          <cell r="M527" t="str">
            <v xml:space="preserve"> </v>
          </cell>
          <cell r="N527" t="str">
            <v xml:space="preserve"> </v>
          </cell>
          <cell r="O527" t="str">
            <v xml:space="preserve"> </v>
          </cell>
          <cell r="P527" t="str">
            <v xml:space="preserve"> </v>
          </cell>
          <cell r="Q527" t="str">
            <v>Y</v>
          </cell>
          <cell r="R527" t="str">
            <v xml:space="preserve"> </v>
          </cell>
          <cell r="S527" t="str">
            <v xml:space="preserve"> </v>
          </cell>
          <cell r="T527" t="str">
            <v xml:space="preserve"> </v>
          </cell>
          <cell r="U527" t="str">
            <v xml:space="preserve"> </v>
          </cell>
          <cell r="V527" t="str">
            <v xml:space="preserve"> </v>
          </cell>
          <cell r="W527" t="str">
            <v xml:space="preserve"> </v>
          </cell>
          <cell r="X527" t="str">
            <v xml:space="preserve"> </v>
          </cell>
          <cell r="Y527" t="str">
            <v xml:space="preserve"> </v>
          </cell>
          <cell r="Z527" t="str">
            <v xml:space="preserve"> </v>
          </cell>
          <cell r="AA527">
            <v>1</v>
          </cell>
        </row>
        <row r="528">
          <cell r="A528">
            <v>171086</v>
          </cell>
          <cell r="B528" t="str">
            <v xml:space="preserve"> </v>
          </cell>
          <cell r="C528" t="str">
            <v xml:space="preserve"> </v>
          </cell>
          <cell r="D528" t="str">
            <v xml:space="preserve"> </v>
          </cell>
          <cell r="E528" t="str">
            <v xml:space="preserve"> </v>
          </cell>
          <cell r="F528" t="str">
            <v xml:space="preserve"> </v>
          </cell>
          <cell r="G528" t="str">
            <v xml:space="preserve"> </v>
          </cell>
          <cell r="H528" t="str">
            <v xml:space="preserve"> </v>
          </cell>
          <cell r="I528" t="str">
            <v xml:space="preserve"> </v>
          </cell>
          <cell r="J528" t="str">
            <v xml:space="preserve"> </v>
          </cell>
          <cell r="K528" t="str">
            <v xml:space="preserve"> </v>
          </cell>
          <cell r="L528" t="str">
            <v xml:space="preserve"> </v>
          </cell>
          <cell r="M528" t="str">
            <v xml:space="preserve"> </v>
          </cell>
          <cell r="N528" t="str">
            <v xml:space="preserve"> </v>
          </cell>
          <cell r="O528" t="str">
            <v xml:space="preserve"> </v>
          </cell>
          <cell r="P528" t="str">
            <v xml:space="preserve"> </v>
          </cell>
          <cell r="Q528" t="str">
            <v xml:space="preserve"> </v>
          </cell>
          <cell r="R528" t="str">
            <v>Y</v>
          </cell>
          <cell r="S528" t="str">
            <v xml:space="preserve"> </v>
          </cell>
          <cell r="T528" t="str">
            <v xml:space="preserve"> </v>
          </cell>
          <cell r="U528" t="str">
            <v xml:space="preserve"> </v>
          </cell>
          <cell r="V528" t="str">
            <v xml:space="preserve"> </v>
          </cell>
          <cell r="W528" t="str">
            <v xml:space="preserve"> </v>
          </cell>
          <cell r="X528" t="str">
            <v xml:space="preserve"> </v>
          </cell>
          <cell r="Y528" t="str">
            <v xml:space="preserve"> </v>
          </cell>
          <cell r="Z528" t="str">
            <v xml:space="preserve"> </v>
          </cell>
          <cell r="AA528">
            <v>2</v>
          </cell>
        </row>
        <row r="529">
          <cell r="A529">
            <v>171085</v>
          </cell>
          <cell r="B529" t="str">
            <v xml:space="preserve"> </v>
          </cell>
          <cell r="C529" t="str">
            <v xml:space="preserve"> </v>
          </cell>
          <cell r="D529" t="str">
            <v xml:space="preserve"> </v>
          </cell>
          <cell r="E529" t="str">
            <v xml:space="preserve"> </v>
          </cell>
          <cell r="F529" t="str">
            <v xml:space="preserve"> </v>
          </cell>
          <cell r="G529" t="str">
            <v xml:space="preserve"> </v>
          </cell>
          <cell r="H529" t="str">
            <v xml:space="preserve"> </v>
          </cell>
          <cell r="I529" t="str">
            <v xml:space="preserve"> </v>
          </cell>
          <cell r="J529" t="str">
            <v xml:space="preserve"> </v>
          </cell>
          <cell r="K529" t="str">
            <v xml:space="preserve"> </v>
          </cell>
          <cell r="L529" t="str">
            <v xml:space="preserve"> </v>
          </cell>
          <cell r="M529" t="str">
            <v xml:space="preserve"> </v>
          </cell>
          <cell r="N529" t="str">
            <v xml:space="preserve"> </v>
          </cell>
          <cell r="O529" t="str">
            <v xml:space="preserve"> </v>
          </cell>
          <cell r="P529" t="str">
            <v xml:space="preserve"> </v>
          </cell>
          <cell r="Q529" t="str">
            <v xml:space="preserve"> </v>
          </cell>
          <cell r="R529" t="str">
            <v xml:space="preserve"> </v>
          </cell>
          <cell r="S529" t="str">
            <v>Y</v>
          </cell>
          <cell r="T529" t="str">
            <v xml:space="preserve"> </v>
          </cell>
          <cell r="U529" t="str">
            <v xml:space="preserve"> </v>
          </cell>
          <cell r="V529" t="str">
            <v xml:space="preserve"> </v>
          </cell>
          <cell r="W529" t="str">
            <v xml:space="preserve"> </v>
          </cell>
          <cell r="X529" t="str">
            <v xml:space="preserve"> </v>
          </cell>
          <cell r="Y529" t="str">
            <v xml:space="preserve"> </v>
          </cell>
          <cell r="Z529" t="str">
            <v xml:space="preserve"> </v>
          </cell>
          <cell r="AA529">
            <v>3</v>
          </cell>
        </row>
        <row r="530">
          <cell r="A530">
            <v>171054</v>
          </cell>
          <cell r="B530" t="str">
            <v xml:space="preserve"> </v>
          </cell>
          <cell r="C530" t="str">
            <v xml:space="preserve"> </v>
          </cell>
          <cell r="D530" t="str">
            <v xml:space="preserve"> </v>
          </cell>
          <cell r="E530" t="str">
            <v xml:space="preserve"> </v>
          </cell>
          <cell r="F530" t="str">
            <v xml:space="preserve"> </v>
          </cell>
          <cell r="G530" t="str">
            <v xml:space="preserve"> </v>
          </cell>
          <cell r="H530" t="str">
            <v xml:space="preserve"> </v>
          </cell>
          <cell r="I530" t="str">
            <v xml:space="preserve"> </v>
          </cell>
          <cell r="J530" t="str">
            <v xml:space="preserve"> </v>
          </cell>
          <cell r="K530" t="str">
            <v xml:space="preserve"> </v>
          </cell>
          <cell r="L530" t="str">
            <v xml:space="preserve"> </v>
          </cell>
          <cell r="M530" t="str">
            <v xml:space="preserve"> </v>
          </cell>
          <cell r="N530" t="str">
            <v xml:space="preserve"> </v>
          </cell>
          <cell r="O530" t="str">
            <v xml:space="preserve"> </v>
          </cell>
          <cell r="P530" t="str">
            <v xml:space="preserve"> </v>
          </cell>
          <cell r="Q530" t="str">
            <v xml:space="preserve"> </v>
          </cell>
          <cell r="R530" t="str">
            <v xml:space="preserve"> </v>
          </cell>
          <cell r="S530" t="str">
            <v xml:space="preserve"> </v>
          </cell>
          <cell r="T530" t="str">
            <v>Y</v>
          </cell>
          <cell r="U530" t="str">
            <v xml:space="preserve"> </v>
          </cell>
          <cell r="V530" t="str">
            <v xml:space="preserve"> </v>
          </cell>
          <cell r="W530" t="str">
            <v xml:space="preserve"> </v>
          </cell>
          <cell r="X530" t="str">
            <v xml:space="preserve"> </v>
          </cell>
          <cell r="Y530" t="str">
            <v xml:space="preserve"> </v>
          </cell>
          <cell r="Z530" t="str">
            <v xml:space="preserve"> </v>
          </cell>
          <cell r="AA530">
            <v>4</v>
          </cell>
        </row>
        <row r="531">
          <cell r="A531">
            <v>171011</v>
          </cell>
          <cell r="B531" t="str">
            <v xml:space="preserve"> </v>
          </cell>
          <cell r="C531" t="str">
            <v xml:space="preserve"> </v>
          </cell>
          <cell r="D531" t="str">
            <v xml:space="preserve"> </v>
          </cell>
          <cell r="E531" t="str">
            <v xml:space="preserve"> </v>
          </cell>
          <cell r="F531" t="str">
            <v xml:space="preserve"> </v>
          </cell>
          <cell r="G531" t="str">
            <v xml:space="preserve"> </v>
          </cell>
          <cell r="H531" t="str">
            <v xml:space="preserve"> </v>
          </cell>
          <cell r="I531" t="str">
            <v xml:space="preserve"> </v>
          </cell>
          <cell r="J531" t="str">
            <v xml:space="preserve"> </v>
          </cell>
          <cell r="K531" t="str">
            <v xml:space="preserve"> </v>
          </cell>
          <cell r="L531" t="str">
            <v xml:space="preserve"> </v>
          </cell>
          <cell r="M531" t="str">
            <v xml:space="preserve"> </v>
          </cell>
          <cell r="N531" t="str">
            <v xml:space="preserve"> </v>
          </cell>
          <cell r="O531" t="str">
            <v>Y</v>
          </cell>
          <cell r="P531" t="str">
            <v xml:space="preserve"> </v>
          </cell>
          <cell r="Q531" t="str">
            <v xml:space="preserve"> </v>
          </cell>
          <cell r="R531" t="str">
            <v xml:space="preserve"> </v>
          </cell>
          <cell r="S531" t="str">
            <v xml:space="preserve"> </v>
          </cell>
          <cell r="T531" t="str">
            <v xml:space="preserve"> </v>
          </cell>
          <cell r="U531" t="str">
            <v xml:space="preserve"> </v>
          </cell>
          <cell r="V531" t="str">
            <v xml:space="preserve"> </v>
          </cell>
          <cell r="W531" t="str">
            <v xml:space="preserve"> </v>
          </cell>
          <cell r="X531" t="str">
            <v xml:space="preserve"> </v>
          </cell>
          <cell r="Y531" t="str">
            <v xml:space="preserve"> </v>
          </cell>
          <cell r="Z531" t="str">
            <v xml:space="preserve"> </v>
          </cell>
          <cell r="AA531">
            <v>4</v>
          </cell>
        </row>
        <row r="532">
          <cell r="A532">
            <v>171010</v>
          </cell>
          <cell r="B532" t="str">
            <v xml:space="preserve"> </v>
          </cell>
          <cell r="C532" t="str">
            <v xml:space="preserve"> </v>
          </cell>
          <cell r="D532" t="str">
            <v xml:space="preserve"> </v>
          </cell>
          <cell r="E532" t="str">
            <v xml:space="preserve"> </v>
          </cell>
          <cell r="F532" t="str">
            <v xml:space="preserve"> </v>
          </cell>
          <cell r="G532" t="str">
            <v xml:space="preserve"> </v>
          </cell>
          <cell r="H532" t="str">
            <v xml:space="preserve"> </v>
          </cell>
          <cell r="I532" t="str">
            <v xml:space="preserve"> </v>
          </cell>
          <cell r="J532" t="str">
            <v xml:space="preserve"> </v>
          </cell>
          <cell r="K532" t="str">
            <v xml:space="preserve"> </v>
          </cell>
          <cell r="L532" t="str">
            <v xml:space="preserve"> </v>
          </cell>
          <cell r="M532" t="str">
            <v xml:space="preserve"> </v>
          </cell>
          <cell r="N532" t="str">
            <v xml:space="preserve"> </v>
          </cell>
          <cell r="O532" t="str">
            <v>Y</v>
          </cell>
          <cell r="P532" t="str">
            <v xml:space="preserve"> </v>
          </cell>
          <cell r="Q532" t="str">
            <v xml:space="preserve"> </v>
          </cell>
          <cell r="R532" t="str">
            <v xml:space="preserve"> </v>
          </cell>
          <cell r="S532" t="str">
            <v xml:space="preserve"> </v>
          </cell>
          <cell r="T532" t="str">
            <v xml:space="preserve"> </v>
          </cell>
          <cell r="U532" t="str">
            <v xml:space="preserve"> </v>
          </cell>
          <cell r="V532" t="str">
            <v xml:space="preserve"> </v>
          </cell>
          <cell r="W532" t="str">
            <v xml:space="preserve"> </v>
          </cell>
          <cell r="X532" t="str">
            <v xml:space="preserve"> </v>
          </cell>
          <cell r="Y532" t="str">
            <v xml:space="preserve"> </v>
          </cell>
          <cell r="Z532" t="str">
            <v xml:space="preserve"> </v>
          </cell>
          <cell r="AA532">
            <v>4</v>
          </cell>
        </row>
        <row r="533">
          <cell r="A533">
            <v>171013</v>
          </cell>
          <cell r="B533" t="str">
            <v xml:space="preserve"> </v>
          </cell>
          <cell r="C533" t="str">
            <v xml:space="preserve"> </v>
          </cell>
          <cell r="D533" t="str">
            <v xml:space="preserve"> </v>
          </cell>
          <cell r="E533" t="str">
            <v xml:space="preserve"> </v>
          </cell>
          <cell r="F533" t="str">
            <v xml:space="preserve"> </v>
          </cell>
          <cell r="G533" t="str">
            <v xml:space="preserve"> </v>
          </cell>
          <cell r="H533" t="str">
            <v xml:space="preserve"> </v>
          </cell>
          <cell r="I533" t="str">
            <v xml:space="preserve"> </v>
          </cell>
          <cell r="J533" t="str">
            <v xml:space="preserve"> </v>
          </cell>
          <cell r="K533" t="str">
            <v xml:space="preserve"> </v>
          </cell>
          <cell r="L533" t="str">
            <v xml:space="preserve"> </v>
          </cell>
          <cell r="M533" t="str">
            <v xml:space="preserve"> </v>
          </cell>
          <cell r="N533" t="str">
            <v xml:space="preserve"> </v>
          </cell>
          <cell r="O533" t="str">
            <v>Y</v>
          </cell>
          <cell r="P533" t="str">
            <v xml:space="preserve"> </v>
          </cell>
          <cell r="Q533" t="str">
            <v xml:space="preserve"> </v>
          </cell>
          <cell r="R533" t="str">
            <v xml:space="preserve"> </v>
          </cell>
          <cell r="S533" t="str">
            <v xml:space="preserve"> </v>
          </cell>
          <cell r="T533" t="str">
            <v xml:space="preserve"> </v>
          </cell>
          <cell r="U533" t="str">
            <v xml:space="preserve"> </v>
          </cell>
          <cell r="V533" t="str">
            <v xml:space="preserve"> </v>
          </cell>
          <cell r="W533" t="str">
            <v xml:space="preserve"> </v>
          </cell>
          <cell r="X533" t="str">
            <v xml:space="preserve"> </v>
          </cell>
          <cell r="Y533" t="str">
            <v xml:space="preserve"> </v>
          </cell>
          <cell r="Z533" t="str">
            <v xml:space="preserve"> </v>
          </cell>
          <cell r="AA533">
            <v>4</v>
          </cell>
        </row>
        <row r="534">
          <cell r="A534">
            <v>171012</v>
          </cell>
          <cell r="B534" t="str">
            <v xml:space="preserve"> </v>
          </cell>
          <cell r="C534" t="str">
            <v xml:space="preserve"> </v>
          </cell>
          <cell r="D534" t="str">
            <v xml:space="preserve"> </v>
          </cell>
          <cell r="E534" t="str">
            <v xml:space="preserve"> </v>
          </cell>
          <cell r="F534" t="str">
            <v xml:space="preserve"> </v>
          </cell>
          <cell r="G534" t="str">
            <v xml:space="preserve"> </v>
          </cell>
          <cell r="H534" t="str">
            <v xml:space="preserve"> </v>
          </cell>
          <cell r="I534" t="str">
            <v xml:space="preserve"> </v>
          </cell>
          <cell r="J534" t="str">
            <v xml:space="preserve"> </v>
          </cell>
          <cell r="K534" t="str">
            <v xml:space="preserve"> </v>
          </cell>
          <cell r="L534" t="str">
            <v xml:space="preserve"> </v>
          </cell>
          <cell r="M534" t="str">
            <v xml:space="preserve"> </v>
          </cell>
          <cell r="N534" t="str">
            <v xml:space="preserve"> </v>
          </cell>
          <cell r="O534" t="str">
            <v>Y</v>
          </cell>
          <cell r="P534" t="str">
            <v xml:space="preserve"> </v>
          </cell>
          <cell r="Q534" t="str">
            <v xml:space="preserve"> </v>
          </cell>
          <cell r="R534" t="str">
            <v xml:space="preserve"> </v>
          </cell>
          <cell r="S534" t="str">
            <v xml:space="preserve"> </v>
          </cell>
          <cell r="T534" t="str">
            <v xml:space="preserve"> </v>
          </cell>
          <cell r="U534" t="str">
            <v xml:space="preserve"> </v>
          </cell>
          <cell r="V534" t="str">
            <v xml:space="preserve"> </v>
          </cell>
          <cell r="W534" t="str">
            <v xml:space="preserve"> </v>
          </cell>
          <cell r="X534" t="str">
            <v xml:space="preserve"> </v>
          </cell>
          <cell r="Y534" t="str">
            <v xml:space="preserve"> </v>
          </cell>
          <cell r="Z534" t="str">
            <v xml:space="preserve"> </v>
          </cell>
          <cell r="AA534">
            <v>4</v>
          </cell>
        </row>
        <row r="535">
          <cell r="A535">
            <v>171018</v>
          </cell>
          <cell r="B535" t="str">
            <v xml:space="preserve"> </v>
          </cell>
          <cell r="C535" t="str">
            <v xml:space="preserve"> </v>
          </cell>
          <cell r="D535" t="str">
            <v xml:space="preserve"> </v>
          </cell>
          <cell r="E535" t="str">
            <v xml:space="preserve"> </v>
          </cell>
          <cell r="F535" t="str">
            <v xml:space="preserve"> </v>
          </cell>
          <cell r="G535" t="str">
            <v xml:space="preserve"> </v>
          </cell>
          <cell r="H535" t="str">
            <v>Y</v>
          </cell>
          <cell r="I535" t="str">
            <v xml:space="preserve"> </v>
          </cell>
          <cell r="J535" t="str">
            <v xml:space="preserve"> </v>
          </cell>
          <cell r="K535" t="str">
            <v xml:space="preserve"> </v>
          </cell>
          <cell r="L535" t="str">
            <v xml:space="preserve"> </v>
          </cell>
          <cell r="M535" t="str">
            <v xml:space="preserve"> </v>
          </cell>
          <cell r="N535" t="str">
            <v xml:space="preserve"> </v>
          </cell>
          <cell r="O535" t="str">
            <v xml:space="preserve"> </v>
          </cell>
          <cell r="P535" t="str">
            <v xml:space="preserve"> </v>
          </cell>
          <cell r="Q535" t="str">
            <v xml:space="preserve"> </v>
          </cell>
          <cell r="R535" t="str">
            <v xml:space="preserve"> </v>
          </cell>
          <cell r="S535" t="str">
            <v xml:space="preserve"> </v>
          </cell>
          <cell r="T535" t="str">
            <v xml:space="preserve"> </v>
          </cell>
          <cell r="U535" t="str">
            <v xml:space="preserve"> </v>
          </cell>
          <cell r="V535" t="str">
            <v xml:space="preserve"> </v>
          </cell>
          <cell r="W535" t="str">
            <v xml:space="preserve"> </v>
          </cell>
          <cell r="X535" t="str">
            <v xml:space="preserve"> </v>
          </cell>
          <cell r="Y535" t="str">
            <v xml:space="preserve"> </v>
          </cell>
          <cell r="Z535" t="str">
            <v xml:space="preserve"> </v>
          </cell>
          <cell r="AA535">
            <v>2</v>
          </cell>
        </row>
        <row r="536">
          <cell r="A536">
            <v>171056</v>
          </cell>
          <cell r="B536" t="str">
            <v xml:space="preserve"> </v>
          </cell>
          <cell r="C536" t="str">
            <v xml:space="preserve"> </v>
          </cell>
          <cell r="D536" t="str">
            <v xml:space="preserve"> </v>
          </cell>
          <cell r="E536" t="str">
            <v xml:space="preserve"> </v>
          </cell>
          <cell r="F536" t="str">
            <v xml:space="preserve"> </v>
          </cell>
          <cell r="G536" t="str">
            <v xml:space="preserve"> </v>
          </cell>
          <cell r="H536" t="str">
            <v xml:space="preserve"> </v>
          </cell>
          <cell r="I536" t="str">
            <v xml:space="preserve"> </v>
          </cell>
          <cell r="J536" t="str">
            <v xml:space="preserve"> </v>
          </cell>
          <cell r="K536" t="str">
            <v xml:space="preserve"> </v>
          </cell>
          <cell r="L536" t="str">
            <v xml:space="preserve"> </v>
          </cell>
          <cell r="M536" t="str">
            <v xml:space="preserve"> </v>
          </cell>
          <cell r="N536" t="str">
            <v xml:space="preserve"> </v>
          </cell>
          <cell r="O536" t="str">
            <v xml:space="preserve"> </v>
          </cell>
          <cell r="P536" t="str">
            <v xml:space="preserve"> </v>
          </cell>
          <cell r="Q536" t="str">
            <v xml:space="preserve"> </v>
          </cell>
          <cell r="R536" t="str">
            <v>Y</v>
          </cell>
          <cell r="S536" t="str">
            <v xml:space="preserve"> </v>
          </cell>
          <cell r="T536" t="str">
            <v xml:space="preserve"> </v>
          </cell>
          <cell r="U536" t="str">
            <v xml:space="preserve"> </v>
          </cell>
          <cell r="V536" t="str">
            <v xml:space="preserve"> </v>
          </cell>
          <cell r="W536" t="str">
            <v xml:space="preserve"> </v>
          </cell>
          <cell r="X536" t="str">
            <v xml:space="preserve"> </v>
          </cell>
          <cell r="Y536" t="str">
            <v xml:space="preserve"> </v>
          </cell>
          <cell r="Z536" t="str">
            <v xml:space="preserve"> </v>
          </cell>
          <cell r="AA536">
            <v>2</v>
          </cell>
        </row>
        <row r="537">
          <cell r="A537">
            <v>171066</v>
          </cell>
          <cell r="B537" t="str">
            <v xml:space="preserve"> </v>
          </cell>
          <cell r="C537" t="str">
            <v xml:space="preserve"> </v>
          </cell>
          <cell r="D537" t="str">
            <v xml:space="preserve"> </v>
          </cell>
          <cell r="E537" t="str">
            <v xml:space="preserve"> </v>
          </cell>
          <cell r="F537" t="str">
            <v xml:space="preserve"> </v>
          </cell>
          <cell r="G537" t="str">
            <v xml:space="preserve"> </v>
          </cell>
          <cell r="H537" t="str">
            <v xml:space="preserve"> </v>
          </cell>
          <cell r="I537" t="str">
            <v xml:space="preserve"> </v>
          </cell>
          <cell r="J537" t="str">
            <v xml:space="preserve"> </v>
          </cell>
          <cell r="K537" t="str">
            <v xml:space="preserve"> </v>
          </cell>
          <cell r="L537" t="str">
            <v>Y</v>
          </cell>
          <cell r="M537" t="str">
            <v xml:space="preserve"> </v>
          </cell>
          <cell r="N537" t="str">
            <v xml:space="preserve"> </v>
          </cell>
          <cell r="O537" t="str">
            <v xml:space="preserve"> </v>
          </cell>
          <cell r="P537" t="str">
            <v xml:space="preserve"> </v>
          </cell>
          <cell r="Q537" t="str">
            <v xml:space="preserve"> </v>
          </cell>
          <cell r="R537" t="str">
            <v xml:space="preserve"> </v>
          </cell>
          <cell r="S537" t="str">
            <v xml:space="preserve"> </v>
          </cell>
          <cell r="T537" t="str">
            <v xml:space="preserve"> </v>
          </cell>
          <cell r="U537" t="str">
            <v xml:space="preserve"> </v>
          </cell>
          <cell r="V537" t="str">
            <v xml:space="preserve"> </v>
          </cell>
          <cell r="W537" t="str">
            <v xml:space="preserve"> </v>
          </cell>
          <cell r="X537" t="str">
            <v xml:space="preserve"> </v>
          </cell>
          <cell r="Y537" t="str">
            <v xml:space="preserve"> </v>
          </cell>
          <cell r="Z537" t="str">
            <v xml:space="preserve"> </v>
          </cell>
          <cell r="AA537">
            <v>1</v>
          </cell>
        </row>
        <row r="538">
          <cell r="A538">
            <v>171117</v>
          </cell>
          <cell r="B538" t="str">
            <v xml:space="preserve"> </v>
          </cell>
          <cell r="C538" t="str">
            <v xml:space="preserve"> </v>
          </cell>
          <cell r="D538" t="str">
            <v xml:space="preserve"> </v>
          </cell>
          <cell r="E538" t="str">
            <v xml:space="preserve"> </v>
          </cell>
          <cell r="F538" t="str">
            <v xml:space="preserve"> </v>
          </cell>
          <cell r="G538" t="str">
            <v xml:space="preserve"> </v>
          </cell>
          <cell r="H538" t="str">
            <v xml:space="preserve"> </v>
          </cell>
          <cell r="I538" t="str">
            <v xml:space="preserve"> </v>
          </cell>
          <cell r="J538" t="str">
            <v xml:space="preserve"> </v>
          </cell>
          <cell r="K538" t="str">
            <v xml:space="preserve"> </v>
          </cell>
          <cell r="L538" t="str">
            <v xml:space="preserve"> </v>
          </cell>
          <cell r="M538" t="str">
            <v xml:space="preserve"> </v>
          </cell>
          <cell r="N538" t="str">
            <v xml:space="preserve"> </v>
          </cell>
          <cell r="O538" t="str">
            <v xml:space="preserve"> </v>
          </cell>
          <cell r="P538" t="str">
            <v xml:space="preserve"> </v>
          </cell>
          <cell r="Q538" t="str">
            <v xml:space="preserve"> </v>
          </cell>
          <cell r="R538" t="str">
            <v xml:space="preserve"> </v>
          </cell>
          <cell r="S538" t="str">
            <v>Y</v>
          </cell>
          <cell r="T538" t="str">
            <v xml:space="preserve"> </v>
          </cell>
          <cell r="U538" t="str">
            <v xml:space="preserve"> </v>
          </cell>
          <cell r="V538" t="str">
            <v xml:space="preserve"> </v>
          </cell>
          <cell r="W538" t="str">
            <v xml:space="preserve"> </v>
          </cell>
          <cell r="X538" t="str">
            <v xml:space="preserve"> </v>
          </cell>
          <cell r="Y538" t="str">
            <v xml:space="preserve"> </v>
          </cell>
          <cell r="Z538" t="str">
            <v xml:space="preserve"> </v>
          </cell>
          <cell r="AA538">
            <v>3</v>
          </cell>
        </row>
        <row r="539">
          <cell r="A539">
            <v>171017</v>
          </cell>
          <cell r="B539" t="str">
            <v xml:space="preserve"> </v>
          </cell>
          <cell r="C539" t="str">
            <v xml:space="preserve"> </v>
          </cell>
          <cell r="D539" t="str">
            <v xml:space="preserve"> </v>
          </cell>
          <cell r="E539" t="str">
            <v xml:space="preserve"> </v>
          </cell>
          <cell r="F539" t="str">
            <v xml:space="preserve"> </v>
          </cell>
          <cell r="G539" t="str">
            <v xml:space="preserve"> </v>
          </cell>
          <cell r="H539" t="str">
            <v xml:space="preserve"> </v>
          </cell>
          <cell r="I539" t="str">
            <v xml:space="preserve"> </v>
          </cell>
          <cell r="J539" t="str">
            <v xml:space="preserve"> </v>
          </cell>
          <cell r="K539" t="str">
            <v xml:space="preserve"> </v>
          </cell>
          <cell r="L539" t="str">
            <v xml:space="preserve"> </v>
          </cell>
          <cell r="M539" t="str">
            <v xml:space="preserve"> </v>
          </cell>
          <cell r="N539" t="str">
            <v xml:space="preserve"> </v>
          </cell>
          <cell r="O539" t="str">
            <v xml:space="preserve"> </v>
          </cell>
          <cell r="P539" t="str">
            <v xml:space="preserve"> </v>
          </cell>
          <cell r="Q539" t="str">
            <v xml:space="preserve"> </v>
          </cell>
          <cell r="R539" t="str">
            <v xml:space="preserve"> </v>
          </cell>
          <cell r="S539" t="str">
            <v xml:space="preserve"> </v>
          </cell>
          <cell r="T539" t="str">
            <v>Y</v>
          </cell>
          <cell r="U539" t="str">
            <v xml:space="preserve"> </v>
          </cell>
          <cell r="V539" t="str">
            <v xml:space="preserve"> </v>
          </cell>
          <cell r="W539" t="str">
            <v xml:space="preserve"> </v>
          </cell>
          <cell r="X539" t="str">
            <v xml:space="preserve"> </v>
          </cell>
          <cell r="Y539" t="str">
            <v xml:space="preserve"> </v>
          </cell>
          <cell r="Z539" t="str">
            <v xml:space="preserve"> </v>
          </cell>
          <cell r="AA539">
            <v>4</v>
          </cell>
        </row>
        <row r="540">
          <cell r="A540">
            <v>171136</v>
          </cell>
          <cell r="B540" t="str">
            <v xml:space="preserve"> </v>
          </cell>
          <cell r="C540" t="str">
            <v xml:space="preserve"> </v>
          </cell>
          <cell r="D540" t="str">
            <v xml:space="preserve"> </v>
          </cell>
          <cell r="E540" t="str">
            <v xml:space="preserve"> </v>
          </cell>
          <cell r="F540" t="str">
            <v xml:space="preserve"> </v>
          </cell>
          <cell r="G540" t="str">
            <v xml:space="preserve"> </v>
          </cell>
          <cell r="H540" t="str">
            <v xml:space="preserve"> </v>
          </cell>
          <cell r="I540" t="str">
            <v xml:space="preserve"> </v>
          </cell>
          <cell r="J540" t="str">
            <v xml:space="preserve"> </v>
          </cell>
          <cell r="K540" t="str">
            <v xml:space="preserve"> </v>
          </cell>
          <cell r="L540" t="str">
            <v xml:space="preserve"> </v>
          </cell>
          <cell r="M540" t="str">
            <v xml:space="preserve"> </v>
          </cell>
          <cell r="N540" t="str">
            <v xml:space="preserve"> </v>
          </cell>
          <cell r="O540" t="str">
            <v xml:space="preserve"> </v>
          </cell>
          <cell r="P540" t="str">
            <v xml:space="preserve"> </v>
          </cell>
          <cell r="Q540" t="str">
            <v xml:space="preserve"> </v>
          </cell>
          <cell r="R540" t="str">
            <v>Y</v>
          </cell>
          <cell r="S540" t="str">
            <v xml:space="preserve"> </v>
          </cell>
          <cell r="T540" t="str">
            <v xml:space="preserve"> </v>
          </cell>
          <cell r="U540" t="str">
            <v xml:space="preserve"> </v>
          </cell>
          <cell r="V540" t="str">
            <v xml:space="preserve"> </v>
          </cell>
          <cell r="W540" t="str">
            <v xml:space="preserve"> </v>
          </cell>
          <cell r="X540" t="str">
            <v xml:space="preserve"> </v>
          </cell>
          <cell r="Y540" t="str">
            <v xml:space="preserve"> </v>
          </cell>
          <cell r="Z540" t="str">
            <v xml:space="preserve"> </v>
          </cell>
          <cell r="AA540">
            <v>2</v>
          </cell>
        </row>
        <row r="541">
          <cell r="A541">
            <v>171002</v>
          </cell>
          <cell r="B541" t="str">
            <v xml:space="preserve"> </v>
          </cell>
          <cell r="C541" t="str">
            <v xml:space="preserve"> </v>
          </cell>
          <cell r="D541" t="str">
            <v xml:space="preserve"> </v>
          </cell>
          <cell r="E541" t="str">
            <v xml:space="preserve"> </v>
          </cell>
          <cell r="F541" t="str">
            <v xml:space="preserve"> </v>
          </cell>
          <cell r="G541" t="str">
            <v xml:space="preserve"> </v>
          </cell>
          <cell r="H541" t="str">
            <v xml:space="preserve"> </v>
          </cell>
          <cell r="I541" t="str">
            <v xml:space="preserve"> </v>
          </cell>
          <cell r="J541" t="str">
            <v xml:space="preserve"> </v>
          </cell>
          <cell r="K541" t="str">
            <v xml:space="preserve"> </v>
          </cell>
          <cell r="L541" t="str">
            <v xml:space="preserve"> </v>
          </cell>
          <cell r="M541" t="str">
            <v xml:space="preserve"> </v>
          </cell>
          <cell r="N541" t="str">
            <v xml:space="preserve"> </v>
          </cell>
          <cell r="O541" t="str">
            <v xml:space="preserve"> </v>
          </cell>
          <cell r="P541" t="str">
            <v xml:space="preserve"> </v>
          </cell>
          <cell r="Q541" t="str">
            <v>Y</v>
          </cell>
          <cell r="R541" t="str">
            <v xml:space="preserve"> </v>
          </cell>
          <cell r="S541" t="str">
            <v xml:space="preserve"> </v>
          </cell>
          <cell r="T541" t="str">
            <v xml:space="preserve"> </v>
          </cell>
          <cell r="U541" t="str">
            <v xml:space="preserve"> </v>
          </cell>
          <cell r="V541" t="str">
            <v xml:space="preserve"> </v>
          </cell>
          <cell r="W541" t="str">
            <v xml:space="preserve"> </v>
          </cell>
          <cell r="X541" t="str">
            <v xml:space="preserve"> </v>
          </cell>
          <cell r="Y541" t="str">
            <v xml:space="preserve"> </v>
          </cell>
          <cell r="Z541" t="str">
            <v xml:space="preserve"> </v>
          </cell>
          <cell r="AA541">
            <v>1</v>
          </cell>
        </row>
        <row r="542">
          <cell r="A542">
            <v>171015</v>
          </cell>
          <cell r="B542" t="str">
            <v xml:space="preserve"> </v>
          </cell>
          <cell r="C542" t="str">
            <v>Y</v>
          </cell>
          <cell r="D542" t="str">
            <v xml:space="preserve"> </v>
          </cell>
          <cell r="E542" t="str">
            <v xml:space="preserve"> </v>
          </cell>
          <cell r="F542" t="str">
            <v xml:space="preserve"> </v>
          </cell>
          <cell r="G542" t="str">
            <v xml:space="preserve"> </v>
          </cell>
          <cell r="H542" t="str">
            <v xml:space="preserve"> </v>
          </cell>
          <cell r="I542" t="str">
            <v xml:space="preserve"> </v>
          </cell>
          <cell r="J542" t="str">
            <v xml:space="preserve"> </v>
          </cell>
          <cell r="K542" t="str">
            <v xml:space="preserve"> </v>
          </cell>
          <cell r="L542" t="str">
            <v xml:space="preserve"> </v>
          </cell>
          <cell r="M542" t="str">
            <v xml:space="preserve"> </v>
          </cell>
          <cell r="N542" t="str">
            <v xml:space="preserve"> </v>
          </cell>
          <cell r="O542" t="str">
            <v xml:space="preserve"> </v>
          </cell>
          <cell r="P542" t="str">
            <v xml:space="preserve"> </v>
          </cell>
          <cell r="Q542" t="str">
            <v xml:space="preserve"> </v>
          </cell>
          <cell r="R542" t="str">
            <v xml:space="preserve"> </v>
          </cell>
          <cell r="S542" t="str">
            <v xml:space="preserve"> </v>
          </cell>
          <cell r="T542" t="str">
            <v xml:space="preserve"> </v>
          </cell>
          <cell r="U542" t="str">
            <v xml:space="preserve"> </v>
          </cell>
          <cell r="V542" t="str">
            <v xml:space="preserve"> </v>
          </cell>
          <cell r="W542" t="str">
            <v xml:space="preserve"> </v>
          </cell>
          <cell r="X542" t="str">
            <v xml:space="preserve"> </v>
          </cell>
          <cell r="Y542" t="str">
            <v xml:space="preserve"> </v>
          </cell>
          <cell r="Z542" t="str">
            <v xml:space="preserve"> </v>
          </cell>
          <cell r="AA542">
            <v>2</v>
          </cell>
        </row>
        <row r="543">
          <cell r="A543">
            <v>171001</v>
          </cell>
          <cell r="B543" t="str">
            <v xml:space="preserve"> </v>
          </cell>
          <cell r="C543" t="str">
            <v xml:space="preserve"> </v>
          </cell>
          <cell r="D543" t="str">
            <v xml:space="preserve"> </v>
          </cell>
          <cell r="E543" t="str">
            <v xml:space="preserve"> </v>
          </cell>
          <cell r="F543" t="str">
            <v xml:space="preserve"> </v>
          </cell>
          <cell r="G543" t="str">
            <v xml:space="preserve"> </v>
          </cell>
          <cell r="H543" t="str">
            <v xml:space="preserve"> </v>
          </cell>
          <cell r="I543" t="str">
            <v xml:space="preserve"> </v>
          </cell>
          <cell r="J543" t="str">
            <v xml:space="preserve"> </v>
          </cell>
          <cell r="K543" t="str">
            <v xml:space="preserve"> </v>
          </cell>
          <cell r="L543" t="str">
            <v xml:space="preserve"> </v>
          </cell>
          <cell r="M543" t="str">
            <v xml:space="preserve"> </v>
          </cell>
          <cell r="N543" t="str">
            <v xml:space="preserve"> </v>
          </cell>
          <cell r="O543" t="str">
            <v xml:space="preserve"> </v>
          </cell>
          <cell r="P543" t="str">
            <v xml:space="preserve"> </v>
          </cell>
          <cell r="Q543" t="str">
            <v xml:space="preserve"> </v>
          </cell>
          <cell r="R543" t="str">
            <v xml:space="preserve"> </v>
          </cell>
          <cell r="S543" t="str">
            <v>Y</v>
          </cell>
          <cell r="T543" t="str">
            <v xml:space="preserve"> </v>
          </cell>
          <cell r="U543" t="str">
            <v xml:space="preserve"> </v>
          </cell>
          <cell r="V543" t="str">
            <v xml:space="preserve"> </v>
          </cell>
          <cell r="W543" t="str">
            <v xml:space="preserve"> </v>
          </cell>
          <cell r="X543" t="str">
            <v xml:space="preserve"> </v>
          </cell>
          <cell r="Y543" t="str">
            <v xml:space="preserve"> </v>
          </cell>
          <cell r="Z543" t="str">
            <v xml:space="preserve"> </v>
          </cell>
          <cell r="AA543">
            <v>3</v>
          </cell>
        </row>
        <row r="544">
          <cell r="A544">
            <v>171014</v>
          </cell>
          <cell r="B544" t="str">
            <v xml:space="preserve"> </v>
          </cell>
          <cell r="C544" t="str">
            <v xml:space="preserve"> </v>
          </cell>
          <cell r="D544" t="str">
            <v xml:space="preserve"> </v>
          </cell>
          <cell r="E544" t="str">
            <v>Y</v>
          </cell>
          <cell r="F544" t="str">
            <v xml:space="preserve"> </v>
          </cell>
          <cell r="G544" t="str">
            <v xml:space="preserve"> </v>
          </cell>
          <cell r="H544" t="str">
            <v xml:space="preserve"> </v>
          </cell>
          <cell r="I544" t="str">
            <v xml:space="preserve"> </v>
          </cell>
          <cell r="J544" t="str">
            <v xml:space="preserve"> </v>
          </cell>
          <cell r="K544" t="str">
            <v xml:space="preserve"> </v>
          </cell>
          <cell r="L544" t="str">
            <v xml:space="preserve"> </v>
          </cell>
          <cell r="M544" t="str">
            <v xml:space="preserve"> </v>
          </cell>
          <cell r="N544" t="str">
            <v xml:space="preserve"> </v>
          </cell>
          <cell r="O544" t="str">
            <v xml:space="preserve"> </v>
          </cell>
          <cell r="P544" t="str">
            <v xml:space="preserve"> </v>
          </cell>
          <cell r="Q544" t="str">
            <v xml:space="preserve"> </v>
          </cell>
          <cell r="R544" t="str">
            <v xml:space="preserve"> </v>
          </cell>
          <cell r="S544" t="str">
            <v xml:space="preserve"> </v>
          </cell>
          <cell r="T544" t="str">
            <v xml:space="preserve"> </v>
          </cell>
          <cell r="U544" t="str">
            <v xml:space="preserve"> </v>
          </cell>
          <cell r="V544" t="str">
            <v xml:space="preserve"> </v>
          </cell>
          <cell r="W544" t="str">
            <v xml:space="preserve"> </v>
          </cell>
          <cell r="X544" t="str">
            <v xml:space="preserve"> </v>
          </cell>
          <cell r="Y544" t="str">
            <v xml:space="preserve"> </v>
          </cell>
          <cell r="Z544" t="str">
            <v xml:space="preserve"> </v>
          </cell>
          <cell r="AA544">
            <v>4</v>
          </cell>
        </row>
        <row r="545">
          <cell r="A545">
            <v>171048</v>
          </cell>
          <cell r="B545" t="str">
            <v xml:space="preserve"> </v>
          </cell>
          <cell r="C545" t="str">
            <v xml:space="preserve"> </v>
          </cell>
          <cell r="D545" t="str">
            <v xml:space="preserve"> </v>
          </cell>
          <cell r="E545" t="str">
            <v xml:space="preserve"> </v>
          </cell>
          <cell r="F545" t="str">
            <v xml:space="preserve"> </v>
          </cell>
          <cell r="G545" t="str">
            <v xml:space="preserve"> </v>
          </cell>
          <cell r="H545" t="str">
            <v xml:space="preserve"> </v>
          </cell>
          <cell r="I545" t="str">
            <v xml:space="preserve"> </v>
          </cell>
          <cell r="J545" t="str">
            <v xml:space="preserve"> </v>
          </cell>
          <cell r="K545" t="str">
            <v xml:space="preserve"> </v>
          </cell>
          <cell r="L545" t="str">
            <v xml:space="preserve"> </v>
          </cell>
          <cell r="M545" t="str">
            <v xml:space="preserve"> </v>
          </cell>
          <cell r="N545" t="str">
            <v xml:space="preserve"> </v>
          </cell>
          <cell r="O545" t="str">
            <v xml:space="preserve"> </v>
          </cell>
          <cell r="P545" t="str">
            <v xml:space="preserve"> </v>
          </cell>
          <cell r="Q545" t="str">
            <v xml:space="preserve"> </v>
          </cell>
          <cell r="R545" t="str">
            <v xml:space="preserve"> </v>
          </cell>
          <cell r="S545" t="str">
            <v xml:space="preserve"> </v>
          </cell>
          <cell r="T545" t="str">
            <v xml:space="preserve"> </v>
          </cell>
          <cell r="U545" t="str">
            <v xml:space="preserve"> </v>
          </cell>
          <cell r="V545" t="str">
            <v>Y</v>
          </cell>
          <cell r="W545" t="str">
            <v xml:space="preserve"> </v>
          </cell>
          <cell r="X545" t="str">
            <v xml:space="preserve"> </v>
          </cell>
          <cell r="Y545" t="str">
            <v xml:space="preserve"> </v>
          </cell>
          <cell r="Z545" t="str">
            <v xml:space="preserve"> </v>
          </cell>
          <cell r="AA545">
            <v>1</v>
          </cell>
        </row>
        <row r="546">
          <cell r="A546">
            <v>171049</v>
          </cell>
          <cell r="B546" t="str">
            <v xml:space="preserve"> </v>
          </cell>
          <cell r="C546" t="str">
            <v xml:space="preserve"> </v>
          </cell>
          <cell r="D546" t="str">
            <v xml:space="preserve"> </v>
          </cell>
          <cell r="E546" t="str">
            <v xml:space="preserve"> </v>
          </cell>
          <cell r="F546" t="str">
            <v xml:space="preserve"> </v>
          </cell>
          <cell r="G546" t="str">
            <v xml:space="preserve"> </v>
          </cell>
          <cell r="H546" t="str">
            <v xml:space="preserve"> </v>
          </cell>
          <cell r="I546" t="str">
            <v xml:space="preserve"> </v>
          </cell>
          <cell r="J546" t="str">
            <v xml:space="preserve"> </v>
          </cell>
          <cell r="K546" t="str">
            <v xml:space="preserve"> </v>
          </cell>
          <cell r="L546" t="str">
            <v xml:space="preserve"> </v>
          </cell>
          <cell r="M546" t="str">
            <v xml:space="preserve"> </v>
          </cell>
          <cell r="N546" t="str">
            <v xml:space="preserve"> </v>
          </cell>
          <cell r="O546" t="str">
            <v xml:space="preserve"> </v>
          </cell>
          <cell r="P546" t="str">
            <v xml:space="preserve"> </v>
          </cell>
          <cell r="Q546" t="str">
            <v xml:space="preserve"> </v>
          </cell>
          <cell r="R546" t="str">
            <v xml:space="preserve"> </v>
          </cell>
          <cell r="S546" t="str">
            <v xml:space="preserve"> </v>
          </cell>
          <cell r="T546" t="str">
            <v xml:space="preserve"> </v>
          </cell>
          <cell r="U546" t="str">
            <v xml:space="preserve"> </v>
          </cell>
          <cell r="V546" t="str">
            <v>Y</v>
          </cell>
          <cell r="W546" t="str">
            <v xml:space="preserve"> </v>
          </cell>
          <cell r="X546" t="str">
            <v xml:space="preserve"> </v>
          </cell>
          <cell r="Y546" t="str">
            <v xml:space="preserve"> </v>
          </cell>
          <cell r="Z546" t="str">
            <v xml:space="preserve"> </v>
          </cell>
          <cell r="AA546">
            <v>1</v>
          </cell>
        </row>
        <row r="547">
          <cell r="A547">
            <v>171024</v>
          </cell>
          <cell r="B547" t="str">
            <v xml:space="preserve"> </v>
          </cell>
          <cell r="C547" t="str">
            <v xml:space="preserve"> </v>
          </cell>
          <cell r="D547" t="str">
            <v xml:space="preserve"> </v>
          </cell>
          <cell r="E547" t="str">
            <v xml:space="preserve"> </v>
          </cell>
          <cell r="F547" t="str">
            <v xml:space="preserve"> </v>
          </cell>
          <cell r="G547" t="str">
            <v xml:space="preserve"> </v>
          </cell>
          <cell r="H547" t="str">
            <v xml:space="preserve"> </v>
          </cell>
          <cell r="I547" t="str">
            <v xml:space="preserve"> </v>
          </cell>
          <cell r="J547" t="str">
            <v xml:space="preserve"> </v>
          </cell>
          <cell r="K547" t="str">
            <v xml:space="preserve"> </v>
          </cell>
          <cell r="L547" t="str">
            <v xml:space="preserve"> </v>
          </cell>
          <cell r="M547" t="str">
            <v xml:space="preserve"> </v>
          </cell>
          <cell r="N547" t="str">
            <v xml:space="preserve"> </v>
          </cell>
          <cell r="O547" t="str">
            <v xml:space="preserve"> </v>
          </cell>
          <cell r="P547" t="str">
            <v xml:space="preserve"> </v>
          </cell>
          <cell r="Q547" t="str">
            <v xml:space="preserve"> </v>
          </cell>
          <cell r="R547" t="str">
            <v xml:space="preserve"> </v>
          </cell>
          <cell r="S547" t="str">
            <v xml:space="preserve"> </v>
          </cell>
          <cell r="T547" t="str">
            <v xml:space="preserve"> </v>
          </cell>
          <cell r="U547" t="str">
            <v xml:space="preserve"> </v>
          </cell>
          <cell r="V547" t="str">
            <v xml:space="preserve"> </v>
          </cell>
          <cell r="W547" t="str">
            <v xml:space="preserve"> </v>
          </cell>
          <cell r="X547" t="str">
            <v xml:space="preserve"> </v>
          </cell>
          <cell r="Y547" t="str">
            <v>Y</v>
          </cell>
          <cell r="Z547" t="str">
            <v xml:space="preserve"> </v>
          </cell>
          <cell r="AA547">
            <v>4</v>
          </cell>
        </row>
        <row r="548">
          <cell r="A548">
            <v>171087</v>
          </cell>
          <cell r="B548" t="str">
            <v xml:space="preserve"> </v>
          </cell>
          <cell r="C548" t="str">
            <v xml:space="preserve"> </v>
          </cell>
          <cell r="D548" t="str">
            <v xml:space="preserve"> </v>
          </cell>
          <cell r="E548" t="str">
            <v xml:space="preserve"> </v>
          </cell>
          <cell r="F548" t="str">
            <v xml:space="preserve"> </v>
          </cell>
          <cell r="G548" t="str">
            <v xml:space="preserve"> </v>
          </cell>
          <cell r="H548" t="str">
            <v xml:space="preserve"> </v>
          </cell>
          <cell r="I548" t="str">
            <v xml:space="preserve"> </v>
          </cell>
          <cell r="J548" t="str">
            <v xml:space="preserve"> </v>
          </cell>
          <cell r="K548" t="str">
            <v xml:space="preserve"> </v>
          </cell>
          <cell r="L548" t="str">
            <v xml:space="preserve"> </v>
          </cell>
          <cell r="M548" t="str">
            <v xml:space="preserve"> </v>
          </cell>
          <cell r="N548" t="str">
            <v xml:space="preserve"> </v>
          </cell>
          <cell r="O548" t="str">
            <v xml:space="preserve"> </v>
          </cell>
          <cell r="P548" t="str">
            <v xml:space="preserve"> </v>
          </cell>
          <cell r="Q548" t="str">
            <v>Y</v>
          </cell>
          <cell r="R548" t="str">
            <v xml:space="preserve"> </v>
          </cell>
          <cell r="S548" t="str">
            <v xml:space="preserve"> </v>
          </cell>
          <cell r="T548" t="str">
            <v xml:space="preserve"> </v>
          </cell>
          <cell r="U548" t="str">
            <v xml:space="preserve"> </v>
          </cell>
          <cell r="V548" t="str">
            <v xml:space="preserve"> </v>
          </cell>
          <cell r="W548" t="str">
            <v xml:space="preserve"> </v>
          </cell>
          <cell r="X548" t="str">
            <v xml:space="preserve"> </v>
          </cell>
          <cell r="Y548" t="str">
            <v xml:space="preserve"> </v>
          </cell>
          <cell r="Z548" t="str">
            <v xml:space="preserve"> </v>
          </cell>
          <cell r="AA548">
            <v>1</v>
          </cell>
        </row>
        <row r="549">
          <cell r="A549">
            <v>171134</v>
          </cell>
          <cell r="B549" t="str">
            <v xml:space="preserve"> </v>
          </cell>
          <cell r="C549" t="str">
            <v xml:space="preserve"> </v>
          </cell>
          <cell r="D549" t="str">
            <v xml:space="preserve"> </v>
          </cell>
          <cell r="E549" t="str">
            <v xml:space="preserve"> </v>
          </cell>
          <cell r="F549" t="str">
            <v xml:space="preserve"> </v>
          </cell>
          <cell r="G549" t="str">
            <v xml:space="preserve"> </v>
          </cell>
          <cell r="H549" t="str">
            <v xml:space="preserve"> </v>
          </cell>
          <cell r="I549" t="str">
            <v xml:space="preserve"> </v>
          </cell>
          <cell r="J549" t="str">
            <v xml:space="preserve"> </v>
          </cell>
          <cell r="K549" t="str">
            <v xml:space="preserve"> </v>
          </cell>
          <cell r="L549" t="str">
            <v xml:space="preserve"> </v>
          </cell>
          <cell r="M549" t="str">
            <v xml:space="preserve"> </v>
          </cell>
          <cell r="N549" t="str">
            <v xml:space="preserve"> </v>
          </cell>
          <cell r="O549" t="str">
            <v xml:space="preserve"> </v>
          </cell>
          <cell r="P549" t="str">
            <v xml:space="preserve"> </v>
          </cell>
          <cell r="Q549" t="str">
            <v xml:space="preserve"> </v>
          </cell>
          <cell r="R549" t="str">
            <v xml:space="preserve"> </v>
          </cell>
          <cell r="S549" t="str">
            <v xml:space="preserve"> </v>
          </cell>
          <cell r="T549" t="str">
            <v>Y</v>
          </cell>
          <cell r="U549" t="str">
            <v xml:space="preserve"> </v>
          </cell>
          <cell r="V549" t="str">
            <v xml:space="preserve"> </v>
          </cell>
          <cell r="W549" t="str">
            <v xml:space="preserve"> </v>
          </cell>
          <cell r="X549" t="str">
            <v xml:space="preserve"> </v>
          </cell>
          <cell r="Y549" t="str">
            <v xml:space="preserve"> </v>
          </cell>
          <cell r="Z549" t="str">
            <v xml:space="preserve"> </v>
          </cell>
          <cell r="AA549">
            <v>4</v>
          </cell>
        </row>
        <row r="550">
          <cell r="A550">
            <v>171058</v>
          </cell>
          <cell r="B550" t="str">
            <v xml:space="preserve"> </v>
          </cell>
          <cell r="C550" t="str">
            <v xml:space="preserve"> </v>
          </cell>
          <cell r="D550" t="str">
            <v xml:space="preserve"> </v>
          </cell>
          <cell r="E550" t="str">
            <v xml:space="preserve"> </v>
          </cell>
          <cell r="F550" t="str">
            <v xml:space="preserve"> </v>
          </cell>
          <cell r="G550" t="str">
            <v xml:space="preserve"> </v>
          </cell>
          <cell r="H550" t="str">
            <v xml:space="preserve"> </v>
          </cell>
          <cell r="I550" t="str">
            <v xml:space="preserve"> </v>
          </cell>
          <cell r="J550" t="str">
            <v xml:space="preserve"> </v>
          </cell>
          <cell r="K550" t="str">
            <v xml:space="preserve"> </v>
          </cell>
          <cell r="L550" t="str">
            <v xml:space="preserve"> </v>
          </cell>
          <cell r="M550" t="str">
            <v xml:space="preserve"> </v>
          </cell>
          <cell r="N550" t="str">
            <v xml:space="preserve"> </v>
          </cell>
          <cell r="O550" t="str">
            <v xml:space="preserve"> </v>
          </cell>
          <cell r="P550" t="str">
            <v xml:space="preserve"> </v>
          </cell>
          <cell r="Q550" t="str">
            <v xml:space="preserve"> </v>
          </cell>
          <cell r="R550" t="str">
            <v xml:space="preserve"> </v>
          </cell>
          <cell r="S550" t="str">
            <v xml:space="preserve"> </v>
          </cell>
          <cell r="T550" t="str">
            <v xml:space="preserve"> </v>
          </cell>
          <cell r="U550" t="str">
            <v xml:space="preserve"> </v>
          </cell>
          <cell r="V550" t="str">
            <v xml:space="preserve"> </v>
          </cell>
          <cell r="W550" t="str">
            <v>Y</v>
          </cell>
          <cell r="X550" t="str">
            <v xml:space="preserve"> </v>
          </cell>
          <cell r="Y550" t="str">
            <v xml:space="preserve"> </v>
          </cell>
          <cell r="Z550" t="str">
            <v xml:space="preserve"> </v>
          </cell>
          <cell r="AA550">
            <v>2</v>
          </cell>
        </row>
        <row r="551">
          <cell r="A551">
            <v>171100</v>
          </cell>
          <cell r="B551" t="str">
            <v xml:space="preserve"> </v>
          </cell>
          <cell r="C551" t="str">
            <v xml:space="preserve"> </v>
          </cell>
          <cell r="D551" t="str">
            <v xml:space="preserve"> </v>
          </cell>
          <cell r="E551" t="str">
            <v xml:space="preserve"> </v>
          </cell>
          <cell r="F551" t="str">
            <v xml:space="preserve"> </v>
          </cell>
          <cell r="G551" t="str">
            <v xml:space="preserve"> </v>
          </cell>
          <cell r="H551" t="str">
            <v xml:space="preserve"> </v>
          </cell>
          <cell r="I551" t="str">
            <v xml:space="preserve"> </v>
          </cell>
          <cell r="J551" t="str">
            <v xml:space="preserve"> </v>
          </cell>
          <cell r="K551" t="str">
            <v xml:space="preserve"> </v>
          </cell>
          <cell r="L551" t="str">
            <v xml:space="preserve"> </v>
          </cell>
          <cell r="M551" t="str">
            <v xml:space="preserve"> </v>
          </cell>
          <cell r="N551" t="str">
            <v xml:space="preserve"> </v>
          </cell>
          <cell r="O551" t="str">
            <v xml:space="preserve"> </v>
          </cell>
          <cell r="P551" t="str">
            <v xml:space="preserve"> </v>
          </cell>
          <cell r="Q551" t="str">
            <v xml:space="preserve"> </v>
          </cell>
          <cell r="R551" t="str">
            <v xml:space="preserve"> </v>
          </cell>
          <cell r="S551" t="str">
            <v xml:space="preserve"> </v>
          </cell>
          <cell r="T551" t="str">
            <v xml:space="preserve"> </v>
          </cell>
          <cell r="U551" t="str">
            <v xml:space="preserve"> </v>
          </cell>
          <cell r="V551" t="str">
            <v xml:space="preserve"> </v>
          </cell>
          <cell r="W551" t="str">
            <v>Y</v>
          </cell>
          <cell r="X551" t="str">
            <v xml:space="preserve"> </v>
          </cell>
          <cell r="Y551" t="str">
            <v xml:space="preserve"> </v>
          </cell>
          <cell r="Z551" t="str">
            <v xml:space="preserve"> </v>
          </cell>
          <cell r="AA551">
            <v>2</v>
          </cell>
        </row>
        <row r="552">
          <cell r="A552">
            <v>171107</v>
          </cell>
          <cell r="B552" t="str">
            <v xml:space="preserve"> </v>
          </cell>
          <cell r="C552" t="str">
            <v xml:space="preserve"> </v>
          </cell>
          <cell r="D552" t="str">
            <v xml:space="preserve"> </v>
          </cell>
          <cell r="E552" t="str">
            <v xml:space="preserve"> </v>
          </cell>
          <cell r="F552" t="str">
            <v xml:space="preserve"> </v>
          </cell>
          <cell r="G552" t="str">
            <v xml:space="preserve"> </v>
          </cell>
          <cell r="H552" t="str">
            <v xml:space="preserve"> </v>
          </cell>
          <cell r="I552" t="str">
            <v xml:space="preserve"> </v>
          </cell>
          <cell r="J552" t="str">
            <v xml:space="preserve"> </v>
          </cell>
          <cell r="K552" t="str">
            <v xml:space="preserve"> </v>
          </cell>
          <cell r="L552" t="str">
            <v xml:space="preserve"> </v>
          </cell>
          <cell r="M552" t="str">
            <v xml:space="preserve"> </v>
          </cell>
          <cell r="N552" t="str">
            <v xml:space="preserve"> </v>
          </cell>
          <cell r="O552" t="str">
            <v xml:space="preserve"> </v>
          </cell>
          <cell r="P552" t="str">
            <v xml:space="preserve"> </v>
          </cell>
          <cell r="Q552" t="str">
            <v>Y</v>
          </cell>
          <cell r="R552" t="str">
            <v xml:space="preserve"> </v>
          </cell>
          <cell r="S552" t="str">
            <v xml:space="preserve"> </v>
          </cell>
          <cell r="T552" t="str">
            <v xml:space="preserve"> </v>
          </cell>
          <cell r="U552" t="str">
            <v xml:space="preserve"> </v>
          </cell>
          <cell r="V552" t="str">
            <v xml:space="preserve"> </v>
          </cell>
          <cell r="W552" t="str">
            <v xml:space="preserve"> </v>
          </cell>
          <cell r="X552" t="str">
            <v xml:space="preserve"> </v>
          </cell>
          <cell r="Y552" t="str">
            <v xml:space="preserve"> </v>
          </cell>
          <cell r="Z552" t="str">
            <v xml:space="preserve"> </v>
          </cell>
          <cell r="AA552">
            <v>1</v>
          </cell>
        </row>
        <row r="553">
          <cell r="A553">
            <v>171127</v>
          </cell>
          <cell r="B553" t="str">
            <v xml:space="preserve"> </v>
          </cell>
          <cell r="C553" t="str">
            <v xml:space="preserve"> </v>
          </cell>
          <cell r="D553" t="str">
            <v xml:space="preserve"> </v>
          </cell>
          <cell r="E553" t="str">
            <v xml:space="preserve"> </v>
          </cell>
          <cell r="F553" t="str">
            <v xml:space="preserve"> </v>
          </cell>
          <cell r="G553" t="str">
            <v xml:space="preserve"> </v>
          </cell>
          <cell r="H553" t="str">
            <v xml:space="preserve"> </v>
          </cell>
          <cell r="I553" t="str">
            <v xml:space="preserve"> </v>
          </cell>
          <cell r="J553" t="str">
            <v xml:space="preserve"> </v>
          </cell>
          <cell r="K553" t="str">
            <v xml:space="preserve"> </v>
          </cell>
          <cell r="L553" t="str">
            <v xml:space="preserve"> </v>
          </cell>
          <cell r="M553" t="str">
            <v xml:space="preserve"> </v>
          </cell>
          <cell r="N553" t="str">
            <v xml:space="preserve"> </v>
          </cell>
          <cell r="O553" t="str">
            <v xml:space="preserve"> </v>
          </cell>
          <cell r="P553" t="str">
            <v xml:space="preserve"> </v>
          </cell>
          <cell r="Q553" t="str">
            <v xml:space="preserve"> </v>
          </cell>
          <cell r="R553" t="str">
            <v>Y</v>
          </cell>
          <cell r="S553" t="str">
            <v xml:space="preserve"> </v>
          </cell>
          <cell r="T553" t="str">
            <v xml:space="preserve"> </v>
          </cell>
          <cell r="U553" t="str">
            <v xml:space="preserve"> </v>
          </cell>
          <cell r="V553" t="str">
            <v xml:space="preserve"> </v>
          </cell>
          <cell r="W553" t="str">
            <v xml:space="preserve"> </v>
          </cell>
          <cell r="X553" t="str">
            <v xml:space="preserve"> </v>
          </cell>
          <cell r="Y553" t="str">
            <v xml:space="preserve"> </v>
          </cell>
          <cell r="Z553" t="str">
            <v xml:space="preserve"> </v>
          </cell>
          <cell r="AA553">
            <v>2</v>
          </cell>
        </row>
        <row r="554">
          <cell r="A554">
            <v>171025</v>
          </cell>
          <cell r="B554" t="str">
            <v xml:space="preserve"> </v>
          </cell>
          <cell r="C554" t="str">
            <v xml:space="preserve"> </v>
          </cell>
          <cell r="D554" t="str">
            <v xml:space="preserve"> </v>
          </cell>
          <cell r="E554" t="str">
            <v xml:space="preserve"> </v>
          </cell>
          <cell r="F554" t="str">
            <v xml:space="preserve"> </v>
          </cell>
          <cell r="G554" t="str">
            <v xml:space="preserve"> </v>
          </cell>
          <cell r="H554" t="str">
            <v xml:space="preserve"> </v>
          </cell>
          <cell r="I554" t="str">
            <v xml:space="preserve"> </v>
          </cell>
          <cell r="J554" t="str">
            <v xml:space="preserve"> </v>
          </cell>
          <cell r="K554" t="str">
            <v xml:space="preserve"> </v>
          </cell>
          <cell r="L554" t="str">
            <v xml:space="preserve"> </v>
          </cell>
          <cell r="M554" t="str">
            <v xml:space="preserve"> </v>
          </cell>
          <cell r="N554" t="str">
            <v xml:space="preserve"> </v>
          </cell>
          <cell r="O554" t="str">
            <v xml:space="preserve"> </v>
          </cell>
          <cell r="P554" t="str">
            <v xml:space="preserve"> </v>
          </cell>
          <cell r="Q554" t="str">
            <v>Y</v>
          </cell>
          <cell r="R554" t="str">
            <v xml:space="preserve"> </v>
          </cell>
          <cell r="S554" t="str">
            <v xml:space="preserve"> </v>
          </cell>
          <cell r="T554" t="str">
            <v xml:space="preserve"> </v>
          </cell>
          <cell r="U554" t="str">
            <v xml:space="preserve"> </v>
          </cell>
          <cell r="V554" t="str">
            <v xml:space="preserve"> </v>
          </cell>
          <cell r="W554" t="str">
            <v xml:space="preserve"> </v>
          </cell>
          <cell r="X554" t="str">
            <v xml:space="preserve"> </v>
          </cell>
          <cell r="Y554" t="str">
            <v xml:space="preserve"> </v>
          </cell>
          <cell r="Z554" t="str">
            <v xml:space="preserve"> </v>
          </cell>
          <cell r="AA554">
            <v>1</v>
          </cell>
        </row>
        <row r="555">
          <cell r="A555">
            <v>171026</v>
          </cell>
          <cell r="B555" t="str">
            <v xml:space="preserve"> </v>
          </cell>
          <cell r="C555" t="str">
            <v xml:space="preserve"> </v>
          </cell>
          <cell r="D555" t="str">
            <v xml:space="preserve"> </v>
          </cell>
          <cell r="E555" t="str">
            <v xml:space="preserve"> </v>
          </cell>
          <cell r="F555" t="str">
            <v xml:space="preserve"> </v>
          </cell>
          <cell r="G555" t="str">
            <v xml:space="preserve"> </v>
          </cell>
          <cell r="H555" t="str">
            <v xml:space="preserve"> </v>
          </cell>
          <cell r="I555" t="str">
            <v xml:space="preserve"> </v>
          </cell>
          <cell r="J555" t="str">
            <v xml:space="preserve"> </v>
          </cell>
          <cell r="K555" t="str">
            <v xml:space="preserve"> </v>
          </cell>
          <cell r="L555" t="str">
            <v xml:space="preserve"> </v>
          </cell>
          <cell r="M555" t="str">
            <v xml:space="preserve"> </v>
          </cell>
          <cell r="N555" t="str">
            <v xml:space="preserve"> </v>
          </cell>
          <cell r="O555" t="str">
            <v xml:space="preserve"> </v>
          </cell>
          <cell r="P555" t="str">
            <v xml:space="preserve"> </v>
          </cell>
          <cell r="Q555" t="str">
            <v>Y</v>
          </cell>
          <cell r="R555" t="str">
            <v xml:space="preserve"> </v>
          </cell>
          <cell r="S555" t="str">
            <v xml:space="preserve"> </v>
          </cell>
          <cell r="T555" t="str">
            <v xml:space="preserve"> </v>
          </cell>
          <cell r="U555" t="str">
            <v xml:space="preserve"> </v>
          </cell>
          <cell r="V555" t="str">
            <v xml:space="preserve"> </v>
          </cell>
          <cell r="W555" t="str">
            <v xml:space="preserve"> </v>
          </cell>
          <cell r="X555" t="str">
            <v xml:space="preserve"> </v>
          </cell>
          <cell r="Y555" t="str">
            <v xml:space="preserve"> </v>
          </cell>
          <cell r="Z555" t="str">
            <v xml:space="preserve"> </v>
          </cell>
          <cell r="AA555">
            <v>1</v>
          </cell>
        </row>
        <row r="556">
          <cell r="A556">
            <v>171028</v>
          </cell>
          <cell r="B556" t="str">
            <v xml:space="preserve"> </v>
          </cell>
          <cell r="C556" t="str">
            <v xml:space="preserve"> </v>
          </cell>
          <cell r="D556" t="str">
            <v xml:space="preserve"> </v>
          </cell>
          <cell r="E556" t="str">
            <v xml:space="preserve"> </v>
          </cell>
          <cell r="F556" t="str">
            <v xml:space="preserve"> </v>
          </cell>
          <cell r="G556" t="str">
            <v xml:space="preserve"> </v>
          </cell>
          <cell r="H556" t="str">
            <v xml:space="preserve"> </v>
          </cell>
          <cell r="I556" t="str">
            <v xml:space="preserve"> </v>
          </cell>
          <cell r="J556" t="str">
            <v xml:space="preserve"> </v>
          </cell>
          <cell r="K556" t="str">
            <v xml:space="preserve"> </v>
          </cell>
          <cell r="L556" t="str">
            <v xml:space="preserve"> </v>
          </cell>
          <cell r="M556" t="str">
            <v xml:space="preserve"> </v>
          </cell>
          <cell r="N556" t="str">
            <v xml:space="preserve"> </v>
          </cell>
          <cell r="O556" t="str">
            <v xml:space="preserve"> </v>
          </cell>
          <cell r="P556" t="str">
            <v xml:space="preserve"> </v>
          </cell>
          <cell r="Q556" t="str">
            <v xml:space="preserve"> </v>
          </cell>
          <cell r="R556" t="str">
            <v>Y</v>
          </cell>
          <cell r="S556" t="str">
            <v xml:space="preserve"> </v>
          </cell>
          <cell r="T556" t="str">
            <v xml:space="preserve"> </v>
          </cell>
          <cell r="U556" t="str">
            <v xml:space="preserve"> </v>
          </cell>
          <cell r="V556" t="str">
            <v xml:space="preserve"> </v>
          </cell>
          <cell r="W556" t="str">
            <v xml:space="preserve"> </v>
          </cell>
          <cell r="X556" t="str">
            <v xml:space="preserve"> </v>
          </cell>
          <cell r="Y556" t="str">
            <v xml:space="preserve"> </v>
          </cell>
          <cell r="Z556" t="str">
            <v xml:space="preserve"> </v>
          </cell>
          <cell r="AA556">
            <v>2</v>
          </cell>
        </row>
        <row r="557">
          <cell r="A557">
            <v>171027</v>
          </cell>
          <cell r="B557" t="str">
            <v xml:space="preserve"> </v>
          </cell>
          <cell r="C557" t="str">
            <v xml:space="preserve"> </v>
          </cell>
          <cell r="D557" t="str">
            <v xml:space="preserve"> </v>
          </cell>
          <cell r="E557" t="str">
            <v xml:space="preserve"> </v>
          </cell>
          <cell r="F557" t="str">
            <v xml:space="preserve"> </v>
          </cell>
          <cell r="G557" t="str">
            <v xml:space="preserve"> </v>
          </cell>
          <cell r="H557" t="str">
            <v xml:space="preserve"> </v>
          </cell>
          <cell r="I557" t="str">
            <v xml:space="preserve"> </v>
          </cell>
          <cell r="J557" t="str">
            <v xml:space="preserve"> </v>
          </cell>
          <cell r="K557" t="str">
            <v xml:space="preserve"> </v>
          </cell>
          <cell r="L557" t="str">
            <v xml:space="preserve"> </v>
          </cell>
          <cell r="M557" t="str">
            <v xml:space="preserve"> </v>
          </cell>
          <cell r="N557" t="str">
            <v xml:space="preserve"> </v>
          </cell>
          <cell r="O557" t="str">
            <v xml:space="preserve"> </v>
          </cell>
          <cell r="P557" t="str">
            <v xml:space="preserve"> </v>
          </cell>
          <cell r="Q557" t="str">
            <v xml:space="preserve"> </v>
          </cell>
          <cell r="R557" t="str">
            <v>Y</v>
          </cell>
          <cell r="S557" t="str">
            <v xml:space="preserve"> </v>
          </cell>
          <cell r="T557" t="str">
            <v xml:space="preserve"> </v>
          </cell>
          <cell r="U557" t="str">
            <v xml:space="preserve"> </v>
          </cell>
          <cell r="V557" t="str">
            <v xml:space="preserve"> </v>
          </cell>
          <cell r="W557" t="str">
            <v xml:space="preserve"> </v>
          </cell>
          <cell r="X557" t="str">
            <v xml:space="preserve"> </v>
          </cell>
          <cell r="Y557" t="str">
            <v xml:space="preserve"> </v>
          </cell>
          <cell r="Z557" t="str">
            <v xml:space="preserve"> </v>
          </cell>
          <cell r="AA557">
            <v>2</v>
          </cell>
        </row>
        <row r="558">
          <cell r="A558">
            <v>171084</v>
          </cell>
          <cell r="B558" t="str">
            <v xml:space="preserve"> </v>
          </cell>
          <cell r="C558" t="str">
            <v>Y</v>
          </cell>
          <cell r="D558" t="str">
            <v xml:space="preserve"> </v>
          </cell>
          <cell r="E558" t="str">
            <v xml:space="preserve"> </v>
          </cell>
          <cell r="F558" t="str">
            <v xml:space="preserve"> </v>
          </cell>
          <cell r="G558" t="str">
            <v xml:space="preserve"> </v>
          </cell>
          <cell r="H558" t="str">
            <v xml:space="preserve"> </v>
          </cell>
          <cell r="I558" t="str">
            <v xml:space="preserve"> </v>
          </cell>
          <cell r="J558" t="str">
            <v xml:space="preserve"> </v>
          </cell>
          <cell r="K558" t="str">
            <v xml:space="preserve"> </v>
          </cell>
          <cell r="L558" t="str">
            <v xml:space="preserve"> </v>
          </cell>
          <cell r="M558" t="str">
            <v xml:space="preserve"> </v>
          </cell>
          <cell r="N558" t="str">
            <v xml:space="preserve"> </v>
          </cell>
          <cell r="O558" t="str">
            <v xml:space="preserve"> </v>
          </cell>
          <cell r="P558" t="str">
            <v xml:space="preserve"> </v>
          </cell>
          <cell r="Q558" t="str">
            <v xml:space="preserve"> </v>
          </cell>
          <cell r="R558" t="str">
            <v xml:space="preserve"> </v>
          </cell>
          <cell r="S558" t="str">
            <v xml:space="preserve"> </v>
          </cell>
          <cell r="T558" t="str">
            <v xml:space="preserve"> </v>
          </cell>
          <cell r="U558" t="str">
            <v xml:space="preserve"> </v>
          </cell>
          <cell r="V558" t="str">
            <v xml:space="preserve"> </v>
          </cell>
          <cell r="W558" t="str">
            <v xml:space="preserve"> </v>
          </cell>
          <cell r="X558" t="str">
            <v xml:space="preserve"> </v>
          </cell>
          <cell r="Y558" t="str">
            <v xml:space="preserve"> </v>
          </cell>
          <cell r="Z558" t="str">
            <v xml:space="preserve"> </v>
          </cell>
          <cell r="AA558">
            <v>2</v>
          </cell>
        </row>
        <row r="559">
          <cell r="A559">
            <v>171089</v>
          </cell>
          <cell r="B559" t="str">
            <v xml:space="preserve"> </v>
          </cell>
          <cell r="C559" t="str">
            <v xml:space="preserve"> </v>
          </cell>
          <cell r="D559" t="str">
            <v xml:space="preserve"> </v>
          </cell>
          <cell r="E559" t="str">
            <v xml:space="preserve"> </v>
          </cell>
          <cell r="F559" t="str">
            <v xml:space="preserve"> </v>
          </cell>
          <cell r="G559" t="str">
            <v xml:space="preserve"> </v>
          </cell>
          <cell r="H559" t="str">
            <v xml:space="preserve"> </v>
          </cell>
          <cell r="I559" t="str">
            <v xml:space="preserve"> </v>
          </cell>
          <cell r="J559" t="str">
            <v xml:space="preserve"> </v>
          </cell>
          <cell r="K559" t="str">
            <v xml:space="preserve"> </v>
          </cell>
          <cell r="L559" t="str">
            <v>Y</v>
          </cell>
          <cell r="M559" t="str">
            <v xml:space="preserve"> </v>
          </cell>
          <cell r="N559" t="str">
            <v xml:space="preserve"> </v>
          </cell>
          <cell r="O559" t="str">
            <v xml:space="preserve"> </v>
          </cell>
          <cell r="P559" t="str">
            <v xml:space="preserve"> </v>
          </cell>
          <cell r="Q559" t="str">
            <v xml:space="preserve"> </v>
          </cell>
          <cell r="R559" t="str">
            <v xml:space="preserve"> </v>
          </cell>
          <cell r="S559" t="str">
            <v xml:space="preserve"> </v>
          </cell>
          <cell r="T559" t="str">
            <v xml:space="preserve"> </v>
          </cell>
          <cell r="U559" t="str">
            <v xml:space="preserve"> </v>
          </cell>
          <cell r="V559" t="str">
            <v xml:space="preserve"> </v>
          </cell>
          <cell r="W559" t="str">
            <v xml:space="preserve"> </v>
          </cell>
          <cell r="X559" t="str">
            <v xml:space="preserve"> </v>
          </cell>
          <cell r="Y559" t="str">
            <v xml:space="preserve"> </v>
          </cell>
          <cell r="Z559" t="str">
            <v xml:space="preserve"> </v>
          </cell>
          <cell r="AA559">
            <v>1</v>
          </cell>
        </row>
        <row r="560">
          <cell r="A560">
            <v>171090</v>
          </cell>
          <cell r="B560" t="str">
            <v xml:space="preserve"> </v>
          </cell>
          <cell r="C560" t="str">
            <v xml:space="preserve"> </v>
          </cell>
          <cell r="D560" t="str">
            <v xml:space="preserve"> </v>
          </cell>
          <cell r="E560" t="str">
            <v xml:space="preserve"> </v>
          </cell>
          <cell r="F560" t="str">
            <v xml:space="preserve"> </v>
          </cell>
          <cell r="G560" t="str">
            <v xml:space="preserve"> </v>
          </cell>
          <cell r="H560" t="str">
            <v xml:space="preserve"> </v>
          </cell>
          <cell r="I560" t="str">
            <v xml:space="preserve"> </v>
          </cell>
          <cell r="J560" t="str">
            <v xml:space="preserve"> </v>
          </cell>
          <cell r="K560" t="str">
            <v xml:space="preserve"> </v>
          </cell>
          <cell r="L560" t="str">
            <v xml:space="preserve"> </v>
          </cell>
          <cell r="M560" t="str">
            <v>Y</v>
          </cell>
          <cell r="N560" t="str">
            <v xml:space="preserve"> </v>
          </cell>
          <cell r="O560" t="str">
            <v xml:space="preserve"> </v>
          </cell>
          <cell r="P560" t="str">
            <v xml:space="preserve"> </v>
          </cell>
          <cell r="Q560" t="str">
            <v xml:space="preserve"> </v>
          </cell>
          <cell r="R560" t="str">
            <v xml:space="preserve"> </v>
          </cell>
          <cell r="S560" t="str">
            <v xml:space="preserve"> </v>
          </cell>
          <cell r="T560" t="str">
            <v xml:space="preserve"> </v>
          </cell>
          <cell r="U560" t="str">
            <v xml:space="preserve"> </v>
          </cell>
          <cell r="V560" t="str">
            <v xml:space="preserve"> </v>
          </cell>
          <cell r="W560" t="str">
            <v xml:space="preserve"> </v>
          </cell>
          <cell r="X560" t="str">
            <v xml:space="preserve"> </v>
          </cell>
          <cell r="Y560" t="str">
            <v xml:space="preserve"> </v>
          </cell>
          <cell r="Z560" t="str">
            <v xml:space="preserve"> </v>
          </cell>
          <cell r="AA560">
            <v>2</v>
          </cell>
        </row>
        <row r="561">
          <cell r="A561">
            <v>171092</v>
          </cell>
          <cell r="B561" t="str">
            <v xml:space="preserve"> </v>
          </cell>
          <cell r="C561" t="str">
            <v xml:space="preserve"> </v>
          </cell>
          <cell r="D561" t="str">
            <v xml:space="preserve"> </v>
          </cell>
          <cell r="E561" t="str">
            <v xml:space="preserve"> </v>
          </cell>
          <cell r="F561" t="str">
            <v xml:space="preserve"> </v>
          </cell>
          <cell r="G561" t="str">
            <v xml:space="preserve"> </v>
          </cell>
          <cell r="H561" t="str">
            <v xml:space="preserve"> </v>
          </cell>
          <cell r="I561" t="str">
            <v xml:space="preserve"> </v>
          </cell>
          <cell r="J561" t="str">
            <v xml:space="preserve"> </v>
          </cell>
          <cell r="K561" t="str">
            <v xml:space="preserve"> </v>
          </cell>
          <cell r="L561" t="str">
            <v xml:space="preserve"> </v>
          </cell>
          <cell r="M561" t="str">
            <v xml:space="preserve"> </v>
          </cell>
          <cell r="N561" t="str">
            <v>Y</v>
          </cell>
          <cell r="O561" t="str">
            <v xml:space="preserve"> </v>
          </cell>
          <cell r="P561" t="str">
            <v xml:space="preserve"> </v>
          </cell>
          <cell r="Q561" t="str">
            <v xml:space="preserve"> </v>
          </cell>
          <cell r="R561" t="str">
            <v xml:space="preserve"> </v>
          </cell>
          <cell r="S561" t="str">
            <v xml:space="preserve"> </v>
          </cell>
          <cell r="T561" t="str">
            <v xml:space="preserve"> </v>
          </cell>
          <cell r="U561" t="str">
            <v xml:space="preserve"> </v>
          </cell>
          <cell r="V561" t="str">
            <v xml:space="preserve"> </v>
          </cell>
          <cell r="W561" t="str">
            <v xml:space="preserve"> </v>
          </cell>
          <cell r="X561" t="str">
            <v xml:space="preserve"> </v>
          </cell>
          <cell r="Y561" t="str">
            <v xml:space="preserve"> </v>
          </cell>
          <cell r="Z561" t="str">
            <v xml:space="preserve"> </v>
          </cell>
          <cell r="AA561">
            <v>3</v>
          </cell>
        </row>
        <row r="562">
          <cell r="A562">
            <v>171094</v>
          </cell>
          <cell r="B562" t="str">
            <v xml:space="preserve"> </v>
          </cell>
          <cell r="C562" t="str">
            <v xml:space="preserve"> </v>
          </cell>
          <cell r="D562" t="str">
            <v xml:space="preserve"> </v>
          </cell>
          <cell r="E562" t="str">
            <v xml:space="preserve"> </v>
          </cell>
          <cell r="F562" t="str">
            <v xml:space="preserve"> </v>
          </cell>
          <cell r="G562" t="str">
            <v xml:space="preserve"> </v>
          </cell>
          <cell r="H562" t="str">
            <v xml:space="preserve"> </v>
          </cell>
          <cell r="I562" t="str">
            <v xml:space="preserve"> </v>
          </cell>
          <cell r="J562" t="str">
            <v xml:space="preserve"> </v>
          </cell>
          <cell r="K562" t="str">
            <v xml:space="preserve"> </v>
          </cell>
          <cell r="L562" t="str">
            <v xml:space="preserve"> </v>
          </cell>
          <cell r="M562" t="str">
            <v xml:space="preserve"> </v>
          </cell>
          <cell r="N562" t="str">
            <v xml:space="preserve"> </v>
          </cell>
          <cell r="O562" t="str">
            <v>Y</v>
          </cell>
          <cell r="P562" t="str">
            <v xml:space="preserve"> </v>
          </cell>
          <cell r="Q562" t="str">
            <v xml:space="preserve"> </v>
          </cell>
          <cell r="R562" t="str">
            <v xml:space="preserve"> </v>
          </cell>
          <cell r="S562" t="str">
            <v xml:space="preserve"> </v>
          </cell>
          <cell r="T562" t="str">
            <v xml:space="preserve"> </v>
          </cell>
          <cell r="U562" t="str">
            <v xml:space="preserve"> </v>
          </cell>
          <cell r="V562" t="str">
            <v xml:space="preserve"> </v>
          </cell>
          <cell r="W562" t="str">
            <v xml:space="preserve"> </v>
          </cell>
          <cell r="X562" t="str">
            <v xml:space="preserve"> </v>
          </cell>
          <cell r="Y562" t="str">
            <v xml:space="preserve"> </v>
          </cell>
          <cell r="Z562" t="str">
            <v xml:space="preserve"> </v>
          </cell>
          <cell r="AA562">
            <v>4</v>
          </cell>
        </row>
        <row r="563">
          <cell r="A563">
            <v>171093</v>
          </cell>
          <cell r="B563" t="str">
            <v xml:space="preserve"> </v>
          </cell>
          <cell r="C563" t="str">
            <v xml:space="preserve"> </v>
          </cell>
          <cell r="D563" t="str">
            <v xml:space="preserve"> </v>
          </cell>
          <cell r="E563" t="str">
            <v xml:space="preserve"> </v>
          </cell>
          <cell r="F563" t="str">
            <v xml:space="preserve"> </v>
          </cell>
          <cell r="G563" t="str">
            <v xml:space="preserve"> </v>
          </cell>
          <cell r="H563" t="str">
            <v xml:space="preserve"> </v>
          </cell>
          <cell r="I563" t="str">
            <v xml:space="preserve"> </v>
          </cell>
          <cell r="J563" t="str">
            <v xml:space="preserve"> </v>
          </cell>
          <cell r="K563" t="str">
            <v xml:space="preserve"> </v>
          </cell>
          <cell r="L563" t="str">
            <v>Y</v>
          </cell>
          <cell r="M563" t="str">
            <v xml:space="preserve"> </v>
          </cell>
          <cell r="N563" t="str">
            <v xml:space="preserve"> </v>
          </cell>
          <cell r="O563" t="str">
            <v xml:space="preserve"> </v>
          </cell>
          <cell r="P563" t="str">
            <v xml:space="preserve"> </v>
          </cell>
          <cell r="Q563" t="str">
            <v xml:space="preserve"> </v>
          </cell>
          <cell r="R563" t="str">
            <v xml:space="preserve"> </v>
          </cell>
          <cell r="S563" t="str">
            <v xml:space="preserve"> </v>
          </cell>
          <cell r="T563" t="str">
            <v xml:space="preserve"> </v>
          </cell>
          <cell r="U563" t="str">
            <v xml:space="preserve"> </v>
          </cell>
          <cell r="V563" t="str">
            <v xml:space="preserve"> </v>
          </cell>
          <cell r="W563" t="str">
            <v xml:space="preserve"> </v>
          </cell>
          <cell r="X563" t="str">
            <v xml:space="preserve"> </v>
          </cell>
          <cell r="Y563" t="str">
            <v xml:space="preserve"> </v>
          </cell>
          <cell r="Z563" t="str">
            <v xml:space="preserve"> </v>
          </cell>
          <cell r="AA563">
            <v>1</v>
          </cell>
        </row>
        <row r="564">
          <cell r="A564">
            <v>171091</v>
          </cell>
          <cell r="B564" t="str">
            <v xml:space="preserve"> </v>
          </cell>
          <cell r="C564" t="str">
            <v xml:space="preserve"> </v>
          </cell>
          <cell r="D564" t="str">
            <v xml:space="preserve"> </v>
          </cell>
          <cell r="E564" t="str">
            <v xml:space="preserve"> </v>
          </cell>
          <cell r="F564" t="str">
            <v xml:space="preserve"> </v>
          </cell>
          <cell r="G564" t="str">
            <v xml:space="preserve"> </v>
          </cell>
          <cell r="H564" t="str">
            <v xml:space="preserve"> </v>
          </cell>
          <cell r="I564" t="str">
            <v xml:space="preserve"> </v>
          </cell>
          <cell r="J564" t="str">
            <v xml:space="preserve"> </v>
          </cell>
          <cell r="K564" t="str">
            <v xml:space="preserve"> </v>
          </cell>
          <cell r="L564" t="str">
            <v xml:space="preserve"> </v>
          </cell>
          <cell r="M564" t="str">
            <v>Y</v>
          </cell>
          <cell r="N564" t="str">
            <v xml:space="preserve"> </v>
          </cell>
          <cell r="O564" t="str">
            <v xml:space="preserve"> </v>
          </cell>
          <cell r="P564" t="str">
            <v xml:space="preserve"> </v>
          </cell>
          <cell r="Q564" t="str">
            <v xml:space="preserve"> </v>
          </cell>
          <cell r="R564" t="str">
            <v xml:space="preserve"> </v>
          </cell>
          <cell r="S564" t="str">
            <v xml:space="preserve"> </v>
          </cell>
          <cell r="T564" t="str">
            <v xml:space="preserve"> </v>
          </cell>
          <cell r="U564" t="str">
            <v xml:space="preserve"> </v>
          </cell>
          <cell r="V564" t="str">
            <v xml:space="preserve"> </v>
          </cell>
          <cell r="W564" t="str">
            <v xml:space="preserve"> </v>
          </cell>
          <cell r="X564" t="str">
            <v xml:space="preserve"> </v>
          </cell>
          <cell r="Y564" t="str">
            <v xml:space="preserve"> </v>
          </cell>
          <cell r="Z564" t="str">
            <v xml:space="preserve"> </v>
          </cell>
          <cell r="AA564">
            <v>2</v>
          </cell>
        </row>
        <row r="565">
          <cell r="A565">
            <v>171113</v>
          </cell>
          <cell r="B565" t="str">
            <v xml:space="preserve"> </v>
          </cell>
          <cell r="C565" t="str">
            <v xml:space="preserve"> </v>
          </cell>
          <cell r="D565" t="str">
            <v xml:space="preserve"> </v>
          </cell>
          <cell r="E565" t="str">
            <v xml:space="preserve"> </v>
          </cell>
          <cell r="F565" t="str">
            <v xml:space="preserve"> </v>
          </cell>
          <cell r="G565" t="str">
            <v xml:space="preserve"> </v>
          </cell>
          <cell r="H565" t="str">
            <v xml:space="preserve"> </v>
          </cell>
          <cell r="I565" t="str">
            <v xml:space="preserve"> </v>
          </cell>
          <cell r="J565" t="str">
            <v xml:space="preserve"> </v>
          </cell>
          <cell r="K565" t="str">
            <v xml:space="preserve"> </v>
          </cell>
          <cell r="L565" t="str">
            <v>Y</v>
          </cell>
          <cell r="M565" t="str">
            <v xml:space="preserve"> </v>
          </cell>
          <cell r="N565" t="str">
            <v xml:space="preserve"> </v>
          </cell>
          <cell r="O565" t="str">
            <v xml:space="preserve"> </v>
          </cell>
          <cell r="P565" t="str">
            <v xml:space="preserve"> </v>
          </cell>
          <cell r="Q565" t="str">
            <v xml:space="preserve"> </v>
          </cell>
          <cell r="R565" t="str">
            <v xml:space="preserve"> </v>
          </cell>
          <cell r="S565" t="str">
            <v xml:space="preserve"> </v>
          </cell>
          <cell r="T565" t="str">
            <v xml:space="preserve"> </v>
          </cell>
          <cell r="U565" t="str">
            <v xml:space="preserve"> </v>
          </cell>
          <cell r="V565" t="str">
            <v xml:space="preserve"> </v>
          </cell>
          <cell r="W565" t="str">
            <v xml:space="preserve"> </v>
          </cell>
          <cell r="X565" t="str">
            <v xml:space="preserve"> </v>
          </cell>
          <cell r="Y565" t="str">
            <v xml:space="preserve"> </v>
          </cell>
          <cell r="Z565" t="str">
            <v xml:space="preserve"> </v>
          </cell>
          <cell r="AA565">
            <v>1</v>
          </cell>
        </row>
        <row r="566">
          <cell r="A566">
            <v>171114</v>
          </cell>
          <cell r="B566" t="str">
            <v xml:space="preserve"> </v>
          </cell>
          <cell r="C566" t="str">
            <v xml:space="preserve"> </v>
          </cell>
          <cell r="D566" t="str">
            <v xml:space="preserve"> </v>
          </cell>
          <cell r="E566" t="str">
            <v xml:space="preserve"> </v>
          </cell>
          <cell r="F566" t="str">
            <v xml:space="preserve"> </v>
          </cell>
          <cell r="G566" t="str">
            <v xml:space="preserve"> </v>
          </cell>
          <cell r="H566" t="str">
            <v xml:space="preserve"> </v>
          </cell>
          <cell r="I566" t="str">
            <v xml:space="preserve"> </v>
          </cell>
          <cell r="J566" t="str">
            <v xml:space="preserve"> </v>
          </cell>
          <cell r="K566" t="str">
            <v xml:space="preserve"> </v>
          </cell>
          <cell r="L566" t="str">
            <v xml:space="preserve"> </v>
          </cell>
          <cell r="M566" t="str">
            <v>Y</v>
          </cell>
          <cell r="N566" t="str">
            <v xml:space="preserve"> </v>
          </cell>
          <cell r="O566" t="str">
            <v xml:space="preserve"> </v>
          </cell>
          <cell r="P566" t="str">
            <v xml:space="preserve"> </v>
          </cell>
          <cell r="Q566" t="str">
            <v xml:space="preserve"> </v>
          </cell>
          <cell r="R566" t="str">
            <v xml:space="preserve"> </v>
          </cell>
          <cell r="S566" t="str">
            <v xml:space="preserve"> </v>
          </cell>
          <cell r="T566" t="str">
            <v xml:space="preserve"> </v>
          </cell>
          <cell r="U566" t="str">
            <v xml:space="preserve"> </v>
          </cell>
          <cell r="V566" t="str">
            <v xml:space="preserve"> </v>
          </cell>
          <cell r="W566" t="str">
            <v xml:space="preserve"> </v>
          </cell>
          <cell r="X566" t="str">
            <v xml:space="preserve"> </v>
          </cell>
          <cell r="Y566" t="str">
            <v xml:space="preserve"> </v>
          </cell>
          <cell r="Z566" t="str">
            <v xml:space="preserve"> </v>
          </cell>
          <cell r="AA566">
            <v>2</v>
          </cell>
        </row>
        <row r="567">
          <cell r="A567">
            <v>171111</v>
          </cell>
          <cell r="B567" t="str">
            <v xml:space="preserve"> </v>
          </cell>
          <cell r="C567" t="str">
            <v xml:space="preserve"> </v>
          </cell>
          <cell r="D567" t="str">
            <v xml:space="preserve"> </v>
          </cell>
          <cell r="E567" t="str">
            <v xml:space="preserve"> </v>
          </cell>
          <cell r="F567" t="str">
            <v xml:space="preserve"> </v>
          </cell>
          <cell r="G567" t="str">
            <v xml:space="preserve"> </v>
          </cell>
          <cell r="H567" t="str">
            <v xml:space="preserve"> </v>
          </cell>
          <cell r="I567" t="str">
            <v xml:space="preserve"> </v>
          </cell>
          <cell r="J567" t="str">
            <v xml:space="preserve"> </v>
          </cell>
          <cell r="K567" t="str">
            <v xml:space="preserve"> </v>
          </cell>
          <cell r="L567" t="str">
            <v xml:space="preserve"> </v>
          </cell>
          <cell r="M567" t="str">
            <v xml:space="preserve"> </v>
          </cell>
          <cell r="N567" t="str">
            <v>Y</v>
          </cell>
          <cell r="O567" t="str">
            <v xml:space="preserve"> </v>
          </cell>
          <cell r="P567" t="str">
            <v xml:space="preserve"> </v>
          </cell>
          <cell r="Q567" t="str">
            <v xml:space="preserve"> </v>
          </cell>
          <cell r="R567" t="str">
            <v xml:space="preserve"> </v>
          </cell>
          <cell r="S567" t="str">
            <v xml:space="preserve"> </v>
          </cell>
          <cell r="T567" t="str">
            <v xml:space="preserve"> </v>
          </cell>
          <cell r="U567" t="str">
            <v xml:space="preserve"> </v>
          </cell>
          <cell r="V567" t="str">
            <v xml:space="preserve"> </v>
          </cell>
          <cell r="W567" t="str">
            <v xml:space="preserve"> </v>
          </cell>
          <cell r="X567" t="str">
            <v xml:space="preserve"> </v>
          </cell>
          <cell r="Y567" t="str">
            <v xml:space="preserve"> </v>
          </cell>
          <cell r="Z567" t="str">
            <v xml:space="preserve"> </v>
          </cell>
          <cell r="AA567">
            <v>3</v>
          </cell>
        </row>
        <row r="568">
          <cell r="A568">
            <v>171112</v>
          </cell>
          <cell r="B568" t="str">
            <v xml:space="preserve"> </v>
          </cell>
          <cell r="C568" t="str">
            <v xml:space="preserve"> </v>
          </cell>
          <cell r="D568" t="str">
            <v xml:space="preserve"> </v>
          </cell>
          <cell r="E568" t="str">
            <v xml:space="preserve"> </v>
          </cell>
          <cell r="F568" t="str">
            <v xml:space="preserve"> </v>
          </cell>
          <cell r="G568" t="str">
            <v xml:space="preserve"> </v>
          </cell>
          <cell r="H568" t="str">
            <v xml:space="preserve"> </v>
          </cell>
          <cell r="I568" t="str">
            <v xml:space="preserve"> </v>
          </cell>
          <cell r="J568" t="str">
            <v xml:space="preserve"> </v>
          </cell>
          <cell r="K568" t="str">
            <v xml:space="preserve"> </v>
          </cell>
          <cell r="L568" t="str">
            <v xml:space="preserve"> </v>
          </cell>
          <cell r="M568" t="str">
            <v xml:space="preserve"> </v>
          </cell>
          <cell r="N568" t="str">
            <v xml:space="preserve"> </v>
          </cell>
          <cell r="O568" t="str">
            <v>Y</v>
          </cell>
          <cell r="P568" t="str">
            <v xml:space="preserve"> </v>
          </cell>
          <cell r="Q568" t="str">
            <v xml:space="preserve"> </v>
          </cell>
          <cell r="R568" t="str">
            <v xml:space="preserve"> </v>
          </cell>
          <cell r="S568" t="str">
            <v xml:space="preserve"> </v>
          </cell>
          <cell r="T568" t="str">
            <v xml:space="preserve"> </v>
          </cell>
          <cell r="U568" t="str">
            <v xml:space="preserve"> </v>
          </cell>
          <cell r="V568" t="str">
            <v xml:space="preserve"> </v>
          </cell>
          <cell r="W568" t="str">
            <v xml:space="preserve"> </v>
          </cell>
          <cell r="X568" t="str">
            <v xml:space="preserve"> </v>
          </cell>
          <cell r="Y568" t="str">
            <v xml:space="preserve"> </v>
          </cell>
          <cell r="Z568" t="str">
            <v xml:space="preserve"> </v>
          </cell>
          <cell r="AA568">
            <v>4</v>
          </cell>
        </row>
        <row r="569">
          <cell r="A569">
            <v>171116</v>
          </cell>
          <cell r="B569" t="str">
            <v xml:space="preserve"> </v>
          </cell>
          <cell r="C569" t="str">
            <v xml:space="preserve"> </v>
          </cell>
          <cell r="D569" t="str">
            <v xml:space="preserve"> </v>
          </cell>
          <cell r="E569" t="str">
            <v xml:space="preserve"> </v>
          </cell>
          <cell r="F569" t="str">
            <v xml:space="preserve"> </v>
          </cell>
          <cell r="G569" t="str">
            <v xml:space="preserve"> </v>
          </cell>
          <cell r="H569" t="str">
            <v xml:space="preserve"> </v>
          </cell>
          <cell r="I569" t="str">
            <v xml:space="preserve"> </v>
          </cell>
          <cell r="J569" t="str">
            <v xml:space="preserve"> </v>
          </cell>
          <cell r="K569" t="str">
            <v xml:space="preserve"> </v>
          </cell>
          <cell r="L569" t="str">
            <v>Y</v>
          </cell>
          <cell r="M569" t="str">
            <v xml:space="preserve"> </v>
          </cell>
          <cell r="N569" t="str">
            <v xml:space="preserve"> </v>
          </cell>
          <cell r="O569" t="str">
            <v xml:space="preserve"> </v>
          </cell>
          <cell r="P569" t="str">
            <v xml:space="preserve"> </v>
          </cell>
          <cell r="Q569" t="str">
            <v xml:space="preserve"> </v>
          </cell>
          <cell r="R569" t="str">
            <v xml:space="preserve"> </v>
          </cell>
          <cell r="S569" t="str">
            <v xml:space="preserve"> </v>
          </cell>
          <cell r="T569" t="str">
            <v xml:space="preserve"> </v>
          </cell>
          <cell r="U569" t="str">
            <v xml:space="preserve"> </v>
          </cell>
          <cell r="V569" t="str">
            <v xml:space="preserve"> </v>
          </cell>
          <cell r="W569" t="str">
            <v xml:space="preserve"> </v>
          </cell>
          <cell r="X569" t="str">
            <v xml:space="preserve"> </v>
          </cell>
          <cell r="Y569" t="str">
            <v xml:space="preserve"> </v>
          </cell>
          <cell r="Z569" t="str">
            <v xml:space="preserve"> </v>
          </cell>
          <cell r="AA569">
            <v>1</v>
          </cell>
        </row>
        <row r="570">
          <cell r="A570">
            <v>171115</v>
          </cell>
          <cell r="B570" t="str">
            <v xml:space="preserve"> </v>
          </cell>
          <cell r="C570" t="str">
            <v xml:space="preserve"> </v>
          </cell>
          <cell r="D570" t="str">
            <v xml:space="preserve"> </v>
          </cell>
          <cell r="E570" t="str">
            <v xml:space="preserve"> </v>
          </cell>
          <cell r="F570" t="str">
            <v xml:space="preserve"> </v>
          </cell>
          <cell r="G570" t="str">
            <v xml:space="preserve"> </v>
          </cell>
          <cell r="H570" t="str">
            <v xml:space="preserve"> </v>
          </cell>
          <cell r="I570" t="str">
            <v xml:space="preserve"> </v>
          </cell>
          <cell r="J570" t="str">
            <v xml:space="preserve"> </v>
          </cell>
          <cell r="K570" t="str">
            <v xml:space="preserve"> </v>
          </cell>
          <cell r="L570" t="str">
            <v xml:space="preserve"> </v>
          </cell>
          <cell r="M570" t="str">
            <v>Y</v>
          </cell>
          <cell r="N570" t="str">
            <v xml:space="preserve"> </v>
          </cell>
          <cell r="O570" t="str">
            <v xml:space="preserve"> </v>
          </cell>
          <cell r="P570" t="str">
            <v xml:space="preserve"> </v>
          </cell>
          <cell r="Q570" t="str">
            <v xml:space="preserve"> </v>
          </cell>
          <cell r="R570" t="str">
            <v xml:space="preserve"> </v>
          </cell>
          <cell r="S570" t="str">
            <v xml:space="preserve"> </v>
          </cell>
          <cell r="T570" t="str">
            <v xml:space="preserve"> </v>
          </cell>
          <cell r="U570" t="str">
            <v xml:space="preserve"> </v>
          </cell>
          <cell r="V570" t="str">
            <v xml:space="preserve"> </v>
          </cell>
          <cell r="W570" t="str">
            <v xml:space="preserve"> </v>
          </cell>
          <cell r="X570" t="str">
            <v xml:space="preserve"> </v>
          </cell>
          <cell r="Y570" t="str">
            <v xml:space="preserve"> </v>
          </cell>
          <cell r="Z570" t="str">
            <v xml:space="preserve"> </v>
          </cell>
          <cell r="AA570">
            <v>2</v>
          </cell>
        </row>
        <row r="571">
          <cell r="A571">
            <v>171052</v>
          </cell>
          <cell r="B571" t="str">
            <v xml:space="preserve"> </v>
          </cell>
          <cell r="C571" t="str">
            <v xml:space="preserve"> </v>
          </cell>
          <cell r="D571" t="str">
            <v xml:space="preserve"> </v>
          </cell>
          <cell r="E571" t="str">
            <v xml:space="preserve"> </v>
          </cell>
          <cell r="F571" t="str">
            <v xml:space="preserve"> </v>
          </cell>
          <cell r="G571" t="str">
            <v xml:space="preserve"> </v>
          </cell>
          <cell r="H571" t="str">
            <v xml:space="preserve"> </v>
          </cell>
          <cell r="I571" t="str">
            <v xml:space="preserve"> </v>
          </cell>
          <cell r="J571" t="str">
            <v xml:space="preserve"> </v>
          </cell>
          <cell r="K571" t="str">
            <v xml:space="preserve"> </v>
          </cell>
          <cell r="L571" t="str">
            <v xml:space="preserve"> </v>
          </cell>
          <cell r="M571" t="str">
            <v xml:space="preserve"> </v>
          </cell>
          <cell r="N571" t="str">
            <v xml:space="preserve"> </v>
          </cell>
          <cell r="O571" t="str">
            <v xml:space="preserve"> </v>
          </cell>
          <cell r="P571" t="str">
            <v xml:space="preserve"> </v>
          </cell>
          <cell r="Q571" t="str">
            <v xml:space="preserve"> </v>
          </cell>
          <cell r="R571" t="str">
            <v xml:space="preserve"> </v>
          </cell>
          <cell r="S571" t="str">
            <v xml:space="preserve"> </v>
          </cell>
          <cell r="T571" t="str">
            <v>Y</v>
          </cell>
          <cell r="U571" t="str">
            <v xml:space="preserve"> </v>
          </cell>
          <cell r="V571" t="str">
            <v xml:space="preserve"> </v>
          </cell>
          <cell r="W571" t="str">
            <v xml:space="preserve"> </v>
          </cell>
          <cell r="X571" t="str">
            <v xml:space="preserve"> </v>
          </cell>
          <cell r="Y571" t="str">
            <v xml:space="preserve"> </v>
          </cell>
          <cell r="Z571" t="str">
            <v xml:space="preserve"> </v>
          </cell>
          <cell r="AA571">
            <v>4</v>
          </cell>
        </row>
        <row r="572">
          <cell r="A572">
            <v>171050</v>
          </cell>
          <cell r="B572" t="str">
            <v xml:space="preserve"> </v>
          </cell>
          <cell r="C572" t="str">
            <v xml:space="preserve"> </v>
          </cell>
          <cell r="D572" t="str">
            <v xml:space="preserve"> </v>
          </cell>
          <cell r="E572" t="str">
            <v xml:space="preserve"> </v>
          </cell>
          <cell r="F572" t="str">
            <v xml:space="preserve"> </v>
          </cell>
          <cell r="G572" t="str">
            <v xml:space="preserve"> </v>
          </cell>
          <cell r="H572" t="str">
            <v xml:space="preserve"> </v>
          </cell>
          <cell r="I572" t="str">
            <v xml:space="preserve"> </v>
          </cell>
          <cell r="J572" t="str">
            <v xml:space="preserve"> </v>
          </cell>
          <cell r="K572" t="str">
            <v xml:space="preserve"> </v>
          </cell>
          <cell r="L572" t="str">
            <v xml:space="preserve"> </v>
          </cell>
          <cell r="M572" t="str">
            <v xml:space="preserve"> </v>
          </cell>
          <cell r="N572" t="str">
            <v xml:space="preserve"> </v>
          </cell>
          <cell r="O572" t="str">
            <v xml:space="preserve"> </v>
          </cell>
          <cell r="P572" t="str">
            <v xml:space="preserve"> </v>
          </cell>
          <cell r="Q572" t="str">
            <v xml:space="preserve"> </v>
          </cell>
          <cell r="R572" t="str">
            <v xml:space="preserve"> </v>
          </cell>
          <cell r="S572" t="str">
            <v xml:space="preserve"> </v>
          </cell>
          <cell r="T572" t="str">
            <v>Y</v>
          </cell>
          <cell r="U572" t="str">
            <v xml:space="preserve"> </v>
          </cell>
          <cell r="V572" t="str">
            <v xml:space="preserve"> </v>
          </cell>
          <cell r="W572" t="str">
            <v xml:space="preserve"> </v>
          </cell>
          <cell r="X572" t="str">
            <v xml:space="preserve"> </v>
          </cell>
          <cell r="Y572" t="str">
            <v xml:space="preserve"> </v>
          </cell>
          <cell r="Z572" t="str">
            <v xml:space="preserve"> </v>
          </cell>
          <cell r="AA572">
            <v>4</v>
          </cell>
        </row>
        <row r="573">
          <cell r="A573">
            <v>171051</v>
          </cell>
          <cell r="B573" t="str">
            <v xml:space="preserve"> </v>
          </cell>
          <cell r="C573" t="str">
            <v xml:space="preserve"> </v>
          </cell>
          <cell r="D573" t="str">
            <v xml:space="preserve"> </v>
          </cell>
          <cell r="E573" t="str">
            <v xml:space="preserve"> </v>
          </cell>
          <cell r="F573" t="str">
            <v xml:space="preserve"> </v>
          </cell>
          <cell r="G573" t="str">
            <v xml:space="preserve"> </v>
          </cell>
          <cell r="H573" t="str">
            <v xml:space="preserve"> </v>
          </cell>
          <cell r="I573" t="str">
            <v xml:space="preserve"> </v>
          </cell>
          <cell r="J573" t="str">
            <v xml:space="preserve"> </v>
          </cell>
          <cell r="K573" t="str">
            <v xml:space="preserve"> </v>
          </cell>
          <cell r="L573" t="str">
            <v xml:space="preserve"> </v>
          </cell>
          <cell r="M573" t="str">
            <v xml:space="preserve"> </v>
          </cell>
          <cell r="N573" t="str">
            <v xml:space="preserve"> </v>
          </cell>
          <cell r="O573" t="str">
            <v xml:space="preserve"> </v>
          </cell>
          <cell r="P573" t="str">
            <v xml:space="preserve"> </v>
          </cell>
          <cell r="Q573" t="str">
            <v xml:space="preserve"> </v>
          </cell>
          <cell r="R573" t="str">
            <v xml:space="preserve"> </v>
          </cell>
          <cell r="S573" t="str">
            <v xml:space="preserve"> </v>
          </cell>
          <cell r="T573" t="str">
            <v>Y</v>
          </cell>
          <cell r="U573" t="str">
            <v xml:space="preserve"> </v>
          </cell>
          <cell r="V573" t="str">
            <v xml:space="preserve"> </v>
          </cell>
          <cell r="W573" t="str">
            <v xml:space="preserve"> </v>
          </cell>
          <cell r="X573" t="str">
            <v xml:space="preserve"> </v>
          </cell>
          <cell r="Y573" t="str">
            <v xml:space="preserve"> </v>
          </cell>
          <cell r="Z573" t="str">
            <v xml:space="preserve"> </v>
          </cell>
          <cell r="AA573">
            <v>4</v>
          </cell>
        </row>
        <row r="574">
          <cell r="A574">
            <v>171038</v>
          </cell>
          <cell r="B574" t="str">
            <v xml:space="preserve"> </v>
          </cell>
          <cell r="C574" t="str">
            <v xml:space="preserve"> </v>
          </cell>
          <cell r="D574" t="str">
            <v xml:space="preserve"> </v>
          </cell>
          <cell r="E574" t="str">
            <v xml:space="preserve"> </v>
          </cell>
          <cell r="F574" t="str">
            <v xml:space="preserve"> </v>
          </cell>
          <cell r="G574" t="str">
            <v xml:space="preserve"> </v>
          </cell>
          <cell r="H574" t="str">
            <v xml:space="preserve"> </v>
          </cell>
          <cell r="I574" t="str">
            <v xml:space="preserve"> </v>
          </cell>
          <cell r="J574" t="str">
            <v xml:space="preserve"> </v>
          </cell>
          <cell r="K574" t="str">
            <v xml:space="preserve"> </v>
          </cell>
          <cell r="L574" t="str">
            <v xml:space="preserve"> </v>
          </cell>
          <cell r="M574" t="str">
            <v xml:space="preserve"> </v>
          </cell>
          <cell r="N574" t="str">
            <v xml:space="preserve"> </v>
          </cell>
          <cell r="O574" t="str">
            <v xml:space="preserve"> </v>
          </cell>
          <cell r="P574" t="str">
            <v xml:space="preserve"> </v>
          </cell>
          <cell r="Q574" t="str">
            <v>Y</v>
          </cell>
          <cell r="R574" t="str">
            <v xml:space="preserve"> </v>
          </cell>
          <cell r="S574" t="str">
            <v xml:space="preserve"> </v>
          </cell>
          <cell r="T574" t="str">
            <v xml:space="preserve"> </v>
          </cell>
          <cell r="U574" t="str">
            <v xml:space="preserve"> </v>
          </cell>
          <cell r="V574" t="str">
            <v xml:space="preserve"> </v>
          </cell>
          <cell r="W574" t="str">
            <v xml:space="preserve"> </v>
          </cell>
          <cell r="X574" t="str">
            <v xml:space="preserve"> </v>
          </cell>
          <cell r="Y574" t="str">
            <v xml:space="preserve"> </v>
          </cell>
          <cell r="Z574" t="str">
            <v xml:space="preserve"> </v>
          </cell>
          <cell r="AA574">
            <v>1</v>
          </cell>
        </row>
        <row r="575">
          <cell r="A575">
            <v>171047</v>
          </cell>
          <cell r="B575" t="str">
            <v xml:space="preserve"> </v>
          </cell>
          <cell r="C575" t="str">
            <v>Y</v>
          </cell>
          <cell r="D575" t="str">
            <v xml:space="preserve"> </v>
          </cell>
          <cell r="E575" t="str">
            <v xml:space="preserve"> </v>
          </cell>
          <cell r="F575" t="str">
            <v xml:space="preserve"> </v>
          </cell>
          <cell r="G575" t="str">
            <v xml:space="preserve"> </v>
          </cell>
          <cell r="H575" t="str">
            <v xml:space="preserve"> </v>
          </cell>
          <cell r="I575" t="str">
            <v xml:space="preserve"> </v>
          </cell>
          <cell r="J575" t="str">
            <v xml:space="preserve"> </v>
          </cell>
          <cell r="K575" t="str">
            <v xml:space="preserve"> </v>
          </cell>
          <cell r="L575" t="str">
            <v xml:space="preserve"> </v>
          </cell>
          <cell r="M575" t="str">
            <v xml:space="preserve"> </v>
          </cell>
          <cell r="N575" t="str">
            <v xml:space="preserve"> </v>
          </cell>
          <cell r="O575" t="str">
            <v xml:space="preserve"> </v>
          </cell>
          <cell r="P575" t="str">
            <v xml:space="preserve"> </v>
          </cell>
          <cell r="Q575" t="str">
            <v xml:space="preserve"> </v>
          </cell>
          <cell r="R575" t="str">
            <v xml:space="preserve"> </v>
          </cell>
          <cell r="S575" t="str">
            <v xml:space="preserve"> </v>
          </cell>
          <cell r="T575" t="str">
            <v xml:space="preserve"> </v>
          </cell>
          <cell r="U575" t="str">
            <v xml:space="preserve"> </v>
          </cell>
          <cell r="V575" t="str">
            <v xml:space="preserve"> </v>
          </cell>
          <cell r="W575" t="str">
            <v xml:space="preserve"> </v>
          </cell>
          <cell r="X575" t="str">
            <v xml:space="preserve"> </v>
          </cell>
          <cell r="Y575" t="str">
            <v xml:space="preserve"> </v>
          </cell>
          <cell r="Z575" t="str">
            <v xml:space="preserve"> </v>
          </cell>
          <cell r="AA575">
            <v>2</v>
          </cell>
        </row>
        <row r="576">
          <cell r="A576">
            <v>171119</v>
          </cell>
          <cell r="B576" t="str">
            <v xml:space="preserve"> </v>
          </cell>
          <cell r="C576" t="str">
            <v xml:space="preserve"> </v>
          </cell>
          <cell r="D576" t="str">
            <v xml:space="preserve"> </v>
          </cell>
          <cell r="E576" t="str">
            <v xml:space="preserve"> </v>
          </cell>
          <cell r="F576" t="str">
            <v xml:space="preserve"> </v>
          </cell>
          <cell r="G576" t="str">
            <v xml:space="preserve"> </v>
          </cell>
          <cell r="H576" t="str">
            <v xml:space="preserve"> </v>
          </cell>
          <cell r="I576" t="str">
            <v xml:space="preserve"> </v>
          </cell>
          <cell r="J576" t="str">
            <v xml:space="preserve"> </v>
          </cell>
          <cell r="K576" t="str">
            <v xml:space="preserve"> </v>
          </cell>
          <cell r="L576" t="str">
            <v xml:space="preserve"> </v>
          </cell>
          <cell r="M576" t="str">
            <v xml:space="preserve"> </v>
          </cell>
          <cell r="N576" t="str">
            <v xml:space="preserve"> </v>
          </cell>
          <cell r="O576" t="str">
            <v xml:space="preserve"> </v>
          </cell>
          <cell r="P576" t="str">
            <v xml:space="preserve"> </v>
          </cell>
          <cell r="Q576" t="str">
            <v xml:space="preserve"> </v>
          </cell>
          <cell r="R576" t="str">
            <v xml:space="preserve"> </v>
          </cell>
          <cell r="S576" t="str">
            <v>Y</v>
          </cell>
          <cell r="T576" t="str">
            <v xml:space="preserve"> </v>
          </cell>
          <cell r="U576" t="str">
            <v xml:space="preserve"> </v>
          </cell>
          <cell r="V576" t="str">
            <v xml:space="preserve"> </v>
          </cell>
          <cell r="W576" t="str">
            <v xml:space="preserve"> </v>
          </cell>
          <cell r="X576" t="str">
            <v xml:space="preserve"> </v>
          </cell>
          <cell r="Y576" t="str">
            <v xml:space="preserve"> </v>
          </cell>
          <cell r="Z576" t="str">
            <v xml:space="preserve"> </v>
          </cell>
          <cell r="AA576">
            <v>3</v>
          </cell>
        </row>
        <row r="577">
          <cell r="A577">
            <v>171120</v>
          </cell>
          <cell r="B577" t="str">
            <v xml:space="preserve"> </v>
          </cell>
          <cell r="C577" t="str">
            <v xml:space="preserve"> </v>
          </cell>
          <cell r="D577" t="str">
            <v xml:space="preserve"> </v>
          </cell>
          <cell r="E577" t="str">
            <v xml:space="preserve"> </v>
          </cell>
          <cell r="F577" t="str">
            <v xml:space="preserve"> </v>
          </cell>
          <cell r="G577" t="str">
            <v xml:space="preserve"> </v>
          </cell>
          <cell r="H577" t="str">
            <v xml:space="preserve"> </v>
          </cell>
          <cell r="I577" t="str">
            <v xml:space="preserve"> </v>
          </cell>
          <cell r="J577" t="str">
            <v xml:space="preserve"> </v>
          </cell>
          <cell r="K577" t="str">
            <v xml:space="preserve"> </v>
          </cell>
          <cell r="L577" t="str">
            <v xml:space="preserve"> </v>
          </cell>
          <cell r="M577" t="str">
            <v xml:space="preserve"> </v>
          </cell>
          <cell r="N577" t="str">
            <v xml:space="preserve"> </v>
          </cell>
          <cell r="O577" t="str">
            <v xml:space="preserve"> </v>
          </cell>
          <cell r="P577" t="str">
            <v xml:space="preserve"> </v>
          </cell>
          <cell r="Q577" t="str">
            <v xml:space="preserve"> </v>
          </cell>
          <cell r="R577" t="str">
            <v xml:space="preserve"> </v>
          </cell>
          <cell r="S577" t="str">
            <v>Y</v>
          </cell>
          <cell r="T577" t="str">
            <v xml:space="preserve"> </v>
          </cell>
          <cell r="U577" t="str">
            <v xml:space="preserve"> </v>
          </cell>
          <cell r="V577" t="str">
            <v xml:space="preserve"> </v>
          </cell>
          <cell r="W577" t="str">
            <v xml:space="preserve"> </v>
          </cell>
          <cell r="X577" t="str">
            <v xml:space="preserve"> </v>
          </cell>
          <cell r="Y577" t="str">
            <v xml:space="preserve"> </v>
          </cell>
          <cell r="Z577" t="str">
            <v xml:space="preserve"> </v>
          </cell>
          <cell r="AA577">
            <v>3</v>
          </cell>
        </row>
        <row r="578">
          <cell r="A578">
            <v>171121</v>
          </cell>
          <cell r="B578" t="str">
            <v xml:space="preserve"> </v>
          </cell>
          <cell r="C578" t="str">
            <v xml:space="preserve"> </v>
          </cell>
          <cell r="D578" t="str">
            <v xml:space="preserve"> </v>
          </cell>
          <cell r="E578" t="str">
            <v xml:space="preserve"> </v>
          </cell>
          <cell r="F578" t="str">
            <v xml:space="preserve"> </v>
          </cell>
          <cell r="G578" t="str">
            <v xml:space="preserve"> </v>
          </cell>
          <cell r="H578" t="str">
            <v xml:space="preserve"> </v>
          </cell>
          <cell r="I578" t="str">
            <v xml:space="preserve"> </v>
          </cell>
          <cell r="J578" t="str">
            <v xml:space="preserve"> </v>
          </cell>
          <cell r="K578" t="str">
            <v xml:space="preserve"> </v>
          </cell>
          <cell r="L578" t="str">
            <v xml:space="preserve"> </v>
          </cell>
          <cell r="M578" t="str">
            <v xml:space="preserve"> </v>
          </cell>
          <cell r="N578" t="str">
            <v xml:space="preserve"> </v>
          </cell>
          <cell r="O578" t="str">
            <v xml:space="preserve"> </v>
          </cell>
          <cell r="P578" t="str">
            <v xml:space="preserve"> </v>
          </cell>
          <cell r="Q578" t="str">
            <v xml:space="preserve"> </v>
          </cell>
          <cell r="R578" t="str">
            <v xml:space="preserve"> </v>
          </cell>
          <cell r="S578" t="str">
            <v>Y</v>
          </cell>
          <cell r="T578" t="str">
            <v xml:space="preserve"> </v>
          </cell>
          <cell r="U578" t="str">
            <v xml:space="preserve"> </v>
          </cell>
          <cell r="V578" t="str">
            <v xml:space="preserve"> </v>
          </cell>
          <cell r="W578" t="str">
            <v xml:space="preserve"> </v>
          </cell>
          <cell r="X578" t="str">
            <v xml:space="preserve"> </v>
          </cell>
          <cell r="Y578" t="str">
            <v xml:space="preserve"> </v>
          </cell>
          <cell r="Z578" t="str">
            <v xml:space="preserve"> </v>
          </cell>
          <cell r="AA578">
            <v>3</v>
          </cell>
        </row>
        <row r="579">
          <cell r="A579">
            <v>171122</v>
          </cell>
          <cell r="B579" t="str">
            <v xml:space="preserve"> </v>
          </cell>
          <cell r="C579" t="str">
            <v xml:space="preserve"> </v>
          </cell>
          <cell r="D579" t="str">
            <v xml:space="preserve"> </v>
          </cell>
          <cell r="E579" t="str">
            <v xml:space="preserve"> </v>
          </cell>
          <cell r="F579" t="str">
            <v xml:space="preserve"> </v>
          </cell>
          <cell r="G579" t="str">
            <v xml:space="preserve"> </v>
          </cell>
          <cell r="H579" t="str">
            <v xml:space="preserve"> </v>
          </cell>
          <cell r="I579" t="str">
            <v xml:space="preserve"> </v>
          </cell>
          <cell r="J579" t="str">
            <v xml:space="preserve"> </v>
          </cell>
          <cell r="K579" t="str">
            <v xml:space="preserve"> </v>
          </cell>
          <cell r="L579" t="str">
            <v xml:space="preserve"> </v>
          </cell>
          <cell r="M579" t="str">
            <v xml:space="preserve"> </v>
          </cell>
          <cell r="N579" t="str">
            <v xml:space="preserve"> </v>
          </cell>
          <cell r="O579" t="str">
            <v xml:space="preserve"> </v>
          </cell>
          <cell r="P579" t="str">
            <v xml:space="preserve"> </v>
          </cell>
          <cell r="Q579" t="str">
            <v xml:space="preserve"> </v>
          </cell>
          <cell r="R579" t="str">
            <v xml:space="preserve"> </v>
          </cell>
          <cell r="S579" t="str">
            <v>Y</v>
          </cell>
          <cell r="T579" t="str">
            <v xml:space="preserve"> </v>
          </cell>
          <cell r="U579" t="str">
            <v xml:space="preserve"> </v>
          </cell>
          <cell r="V579" t="str">
            <v xml:space="preserve"> </v>
          </cell>
          <cell r="W579" t="str">
            <v xml:space="preserve"> </v>
          </cell>
          <cell r="X579" t="str">
            <v xml:space="preserve"> </v>
          </cell>
          <cell r="Y579" t="str">
            <v xml:space="preserve"> </v>
          </cell>
          <cell r="Z579" t="str">
            <v xml:space="preserve"> </v>
          </cell>
          <cell r="AA579">
            <v>3</v>
          </cell>
        </row>
        <row r="580">
          <cell r="A580">
            <v>171042</v>
          </cell>
          <cell r="B580" t="str">
            <v xml:space="preserve"> </v>
          </cell>
          <cell r="C580" t="str">
            <v xml:space="preserve"> </v>
          </cell>
          <cell r="D580" t="str">
            <v xml:space="preserve"> </v>
          </cell>
          <cell r="E580" t="str">
            <v xml:space="preserve"> </v>
          </cell>
          <cell r="F580" t="str">
            <v xml:space="preserve"> </v>
          </cell>
          <cell r="G580" t="str">
            <v xml:space="preserve"> </v>
          </cell>
          <cell r="H580" t="str">
            <v xml:space="preserve"> </v>
          </cell>
          <cell r="I580" t="str">
            <v xml:space="preserve"> </v>
          </cell>
          <cell r="J580" t="str">
            <v xml:space="preserve"> </v>
          </cell>
          <cell r="K580" t="str">
            <v xml:space="preserve"> </v>
          </cell>
          <cell r="L580" t="str">
            <v xml:space="preserve"> </v>
          </cell>
          <cell r="M580" t="str">
            <v xml:space="preserve"> </v>
          </cell>
          <cell r="N580" t="str">
            <v xml:space="preserve"> </v>
          </cell>
          <cell r="O580" t="str">
            <v xml:space="preserve"> </v>
          </cell>
          <cell r="P580" t="str">
            <v xml:space="preserve"> </v>
          </cell>
          <cell r="Q580" t="str">
            <v xml:space="preserve"> </v>
          </cell>
          <cell r="R580" t="str">
            <v xml:space="preserve"> </v>
          </cell>
          <cell r="S580" t="str">
            <v>Y</v>
          </cell>
          <cell r="T580" t="str">
            <v xml:space="preserve"> </v>
          </cell>
          <cell r="U580" t="str">
            <v xml:space="preserve"> </v>
          </cell>
          <cell r="V580" t="str">
            <v xml:space="preserve"> </v>
          </cell>
          <cell r="W580" t="str">
            <v xml:space="preserve"> </v>
          </cell>
          <cell r="X580" t="str">
            <v xml:space="preserve"> </v>
          </cell>
          <cell r="Y580" t="str">
            <v xml:space="preserve"> </v>
          </cell>
          <cell r="Z580" t="str">
            <v xml:space="preserve"> </v>
          </cell>
          <cell r="AA580">
            <v>3</v>
          </cell>
        </row>
        <row r="581">
          <cell r="A581">
            <v>171135</v>
          </cell>
          <cell r="B581" t="str">
            <v xml:space="preserve"> </v>
          </cell>
          <cell r="C581" t="str">
            <v xml:space="preserve"> </v>
          </cell>
          <cell r="D581" t="str">
            <v xml:space="preserve"> </v>
          </cell>
          <cell r="E581" t="str">
            <v>Y</v>
          </cell>
          <cell r="F581" t="str">
            <v xml:space="preserve"> </v>
          </cell>
          <cell r="G581" t="str">
            <v xml:space="preserve"> </v>
          </cell>
          <cell r="H581" t="str">
            <v xml:space="preserve"> </v>
          </cell>
          <cell r="I581" t="str">
            <v xml:space="preserve"> </v>
          </cell>
          <cell r="J581" t="str">
            <v xml:space="preserve"> </v>
          </cell>
          <cell r="K581" t="str">
            <v xml:space="preserve"> </v>
          </cell>
          <cell r="L581" t="str">
            <v xml:space="preserve"> </v>
          </cell>
          <cell r="M581" t="str">
            <v xml:space="preserve"> </v>
          </cell>
          <cell r="N581" t="str">
            <v xml:space="preserve"> </v>
          </cell>
          <cell r="O581" t="str">
            <v xml:space="preserve"> </v>
          </cell>
          <cell r="P581" t="str">
            <v xml:space="preserve"> </v>
          </cell>
          <cell r="Q581" t="str">
            <v xml:space="preserve"> </v>
          </cell>
          <cell r="R581" t="str">
            <v xml:space="preserve"> </v>
          </cell>
          <cell r="S581" t="str">
            <v xml:space="preserve"> </v>
          </cell>
          <cell r="T581" t="str">
            <v xml:space="preserve"> </v>
          </cell>
          <cell r="U581" t="str">
            <v xml:space="preserve"> </v>
          </cell>
          <cell r="V581" t="str">
            <v xml:space="preserve"> </v>
          </cell>
          <cell r="W581" t="str">
            <v xml:space="preserve"> </v>
          </cell>
          <cell r="X581" t="str">
            <v xml:space="preserve"> </v>
          </cell>
          <cell r="Y581" t="str">
            <v xml:space="preserve"> </v>
          </cell>
          <cell r="Z581" t="str">
            <v xml:space="preserve"> </v>
          </cell>
          <cell r="AA581">
            <v>4</v>
          </cell>
        </row>
        <row r="582">
          <cell r="A582">
            <v>171057</v>
          </cell>
          <cell r="B582" t="str">
            <v xml:space="preserve"> </v>
          </cell>
          <cell r="C582" t="str">
            <v xml:space="preserve"> </v>
          </cell>
          <cell r="D582" t="str">
            <v>Y</v>
          </cell>
          <cell r="E582" t="str">
            <v xml:space="preserve"> </v>
          </cell>
          <cell r="F582" t="str">
            <v xml:space="preserve"> </v>
          </cell>
          <cell r="G582" t="str">
            <v xml:space="preserve"> </v>
          </cell>
          <cell r="H582" t="str">
            <v xml:space="preserve"> </v>
          </cell>
          <cell r="I582" t="str">
            <v xml:space="preserve"> </v>
          </cell>
          <cell r="J582" t="str">
            <v xml:space="preserve"> </v>
          </cell>
          <cell r="K582" t="str">
            <v xml:space="preserve"> </v>
          </cell>
          <cell r="L582" t="str">
            <v xml:space="preserve"> </v>
          </cell>
          <cell r="M582" t="str">
            <v xml:space="preserve"> </v>
          </cell>
          <cell r="N582" t="str">
            <v xml:space="preserve"> </v>
          </cell>
          <cell r="O582" t="str">
            <v xml:space="preserve"> </v>
          </cell>
          <cell r="P582" t="str">
            <v xml:space="preserve"> </v>
          </cell>
          <cell r="Q582" t="str">
            <v xml:space="preserve"> </v>
          </cell>
          <cell r="R582" t="str">
            <v xml:space="preserve"> </v>
          </cell>
          <cell r="S582" t="str">
            <v xml:space="preserve"> </v>
          </cell>
          <cell r="T582" t="str">
            <v xml:space="preserve"> </v>
          </cell>
          <cell r="U582" t="str">
            <v xml:space="preserve"> </v>
          </cell>
          <cell r="V582" t="str">
            <v xml:space="preserve"> </v>
          </cell>
          <cell r="W582" t="str">
            <v xml:space="preserve"> </v>
          </cell>
          <cell r="X582" t="str">
            <v xml:space="preserve"> </v>
          </cell>
          <cell r="Y582" t="str">
            <v xml:space="preserve"> </v>
          </cell>
          <cell r="Z582" t="str">
            <v xml:space="preserve"> </v>
          </cell>
          <cell r="AA582">
            <v>3</v>
          </cell>
        </row>
        <row r="583">
          <cell r="A583">
            <v>171130</v>
          </cell>
          <cell r="B583" t="str">
            <v xml:space="preserve"> </v>
          </cell>
          <cell r="C583" t="str">
            <v>Y</v>
          </cell>
          <cell r="D583" t="str">
            <v xml:space="preserve"> </v>
          </cell>
          <cell r="E583" t="str">
            <v xml:space="preserve"> </v>
          </cell>
          <cell r="F583" t="str">
            <v xml:space="preserve"> </v>
          </cell>
          <cell r="G583" t="str">
            <v xml:space="preserve"> </v>
          </cell>
          <cell r="H583" t="str">
            <v xml:space="preserve"> </v>
          </cell>
          <cell r="I583" t="str">
            <v xml:space="preserve"> </v>
          </cell>
          <cell r="J583" t="str">
            <v xml:space="preserve"> </v>
          </cell>
          <cell r="K583" t="str">
            <v xml:space="preserve"> </v>
          </cell>
          <cell r="L583" t="str">
            <v xml:space="preserve"> </v>
          </cell>
          <cell r="M583" t="str">
            <v xml:space="preserve"> </v>
          </cell>
          <cell r="N583" t="str">
            <v xml:space="preserve"> </v>
          </cell>
          <cell r="O583" t="str">
            <v xml:space="preserve"> </v>
          </cell>
          <cell r="P583" t="str">
            <v xml:space="preserve"> </v>
          </cell>
          <cell r="Q583" t="str">
            <v xml:space="preserve"> </v>
          </cell>
          <cell r="R583" t="str">
            <v xml:space="preserve"> </v>
          </cell>
          <cell r="S583" t="str">
            <v xml:space="preserve"> </v>
          </cell>
          <cell r="T583" t="str">
            <v xml:space="preserve"> </v>
          </cell>
          <cell r="U583" t="str">
            <v xml:space="preserve"> </v>
          </cell>
          <cell r="V583" t="str">
            <v xml:space="preserve"> </v>
          </cell>
          <cell r="W583" t="str">
            <v xml:space="preserve"> </v>
          </cell>
          <cell r="X583" t="str">
            <v xml:space="preserve"> </v>
          </cell>
          <cell r="Y583" t="str">
            <v xml:space="preserve"> </v>
          </cell>
          <cell r="Z583" t="str">
            <v xml:space="preserve"> </v>
          </cell>
          <cell r="AA583">
            <v>2</v>
          </cell>
        </row>
        <row r="584">
          <cell r="A584">
            <v>171126</v>
          </cell>
          <cell r="B584" t="str">
            <v xml:space="preserve"> </v>
          </cell>
          <cell r="C584" t="str">
            <v xml:space="preserve"> </v>
          </cell>
          <cell r="D584" t="str">
            <v xml:space="preserve"> </v>
          </cell>
          <cell r="E584" t="str">
            <v xml:space="preserve"> </v>
          </cell>
          <cell r="F584" t="str">
            <v xml:space="preserve"> </v>
          </cell>
          <cell r="G584" t="str">
            <v xml:space="preserve"> </v>
          </cell>
          <cell r="H584" t="str">
            <v xml:space="preserve"> </v>
          </cell>
          <cell r="I584" t="str">
            <v xml:space="preserve"> </v>
          </cell>
          <cell r="J584" t="str">
            <v xml:space="preserve"> </v>
          </cell>
          <cell r="K584" t="str">
            <v xml:space="preserve"> </v>
          </cell>
          <cell r="L584" t="str">
            <v xml:space="preserve"> </v>
          </cell>
          <cell r="M584" t="str">
            <v xml:space="preserve"> </v>
          </cell>
          <cell r="N584" t="str">
            <v xml:space="preserve"> </v>
          </cell>
          <cell r="O584" t="str">
            <v xml:space="preserve"> </v>
          </cell>
          <cell r="P584" t="str">
            <v xml:space="preserve"> </v>
          </cell>
          <cell r="Q584" t="str">
            <v xml:space="preserve"> </v>
          </cell>
          <cell r="R584" t="str">
            <v xml:space="preserve"> </v>
          </cell>
          <cell r="S584" t="str">
            <v>Y</v>
          </cell>
          <cell r="T584" t="str">
            <v xml:space="preserve"> </v>
          </cell>
          <cell r="U584" t="str">
            <v xml:space="preserve"> </v>
          </cell>
          <cell r="V584" t="str">
            <v xml:space="preserve"> </v>
          </cell>
          <cell r="W584" t="str">
            <v xml:space="preserve"> </v>
          </cell>
          <cell r="X584" t="str">
            <v xml:space="preserve"> </v>
          </cell>
          <cell r="Y584" t="str">
            <v xml:space="preserve"> </v>
          </cell>
          <cell r="Z584" t="str">
            <v xml:space="preserve"> </v>
          </cell>
          <cell r="AA584">
            <v>3</v>
          </cell>
        </row>
        <row r="585">
          <cell r="A585">
            <v>171124</v>
          </cell>
          <cell r="B585" t="str">
            <v xml:space="preserve"> </v>
          </cell>
          <cell r="C585" t="str">
            <v xml:space="preserve"> </v>
          </cell>
          <cell r="D585" t="str">
            <v xml:space="preserve"> </v>
          </cell>
          <cell r="E585" t="str">
            <v xml:space="preserve"> </v>
          </cell>
          <cell r="F585" t="str">
            <v xml:space="preserve"> </v>
          </cell>
          <cell r="G585" t="str">
            <v xml:space="preserve"> </v>
          </cell>
          <cell r="H585" t="str">
            <v xml:space="preserve"> </v>
          </cell>
          <cell r="I585" t="str">
            <v xml:space="preserve"> </v>
          </cell>
          <cell r="J585" t="str">
            <v xml:space="preserve"> </v>
          </cell>
          <cell r="K585" t="str">
            <v xml:space="preserve"> </v>
          </cell>
          <cell r="L585" t="str">
            <v xml:space="preserve"> </v>
          </cell>
          <cell r="M585" t="str">
            <v xml:space="preserve"> </v>
          </cell>
          <cell r="N585" t="str">
            <v xml:space="preserve"> </v>
          </cell>
          <cell r="O585" t="str">
            <v xml:space="preserve"> </v>
          </cell>
          <cell r="P585" t="str">
            <v xml:space="preserve"> </v>
          </cell>
          <cell r="Q585" t="str">
            <v xml:space="preserve"> </v>
          </cell>
          <cell r="R585" t="str">
            <v xml:space="preserve"> </v>
          </cell>
          <cell r="S585" t="str">
            <v>Y</v>
          </cell>
          <cell r="T585" t="str">
            <v xml:space="preserve"> </v>
          </cell>
          <cell r="U585" t="str">
            <v xml:space="preserve"> </v>
          </cell>
          <cell r="V585" t="str">
            <v xml:space="preserve"> </v>
          </cell>
          <cell r="W585" t="str">
            <v xml:space="preserve"> </v>
          </cell>
          <cell r="X585" t="str">
            <v xml:space="preserve"> </v>
          </cell>
          <cell r="Y585" t="str">
            <v xml:space="preserve"> </v>
          </cell>
          <cell r="Z585" t="str">
            <v xml:space="preserve"> </v>
          </cell>
          <cell r="AA585">
            <v>3</v>
          </cell>
        </row>
        <row r="586">
          <cell r="A586">
            <v>171059</v>
          </cell>
          <cell r="B586" t="str">
            <v xml:space="preserve"> </v>
          </cell>
          <cell r="C586" t="str">
            <v xml:space="preserve"> </v>
          </cell>
          <cell r="D586" t="str">
            <v xml:space="preserve"> </v>
          </cell>
          <cell r="E586" t="str">
            <v xml:space="preserve"> </v>
          </cell>
          <cell r="F586" t="str">
            <v xml:space="preserve"> </v>
          </cell>
          <cell r="G586" t="str">
            <v xml:space="preserve"> </v>
          </cell>
          <cell r="H586" t="str">
            <v xml:space="preserve"> </v>
          </cell>
          <cell r="I586" t="str">
            <v xml:space="preserve"> </v>
          </cell>
          <cell r="J586" t="str">
            <v xml:space="preserve"> </v>
          </cell>
          <cell r="K586" t="str">
            <v xml:space="preserve"> </v>
          </cell>
          <cell r="L586" t="str">
            <v xml:space="preserve"> </v>
          </cell>
          <cell r="M586" t="str">
            <v xml:space="preserve"> </v>
          </cell>
          <cell r="N586" t="str">
            <v xml:space="preserve"> </v>
          </cell>
          <cell r="O586" t="str">
            <v xml:space="preserve"> </v>
          </cell>
          <cell r="P586" t="str">
            <v xml:space="preserve"> </v>
          </cell>
          <cell r="Q586" t="str">
            <v xml:space="preserve"> </v>
          </cell>
          <cell r="R586" t="str">
            <v xml:space="preserve"> </v>
          </cell>
          <cell r="S586" t="str">
            <v xml:space="preserve"> </v>
          </cell>
          <cell r="T586" t="str">
            <v>Y</v>
          </cell>
          <cell r="U586" t="str">
            <v xml:space="preserve"> </v>
          </cell>
          <cell r="V586" t="str">
            <v xml:space="preserve"> </v>
          </cell>
          <cell r="W586" t="str">
            <v xml:space="preserve"> </v>
          </cell>
          <cell r="X586" t="str">
            <v xml:space="preserve"> </v>
          </cell>
          <cell r="Y586" t="str">
            <v xml:space="preserve"> </v>
          </cell>
          <cell r="Z586" t="str">
            <v xml:space="preserve"> </v>
          </cell>
          <cell r="AA586">
            <v>4</v>
          </cell>
        </row>
        <row r="587">
          <cell r="A587">
            <v>171110</v>
          </cell>
          <cell r="B587" t="str">
            <v xml:space="preserve"> </v>
          </cell>
          <cell r="C587" t="str">
            <v xml:space="preserve"> </v>
          </cell>
          <cell r="D587" t="str">
            <v xml:space="preserve"> </v>
          </cell>
          <cell r="E587" t="str">
            <v xml:space="preserve"> </v>
          </cell>
          <cell r="F587" t="str">
            <v xml:space="preserve"> </v>
          </cell>
          <cell r="G587" t="str">
            <v xml:space="preserve"> </v>
          </cell>
          <cell r="H587" t="str">
            <v xml:space="preserve"> </v>
          </cell>
          <cell r="I587" t="str">
            <v xml:space="preserve"> </v>
          </cell>
          <cell r="J587" t="str">
            <v>Y</v>
          </cell>
          <cell r="K587" t="str">
            <v xml:space="preserve"> </v>
          </cell>
          <cell r="L587" t="str">
            <v xml:space="preserve"> </v>
          </cell>
          <cell r="M587" t="str">
            <v xml:space="preserve"> </v>
          </cell>
          <cell r="N587" t="str">
            <v xml:space="preserve"> </v>
          </cell>
          <cell r="O587" t="str">
            <v xml:space="preserve"> </v>
          </cell>
          <cell r="P587" t="str">
            <v xml:space="preserve"> </v>
          </cell>
          <cell r="Q587" t="str">
            <v xml:space="preserve"> </v>
          </cell>
          <cell r="R587" t="str">
            <v xml:space="preserve"> </v>
          </cell>
          <cell r="S587" t="str">
            <v xml:space="preserve"> </v>
          </cell>
          <cell r="T587" t="str">
            <v xml:space="preserve"> </v>
          </cell>
          <cell r="U587" t="str">
            <v xml:space="preserve"> </v>
          </cell>
          <cell r="V587" t="str">
            <v xml:space="preserve"> </v>
          </cell>
          <cell r="W587" t="str">
            <v xml:space="preserve"> </v>
          </cell>
          <cell r="X587" t="str">
            <v xml:space="preserve"> </v>
          </cell>
          <cell r="Y587" t="str">
            <v xml:space="preserve"> </v>
          </cell>
          <cell r="Z587" t="str">
            <v xml:space="preserve"> </v>
          </cell>
          <cell r="AA587">
            <v>4</v>
          </cell>
        </row>
        <row r="588">
          <cell r="A588">
            <v>171109</v>
          </cell>
          <cell r="B588" t="str">
            <v xml:space="preserve"> </v>
          </cell>
          <cell r="C588" t="str">
            <v xml:space="preserve"> </v>
          </cell>
          <cell r="D588" t="str">
            <v xml:space="preserve"> </v>
          </cell>
          <cell r="E588" t="str">
            <v xml:space="preserve"> </v>
          </cell>
          <cell r="F588" t="str">
            <v xml:space="preserve"> </v>
          </cell>
          <cell r="G588" t="str">
            <v xml:space="preserve"> </v>
          </cell>
          <cell r="H588" t="str">
            <v xml:space="preserve"> </v>
          </cell>
          <cell r="I588" t="str">
            <v>Y</v>
          </cell>
          <cell r="J588" t="str">
            <v xml:space="preserve"> </v>
          </cell>
          <cell r="K588" t="str">
            <v xml:space="preserve"> </v>
          </cell>
          <cell r="L588" t="str">
            <v xml:space="preserve"> </v>
          </cell>
          <cell r="M588" t="str">
            <v xml:space="preserve"> </v>
          </cell>
          <cell r="N588" t="str">
            <v xml:space="preserve"> </v>
          </cell>
          <cell r="O588" t="str">
            <v xml:space="preserve"> </v>
          </cell>
          <cell r="P588" t="str">
            <v xml:space="preserve"> </v>
          </cell>
          <cell r="Q588" t="str">
            <v xml:space="preserve"> </v>
          </cell>
          <cell r="R588" t="str">
            <v xml:space="preserve"> </v>
          </cell>
          <cell r="S588" t="str">
            <v xml:space="preserve"> </v>
          </cell>
          <cell r="T588" t="str">
            <v xml:space="preserve"> </v>
          </cell>
          <cell r="U588" t="str">
            <v xml:space="preserve"> </v>
          </cell>
          <cell r="V588" t="str">
            <v xml:space="preserve"> </v>
          </cell>
          <cell r="W588" t="str">
            <v xml:space="preserve"> </v>
          </cell>
          <cell r="X588" t="str">
            <v xml:space="preserve"> </v>
          </cell>
          <cell r="Y588" t="str">
            <v xml:space="preserve"> </v>
          </cell>
          <cell r="Z588" t="str">
            <v xml:space="preserve"> </v>
          </cell>
          <cell r="AA588">
            <v>3</v>
          </cell>
        </row>
        <row r="589">
          <cell r="A589">
            <v>171123</v>
          </cell>
          <cell r="B589" t="str">
            <v xml:space="preserve"> </v>
          </cell>
          <cell r="C589" t="str">
            <v xml:space="preserve"> </v>
          </cell>
          <cell r="D589" t="str">
            <v xml:space="preserve"> </v>
          </cell>
          <cell r="E589" t="str">
            <v xml:space="preserve"> </v>
          </cell>
          <cell r="F589" t="str">
            <v xml:space="preserve"> </v>
          </cell>
          <cell r="G589" t="str">
            <v xml:space="preserve"> </v>
          </cell>
          <cell r="H589" t="str">
            <v xml:space="preserve"> </v>
          </cell>
          <cell r="I589" t="str">
            <v xml:space="preserve"> </v>
          </cell>
          <cell r="J589" t="str">
            <v>Y</v>
          </cell>
          <cell r="K589" t="str">
            <v xml:space="preserve"> </v>
          </cell>
          <cell r="L589" t="str">
            <v xml:space="preserve"> </v>
          </cell>
          <cell r="M589" t="str">
            <v xml:space="preserve"> </v>
          </cell>
          <cell r="N589" t="str">
            <v xml:space="preserve"> </v>
          </cell>
          <cell r="O589" t="str">
            <v xml:space="preserve"> </v>
          </cell>
          <cell r="P589" t="str">
            <v xml:space="preserve"> </v>
          </cell>
          <cell r="Q589" t="str">
            <v xml:space="preserve"> </v>
          </cell>
          <cell r="R589" t="str">
            <v xml:space="preserve"> </v>
          </cell>
          <cell r="S589" t="str">
            <v xml:space="preserve"> </v>
          </cell>
          <cell r="T589" t="str">
            <v xml:space="preserve"> </v>
          </cell>
          <cell r="U589" t="str">
            <v xml:space="preserve"> </v>
          </cell>
          <cell r="V589" t="str">
            <v xml:space="preserve"> </v>
          </cell>
          <cell r="W589" t="str">
            <v xml:space="preserve"> </v>
          </cell>
          <cell r="X589" t="str">
            <v xml:space="preserve"> </v>
          </cell>
          <cell r="Y589" t="str">
            <v xml:space="preserve"> </v>
          </cell>
          <cell r="Z589" t="str">
            <v xml:space="preserve"> </v>
          </cell>
          <cell r="AA589">
            <v>4</v>
          </cell>
        </row>
        <row r="590">
          <cell r="A590">
            <v>171046</v>
          </cell>
          <cell r="B590" t="str">
            <v xml:space="preserve"> </v>
          </cell>
          <cell r="C590" t="str">
            <v xml:space="preserve"> </v>
          </cell>
          <cell r="D590" t="str">
            <v xml:space="preserve"> </v>
          </cell>
          <cell r="E590" t="str">
            <v xml:space="preserve"> </v>
          </cell>
          <cell r="F590" t="str">
            <v xml:space="preserve"> </v>
          </cell>
          <cell r="G590" t="str">
            <v xml:space="preserve"> </v>
          </cell>
          <cell r="H590" t="str">
            <v xml:space="preserve"> </v>
          </cell>
          <cell r="I590" t="str">
            <v xml:space="preserve"> </v>
          </cell>
          <cell r="J590" t="str">
            <v xml:space="preserve"> </v>
          </cell>
          <cell r="K590" t="str">
            <v xml:space="preserve"> </v>
          </cell>
          <cell r="L590" t="str">
            <v xml:space="preserve"> </v>
          </cell>
          <cell r="M590" t="str">
            <v xml:space="preserve"> </v>
          </cell>
          <cell r="N590" t="str">
            <v xml:space="preserve"> </v>
          </cell>
          <cell r="O590" t="str">
            <v xml:space="preserve"> </v>
          </cell>
          <cell r="P590" t="str">
            <v xml:space="preserve"> </v>
          </cell>
          <cell r="Q590" t="str">
            <v>Y</v>
          </cell>
          <cell r="R590" t="str">
            <v xml:space="preserve"> </v>
          </cell>
          <cell r="S590" t="str">
            <v xml:space="preserve"> </v>
          </cell>
          <cell r="T590" t="str">
            <v xml:space="preserve"> </v>
          </cell>
          <cell r="U590" t="str">
            <v xml:space="preserve"> </v>
          </cell>
          <cell r="V590" t="str">
            <v xml:space="preserve"> </v>
          </cell>
          <cell r="W590" t="str">
            <v xml:space="preserve"> </v>
          </cell>
          <cell r="X590" t="str">
            <v xml:space="preserve"> </v>
          </cell>
          <cell r="Y590" t="str">
            <v xml:space="preserve"> </v>
          </cell>
          <cell r="Z590" t="str">
            <v xml:space="preserve"> </v>
          </cell>
          <cell r="AA590">
            <v>1</v>
          </cell>
        </row>
        <row r="591">
          <cell r="A591">
            <v>171034</v>
          </cell>
          <cell r="B591" t="str">
            <v xml:space="preserve"> </v>
          </cell>
          <cell r="C591" t="str">
            <v xml:space="preserve"> </v>
          </cell>
          <cell r="D591" t="str">
            <v xml:space="preserve"> </v>
          </cell>
          <cell r="E591" t="str">
            <v xml:space="preserve"> </v>
          </cell>
          <cell r="F591" t="str">
            <v xml:space="preserve"> </v>
          </cell>
          <cell r="G591" t="str">
            <v xml:space="preserve"> </v>
          </cell>
          <cell r="H591" t="str">
            <v xml:space="preserve"> </v>
          </cell>
          <cell r="I591" t="str">
            <v xml:space="preserve"> </v>
          </cell>
          <cell r="J591" t="str">
            <v xml:space="preserve"> </v>
          </cell>
          <cell r="K591" t="str">
            <v xml:space="preserve"> </v>
          </cell>
          <cell r="L591" t="str">
            <v xml:space="preserve"> </v>
          </cell>
          <cell r="M591" t="str">
            <v xml:space="preserve"> </v>
          </cell>
          <cell r="N591" t="str">
            <v xml:space="preserve"> </v>
          </cell>
          <cell r="O591" t="str">
            <v xml:space="preserve"> </v>
          </cell>
          <cell r="P591" t="str">
            <v xml:space="preserve"> </v>
          </cell>
          <cell r="Q591" t="str">
            <v xml:space="preserve"> </v>
          </cell>
          <cell r="R591" t="str">
            <v>Y</v>
          </cell>
          <cell r="S591" t="str">
            <v xml:space="preserve"> </v>
          </cell>
          <cell r="T591" t="str">
            <v xml:space="preserve"> </v>
          </cell>
          <cell r="U591" t="str">
            <v xml:space="preserve"> </v>
          </cell>
          <cell r="V591" t="str">
            <v xml:space="preserve"> </v>
          </cell>
          <cell r="W591" t="str">
            <v xml:space="preserve"> </v>
          </cell>
          <cell r="X591" t="str">
            <v xml:space="preserve"> </v>
          </cell>
          <cell r="Y591" t="str">
            <v xml:space="preserve"> </v>
          </cell>
          <cell r="Z591" t="str">
            <v xml:space="preserve"> </v>
          </cell>
          <cell r="AA591">
            <v>2</v>
          </cell>
        </row>
        <row r="592">
          <cell r="A592">
            <v>171043</v>
          </cell>
          <cell r="B592" t="str">
            <v xml:space="preserve"> </v>
          </cell>
          <cell r="C592" t="str">
            <v xml:space="preserve"> </v>
          </cell>
          <cell r="D592" t="str">
            <v xml:space="preserve"> </v>
          </cell>
          <cell r="E592" t="str">
            <v xml:space="preserve"> </v>
          </cell>
          <cell r="F592" t="str">
            <v xml:space="preserve"> </v>
          </cell>
          <cell r="G592" t="str">
            <v xml:space="preserve"> </v>
          </cell>
          <cell r="H592" t="str">
            <v xml:space="preserve"> </v>
          </cell>
          <cell r="I592" t="str">
            <v xml:space="preserve"> </v>
          </cell>
          <cell r="J592" t="str">
            <v xml:space="preserve"> </v>
          </cell>
          <cell r="K592" t="str">
            <v xml:space="preserve"> </v>
          </cell>
          <cell r="L592" t="str">
            <v xml:space="preserve"> </v>
          </cell>
          <cell r="M592" t="str">
            <v xml:space="preserve"> </v>
          </cell>
          <cell r="N592" t="str">
            <v xml:space="preserve"> </v>
          </cell>
          <cell r="O592" t="str">
            <v xml:space="preserve"> </v>
          </cell>
          <cell r="P592" t="str">
            <v xml:space="preserve"> </v>
          </cell>
          <cell r="Q592" t="str">
            <v xml:space="preserve"> </v>
          </cell>
          <cell r="R592" t="str">
            <v xml:space="preserve"> </v>
          </cell>
          <cell r="S592" t="str">
            <v>Y</v>
          </cell>
          <cell r="T592" t="str">
            <v xml:space="preserve"> </v>
          </cell>
          <cell r="U592" t="str">
            <v xml:space="preserve"> </v>
          </cell>
          <cell r="V592" t="str">
            <v xml:space="preserve"> </v>
          </cell>
          <cell r="W592" t="str">
            <v xml:space="preserve"> </v>
          </cell>
          <cell r="X592" t="str">
            <v xml:space="preserve"> </v>
          </cell>
          <cell r="Y592" t="str">
            <v xml:space="preserve"> </v>
          </cell>
          <cell r="Z592" t="str">
            <v xml:space="preserve"> </v>
          </cell>
          <cell r="AA592">
            <v>3</v>
          </cell>
        </row>
        <row r="593">
          <cell r="A593">
            <v>171009</v>
          </cell>
          <cell r="B593" t="str">
            <v xml:space="preserve"> </v>
          </cell>
          <cell r="C593" t="str">
            <v xml:space="preserve"> </v>
          </cell>
          <cell r="D593" t="str">
            <v xml:space="preserve"> </v>
          </cell>
          <cell r="E593" t="str">
            <v xml:space="preserve"> </v>
          </cell>
          <cell r="F593" t="str">
            <v xml:space="preserve"> </v>
          </cell>
          <cell r="G593" t="str">
            <v xml:space="preserve"> </v>
          </cell>
          <cell r="H593" t="str">
            <v xml:space="preserve"> </v>
          </cell>
          <cell r="I593" t="str">
            <v xml:space="preserve"> </v>
          </cell>
          <cell r="J593" t="str">
            <v xml:space="preserve"> </v>
          </cell>
          <cell r="K593" t="str">
            <v xml:space="preserve"> </v>
          </cell>
          <cell r="L593" t="str">
            <v xml:space="preserve"> </v>
          </cell>
          <cell r="M593" t="str">
            <v xml:space="preserve"> </v>
          </cell>
          <cell r="N593" t="str">
            <v xml:space="preserve"> </v>
          </cell>
          <cell r="O593" t="str">
            <v xml:space="preserve"> </v>
          </cell>
          <cell r="P593" t="str">
            <v xml:space="preserve"> </v>
          </cell>
          <cell r="Q593" t="str">
            <v xml:space="preserve"> </v>
          </cell>
          <cell r="R593" t="str">
            <v xml:space="preserve"> </v>
          </cell>
          <cell r="S593" t="str">
            <v>Y</v>
          </cell>
          <cell r="T593" t="str">
            <v xml:space="preserve"> </v>
          </cell>
          <cell r="U593" t="str">
            <v xml:space="preserve"> </v>
          </cell>
          <cell r="V593" t="str">
            <v xml:space="preserve"> </v>
          </cell>
          <cell r="W593" t="str">
            <v xml:space="preserve"> </v>
          </cell>
          <cell r="X593" t="str">
            <v xml:space="preserve"> </v>
          </cell>
          <cell r="Y593" t="str">
            <v xml:space="preserve"> </v>
          </cell>
          <cell r="Z593" t="str">
            <v xml:space="preserve"> </v>
          </cell>
          <cell r="AA593">
            <v>3</v>
          </cell>
        </row>
        <row r="594">
          <cell r="A594">
            <v>171055</v>
          </cell>
          <cell r="B594" t="str">
            <v xml:space="preserve"> </v>
          </cell>
          <cell r="C594" t="str">
            <v xml:space="preserve"> </v>
          </cell>
          <cell r="D594" t="str">
            <v xml:space="preserve"> </v>
          </cell>
          <cell r="E594" t="str">
            <v xml:space="preserve"> </v>
          </cell>
          <cell r="F594" t="str">
            <v xml:space="preserve"> </v>
          </cell>
          <cell r="G594" t="str">
            <v xml:space="preserve"> </v>
          </cell>
          <cell r="H594" t="str">
            <v xml:space="preserve"> </v>
          </cell>
          <cell r="I594" t="str">
            <v xml:space="preserve"> </v>
          </cell>
          <cell r="J594" t="str">
            <v xml:space="preserve"> </v>
          </cell>
          <cell r="K594" t="str">
            <v xml:space="preserve"> </v>
          </cell>
          <cell r="L594" t="str">
            <v xml:space="preserve"> </v>
          </cell>
          <cell r="M594" t="str">
            <v xml:space="preserve"> </v>
          </cell>
          <cell r="N594" t="str">
            <v xml:space="preserve"> </v>
          </cell>
          <cell r="O594" t="str">
            <v xml:space="preserve"> </v>
          </cell>
          <cell r="P594" t="str">
            <v xml:space="preserve"> </v>
          </cell>
          <cell r="Q594" t="str">
            <v xml:space="preserve"> </v>
          </cell>
          <cell r="R594" t="str">
            <v xml:space="preserve"> </v>
          </cell>
          <cell r="S594" t="str">
            <v>Y</v>
          </cell>
          <cell r="T594" t="str">
            <v xml:space="preserve"> </v>
          </cell>
          <cell r="U594" t="str">
            <v xml:space="preserve"> </v>
          </cell>
          <cell r="V594" t="str">
            <v xml:space="preserve"> </v>
          </cell>
          <cell r="W594" t="str">
            <v xml:space="preserve"> </v>
          </cell>
          <cell r="X594" t="str">
            <v xml:space="preserve"> </v>
          </cell>
          <cell r="Y594" t="str">
            <v xml:space="preserve"> </v>
          </cell>
          <cell r="Z594" t="str">
            <v xml:space="preserve"> </v>
          </cell>
          <cell r="AA594">
            <v>3</v>
          </cell>
        </row>
        <row r="595">
          <cell r="A595">
            <v>171064</v>
          </cell>
          <cell r="B595" t="str">
            <v xml:space="preserve"> </v>
          </cell>
          <cell r="C595" t="str">
            <v xml:space="preserve"> </v>
          </cell>
          <cell r="D595" t="str">
            <v xml:space="preserve"> </v>
          </cell>
          <cell r="E595" t="str">
            <v xml:space="preserve"> </v>
          </cell>
          <cell r="F595" t="str">
            <v xml:space="preserve"> </v>
          </cell>
          <cell r="G595" t="str">
            <v xml:space="preserve"> </v>
          </cell>
          <cell r="H595" t="str">
            <v xml:space="preserve"> </v>
          </cell>
          <cell r="I595" t="str">
            <v xml:space="preserve"> </v>
          </cell>
          <cell r="J595" t="str">
            <v xml:space="preserve"> </v>
          </cell>
          <cell r="K595" t="str">
            <v xml:space="preserve"> </v>
          </cell>
          <cell r="L595" t="str">
            <v xml:space="preserve"> </v>
          </cell>
          <cell r="M595" t="str">
            <v>Y</v>
          </cell>
          <cell r="N595" t="str">
            <v xml:space="preserve"> </v>
          </cell>
          <cell r="O595" t="str">
            <v xml:space="preserve"> </v>
          </cell>
          <cell r="P595" t="str">
            <v xml:space="preserve"> </v>
          </cell>
          <cell r="Q595" t="str">
            <v xml:space="preserve"> </v>
          </cell>
          <cell r="R595" t="str">
            <v xml:space="preserve"> </v>
          </cell>
          <cell r="S595" t="str">
            <v xml:space="preserve"> </v>
          </cell>
          <cell r="T595" t="str">
            <v xml:space="preserve"> </v>
          </cell>
          <cell r="U595" t="str">
            <v xml:space="preserve"> </v>
          </cell>
          <cell r="V595" t="str">
            <v xml:space="preserve"> </v>
          </cell>
          <cell r="W595" t="str">
            <v xml:space="preserve"> </v>
          </cell>
          <cell r="X595" t="str">
            <v xml:space="preserve"> </v>
          </cell>
          <cell r="Y595" t="str">
            <v xml:space="preserve"> </v>
          </cell>
          <cell r="Z595" t="str">
            <v xml:space="preserve"> </v>
          </cell>
          <cell r="AA595">
            <v>2</v>
          </cell>
        </row>
        <row r="596">
          <cell r="A596">
            <v>171040</v>
          </cell>
          <cell r="B596" t="str">
            <v xml:space="preserve"> </v>
          </cell>
          <cell r="C596" t="str">
            <v xml:space="preserve"> </v>
          </cell>
          <cell r="D596" t="str">
            <v xml:space="preserve"> </v>
          </cell>
          <cell r="E596" t="str">
            <v xml:space="preserve"> </v>
          </cell>
          <cell r="F596" t="str">
            <v xml:space="preserve"> </v>
          </cell>
          <cell r="G596" t="str">
            <v xml:space="preserve"> </v>
          </cell>
          <cell r="H596" t="str">
            <v xml:space="preserve"> </v>
          </cell>
          <cell r="I596" t="str">
            <v xml:space="preserve"> </v>
          </cell>
          <cell r="J596" t="str">
            <v xml:space="preserve"> </v>
          </cell>
          <cell r="K596" t="str">
            <v xml:space="preserve"> </v>
          </cell>
          <cell r="L596" t="str">
            <v xml:space="preserve"> </v>
          </cell>
          <cell r="M596" t="str">
            <v xml:space="preserve"> </v>
          </cell>
          <cell r="N596" t="str">
            <v xml:space="preserve"> </v>
          </cell>
          <cell r="O596" t="str">
            <v xml:space="preserve"> </v>
          </cell>
          <cell r="P596" t="str">
            <v xml:space="preserve"> </v>
          </cell>
          <cell r="Q596" t="str">
            <v xml:space="preserve"> </v>
          </cell>
          <cell r="R596" t="str">
            <v xml:space="preserve"> </v>
          </cell>
          <cell r="S596" t="str">
            <v xml:space="preserve"> </v>
          </cell>
          <cell r="T596" t="str">
            <v>Y</v>
          </cell>
          <cell r="U596" t="str">
            <v xml:space="preserve"> </v>
          </cell>
          <cell r="V596" t="str">
            <v xml:space="preserve"> </v>
          </cell>
          <cell r="W596" t="str">
            <v xml:space="preserve"> </v>
          </cell>
          <cell r="X596" t="str">
            <v xml:space="preserve"> </v>
          </cell>
          <cell r="Y596" t="str">
            <v xml:space="preserve"> </v>
          </cell>
          <cell r="Z596" t="str">
            <v xml:space="preserve"> </v>
          </cell>
          <cell r="AA596">
            <v>4</v>
          </cell>
        </row>
        <row r="597">
          <cell r="A597">
            <v>171108</v>
          </cell>
          <cell r="B597" t="str">
            <v xml:space="preserve"> </v>
          </cell>
          <cell r="C597" t="str">
            <v>Y</v>
          </cell>
          <cell r="D597" t="str">
            <v xml:space="preserve"> </v>
          </cell>
          <cell r="E597" t="str">
            <v xml:space="preserve"> </v>
          </cell>
          <cell r="F597" t="str">
            <v xml:space="preserve"> </v>
          </cell>
          <cell r="G597" t="str">
            <v xml:space="preserve"> </v>
          </cell>
          <cell r="H597" t="str">
            <v xml:space="preserve"> </v>
          </cell>
          <cell r="I597" t="str">
            <v xml:space="preserve"> </v>
          </cell>
          <cell r="J597" t="str">
            <v xml:space="preserve"> </v>
          </cell>
          <cell r="K597" t="str">
            <v xml:space="preserve"> </v>
          </cell>
          <cell r="L597" t="str">
            <v xml:space="preserve"> </v>
          </cell>
          <cell r="M597" t="str">
            <v xml:space="preserve"> </v>
          </cell>
          <cell r="N597" t="str">
            <v xml:space="preserve"> </v>
          </cell>
          <cell r="O597" t="str">
            <v xml:space="preserve"> </v>
          </cell>
          <cell r="P597" t="str">
            <v xml:space="preserve"> </v>
          </cell>
          <cell r="Q597" t="str">
            <v xml:space="preserve"> </v>
          </cell>
          <cell r="R597" t="str">
            <v xml:space="preserve"> </v>
          </cell>
          <cell r="S597" t="str">
            <v xml:space="preserve"> </v>
          </cell>
          <cell r="T597" t="str">
            <v xml:space="preserve"> </v>
          </cell>
          <cell r="U597" t="str">
            <v xml:space="preserve"> </v>
          </cell>
          <cell r="V597" t="str">
            <v xml:space="preserve"> </v>
          </cell>
          <cell r="W597" t="str">
            <v xml:space="preserve"> </v>
          </cell>
          <cell r="X597" t="str">
            <v xml:space="preserve"> </v>
          </cell>
          <cell r="Y597" t="str">
            <v xml:space="preserve"> </v>
          </cell>
          <cell r="Z597" t="str">
            <v xml:space="preserve"> </v>
          </cell>
          <cell r="AA597">
            <v>2</v>
          </cell>
        </row>
        <row r="598">
          <cell r="A598">
            <v>171096</v>
          </cell>
          <cell r="B598" t="str">
            <v xml:space="preserve"> </v>
          </cell>
          <cell r="C598" t="str">
            <v xml:space="preserve"> </v>
          </cell>
          <cell r="D598" t="str">
            <v xml:space="preserve"> </v>
          </cell>
          <cell r="E598" t="str">
            <v>Y</v>
          </cell>
          <cell r="F598" t="str">
            <v xml:space="preserve"> </v>
          </cell>
          <cell r="G598" t="str">
            <v xml:space="preserve"> </v>
          </cell>
          <cell r="H598" t="str">
            <v xml:space="preserve"> </v>
          </cell>
          <cell r="I598" t="str">
            <v xml:space="preserve"> </v>
          </cell>
          <cell r="J598" t="str">
            <v xml:space="preserve"> </v>
          </cell>
          <cell r="K598" t="str">
            <v xml:space="preserve"> </v>
          </cell>
          <cell r="L598" t="str">
            <v xml:space="preserve"> </v>
          </cell>
          <cell r="M598" t="str">
            <v xml:space="preserve"> </v>
          </cell>
          <cell r="N598" t="str">
            <v xml:space="preserve"> </v>
          </cell>
          <cell r="O598" t="str">
            <v xml:space="preserve"> </v>
          </cell>
          <cell r="P598" t="str">
            <v xml:space="preserve"> </v>
          </cell>
          <cell r="Q598" t="str">
            <v xml:space="preserve"> </v>
          </cell>
          <cell r="R598" t="str">
            <v xml:space="preserve"> </v>
          </cell>
          <cell r="S598" t="str">
            <v xml:space="preserve"> </v>
          </cell>
          <cell r="T598" t="str">
            <v xml:space="preserve"> </v>
          </cell>
          <cell r="U598" t="str">
            <v xml:space="preserve"> </v>
          </cell>
          <cell r="V598" t="str">
            <v xml:space="preserve"> </v>
          </cell>
          <cell r="W598" t="str">
            <v xml:space="preserve"> </v>
          </cell>
          <cell r="X598" t="str">
            <v xml:space="preserve"> </v>
          </cell>
          <cell r="Y598" t="str">
            <v xml:space="preserve"> </v>
          </cell>
          <cell r="Z598" t="str">
            <v xml:space="preserve"> </v>
          </cell>
          <cell r="AA598">
            <v>4</v>
          </cell>
        </row>
        <row r="599">
          <cell r="A599">
            <v>171097</v>
          </cell>
          <cell r="B599" t="str">
            <v xml:space="preserve"> </v>
          </cell>
          <cell r="C599" t="str">
            <v xml:space="preserve"> </v>
          </cell>
          <cell r="D599" t="str">
            <v>Y</v>
          </cell>
          <cell r="E599" t="str">
            <v xml:space="preserve"> </v>
          </cell>
          <cell r="F599" t="str">
            <v xml:space="preserve"> </v>
          </cell>
          <cell r="G599" t="str">
            <v xml:space="preserve"> </v>
          </cell>
          <cell r="H599" t="str">
            <v xml:space="preserve"> </v>
          </cell>
          <cell r="I599" t="str">
            <v xml:space="preserve"> </v>
          </cell>
          <cell r="J599" t="str">
            <v xml:space="preserve"> </v>
          </cell>
          <cell r="K599" t="str">
            <v xml:space="preserve"> </v>
          </cell>
          <cell r="L599" t="str">
            <v xml:space="preserve"> </v>
          </cell>
          <cell r="M599" t="str">
            <v xml:space="preserve"> </v>
          </cell>
          <cell r="N599" t="str">
            <v xml:space="preserve"> </v>
          </cell>
          <cell r="O599" t="str">
            <v xml:space="preserve"> </v>
          </cell>
          <cell r="P599" t="str">
            <v xml:space="preserve"> </v>
          </cell>
          <cell r="Q599" t="str">
            <v xml:space="preserve"> </v>
          </cell>
          <cell r="R599" t="str">
            <v xml:space="preserve"> </v>
          </cell>
          <cell r="S599" t="str">
            <v xml:space="preserve"> </v>
          </cell>
          <cell r="T599" t="str">
            <v xml:space="preserve"> </v>
          </cell>
          <cell r="U599" t="str">
            <v xml:space="preserve"> </v>
          </cell>
          <cell r="V599" t="str">
            <v xml:space="preserve"> </v>
          </cell>
          <cell r="W599" t="str">
            <v xml:space="preserve"> </v>
          </cell>
          <cell r="X599" t="str">
            <v xml:space="preserve"> </v>
          </cell>
          <cell r="Y599" t="str">
            <v xml:space="preserve"> </v>
          </cell>
          <cell r="Z599" t="str">
            <v xml:space="preserve"> </v>
          </cell>
          <cell r="AA599">
            <v>3</v>
          </cell>
        </row>
        <row r="600">
          <cell r="A600">
            <v>171006</v>
          </cell>
          <cell r="B600" t="str">
            <v xml:space="preserve"> </v>
          </cell>
          <cell r="C600" t="str">
            <v xml:space="preserve"> </v>
          </cell>
          <cell r="D600" t="str">
            <v xml:space="preserve"> </v>
          </cell>
          <cell r="E600" t="str">
            <v xml:space="preserve"> </v>
          </cell>
          <cell r="F600" t="str">
            <v xml:space="preserve"> </v>
          </cell>
          <cell r="G600" t="str">
            <v xml:space="preserve"> </v>
          </cell>
          <cell r="H600" t="str">
            <v xml:space="preserve"> </v>
          </cell>
          <cell r="I600" t="str">
            <v xml:space="preserve"> </v>
          </cell>
          <cell r="J600" t="str">
            <v xml:space="preserve"> </v>
          </cell>
          <cell r="K600" t="str">
            <v xml:space="preserve"> </v>
          </cell>
          <cell r="L600" t="str">
            <v xml:space="preserve"> </v>
          </cell>
          <cell r="M600" t="str">
            <v xml:space="preserve"> </v>
          </cell>
          <cell r="N600" t="str">
            <v xml:space="preserve"> </v>
          </cell>
          <cell r="O600" t="str">
            <v xml:space="preserve"> </v>
          </cell>
          <cell r="P600" t="str">
            <v xml:space="preserve"> </v>
          </cell>
          <cell r="Q600" t="str">
            <v xml:space="preserve"> </v>
          </cell>
          <cell r="R600" t="str">
            <v xml:space="preserve"> </v>
          </cell>
          <cell r="S600" t="str">
            <v xml:space="preserve"> </v>
          </cell>
          <cell r="T600" t="str">
            <v xml:space="preserve"> </v>
          </cell>
          <cell r="U600" t="str">
            <v xml:space="preserve"> </v>
          </cell>
          <cell r="V600" t="str">
            <v xml:space="preserve"> </v>
          </cell>
          <cell r="W600" t="str">
            <v xml:space="preserve"> </v>
          </cell>
          <cell r="X600" t="str">
            <v>Y</v>
          </cell>
          <cell r="Y600" t="str">
            <v xml:space="preserve"> </v>
          </cell>
          <cell r="Z600" t="str">
            <v xml:space="preserve"> </v>
          </cell>
          <cell r="AA600">
            <v>3</v>
          </cell>
        </row>
        <row r="601">
          <cell r="A601">
            <v>171007</v>
          </cell>
          <cell r="B601" t="str">
            <v xml:space="preserve"> </v>
          </cell>
          <cell r="C601" t="str">
            <v xml:space="preserve"> </v>
          </cell>
          <cell r="D601" t="str">
            <v xml:space="preserve"> </v>
          </cell>
          <cell r="E601" t="str">
            <v xml:space="preserve"> </v>
          </cell>
          <cell r="F601" t="str">
            <v xml:space="preserve"> </v>
          </cell>
          <cell r="G601" t="str">
            <v xml:space="preserve"> </v>
          </cell>
          <cell r="H601" t="str">
            <v xml:space="preserve"> </v>
          </cell>
          <cell r="I601" t="str">
            <v xml:space="preserve"> </v>
          </cell>
          <cell r="J601" t="str">
            <v xml:space="preserve"> </v>
          </cell>
          <cell r="K601" t="str">
            <v xml:space="preserve"> </v>
          </cell>
          <cell r="L601" t="str">
            <v xml:space="preserve"> </v>
          </cell>
          <cell r="M601" t="str">
            <v xml:space="preserve"> </v>
          </cell>
          <cell r="N601" t="str">
            <v xml:space="preserve"> </v>
          </cell>
          <cell r="O601" t="str">
            <v xml:space="preserve"> </v>
          </cell>
          <cell r="P601" t="str">
            <v xml:space="preserve"> </v>
          </cell>
          <cell r="Q601" t="str">
            <v xml:space="preserve"> </v>
          </cell>
          <cell r="R601" t="str">
            <v xml:space="preserve"> </v>
          </cell>
          <cell r="S601" t="str">
            <v xml:space="preserve"> </v>
          </cell>
          <cell r="T601" t="str">
            <v xml:space="preserve"> </v>
          </cell>
          <cell r="U601" t="str">
            <v xml:space="preserve"> </v>
          </cell>
          <cell r="V601" t="str">
            <v xml:space="preserve"> </v>
          </cell>
          <cell r="W601" t="str">
            <v xml:space="preserve"> </v>
          </cell>
          <cell r="X601" t="str">
            <v>Y</v>
          </cell>
          <cell r="Y601" t="str">
            <v xml:space="preserve"> </v>
          </cell>
          <cell r="Z601" t="str">
            <v xml:space="preserve"> </v>
          </cell>
          <cell r="AA601">
            <v>3</v>
          </cell>
        </row>
        <row r="602">
          <cell r="A602">
            <v>171005</v>
          </cell>
          <cell r="B602" t="str">
            <v xml:space="preserve"> </v>
          </cell>
          <cell r="C602" t="str">
            <v xml:space="preserve"> </v>
          </cell>
          <cell r="D602" t="str">
            <v xml:space="preserve"> </v>
          </cell>
          <cell r="E602" t="str">
            <v xml:space="preserve"> </v>
          </cell>
          <cell r="F602" t="str">
            <v xml:space="preserve"> </v>
          </cell>
          <cell r="G602" t="str">
            <v xml:space="preserve"> </v>
          </cell>
          <cell r="H602" t="str">
            <v xml:space="preserve"> </v>
          </cell>
          <cell r="I602" t="str">
            <v xml:space="preserve"> </v>
          </cell>
          <cell r="J602" t="str">
            <v xml:space="preserve"> </v>
          </cell>
          <cell r="K602" t="str">
            <v xml:space="preserve"> </v>
          </cell>
          <cell r="L602" t="str">
            <v xml:space="preserve"> </v>
          </cell>
          <cell r="M602" t="str">
            <v xml:space="preserve"> </v>
          </cell>
          <cell r="N602" t="str">
            <v xml:space="preserve"> </v>
          </cell>
          <cell r="O602" t="str">
            <v xml:space="preserve"> </v>
          </cell>
          <cell r="P602" t="str">
            <v xml:space="preserve"> </v>
          </cell>
          <cell r="Q602" t="str">
            <v xml:space="preserve"> </v>
          </cell>
          <cell r="R602" t="str">
            <v xml:space="preserve"> </v>
          </cell>
          <cell r="S602" t="str">
            <v xml:space="preserve"> </v>
          </cell>
          <cell r="T602" t="str">
            <v xml:space="preserve"> </v>
          </cell>
          <cell r="U602" t="str">
            <v xml:space="preserve"> </v>
          </cell>
          <cell r="V602" t="str">
            <v xml:space="preserve"> </v>
          </cell>
          <cell r="W602" t="str">
            <v xml:space="preserve"> </v>
          </cell>
          <cell r="X602" t="str">
            <v>Y</v>
          </cell>
          <cell r="Y602" t="str">
            <v xml:space="preserve"> </v>
          </cell>
          <cell r="Z602" t="str">
            <v xml:space="preserve"> </v>
          </cell>
          <cell r="AA602">
            <v>3</v>
          </cell>
        </row>
        <row r="603">
          <cell r="A603">
            <v>171004</v>
          </cell>
          <cell r="B603" t="str">
            <v xml:space="preserve"> </v>
          </cell>
          <cell r="C603" t="str">
            <v xml:space="preserve"> </v>
          </cell>
          <cell r="D603" t="str">
            <v xml:space="preserve"> </v>
          </cell>
          <cell r="E603" t="str">
            <v xml:space="preserve"> </v>
          </cell>
          <cell r="F603" t="str">
            <v xml:space="preserve"> </v>
          </cell>
          <cell r="G603" t="str">
            <v xml:space="preserve"> </v>
          </cell>
          <cell r="H603" t="str">
            <v xml:space="preserve"> </v>
          </cell>
          <cell r="I603" t="str">
            <v xml:space="preserve"> </v>
          </cell>
          <cell r="J603" t="str">
            <v xml:space="preserve"> </v>
          </cell>
          <cell r="K603" t="str">
            <v xml:space="preserve"> </v>
          </cell>
          <cell r="L603" t="str">
            <v xml:space="preserve"> </v>
          </cell>
          <cell r="M603" t="str">
            <v xml:space="preserve"> </v>
          </cell>
          <cell r="N603" t="str">
            <v xml:space="preserve"> </v>
          </cell>
          <cell r="O603" t="str">
            <v xml:space="preserve"> </v>
          </cell>
          <cell r="P603" t="str">
            <v xml:space="preserve"> </v>
          </cell>
          <cell r="Q603" t="str">
            <v xml:space="preserve"> </v>
          </cell>
          <cell r="R603" t="str">
            <v xml:space="preserve"> </v>
          </cell>
          <cell r="S603" t="str">
            <v xml:space="preserve"> </v>
          </cell>
          <cell r="T603" t="str">
            <v xml:space="preserve"> </v>
          </cell>
          <cell r="U603" t="str">
            <v xml:space="preserve"> </v>
          </cell>
          <cell r="V603" t="str">
            <v xml:space="preserve"> </v>
          </cell>
          <cell r="W603" t="str">
            <v xml:space="preserve"> </v>
          </cell>
          <cell r="X603" t="str">
            <v>Y</v>
          </cell>
          <cell r="Y603" t="str">
            <v xml:space="preserve"> </v>
          </cell>
          <cell r="Z603" t="str">
            <v xml:space="preserve"> </v>
          </cell>
          <cell r="AA603">
            <v>3</v>
          </cell>
        </row>
        <row r="604">
          <cell r="A604">
            <v>171133</v>
          </cell>
          <cell r="B604" t="str">
            <v xml:space="preserve"> </v>
          </cell>
          <cell r="C604" t="str">
            <v xml:space="preserve"> </v>
          </cell>
          <cell r="D604" t="str">
            <v xml:space="preserve"> </v>
          </cell>
          <cell r="E604" t="str">
            <v xml:space="preserve"> </v>
          </cell>
          <cell r="F604" t="str">
            <v xml:space="preserve"> </v>
          </cell>
          <cell r="G604" t="str">
            <v xml:space="preserve"> </v>
          </cell>
          <cell r="H604" t="str">
            <v xml:space="preserve"> </v>
          </cell>
          <cell r="I604" t="str">
            <v xml:space="preserve"> </v>
          </cell>
          <cell r="J604" t="str">
            <v xml:space="preserve"> </v>
          </cell>
          <cell r="K604" t="str">
            <v xml:space="preserve"> </v>
          </cell>
          <cell r="L604" t="str">
            <v xml:space="preserve"> </v>
          </cell>
          <cell r="M604" t="str">
            <v xml:space="preserve"> </v>
          </cell>
          <cell r="N604" t="str">
            <v>Y</v>
          </cell>
          <cell r="O604" t="str">
            <v xml:space="preserve"> </v>
          </cell>
          <cell r="P604" t="str">
            <v xml:space="preserve"> </v>
          </cell>
          <cell r="Q604" t="str">
            <v xml:space="preserve"> </v>
          </cell>
          <cell r="R604" t="str">
            <v xml:space="preserve"> </v>
          </cell>
          <cell r="S604" t="str">
            <v xml:space="preserve"> </v>
          </cell>
          <cell r="T604" t="str">
            <v xml:space="preserve"> </v>
          </cell>
          <cell r="U604" t="str">
            <v xml:space="preserve"> </v>
          </cell>
          <cell r="V604" t="str">
            <v xml:space="preserve"> </v>
          </cell>
          <cell r="W604" t="str">
            <v xml:space="preserve"> </v>
          </cell>
          <cell r="X604" t="str">
            <v xml:space="preserve"> </v>
          </cell>
          <cell r="Y604" t="str">
            <v xml:space="preserve"> </v>
          </cell>
          <cell r="Z604" t="str">
            <v xml:space="preserve"> </v>
          </cell>
          <cell r="AA604">
            <v>3</v>
          </cell>
        </row>
        <row r="605">
          <cell r="A605">
            <v>171062</v>
          </cell>
          <cell r="B605" t="str">
            <v xml:space="preserve"> </v>
          </cell>
          <cell r="C605" t="str">
            <v xml:space="preserve"> </v>
          </cell>
          <cell r="D605" t="str">
            <v xml:space="preserve"> </v>
          </cell>
          <cell r="E605" t="str">
            <v xml:space="preserve"> </v>
          </cell>
          <cell r="F605" t="str">
            <v xml:space="preserve"> </v>
          </cell>
          <cell r="G605" t="str">
            <v xml:space="preserve"> </v>
          </cell>
          <cell r="H605" t="str">
            <v xml:space="preserve"> </v>
          </cell>
          <cell r="I605" t="str">
            <v xml:space="preserve"> </v>
          </cell>
          <cell r="J605" t="str">
            <v xml:space="preserve"> </v>
          </cell>
          <cell r="K605" t="str">
            <v xml:space="preserve"> </v>
          </cell>
          <cell r="L605" t="str">
            <v xml:space="preserve"> </v>
          </cell>
          <cell r="M605" t="str">
            <v xml:space="preserve"> </v>
          </cell>
          <cell r="N605" t="str">
            <v xml:space="preserve"> </v>
          </cell>
          <cell r="O605" t="str">
            <v>Y</v>
          </cell>
          <cell r="P605" t="str">
            <v xml:space="preserve"> </v>
          </cell>
          <cell r="Q605" t="str">
            <v xml:space="preserve"> </v>
          </cell>
          <cell r="R605" t="str">
            <v xml:space="preserve"> </v>
          </cell>
          <cell r="S605" t="str">
            <v xml:space="preserve"> </v>
          </cell>
          <cell r="T605" t="str">
            <v xml:space="preserve"> </v>
          </cell>
          <cell r="U605" t="str">
            <v xml:space="preserve"> </v>
          </cell>
          <cell r="V605" t="str">
            <v xml:space="preserve"> </v>
          </cell>
          <cell r="W605" t="str">
            <v xml:space="preserve"> </v>
          </cell>
          <cell r="X605" t="str">
            <v xml:space="preserve"> </v>
          </cell>
          <cell r="Y605" t="str">
            <v xml:space="preserve"> </v>
          </cell>
          <cell r="Z605" t="str">
            <v xml:space="preserve"> </v>
          </cell>
          <cell r="AA605">
            <v>4</v>
          </cell>
        </row>
        <row r="606">
          <cell r="A606">
            <v>171061</v>
          </cell>
          <cell r="B606" t="str">
            <v xml:space="preserve"> </v>
          </cell>
          <cell r="C606" t="str">
            <v xml:space="preserve"> </v>
          </cell>
          <cell r="D606" t="str">
            <v xml:space="preserve"> </v>
          </cell>
          <cell r="E606" t="str">
            <v xml:space="preserve"> </v>
          </cell>
          <cell r="F606" t="str">
            <v xml:space="preserve"> </v>
          </cell>
          <cell r="G606" t="str">
            <v xml:space="preserve"> </v>
          </cell>
          <cell r="H606" t="str">
            <v xml:space="preserve"> </v>
          </cell>
          <cell r="I606" t="str">
            <v xml:space="preserve"> </v>
          </cell>
          <cell r="J606" t="str">
            <v xml:space="preserve"> </v>
          </cell>
          <cell r="K606" t="str">
            <v xml:space="preserve"> </v>
          </cell>
          <cell r="L606" t="str">
            <v xml:space="preserve"> </v>
          </cell>
          <cell r="M606" t="str">
            <v xml:space="preserve"> </v>
          </cell>
          <cell r="N606" t="str">
            <v xml:space="preserve"> </v>
          </cell>
          <cell r="O606" t="str">
            <v>Y</v>
          </cell>
          <cell r="P606" t="str">
            <v xml:space="preserve"> </v>
          </cell>
          <cell r="Q606" t="str">
            <v xml:space="preserve"> </v>
          </cell>
          <cell r="R606" t="str">
            <v xml:space="preserve"> </v>
          </cell>
          <cell r="S606" t="str">
            <v xml:space="preserve"> </v>
          </cell>
          <cell r="T606" t="str">
            <v xml:space="preserve"> </v>
          </cell>
          <cell r="U606" t="str">
            <v xml:space="preserve"> </v>
          </cell>
          <cell r="V606" t="str">
            <v xml:space="preserve"> </v>
          </cell>
          <cell r="W606" t="str">
            <v xml:space="preserve"> </v>
          </cell>
          <cell r="X606" t="str">
            <v xml:space="preserve"> </v>
          </cell>
          <cell r="Y606" t="str">
            <v xml:space="preserve"> </v>
          </cell>
          <cell r="Z606" t="str">
            <v xml:space="preserve"> </v>
          </cell>
          <cell r="AA606">
            <v>4</v>
          </cell>
        </row>
        <row r="607">
          <cell r="A607">
            <v>171063</v>
          </cell>
          <cell r="B607" t="str">
            <v xml:space="preserve"> </v>
          </cell>
          <cell r="C607" t="str">
            <v xml:space="preserve"> </v>
          </cell>
          <cell r="D607" t="str">
            <v xml:space="preserve"> </v>
          </cell>
          <cell r="E607" t="str">
            <v xml:space="preserve"> </v>
          </cell>
          <cell r="F607" t="str">
            <v xml:space="preserve"> </v>
          </cell>
          <cell r="G607" t="str">
            <v xml:space="preserve"> </v>
          </cell>
          <cell r="H607" t="str">
            <v xml:space="preserve"> </v>
          </cell>
          <cell r="I607" t="str">
            <v xml:space="preserve"> </v>
          </cell>
          <cell r="J607" t="str">
            <v xml:space="preserve"> </v>
          </cell>
          <cell r="K607" t="str">
            <v xml:space="preserve"> </v>
          </cell>
          <cell r="L607" t="str">
            <v xml:space="preserve"> </v>
          </cell>
          <cell r="M607" t="str">
            <v xml:space="preserve"> </v>
          </cell>
          <cell r="N607" t="str">
            <v xml:space="preserve"> </v>
          </cell>
          <cell r="O607" t="str">
            <v>Y</v>
          </cell>
          <cell r="P607" t="str">
            <v xml:space="preserve"> </v>
          </cell>
          <cell r="Q607" t="str">
            <v xml:space="preserve"> </v>
          </cell>
          <cell r="R607" t="str">
            <v xml:space="preserve"> </v>
          </cell>
          <cell r="S607" t="str">
            <v xml:space="preserve"> </v>
          </cell>
          <cell r="T607" t="str">
            <v xml:space="preserve"> </v>
          </cell>
          <cell r="U607" t="str">
            <v xml:space="preserve"> </v>
          </cell>
          <cell r="V607" t="str">
            <v xml:space="preserve"> </v>
          </cell>
          <cell r="W607" t="str">
            <v xml:space="preserve"> </v>
          </cell>
          <cell r="X607" t="str">
            <v xml:space="preserve"> </v>
          </cell>
          <cell r="Y607" t="str">
            <v xml:space="preserve"> </v>
          </cell>
          <cell r="Z607" t="str">
            <v xml:space="preserve"> </v>
          </cell>
          <cell r="AA607">
            <v>4</v>
          </cell>
        </row>
        <row r="608">
          <cell r="A608">
            <v>171060</v>
          </cell>
          <cell r="B608" t="str">
            <v xml:space="preserve"> </v>
          </cell>
          <cell r="C608" t="str">
            <v xml:space="preserve"> </v>
          </cell>
          <cell r="D608" t="str">
            <v xml:space="preserve"> </v>
          </cell>
          <cell r="E608" t="str">
            <v xml:space="preserve"> </v>
          </cell>
          <cell r="F608" t="str">
            <v xml:space="preserve"> </v>
          </cell>
          <cell r="G608" t="str">
            <v xml:space="preserve"> </v>
          </cell>
          <cell r="H608" t="str">
            <v xml:space="preserve"> </v>
          </cell>
          <cell r="I608" t="str">
            <v xml:space="preserve"> </v>
          </cell>
          <cell r="J608" t="str">
            <v xml:space="preserve"> </v>
          </cell>
          <cell r="K608" t="str">
            <v xml:space="preserve"> </v>
          </cell>
          <cell r="L608" t="str">
            <v xml:space="preserve"> </v>
          </cell>
          <cell r="M608" t="str">
            <v xml:space="preserve"> </v>
          </cell>
          <cell r="N608" t="str">
            <v xml:space="preserve"> </v>
          </cell>
          <cell r="O608" t="str">
            <v xml:space="preserve"> </v>
          </cell>
          <cell r="P608" t="str">
            <v xml:space="preserve"> </v>
          </cell>
          <cell r="Q608" t="str">
            <v xml:space="preserve"> </v>
          </cell>
          <cell r="R608" t="str">
            <v xml:space="preserve"> </v>
          </cell>
          <cell r="S608" t="str">
            <v xml:space="preserve"> </v>
          </cell>
          <cell r="T608" t="str">
            <v xml:space="preserve"> </v>
          </cell>
          <cell r="U608" t="str">
            <v xml:space="preserve"> </v>
          </cell>
          <cell r="V608" t="str">
            <v xml:space="preserve"> </v>
          </cell>
          <cell r="W608" t="str">
            <v xml:space="preserve"> </v>
          </cell>
          <cell r="X608" t="str">
            <v xml:space="preserve"> </v>
          </cell>
          <cell r="Y608" t="str">
            <v>Y</v>
          </cell>
          <cell r="Z608" t="str">
            <v xml:space="preserve"> </v>
          </cell>
          <cell r="AA608">
            <v>4</v>
          </cell>
        </row>
        <row r="609">
          <cell r="A609">
            <v>171098</v>
          </cell>
          <cell r="B609" t="str">
            <v xml:space="preserve"> </v>
          </cell>
          <cell r="C609" t="str">
            <v>Y</v>
          </cell>
          <cell r="D609" t="str">
            <v xml:space="preserve"> </v>
          </cell>
          <cell r="E609" t="str">
            <v xml:space="preserve"> </v>
          </cell>
          <cell r="F609" t="str">
            <v xml:space="preserve"> </v>
          </cell>
          <cell r="G609" t="str">
            <v xml:space="preserve"> </v>
          </cell>
          <cell r="H609" t="str">
            <v xml:space="preserve"> </v>
          </cell>
          <cell r="I609" t="str">
            <v xml:space="preserve"> </v>
          </cell>
          <cell r="J609" t="str">
            <v xml:space="preserve"> </v>
          </cell>
          <cell r="K609" t="str">
            <v xml:space="preserve"> </v>
          </cell>
          <cell r="L609" t="str">
            <v xml:space="preserve"> </v>
          </cell>
          <cell r="M609" t="str">
            <v xml:space="preserve"> </v>
          </cell>
          <cell r="N609" t="str">
            <v xml:space="preserve"> </v>
          </cell>
          <cell r="O609" t="str">
            <v xml:space="preserve"> </v>
          </cell>
          <cell r="P609" t="str">
            <v xml:space="preserve"> </v>
          </cell>
          <cell r="Q609" t="str">
            <v xml:space="preserve"> </v>
          </cell>
          <cell r="R609" t="str">
            <v xml:space="preserve"> </v>
          </cell>
          <cell r="S609" t="str">
            <v xml:space="preserve"> </v>
          </cell>
          <cell r="T609" t="str">
            <v xml:space="preserve"> </v>
          </cell>
          <cell r="U609" t="str">
            <v xml:space="preserve"> </v>
          </cell>
          <cell r="V609" t="str">
            <v xml:space="preserve"> </v>
          </cell>
          <cell r="W609" t="str">
            <v xml:space="preserve"> </v>
          </cell>
          <cell r="X609" t="str">
            <v xml:space="preserve"> </v>
          </cell>
          <cell r="Y609" t="str">
            <v xml:space="preserve"> </v>
          </cell>
          <cell r="Z609" t="str">
            <v xml:space="preserve"> </v>
          </cell>
          <cell r="AA609">
            <v>2</v>
          </cell>
        </row>
        <row r="610">
          <cell r="A610">
            <v>171003</v>
          </cell>
          <cell r="B610" t="str">
            <v xml:space="preserve"> </v>
          </cell>
          <cell r="C610" t="str">
            <v xml:space="preserve"> </v>
          </cell>
          <cell r="D610" t="str">
            <v xml:space="preserve"> </v>
          </cell>
          <cell r="E610" t="str">
            <v xml:space="preserve"> </v>
          </cell>
          <cell r="F610" t="str">
            <v xml:space="preserve"> </v>
          </cell>
          <cell r="G610" t="str">
            <v xml:space="preserve"> </v>
          </cell>
          <cell r="H610" t="str">
            <v xml:space="preserve"> </v>
          </cell>
          <cell r="I610" t="str">
            <v xml:space="preserve"> </v>
          </cell>
          <cell r="J610" t="str">
            <v xml:space="preserve"> </v>
          </cell>
          <cell r="K610" t="str">
            <v xml:space="preserve"> </v>
          </cell>
          <cell r="L610" t="str">
            <v xml:space="preserve"> </v>
          </cell>
          <cell r="M610" t="str">
            <v xml:space="preserve"> </v>
          </cell>
          <cell r="N610" t="str">
            <v xml:space="preserve"> </v>
          </cell>
          <cell r="O610" t="str">
            <v xml:space="preserve"> </v>
          </cell>
          <cell r="P610" t="str">
            <v xml:space="preserve"> </v>
          </cell>
          <cell r="Q610" t="str">
            <v xml:space="preserve"> </v>
          </cell>
          <cell r="R610" t="str">
            <v>Y</v>
          </cell>
          <cell r="S610" t="str">
            <v xml:space="preserve"> </v>
          </cell>
          <cell r="T610" t="str">
            <v xml:space="preserve"> </v>
          </cell>
          <cell r="U610" t="str">
            <v xml:space="preserve"> </v>
          </cell>
          <cell r="V610" t="str">
            <v xml:space="preserve"> </v>
          </cell>
          <cell r="W610" t="str">
            <v xml:space="preserve"> </v>
          </cell>
          <cell r="X610" t="str">
            <v xml:space="preserve"> </v>
          </cell>
          <cell r="Y610" t="str">
            <v xml:space="preserve"> </v>
          </cell>
          <cell r="Z610" t="str">
            <v xml:space="preserve"> </v>
          </cell>
          <cell r="AA610">
            <v>2</v>
          </cell>
        </row>
        <row r="611">
          <cell r="A611">
            <v>171149</v>
          </cell>
          <cell r="B611" t="str">
            <v xml:space="preserve"> </v>
          </cell>
          <cell r="C611" t="str">
            <v xml:space="preserve"> </v>
          </cell>
          <cell r="D611" t="str">
            <v xml:space="preserve"> </v>
          </cell>
          <cell r="E611" t="str">
            <v xml:space="preserve"> </v>
          </cell>
          <cell r="F611" t="str">
            <v xml:space="preserve"> </v>
          </cell>
          <cell r="G611" t="str">
            <v xml:space="preserve"> </v>
          </cell>
          <cell r="H611" t="str">
            <v xml:space="preserve"> </v>
          </cell>
          <cell r="I611" t="str">
            <v xml:space="preserve"> </v>
          </cell>
          <cell r="J611" t="str">
            <v xml:space="preserve"> </v>
          </cell>
          <cell r="K611" t="str">
            <v xml:space="preserve"> </v>
          </cell>
          <cell r="L611" t="str">
            <v xml:space="preserve"> </v>
          </cell>
          <cell r="M611" t="str">
            <v xml:space="preserve"> </v>
          </cell>
          <cell r="N611" t="str">
            <v xml:space="preserve"> </v>
          </cell>
          <cell r="O611" t="str">
            <v xml:space="preserve"> </v>
          </cell>
          <cell r="P611" t="str">
            <v xml:space="preserve"> </v>
          </cell>
          <cell r="Q611" t="str">
            <v xml:space="preserve"> </v>
          </cell>
          <cell r="R611" t="str">
            <v xml:space="preserve"> </v>
          </cell>
          <cell r="S611" t="str">
            <v xml:space="preserve"> </v>
          </cell>
          <cell r="T611" t="str">
            <v>Y</v>
          </cell>
          <cell r="U611" t="str">
            <v xml:space="preserve"> </v>
          </cell>
          <cell r="V611" t="str">
            <v xml:space="preserve"> </v>
          </cell>
          <cell r="W611" t="str">
            <v xml:space="preserve"> </v>
          </cell>
          <cell r="X611" t="str">
            <v xml:space="preserve"> </v>
          </cell>
          <cell r="Y611" t="str">
            <v xml:space="preserve"> </v>
          </cell>
          <cell r="Z611" t="str">
            <v xml:space="preserve"> </v>
          </cell>
          <cell r="AA611">
            <v>4</v>
          </cell>
        </row>
        <row r="612">
          <cell r="A612">
            <v>171035</v>
          </cell>
          <cell r="B612" t="str">
            <v xml:space="preserve"> </v>
          </cell>
          <cell r="C612" t="str">
            <v xml:space="preserve"> </v>
          </cell>
          <cell r="D612" t="str">
            <v xml:space="preserve"> </v>
          </cell>
          <cell r="E612" t="str">
            <v xml:space="preserve"> </v>
          </cell>
          <cell r="F612" t="str">
            <v xml:space="preserve"> </v>
          </cell>
          <cell r="G612" t="str">
            <v xml:space="preserve"> </v>
          </cell>
          <cell r="H612" t="str">
            <v xml:space="preserve"> </v>
          </cell>
          <cell r="I612" t="str">
            <v xml:space="preserve"> </v>
          </cell>
          <cell r="J612" t="str">
            <v xml:space="preserve"> </v>
          </cell>
          <cell r="K612" t="str">
            <v xml:space="preserve"> </v>
          </cell>
          <cell r="L612" t="str">
            <v xml:space="preserve"> </v>
          </cell>
          <cell r="M612" t="str">
            <v xml:space="preserve"> </v>
          </cell>
          <cell r="N612" t="str">
            <v xml:space="preserve"> </v>
          </cell>
          <cell r="O612" t="str">
            <v xml:space="preserve"> </v>
          </cell>
          <cell r="P612" t="str">
            <v xml:space="preserve"> </v>
          </cell>
          <cell r="Q612" t="str">
            <v xml:space="preserve"> </v>
          </cell>
          <cell r="R612" t="str">
            <v>Y</v>
          </cell>
          <cell r="S612" t="str">
            <v xml:space="preserve"> </v>
          </cell>
          <cell r="T612" t="str">
            <v xml:space="preserve"> </v>
          </cell>
          <cell r="U612" t="str">
            <v xml:space="preserve"> </v>
          </cell>
          <cell r="V612" t="str">
            <v xml:space="preserve"> </v>
          </cell>
          <cell r="W612" t="str">
            <v xml:space="preserve"> </v>
          </cell>
          <cell r="X612" t="str">
            <v xml:space="preserve"> </v>
          </cell>
          <cell r="Y612" t="str">
            <v xml:space="preserve"> </v>
          </cell>
          <cell r="Z612" t="str">
            <v xml:space="preserve"> </v>
          </cell>
          <cell r="AA612">
            <v>2</v>
          </cell>
        </row>
        <row r="613">
          <cell r="A613">
            <v>171037</v>
          </cell>
          <cell r="B613" t="str">
            <v xml:space="preserve"> </v>
          </cell>
          <cell r="C613" t="str">
            <v xml:space="preserve"> </v>
          </cell>
          <cell r="D613" t="str">
            <v xml:space="preserve"> </v>
          </cell>
          <cell r="E613" t="str">
            <v xml:space="preserve"> </v>
          </cell>
          <cell r="F613" t="str">
            <v xml:space="preserve"> </v>
          </cell>
          <cell r="G613" t="str">
            <v xml:space="preserve"> </v>
          </cell>
          <cell r="H613" t="str">
            <v xml:space="preserve"> </v>
          </cell>
          <cell r="I613" t="str">
            <v xml:space="preserve"> </v>
          </cell>
          <cell r="J613" t="str">
            <v xml:space="preserve"> </v>
          </cell>
          <cell r="K613" t="str">
            <v xml:space="preserve"> </v>
          </cell>
          <cell r="L613" t="str">
            <v xml:space="preserve"> </v>
          </cell>
          <cell r="M613" t="str">
            <v xml:space="preserve"> </v>
          </cell>
          <cell r="N613" t="str">
            <v xml:space="preserve"> </v>
          </cell>
          <cell r="O613" t="str">
            <v xml:space="preserve"> </v>
          </cell>
          <cell r="P613" t="str">
            <v xml:space="preserve"> </v>
          </cell>
          <cell r="Q613" t="str">
            <v xml:space="preserve"> </v>
          </cell>
          <cell r="R613" t="str">
            <v>Y</v>
          </cell>
          <cell r="S613" t="str">
            <v xml:space="preserve"> </v>
          </cell>
          <cell r="T613" t="str">
            <v xml:space="preserve"> </v>
          </cell>
          <cell r="U613" t="str">
            <v xml:space="preserve"> </v>
          </cell>
          <cell r="V613" t="str">
            <v xml:space="preserve"> </v>
          </cell>
          <cell r="W613" t="str">
            <v xml:space="preserve"> </v>
          </cell>
          <cell r="X613" t="str">
            <v xml:space="preserve"> </v>
          </cell>
          <cell r="Y613" t="str">
            <v xml:space="preserve"> </v>
          </cell>
          <cell r="Z613" t="str">
            <v xml:space="preserve"> </v>
          </cell>
          <cell r="AA613">
            <v>2</v>
          </cell>
        </row>
        <row r="614">
          <cell r="A614">
            <v>171036</v>
          </cell>
          <cell r="B614" t="str">
            <v xml:space="preserve"> </v>
          </cell>
          <cell r="C614" t="str">
            <v xml:space="preserve"> </v>
          </cell>
          <cell r="D614" t="str">
            <v xml:space="preserve"> </v>
          </cell>
          <cell r="E614" t="str">
            <v xml:space="preserve"> </v>
          </cell>
          <cell r="F614" t="str">
            <v xml:space="preserve"> </v>
          </cell>
          <cell r="G614" t="str">
            <v xml:space="preserve"> </v>
          </cell>
          <cell r="H614" t="str">
            <v xml:space="preserve"> </v>
          </cell>
          <cell r="I614" t="str">
            <v xml:space="preserve"> </v>
          </cell>
          <cell r="J614" t="str">
            <v xml:space="preserve"> </v>
          </cell>
          <cell r="K614" t="str">
            <v xml:space="preserve"> </v>
          </cell>
          <cell r="L614" t="str">
            <v xml:space="preserve"> </v>
          </cell>
          <cell r="M614" t="str">
            <v xml:space="preserve"> </v>
          </cell>
          <cell r="N614" t="str">
            <v xml:space="preserve"> </v>
          </cell>
          <cell r="O614" t="str">
            <v xml:space="preserve"> </v>
          </cell>
          <cell r="P614" t="str">
            <v xml:space="preserve"> </v>
          </cell>
          <cell r="Q614" t="str">
            <v xml:space="preserve"> </v>
          </cell>
          <cell r="R614" t="str">
            <v>Y</v>
          </cell>
          <cell r="S614" t="str">
            <v xml:space="preserve"> </v>
          </cell>
          <cell r="T614" t="str">
            <v xml:space="preserve"> </v>
          </cell>
          <cell r="U614" t="str">
            <v xml:space="preserve"> </v>
          </cell>
          <cell r="V614" t="str">
            <v xml:space="preserve"> </v>
          </cell>
          <cell r="W614" t="str">
            <v xml:space="preserve"> </v>
          </cell>
          <cell r="X614" t="str">
            <v xml:space="preserve"> </v>
          </cell>
          <cell r="Y614" t="str">
            <v xml:space="preserve"> </v>
          </cell>
          <cell r="Z614" t="str">
            <v xml:space="preserve"> </v>
          </cell>
          <cell r="AA614">
            <v>2</v>
          </cell>
        </row>
        <row r="615">
          <cell r="A615">
            <v>171039</v>
          </cell>
          <cell r="B615" t="str">
            <v xml:space="preserve"> </v>
          </cell>
          <cell r="C615" t="str">
            <v xml:space="preserve"> </v>
          </cell>
          <cell r="D615" t="str">
            <v xml:space="preserve"> </v>
          </cell>
          <cell r="E615" t="str">
            <v xml:space="preserve"> </v>
          </cell>
          <cell r="F615" t="str">
            <v xml:space="preserve"> </v>
          </cell>
          <cell r="G615" t="str">
            <v xml:space="preserve"> </v>
          </cell>
          <cell r="H615" t="str">
            <v xml:space="preserve"> </v>
          </cell>
          <cell r="I615" t="str">
            <v xml:space="preserve"> </v>
          </cell>
          <cell r="J615" t="str">
            <v xml:space="preserve"> </v>
          </cell>
          <cell r="K615" t="str">
            <v xml:space="preserve"> </v>
          </cell>
          <cell r="L615" t="str">
            <v>Y</v>
          </cell>
          <cell r="M615" t="str">
            <v xml:space="preserve"> </v>
          </cell>
          <cell r="N615" t="str">
            <v xml:space="preserve"> </v>
          </cell>
          <cell r="O615" t="str">
            <v xml:space="preserve"> </v>
          </cell>
          <cell r="P615" t="str">
            <v xml:space="preserve"> </v>
          </cell>
          <cell r="Q615" t="str">
            <v xml:space="preserve"> </v>
          </cell>
          <cell r="R615" t="str">
            <v xml:space="preserve"> </v>
          </cell>
          <cell r="S615" t="str">
            <v xml:space="preserve"> </v>
          </cell>
          <cell r="T615" t="str">
            <v xml:space="preserve"> </v>
          </cell>
          <cell r="U615" t="str">
            <v xml:space="preserve"> </v>
          </cell>
          <cell r="V615" t="str">
            <v xml:space="preserve"> </v>
          </cell>
          <cell r="W615" t="str">
            <v xml:space="preserve"> </v>
          </cell>
          <cell r="X615" t="str">
            <v xml:space="preserve"> </v>
          </cell>
          <cell r="Y615" t="str">
            <v xml:space="preserve"> </v>
          </cell>
          <cell r="Z615" t="str">
            <v xml:space="preserve"> </v>
          </cell>
          <cell r="AA615">
            <v>1</v>
          </cell>
        </row>
        <row r="616">
          <cell r="A616">
            <v>171016</v>
          </cell>
          <cell r="B616" t="str">
            <v xml:space="preserve"> </v>
          </cell>
          <cell r="C616" t="str">
            <v xml:space="preserve"> </v>
          </cell>
          <cell r="D616" t="str">
            <v xml:space="preserve"> </v>
          </cell>
          <cell r="E616" t="str">
            <v xml:space="preserve"> </v>
          </cell>
          <cell r="F616" t="str">
            <v xml:space="preserve"> </v>
          </cell>
          <cell r="G616" t="str">
            <v xml:space="preserve"> </v>
          </cell>
          <cell r="H616" t="str">
            <v xml:space="preserve"> </v>
          </cell>
          <cell r="I616" t="str">
            <v xml:space="preserve"> </v>
          </cell>
          <cell r="J616" t="str">
            <v xml:space="preserve"> </v>
          </cell>
          <cell r="K616" t="str">
            <v xml:space="preserve"> </v>
          </cell>
          <cell r="L616" t="str">
            <v>Y</v>
          </cell>
          <cell r="M616" t="str">
            <v xml:space="preserve"> </v>
          </cell>
          <cell r="N616" t="str">
            <v xml:space="preserve"> </v>
          </cell>
          <cell r="O616" t="str">
            <v xml:space="preserve"> </v>
          </cell>
          <cell r="P616" t="str">
            <v xml:space="preserve"> </v>
          </cell>
          <cell r="Q616" t="str">
            <v xml:space="preserve"> </v>
          </cell>
          <cell r="R616" t="str">
            <v xml:space="preserve"> </v>
          </cell>
          <cell r="S616" t="str">
            <v xml:space="preserve"> </v>
          </cell>
          <cell r="T616" t="str">
            <v xml:space="preserve"> </v>
          </cell>
          <cell r="U616" t="str">
            <v xml:space="preserve"> </v>
          </cell>
          <cell r="V616" t="str">
            <v xml:space="preserve"> </v>
          </cell>
          <cell r="W616" t="str">
            <v xml:space="preserve"> </v>
          </cell>
          <cell r="X616" t="str">
            <v xml:space="preserve"> </v>
          </cell>
          <cell r="Y616" t="str">
            <v xml:space="preserve"> </v>
          </cell>
          <cell r="Z616" t="str">
            <v xml:space="preserve"> </v>
          </cell>
          <cell r="AA616">
            <v>1</v>
          </cell>
        </row>
        <row r="617">
          <cell r="A617">
            <v>171137</v>
          </cell>
          <cell r="B617" t="str">
            <v xml:space="preserve"> </v>
          </cell>
          <cell r="C617" t="str">
            <v xml:space="preserve"> </v>
          </cell>
          <cell r="D617" t="str">
            <v xml:space="preserve"> </v>
          </cell>
          <cell r="E617" t="str">
            <v xml:space="preserve"> </v>
          </cell>
          <cell r="F617" t="str">
            <v xml:space="preserve"> </v>
          </cell>
          <cell r="G617" t="str">
            <v xml:space="preserve"> </v>
          </cell>
          <cell r="H617" t="str">
            <v xml:space="preserve"> </v>
          </cell>
          <cell r="I617" t="str">
            <v xml:space="preserve"> </v>
          </cell>
          <cell r="J617" t="str">
            <v xml:space="preserve"> </v>
          </cell>
          <cell r="K617" t="str">
            <v xml:space="preserve"> </v>
          </cell>
          <cell r="L617" t="str">
            <v>Y</v>
          </cell>
          <cell r="M617" t="str">
            <v xml:space="preserve"> </v>
          </cell>
          <cell r="N617" t="str">
            <v xml:space="preserve"> </v>
          </cell>
          <cell r="O617" t="str">
            <v xml:space="preserve"> </v>
          </cell>
          <cell r="P617" t="str">
            <v xml:space="preserve"> </v>
          </cell>
          <cell r="Q617" t="str">
            <v xml:space="preserve"> </v>
          </cell>
          <cell r="R617" t="str">
            <v xml:space="preserve"> </v>
          </cell>
          <cell r="S617" t="str">
            <v xml:space="preserve"> </v>
          </cell>
          <cell r="T617" t="str">
            <v xml:space="preserve"> </v>
          </cell>
          <cell r="U617" t="str">
            <v xml:space="preserve"> </v>
          </cell>
          <cell r="V617" t="str">
            <v xml:space="preserve"> </v>
          </cell>
          <cell r="W617" t="str">
            <v xml:space="preserve"> </v>
          </cell>
          <cell r="X617" t="str">
            <v xml:space="preserve"> </v>
          </cell>
          <cell r="Y617" t="str">
            <v xml:space="preserve"> </v>
          </cell>
          <cell r="Z617" t="str">
            <v xml:space="preserve"> </v>
          </cell>
          <cell r="AA617">
            <v>1</v>
          </cell>
        </row>
        <row r="618">
          <cell r="A618">
            <v>171138</v>
          </cell>
          <cell r="B618" t="str">
            <v xml:space="preserve"> </v>
          </cell>
          <cell r="C618" t="str">
            <v xml:space="preserve"> </v>
          </cell>
          <cell r="D618" t="str">
            <v xml:space="preserve"> </v>
          </cell>
          <cell r="E618" t="str">
            <v xml:space="preserve"> </v>
          </cell>
          <cell r="F618" t="str">
            <v xml:space="preserve"> </v>
          </cell>
          <cell r="G618" t="str">
            <v xml:space="preserve"> </v>
          </cell>
          <cell r="H618" t="str">
            <v xml:space="preserve"> </v>
          </cell>
          <cell r="I618" t="str">
            <v xml:space="preserve"> </v>
          </cell>
          <cell r="J618" t="str">
            <v xml:space="preserve"> </v>
          </cell>
          <cell r="K618" t="str">
            <v xml:space="preserve"> </v>
          </cell>
          <cell r="L618" t="str">
            <v xml:space="preserve"> </v>
          </cell>
          <cell r="M618" t="str">
            <v>Y</v>
          </cell>
          <cell r="N618" t="str">
            <v xml:space="preserve"> </v>
          </cell>
          <cell r="O618" t="str">
            <v xml:space="preserve"> </v>
          </cell>
          <cell r="P618" t="str">
            <v xml:space="preserve"> </v>
          </cell>
          <cell r="Q618" t="str">
            <v xml:space="preserve"> </v>
          </cell>
          <cell r="R618" t="str">
            <v xml:space="preserve"> </v>
          </cell>
          <cell r="S618" t="str">
            <v xml:space="preserve"> </v>
          </cell>
          <cell r="T618" t="str">
            <v xml:space="preserve"> </v>
          </cell>
          <cell r="U618" t="str">
            <v xml:space="preserve"> </v>
          </cell>
          <cell r="V618" t="str">
            <v xml:space="preserve"> </v>
          </cell>
          <cell r="W618" t="str">
            <v xml:space="preserve"> </v>
          </cell>
          <cell r="X618" t="str">
            <v xml:space="preserve"> </v>
          </cell>
          <cell r="Y618" t="str">
            <v xml:space="preserve"> </v>
          </cell>
          <cell r="Z618" t="str">
            <v xml:space="preserve"> </v>
          </cell>
          <cell r="AA618">
            <v>2</v>
          </cell>
        </row>
        <row r="619">
          <cell r="A619">
            <v>171143</v>
          </cell>
          <cell r="B619" t="str">
            <v xml:space="preserve"> </v>
          </cell>
          <cell r="C619" t="str">
            <v xml:space="preserve"> </v>
          </cell>
          <cell r="D619" t="str">
            <v xml:space="preserve"> </v>
          </cell>
          <cell r="E619" t="str">
            <v xml:space="preserve"> </v>
          </cell>
          <cell r="F619" t="str">
            <v xml:space="preserve"> </v>
          </cell>
          <cell r="G619" t="str">
            <v xml:space="preserve"> </v>
          </cell>
          <cell r="H619" t="str">
            <v xml:space="preserve"> </v>
          </cell>
          <cell r="I619" t="str">
            <v xml:space="preserve"> </v>
          </cell>
          <cell r="J619" t="str">
            <v xml:space="preserve"> </v>
          </cell>
          <cell r="K619" t="str">
            <v xml:space="preserve"> </v>
          </cell>
          <cell r="L619" t="str">
            <v xml:space="preserve"> </v>
          </cell>
          <cell r="M619" t="str">
            <v xml:space="preserve"> </v>
          </cell>
          <cell r="N619" t="str">
            <v>Y</v>
          </cell>
          <cell r="O619" t="str">
            <v xml:space="preserve"> </v>
          </cell>
          <cell r="P619" t="str">
            <v xml:space="preserve"> </v>
          </cell>
          <cell r="Q619" t="str">
            <v xml:space="preserve"> </v>
          </cell>
          <cell r="R619" t="str">
            <v xml:space="preserve"> </v>
          </cell>
          <cell r="S619" t="str">
            <v xml:space="preserve"> </v>
          </cell>
          <cell r="T619" t="str">
            <v xml:space="preserve"> </v>
          </cell>
          <cell r="U619" t="str">
            <v xml:space="preserve"> </v>
          </cell>
          <cell r="V619" t="str">
            <v xml:space="preserve"> </v>
          </cell>
          <cell r="W619" t="str">
            <v xml:space="preserve"> </v>
          </cell>
          <cell r="X619" t="str">
            <v xml:space="preserve"> </v>
          </cell>
          <cell r="Y619" t="str">
            <v xml:space="preserve"> </v>
          </cell>
          <cell r="Z619" t="str">
            <v xml:space="preserve"> </v>
          </cell>
          <cell r="AA619">
            <v>3</v>
          </cell>
        </row>
        <row r="620">
          <cell r="A620">
            <v>171139</v>
          </cell>
          <cell r="B620" t="str">
            <v xml:space="preserve"> </v>
          </cell>
          <cell r="C620" t="str">
            <v xml:space="preserve"> </v>
          </cell>
          <cell r="D620" t="str">
            <v xml:space="preserve"> </v>
          </cell>
          <cell r="E620" t="str">
            <v xml:space="preserve"> </v>
          </cell>
          <cell r="F620" t="str">
            <v xml:space="preserve"> </v>
          </cell>
          <cell r="G620" t="str">
            <v xml:space="preserve"> </v>
          </cell>
          <cell r="H620" t="str">
            <v xml:space="preserve"> </v>
          </cell>
          <cell r="I620" t="str">
            <v xml:space="preserve"> </v>
          </cell>
          <cell r="J620" t="str">
            <v xml:space="preserve"> </v>
          </cell>
          <cell r="K620" t="str">
            <v xml:space="preserve"> </v>
          </cell>
          <cell r="L620" t="str">
            <v xml:space="preserve"> </v>
          </cell>
          <cell r="M620" t="str">
            <v xml:space="preserve"> </v>
          </cell>
          <cell r="N620" t="str">
            <v xml:space="preserve"> </v>
          </cell>
          <cell r="O620" t="str">
            <v>Y</v>
          </cell>
          <cell r="P620" t="str">
            <v xml:space="preserve"> </v>
          </cell>
          <cell r="Q620" t="str">
            <v xml:space="preserve"> </v>
          </cell>
          <cell r="R620" t="str">
            <v xml:space="preserve"> </v>
          </cell>
          <cell r="S620" t="str">
            <v xml:space="preserve"> </v>
          </cell>
          <cell r="T620" t="str">
            <v xml:space="preserve"> </v>
          </cell>
          <cell r="U620" t="str">
            <v xml:space="preserve"> </v>
          </cell>
          <cell r="V620" t="str">
            <v xml:space="preserve"> </v>
          </cell>
          <cell r="W620" t="str">
            <v xml:space="preserve"> </v>
          </cell>
          <cell r="X620" t="str">
            <v xml:space="preserve"> </v>
          </cell>
          <cell r="Y620" t="str">
            <v xml:space="preserve"> </v>
          </cell>
          <cell r="Z620" t="str">
            <v xml:space="preserve"> </v>
          </cell>
          <cell r="AA620">
            <v>4</v>
          </cell>
        </row>
        <row r="621">
          <cell r="A621">
            <v>171144</v>
          </cell>
          <cell r="B621" t="str">
            <v xml:space="preserve"> </v>
          </cell>
          <cell r="C621" t="str">
            <v xml:space="preserve"> </v>
          </cell>
          <cell r="D621" t="str">
            <v xml:space="preserve"> </v>
          </cell>
          <cell r="E621" t="str">
            <v xml:space="preserve"> </v>
          </cell>
          <cell r="F621" t="str">
            <v xml:space="preserve"> </v>
          </cell>
          <cell r="G621" t="str">
            <v xml:space="preserve"> </v>
          </cell>
          <cell r="H621" t="str">
            <v xml:space="preserve"> </v>
          </cell>
          <cell r="I621" t="str">
            <v xml:space="preserve"> </v>
          </cell>
          <cell r="J621" t="str">
            <v xml:space="preserve"> </v>
          </cell>
          <cell r="K621" t="str">
            <v xml:space="preserve"> </v>
          </cell>
          <cell r="L621" t="str">
            <v>Y</v>
          </cell>
          <cell r="M621" t="str">
            <v xml:space="preserve"> </v>
          </cell>
          <cell r="N621" t="str">
            <v xml:space="preserve"> </v>
          </cell>
          <cell r="O621" t="str">
            <v xml:space="preserve"> </v>
          </cell>
          <cell r="P621" t="str">
            <v xml:space="preserve"> </v>
          </cell>
          <cell r="Q621" t="str">
            <v xml:space="preserve"> </v>
          </cell>
          <cell r="R621" t="str">
            <v xml:space="preserve"> </v>
          </cell>
          <cell r="S621" t="str">
            <v xml:space="preserve"> </v>
          </cell>
          <cell r="T621" t="str">
            <v xml:space="preserve"> </v>
          </cell>
          <cell r="U621" t="str">
            <v xml:space="preserve"> </v>
          </cell>
          <cell r="V621" t="str">
            <v xml:space="preserve"> </v>
          </cell>
          <cell r="W621" t="str">
            <v xml:space="preserve"> </v>
          </cell>
          <cell r="X621" t="str">
            <v xml:space="preserve"> </v>
          </cell>
          <cell r="Y621" t="str">
            <v xml:space="preserve"> </v>
          </cell>
          <cell r="Z621" t="str">
            <v xml:space="preserve"> </v>
          </cell>
          <cell r="AA621">
            <v>1</v>
          </cell>
        </row>
        <row r="622">
          <cell r="A622">
            <v>171145</v>
          </cell>
          <cell r="B622" t="str">
            <v xml:space="preserve"> </v>
          </cell>
          <cell r="C622" t="str">
            <v xml:space="preserve"> </v>
          </cell>
          <cell r="D622" t="str">
            <v xml:space="preserve"> </v>
          </cell>
          <cell r="E622" t="str">
            <v xml:space="preserve"> </v>
          </cell>
          <cell r="F622" t="str">
            <v xml:space="preserve"> </v>
          </cell>
          <cell r="G622" t="str">
            <v xml:space="preserve"> </v>
          </cell>
          <cell r="H622" t="str">
            <v xml:space="preserve"> </v>
          </cell>
          <cell r="I622" t="str">
            <v xml:space="preserve"> </v>
          </cell>
          <cell r="J622" t="str">
            <v xml:space="preserve"> </v>
          </cell>
          <cell r="K622" t="str">
            <v xml:space="preserve"> </v>
          </cell>
          <cell r="L622" t="str">
            <v xml:space="preserve"> </v>
          </cell>
          <cell r="M622" t="str">
            <v>Y</v>
          </cell>
          <cell r="N622" t="str">
            <v xml:space="preserve"> </v>
          </cell>
          <cell r="O622" t="str">
            <v xml:space="preserve"> </v>
          </cell>
          <cell r="P622" t="str">
            <v xml:space="preserve"> </v>
          </cell>
          <cell r="Q622" t="str">
            <v xml:space="preserve"> </v>
          </cell>
          <cell r="R622" t="str">
            <v xml:space="preserve"> </v>
          </cell>
          <cell r="S622" t="str">
            <v xml:space="preserve"> </v>
          </cell>
          <cell r="T622" t="str">
            <v xml:space="preserve"> </v>
          </cell>
          <cell r="U622" t="str">
            <v xml:space="preserve"> </v>
          </cell>
          <cell r="V622" t="str">
            <v xml:space="preserve"> </v>
          </cell>
          <cell r="W622" t="str">
            <v xml:space="preserve"> </v>
          </cell>
          <cell r="X622" t="str">
            <v xml:space="preserve"> </v>
          </cell>
          <cell r="Y622" t="str">
            <v xml:space="preserve"> </v>
          </cell>
          <cell r="Z622" t="str">
            <v xml:space="preserve"> </v>
          </cell>
          <cell r="AA622">
            <v>2</v>
          </cell>
        </row>
        <row r="623">
          <cell r="A623">
            <v>171140</v>
          </cell>
          <cell r="B623" t="str">
            <v xml:space="preserve"> </v>
          </cell>
          <cell r="C623" t="str">
            <v xml:space="preserve"> </v>
          </cell>
          <cell r="D623" t="str">
            <v xml:space="preserve"> </v>
          </cell>
          <cell r="E623" t="str">
            <v xml:space="preserve"> </v>
          </cell>
          <cell r="F623" t="str">
            <v xml:space="preserve"> </v>
          </cell>
          <cell r="G623" t="str">
            <v xml:space="preserve"> </v>
          </cell>
          <cell r="H623" t="str">
            <v xml:space="preserve"> </v>
          </cell>
          <cell r="I623" t="str">
            <v xml:space="preserve"> </v>
          </cell>
          <cell r="J623" t="str">
            <v xml:space="preserve"> </v>
          </cell>
          <cell r="K623" t="str">
            <v xml:space="preserve"> </v>
          </cell>
          <cell r="L623" t="str">
            <v xml:space="preserve"> </v>
          </cell>
          <cell r="M623" t="str">
            <v xml:space="preserve"> </v>
          </cell>
          <cell r="N623" t="str">
            <v>Y</v>
          </cell>
          <cell r="O623" t="str">
            <v xml:space="preserve"> </v>
          </cell>
          <cell r="P623" t="str">
            <v xml:space="preserve"> </v>
          </cell>
          <cell r="Q623" t="str">
            <v xml:space="preserve"> </v>
          </cell>
          <cell r="R623" t="str">
            <v xml:space="preserve"> </v>
          </cell>
          <cell r="S623" t="str">
            <v xml:space="preserve"> </v>
          </cell>
          <cell r="T623" t="str">
            <v xml:space="preserve"> </v>
          </cell>
          <cell r="U623" t="str">
            <v xml:space="preserve"> </v>
          </cell>
          <cell r="V623" t="str">
            <v xml:space="preserve"> </v>
          </cell>
          <cell r="W623" t="str">
            <v xml:space="preserve"> </v>
          </cell>
          <cell r="X623" t="str">
            <v xml:space="preserve"> </v>
          </cell>
          <cell r="Y623" t="str">
            <v xml:space="preserve"> </v>
          </cell>
          <cell r="Z623" t="str">
            <v xml:space="preserve"> </v>
          </cell>
          <cell r="AA623">
            <v>3</v>
          </cell>
        </row>
        <row r="624">
          <cell r="A624">
            <v>171141</v>
          </cell>
          <cell r="B624" t="str">
            <v xml:space="preserve"> </v>
          </cell>
          <cell r="C624" t="str">
            <v xml:space="preserve"> </v>
          </cell>
          <cell r="D624" t="str">
            <v xml:space="preserve"> </v>
          </cell>
          <cell r="E624" t="str">
            <v xml:space="preserve"> </v>
          </cell>
          <cell r="F624" t="str">
            <v xml:space="preserve"> </v>
          </cell>
          <cell r="G624" t="str">
            <v xml:space="preserve"> </v>
          </cell>
          <cell r="H624" t="str">
            <v xml:space="preserve"> </v>
          </cell>
          <cell r="I624" t="str">
            <v xml:space="preserve"> </v>
          </cell>
          <cell r="J624" t="str">
            <v xml:space="preserve"> </v>
          </cell>
          <cell r="K624" t="str">
            <v xml:space="preserve"> </v>
          </cell>
          <cell r="L624" t="str">
            <v xml:space="preserve"> </v>
          </cell>
          <cell r="M624" t="str">
            <v xml:space="preserve"> </v>
          </cell>
          <cell r="N624" t="str">
            <v xml:space="preserve"> </v>
          </cell>
          <cell r="O624" t="str">
            <v>Y</v>
          </cell>
          <cell r="P624" t="str">
            <v xml:space="preserve"> </v>
          </cell>
          <cell r="Q624" t="str">
            <v xml:space="preserve"> </v>
          </cell>
          <cell r="R624" t="str">
            <v xml:space="preserve"> </v>
          </cell>
          <cell r="S624" t="str">
            <v xml:space="preserve"> </v>
          </cell>
          <cell r="T624" t="str">
            <v xml:space="preserve"> </v>
          </cell>
          <cell r="U624" t="str">
            <v xml:space="preserve"> </v>
          </cell>
          <cell r="V624" t="str">
            <v xml:space="preserve"> </v>
          </cell>
          <cell r="W624" t="str">
            <v xml:space="preserve"> </v>
          </cell>
          <cell r="X624" t="str">
            <v xml:space="preserve"> </v>
          </cell>
          <cell r="Y624" t="str">
            <v xml:space="preserve"> </v>
          </cell>
          <cell r="Z624" t="str">
            <v xml:space="preserve"> </v>
          </cell>
          <cell r="AA624">
            <v>4</v>
          </cell>
        </row>
        <row r="625">
          <cell r="A625">
            <v>171142</v>
          </cell>
          <cell r="B625" t="str">
            <v xml:space="preserve"> </v>
          </cell>
          <cell r="C625" t="str">
            <v xml:space="preserve"> </v>
          </cell>
          <cell r="D625" t="str">
            <v xml:space="preserve"> </v>
          </cell>
          <cell r="E625" t="str">
            <v xml:space="preserve"> </v>
          </cell>
          <cell r="F625" t="str">
            <v xml:space="preserve"> </v>
          </cell>
          <cell r="G625" t="str">
            <v xml:space="preserve"> </v>
          </cell>
          <cell r="H625" t="str">
            <v xml:space="preserve"> </v>
          </cell>
          <cell r="I625" t="str">
            <v xml:space="preserve"> </v>
          </cell>
          <cell r="J625" t="str">
            <v xml:space="preserve"> </v>
          </cell>
          <cell r="K625" t="str">
            <v xml:space="preserve"> </v>
          </cell>
          <cell r="L625" t="str">
            <v>Y</v>
          </cell>
          <cell r="M625" t="str">
            <v xml:space="preserve"> </v>
          </cell>
          <cell r="N625" t="str">
            <v xml:space="preserve"> </v>
          </cell>
          <cell r="O625" t="str">
            <v xml:space="preserve"> </v>
          </cell>
          <cell r="P625" t="str">
            <v xml:space="preserve"> </v>
          </cell>
          <cell r="Q625" t="str">
            <v xml:space="preserve"> </v>
          </cell>
          <cell r="R625" t="str">
            <v xml:space="preserve"> </v>
          </cell>
          <cell r="S625" t="str">
            <v xml:space="preserve"> </v>
          </cell>
          <cell r="T625" t="str">
            <v xml:space="preserve"> </v>
          </cell>
          <cell r="U625" t="str">
            <v xml:space="preserve"> </v>
          </cell>
          <cell r="V625" t="str">
            <v xml:space="preserve"> </v>
          </cell>
          <cell r="W625" t="str">
            <v xml:space="preserve"> </v>
          </cell>
          <cell r="X625" t="str">
            <v xml:space="preserve"> </v>
          </cell>
          <cell r="Y625" t="str">
            <v xml:space="preserve"> </v>
          </cell>
          <cell r="Z625" t="str">
            <v xml:space="preserve"> </v>
          </cell>
          <cell r="AA625">
            <v>1</v>
          </cell>
        </row>
        <row r="626">
          <cell r="A626">
            <v>171146</v>
          </cell>
          <cell r="B626" t="str">
            <v xml:space="preserve"> </v>
          </cell>
          <cell r="C626" t="str">
            <v xml:space="preserve"> </v>
          </cell>
          <cell r="D626" t="str">
            <v xml:space="preserve"> </v>
          </cell>
          <cell r="E626" t="str">
            <v xml:space="preserve"> </v>
          </cell>
          <cell r="F626" t="str">
            <v xml:space="preserve"> </v>
          </cell>
          <cell r="G626" t="str">
            <v xml:space="preserve"> </v>
          </cell>
          <cell r="H626" t="str">
            <v xml:space="preserve"> </v>
          </cell>
          <cell r="I626" t="str">
            <v xml:space="preserve"> </v>
          </cell>
          <cell r="J626" t="str">
            <v xml:space="preserve"> </v>
          </cell>
          <cell r="K626" t="str">
            <v xml:space="preserve"> </v>
          </cell>
          <cell r="L626" t="str">
            <v xml:space="preserve"> </v>
          </cell>
          <cell r="M626" t="str">
            <v>Y</v>
          </cell>
          <cell r="N626" t="str">
            <v xml:space="preserve"> </v>
          </cell>
          <cell r="O626" t="str">
            <v xml:space="preserve"> </v>
          </cell>
          <cell r="P626" t="str">
            <v xml:space="preserve"> </v>
          </cell>
          <cell r="Q626" t="str">
            <v xml:space="preserve"> </v>
          </cell>
          <cell r="R626" t="str">
            <v xml:space="preserve"> </v>
          </cell>
          <cell r="S626" t="str">
            <v xml:space="preserve"> </v>
          </cell>
          <cell r="T626" t="str">
            <v xml:space="preserve"> </v>
          </cell>
          <cell r="U626" t="str">
            <v xml:space="preserve"> </v>
          </cell>
          <cell r="V626" t="str">
            <v xml:space="preserve"> </v>
          </cell>
          <cell r="W626" t="str">
            <v xml:space="preserve"> </v>
          </cell>
          <cell r="X626" t="str">
            <v xml:space="preserve"> </v>
          </cell>
          <cell r="Y626" t="str">
            <v xml:space="preserve"> </v>
          </cell>
          <cell r="Z626" t="str">
            <v xml:space="preserve"> </v>
          </cell>
          <cell r="AA626">
            <v>2</v>
          </cell>
        </row>
        <row r="627">
          <cell r="A627">
            <v>171131</v>
          </cell>
          <cell r="B627" t="str">
            <v xml:space="preserve"> </v>
          </cell>
          <cell r="C627" t="str">
            <v xml:space="preserve"> </v>
          </cell>
          <cell r="D627" t="str">
            <v xml:space="preserve"> </v>
          </cell>
          <cell r="E627" t="str">
            <v>Y</v>
          </cell>
          <cell r="F627" t="str">
            <v xml:space="preserve"> </v>
          </cell>
          <cell r="G627" t="str">
            <v xml:space="preserve"> </v>
          </cell>
          <cell r="H627" t="str">
            <v xml:space="preserve"> </v>
          </cell>
          <cell r="I627" t="str">
            <v xml:space="preserve"> </v>
          </cell>
          <cell r="J627" t="str">
            <v xml:space="preserve"> </v>
          </cell>
          <cell r="K627" t="str">
            <v xml:space="preserve"> </v>
          </cell>
          <cell r="L627" t="str">
            <v xml:space="preserve"> </v>
          </cell>
          <cell r="M627" t="str">
            <v xml:space="preserve"> </v>
          </cell>
          <cell r="N627" t="str">
            <v xml:space="preserve"> </v>
          </cell>
          <cell r="O627" t="str">
            <v xml:space="preserve"> </v>
          </cell>
          <cell r="P627" t="str">
            <v xml:space="preserve"> </v>
          </cell>
          <cell r="Q627" t="str">
            <v xml:space="preserve"> </v>
          </cell>
          <cell r="R627" t="str">
            <v xml:space="preserve"> </v>
          </cell>
          <cell r="S627" t="str">
            <v xml:space="preserve"> </v>
          </cell>
          <cell r="T627" t="str">
            <v xml:space="preserve"> </v>
          </cell>
          <cell r="U627" t="str">
            <v xml:space="preserve"> </v>
          </cell>
          <cell r="V627" t="str">
            <v xml:space="preserve"> </v>
          </cell>
          <cell r="W627" t="str">
            <v xml:space="preserve"> </v>
          </cell>
          <cell r="X627" t="str">
            <v xml:space="preserve"> </v>
          </cell>
          <cell r="Y627" t="str">
            <v xml:space="preserve"> </v>
          </cell>
          <cell r="Z627" t="str">
            <v xml:space="preserve"> </v>
          </cell>
          <cell r="AA627">
            <v>4</v>
          </cell>
        </row>
        <row r="628">
          <cell r="A628">
            <v>171132</v>
          </cell>
          <cell r="B628" t="str">
            <v xml:space="preserve"> </v>
          </cell>
          <cell r="C628" t="str">
            <v xml:space="preserve"> </v>
          </cell>
          <cell r="D628" t="str">
            <v xml:space="preserve"> </v>
          </cell>
          <cell r="E628" t="str">
            <v>Y</v>
          </cell>
          <cell r="F628" t="str">
            <v xml:space="preserve"> </v>
          </cell>
          <cell r="G628" t="str">
            <v xml:space="preserve"> </v>
          </cell>
          <cell r="H628" t="str">
            <v xml:space="preserve"> </v>
          </cell>
          <cell r="I628" t="str">
            <v xml:space="preserve"> </v>
          </cell>
          <cell r="J628" t="str">
            <v xml:space="preserve"> </v>
          </cell>
          <cell r="K628" t="str">
            <v xml:space="preserve"> </v>
          </cell>
          <cell r="L628" t="str">
            <v xml:space="preserve"> </v>
          </cell>
          <cell r="M628" t="str">
            <v xml:space="preserve"> </v>
          </cell>
          <cell r="N628" t="str">
            <v xml:space="preserve"> </v>
          </cell>
          <cell r="O628" t="str">
            <v xml:space="preserve"> </v>
          </cell>
          <cell r="P628" t="str">
            <v xml:space="preserve"> </v>
          </cell>
          <cell r="Q628" t="str">
            <v xml:space="preserve"> </v>
          </cell>
          <cell r="R628" t="str">
            <v xml:space="preserve"> </v>
          </cell>
          <cell r="S628" t="str">
            <v xml:space="preserve"> </v>
          </cell>
          <cell r="T628" t="str">
            <v xml:space="preserve"> </v>
          </cell>
          <cell r="U628" t="str">
            <v xml:space="preserve"> </v>
          </cell>
          <cell r="V628" t="str">
            <v xml:space="preserve"> </v>
          </cell>
          <cell r="W628" t="str">
            <v xml:space="preserve"> </v>
          </cell>
          <cell r="X628" t="str">
            <v xml:space="preserve"> </v>
          </cell>
          <cell r="Y628" t="str">
            <v xml:space="preserve"> </v>
          </cell>
          <cell r="Z628" t="str">
            <v xml:space="preserve"> </v>
          </cell>
          <cell r="AA628">
            <v>4</v>
          </cell>
        </row>
        <row r="629">
          <cell r="A629">
            <v>171099</v>
          </cell>
          <cell r="B629" t="str">
            <v xml:space="preserve"> </v>
          </cell>
          <cell r="C629" t="str">
            <v xml:space="preserve"> </v>
          </cell>
          <cell r="D629" t="str">
            <v>Y</v>
          </cell>
          <cell r="E629" t="str">
            <v xml:space="preserve"> </v>
          </cell>
          <cell r="F629" t="str">
            <v xml:space="preserve"> </v>
          </cell>
          <cell r="G629" t="str">
            <v xml:space="preserve"> </v>
          </cell>
          <cell r="H629" t="str">
            <v xml:space="preserve"> </v>
          </cell>
          <cell r="I629" t="str">
            <v xml:space="preserve"> </v>
          </cell>
          <cell r="J629" t="str">
            <v xml:space="preserve"> </v>
          </cell>
          <cell r="K629" t="str">
            <v xml:space="preserve"> </v>
          </cell>
          <cell r="L629" t="str">
            <v xml:space="preserve"> </v>
          </cell>
          <cell r="M629" t="str">
            <v xml:space="preserve"> </v>
          </cell>
          <cell r="N629" t="str">
            <v xml:space="preserve"> </v>
          </cell>
          <cell r="O629" t="str">
            <v xml:space="preserve"> </v>
          </cell>
          <cell r="P629" t="str">
            <v xml:space="preserve"> </v>
          </cell>
          <cell r="Q629" t="str">
            <v xml:space="preserve"> </v>
          </cell>
          <cell r="R629" t="str">
            <v xml:space="preserve"> </v>
          </cell>
          <cell r="S629" t="str">
            <v xml:space="preserve"> </v>
          </cell>
          <cell r="T629" t="str">
            <v xml:space="preserve"> </v>
          </cell>
          <cell r="U629" t="str">
            <v xml:space="preserve"> </v>
          </cell>
          <cell r="V629" t="str">
            <v xml:space="preserve"> </v>
          </cell>
          <cell r="W629" t="str">
            <v xml:space="preserve"> </v>
          </cell>
          <cell r="X629" t="str">
            <v xml:space="preserve"> </v>
          </cell>
          <cell r="Y629" t="str">
            <v xml:space="preserve"> </v>
          </cell>
          <cell r="Z629" t="str">
            <v xml:space="preserve"> </v>
          </cell>
          <cell r="AA629">
            <v>3</v>
          </cell>
        </row>
        <row r="630">
          <cell r="A630">
            <v>171022</v>
          </cell>
          <cell r="B630" t="str">
            <v xml:space="preserve"> </v>
          </cell>
          <cell r="C630" t="str">
            <v xml:space="preserve"> </v>
          </cell>
          <cell r="D630" t="str">
            <v xml:space="preserve"> </v>
          </cell>
          <cell r="E630" t="str">
            <v xml:space="preserve"> </v>
          </cell>
          <cell r="F630" t="str">
            <v xml:space="preserve"> </v>
          </cell>
          <cell r="G630" t="str">
            <v xml:space="preserve"> </v>
          </cell>
          <cell r="H630" t="str">
            <v xml:space="preserve"> </v>
          </cell>
          <cell r="I630" t="str">
            <v xml:space="preserve"> </v>
          </cell>
          <cell r="J630" t="str">
            <v xml:space="preserve"> </v>
          </cell>
          <cell r="K630" t="str">
            <v xml:space="preserve"> </v>
          </cell>
          <cell r="L630" t="str">
            <v xml:space="preserve"> </v>
          </cell>
          <cell r="M630" t="str">
            <v xml:space="preserve"> </v>
          </cell>
          <cell r="N630" t="str">
            <v xml:space="preserve"> </v>
          </cell>
          <cell r="O630" t="str">
            <v xml:space="preserve"> </v>
          </cell>
          <cell r="P630" t="str">
            <v xml:space="preserve"> </v>
          </cell>
          <cell r="Q630" t="str">
            <v xml:space="preserve"> </v>
          </cell>
          <cell r="R630" t="str">
            <v xml:space="preserve"> </v>
          </cell>
          <cell r="S630" t="str">
            <v xml:space="preserve"> </v>
          </cell>
          <cell r="T630" t="str">
            <v xml:space="preserve"> </v>
          </cell>
          <cell r="U630" t="str">
            <v xml:space="preserve"> </v>
          </cell>
          <cell r="V630" t="str">
            <v xml:space="preserve"> </v>
          </cell>
          <cell r="W630" t="str">
            <v xml:space="preserve"> </v>
          </cell>
          <cell r="X630" t="str">
            <v xml:space="preserve"> </v>
          </cell>
          <cell r="Y630" t="str">
            <v>Y</v>
          </cell>
          <cell r="Z630" t="str">
            <v xml:space="preserve"> </v>
          </cell>
          <cell r="AA630">
            <v>4</v>
          </cell>
        </row>
        <row r="631">
          <cell r="A631">
            <v>171023</v>
          </cell>
          <cell r="B631" t="str">
            <v xml:space="preserve"> </v>
          </cell>
          <cell r="C631" t="str">
            <v xml:space="preserve"> </v>
          </cell>
          <cell r="D631" t="str">
            <v xml:space="preserve"> </v>
          </cell>
          <cell r="E631" t="str">
            <v xml:space="preserve"> </v>
          </cell>
          <cell r="F631" t="str">
            <v xml:space="preserve"> </v>
          </cell>
          <cell r="G631" t="str">
            <v xml:space="preserve"> </v>
          </cell>
          <cell r="H631" t="str">
            <v xml:space="preserve"> </v>
          </cell>
          <cell r="I631" t="str">
            <v xml:space="preserve"> </v>
          </cell>
          <cell r="J631" t="str">
            <v xml:space="preserve"> </v>
          </cell>
          <cell r="K631" t="str">
            <v xml:space="preserve"> </v>
          </cell>
          <cell r="L631" t="str">
            <v xml:space="preserve"> </v>
          </cell>
          <cell r="M631" t="str">
            <v xml:space="preserve"> </v>
          </cell>
          <cell r="N631" t="str">
            <v xml:space="preserve"> </v>
          </cell>
          <cell r="O631" t="str">
            <v xml:space="preserve"> </v>
          </cell>
          <cell r="P631" t="str">
            <v xml:space="preserve"> </v>
          </cell>
          <cell r="Q631" t="str">
            <v xml:space="preserve"> </v>
          </cell>
          <cell r="R631" t="str">
            <v xml:space="preserve"> </v>
          </cell>
          <cell r="S631" t="str">
            <v xml:space="preserve"> </v>
          </cell>
          <cell r="T631" t="str">
            <v xml:space="preserve"> </v>
          </cell>
          <cell r="U631" t="str">
            <v xml:space="preserve"> </v>
          </cell>
          <cell r="V631" t="str">
            <v xml:space="preserve"> </v>
          </cell>
          <cell r="W631" t="str">
            <v xml:space="preserve"> </v>
          </cell>
          <cell r="X631" t="str">
            <v xml:space="preserve"> </v>
          </cell>
          <cell r="Y631" t="str">
            <v>Y</v>
          </cell>
          <cell r="Z631" t="str">
            <v xml:space="preserve"> </v>
          </cell>
          <cell r="AA631">
            <v>4</v>
          </cell>
        </row>
        <row r="632">
          <cell r="A632">
            <v>171019</v>
          </cell>
          <cell r="B632" t="str">
            <v xml:space="preserve"> </v>
          </cell>
          <cell r="C632" t="str">
            <v xml:space="preserve"> </v>
          </cell>
          <cell r="D632" t="str">
            <v xml:space="preserve"> </v>
          </cell>
          <cell r="E632" t="str">
            <v xml:space="preserve"> </v>
          </cell>
          <cell r="F632" t="str">
            <v xml:space="preserve"> </v>
          </cell>
          <cell r="G632" t="str">
            <v xml:space="preserve"> </v>
          </cell>
          <cell r="H632" t="str">
            <v xml:space="preserve"> </v>
          </cell>
          <cell r="I632" t="str">
            <v xml:space="preserve"> </v>
          </cell>
          <cell r="J632" t="str">
            <v xml:space="preserve"> </v>
          </cell>
          <cell r="K632" t="str">
            <v xml:space="preserve"> </v>
          </cell>
          <cell r="L632" t="str">
            <v xml:space="preserve"> </v>
          </cell>
          <cell r="M632" t="str">
            <v xml:space="preserve"> </v>
          </cell>
          <cell r="N632" t="str">
            <v xml:space="preserve"> </v>
          </cell>
          <cell r="O632" t="str">
            <v xml:space="preserve"> </v>
          </cell>
          <cell r="P632" t="str">
            <v xml:space="preserve"> </v>
          </cell>
          <cell r="Q632" t="str">
            <v xml:space="preserve"> </v>
          </cell>
          <cell r="R632" t="str">
            <v xml:space="preserve"> </v>
          </cell>
          <cell r="S632" t="str">
            <v xml:space="preserve"> </v>
          </cell>
          <cell r="T632" t="str">
            <v xml:space="preserve"> </v>
          </cell>
          <cell r="U632" t="str">
            <v xml:space="preserve"> </v>
          </cell>
          <cell r="V632" t="str">
            <v xml:space="preserve"> </v>
          </cell>
          <cell r="W632" t="str">
            <v xml:space="preserve"> </v>
          </cell>
          <cell r="X632" t="str">
            <v xml:space="preserve"> </v>
          </cell>
          <cell r="Y632" t="str">
            <v>Y</v>
          </cell>
          <cell r="Z632" t="str">
            <v xml:space="preserve"> </v>
          </cell>
          <cell r="AA632">
            <v>4</v>
          </cell>
        </row>
        <row r="633">
          <cell r="A633">
            <v>171020</v>
          </cell>
          <cell r="B633" t="str">
            <v xml:space="preserve"> </v>
          </cell>
          <cell r="C633" t="str">
            <v xml:space="preserve"> </v>
          </cell>
          <cell r="D633" t="str">
            <v xml:space="preserve"> </v>
          </cell>
          <cell r="E633" t="str">
            <v xml:space="preserve"> </v>
          </cell>
          <cell r="F633" t="str">
            <v xml:space="preserve"> </v>
          </cell>
          <cell r="G633" t="str">
            <v xml:space="preserve"> </v>
          </cell>
          <cell r="H633" t="str">
            <v xml:space="preserve"> </v>
          </cell>
          <cell r="I633" t="str">
            <v xml:space="preserve"> </v>
          </cell>
          <cell r="J633" t="str">
            <v xml:space="preserve"> </v>
          </cell>
          <cell r="K633" t="str">
            <v xml:space="preserve"> </v>
          </cell>
          <cell r="L633" t="str">
            <v xml:space="preserve"> </v>
          </cell>
          <cell r="M633" t="str">
            <v xml:space="preserve"> </v>
          </cell>
          <cell r="N633" t="str">
            <v xml:space="preserve"> </v>
          </cell>
          <cell r="O633" t="str">
            <v xml:space="preserve"> </v>
          </cell>
          <cell r="P633" t="str">
            <v xml:space="preserve"> </v>
          </cell>
          <cell r="Q633" t="str">
            <v xml:space="preserve"> </v>
          </cell>
          <cell r="R633" t="str">
            <v xml:space="preserve"> </v>
          </cell>
          <cell r="S633" t="str">
            <v xml:space="preserve"> </v>
          </cell>
          <cell r="T633" t="str">
            <v xml:space="preserve"> </v>
          </cell>
          <cell r="U633" t="str">
            <v xml:space="preserve"> </v>
          </cell>
          <cell r="V633" t="str">
            <v>Y</v>
          </cell>
          <cell r="W633" t="str">
            <v xml:space="preserve"> </v>
          </cell>
          <cell r="X633" t="str">
            <v xml:space="preserve"> </v>
          </cell>
          <cell r="Y633" t="str">
            <v xml:space="preserve"> </v>
          </cell>
          <cell r="Z633" t="str">
            <v xml:space="preserve"> </v>
          </cell>
          <cell r="AA633">
            <v>1</v>
          </cell>
        </row>
        <row r="634">
          <cell r="A634">
            <v>171021</v>
          </cell>
          <cell r="B634" t="str">
            <v xml:space="preserve"> </v>
          </cell>
          <cell r="C634" t="str">
            <v xml:space="preserve"> </v>
          </cell>
          <cell r="D634" t="str">
            <v xml:space="preserve"> </v>
          </cell>
          <cell r="E634" t="str">
            <v xml:space="preserve"> </v>
          </cell>
          <cell r="F634" t="str">
            <v xml:space="preserve"> </v>
          </cell>
          <cell r="G634" t="str">
            <v xml:space="preserve"> </v>
          </cell>
          <cell r="H634" t="str">
            <v xml:space="preserve"> </v>
          </cell>
          <cell r="I634" t="str">
            <v xml:space="preserve"> </v>
          </cell>
          <cell r="J634" t="str">
            <v xml:space="preserve"> </v>
          </cell>
          <cell r="K634" t="str">
            <v xml:space="preserve"> </v>
          </cell>
          <cell r="L634" t="str">
            <v xml:space="preserve"> </v>
          </cell>
          <cell r="M634" t="str">
            <v xml:space="preserve"> </v>
          </cell>
          <cell r="N634" t="str">
            <v xml:space="preserve"> </v>
          </cell>
          <cell r="O634" t="str">
            <v xml:space="preserve"> </v>
          </cell>
          <cell r="P634" t="str">
            <v xml:space="preserve"> </v>
          </cell>
          <cell r="Q634" t="str">
            <v xml:space="preserve"> </v>
          </cell>
          <cell r="R634" t="str">
            <v xml:space="preserve"> </v>
          </cell>
          <cell r="S634" t="str">
            <v xml:space="preserve"> </v>
          </cell>
          <cell r="T634" t="str">
            <v xml:space="preserve"> </v>
          </cell>
          <cell r="U634" t="str">
            <v xml:space="preserve"> </v>
          </cell>
          <cell r="V634" t="str">
            <v>Y</v>
          </cell>
          <cell r="W634" t="str">
            <v xml:space="preserve"> </v>
          </cell>
          <cell r="X634" t="str">
            <v xml:space="preserve"> </v>
          </cell>
          <cell r="Y634" t="str">
            <v xml:space="preserve"> </v>
          </cell>
          <cell r="Z634" t="str">
            <v xml:space="preserve"> </v>
          </cell>
          <cell r="AA634">
            <v>1</v>
          </cell>
        </row>
        <row r="635">
          <cell r="A635">
            <v>171045</v>
          </cell>
          <cell r="B635" t="str">
            <v xml:space="preserve"> </v>
          </cell>
          <cell r="C635" t="str">
            <v xml:space="preserve"> </v>
          </cell>
          <cell r="D635" t="str">
            <v xml:space="preserve"> </v>
          </cell>
          <cell r="E635" t="str">
            <v xml:space="preserve"> </v>
          </cell>
          <cell r="F635" t="str">
            <v xml:space="preserve"> </v>
          </cell>
          <cell r="G635" t="str">
            <v xml:space="preserve"> </v>
          </cell>
          <cell r="H635" t="str">
            <v xml:space="preserve"> </v>
          </cell>
          <cell r="I635" t="str">
            <v xml:space="preserve"> </v>
          </cell>
          <cell r="J635" t="str">
            <v xml:space="preserve"> </v>
          </cell>
          <cell r="K635" t="str">
            <v xml:space="preserve"> </v>
          </cell>
          <cell r="L635" t="str">
            <v xml:space="preserve"> </v>
          </cell>
          <cell r="M635" t="str">
            <v xml:space="preserve"> </v>
          </cell>
          <cell r="N635" t="str">
            <v xml:space="preserve"> </v>
          </cell>
          <cell r="O635" t="str">
            <v xml:space="preserve"> </v>
          </cell>
          <cell r="P635" t="str">
            <v xml:space="preserve"> </v>
          </cell>
          <cell r="Q635" t="str">
            <v xml:space="preserve"> </v>
          </cell>
          <cell r="R635" t="str">
            <v xml:space="preserve"> </v>
          </cell>
          <cell r="S635" t="str">
            <v>Y</v>
          </cell>
          <cell r="T635" t="str">
            <v xml:space="preserve"> </v>
          </cell>
          <cell r="U635" t="str">
            <v xml:space="preserve"> </v>
          </cell>
          <cell r="V635" t="str">
            <v xml:space="preserve"> </v>
          </cell>
          <cell r="W635" t="str">
            <v xml:space="preserve"> </v>
          </cell>
          <cell r="X635" t="str">
            <v xml:space="preserve"> </v>
          </cell>
          <cell r="Y635" t="str">
            <v xml:space="preserve"> </v>
          </cell>
          <cell r="Z635" t="str">
            <v xml:space="preserve"> </v>
          </cell>
          <cell r="AA635">
            <v>3</v>
          </cell>
        </row>
        <row r="636">
          <cell r="A636">
            <v>171128</v>
          </cell>
          <cell r="B636" t="str">
            <v xml:space="preserve"> </v>
          </cell>
          <cell r="C636" t="str">
            <v xml:space="preserve"> </v>
          </cell>
          <cell r="D636" t="str">
            <v xml:space="preserve"> </v>
          </cell>
          <cell r="E636" t="str">
            <v xml:space="preserve"> </v>
          </cell>
          <cell r="F636" t="str">
            <v xml:space="preserve"> </v>
          </cell>
          <cell r="G636" t="str">
            <v xml:space="preserve"> </v>
          </cell>
          <cell r="H636" t="str">
            <v xml:space="preserve"> </v>
          </cell>
          <cell r="I636" t="str">
            <v xml:space="preserve"> </v>
          </cell>
          <cell r="J636" t="str">
            <v xml:space="preserve"> </v>
          </cell>
          <cell r="K636" t="str">
            <v xml:space="preserve"> </v>
          </cell>
          <cell r="L636" t="str">
            <v xml:space="preserve"> </v>
          </cell>
          <cell r="M636" t="str">
            <v xml:space="preserve"> </v>
          </cell>
          <cell r="N636" t="str">
            <v xml:space="preserve"> </v>
          </cell>
          <cell r="O636" t="str">
            <v xml:space="preserve"> </v>
          </cell>
          <cell r="P636" t="str">
            <v xml:space="preserve"> </v>
          </cell>
          <cell r="Q636" t="str">
            <v xml:space="preserve"> </v>
          </cell>
          <cell r="R636" t="str">
            <v xml:space="preserve"> </v>
          </cell>
          <cell r="S636" t="str">
            <v>Y</v>
          </cell>
          <cell r="T636" t="str">
            <v xml:space="preserve"> </v>
          </cell>
          <cell r="U636" t="str">
            <v xml:space="preserve"> </v>
          </cell>
          <cell r="V636" t="str">
            <v xml:space="preserve"> </v>
          </cell>
          <cell r="W636" t="str">
            <v xml:space="preserve"> </v>
          </cell>
          <cell r="X636" t="str">
            <v xml:space="preserve"> </v>
          </cell>
          <cell r="Y636" t="str">
            <v xml:space="preserve"> </v>
          </cell>
          <cell r="Z636" t="str">
            <v xml:space="preserve"> </v>
          </cell>
          <cell r="AA636">
            <v>3</v>
          </cell>
        </row>
        <row r="637">
          <cell r="A637">
            <v>171129</v>
          </cell>
          <cell r="B637" t="str">
            <v xml:space="preserve"> </v>
          </cell>
          <cell r="C637" t="str">
            <v xml:space="preserve"> </v>
          </cell>
          <cell r="D637" t="str">
            <v xml:space="preserve"> </v>
          </cell>
          <cell r="E637" t="str">
            <v xml:space="preserve"> </v>
          </cell>
          <cell r="F637" t="str">
            <v xml:space="preserve"> </v>
          </cell>
          <cell r="G637" t="str">
            <v xml:space="preserve"> </v>
          </cell>
          <cell r="H637" t="str">
            <v xml:space="preserve"> </v>
          </cell>
          <cell r="I637" t="str">
            <v xml:space="preserve"> </v>
          </cell>
          <cell r="J637" t="str">
            <v xml:space="preserve"> </v>
          </cell>
          <cell r="K637" t="str">
            <v xml:space="preserve"> </v>
          </cell>
          <cell r="L637" t="str">
            <v xml:space="preserve"> </v>
          </cell>
          <cell r="M637" t="str">
            <v xml:space="preserve"> </v>
          </cell>
          <cell r="N637" t="str">
            <v xml:space="preserve"> </v>
          </cell>
          <cell r="O637" t="str">
            <v xml:space="preserve"> </v>
          </cell>
          <cell r="P637" t="str">
            <v xml:space="preserve"> </v>
          </cell>
          <cell r="Q637" t="str">
            <v xml:space="preserve"> </v>
          </cell>
          <cell r="R637" t="str">
            <v xml:space="preserve"> </v>
          </cell>
          <cell r="S637" t="str">
            <v>Y</v>
          </cell>
          <cell r="T637" t="str">
            <v xml:space="preserve"> </v>
          </cell>
          <cell r="U637" t="str">
            <v xml:space="preserve"> </v>
          </cell>
          <cell r="V637" t="str">
            <v xml:space="preserve"> </v>
          </cell>
          <cell r="W637" t="str">
            <v xml:space="preserve"> </v>
          </cell>
          <cell r="X637" t="str">
            <v xml:space="preserve"> </v>
          </cell>
          <cell r="Y637" t="str">
            <v xml:space="preserve"> </v>
          </cell>
          <cell r="Z637" t="str">
            <v xml:space="preserve"> </v>
          </cell>
          <cell r="AA637">
            <v>3</v>
          </cell>
        </row>
        <row r="638">
          <cell r="A638">
            <v>770520</v>
          </cell>
          <cell r="B638" t="str">
            <v xml:space="preserve"> </v>
          </cell>
          <cell r="C638" t="str">
            <v xml:space="preserve"> </v>
          </cell>
          <cell r="D638" t="str">
            <v xml:space="preserve"> </v>
          </cell>
          <cell r="E638" t="str">
            <v xml:space="preserve"> </v>
          </cell>
          <cell r="F638" t="str">
            <v xml:space="preserve"> </v>
          </cell>
          <cell r="G638" t="str">
            <v xml:space="preserve"> </v>
          </cell>
          <cell r="H638" t="str">
            <v>Y</v>
          </cell>
          <cell r="I638" t="str">
            <v xml:space="preserve"> </v>
          </cell>
          <cell r="J638" t="str">
            <v xml:space="preserve"> </v>
          </cell>
          <cell r="K638" t="str">
            <v xml:space="preserve"> </v>
          </cell>
          <cell r="L638" t="str">
            <v xml:space="preserve"> </v>
          </cell>
          <cell r="M638" t="str">
            <v xml:space="preserve"> </v>
          </cell>
          <cell r="N638" t="str">
            <v xml:space="preserve"> </v>
          </cell>
          <cell r="O638" t="str">
            <v xml:space="preserve"> </v>
          </cell>
          <cell r="P638" t="str">
            <v xml:space="preserve"> </v>
          </cell>
          <cell r="Q638" t="str">
            <v xml:space="preserve"> </v>
          </cell>
          <cell r="R638" t="str">
            <v xml:space="preserve"> </v>
          </cell>
          <cell r="S638" t="str">
            <v xml:space="preserve"> </v>
          </cell>
          <cell r="T638" t="str">
            <v xml:space="preserve"> </v>
          </cell>
          <cell r="U638" t="str">
            <v xml:space="preserve"> </v>
          </cell>
          <cell r="V638" t="str">
            <v xml:space="preserve"> </v>
          </cell>
          <cell r="W638" t="str">
            <v xml:space="preserve"> </v>
          </cell>
          <cell r="X638" t="str">
            <v xml:space="preserve"> </v>
          </cell>
          <cell r="Y638" t="str">
            <v xml:space="preserve"> </v>
          </cell>
          <cell r="Z638" t="str">
            <v xml:space="preserve"> </v>
          </cell>
          <cell r="AA638">
            <v>2</v>
          </cell>
        </row>
        <row r="639">
          <cell r="A639">
            <v>770519</v>
          </cell>
          <cell r="B639" t="str">
            <v xml:space="preserve"> </v>
          </cell>
          <cell r="C639" t="str">
            <v xml:space="preserve"> </v>
          </cell>
          <cell r="D639" t="str">
            <v xml:space="preserve"> </v>
          </cell>
          <cell r="E639" t="str">
            <v xml:space="preserve"> </v>
          </cell>
          <cell r="F639" t="str">
            <v xml:space="preserve"> </v>
          </cell>
          <cell r="G639" t="str">
            <v xml:space="preserve"> </v>
          </cell>
          <cell r="H639" t="str">
            <v>Y</v>
          </cell>
          <cell r="I639" t="str">
            <v xml:space="preserve"> </v>
          </cell>
          <cell r="J639" t="str">
            <v xml:space="preserve"> </v>
          </cell>
          <cell r="K639" t="str">
            <v xml:space="preserve"> </v>
          </cell>
          <cell r="L639" t="str">
            <v xml:space="preserve"> </v>
          </cell>
          <cell r="M639" t="str">
            <v xml:space="preserve"> </v>
          </cell>
          <cell r="N639" t="str">
            <v xml:space="preserve"> </v>
          </cell>
          <cell r="O639" t="str">
            <v xml:space="preserve"> </v>
          </cell>
          <cell r="P639" t="str">
            <v xml:space="preserve"> </v>
          </cell>
          <cell r="Q639" t="str">
            <v xml:space="preserve"> </v>
          </cell>
          <cell r="R639" t="str">
            <v xml:space="preserve"> </v>
          </cell>
          <cell r="S639" t="str">
            <v xml:space="preserve"> </v>
          </cell>
          <cell r="T639" t="str">
            <v xml:space="preserve"> </v>
          </cell>
          <cell r="U639" t="str">
            <v xml:space="preserve"> </v>
          </cell>
          <cell r="V639" t="str">
            <v xml:space="preserve"> </v>
          </cell>
          <cell r="W639" t="str">
            <v xml:space="preserve"> </v>
          </cell>
          <cell r="X639" t="str">
            <v xml:space="preserve"> </v>
          </cell>
          <cell r="Y639" t="str">
            <v xml:space="preserve"> </v>
          </cell>
          <cell r="Z639" t="str">
            <v xml:space="preserve"> </v>
          </cell>
          <cell r="AA639">
            <v>2</v>
          </cell>
        </row>
        <row r="640">
          <cell r="A640">
            <v>770516</v>
          </cell>
          <cell r="B640" t="str">
            <v xml:space="preserve"> </v>
          </cell>
          <cell r="C640" t="str">
            <v xml:space="preserve"> </v>
          </cell>
          <cell r="D640" t="str">
            <v xml:space="preserve"> </v>
          </cell>
          <cell r="E640" t="str">
            <v xml:space="preserve"> </v>
          </cell>
          <cell r="F640" t="str">
            <v xml:space="preserve"> </v>
          </cell>
          <cell r="G640" t="str">
            <v xml:space="preserve"> </v>
          </cell>
          <cell r="H640" t="str">
            <v>Y</v>
          </cell>
          <cell r="I640" t="str">
            <v xml:space="preserve"> </v>
          </cell>
          <cell r="J640" t="str">
            <v xml:space="preserve"> </v>
          </cell>
          <cell r="K640" t="str">
            <v xml:space="preserve"> </v>
          </cell>
          <cell r="L640" t="str">
            <v xml:space="preserve"> </v>
          </cell>
          <cell r="M640" t="str">
            <v xml:space="preserve"> </v>
          </cell>
          <cell r="N640" t="str">
            <v xml:space="preserve"> </v>
          </cell>
          <cell r="O640" t="str">
            <v xml:space="preserve"> </v>
          </cell>
          <cell r="P640" t="str">
            <v xml:space="preserve"> </v>
          </cell>
          <cell r="Q640" t="str">
            <v xml:space="preserve"> </v>
          </cell>
          <cell r="R640" t="str">
            <v xml:space="preserve"> </v>
          </cell>
          <cell r="S640" t="str">
            <v xml:space="preserve"> </v>
          </cell>
          <cell r="T640" t="str">
            <v xml:space="preserve"> </v>
          </cell>
          <cell r="U640" t="str">
            <v xml:space="preserve"> </v>
          </cell>
          <cell r="V640" t="str">
            <v xml:space="preserve"> </v>
          </cell>
          <cell r="W640" t="str">
            <v xml:space="preserve"> </v>
          </cell>
          <cell r="X640" t="str">
            <v xml:space="preserve"> </v>
          </cell>
          <cell r="Y640" t="str">
            <v xml:space="preserve"> </v>
          </cell>
          <cell r="Z640" t="str">
            <v xml:space="preserve"> </v>
          </cell>
          <cell r="AA640">
            <v>2</v>
          </cell>
        </row>
        <row r="641">
          <cell r="A641">
            <v>602027</v>
          </cell>
          <cell r="B641" t="str">
            <v xml:space="preserve"> </v>
          </cell>
          <cell r="C641" t="str">
            <v xml:space="preserve"> </v>
          </cell>
          <cell r="D641" t="str">
            <v>Y</v>
          </cell>
          <cell r="E641" t="str">
            <v xml:space="preserve"> </v>
          </cell>
          <cell r="F641" t="str">
            <v xml:space="preserve"> </v>
          </cell>
          <cell r="G641" t="str">
            <v xml:space="preserve"> </v>
          </cell>
          <cell r="H641" t="str">
            <v xml:space="preserve"> </v>
          </cell>
          <cell r="I641" t="str">
            <v xml:space="preserve"> </v>
          </cell>
          <cell r="J641" t="str">
            <v xml:space="preserve"> </v>
          </cell>
          <cell r="K641" t="str">
            <v xml:space="preserve"> </v>
          </cell>
          <cell r="L641" t="str">
            <v xml:space="preserve"> </v>
          </cell>
          <cell r="M641" t="str">
            <v xml:space="preserve"> </v>
          </cell>
          <cell r="N641" t="str">
            <v xml:space="preserve"> </v>
          </cell>
          <cell r="O641" t="str">
            <v xml:space="preserve"> </v>
          </cell>
          <cell r="P641" t="str">
            <v xml:space="preserve"> </v>
          </cell>
          <cell r="Q641" t="str">
            <v xml:space="preserve"> </v>
          </cell>
          <cell r="R641" t="str">
            <v xml:space="preserve"> </v>
          </cell>
          <cell r="S641" t="str">
            <v xml:space="preserve"> </v>
          </cell>
          <cell r="T641" t="str">
            <v xml:space="preserve"> </v>
          </cell>
          <cell r="U641" t="str">
            <v xml:space="preserve"> </v>
          </cell>
          <cell r="V641" t="str">
            <v xml:space="preserve"> </v>
          </cell>
          <cell r="W641" t="str">
            <v xml:space="preserve"> </v>
          </cell>
          <cell r="X641" t="str">
            <v xml:space="preserve"> </v>
          </cell>
          <cell r="Y641" t="str">
            <v xml:space="preserve"> </v>
          </cell>
          <cell r="Z641" t="str">
            <v xml:space="preserve"> </v>
          </cell>
          <cell r="AA641">
            <v>3</v>
          </cell>
        </row>
        <row r="642">
          <cell r="A642">
            <v>602025</v>
          </cell>
          <cell r="B642" t="str">
            <v>Y</v>
          </cell>
          <cell r="C642" t="str">
            <v xml:space="preserve"> </v>
          </cell>
          <cell r="D642" t="str">
            <v>Y</v>
          </cell>
          <cell r="E642" t="str">
            <v xml:space="preserve"> </v>
          </cell>
          <cell r="F642" t="str">
            <v xml:space="preserve"> </v>
          </cell>
          <cell r="G642" t="str">
            <v xml:space="preserve"> </v>
          </cell>
          <cell r="H642" t="str">
            <v xml:space="preserve"> </v>
          </cell>
          <cell r="I642" t="str">
            <v xml:space="preserve"> </v>
          </cell>
          <cell r="J642" t="str">
            <v xml:space="preserve"> </v>
          </cell>
          <cell r="K642" t="str">
            <v xml:space="preserve"> </v>
          </cell>
          <cell r="L642" t="str">
            <v xml:space="preserve"> </v>
          </cell>
          <cell r="M642" t="str">
            <v xml:space="preserve"> </v>
          </cell>
          <cell r="N642" t="str">
            <v xml:space="preserve"> </v>
          </cell>
          <cell r="O642" t="str">
            <v xml:space="preserve"> </v>
          </cell>
          <cell r="P642" t="str">
            <v xml:space="preserve"> </v>
          </cell>
          <cell r="Q642" t="str">
            <v xml:space="preserve"> </v>
          </cell>
          <cell r="R642" t="str">
            <v xml:space="preserve"> </v>
          </cell>
          <cell r="S642" t="str">
            <v xml:space="preserve"> </v>
          </cell>
          <cell r="T642" t="str">
            <v xml:space="preserve"> </v>
          </cell>
          <cell r="U642" t="str">
            <v xml:space="preserve"> </v>
          </cell>
          <cell r="V642" t="str">
            <v xml:space="preserve"> </v>
          </cell>
          <cell r="W642" t="str">
            <v xml:space="preserve"> </v>
          </cell>
          <cell r="X642" t="str">
            <v xml:space="preserve"> </v>
          </cell>
          <cell r="Y642" t="str">
            <v xml:space="preserve"> </v>
          </cell>
          <cell r="Z642" t="str">
            <v xml:space="preserve"> </v>
          </cell>
          <cell r="AA642">
            <v>1</v>
          </cell>
        </row>
        <row r="643">
          <cell r="A643">
            <v>602026</v>
          </cell>
          <cell r="B643" t="str">
            <v>Y</v>
          </cell>
          <cell r="C643" t="str">
            <v xml:space="preserve"> </v>
          </cell>
          <cell r="D643" t="str">
            <v>Y</v>
          </cell>
          <cell r="E643" t="str">
            <v xml:space="preserve"> </v>
          </cell>
          <cell r="F643" t="str">
            <v xml:space="preserve"> </v>
          </cell>
          <cell r="G643" t="str">
            <v xml:space="preserve"> </v>
          </cell>
          <cell r="H643" t="str">
            <v xml:space="preserve"> </v>
          </cell>
          <cell r="I643" t="str">
            <v xml:space="preserve"> </v>
          </cell>
          <cell r="J643" t="str">
            <v xml:space="preserve"> </v>
          </cell>
          <cell r="K643" t="str">
            <v xml:space="preserve"> </v>
          </cell>
          <cell r="L643" t="str">
            <v xml:space="preserve"> </v>
          </cell>
          <cell r="M643" t="str">
            <v xml:space="preserve"> </v>
          </cell>
          <cell r="N643" t="str">
            <v xml:space="preserve"> </v>
          </cell>
          <cell r="O643" t="str">
            <v xml:space="preserve"> </v>
          </cell>
          <cell r="P643" t="str">
            <v xml:space="preserve"> </v>
          </cell>
          <cell r="Q643" t="str">
            <v xml:space="preserve"> </v>
          </cell>
          <cell r="R643" t="str">
            <v xml:space="preserve"> </v>
          </cell>
          <cell r="S643" t="str">
            <v xml:space="preserve"> </v>
          </cell>
          <cell r="T643" t="str">
            <v xml:space="preserve"> </v>
          </cell>
          <cell r="U643" t="str">
            <v xml:space="preserve"> </v>
          </cell>
          <cell r="V643" t="str">
            <v xml:space="preserve"> </v>
          </cell>
          <cell r="W643" t="str">
            <v xml:space="preserve"> </v>
          </cell>
          <cell r="X643" t="str">
            <v xml:space="preserve"> </v>
          </cell>
          <cell r="Y643" t="str">
            <v xml:space="preserve"> </v>
          </cell>
          <cell r="Z643" t="str">
            <v xml:space="preserve"> </v>
          </cell>
          <cell r="AA643">
            <v>1</v>
          </cell>
        </row>
        <row r="644">
          <cell r="A644">
            <v>602028</v>
          </cell>
          <cell r="B644" t="str">
            <v xml:space="preserve"> </v>
          </cell>
          <cell r="C644" t="str">
            <v xml:space="preserve"> </v>
          </cell>
          <cell r="D644" t="str">
            <v>Y</v>
          </cell>
          <cell r="E644" t="str">
            <v xml:space="preserve"> </v>
          </cell>
          <cell r="F644" t="str">
            <v xml:space="preserve"> </v>
          </cell>
          <cell r="G644" t="str">
            <v xml:space="preserve"> </v>
          </cell>
          <cell r="H644" t="str">
            <v xml:space="preserve"> </v>
          </cell>
          <cell r="I644" t="str">
            <v xml:space="preserve"> </v>
          </cell>
          <cell r="J644" t="str">
            <v xml:space="preserve"> </v>
          </cell>
          <cell r="K644" t="str">
            <v xml:space="preserve"> </v>
          </cell>
          <cell r="L644" t="str">
            <v xml:space="preserve"> </v>
          </cell>
          <cell r="M644" t="str">
            <v xml:space="preserve"> </v>
          </cell>
          <cell r="N644" t="str">
            <v xml:space="preserve"> </v>
          </cell>
          <cell r="O644" t="str">
            <v xml:space="preserve"> </v>
          </cell>
          <cell r="P644" t="str">
            <v xml:space="preserve"> </v>
          </cell>
          <cell r="Q644" t="str">
            <v xml:space="preserve"> </v>
          </cell>
          <cell r="R644" t="str">
            <v xml:space="preserve"> </v>
          </cell>
          <cell r="S644" t="str">
            <v xml:space="preserve"> </v>
          </cell>
          <cell r="T644" t="str">
            <v xml:space="preserve"> </v>
          </cell>
          <cell r="U644" t="str">
            <v xml:space="preserve"> </v>
          </cell>
          <cell r="V644" t="str">
            <v xml:space="preserve"> </v>
          </cell>
          <cell r="W644" t="str">
            <v xml:space="preserve"> </v>
          </cell>
          <cell r="X644" t="str">
            <v xml:space="preserve"> </v>
          </cell>
          <cell r="Y644" t="str">
            <v xml:space="preserve"> </v>
          </cell>
          <cell r="Z644" t="str">
            <v xml:space="preserve"> </v>
          </cell>
          <cell r="AA644">
            <v>3</v>
          </cell>
        </row>
        <row r="645">
          <cell r="A645">
            <v>601593</v>
          </cell>
          <cell r="B645" t="str">
            <v>Y</v>
          </cell>
          <cell r="C645" t="str">
            <v xml:space="preserve"> </v>
          </cell>
          <cell r="D645" t="str">
            <v xml:space="preserve"> </v>
          </cell>
          <cell r="E645" t="str">
            <v xml:space="preserve"> </v>
          </cell>
          <cell r="F645" t="str">
            <v xml:space="preserve"> </v>
          </cell>
          <cell r="G645" t="str">
            <v xml:space="preserve"> </v>
          </cell>
          <cell r="H645" t="str">
            <v xml:space="preserve"> </v>
          </cell>
          <cell r="I645" t="str">
            <v xml:space="preserve"> </v>
          </cell>
          <cell r="J645" t="str">
            <v xml:space="preserve"> </v>
          </cell>
          <cell r="K645" t="str">
            <v xml:space="preserve"> </v>
          </cell>
          <cell r="L645" t="str">
            <v xml:space="preserve"> </v>
          </cell>
          <cell r="M645" t="str">
            <v xml:space="preserve"> </v>
          </cell>
          <cell r="N645" t="str">
            <v xml:space="preserve"> </v>
          </cell>
          <cell r="O645" t="str">
            <v xml:space="preserve"> </v>
          </cell>
          <cell r="P645" t="str">
            <v xml:space="preserve"> </v>
          </cell>
          <cell r="Q645" t="str">
            <v xml:space="preserve"> </v>
          </cell>
          <cell r="R645" t="str">
            <v xml:space="preserve"> </v>
          </cell>
          <cell r="S645" t="str">
            <v xml:space="preserve"> </v>
          </cell>
          <cell r="T645" t="str">
            <v xml:space="preserve"> </v>
          </cell>
          <cell r="U645" t="str">
            <v xml:space="preserve"> </v>
          </cell>
          <cell r="V645" t="str">
            <v xml:space="preserve"> </v>
          </cell>
          <cell r="W645" t="str">
            <v xml:space="preserve"> </v>
          </cell>
          <cell r="X645" t="str">
            <v xml:space="preserve"> </v>
          </cell>
          <cell r="Y645" t="str">
            <v xml:space="preserve"> </v>
          </cell>
          <cell r="Z645" t="str">
            <v xml:space="preserve"> </v>
          </cell>
          <cell r="AA645">
            <v>1</v>
          </cell>
        </row>
        <row r="646">
          <cell r="A646">
            <v>770512</v>
          </cell>
          <cell r="B646" t="str">
            <v xml:space="preserve"> </v>
          </cell>
          <cell r="C646" t="str">
            <v xml:space="preserve"> </v>
          </cell>
          <cell r="D646" t="str">
            <v xml:space="preserve"> </v>
          </cell>
          <cell r="E646" t="str">
            <v>Y</v>
          </cell>
          <cell r="F646" t="str">
            <v xml:space="preserve"> </v>
          </cell>
          <cell r="G646" t="str">
            <v xml:space="preserve"> </v>
          </cell>
          <cell r="H646" t="str">
            <v xml:space="preserve"> </v>
          </cell>
          <cell r="I646" t="str">
            <v xml:space="preserve"> </v>
          </cell>
          <cell r="J646" t="str">
            <v xml:space="preserve"> </v>
          </cell>
          <cell r="K646" t="str">
            <v xml:space="preserve"> </v>
          </cell>
          <cell r="L646" t="str">
            <v xml:space="preserve"> </v>
          </cell>
          <cell r="M646" t="str">
            <v xml:space="preserve"> </v>
          </cell>
          <cell r="N646" t="str">
            <v xml:space="preserve"> </v>
          </cell>
          <cell r="O646" t="str">
            <v xml:space="preserve"> </v>
          </cell>
          <cell r="P646" t="str">
            <v xml:space="preserve"> </v>
          </cell>
          <cell r="Q646" t="str">
            <v xml:space="preserve"> </v>
          </cell>
          <cell r="R646" t="str">
            <v xml:space="preserve"> </v>
          </cell>
          <cell r="S646" t="str">
            <v xml:space="preserve"> </v>
          </cell>
          <cell r="T646" t="str">
            <v xml:space="preserve"> </v>
          </cell>
          <cell r="U646" t="str">
            <v xml:space="preserve"> </v>
          </cell>
          <cell r="V646" t="str">
            <v xml:space="preserve"> </v>
          </cell>
          <cell r="W646" t="str">
            <v xml:space="preserve"> </v>
          </cell>
          <cell r="X646" t="str">
            <v xml:space="preserve"> </v>
          </cell>
          <cell r="Y646" t="str">
            <v xml:space="preserve"> </v>
          </cell>
          <cell r="Z646" t="str">
            <v xml:space="preserve"> </v>
          </cell>
          <cell r="AA646">
            <v>4</v>
          </cell>
        </row>
        <row r="647">
          <cell r="A647">
            <v>770510</v>
          </cell>
          <cell r="B647" t="str">
            <v xml:space="preserve"> </v>
          </cell>
          <cell r="C647" t="str">
            <v xml:space="preserve"> </v>
          </cell>
          <cell r="D647" t="str">
            <v xml:space="preserve"> </v>
          </cell>
          <cell r="E647" t="str">
            <v>Y</v>
          </cell>
          <cell r="F647" t="str">
            <v xml:space="preserve"> </v>
          </cell>
          <cell r="G647" t="str">
            <v xml:space="preserve"> </v>
          </cell>
          <cell r="H647" t="str">
            <v xml:space="preserve"> </v>
          </cell>
          <cell r="I647" t="str">
            <v xml:space="preserve"> </v>
          </cell>
          <cell r="J647" t="str">
            <v xml:space="preserve"> </v>
          </cell>
          <cell r="K647" t="str">
            <v xml:space="preserve"> </v>
          </cell>
          <cell r="L647" t="str">
            <v xml:space="preserve"> </v>
          </cell>
          <cell r="M647" t="str">
            <v xml:space="preserve"> </v>
          </cell>
          <cell r="N647" t="str">
            <v xml:space="preserve"> </v>
          </cell>
          <cell r="O647" t="str">
            <v xml:space="preserve"> </v>
          </cell>
          <cell r="P647" t="str">
            <v xml:space="preserve"> </v>
          </cell>
          <cell r="Q647" t="str">
            <v xml:space="preserve"> </v>
          </cell>
          <cell r="R647" t="str">
            <v xml:space="preserve"> </v>
          </cell>
          <cell r="S647" t="str">
            <v xml:space="preserve"> </v>
          </cell>
          <cell r="T647" t="str">
            <v xml:space="preserve"> </v>
          </cell>
          <cell r="U647" t="str">
            <v xml:space="preserve"> </v>
          </cell>
          <cell r="V647" t="str">
            <v xml:space="preserve"> </v>
          </cell>
          <cell r="W647" t="str">
            <v xml:space="preserve"> </v>
          </cell>
          <cell r="X647" t="str">
            <v xml:space="preserve"> </v>
          </cell>
          <cell r="Y647" t="str">
            <v xml:space="preserve"> </v>
          </cell>
          <cell r="Z647" t="str">
            <v xml:space="preserve"> </v>
          </cell>
          <cell r="AA647">
            <v>4</v>
          </cell>
        </row>
        <row r="648">
          <cell r="A648">
            <v>770511</v>
          </cell>
          <cell r="B648" t="str">
            <v xml:space="preserve"> </v>
          </cell>
          <cell r="C648" t="str">
            <v xml:space="preserve"> </v>
          </cell>
          <cell r="D648" t="str">
            <v xml:space="preserve"> </v>
          </cell>
          <cell r="E648" t="str">
            <v>Y</v>
          </cell>
          <cell r="F648" t="str">
            <v xml:space="preserve"> </v>
          </cell>
          <cell r="G648" t="str">
            <v xml:space="preserve"> </v>
          </cell>
          <cell r="H648" t="str">
            <v xml:space="preserve"> </v>
          </cell>
          <cell r="I648" t="str">
            <v xml:space="preserve"> </v>
          </cell>
          <cell r="J648" t="str">
            <v xml:space="preserve"> </v>
          </cell>
          <cell r="K648" t="str">
            <v xml:space="preserve"> </v>
          </cell>
          <cell r="L648" t="str">
            <v xml:space="preserve"> </v>
          </cell>
          <cell r="M648" t="str">
            <v xml:space="preserve"> </v>
          </cell>
          <cell r="N648" t="str">
            <v xml:space="preserve"> </v>
          </cell>
          <cell r="O648" t="str">
            <v xml:space="preserve"> </v>
          </cell>
          <cell r="P648" t="str">
            <v xml:space="preserve"> </v>
          </cell>
          <cell r="Q648" t="str">
            <v xml:space="preserve"> </v>
          </cell>
          <cell r="R648" t="str">
            <v xml:space="preserve"> </v>
          </cell>
          <cell r="S648" t="str">
            <v xml:space="preserve"> </v>
          </cell>
          <cell r="T648" t="str">
            <v xml:space="preserve"> </v>
          </cell>
          <cell r="U648" t="str">
            <v xml:space="preserve"> </v>
          </cell>
          <cell r="V648" t="str">
            <v xml:space="preserve"> </v>
          </cell>
          <cell r="W648" t="str">
            <v xml:space="preserve"> </v>
          </cell>
          <cell r="X648" t="str">
            <v xml:space="preserve"> </v>
          </cell>
          <cell r="Y648" t="str">
            <v xml:space="preserve"> </v>
          </cell>
          <cell r="Z648" t="str">
            <v xml:space="preserve"> </v>
          </cell>
          <cell r="AA648">
            <v>4</v>
          </cell>
        </row>
        <row r="649">
          <cell r="A649">
            <v>770521</v>
          </cell>
          <cell r="B649" t="str">
            <v xml:space="preserve"> </v>
          </cell>
          <cell r="C649" t="str">
            <v xml:space="preserve"> </v>
          </cell>
          <cell r="D649" t="str">
            <v xml:space="preserve"> </v>
          </cell>
          <cell r="E649" t="str">
            <v xml:space="preserve"> </v>
          </cell>
          <cell r="F649" t="str">
            <v xml:space="preserve"> </v>
          </cell>
          <cell r="G649" t="str">
            <v xml:space="preserve"> </v>
          </cell>
          <cell r="H649" t="str">
            <v xml:space="preserve"> </v>
          </cell>
          <cell r="I649" t="str">
            <v xml:space="preserve"> </v>
          </cell>
          <cell r="J649" t="str">
            <v xml:space="preserve"> </v>
          </cell>
          <cell r="K649" t="str">
            <v xml:space="preserve"> </v>
          </cell>
          <cell r="L649" t="str">
            <v xml:space="preserve"> </v>
          </cell>
          <cell r="M649" t="str">
            <v>Y</v>
          </cell>
          <cell r="N649" t="str">
            <v xml:space="preserve"> </v>
          </cell>
          <cell r="O649" t="str">
            <v xml:space="preserve"> </v>
          </cell>
          <cell r="P649" t="str">
            <v xml:space="preserve"> </v>
          </cell>
          <cell r="Q649" t="str">
            <v xml:space="preserve"> </v>
          </cell>
          <cell r="R649" t="str">
            <v xml:space="preserve"> </v>
          </cell>
          <cell r="S649" t="str">
            <v xml:space="preserve"> </v>
          </cell>
          <cell r="T649" t="str">
            <v xml:space="preserve"> </v>
          </cell>
          <cell r="U649" t="str">
            <v xml:space="preserve"> </v>
          </cell>
          <cell r="V649" t="str">
            <v xml:space="preserve"> </v>
          </cell>
          <cell r="W649" t="str">
            <v xml:space="preserve"> </v>
          </cell>
          <cell r="X649" t="str">
            <v xml:space="preserve"> </v>
          </cell>
          <cell r="Y649" t="str">
            <v xml:space="preserve"> </v>
          </cell>
          <cell r="Z649" t="str">
            <v xml:space="preserve"> </v>
          </cell>
          <cell r="AA649">
            <v>2</v>
          </cell>
        </row>
        <row r="650">
          <cell r="A650">
            <v>770522</v>
          </cell>
          <cell r="B650" t="str">
            <v xml:space="preserve"> </v>
          </cell>
          <cell r="C650" t="str">
            <v xml:space="preserve"> </v>
          </cell>
          <cell r="D650" t="str">
            <v xml:space="preserve"> </v>
          </cell>
          <cell r="E650" t="str">
            <v xml:space="preserve"> </v>
          </cell>
          <cell r="F650" t="str">
            <v xml:space="preserve"> </v>
          </cell>
          <cell r="G650" t="str">
            <v xml:space="preserve"> </v>
          </cell>
          <cell r="H650" t="str">
            <v xml:space="preserve"> </v>
          </cell>
          <cell r="I650" t="str">
            <v xml:space="preserve"> </v>
          </cell>
          <cell r="J650" t="str">
            <v xml:space="preserve"> </v>
          </cell>
          <cell r="K650" t="str">
            <v xml:space="preserve"> </v>
          </cell>
          <cell r="L650" t="str">
            <v xml:space="preserve"> </v>
          </cell>
          <cell r="M650" t="str">
            <v xml:space="preserve"> </v>
          </cell>
          <cell r="N650" t="str">
            <v xml:space="preserve"> </v>
          </cell>
          <cell r="O650" t="str">
            <v>Y</v>
          </cell>
          <cell r="P650" t="str">
            <v xml:space="preserve"> </v>
          </cell>
          <cell r="Q650" t="str">
            <v xml:space="preserve"> </v>
          </cell>
          <cell r="R650" t="str">
            <v xml:space="preserve"> </v>
          </cell>
          <cell r="S650" t="str">
            <v xml:space="preserve"> </v>
          </cell>
          <cell r="T650" t="str">
            <v xml:space="preserve"> </v>
          </cell>
          <cell r="U650" t="str">
            <v xml:space="preserve"> </v>
          </cell>
          <cell r="V650" t="str">
            <v xml:space="preserve"> </v>
          </cell>
          <cell r="W650" t="str">
            <v xml:space="preserve"> </v>
          </cell>
          <cell r="X650" t="str">
            <v xml:space="preserve"> </v>
          </cell>
          <cell r="Y650" t="str">
            <v xml:space="preserve"> </v>
          </cell>
          <cell r="Z650" t="str">
            <v xml:space="preserve"> </v>
          </cell>
          <cell r="AA650">
            <v>4</v>
          </cell>
        </row>
        <row r="651">
          <cell r="A651">
            <v>770148</v>
          </cell>
          <cell r="B651" t="str">
            <v xml:space="preserve"> </v>
          </cell>
          <cell r="C651" t="str">
            <v xml:space="preserve"> </v>
          </cell>
          <cell r="D651" t="str">
            <v xml:space="preserve"> </v>
          </cell>
          <cell r="E651" t="str">
            <v xml:space="preserve"> </v>
          </cell>
          <cell r="F651" t="str">
            <v xml:space="preserve"> </v>
          </cell>
          <cell r="G651" t="str">
            <v xml:space="preserve"> </v>
          </cell>
          <cell r="H651" t="str">
            <v xml:space="preserve"> </v>
          </cell>
          <cell r="I651" t="str">
            <v xml:space="preserve"> </v>
          </cell>
          <cell r="J651" t="str">
            <v xml:space="preserve"> </v>
          </cell>
          <cell r="K651" t="str">
            <v xml:space="preserve"> </v>
          </cell>
          <cell r="L651" t="str">
            <v xml:space="preserve"> </v>
          </cell>
          <cell r="M651" t="str">
            <v xml:space="preserve"> </v>
          </cell>
          <cell r="N651" t="str">
            <v xml:space="preserve"> </v>
          </cell>
          <cell r="O651" t="str">
            <v xml:space="preserve"> </v>
          </cell>
          <cell r="P651" t="str">
            <v xml:space="preserve"> </v>
          </cell>
          <cell r="Q651" t="str">
            <v xml:space="preserve"> </v>
          </cell>
          <cell r="R651" t="str">
            <v xml:space="preserve"> </v>
          </cell>
          <cell r="S651" t="str">
            <v xml:space="preserve"> </v>
          </cell>
          <cell r="T651" t="str">
            <v xml:space="preserve"> </v>
          </cell>
          <cell r="U651" t="str">
            <v xml:space="preserve"> </v>
          </cell>
          <cell r="V651" t="str">
            <v>Y</v>
          </cell>
          <cell r="W651" t="str">
            <v xml:space="preserve"> </v>
          </cell>
          <cell r="X651" t="str">
            <v xml:space="preserve"> </v>
          </cell>
          <cell r="Y651" t="str">
            <v xml:space="preserve"> </v>
          </cell>
          <cell r="Z651" t="str">
            <v xml:space="preserve"> </v>
          </cell>
          <cell r="AA651">
            <v>1</v>
          </cell>
        </row>
        <row r="652">
          <cell r="A652">
            <v>770515</v>
          </cell>
          <cell r="B652" t="str">
            <v xml:space="preserve"> </v>
          </cell>
          <cell r="C652" t="str">
            <v xml:space="preserve"> </v>
          </cell>
          <cell r="D652" t="str">
            <v xml:space="preserve"> </v>
          </cell>
          <cell r="E652" t="str">
            <v xml:space="preserve"> </v>
          </cell>
          <cell r="F652" t="str">
            <v xml:space="preserve"> </v>
          </cell>
          <cell r="G652" t="str">
            <v xml:space="preserve"> </v>
          </cell>
          <cell r="H652" t="str">
            <v xml:space="preserve"> </v>
          </cell>
          <cell r="I652" t="str">
            <v xml:space="preserve"> </v>
          </cell>
          <cell r="J652" t="str">
            <v xml:space="preserve"> </v>
          </cell>
          <cell r="K652" t="str">
            <v xml:space="preserve"> </v>
          </cell>
          <cell r="L652" t="str">
            <v xml:space="preserve"> </v>
          </cell>
          <cell r="M652" t="str">
            <v xml:space="preserve"> </v>
          </cell>
          <cell r="N652" t="str">
            <v xml:space="preserve"> </v>
          </cell>
          <cell r="O652" t="str">
            <v xml:space="preserve"> </v>
          </cell>
          <cell r="P652" t="str">
            <v xml:space="preserve"> </v>
          </cell>
          <cell r="Q652" t="str">
            <v xml:space="preserve"> </v>
          </cell>
          <cell r="R652" t="str">
            <v xml:space="preserve"> </v>
          </cell>
          <cell r="S652" t="str">
            <v xml:space="preserve"> </v>
          </cell>
          <cell r="T652" t="str">
            <v xml:space="preserve"> </v>
          </cell>
          <cell r="U652" t="str">
            <v xml:space="preserve"> </v>
          </cell>
          <cell r="V652" t="str">
            <v xml:space="preserve"> </v>
          </cell>
          <cell r="W652" t="str">
            <v xml:space="preserve"> </v>
          </cell>
          <cell r="X652" t="str">
            <v>Y</v>
          </cell>
          <cell r="Y652" t="str">
            <v xml:space="preserve"> </v>
          </cell>
          <cell r="Z652" t="str">
            <v xml:space="preserve"> </v>
          </cell>
          <cell r="AA652">
            <v>3</v>
          </cell>
        </row>
        <row r="653">
          <cell r="A653">
            <v>770502</v>
          </cell>
          <cell r="B653" t="str">
            <v xml:space="preserve"> </v>
          </cell>
          <cell r="C653" t="str">
            <v xml:space="preserve"> </v>
          </cell>
          <cell r="D653" t="str">
            <v xml:space="preserve"> </v>
          </cell>
          <cell r="E653" t="str">
            <v xml:space="preserve"> </v>
          </cell>
          <cell r="F653" t="str">
            <v xml:space="preserve"> </v>
          </cell>
          <cell r="G653" t="str">
            <v xml:space="preserve"> </v>
          </cell>
          <cell r="H653" t="str">
            <v xml:space="preserve"> </v>
          </cell>
          <cell r="I653" t="str">
            <v xml:space="preserve"> </v>
          </cell>
          <cell r="J653" t="str">
            <v xml:space="preserve"> </v>
          </cell>
          <cell r="K653" t="str">
            <v xml:space="preserve"> </v>
          </cell>
          <cell r="L653" t="str">
            <v xml:space="preserve"> </v>
          </cell>
          <cell r="M653" t="str">
            <v xml:space="preserve"> </v>
          </cell>
          <cell r="N653" t="str">
            <v xml:space="preserve"> </v>
          </cell>
          <cell r="O653" t="str">
            <v xml:space="preserve"> </v>
          </cell>
          <cell r="P653" t="str">
            <v xml:space="preserve"> </v>
          </cell>
          <cell r="Q653" t="str">
            <v xml:space="preserve"> </v>
          </cell>
          <cell r="R653" t="str">
            <v xml:space="preserve"> </v>
          </cell>
          <cell r="S653" t="str">
            <v xml:space="preserve"> </v>
          </cell>
          <cell r="T653" t="str">
            <v xml:space="preserve"> </v>
          </cell>
          <cell r="U653" t="str">
            <v xml:space="preserve"> </v>
          </cell>
          <cell r="V653" t="str">
            <v>Y</v>
          </cell>
          <cell r="W653" t="str">
            <v xml:space="preserve"> </v>
          </cell>
          <cell r="X653" t="str">
            <v xml:space="preserve"> </v>
          </cell>
          <cell r="Y653" t="str">
            <v xml:space="preserve"> </v>
          </cell>
          <cell r="Z653" t="str">
            <v xml:space="preserve"> </v>
          </cell>
          <cell r="AA653">
            <v>1</v>
          </cell>
        </row>
        <row r="654">
          <cell r="A654">
            <v>770503</v>
          </cell>
          <cell r="B654" t="str">
            <v xml:space="preserve"> </v>
          </cell>
          <cell r="C654" t="str">
            <v xml:space="preserve"> </v>
          </cell>
          <cell r="D654" t="str">
            <v xml:space="preserve"> </v>
          </cell>
          <cell r="E654" t="str">
            <v xml:space="preserve"> </v>
          </cell>
          <cell r="F654" t="str">
            <v xml:space="preserve"> </v>
          </cell>
          <cell r="G654" t="str">
            <v xml:space="preserve"> </v>
          </cell>
          <cell r="H654" t="str">
            <v xml:space="preserve"> </v>
          </cell>
          <cell r="I654" t="str">
            <v xml:space="preserve"> </v>
          </cell>
          <cell r="J654" t="str">
            <v xml:space="preserve"> </v>
          </cell>
          <cell r="K654" t="str">
            <v xml:space="preserve"> </v>
          </cell>
          <cell r="L654" t="str">
            <v xml:space="preserve"> </v>
          </cell>
          <cell r="M654" t="str">
            <v xml:space="preserve"> </v>
          </cell>
          <cell r="N654" t="str">
            <v xml:space="preserve"> </v>
          </cell>
          <cell r="O654" t="str">
            <v>Y</v>
          </cell>
          <cell r="P654" t="str">
            <v xml:space="preserve"> </v>
          </cell>
          <cell r="Q654" t="str">
            <v xml:space="preserve"> </v>
          </cell>
          <cell r="R654" t="str">
            <v xml:space="preserve"> </v>
          </cell>
          <cell r="S654" t="str">
            <v xml:space="preserve"> </v>
          </cell>
          <cell r="T654" t="str">
            <v xml:space="preserve"> </v>
          </cell>
          <cell r="U654" t="str">
            <v xml:space="preserve"> </v>
          </cell>
          <cell r="V654" t="str">
            <v xml:space="preserve"> </v>
          </cell>
          <cell r="W654" t="str">
            <v xml:space="preserve"> </v>
          </cell>
          <cell r="X654" t="str">
            <v xml:space="preserve"> </v>
          </cell>
          <cell r="Y654" t="str">
            <v xml:space="preserve"> </v>
          </cell>
          <cell r="Z654" t="str">
            <v xml:space="preserve"> </v>
          </cell>
          <cell r="AA654">
            <v>4</v>
          </cell>
        </row>
        <row r="655">
          <cell r="A655">
            <v>171151</v>
          </cell>
          <cell r="B655" t="str">
            <v xml:space="preserve"> </v>
          </cell>
          <cell r="C655" t="str">
            <v xml:space="preserve"> </v>
          </cell>
          <cell r="D655" t="str">
            <v xml:space="preserve"> </v>
          </cell>
          <cell r="E655" t="str">
            <v xml:space="preserve"> </v>
          </cell>
          <cell r="F655" t="str">
            <v xml:space="preserve"> </v>
          </cell>
          <cell r="G655" t="str">
            <v xml:space="preserve"> </v>
          </cell>
          <cell r="H655" t="str">
            <v xml:space="preserve"> </v>
          </cell>
          <cell r="I655" t="str">
            <v xml:space="preserve"> </v>
          </cell>
          <cell r="J655" t="str">
            <v xml:space="preserve"> </v>
          </cell>
          <cell r="K655" t="str">
            <v xml:space="preserve"> </v>
          </cell>
          <cell r="L655" t="str">
            <v xml:space="preserve"> </v>
          </cell>
          <cell r="M655" t="str">
            <v xml:space="preserve"> </v>
          </cell>
          <cell r="N655" t="str">
            <v xml:space="preserve"> </v>
          </cell>
          <cell r="O655" t="str">
            <v xml:space="preserve"> </v>
          </cell>
          <cell r="P655" t="str">
            <v xml:space="preserve"> </v>
          </cell>
          <cell r="Q655" t="str">
            <v xml:space="preserve"> </v>
          </cell>
          <cell r="R655" t="str">
            <v xml:space="preserve"> </v>
          </cell>
          <cell r="S655" t="str">
            <v>Y</v>
          </cell>
          <cell r="T655" t="str">
            <v xml:space="preserve"> </v>
          </cell>
          <cell r="U655" t="str">
            <v xml:space="preserve"> </v>
          </cell>
          <cell r="V655" t="str">
            <v xml:space="preserve"> </v>
          </cell>
          <cell r="W655" t="str">
            <v xml:space="preserve"> </v>
          </cell>
          <cell r="X655" t="str">
            <v xml:space="preserve"> </v>
          </cell>
          <cell r="Y655" t="str">
            <v xml:space="preserve"> </v>
          </cell>
          <cell r="Z655" t="str">
            <v xml:space="preserve"> </v>
          </cell>
          <cell r="AA655">
            <v>3</v>
          </cell>
        </row>
        <row r="656">
          <cell r="A656">
            <v>770517</v>
          </cell>
          <cell r="B656" t="str">
            <v xml:space="preserve"> </v>
          </cell>
          <cell r="C656" t="str">
            <v xml:space="preserve"> </v>
          </cell>
          <cell r="D656" t="str">
            <v xml:space="preserve"> </v>
          </cell>
          <cell r="E656" t="str">
            <v xml:space="preserve"> </v>
          </cell>
          <cell r="F656" t="str">
            <v xml:space="preserve"> </v>
          </cell>
          <cell r="G656" t="str">
            <v xml:space="preserve"> </v>
          </cell>
          <cell r="H656" t="str">
            <v>Y</v>
          </cell>
          <cell r="I656" t="str">
            <v xml:space="preserve"> </v>
          </cell>
          <cell r="J656" t="str">
            <v xml:space="preserve"> </v>
          </cell>
          <cell r="K656" t="str">
            <v xml:space="preserve"> </v>
          </cell>
          <cell r="L656" t="str">
            <v xml:space="preserve"> </v>
          </cell>
          <cell r="M656" t="str">
            <v xml:space="preserve"> </v>
          </cell>
          <cell r="N656" t="str">
            <v xml:space="preserve"> </v>
          </cell>
          <cell r="O656" t="str">
            <v xml:space="preserve"> </v>
          </cell>
          <cell r="P656" t="str">
            <v xml:space="preserve"> </v>
          </cell>
          <cell r="Q656" t="str">
            <v xml:space="preserve"> </v>
          </cell>
          <cell r="R656" t="str">
            <v xml:space="preserve"> </v>
          </cell>
          <cell r="S656" t="str">
            <v xml:space="preserve"> </v>
          </cell>
          <cell r="T656" t="str">
            <v xml:space="preserve"> </v>
          </cell>
          <cell r="U656" t="str">
            <v xml:space="preserve"> </v>
          </cell>
          <cell r="V656" t="str">
            <v xml:space="preserve"> </v>
          </cell>
          <cell r="W656" t="str">
            <v xml:space="preserve"> </v>
          </cell>
          <cell r="X656" t="str">
            <v xml:space="preserve"> </v>
          </cell>
          <cell r="Y656" t="str">
            <v xml:space="preserve"> </v>
          </cell>
          <cell r="Z656" t="str">
            <v xml:space="preserve"> </v>
          </cell>
          <cell r="AA656">
            <v>2</v>
          </cell>
        </row>
        <row r="657">
          <cell r="A657">
            <v>770509</v>
          </cell>
          <cell r="B657" t="str">
            <v xml:space="preserve"> </v>
          </cell>
          <cell r="C657" t="str">
            <v xml:space="preserve"> </v>
          </cell>
          <cell r="D657" t="str">
            <v>Y</v>
          </cell>
          <cell r="E657" t="str">
            <v xml:space="preserve"> </v>
          </cell>
          <cell r="F657" t="str">
            <v xml:space="preserve"> </v>
          </cell>
          <cell r="G657" t="str">
            <v xml:space="preserve"> </v>
          </cell>
          <cell r="H657" t="str">
            <v xml:space="preserve"> </v>
          </cell>
          <cell r="I657" t="str">
            <v xml:space="preserve"> </v>
          </cell>
          <cell r="J657" t="str">
            <v xml:space="preserve"> </v>
          </cell>
          <cell r="K657" t="str">
            <v xml:space="preserve"> </v>
          </cell>
          <cell r="L657" t="str">
            <v xml:space="preserve"> </v>
          </cell>
          <cell r="M657" t="str">
            <v xml:space="preserve"> </v>
          </cell>
          <cell r="N657" t="str">
            <v xml:space="preserve"> </v>
          </cell>
          <cell r="O657" t="str">
            <v xml:space="preserve"> </v>
          </cell>
          <cell r="P657" t="str">
            <v xml:space="preserve"> </v>
          </cell>
          <cell r="Q657" t="str">
            <v xml:space="preserve"> </v>
          </cell>
          <cell r="R657" t="str">
            <v xml:space="preserve"> </v>
          </cell>
          <cell r="S657" t="str">
            <v xml:space="preserve"> </v>
          </cell>
          <cell r="T657" t="str">
            <v xml:space="preserve"> </v>
          </cell>
          <cell r="U657" t="str">
            <v xml:space="preserve"> </v>
          </cell>
          <cell r="V657" t="str">
            <v xml:space="preserve"> </v>
          </cell>
          <cell r="W657" t="str">
            <v xml:space="preserve"> </v>
          </cell>
          <cell r="X657" t="str">
            <v xml:space="preserve"> </v>
          </cell>
          <cell r="Y657" t="str">
            <v xml:space="preserve"> </v>
          </cell>
          <cell r="Z657" t="str">
            <v xml:space="preserve"> </v>
          </cell>
          <cell r="AA657">
            <v>3</v>
          </cell>
        </row>
        <row r="658">
          <cell r="A658">
            <v>770504</v>
          </cell>
          <cell r="B658" t="str">
            <v xml:space="preserve"> </v>
          </cell>
          <cell r="C658" t="str">
            <v xml:space="preserve"> </v>
          </cell>
          <cell r="D658" t="str">
            <v xml:space="preserve"> </v>
          </cell>
          <cell r="E658" t="str">
            <v xml:space="preserve"> </v>
          </cell>
          <cell r="F658" t="str">
            <v xml:space="preserve"> </v>
          </cell>
          <cell r="G658" t="str">
            <v xml:space="preserve"> </v>
          </cell>
          <cell r="H658" t="str">
            <v xml:space="preserve"> </v>
          </cell>
          <cell r="I658" t="str">
            <v xml:space="preserve"> </v>
          </cell>
          <cell r="J658" t="str">
            <v xml:space="preserve"> </v>
          </cell>
          <cell r="K658" t="str">
            <v xml:space="preserve"> </v>
          </cell>
          <cell r="L658" t="str">
            <v>Y</v>
          </cell>
          <cell r="M658" t="str">
            <v xml:space="preserve"> </v>
          </cell>
          <cell r="N658" t="str">
            <v xml:space="preserve"> </v>
          </cell>
          <cell r="O658" t="str">
            <v xml:space="preserve"> </v>
          </cell>
          <cell r="P658" t="str">
            <v xml:space="preserve"> </v>
          </cell>
          <cell r="Q658" t="str">
            <v xml:space="preserve"> </v>
          </cell>
          <cell r="R658" t="str">
            <v xml:space="preserve"> </v>
          </cell>
          <cell r="S658" t="str">
            <v xml:space="preserve"> </v>
          </cell>
          <cell r="T658" t="str">
            <v xml:space="preserve"> </v>
          </cell>
          <cell r="U658" t="str">
            <v xml:space="preserve"> </v>
          </cell>
          <cell r="V658" t="str">
            <v xml:space="preserve"> </v>
          </cell>
          <cell r="W658" t="str">
            <v xml:space="preserve"> </v>
          </cell>
          <cell r="X658" t="str">
            <v xml:space="preserve"> </v>
          </cell>
          <cell r="Y658" t="str">
            <v xml:space="preserve"> </v>
          </cell>
          <cell r="Z658" t="str">
            <v xml:space="preserve"> </v>
          </cell>
          <cell r="AA658">
            <v>1</v>
          </cell>
        </row>
        <row r="659">
          <cell r="A659">
            <v>172002</v>
          </cell>
          <cell r="B659" t="str">
            <v xml:space="preserve"> </v>
          </cell>
          <cell r="C659" t="str">
            <v xml:space="preserve"> </v>
          </cell>
          <cell r="D659" t="str">
            <v xml:space="preserve"> </v>
          </cell>
          <cell r="E659" t="str">
            <v xml:space="preserve"> </v>
          </cell>
          <cell r="F659" t="str">
            <v xml:space="preserve"> </v>
          </cell>
          <cell r="G659" t="str">
            <v xml:space="preserve"> </v>
          </cell>
          <cell r="H659" t="str">
            <v xml:space="preserve"> </v>
          </cell>
          <cell r="I659" t="str">
            <v xml:space="preserve"> </v>
          </cell>
          <cell r="J659" t="str">
            <v xml:space="preserve"> </v>
          </cell>
          <cell r="K659" t="str">
            <v xml:space="preserve"> </v>
          </cell>
          <cell r="L659" t="str">
            <v xml:space="preserve"> </v>
          </cell>
          <cell r="M659" t="str">
            <v xml:space="preserve"> </v>
          </cell>
          <cell r="N659" t="str">
            <v xml:space="preserve"> </v>
          </cell>
          <cell r="O659" t="str">
            <v xml:space="preserve"> </v>
          </cell>
          <cell r="P659" t="str">
            <v xml:space="preserve"> </v>
          </cell>
          <cell r="Q659" t="str">
            <v xml:space="preserve"> </v>
          </cell>
          <cell r="R659" t="str">
            <v>Y</v>
          </cell>
          <cell r="S659" t="str">
            <v xml:space="preserve"> </v>
          </cell>
          <cell r="T659" t="str">
            <v xml:space="preserve"> </v>
          </cell>
          <cell r="U659" t="str">
            <v xml:space="preserve"> </v>
          </cell>
          <cell r="V659" t="str">
            <v xml:space="preserve"> </v>
          </cell>
          <cell r="W659" t="str">
            <v xml:space="preserve"> </v>
          </cell>
          <cell r="X659" t="str">
            <v xml:space="preserve"> </v>
          </cell>
          <cell r="Y659" t="str">
            <v xml:space="preserve"> </v>
          </cell>
          <cell r="Z659" t="str">
            <v xml:space="preserve"> </v>
          </cell>
          <cell r="AA659">
            <v>2</v>
          </cell>
        </row>
        <row r="660">
          <cell r="A660">
            <v>172003</v>
          </cell>
          <cell r="B660" t="str">
            <v xml:space="preserve"> </v>
          </cell>
          <cell r="C660" t="str">
            <v xml:space="preserve"> </v>
          </cell>
          <cell r="D660" t="str">
            <v xml:space="preserve"> </v>
          </cell>
          <cell r="E660" t="str">
            <v>Y</v>
          </cell>
          <cell r="F660" t="str">
            <v xml:space="preserve"> </v>
          </cell>
          <cell r="G660" t="str">
            <v xml:space="preserve"> </v>
          </cell>
          <cell r="H660" t="str">
            <v xml:space="preserve"> </v>
          </cell>
          <cell r="I660" t="str">
            <v xml:space="preserve"> </v>
          </cell>
          <cell r="J660" t="str">
            <v xml:space="preserve"> </v>
          </cell>
          <cell r="K660" t="str">
            <v xml:space="preserve"> </v>
          </cell>
          <cell r="L660" t="str">
            <v xml:space="preserve"> </v>
          </cell>
          <cell r="M660" t="str">
            <v xml:space="preserve"> </v>
          </cell>
          <cell r="N660" t="str">
            <v xml:space="preserve"> </v>
          </cell>
          <cell r="O660" t="str">
            <v xml:space="preserve"> </v>
          </cell>
          <cell r="P660" t="str">
            <v xml:space="preserve"> </v>
          </cell>
          <cell r="Q660" t="str">
            <v xml:space="preserve"> </v>
          </cell>
          <cell r="R660" t="str">
            <v xml:space="preserve"> </v>
          </cell>
          <cell r="S660" t="str">
            <v xml:space="preserve"> </v>
          </cell>
          <cell r="T660" t="str">
            <v xml:space="preserve"> </v>
          </cell>
          <cell r="U660" t="str">
            <v xml:space="preserve"> </v>
          </cell>
          <cell r="V660" t="str">
            <v xml:space="preserve"> </v>
          </cell>
          <cell r="W660" t="str">
            <v xml:space="preserve"> </v>
          </cell>
          <cell r="X660" t="str">
            <v xml:space="preserve"> </v>
          </cell>
          <cell r="Y660" t="str">
            <v xml:space="preserve"> </v>
          </cell>
          <cell r="Z660" t="str">
            <v xml:space="preserve"> </v>
          </cell>
          <cell r="AA660">
            <v>4</v>
          </cell>
        </row>
        <row r="661">
          <cell r="A661">
            <v>172004</v>
          </cell>
          <cell r="B661" t="str">
            <v xml:space="preserve"> </v>
          </cell>
          <cell r="C661" t="str">
            <v xml:space="preserve"> </v>
          </cell>
          <cell r="D661" t="str">
            <v>Y</v>
          </cell>
          <cell r="E661" t="str">
            <v xml:space="preserve"> </v>
          </cell>
          <cell r="F661" t="str">
            <v xml:space="preserve"> </v>
          </cell>
          <cell r="G661" t="str">
            <v xml:space="preserve"> </v>
          </cell>
          <cell r="H661" t="str">
            <v xml:space="preserve"> </v>
          </cell>
          <cell r="I661" t="str">
            <v xml:space="preserve"> </v>
          </cell>
          <cell r="J661" t="str">
            <v xml:space="preserve"> </v>
          </cell>
          <cell r="K661" t="str">
            <v xml:space="preserve"> </v>
          </cell>
          <cell r="L661" t="str">
            <v xml:space="preserve"> </v>
          </cell>
          <cell r="M661" t="str">
            <v xml:space="preserve"> </v>
          </cell>
          <cell r="N661" t="str">
            <v xml:space="preserve"> </v>
          </cell>
          <cell r="O661" t="str">
            <v xml:space="preserve"> </v>
          </cell>
          <cell r="P661" t="str">
            <v xml:space="preserve"> </v>
          </cell>
          <cell r="Q661" t="str">
            <v xml:space="preserve"> </v>
          </cell>
          <cell r="R661" t="str">
            <v xml:space="preserve"> </v>
          </cell>
          <cell r="S661" t="str">
            <v xml:space="preserve"> </v>
          </cell>
          <cell r="T661" t="str">
            <v xml:space="preserve"> </v>
          </cell>
          <cell r="U661" t="str">
            <v xml:space="preserve"> </v>
          </cell>
          <cell r="V661" t="str">
            <v xml:space="preserve"> </v>
          </cell>
          <cell r="W661" t="str">
            <v xml:space="preserve"> </v>
          </cell>
          <cell r="X661" t="str">
            <v xml:space="preserve"> </v>
          </cell>
          <cell r="Y661" t="str">
            <v xml:space="preserve"> </v>
          </cell>
          <cell r="Z661" t="str">
            <v xml:space="preserve"> </v>
          </cell>
          <cell r="AA661">
            <v>3</v>
          </cell>
        </row>
        <row r="662">
          <cell r="A662">
            <v>172005</v>
          </cell>
          <cell r="B662" t="str">
            <v xml:space="preserve"> </v>
          </cell>
          <cell r="C662" t="str">
            <v>Y</v>
          </cell>
          <cell r="D662" t="str">
            <v xml:space="preserve"> </v>
          </cell>
          <cell r="E662" t="str">
            <v xml:space="preserve"> </v>
          </cell>
          <cell r="F662" t="str">
            <v xml:space="preserve"> </v>
          </cell>
          <cell r="G662" t="str">
            <v xml:space="preserve"> </v>
          </cell>
          <cell r="H662" t="str">
            <v xml:space="preserve"> </v>
          </cell>
          <cell r="I662" t="str">
            <v xml:space="preserve"> </v>
          </cell>
          <cell r="J662" t="str">
            <v xml:space="preserve"> </v>
          </cell>
          <cell r="K662" t="str">
            <v xml:space="preserve"> </v>
          </cell>
          <cell r="L662" t="str">
            <v xml:space="preserve"> </v>
          </cell>
          <cell r="M662" t="str">
            <v xml:space="preserve"> </v>
          </cell>
          <cell r="N662" t="str">
            <v xml:space="preserve"> </v>
          </cell>
          <cell r="O662" t="str">
            <v xml:space="preserve"> </v>
          </cell>
          <cell r="P662" t="str">
            <v xml:space="preserve"> </v>
          </cell>
          <cell r="Q662" t="str">
            <v xml:space="preserve"> </v>
          </cell>
          <cell r="R662" t="str">
            <v xml:space="preserve"> </v>
          </cell>
          <cell r="S662" t="str">
            <v xml:space="preserve"> </v>
          </cell>
          <cell r="T662" t="str">
            <v xml:space="preserve"> </v>
          </cell>
          <cell r="U662" t="str">
            <v xml:space="preserve"> </v>
          </cell>
          <cell r="V662" t="str">
            <v xml:space="preserve"> </v>
          </cell>
          <cell r="W662" t="str">
            <v xml:space="preserve"> </v>
          </cell>
          <cell r="X662" t="str">
            <v xml:space="preserve"> </v>
          </cell>
          <cell r="Y662" t="str">
            <v xml:space="preserve"> </v>
          </cell>
          <cell r="Z662" t="str">
            <v xml:space="preserve"> </v>
          </cell>
          <cell r="AA662">
            <v>2</v>
          </cell>
        </row>
        <row r="663">
          <cell r="A663">
            <v>172006</v>
          </cell>
          <cell r="B663" t="str">
            <v xml:space="preserve"> </v>
          </cell>
          <cell r="C663" t="str">
            <v xml:space="preserve"> </v>
          </cell>
          <cell r="D663" t="str">
            <v>Y</v>
          </cell>
          <cell r="E663" t="str">
            <v xml:space="preserve"> </v>
          </cell>
          <cell r="F663" t="str">
            <v xml:space="preserve"> </v>
          </cell>
          <cell r="G663" t="str">
            <v xml:space="preserve"> </v>
          </cell>
          <cell r="H663" t="str">
            <v xml:space="preserve"> </v>
          </cell>
          <cell r="I663" t="str">
            <v xml:space="preserve"> </v>
          </cell>
          <cell r="J663" t="str">
            <v xml:space="preserve"> </v>
          </cell>
          <cell r="K663" t="str">
            <v xml:space="preserve"> </v>
          </cell>
          <cell r="L663" t="str">
            <v xml:space="preserve"> </v>
          </cell>
          <cell r="M663" t="str">
            <v xml:space="preserve"> </v>
          </cell>
          <cell r="N663" t="str">
            <v xml:space="preserve"> </v>
          </cell>
          <cell r="O663" t="str">
            <v xml:space="preserve"> </v>
          </cell>
          <cell r="P663" t="str">
            <v xml:space="preserve"> </v>
          </cell>
          <cell r="Q663" t="str">
            <v xml:space="preserve"> </v>
          </cell>
          <cell r="R663" t="str">
            <v xml:space="preserve"> </v>
          </cell>
          <cell r="S663" t="str">
            <v xml:space="preserve"> </v>
          </cell>
          <cell r="T663" t="str">
            <v xml:space="preserve"> </v>
          </cell>
          <cell r="U663" t="str">
            <v xml:space="preserve"> </v>
          </cell>
          <cell r="V663" t="str">
            <v xml:space="preserve"> </v>
          </cell>
          <cell r="W663" t="str">
            <v xml:space="preserve"> </v>
          </cell>
          <cell r="X663" t="str">
            <v xml:space="preserve"> </v>
          </cell>
          <cell r="Y663" t="str">
            <v xml:space="preserve"> </v>
          </cell>
          <cell r="Z663" t="str">
            <v xml:space="preserve"> </v>
          </cell>
          <cell r="AA663">
            <v>3</v>
          </cell>
        </row>
        <row r="664">
          <cell r="A664">
            <v>172001</v>
          </cell>
          <cell r="B664" t="str">
            <v xml:space="preserve"> </v>
          </cell>
          <cell r="C664" t="str">
            <v xml:space="preserve"> </v>
          </cell>
          <cell r="D664" t="str">
            <v xml:space="preserve"> </v>
          </cell>
          <cell r="E664" t="str">
            <v xml:space="preserve"> </v>
          </cell>
          <cell r="F664" t="str">
            <v xml:space="preserve"> </v>
          </cell>
          <cell r="G664" t="str">
            <v xml:space="preserve"> </v>
          </cell>
          <cell r="H664" t="str">
            <v xml:space="preserve"> </v>
          </cell>
          <cell r="I664" t="str">
            <v xml:space="preserve"> </v>
          </cell>
          <cell r="J664" t="str">
            <v xml:space="preserve"> </v>
          </cell>
          <cell r="K664" t="str">
            <v xml:space="preserve"> </v>
          </cell>
          <cell r="L664" t="str">
            <v xml:space="preserve"> </v>
          </cell>
          <cell r="M664" t="str">
            <v xml:space="preserve"> </v>
          </cell>
          <cell r="N664" t="str">
            <v xml:space="preserve"> </v>
          </cell>
          <cell r="O664" t="str">
            <v xml:space="preserve"> </v>
          </cell>
          <cell r="P664" t="str">
            <v xml:space="preserve"> </v>
          </cell>
          <cell r="Q664" t="str">
            <v xml:space="preserve"> </v>
          </cell>
          <cell r="R664" t="str">
            <v xml:space="preserve"> </v>
          </cell>
          <cell r="S664" t="str">
            <v>Y</v>
          </cell>
          <cell r="T664" t="str">
            <v xml:space="preserve"> </v>
          </cell>
          <cell r="U664" t="str">
            <v xml:space="preserve"> </v>
          </cell>
          <cell r="V664" t="str">
            <v xml:space="preserve"> </v>
          </cell>
          <cell r="W664" t="str">
            <v xml:space="preserve"> </v>
          </cell>
          <cell r="X664" t="str">
            <v xml:space="preserve"> </v>
          </cell>
          <cell r="Y664" t="str">
            <v xml:space="preserve"> </v>
          </cell>
          <cell r="Z664" t="str">
            <v xml:space="preserve"> </v>
          </cell>
          <cell r="AA664">
            <v>3</v>
          </cell>
        </row>
        <row r="665">
          <cell r="A665">
            <v>770443</v>
          </cell>
          <cell r="B665" t="str">
            <v xml:space="preserve"> </v>
          </cell>
          <cell r="C665" t="str">
            <v xml:space="preserve"> </v>
          </cell>
          <cell r="D665" t="str">
            <v>Y</v>
          </cell>
          <cell r="E665" t="str">
            <v xml:space="preserve"> </v>
          </cell>
          <cell r="F665" t="str">
            <v xml:space="preserve"> </v>
          </cell>
          <cell r="G665" t="str">
            <v xml:space="preserve"> </v>
          </cell>
          <cell r="H665" t="str">
            <v xml:space="preserve"> </v>
          </cell>
          <cell r="I665" t="str">
            <v xml:space="preserve"> </v>
          </cell>
          <cell r="J665" t="str">
            <v xml:space="preserve"> </v>
          </cell>
          <cell r="K665" t="str">
            <v xml:space="preserve"> </v>
          </cell>
          <cell r="L665" t="str">
            <v xml:space="preserve"> </v>
          </cell>
          <cell r="M665" t="str">
            <v xml:space="preserve"> </v>
          </cell>
          <cell r="N665" t="str">
            <v xml:space="preserve"> </v>
          </cell>
          <cell r="O665" t="str">
            <v xml:space="preserve"> </v>
          </cell>
          <cell r="P665" t="str">
            <v xml:space="preserve"> </v>
          </cell>
          <cell r="Q665" t="str">
            <v xml:space="preserve"> </v>
          </cell>
          <cell r="R665" t="str">
            <v xml:space="preserve"> </v>
          </cell>
          <cell r="S665" t="str">
            <v xml:space="preserve"> </v>
          </cell>
          <cell r="T665" t="str">
            <v xml:space="preserve"> </v>
          </cell>
          <cell r="U665" t="str">
            <v xml:space="preserve"> </v>
          </cell>
          <cell r="V665" t="str">
            <v xml:space="preserve"> </v>
          </cell>
          <cell r="W665" t="str">
            <v xml:space="preserve"> </v>
          </cell>
          <cell r="X665" t="str">
            <v xml:space="preserve"> </v>
          </cell>
          <cell r="Y665" t="str">
            <v xml:space="preserve"> </v>
          </cell>
          <cell r="Z665" t="str">
            <v xml:space="preserve"> </v>
          </cell>
          <cell r="AA665">
            <v>3</v>
          </cell>
        </row>
        <row r="666">
          <cell r="A666">
            <v>770518</v>
          </cell>
          <cell r="B666" t="str">
            <v xml:space="preserve"> </v>
          </cell>
          <cell r="C666" t="str">
            <v xml:space="preserve"> </v>
          </cell>
          <cell r="D666" t="str">
            <v xml:space="preserve"> </v>
          </cell>
          <cell r="E666" t="str">
            <v xml:space="preserve"> </v>
          </cell>
          <cell r="F666" t="str">
            <v xml:space="preserve"> </v>
          </cell>
          <cell r="G666" t="str">
            <v xml:space="preserve"> </v>
          </cell>
          <cell r="H666" t="str">
            <v xml:space="preserve"> </v>
          </cell>
          <cell r="I666" t="str">
            <v xml:space="preserve"> </v>
          </cell>
          <cell r="J666" t="str">
            <v xml:space="preserve"> </v>
          </cell>
          <cell r="K666" t="str">
            <v xml:space="preserve"> </v>
          </cell>
          <cell r="L666" t="str">
            <v xml:space="preserve"> </v>
          </cell>
          <cell r="M666" t="str">
            <v xml:space="preserve"> </v>
          </cell>
          <cell r="N666" t="str">
            <v xml:space="preserve"> </v>
          </cell>
          <cell r="O666" t="str">
            <v xml:space="preserve"> </v>
          </cell>
          <cell r="P666" t="str">
            <v xml:space="preserve"> </v>
          </cell>
          <cell r="Q666" t="str">
            <v xml:space="preserve"> </v>
          </cell>
          <cell r="R666" t="str">
            <v xml:space="preserve"> </v>
          </cell>
          <cell r="S666" t="str">
            <v xml:space="preserve"> </v>
          </cell>
          <cell r="T666" t="str">
            <v>Y</v>
          </cell>
          <cell r="U666" t="str">
            <v xml:space="preserve"> </v>
          </cell>
          <cell r="V666" t="str">
            <v xml:space="preserve"> </v>
          </cell>
          <cell r="W666" t="str">
            <v xml:space="preserve"> </v>
          </cell>
          <cell r="X666" t="str">
            <v xml:space="preserve"> </v>
          </cell>
          <cell r="Y666" t="str">
            <v xml:space="preserve"> </v>
          </cell>
          <cell r="Z666" t="str">
            <v xml:space="preserve"> </v>
          </cell>
          <cell r="AA666">
            <v>4</v>
          </cell>
        </row>
        <row r="667">
          <cell r="A667">
            <v>770364</v>
          </cell>
          <cell r="B667" t="str">
            <v xml:space="preserve"> </v>
          </cell>
          <cell r="C667" t="str">
            <v xml:space="preserve"> </v>
          </cell>
          <cell r="D667" t="str">
            <v xml:space="preserve"> </v>
          </cell>
          <cell r="E667" t="str">
            <v xml:space="preserve"> </v>
          </cell>
          <cell r="F667" t="str">
            <v xml:space="preserve"> </v>
          </cell>
          <cell r="G667" t="str">
            <v xml:space="preserve"> </v>
          </cell>
          <cell r="H667" t="str">
            <v xml:space="preserve"> </v>
          </cell>
          <cell r="I667" t="str">
            <v xml:space="preserve"> </v>
          </cell>
          <cell r="J667" t="str">
            <v xml:space="preserve"> </v>
          </cell>
          <cell r="K667" t="str">
            <v xml:space="preserve"> </v>
          </cell>
          <cell r="L667" t="str">
            <v xml:space="preserve"> </v>
          </cell>
          <cell r="M667" t="str">
            <v xml:space="preserve"> </v>
          </cell>
          <cell r="N667" t="str">
            <v xml:space="preserve"> </v>
          </cell>
          <cell r="O667" t="str">
            <v xml:space="preserve"> </v>
          </cell>
          <cell r="P667" t="str">
            <v xml:space="preserve"> </v>
          </cell>
          <cell r="Q667" t="str">
            <v xml:space="preserve"> </v>
          </cell>
          <cell r="R667" t="str">
            <v xml:space="preserve"> </v>
          </cell>
          <cell r="S667" t="str">
            <v xml:space="preserve"> </v>
          </cell>
          <cell r="T667" t="str">
            <v xml:space="preserve"> </v>
          </cell>
          <cell r="U667" t="str">
            <v xml:space="preserve"> </v>
          </cell>
          <cell r="V667" t="str">
            <v>Y</v>
          </cell>
          <cell r="W667" t="str">
            <v xml:space="preserve"> </v>
          </cell>
          <cell r="X667" t="str">
            <v xml:space="preserve"> </v>
          </cell>
          <cell r="Y667" t="str">
            <v xml:space="preserve"> </v>
          </cell>
          <cell r="Z667" t="str">
            <v xml:space="preserve"> </v>
          </cell>
          <cell r="AA667">
            <v>1</v>
          </cell>
        </row>
        <row r="668">
          <cell r="A668">
            <v>171172</v>
          </cell>
          <cell r="B668" t="str">
            <v xml:space="preserve"> </v>
          </cell>
          <cell r="C668" t="str">
            <v xml:space="preserve"> </v>
          </cell>
          <cell r="D668" t="str">
            <v xml:space="preserve"> </v>
          </cell>
          <cell r="E668" t="str">
            <v xml:space="preserve"> </v>
          </cell>
          <cell r="F668" t="str">
            <v xml:space="preserve"> </v>
          </cell>
          <cell r="G668" t="str">
            <v xml:space="preserve"> </v>
          </cell>
          <cell r="H668" t="str">
            <v xml:space="preserve"> </v>
          </cell>
          <cell r="I668" t="str">
            <v xml:space="preserve"> </v>
          </cell>
          <cell r="J668" t="str">
            <v xml:space="preserve"> </v>
          </cell>
          <cell r="K668" t="str">
            <v xml:space="preserve"> </v>
          </cell>
          <cell r="L668" t="str">
            <v xml:space="preserve"> </v>
          </cell>
          <cell r="M668" t="str">
            <v xml:space="preserve"> </v>
          </cell>
          <cell r="N668" t="str">
            <v xml:space="preserve"> </v>
          </cell>
          <cell r="O668" t="str">
            <v xml:space="preserve"> </v>
          </cell>
          <cell r="P668" t="str">
            <v xml:space="preserve"> </v>
          </cell>
          <cell r="Q668" t="str">
            <v xml:space="preserve"> </v>
          </cell>
          <cell r="R668" t="str">
            <v xml:space="preserve"> </v>
          </cell>
          <cell r="S668" t="str">
            <v>Y</v>
          </cell>
          <cell r="T668" t="str">
            <v xml:space="preserve"> </v>
          </cell>
          <cell r="U668" t="str">
            <v xml:space="preserve"> </v>
          </cell>
          <cell r="V668" t="str">
            <v xml:space="preserve"> </v>
          </cell>
          <cell r="W668" t="str">
            <v xml:space="preserve"> </v>
          </cell>
          <cell r="X668" t="str">
            <v xml:space="preserve"> </v>
          </cell>
          <cell r="Y668" t="str">
            <v xml:space="preserve"> </v>
          </cell>
          <cell r="Z668" t="str">
            <v xml:space="preserve"> </v>
          </cell>
          <cell r="AA668">
            <v>3</v>
          </cell>
        </row>
        <row r="669">
          <cell r="A669">
            <v>770185</v>
          </cell>
          <cell r="B669" t="str">
            <v xml:space="preserve"> </v>
          </cell>
          <cell r="C669" t="str">
            <v xml:space="preserve"> </v>
          </cell>
          <cell r="D669" t="str">
            <v xml:space="preserve"> </v>
          </cell>
          <cell r="E669" t="str">
            <v xml:space="preserve"> </v>
          </cell>
          <cell r="F669" t="str">
            <v xml:space="preserve"> </v>
          </cell>
          <cell r="G669" t="str">
            <v xml:space="preserve"> </v>
          </cell>
          <cell r="H669" t="str">
            <v xml:space="preserve"> </v>
          </cell>
          <cell r="I669" t="str">
            <v xml:space="preserve"> </v>
          </cell>
          <cell r="J669" t="str">
            <v xml:space="preserve"> </v>
          </cell>
          <cell r="K669" t="str">
            <v xml:space="preserve"> </v>
          </cell>
          <cell r="L669" t="str">
            <v>Y</v>
          </cell>
          <cell r="M669" t="str">
            <v xml:space="preserve"> </v>
          </cell>
          <cell r="N669" t="str">
            <v xml:space="preserve"> </v>
          </cell>
          <cell r="O669" t="str">
            <v xml:space="preserve"> </v>
          </cell>
          <cell r="P669" t="str">
            <v xml:space="preserve"> </v>
          </cell>
          <cell r="Q669" t="str">
            <v xml:space="preserve"> </v>
          </cell>
          <cell r="R669" t="str">
            <v xml:space="preserve"> </v>
          </cell>
          <cell r="S669" t="str">
            <v xml:space="preserve"> </v>
          </cell>
          <cell r="T669" t="str">
            <v xml:space="preserve"> </v>
          </cell>
          <cell r="U669" t="str">
            <v xml:space="preserve"> </v>
          </cell>
          <cell r="V669" t="str">
            <v xml:space="preserve"> </v>
          </cell>
          <cell r="W669" t="str">
            <v xml:space="preserve"> </v>
          </cell>
          <cell r="X669" t="str">
            <v xml:space="preserve"> </v>
          </cell>
          <cell r="Y669" t="str">
            <v xml:space="preserve"> </v>
          </cell>
          <cell r="Z669" t="str">
            <v xml:space="preserve"> </v>
          </cell>
          <cell r="AA669">
            <v>1</v>
          </cell>
        </row>
        <row r="670">
          <cell r="A670">
            <v>770523</v>
          </cell>
          <cell r="B670" t="str">
            <v xml:space="preserve"> </v>
          </cell>
          <cell r="C670" t="str">
            <v xml:space="preserve"> </v>
          </cell>
          <cell r="D670" t="str">
            <v xml:space="preserve"> </v>
          </cell>
          <cell r="E670" t="str">
            <v xml:space="preserve"> </v>
          </cell>
          <cell r="F670" t="str">
            <v xml:space="preserve"> </v>
          </cell>
          <cell r="G670" t="str">
            <v xml:space="preserve"> </v>
          </cell>
          <cell r="H670" t="str">
            <v xml:space="preserve"> </v>
          </cell>
          <cell r="I670" t="str">
            <v>Y</v>
          </cell>
          <cell r="J670" t="str">
            <v xml:space="preserve"> </v>
          </cell>
          <cell r="K670" t="str">
            <v xml:space="preserve"> </v>
          </cell>
          <cell r="L670" t="str">
            <v xml:space="preserve"> </v>
          </cell>
          <cell r="M670" t="str">
            <v xml:space="preserve"> </v>
          </cell>
          <cell r="N670" t="str">
            <v xml:space="preserve"> </v>
          </cell>
          <cell r="O670" t="str">
            <v xml:space="preserve"> </v>
          </cell>
          <cell r="P670" t="str">
            <v xml:space="preserve"> </v>
          </cell>
          <cell r="Q670" t="str">
            <v xml:space="preserve"> </v>
          </cell>
          <cell r="R670" t="str">
            <v xml:space="preserve"> </v>
          </cell>
          <cell r="S670" t="str">
            <v xml:space="preserve"> </v>
          </cell>
          <cell r="T670" t="str">
            <v xml:space="preserve"> </v>
          </cell>
          <cell r="U670" t="str">
            <v xml:space="preserve"> </v>
          </cell>
          <cell r="V670" t="str">
            <v xml:space="preserve"> </v>
          </cell>
          <cell r="W670" t="str">
            <v xml:space="preserve"> </v>
          </cell>
          <cell r="X670" t="str">
            <v xml:space="preserve"> </v>
          </cell>
          <cell r="Y670" t="str">
            <v xml:space="preserve"> </v>
          </cell>
          <cell r="Z670" t="str">
            <v xml:space="preserve"> </v>
          </cell>
          <cell r="AA670">
            <v>3</v>
          </cell>
        </row>
        <row r="671">
          <cell r="A671">
            <v>171173</v>
          </cell>
          <cell r="B671" t="str">
            <v xml:space="preserve"> </v>
          </cell>
          <cell r="C671" t="str">
            <v xml:space="preserve"> </v>
          </cell>
          <cell r="D671" t="str">
            <v xml:space="preserve"> </v>
          </cell>
          <cell r="E671" t="str">
            <v xml:space="preserve"> </v>
          </cell>
          <cell r="F671" t="str">
            <v xml:space="preserve"> </v>
          </cell>
          <cell r="G671" t="str">
            <v xml:space="preserve"> </v>
          </cell>
          <cell r="H671" t="str">
            <v xml:space="preserve"> </v>
          </cell>
          <cell r="I671" t="str">
            <v xml:space="preserve"> </v>
          </cell>
          <cell r="J671" t="str">
            <v xml:space="preserve"> </v>
          </cell>
          <cell r="K671" t="str">
            <v xml:space="preserve"> </v>
          </cell>
          <cell r="L671" t="str">
            <v>Y</v>
          </cell>
          <cell r="M671" t="str">
            <v xml:space="preserve"> </v>
          </cell>
          <cell r="N671" t="str">
            <v xml:space="preserve"> </v>
          </cell>
          <cell r="O671" t="str">
            <v xml:space="preserve"> </v>
          </cell>
          <cell r="P671" t="str">
            <v xml:space="preserve"> </v>
          </cell>
          <cell r="Q671" t="str">
            <v xml:space="preserve"> </v>
          </cell>
          <cell r="R671" t="str">
            <v xml:space="preserve"> </v>
          </cell>
          <cell r="S671" t="str">
            <v xml:space="preserve"> </v>
          </cell>
          <cell r="T671" t="str">
            <v xml:space="preserve"> </v>
          </cell>
          <cell r="U671" t="str">
            <v xml:space="preserve"> </v>
          </cell>
          <cell r="V671" t="str">
            <v xml:space="preserve"> </v>
          </cell>
          <cell r="W671" t="str">
            <v xml:space="preserve"> </v>
          </cell>
          <cell r="X671" t="str">
            <v xml:space="preserve"> </v>
          </cell>
          <cell r="Y671" t="str">
            <v xml:space="preserve"> </v>
          </cell>
          <cell r="Z671" t="str">
            <v xml:space="preserve"> </v>
          </cell>
          <cell r="AA671">
            <v>1</v>
          </cell>
        </row>
        <row r="672">
          <cell r="A672">
            <v>171174</v>
          </cell>
          <cell r="B672" t="str">
            <v xml:space="preserve"> </v>
          </cell>
          <cell r="C672" t="str">
            <v xml:space="preserve"> </v>
          </cell>
          <cell r="D672" t="str">
            <v xml:space="preserve"> </v>
          </cell>
          <cell r="E672" t="str">
            <v xml:space="preserve"> </v>
          </cell>
          <cell r="F672" t="str">
            <v xml:space="preserve"> </v>
          </cell>
          <cell r="G672" t="str">
            <v xml:space="preserve"> </v>
          </cell>
          <cell r="H672" t="str">
            <v xml:space="preserve"> </v>
          </cell>
          <cell r="I672" t="str">
            <v xml:space="preserve"> </v>
          </cell>
          <cell r="J672" t="str">
            <v xml:space="preserve"> </v>
          </cell>
          <cell r="K672" t="str">
            <v xml:space="preserve"> </v>
          </cell>
          <cell r="L672" t="str">
            <v xml:space="preserve"> </v>
          </cell>
          <cell r="M672" t="str">
            <v xml:space="preserve"> </v>
          </cell>
          <cell r="N672" t="str">
            <v xml:space="preserve"> </v>
          </cell>
          <cell r="O672" t="str">
            <v xml:space="preserve"> </v>
          </cell>
          <cell r="P672" t="str">
            <v xml:space="preserve"> </v>
          </cell>
          <cell r="Q672" t="str">
            <v xml:space="preserve"> </v>
          </cell>
          <cell r="R672" t="str">
            <v xml:space="preserve"> </v>
          </cell>
          <cell r="S672" t="str">
            <v xml:space="preserve"> </v>
          </cell>
          <cell r="T672" t="str">
            <v>Y</v>
          </cell>
          <cell r="U672" t="str">
            <v xml:space="preserve"> </v>
          </cell>
          <cell r="V672" t="str">
            <v xml:space="preserve"> </v>
          </cell>
          <cell r="W672" t="str">
            <v xml:space="preserve"> </v>
          </cell>
          <cell r="X672" t="str">
            <v xml:space="preserve"> </v>
          </cell>
          <cell r="Y672" t="str">
            <v xml:space="preserve"> </v>
          </cell>
          <cell r="Z672" t="str">
            <v xml:space="preserve"> </v>
          </cell>
          <cell r="AA672">
            <v>4</v>
          </cell>
        </row>
        <row r="673">
          <cell r="A673">
            <v>171175</v>
          </cell>
          <cell r="B673" t="str">
            <v xml:space="preserve"> </v>
          </cell>
          <cell r="C673" t="str">
            <v xml:space="preserve"> </v>
          </cell>
          <cell r="D673" t="str">
            <v xml:space="preserve"> </v>
          </cell>
          <cell r="E673" t="str">
            <v xml:space="preserve"> </v>
          </cell>
          <cell r="F673" t="str">
            <v xml:space="preserve"> </v>
          </cell>
          <cell r="G673" t="str">
            <v xml:space="preserve"> </v>
          </cell>
          <cell r="H673" t="str">
            <v xml:space="preserve"> </v>
          </cell>
          <cell r="I673" t="str">
            <v xml:space="preserve"> </v>
          </cell>
          <cell r="J673" t="str">
            <v xml:space="preserve"> </v>
          </cell>
          <cell r="K673" t="str">
            <v xml:space="preserve"> </v>
          </cell>
          <cell r="L673" t="str">
            <v xml:space="preserve"> </v>
          </cell>
          <cell r="M673" t="str">
            <v xml:space="preserve"> </v>
          </cell>
          <cell r="N673" t="str">
            <v xml:space="preserve"> </v>
          </cell>
          <cell r="O673" t="str">
            <v xml:space="preserve"> </v>
          </cell>
          <cell r="P673" t="str">
            <v xml:space="preserve"> </v>
          </cell>
          <cell r="Q673" t="str">
            <v xml:space="preserve"> </v>
          </cell>
          <cell r="R673" t="str">
            <v xml:space="preserve"> </v>
          </cell>
          <cell r="S673" t="str">
            <v xml:space="preserve"> </v>
          </cell>
          <cell r="T673" t="str">
            <v>Y</v>
          </cell>
          <cell r="U673" t="str">
            <v xml:space="preserve"> </v>
          </cell>
          <cell r="V673" t="str">
            <v xml:space="preserve"> </v>
          </cell>
          <cell r="W673" t="str">
            <v xml:space="preserve"> </v>
          </cell>
          <cell r="X673" t="str">
            <v xml:space="preserve"> </v>
          </cell>
          <cell r="Y673" t="str">
            <v xml:space="preserve"> </v>
          </cell>
          <cell r="Z673" t="str">
            <v xml:space="preserve"> </v>
          </cell>
          <cell r="AA673">
            <v>4</v>
          </cell>
        </row>
        <row r="674">
          <cell r="A674">
            <v>770323</v>
          </cell>
          <cell r="B674" t="str">
            <v xml:space="preserve"> </v>
          </cell>
          <cell r="C674" t="str">
            <v xml:space="preserve"> </v>
          </cell>
          <cell r="D674" t="str">
            <v xml:space="preserve"> </v>
          </cell>
          <cell r="E674" t="str">
            <v xml:space="preserve"> </v>
          </cell>
          <cell r="F674" t="str">
            <v xml:space="preserve"> </v>
          </cell>
          <cell r="G674" t="str">
            <v>Y</v>
          </cell>
          <cell r="H674" t="str">
            <v xml:space="preserve"> </v>
          </cell>
          <cell r="I674" t="str">
            <v xml:space="preserve"> </v>
          </cell>
          <cell r="J674" t="str">
            <v xml:space="preserve"> </v>
          </cell>
          <cell r="K674" t="str">
            <v xml:space="preserve"> </v>
          </cell>
          <cell r="L674" t="str">
            <v xml:space="preserve"> </v>
          </cell>
          <cell r="M674" t="str">
            <v xml:space="preserve"> </v>
          </cell>
          <cell r="N674" t="str">
            <v xml:space="preserve"> </v>
          </cell>
          <cell r="O674" t="str">
            <v xml:space="preserve"> </v>
          </cell>
          <cell r="P674" t="str">
            <v xml:space="preserve"> </v>
          </cell>
          <cell r="Q674" t="str">
            <v xml:space="preserve"> </v>
          </cell>
          <cell r="R674" t="str">
            <v xml:space="preserve"> </v>
          </cell>
          <cell r="S674" t="str">
            <v xml:space="preserve"> </v>
          </cell>
          <cell r="T674" t="str">
            <v xml:space="preserve"> </v>
          </cell>
          <cell r="U674" t="str">
            <v xml:space="preserve"> </v>
          </cell>
          <cell r="V674" t="str">
            <v xml:space="preserve"> </v>
          </cell>
          <cell r="W674" t="str">
            <v xml:space="preserve"> </v>
          </cell>
          <cell r="X674" t="str">
            <v xml:space="preserve"> </v>
          </cell>
          <cell r="Y674" t="str">
            <v xml:space="preserve"> </v>
          </cell>
          <cell r="Z674" t="str">
            <v xml:space="preserve"> </v>
          </cell>
          <cell r="AA674">
            <v>1</v>
          </cell>
        </row>
        <row r="675">
          <cell r="A675">
            <v>171176</v>
          </cell>
          <cell r="B675" t="str">
            <v xml:space="preserve"> </v>
          </cell>
          <cell r="C675" t="str">
            <v xml:space="preserve"> </v>
          </cell>
          <cell r="D675" t="str">
            <v xml:space="preserve"> </v>
          </cell>
          <cell r="E675" t="str">
            <v xml:space="preserve"> </v>
          </cell>
          <cell r="F675" t="str">
            <v xml:space="preserve"> </v>
          </cell>
          <cell r="G675" t="str">
            <v xml:space="preserve"> </v>
          </cell>
          <cell r="H675" t="str">
            <v xml:space="preserve"> </v>
          </cell>
          <cell r="I675" t="str">
            <v xml:space="preserve"> </v>
          </cell>
          <cell r="J675" t="str">
            <v>Y</v>
          </cell>
          <cell r="K675" t="str">
            <v xml:space="preserve"> </v>
          </cell>
          <cell r="L675" t="str">
            <v xml:space="preserve"> </v>
          </cell>
          <cell r="M675" t="str">
            <v xml:space="preserve"> </v>
          </cell>
          <cell r="N675" t="str">
            <v xml:space="preserve"> </v>
          </cell>
          <cell r="O675" t="str">
            <v xml:space="preserve"> </v>
          </cell>
          <cell r="P675" t="str">
            <v xml:space="preserve"> </v>
          </cell>
          <cell r="Q675" t="str">
            <v xml:space="preserve"> </v>
          </cell>
          <cell r="R675" t="str">
            <v xml:space="preserve"> </v>
          </cell>
          <cell r="S675" t="str">
            <v xml:space="preserve"> </v>
          </cell>
          <cell r="T675" t="str">
            <v xml:space="preserve"> </v>
          </cell>
          <cell r="U675" t="str">
            <v xml:space="preserve"> </v>
          </cell>
          <cell r="V675" t="str">
            <v xml:space="preserve"> </v>
          </cell>
          <cell r="W675" t="str">
            <v xml:space="preserve"> </v>
          </cell>
          <cell r="X675" t="str">
            <v xml:space="preserve"> </v>
          </cell>
          <cell r="Y675" t="str">
            <v xml:space="preserve"> </v>
          </cell>
          <cell r="Z675" t="str">
            <v xml:space="preserve"> </v>
          </cell>
          <cell r="AA675">
            <v>4</v>
          </cell>
        </row>
        <row r="676">
          <cell r="A676">
            <v>770524</v>
          </cell>
          <cell r="B676" t="str">
            <v xml:space="preserve"> </v>
          </cell>
          <cell r="C676" t="str">
            <v xml:space="preserve"> </v>
          </cell>
          <cell r="D676" t="str">
            <v xml:space="preserve"> </v>
          </cell>
          <cell r="E676" t="str">
            <v xml:space="preserve"> </v>
          </cell>
          <cell r="F676" t="str">
            <v xml:space="preserve"> </v>
          </cell>
          <cell r="G676" t="str">
            <v xml:space="preserve"> </v>
          </cell>
          <cell r="H676" t="str">
            <v xml:space="preserve"> </v>
          </cell>
          <cell r="I676" t="str">
            <v xml:space="preserve"> </v>
          </cell>
          <cell r="J676" t="str">
            <v xml:space="preserve"> </v>
          </cell>
          <cell r="K676" t="str">
            <v xml:space="preserve"> </v>
          </cell>
          <cell r="L676" t="str">
            <v xml:space="preserve"> </v>
          </cell>
          <cell r="M676" t="str">
            <v xml:space="preserve"> </v>
          </cell>
          <cell r="N676" t="str">
            <v xml:space="preserve"> </v>
          </cell>
          <cell r="O676" t="str">
            <v xml:space="preserve"> </v>
          </cell>
          <cell r="P676" t="str">
            <v xml:space="preserve"> </v>
          </cell>
          <cell r="Q676" t="str">
            <v xml:space="preserve"> </v>
          </cell>
          <cell r="R676" t="str">
            <v xml:space="preserve"> </v>
          </cell>
          <cell r="S676" t="str">
            <v xml:space="preserve"> </v>
          </cell>
          <cell r="T676" t="str">
            <v>Y</v>
          </cell>
          <cell r="U676" t="str">
            <v xml:space="preserve"> </v>
          </cell>
          <cell r="V676" t="str">
            <v xml:space="preserve"> </v>
          </cell>
          <cell r="W676" t="str">
            <v xml:space="preserve"> </v>
          </cell>
          <cell r="X676" t="str">
            <v xml:space="preserve"> </v>
          </cell>
          <cell r="Y676" t="str">
            <v xml:space="preserve"> </v>
          </cell>
          <cell r="Z676" t="str">
            <v xml:space="preserve"> </v>
          </cell>
          <cell r="AA676">
            <v>4</v>
          </cell>
        </row>
        <row r="677">
          <cell r="A677">
            <v>770525</v>
          </cell>
          <cell r="B677" t="str">
            <v xml:space="preserve"> </v>
          </cell>
          <cell r="C677" t="str">
            <v xml:space="preserve"> </v>
          </cell>
          <cell r="D677" t="str">
            <v xml:space="preserve"> </v>
          </cell>
          <cell r="E677" t="str">
            <v xml:space="preserve"> </v>
          </cell>
          <cell r="F677" t="str">
            <v xml:space="preserve"> </v>
          </cell>
          <cell r="G677" t="str">
            <v xml:space="preserve"> </v>
          </cell>
          <cell r="H677" t="str">
            <v xml:space="preserve"> </v>
          </cell>
          <cell r="I677" t="str">
            <v xml:space="preserve"> </v>
          </cell>
          <cell r="J677" t="str">
            <v xml:space="preserve"> </v>
          </cell>
          <cell r="K677" t="str">
            <v xml:space="preserve"> </v>
          </cell>
          <cell r="L677" t="str">
            <v xml:space="preserve"> </v>
          </cell>
          <cell r="M677" t="str">
            <v xml:space="preserve"> </v>
          </cell>
          <cell r="N677" t="str">
            <v xml:space="preserve"> </v>
          </cell>
          <cell r="O677" t="str">
            <v xml:space="preserve"> </v>
          </cell>
          <cell r="P677" t="str">
            <v xml:space="preserve"> </v>
          </cell>
          <cell r="Q677" t="str">
            <v xml:space="preserve"> </v>
          </cell>
          <cell r="R677" t="str">
            <v xml:space="preserve"> </v>
          </cell>
          <cell r="S677" t="str">
            <v xml:space="preserve"> </v>
          </cell>
          <cell r="T677" t="str">
            <v>Y</v>
          </cell>
          <cell r="U677" t="str">
            <v xml:space="preserve"> </v>
          </cell>
          <cell r="V677" t="str">
            <v xml:space="preserve"> </v>
          </cell>
          <cell r="W677" t="str">
            <v xml:space="preserve"> </v>
          </cell>
          <cell r="X677" t="str">
            <v xml:space="preserve"> </v>
          </cell>
          <cell r="Y677" t="str">
            <v xml:space="preserve"> </v>
          </cell>
          <cell r="Z677" t="str">
            <v xml:space="preserve"> </v>
          </cell>
          <cell r="AA677">
            <v>4</v>
          </cell>
        </row>
        <row r="678">
          <cell r="A678">
            <v>770514</v>
          </cell>
          <cell r="B678" t="str">
            <v xml:space="preserve"> </v>
          </cell>
          <cell r="C678" t="str">
            <v xml:space="preserve"> </v>
          </cell>
          <cell r="D678" t="str">
            <v xml:space="preserve"> </v>
          </cell>
          <cell r="E678" t="str">
            <v xml:space="preserve"> </v>
          </cell>
          <cell r="F678" t="str">
            <v xml:space="preserve"> </v>
          </cell>
          <cell r="G678" t="str">
            <v xml:space="preserve"> </v>
          </cell>
          <cell r="H678" t="str">
            <v xml:space="preserve"> </v>
          </cell>
          <cell r="I678" t="str">
            <v xml:space="preserve"> </v>
          </cell>
          <cell r="J678" t="str">
            <v xml:space="preserve"> </v>
          </cell>
          <cell r="K678" t="str">
            <v xml:space="preserve"> </v>
          </cell>
          <cell r="L678" t="str">
            <v xml:space="preserve"> </v>
          </cell>
          <cell r="M678" t="str">
            <v xml:space="preserve"> </v>
          </cell>
          <cell r="N678" t="str">
            <v xml:space="preserve"> </v>
          </cell>
          <cell r="O678" t="str">
            <v xml:space="preserve"> </v>
          </cell>
          <cell r="P678" t="str">
            <v xml:space="preserve"> </v>
          </cell>
          <cell r="Q678" t="str">
            <v>Y</v>
          </cell>
          <cell r="R678" t="str">
            <v xml:space="preserve"> </v>
          </cell>
          <cell r="S678" t="str">
            <v xml:space="preserve"> </v>
          </cell>
          <cell r="T678" t="str">
            <v xml:space="preserve"> </v>
          </cell>
          <cell r="U678" t="str">
            <v xml:space="preserve"> </v>
          </cell>
          <cell r="V678" t="str">
            <v xml:space="preserve"> </v>
          </cell>
          <cell r="W678" t="str">
            <v xml:space="preserve"> </v>
          </cell>
          <cell r="X678" t="str">
            <v xml:space="preserve"> </v>
          </cell>
          <cell r="Y678" t="str">
            <v xml:space="preserve"> </v>
          </cell>
          <cell r="Z678" t="str">
            <v xml:space="preserve"> </v>
          </cell>
          <cell r="AA678">
            <v>1</v>
          </cell>
        </row>
        <row r="679">
          <cell r="A679">
            <v>770526</v>
          </cell>
          <cell r="B679" t="str">
            <v xml:space="preserve"> </v>
          </cell>
          <cell r="C679" t="str">
            <v xml:space="preserve"> </v>
          </cell>
          <cell r="D679" t="str">
            <v xml:space="preserve"> </v>
          </cell>
          <cell r="E679" t="str">
            <v xml:space="preserve"> </v>
          </cell>
          <cell r="F679" t="str">
            <v xml:space="preserve"> </v>
          </cell>
          <cell r="G679" t="str">
            <v xml:space="preserve"> </v>
          </cell>
          <cell r="H679" t="str">
            <v xml:space="preserve"> </v>
          </cell>
          <cell r="I679" t="str">
            <v xml:space="preserve"> </v>
          </cell>
          <cell r="J679" t="str">
            <v xml:space="preserve"> </v>
          </cell>
          <cell r="K679" t="str">
            <v xml:space="preserve"> </v>
          </cell>
          <cell r="L679" t="str">
            <v xml:space="preserve"> </v>
          </cell>
          <cell r="M679" t="str">
            <v xml:space="preserve"> </v>
          </cell>
          <cell r="N679" t="str">
            <v xml:space="preserve"> </v>
          </cell>
          <cell r="O679" t="str">
            <v xml:space="preserve"> </v>
          </cell>
          <cell r="P679" t="str">
            <v xml:space="preserve"> </v>
          </cell>
          <cell r="Q679" t="str">
            <v xml:space="preserve"> </v>
          </cell>
          <cell r="R679" t="str">
            <v>Y</v>
          </cell>
          <cell r="S679" t="str">
            <v xml:space="preserve"> </v>
          </cell>
          <cell r="T679" t="str">
            <v xml:space="preserve"> </v>
          </cell>
          <cell r="U679" t="str">
            <v xml:space="preserve"> </v>
          </cell>
          <cell r="V679" t="str">
            <v xml:space="preserve"> </v>
          </cell>
          <cell r="W679" t="str">
            <v xml:space="preserve"> </v>
          </cell>
          <cell r="X679" t="str">
            <v xml:space="preserve"> </v>
          </cell>
          <cell r="Y679" t="str">
            <v xml:space="preserve"> </v>
          </cell>
          <cell r="Z679" t="str">
            <v xml:space="preserve"> </v>
          </cell>
          <cell r="AA679">
            <v>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 Trend by Chain - 171 or 173"/>
    </sheetNames>
    <sheetDataSet>
      <sheetData sheetId="0">
        <row r="1">
          <cell r="A1" t="str">
            <v>Specific Dates</v>
          </cell>
        </row>
        <row r="2">
          <cell r="A2" t="str">
            <v>09/01/2021 to 06/30/2022</v>
          </cell>
        </row>
        <row r="4">
          <cell r="A4" t="str">
            <v>Filters</v>
          </cell>
        </row>
        <row r="5">
          <cell r="A5" t="str">
            <v>Chain = '17 STATE OF CT USDA BROWN BX'</v>
          </cell>
        </row>
        <row r="7">
          <cell r="A7" t="str">
            <v>Customer Number</v>
          </cell>
          <cell r="B7" t="str">
            <v>Customer Name</v>
          </cell>
          <cell r="C7" t="str">
            <v># Cases Sold</v>
          </cell>
          <cell r="D7" t="str">
            <v># Stops</v>
          </cell>
          <cell r="E7" t="str">
            <v>Ave # Cases per stop</v>
          </cell>
        </row>
        <row r="8">
          <cell r="A8">
            <v>770000</v>
          </cell>
          <cell r="B8" t="str">
            <v>ANDOVER ELEMENTARY USDADD</v>
          </cell>
          <cell r="C8">
            <v>104</v>
          </cell>
          <cell r="D8">
            <v>7</v>
          </cell>
          <cell r="E8">
            <v>14.8571428571429</v>
          </cell>
        </row>
        <row r="9">
          <cell r="A9">
            <v>770001</v>
          </cell>
          <cell r="B9" t="str">
            <v>ANSONIA HI SCH USDA</v>
          </cell>
          <cell r="C9">
            <v>1805</v>
          </cell>
          <cell r="D9">
            <v>10</v>
          </cell>
          <cell r="E9">
            <v>180.5</v>
          </cell>
        </row>
        <row r="10">
          <cell r="A10">
            <v>770002</v>
          </cell>
          <cell r="B10" t="str">
            <v>EMMETT O'BRIEN THS USDA@</v>
          </cell>
          <cell r="C10">
            <v>262</v>
          </cell>
          <cell r="D10">
            <v>10</v>
          </cell>
          <cell r="E10">
            <v>26.2</v>
          </cell>
        </row>
        <row r="11">
          <cell r="A11">
            <v>770003</v>
          </cell>
          <cell r="B11" t="str">
            <v>ASHFORD SCH USDA</v>
          </cell>
          <cell r="C11">
            <v>129</v>
          </cell>
          <cell r="D11">
            <v>8</v>
          </cell>
          <cell r="E11">
            <v>16.125</v>
          </cell>
        </row>
        <row r="12">
          <cell r="A12">
            <v>770004</v>
          </cell>
          <cell r="B12" t="str">
            <v>ANA GRACE ELE CREC USDA@W</v>
          </cell>
          <cell r="C12">
            <v>630</v>
          </cell>
          <cell r="D12">
            <v>9</v>
          </cell>
          <cell r="E12">
            <v>70</v>
          </cell>
        </row>
        <row r="13">
          <cell r="A13">
            <v>770005</v>
          </cell>
          <cell r="B13" t="str">
            <v>AVON HIGH SCH USDA</v>
          </cell>
          <cell r="C13">
            <v>37</v>
          </cell>
          <cell r="D13">
            <v>3</v>
          </cell>
          <cell r="E13">
            <v>12.3333333333333</v>
          </cell>
        </row>
        <row r="14">
          <cell r="A14">
            <v>770006</v>
          </cell>
          <cell r="B14" t="str">
            <v>AVON MIDDLE SCH USDA</v>
          </cell>
          <cell r="C14">
            <v>65</v>
          </cell>
          <cell r="D14">
            <v>5</v>
          </cell>
          <cell r="E14">
            <v>13</v>
          </cell>
        </row>
        <row r="15">
          <cell r="A15">
            <v>770007</v>
          </cell>
          <cell r="B15" t="str">
            <v>PINE GROVE SCH USDA</v>
          </cell>
          <cell r="C15">
            <v>32</v>
          </cell>
          <cell r="D15">
            <v>3</v>
          </cell>
          <cell r="E15">
            <v>10.6666666666667</v>
          </cell>
        </row>
        <row r="16">
          <cell r="A16">
            <v>770008</v>
          </cell>
          <cell r="B16" t="str">
            <v>REGGIO MAG CREC USDA@W</v>
          </cell>
          <cell r="C16">
            <v>511</v>
          </cell>
          <cell r="D16">
            <v>9</v>
          </cell>
          <cell r="E16">
            <v>56.7777777777778</v>
          </cell>
        </row>
        <row r="17">
          <cell r="A17">
            <v>770009</v>
          </cell>
          <cell r="B17" t="str">
            <v>ROARING BROOK USDA</v>
          </cell>
          <cell r="C17">
            <v>12</v>
          </cell>
          <cell r="D17">
            <v>1</v>
          </cell>
          <cell r="E17">
            <v>12</v>
          </cell>
        </row>
        <row r="18">
          <cell r="A18">
            <v>770010</v>
          </cell>
          <cell r="B18" t="str">
            <v>THOMPSON BROOK SCH USDA</v>
          </cell>
          <cell r="C18">
            <v>71</v>
          </cell>
          <cell r="D18">
            <v>5</v>
          </cell>
          <cell r="E18">
            <v>14.2</v>
          </cell>
        </row>
        <row r="19">
          <cell r="A19">
            <v>770011</v>
          </cell>
          <cell r="B19" t="str">
            <v>SAYLES ELEMNTARY SCH USDA</v>
          </cell>
          <cell r="C19">
            <v>211</v>
          </cell>
          <cell r="D19">
            <v>7</v>
          </cell>
          <cell r="E19">
            <v>30.1428571428571</v>
          </cell>
        </row>
        <row r="20">
          <cell r="A20">
            <v>770012</v>
          </cell>
          <cell r="B20" t="str">
            <v>WOODLAND REG HIGH USDA</v>
          </cell>
          <cell r="C20">
            <v>353</v>
          </cell>
          <cell r="D20">
            <v>8</v>
          </cell>
          <cell r="E20">
            <v>44.125</v>
          </cell>
        </row>
        <row r="21">
          <cell r="A21">
            <v>770013</v>
          </cell>
          <cell r="B21" t="str">
            <v>BERLIN PUB SCH CAFÉ USDA</v>
          </cell>
          <cell r="C21">
            <v>1264</v>
          </cell>
          <cell r="D21">
            <v>10</v>
          </cell>
          <cell r="E21">
            <v>126.4</v>
          </cell>
        </row>
        <row r="22">
          <cell r="A22">
            <v>770014</v>
          </cell>
          <cell r="B22" t="str">
            <v>BETHANY COMM SCH USDA  @C</v>
          </cell>
          <cell r="C22">
            <v>99</v>
          </cell>
          <cell r="D22">
            <v>6</v>
          </cell>
          <cell r="E22">
            <v>16.5</v>
          </cell>
        </row>
        <row r="23">
          <cell r="A23">
            <v>770015</v>
          </cell>
          <cell r="B23" t="str">
            <v>BETHANY JR HIGH-USDA   @C</v>
          </cell>
          <cell r="C23">
            <v>17</v>
          </cell>
          <cell r="D23">
            <v>1</v>
          </cell>
          <cell r="E23">
            <v>17</v>
          </cell>
        </row>
        <row r="24">
          <cell r="A24">
            <v>770016</v>
          </cell>
          <cell r="B24" t="str">
            <v>BETHEL HI SCH USDA     @S</v>
          </cell>
          <cell r="C24">
            <v>702</v>
          </cell>
          <cell r="D24">
            <v>9</v>
          </cell>
          <cell r="E24">
            <v>78</v>
          </cell>
        </row>
        <row r="25">
          <cell r="A25">
            <v>770017</v>
          </cell>
          <cell r="B25" t="str">
            <v>BETHLEHEM ELEM REG14 USDA</v>
          </cell>
          <cell r="C25">
            <v>114</v>
          </cell>
          <cell r="D25">
            <v>9</v>
          </cell>
          <cell r="E25">
            <v>12.6666666666667</v>
          </cell>
        </row>
        <row r="26">
          <cell r="A26">
            <v>770018</v>
          </cell>
          <cell r="B26" t="str">
            <v>BLOOMFIELD HIGH SCH USDA</v>
          </cell>
          <cell r="C26">
            <v>249</v>
          </cell>
          <cell r="D26">
            <v>9</v>
          </cell>
          <cell r="E26">
            <v>27.6666666666667</v>
          </cell>
        </row>
        <row r="27">
          <cell r="A27">
            <v>770019</v>
          </cell>
          <cell r="B27" t="str">
            <v>CARMEN ARACE MID SCH USDA</v>
          </cell>
          <cell r="C27">
            <v>705</v>
          </cell>
          <cell r="D27">
            <v>9</v>
          </cell>
          <cell r="E27">
            <v>78.3333333333333</v>
          </cell>
        </row>
        <row r="28">
          <cell r="A28">
            <v>770020</v>
          </cell>
          <cell r="B28" t="str">
            <v>CREC MUSEUM ACAD USDA</v>
          </cell>
          <cell r="C28">
            <v>329</v>
          </cell>
          <cell r="D28">
            <v>9</v>
          </cell>
          <cell r="E28">
            <v>36.5555555555556</v>
          </cell>
        </row>
        <row r="29">
          <cell r="A29">
            <v>770021</v>
          </cell>
          <cell r="B29" t="str">
            <v>LAUREL ELEM  USDA</v>
          </cell>
          <cell r="C29">
            <v>74</v>
          </cell>
          <cell r="D29">
            <v>5</v>
          </cell>
          <cell r="E29">
            <v>14.8</v>
          </cell>
        </row>
        <row r="30">
          <cell r="A30">
            <v>770022</v>
          </cell>
          <cell r="B30" t="str">
            <v>METACOMET ELEM SCH USDA</v>
          </cell>
          <cell r="C30">
            <v>125</v>
          </cell>
          <cell r="D30">
            <v>7</v>
          </cell>
          <cell r="E30">
            <v>17.8571428571429</v>
          </cell>
        </row>
        <row r="31">
          <cell r="A31">
            <v>770023</v>
          </cell>
          <cell r="B31" t="str">
            <v>MET LEARNING CTR CREC  @W</v>
          </cell>
          <cell r="C31">
            <v>508</v>
          </cell>
          <cell r="D31">
            <v>10</v>
          </cell>
          <cell r="E31">
            <v>50.8</v>
          </cell>
        </row>
        <row r="32">
          <cell r="A32">
            <v>770024</v>
          </cell>
          <cell r="B32" t="str">
            <v>WINTONBURY CHLDHD   USDA</v>
          </cell>
          <cell r="C32">
            <v>99</v>
          </cell>
          <cell r="D32">
            <v>7</v>
          </cell>
          <cell r="E32">
            <v>14.1428571428571</v>
          </cell>
        </row>
        <row r="33">
          <cell r="A33">
            <v>770025</v>
          </cell>
          <cell r="B33" t="str">
            <v>BOLTON CENTER SCH USDA</v>
          </cell>
          <cell r="C33">
            <v>401</v>
          </cell>
          <cell r="D33">
            <v>6</v>
          </cell>
          <cell r="E33">
            <v>66.8333333333333</v>
          </cell>
        </row>
        <row r="34">
          <cell r="A34">
            <v>770026</v>
          </cell>
          <cell r="B34" t="str">
            <v>FIELDS MEMORIAL SCH USDA</v>
          </cell>
          <cell r="C34">
            <v>63</v>
          </cell>
          <cell r="D34">
            <v>3</v>
          </cell>
          <cell r="E34">
            <v>21</v>
          </cell>
        </row>
        <row r="35">
          <cell r="A35">
            <v>770027</v>
          </cell>
          <cell r="B35" t="str">
            <v>BRANFORD HI SCH USDA   @C</v>
          </cell>
          <cell r="C35">
            <v>323</v>
          </cell>
          <cell r="D35">
            <v>11</v>
          </cell>
          <cell r="E35">
            <v>29.363636363636399</v>
          </cell>
        </row>
        <row r="36">
          <cell r="A36">
            <v>770028</v>
          </cell>
          <cell r="B36" t="str">
            <v>JOHN SLINEY SCH USDA  @C</v>
          </cell>
          <cell r="C36">
            <v>79</v>
          </cell>
          <cell r="D36">
            <v>5</v>
          </cell>
          <cell r="E36">
            <v>15.8</v>
          </cell>
        </row>
        <row r="37">
          <cell r="A37">
            <v>770029</v>
          </cell>
          <cell r="B37" t="str">
            <v>MARY MURPHY SCH USDA   @C</v>
          </cell>
          <cell r="C37">
            <v>136</v>
          </cell>
          <cell r="D37">
            <v>9</v>
          </cell>
          <cell r="E37">
            <v>15.1111111111111</v>
          </cell>
        </row>
        <row r="38">
          <cell r="A38">
            <v>770030</v>
          </cell>
          <cell r="B38" t="str">
            <v>MARY TISKO SCH  USDA   @C</v>
          </cell>
          <cell r="C38">
            <v>155</v>
          </cell>
          <cell r="D38">
            <v>8</v>
          </cell>
          <cell r="E38">
            <v>19.375</v>
          </cell>
        </row>
        <row r="39">
          <cell r="A39">
            <v>770031</v>
          </cell>
          <cell r="B39" t="str">
            <v>WALSH INTERM SCH USDA  @C</v>
          </cell>
          <cell r="C39">
            <v>366</v>
          </cell>
          <cell r="D39">
            <v>10</v>
          </cell>
          <cell r="E39">
            <v>36.6</v>
          </cell>
        </row>
        <row r="40">
          <cell r="A40">
            <v>770032</v>
          </cell>
          <cell r="B40" t="str">
            <v>BRIDGE ACAD USDA WHT</v>
          </cell>
          <cell r="C40">
            <v>36</v>
          </cell>
          <cell r="D40">
            <v>2</v>
          </cell>
          <cell r="E40">
            <v>18</v>
          </cell>
        </row>
        <row r="41">
          <cell r="A41">
            <v>770033</v>
          </cell>
          <cell r="B41" t="str">
            <v>BRIDGEPRT ACH 1ST USDA @W</v>
          </cell>
          <cell r="C41">
            <v>839</v>
          </cell>
          <cell r="D41">
            <v>9</v>
          </cell>
          <cell r="E41">
            <v>93.2222222222222</v>
          </cell>
        </row>
        <row r="42">
          <cell r="A42">
            <v>770034</v>
          </cell>
          <cell r="B42" t="str">
            <v>BRIDGEPRT NUTR CTR USDA</v>
          </cell>
          <cell r="C42">
            <v>10703</v>
          </cell>
          <cell r="D42">
            <v>13</v>
          </cell>
          <cell r="E42">
            <v>823.30769230769204</v>
          </cell>
        </row>
        <row r="43">
          <cell r="A43">
            <v>770035</v>
          </cell>
          <cell r="B43" t="str">
            <v>BULLARD HAVENS CTEC  USD@</v>
          </cell>
          <cell r="C43">
            <v>224</v>
          </cell>
          <cell r="D43">
            <v>8</v>
          </cell>
          <cell r="E43">
            <v>28</v>
          </cell>
        </row>
        <row r="44">
          <cell r="A44">
            <v>770036</v>
          </cell>
          <cell r="B44" t="str">
            <v>BRISTOL PUB SCHOOLS  USDA</v>
          </cell>
          <cell r="C44">
            <v>3196</v>
          </cell>
          <cell r="D44">
            <v>10</v>
          </cell>
          <cell r="E44">
            <v>319.60000000000002</v>
          </cell>
        </row>
        <row r="45">
          <cell r="A45">
            <v>770037</v>
          </cell>
          <cell r="B45" t="str">
            <v>E WINDSOR MID SCH USDA</v>
          </cell>
          <cell r="C45">
            <v>653</v>
          </cell>
          <cell r="D45">
            <v>9</v>
          </cell>
          <cell r="E45">
            <v>72.5555555555556</v>
          </cell>
        </row>
        <row r="46">
          <cell r="A46">
            <v>770038</v>
          </cell>
          <cell r="B46" t="str">
            <v>BROOKFIELD HIGH SCH USD@W</v>
          </cell>
          <cell r="C46">
            <v>299</v>
          </cell>
          <cell r="D46">
            <v>7</v>
          </cell>
          <cell r="E46">
            <v>42.714285714285701</v>
          </cell>
        </row>
        <row r="47">
          <cell r="A47">
            <v>770039</v>
          </cell>
          <cell r="B47" t="str">
            <v>BROOKLYN ELEM SCH USDA</v>
          </cell>
          <cell r="C47">
            <v>256</v>
          </cell>
          <cell r="D47">
            <v>6</v>
          </cell>
          <cell r="E47">
            <v>42.6666666666667</v>
          </cell>
        </row>
        <row r="48">
          <cell r="A48">
            <v>770040</v>
          </cell>
          <cell r="B48" t="str">
            <v>BROOKLYN MID SCH USDA</v>
          </cell>
          <cell r="C48">
            <v>229</v>
          </cell>
          <cell r="D48">
            <v>4</v>
          </cell>
          <cell r="E48">
            <v>57.25</v>
          </cell>
        </row>
        <row r="49">
          <cell r="A49">
            <v>770042</v>
          </cell>
          <cell r="B49" t="str">
            <v>LEWIS S MILLS SCH USDA</v>
          </cell>
          <cell r="C49">
            <v>177</v>
          </cell>
          <cell r="D49">
            <v>3</v>
          </cell>
          <cell r="E49">
            <v>59</v>
          </cell>
        </row>
        <row r="50">
          <cell r="A50">
            <v>770043</v>
          </cell>
          <cell r="B50" t="str">
            <v>N CANAAN ELEM SCH USDA</v>
          </cell>
          <cell r="C50">
            <v>188</v>
          </cell>
          <cell r="D50">
            <v>6</v>
          </cell>
          <cell r="E50">
            <v>31.3333333333333</v>
          </cell>
        </row>
        <row r="51">
          <cell r="A51">
            <v>770044</v>
          </cell>
          <cell r="B51" t="str">
            <v>CANTERBRY BALD SCH USDA</v>
          </cell>
          <cell r="C51">
            <v>237</v>
          </cell>
          <cell r="D51">
            <v>6</v>
          </cell>
          <cell r="E51">
            <v>39.5</v>
          </cell>
        </row>
        <row r="52">
          <cell r="A52">
            <v>770045</v>
          </cell>
          <cell r="B52" t="str">
            <v>CANTERBRY ELEM SCH USDA</v>
          </cell>
          <cell r="C52">
            <v>303</v>
          </cell>
          <cell r="D52">
            <v>6</v>
          </cell>
          <cell r="E52">
            <v>50.5</v>
          </cell>
        </row>
        <row r="53">
          <cell r="A53">
            <v>770046</v>
          </cell>
          <cell r="B53" t="str">
            <v>ESSEX ELEM SCH USDA</v>
          </cell>
          <cell r="C53">
            <v>149</v>
          </cell>
          <cell r="D53">
            <v>10</v>
          </cell>
          <cell r="E53">
            <v>14.9</v>
          </cell>
        </row>
        <row r="54">
          <cell r="A54">
            <v>770047</v>
          </cell>
          <cell r="B54" t="str">
            <v>PLAINFIELD HI SCH USDA @C</v>
          </cell>
          <cell r="C54">
            <v>333</v>
          </cell>
          <cell r="D54">
            <v>8</v>
          </cell>
          <cell r="E54">
            <v>41.625</v>
          </cell>
        </row>
        <row r="55">
          <cell r="A55">
            <v>770048</v>
          </cell>
          <cell r="B55" t="str">
            <v>CHAPLIN ELEM SCH USDA</v>
          </cell>
          <cell r="C55">
            <v>114</v>
          </cell>
          <cell r="D55">
            <v>8</v>
          </cell>
          <cell r="E55">
            <v>14.25</v>
          </cell>
        </row>
        <row r="56">
          <cell r="A56">
            <v>770049</v>
          </cell>
          <cell r="B56" t="str">
            <v>PARISH HILL SCH USDA</v>
          </cell>
          <cell r="C56">
            <v>131</v>
          </cell>
          <cell r="D56">
            <v>8</v>
          </cell>
          <cell r="E56">
            <v>16.375</v>
          </cell>
        </row>
        <row r="57">
          <cell r="A57">
            <v>770050</v>
          </cell>
          <cell r="B57" t="str">
            <v>CHAPMAN SCH USDA</v>
          </cell>
          <cell r="C57">
            <v>69</v>
          </cell>
          <cell r="D57">
            <v>5</v>
          </cell>
          <cell r="E57">
            <v>13.8</v>
          </cell>
        </row>
        <row r="58">
          <cell r="A58">
            <v>770051</v>
          </cell>
          <cell r="B58" t="str">
            <v>CHESHIRE HIGH SCH USDA</v>
          </cell>
          <cell r="C58">
            <v>364</v>
          </cell>
          <cell r="D58">
            <v>8</v>
          </cell>
          <cell r="E58">
            <v>45.5</v>
          </cell>
        </row>
        <row r="59">
          <cell r="A59">
            <v>770052</v>
          </cell>
          <cell r="B59" t="str">
            <v>DODD MID SCH USDA</v>
          </cell>
          <cell r="C59">
            <v>153</v>
          </cell>
          <cell r="D59">
            <v>8</v>
          </cell>
          <cell r="E59">
            <v>19.125</v>
          </cell>
        </row>
        <row r="60">
          <cell r="A60">
            <v>770053</v>
          </cell>
          <cell r="B60" t="str">
            <v>DOOLITTLE ELEM SCH USDA</v>
          </cell>
          <cell r="C60">
            <v>79</v>
          </cell>
          <cell r="D60">
            <v>6</v>
          </cell>
          <cell r="E60">
            <v>13.1666666666667</v>
          </cell>
        </row>
        <row r="61">
          <cell r="A61">
            <v>770054</v>
          </cell>
          <cell r="B61" t="str">
            <v>HIGHLAND ELEM SCH USDA</v>
          </cell>
          <cell r="C61">
            <v>740</v>
          </cell>
          <cell r="D61">
            <v>11</v>
          </cell>
          <cell r="E61">
            <v>67.272727272727295</v>
          </cell>
        </row>
        <row r="62">
          <cell r="A62">
            <v>770055</v>
          </cell>
          <cell r="B62" t="str">
            <v>NORTON ELEM SCH USDA</v>
          </cell>
          <cell r="C62">
            <v>74</v>
          </cell>
          <cell r="D62">
            <v>6</v>
          </cell>
          <cell r="E62">
            <v>12.3333333333333</v>
          </cell>
        </row>
        <row r="63">
          <cell r="A63">
            <v>770056</v>
          </cell>
          <cell r="B63" t="str">
            <v>CHESTER ELEM SCH USDA</v>
          </cell>
          <cell r="C63">
            <v>88</v>
          </cell>
          <cell r="D63">
            <v>7</v>
          </cell>
          <cell r="E63">
            <v>12.5714285714286</v>
          </cell>
        </row>
        <row r="64">
          <cell r="A64">
            <v>770057</v>
          </cell>
          <cell r="B64" t="str">
            <v>JARED ELLIOT MID SCH USDA</v>
          </cell>
          <cell r="C64">
            <v>111</v>
          </cell>
          <cell r="D64">
            <v>8</v>
          </cell>
          <cell r="E64">
            <v>13.875</v>
          </cell>
        </row>
        <row r="65">
          <cell r="A65">
            <v>770058</v>
          </cell>
          <cell r="B65" t="str">
            <v>JOEL SCH USDA</v>
          </cell>
          <cell r="C65">
            <v>168</v>
          </cell>
          <cell r="D65">
            <v>8</v>
          </cell>
          <cell r="E65">
            <v>21</v>
          </cell>
        </row>
        <row r="66">
          <cell r="A66">
            <v>770059</v>
          </cell>
          <cell r="B66" t="str">
            <v>MORGAN HI SCH USDA</v>
          </cell>
          <cell r="C66">
            <v>199</v>
          </cell>
          <cell r="D66">
            <v>9</v>
          </cell>
          <cell r="E66">
            <v>22.1111111111111</v>
          </cell>
        </row>
        <row r="67">
          <cell r="A67">
            <v>770061</v>
          </cell>
          <cell r="B67" t="str">
            <v>BACON ACAD HI SCH USDA</v>
          </cell>
          <cell r="C67">
            <v>250</v>
          </cell>
          <cell r="D67">
            <v>9</v>
          </cell>
          <cell r="E67">
            <v>27.7777777777778</v>
          </cell>
        </row>
        <row r="68">
          <cell r="A68">
            <v>770062</v>
          </cell>
          <cell r="B68" t="str">
            <v>COLCHESTER ELEM SCH USDA</v>
          </cell>
          <cell r="C68">
            <v>268</v>
          </cell>
          <cell r="D68">
            <v>9</v>
          </cell>
          <cell r="E68">
            <v>29.7777777777778</v>
          </cell>
        </row>
        <row r="69">
          <cell r="A69">
            <v>770063</v>
          </cell>
          <cell r="B69" t="str">
            <v>JACK JACKTER INTER USDA</v>
          </cell>
          <cell r="C69">
            <v>263</v>
          </cell>
          <cell r="D69">
            <v>8</v>
          </cell>
          <cell r="E69">
            <v>32.875</v>
          </cell>
        </row>
        <row r="70">
          <cell r="A70">
            <v>770064</v>
          </cell>
          <cell r="B70" t="str">
            <v>JOHNSON MID SCH USDA</v>
          </cell>
          <cell r="C70">
            <v>185</v>
          </cell>
          <cell r="D70">
            <v>7</v>
          </cell>
          <cell r="E70">
            <v>26.428571428571399</v>
          </cell>
        </row>
        <row r="71">
          <cell r="A71">
            <v>770065</v>
          </cell>
          <cell r="B71" t="str">
            <v>CANTON SCH USDA</v>
          </cell>
          <cell r="C71">
            <v>103</v>
          </cell>
          <cell r="D71">
            <v>3</v>
          </cell>
          <cell r="E71">
            <v>34.3333333333333</v>
          </cell>
        </row>
        <row r="72">
          <cell r="A72">
            <v>770066</v>
          </cell>
          <cell r="B72" t="str">
            <v>EVC USDA</v>
          </cell>
          <cell r="C72">
            <v>227</v>
          </cell>
          <cell r="D72">
            <v>4</v>
          </cell>
          <cell r="E72">
            <v>56.75</v>
          </cell>
        </row>
        <row r="73">
          <cell r="A73">
            <v>770067</v>
          </cell>
          <cell r="B73" t="str">
            <v>HORACE PORTER SCH USDA</v>
          </cell>
          <cell r="C73">
            <v>128</v>
          </cell>
          <cell r="D73">
            <v>4</v>
          </cell>
          <cell r="E73">
            <v>32</v>
          </cell>
        </row>
        <row r="74">
          <cell r="A74">
            <v>770068</v>
          </cell>
          <cell r="B74" t="str">
            <v>CAPT NATH HALE SCH USDA</v>
          </cell>
          <cell r="C74">
            <v>120</v>
          </cell>
          <cell r="D74">
            <v>6</v>
          </cell>
          <cell r="E74">
            <v>20</v>
          </cell>
        </row>
        <row r="75">
          <cell r="A75">
            <v>770069</v>
          </cell>
          <cell r="B75" t="str">
            <v>COVENTRY ELEM SCH USDA</v>
          </cell>
          <cell r="C75">
            <v>131</v>
          </cell>
          <cell r="D75">
            <v>8</v>
          </cell>
          <cell r="E75">
            <v>16.375</v>
          </cell>
        </row>
        <row r="76">
          <cell r="A76">
            <v>770070</v>
          </cell>
          <cell r="B76" t="str">
            <v>COVENTRY HI SCH USDA</v>
          </cell>
          <cell r="C76">
            <v>76</v>
          </cell>
          <cell r="D76">
            <v>5</v>
          </cell>
          <cell r="E76">
            <v>15.2</v>
          </cell>
        </row>
        <row r="77">
          <cell r="A77">
            <v>770071</v>
          </cell>
          <cell r="B77" t="str">
            <v>G H ROBERTSON SCH USDA</v>
          </cell>
          <cell r="C77">
            <v>127</v>
          </cell>
          <cell r="D77">
            <v>8</v>
          </cell>
          <cell r="E77">
            <v>15.875</v>
          </cell>
        </row>
        <row r="78">
          <cell r="A78">
            <v>770072</v>
          </cell>
          <cell r="B78" t="str">
            <v>CHILDREN'S HOME USDA</v>
          </cell>
          <cell r="C78">
            <v>125</v>
          </cell>
          <cell r="D78">
            <v>4</v>
          </cell>
          <cell r="E78">
            <v>31.25</v>
          </cell>
        </row>
        <row r="79">
          <cell r="A79">
            <v>770073</v>
          </cell>
          <cell r="B79" t="str">
            <v>CROMWELL MID SCH USDA</v>
          </cell>
          <cell r="C79">
            <v>163</v>
          </cell>
          <cell r="D79">
            <v>9</v>
          </cell>
          <cell r="E79">
            <v>18.1111111111111</v>
          </cell>
        </row>
        <row r="80">
          <cell r="A80">
            <v>770074</v>
          </cell>
          <cell r="B80" t="str">
            <v>CROMWELL PUB HI SCH USDA</v>
          </cell>
          <cell r="C80">
            <v>151</v>
          </cell>
          <cell r="D80">
            <v>7</v>
          </cell>
          <cell r="E80">
            <v>21.571428571428601</v>
          </cell>
        </row>
        <row r="81">
          <cell r="A81">
            <v>770075</v>
          </cell>
          <cell r="B81" t="str">
            <v>EDNA C STEVENS USDA</v>
          </cell>
          <cell r="C81">
            <v>115</v>
          </cell>
          <cell r="D81">
            <v>6</v>
          </cell>
          <cell r="E81">
            <v>19.1666666666667</v>
          </cell>
        </row>
        <row r="82">
          <cell r="A82">
            <v>770076</v>
          </cell>
          <cell r="B82" t="str">
            <v>WOODSIDE INTER SCH USDA</v>
          </cell>
          <cell r="C82">
            <v>136</v>
          </cell>
          <cell r="D82">
            <v>7</v>
          </cell>
          <cell r="E82">
            <v>19.428571428571399</v>
          </cell>
        </row>
        <row r="83">
          <cell r="A83">
            <v>770077</v>
          </cell>
          <cell r="B83" t="str">
            <v>BROADVIEW SCH USDA SDX</v>
          </cell>
          <cell r="C83">
            <v>768</v>
          </cell>
          <cell r="D83">
            <v>8</v>
          </cell>
          <cell r="E83">
            <v>96</v>
          </cell>
        </row>
        <row r="84">
          <cell r="A84">
            <v>770078</v>
          </cell>
          <cell r="B84" t="str">
            <v>DANBURY HI SCH USDA SDX</v>
          </cell>
          <cell r="C84">
            <v>2155</v>
          </cell>
          <cell r="D84">
            <v>10</v>
          </cell>
          <cell r="E84">
            <v>215.5</v>
          </cell>
        </row>
        <row r="85">
          <cell r="A85">
            <v>770079</v>
          </cell>
          <cell r="B85" t="str">
            <v>HENRY ABBOTT THS USDA   @</v>
          </cell>
          <cell r="C85">
            <v>254</v>
          </cell>
          <cell r="D85">
            <v>11</v>
          </cell>
          <cell r="E85">
            <v>23.090909090909101</v>
          </cell>
        </row>
        <row r="86">
          <cell r="A86">
            <v>770080</v>
          </cell>
          <cell r="B86" t="str">
            <v>ROGERS PARK MID USDA SDX</v>
          </cell>
          <cell r="C86">
            <v>4180</v>
          </cell>
          <cell r="D86">
            <v>10</v>
          </cell>
          <cell r="E86">
            <v>418</v>
          </cell>
        </row>
        <row r="87">
          <cell r="A87">
            <v>770081</v>
          </cell>
          <cell r="B87" t="str">
            <v>H H  ELLIS CTECS USDA   @</v>
          </cell>
          <cell r="C87">
            <v>220</v>
          </cell>
          <cell r="D87">
            <v>12</v>
          </cell>
          <cell r="E87">
            <v>18.3333333333333</v>
          </cell>
        </row>
        <row r="88">
          <cell r="A88">
            <v>770082</v>
          </cell>
          <cell r="B88" t="str">
            <v>KILLINGLY MEM USDA     @W</v>
          </cell>
          <cell r="C88">
            <v>381</v>
          </cell>
          <cell r="D88">
            <v>7</v>
          </cell>
          <cell r="E88">
            <v>54.428571428571402</v>
          </cell>
        </row>
        <row r="89">
          <cell r="A89">
            <v>770083</v>
          </cell>
          <cell r="B89" t="str">
            <v>ST JAMES SCH USDA</v>
          </cell>
          <cell r="C89">
            <v>118</v>
          </cell>
          <cell r="D89">
            <v>6</v>
          </cell>
          <cell r="E89">
            <v>19.6666666666667</v>
          </cell>
        </row>
        <row r="90">
          <cell r="A90">
            <v>770084</v>
          </cell>
          <cell r="B90" t="str">
            <v>KILLINGLY CENTER USDA @W</v>
          </cell>
          <cell r="C90">
            <v>134</v>
          </cell>
          <cell r="D90">
            <v>4</v>
          </cell>
          <cell r="E90">
            <v>33.5</v>
          </cell>
        </row>
        <row r="91">
          <cell r="A91">
            <v>770085</v>
          </cell>
          <cell r="B91" t="str">
            <v>KILLINGLY HI SCH USDA  @W</v>
          </cell>
          <cell r="C91">
            <v>399</v>
          </cell>
          <cell r="D91">
            <v>7</v>
          </cell>
          <cell r="E91">
            <v>57</v>
          </cell>
        </row>
        <row r="92">
          <cell r="A92">
            <v>770086</v>
          </cell>
          <cell r="B92" t="str">
            <v>KILLINGLY INT USDA WHT</v>
          </cell>
          <cell r="C92">
            <v>332</v>
          </cell>
          <cell r="D92">
            <v>8</v>
          </cell>
          <cell r="E92">
            <v>41.5</v>
          </cell>
        </row>
        <row r="93">
          <cell r="A93">
            <v>770087</v>
          </cell>
          <cell r="B93" t="str">
            <v>DEEP RIVER ELEM SCH USDA</v>
          </cell>
          <cell r="C93">
            <v>143</v>
          </cell>
          <cell r="D93">
            <v>10</v>
          </cell>
          <cell r="E93">
            <v>14.3</v>
          </cell>
        </row>
        <row r="94">
          <cell r="A94">
            <v>770088</v>
          </cell>
          <cell r="B94" t="str">
            <v>DERBY HIGH SCH USDA</v>
          </cell>
          <cell r="C94">
            <v>1084</v>
          </cell>
          <cell r="D94">
            <v>9</v>
          </cell>
          <cell r="E94">
            <v>120.444444444444</v>
          </cell>
        </row>
        <row r="95">
          <cell r="A95">
            <v>770089</v>
          </cell>
          <cell r="B95" t="str">
            <v>COGINCHAUG HIGH REG 13 US</v>
          </cell>
          <cell r="C95">
            <v>346</v>
          </cell>
          <cell r="D95">
            <v>7</v>
          </cell>
          <cell r="E95">
            <v>49.428571428571402</v>
          </cell>
        </row>
        <row r="96">
          <cell r="A96">
            <v>770090</v>
          </cell>
          <cell r="B96" t="str">
            <v>F W STRONG SCH USDA</v>
          </cell>
          <cell r="C96">
            <v>161</v>
          </cell>
          <cell r="D96">
            <v>5</v>
          </cell>
          <cell r="E96">
            <v>32.200000000000003</v>
          </cell>
        </row>
        <row r="97">
          <cell r="A97">
            <v>770091</v>
          </cell>
          <cell r="B97" t="str">
            <v>E HAMPTON HI SCH USDA</v>
          </cell>
          <cell r="C97">
            <v>86</v>
          </cell>
          <cell r="D97">
            <v>7</v>
          </cell>
          <cell r="E97">
            <v>12.285714285714301</v>
          </cell>
        </row>
        <row r="98">
          <cell r="A98">
            <v>770092</v>
          </cell>
          <cell r="B98" t="str">
            <v>E HAMPTON MID SCH USDA</v>
          </cell>
          <cell r="C98">
            <v>162</v>
          </cell>
          <cell r="D98">
            <v>8</v>
          </cell>
          <cell r="E98">
            <v>20.25</v>
          </cell>
        </row>
        <row r="99">
          <cell r="A99">
            <v>770093</v>
          </cell>
          <cell r="B99" t="str">
            <v>E HAMPTON CENTER USDA</v>
          </cell>
          <cell r="C99">
            <v>70</v>
          </cell>
          <cell r="D99">
            <v>5</v>
          </cell>
          <cell r="E99">
            <v>14</v>
          </cell>
        </row>
        <row r="100">
          <cell r="A100">
            <v>770094</v>
          </cell>
          <cell r="B100" t="str">
            <v>MEMORIAL ELEM SCH USDA</v>
          </cell>
          <cell r="C100">
            <v>130</v>
          </cell>
          <cell r="D100">
            <v>7</v>
          </cell>
          <cell r="E100">
            <v>18.571428571428601</v>
          </cell>
        </row>
        <row r="101">
          <cell r="A101">
            <v>770095</v>
          </cell>
          <cell r="B101" t="str">
            <v>CT RIVER ACADEMY USDA  @S</v>
          </cell>
          <cell r="C101">
            <v>333</v>
          </cell>
          <cell r="D101">
            <v>8</v>
          </cell>
          <cell r="E101">
            <v>41.625</v>
          </cell>
        </row>
        <row r="102">
          <cell r="A102">
            <v>770096</v>
          </cell>
          <cell r="B102" t="str">
            <v>E HARTFORD HIGH SC USDA@S</v>
          </cell>
          <cell r="C102">
            <v>2728</v>
          </cell>
          <cell r="D102">
            <v>15</v>
          </cell>
          <cell r="E102">
            <v>181.86666666666699</v>
          </cell>
        </row>
        <row r="103">
          <cell r="A103">
            <v>770097</v>
          </cell>
          <cell r="B103" t="str">
            <v>POLARIS CENTER CREC USDA</v>
          </cell>
          <cell r="C103">
            <v>150</v>
          </cell>
          <cell r="D103">
            <v>7</v>
          </cell>
          <cell r="E103">
            <v>21.428571428571399</v>
          </cell>
        </row>
        <row r="104">
          <cell r="A104">
            <v>770099</v>
          </cell>
          <cell r="B104" t="str">
            <v>E HAVEN HI SCH USDA    @S</v>
          </cell>
          <cell r="C104">
            <v>600</v>
          </cell>
          <cell r="D104">
            <v>7</v>
          </cell>
          <cell r="E104">
            <v>85.714285714285694</v>
          </cell>
        </row>
        <row r="105">
          <cell r="A105">
            <v>770100</v>
          </cell>
          <cell r="B105" t="str">
            <v>E LYME MID SCH USDA</v>
          </cell>
          <cell r="C105">
            <v>851</v>
          </cell>
          <cell r="D105">
            <v>6</v>
          </cell>
          <cell r="E105">
            <v>141.833333333333</v>
          </cell>
        </row>
        <row r="106">
          <cell r="A106">
            <v>770101</v>
          </cell>
          <cell r="B106" t="str">
            <v>E LYME HIGH SCH USDA</v>
          </cell>
          <cell r="C106">
            <v>441</v>
          </cell>
          <cell r="D106">
            <v>4</v>
          </cell>
          <cell r="E106">
            <v>110.25</v>
          </cell>
        </row>
        <row r="107">
          <cell r="A107">
            <v>770102</v>
          </cell>
          <cell r="B107" t="str">
            <v>FLANDERS ELEM SCH USDA</v>
          </cell>
          <cell r="C107">
            <v>14</v>
          </cell>
          <cell r="D107">
            <v>1</v>
          </cell>
          <cell r="E107">
            <v>14</v>
          </cell>
        </row>
        <row r="108">
          <cell r="A108">
            <v>770103</v>
          </cell>
          <cell r="B108" t="str">
            <v>LILLIE B HAYNES ELEM USDA</v>
          </cell>
          <cell r="C108">
            <v>16</v>
          </cell>
          <cell r="D108">
            <v>1</v>
          </cell>
          <cell r="E108">
            <v>16</v>
          </cell>
        </row>
        <row r="109">
          <cell r="A109">
            <v>770105</v>
          </cell>
          <cell r="B109" t="str">
            <v>KELLER SCH REG 9 USDA  @C</v>
          </cell>
          <cell r="C109">
            <v>132</v>
          </cell>
          <cell r="D109">
            <v>5</v>
          </cell>
          <cell r="E109">
            <v>26.4</v>
          </cell>
        </row>
        <row r="110">
          <cell r="A110">
            <v>770106</v>
          </cell>
          <cell r="B110" t="str">
            <v>S STAPLE SCH REG 9 USDA@C</v>
          </cell>
          <cell r="C110">
            <v>180</v>
          </cell>
          <cell r="D110">
            <v>5</v>
          </cell>
          <cell r="E110">
            <v>36</v>
          </cell>
        </row>
        <row r="111">
          <cell r="A111">
            <v>770107</v>
          </cell>
          <cell r="B111" t="str">
            <v>ELLINGTON HI SCH USDA  @W</v>
          </cell>
          <cell r="C111">
            <v>410</v>
          </cell>
          <cell r="D111">
            <v>9</v>
          </cell>
          <cell r="E111">
            <v>45.5555555555556</v>
          </cell>
        </row>
        <row r="112">
          <cell r="A112">
            <v>770108</v>
          </cell>
          <cell r="B112" t="str">
            <v>ELLINGTON MID SCH USDA @W</v>
          </cell>
          <cell r="C112">
            <v>261</v>
          </cell>
          <cell r="D112">
            <v>11</v>
          </cell>
          <cell r="E112">
            <v>23.727272727272702</v>
          </cell>
        </row>
        <row r="113">
          <cell r="A113">
            <v>770109</v>
          </cell>
          <cell r="B113" t="str">
            <v>ENFIELD HIGH SCH USDA</v>
          </cell>
          <cell r="C113">
            <v>1449</v>
          </cell>
          <cell r="D113">
            <v>12</v>
          </cell>
          <cell r="E113">
            <v>120.75</v>
          </cell>
        </row>
        <row r="114">
          <cell r="A114">
            <v>770110</v>
          </cell>
          <cell r="B114" t="str">
            <v>JFK MID SCH USDA</v>
          </cell>
          <cell r="C114">
            <v>602</v>
          </cell>
          <cell r="D114">
            <v>6</v>
          </cell>
          <cell r="E114">
            <v>100.333333333333</v>
          </cell>
        </row>
        <row r="115">
          <cell r="A115">
            <v>770111</v>
          </cell>
          <cell r="B115" t="str">
            <v>CIVIC LEADERSHIP HS CRE@W</v>
          </cell>
          <cell r="C115">
            <v>366</v>
          </cell>
          <cell r="D115">
            <v>10</v>
          </cell>
          <cell r="E115">
            <v>36.6</v>
          </cell>
        </row>
        <row r="116">
          <cell r="A116">
            <v>770112</v>
          </cell>
          <cell r="B116" t="str">
            <v>WARDE HI STORE USDA</v>
          </cell>
          <cell r="C116">
            <v>2358</v>
          </cell>
          <cell r="D116">
            <v>9</v>
          </cell>
          <cell r="E116">
            <v>262</v>
          </cell>
        </row>
        <row r="117">
          <cell r="A117">
            <v>770113</v>
          </cell>
          <cell r="B117" t="str">
            <v>HOUSATONIC HIGH REG 1 USD</v>
          </cell>
          <cell r="C117">
            <v>68</v>
          </cell>
          <cell r="D117">
            <v>5</v>
          </cell>
          <cell r="E117">
            <v>13.6</v>
          </cell>
        </row>
        <row r="118">
          <cell r="A118">
            <v>770114</v>
          </cell>
          <cell r="B118" t="str">
            <v>ROBBINS MID SCH USDA   @C</v>
          </cell>
          <cell r="C118">
            <v>378</v>
          </cell>
          <cell r="D118">
            <v>6</v>
          </cell>
          <cell r="E118">
            <v>63</v>
          </cell>
        </row>
        <row r="119">
          <cell r="A119">
            <v>770115</v>
          </cell>
          <cell r="B119" t="str">
            <v>WEST WOODS ELEM USDA   @C</v>
          </cell>
          <cell r="C119">
            <v>29</v>
          </cell>
          <cell r="D119">
            <v>1</v>
          </cell>
          <cell r="E119">
            <v>29</v>
          </cell>
        </row>
        <row r="120">
          <cell r="A120">
            <v>770116</v>
          </cell>
          <cell r="B120" t="str">
            <v>GIDEON WELLS HI SCH USDA</v>
          </cell>
          <cell r="C120">
            <v>254</v>
          </cell>
          <cell r="D120">
            <v>8</v>
          </cell>
          <cell r="E120">
            <v>31.75</v>
          </cell>
        </row>
        <row r="121">
          <cell r="A121">
            <v>770117</v>
          </cell>
          <cell r="B121" t="str">
            <v>GLASTONBURY HI SCH USDA</v>
          </cell>
          <cell r="C121">
            <v>408</v>
          </cell>
          <cell r="D121">
            <v>7</v>
          </cell>
          <cell r="E121">
            <v>58.285714285714299</v>
          </cell>
        </row>
        <row r="122">
          <cell r="A122">
            <v>770118</v>
          </cell>
          <cell r="B122" t="str">
            <v>SMITH MIDDLE SCH USDA</v>
          </cell>
          <cell r="C122">
            <v>229</v>
          </cell>
          <cell r="D122">
            <v>8</v>
          </cell>
          <cell r="E122">
            <v>28.625</v>
          </cell>
        </row>
        <row r="123">
          <cell r="A123">
            <v>770119</v>
          </cell>
          <cell r="B123" t="str">
            <v>GRANBY ELEMENTARY USDA</v>
          </cell>
          <cell r="C123">
            <v>53</v>
          </cell>
          <cell r="D123">
            <v>4</v>
          </cell>
          <cell r="E123">
            <v>13.25</v>
          </cell>
        </row>
        <row r="124">
          <cell r="A124">
            <v>770120</v>
          </cell>
          <cell r="B124" t="str">
            <v>GRANBY MEM MID SCH USDA</v>
          </cell>
          <cell r="C124">
            <v>270</v>
          </cell>
          <cell r="D124">
            <v>8</v>
          </cell>
          <cell r="E124">
            <v>33.75</v>
          </cell>
        </row>
        <row r="125">
          <cell r="A125">
            <v>770121</v>
          </cell>
          <cell r="B125" t="str">
            <v>KELLY LANE ELEM SCH USDA</v>
          </cell>
          <cell r="C125">
            <v>148</v>
          </cell>
          <cell r="D125">
            <v>7</v>
          </cell>
          <cell r="E125">
            <v>21.1428571428571</v>
          </cell>
        </row>
        <row r="126">
          <cell r="A126">
            <v>770122</v>
          </cell>
          <cell r="B126" t="str">
            <v>CATHERINE KOLNASKI USDA</v>
          </cell>
          <cell r="C126">
            <v>45</v>
          </cell>
          <cell r="D126">
            <v>2</v>
          </cell>
          <cell r="E126">
            <v>22.5</v>
          </cell>
        </row>
        <row r="127">
          <cell r="A127">
            <v>770125</v>
          </cell>
          <cell r="B127" t="str">
            <v>MYSTIC RIVER MAGNET SCH</v>
          </cell>
          <cell r="C127">
            <v>22</v>
          </cell>
          <cell r="D127">
            <v>1</v>
          </cell>
          <cell r="E127">
            <v>22</v>
          </cell>
        </row>
        <row r="128">
          <cell r="A128">
            <v>770126</v>
          </cell>
          <cell r="B128" t="str">
            <v>ELLA GRASSO CTECS USDA  @</v>
          </cell>
          <cell r="C128">
            <v>133</v>
          </cell>
          <cell r="D128">
            <v>9</v>
          </cell>
          <cell r="E128">
            <v>14.7777777777778</v>
          </cell>
        </row>
        <row r="129">
          <cell r="A129">
            <v>770127</v>
          </cell>
          <cell r="B129" t="str">
            <v>ROBERT E FITCH HIGH USDA</v>
          </cell>
          <cell r="C129">
            <v>543</v>
          </cell>
          <cell r="D129">
            <v>9</v>
          </cell>
          <cell r="E129">
            <v>60.3333333333333</v>
          </cell>
        </row>
        <row r="130">
          <cell r="A130">
            <v>770129</v>
          </cell>
          <cell r="B130" t="str">
            <v>THAMES RIVER MAGNET SCH</v>
          </cell>
          <cell r="C130">
            <v>16</v>
          </cell>
          <cell r="D130">
            <v>1</v>
          </cell>
          <cell r="E130">
            <v>16</v>
          </cell>
        </row>
        <row r="131">
          <cell r="A131">
            <v>770130</v>
          </cell>
          <cell r="B131" t="str">
            <v>A W COX SCH USDA</v>
          </cell>
          <cell r="C131">
            <v>13</v>
          </cell>
          <cell r="D131">
            <v>1</v>
          </cell>
          <cell r="E131">
            <v>13</v>
          </cell>
        </row>
        <row r="132">
          <cell r="A132">
            <v>770131</v>
          </cell>
          <cell r="B132" t="str">
            <v>ABRAH BALDWIN MID SCH USD</v>
          </cell>
          <cell r="C132">
            <v>13</v>
          </cell>
          <cell r="D132">
            <v>1</v>
          </cell>
          <cell r="E132">
            <v>13</v>
          </cell>
        </row>
        <row r="133">
          <cell r="A133">
            <v>770132</v>
          </cell>
          <cell r="B133" t="str">
            <v>ADAMS MIDDLE SCH USDA</v>
          </cell>
          <cell r="C133">
            <v>73</v>
          </cell>
          <cell r="D133">
            <v>4</v>
          </cell>
          <cell r="E133">
            <v>18.25</v>
          </cell>
        </row>
        <row r="134">
          <cell r="A134">
            <v>770133</v>
          </cell>
          <cell r="B134" t="str">
            <v>CALVIN LEETE SCH USDA</v>
          </cell>
          <cell r="C134">
            <v>13</v>
          </cell>
          <cell r="D134">
            <v>1</v>
          </cell>
          <cell r="E134">
            <v>13</v>
          </cell>
        </row>
        <row r="135">
          <cell r="A135">
            <v>770134</v>
          </cell>
          <cell r="B135" t="str">
            <v>GUILFORD HIGH SCH USDA</v>
          </cell>
          <cell r="C135">
            <v>363</v>
          </cell>
          <cell r="D135">
            <v>8</v>
          </cell>
          <cell r="E135">
            <v>45.375</v>
          </cell>
        </row>
        <row r="136">
          <cell r="A136">
            <v>770135</v>
          </cell>
          <cell r="B136" t="str">
            <v>GUILFORD LAKES ELEM  USDA</v>
          </cell>
          <cell r="C136">
            <v>13</v>
          </cell>
          <cell r="D136">
            <v>1</v>
          </cell>
          <cell r="E136">
            <v>13</v>
          </cell>
        </row>
        <row r="137">
          <cell r="A137">
            <v>770136</v>
          </cell>
          <cell r="B137" t="str">
            <v>MELISSA JONES SCH USDA</v>
          </cell>
          <cell r="C137">
            <v>13</v>
          </cell>
          <cell r="D137">
            <v>1</v>
          </cell>
          <cell r="E137">
            <v>13</v>
          </cell>
        </row>
        <row r="138">
          <cell r="A138">
            <v>770137</v>
          </cell>
          <cell r="B138" t="str">
            <v>CHURCH ST SCH USDA    @W</v>
          </cell>
          <cell r="C138">
            <v>295</v>
          </cell>
          <cell r="D138">
            <v>10</v>
          </cell>
          <cell r="E138">
            <v>29.5</v>
          </cell>
        </row>
        <row r="139">
          <cell r="A139">
            <v>770138</v>
          </cell>
          <cell r="B139" t="str">
            <v>DUNBAR HILL SCH USDA   @W</v>
          </cell>
          <cell r="C139">
            <v>268</v>
          </cell>
          <cell r="D139">
            <v>8</v>
          </cell>
          <cell r="E139">
            <v>33.5</v>
          </cell>
        </row>
        <row r="140">
          <cell r="A140">
            <v>770139</v>
          </cell>
          <cell r="B140" t="str">
            <v>ELI WHITNEY CTECS  USDA @</v>
          </cell>
          <cell r="C140">
            <v>212</v>
          </cell>
          <cell r="D140">
            <v>10</v>
          </cell>
          <cell r="E140">
            <v>21.2</v>
          </cell>
        </row>
        <row r="141">
          <cell r="A141">
            <v>770140</v>
          </cell>
          <cell r="B141" t="str">
            <v>BEAR PATH ELEM USDA   @W</v>
          </cell>
          <cell r="C141">
            <v>280</v>
          </cell>
          <cell r="D141">
            <v>11</v>
          </cell>
          <cell r="E141">
            <v>25.454545454545499</v>
          </cell>
        </row>
        <row r="142">
          <cell r="A142">
            <v>770141</v>
          </cell>
          <cell r="B142" t="str">
            <v>HAMDEN MID SCH USDA  @W</v>
          </cell>
          <cell r="C142">
            <v>458</v>
          </cell>
          <cell r="D142">
            <v>11</v>
          </cell>
          <cell r="E142">
            <v>41.636363636363598</v>
          </cell>
        </row>
        <row r="143">
          <cell r="A143">
            <v>770142</v>
          </cell>
          <cell r="B143" t="str">
            <v>HAMDEN HIGH SCH USDA   @W</v>
          </cell>
          <cell r="C143">
            <v>1167</v>
          </cell>
          <cell r="D143">
            <v>13</v>
          </cell>
          <cell r="E143">
            <v>89.769230769230802</v>
          </cell>
        </row>
        <row r="144">
          <cell r="A144">
            <v>770143</v>
          </cell>
          <cell r="B144" t="str">
            <v>HELEN ST SCH USDA      @W</v>
          </cell>
          <cell r="C144">
            <v>281</v>
          </cell>
          <cell r="D144">
            <v>9</v>
          </cell>
          <cell r="E144">
            <v>31.2222222222222</v>
          </cell>
        </row>
        <row r="145">
          <cell r="A145">
            <v>770144</v>
          </cell>
          <cell r="B145" t="str">
            <v>RIDGE HILL SCH USDA    @W</v>
          </cell>
          <cell r="C145">
            <v>277</v>
          </cell>
          <cell r="D145">
            <v>11</v>
          </cell>
          <cell r="E145">
            <v>25.181818181818201</v>
          </cell>
        </row>
        <row r="146">
          <cell r="A146">
            <v>770145</v>
          </cell>
          <cell r="B146" t="str">
            <v>SPRING GLEN ELEM USDA  @W</v>
          </cell>
          <cell r="C146">
            <v>261</v>
          </cell>
          <cell r="D146">
            <v>11</v>
          </cell>
          <cell r="E146">
            <v>23.727272727272702</v>
          </cell>
        </row>
        <row r="147">
          <cell r="A147">
            <v>770146</v>
          </cell>
          <cell r="B147" t="str">
            <v>WEST WOODS SCH-USDA    @W</v>
          </cell>
          <cell r="C147">
            <v>262</v>
          </cell>
          <cell r="D147">
            <v>11</v>
          </cell>
          <cell r="E147">
            <v>23.818181818181799</v>
          </cell>
        </row>
        <row r="148">
          <cell r="A148">
            <v>770147</v>
          </cell>
          <cell r="B148" t="str">
            <v>LEEDER HILL WHITNEY USDA</v>
          </cell>
          <cell r="C148">
            <v>46</v>
          </cell>
          <cell r="D148">
            <v>3</v>
          </cell>
          <cell r="E148">
            <v>15.3333333333333</v>
          </cell>
        </row>
        <row r="149">
          <cell r="A149">
            <v>770149</v>
          </cell>
          <cell r="B149" t="str">
            <v>WINTERGREEN MAG SCH USDA</v>
          </cell>
          <cell r="C149">
            <v>98</v>
          </cell>
          <cell r="D149">
            <v>6</v>
          </cell>
          <cell r="E149">
            <v>16.3333333333333</v>
          </cell>
        </row>
        <row r="150">
          <cell r="A150">
            <v>770150</v>
          </cell>
          <cell r="B150" t="str">
            <v>HAMPTON ELEM SCH USDA</v>
          </cell>
          <cell r="C150">
            <v>67</v>
          </cell>
          <cell r="D150">
            <v>2</v>
          </cell>
          <cell r="E150">
            <v>33.5</v>
          </cell>
        </row>
        <row r="151">
          <cell r="A151">
            <v>770151</v>
          </cell>
          <cell r="B151" t="str">
            <v>A I PRINCE CTECS USDA  @</v>
          </cell>
          <cell r="C151">
            <v>170</v>
          </cell>
          <cell r="D151">
            <v>8</v>
          </cell>
          <cell r="E151">
            <v>21.25</v>
          </cell>
        </row>
        <row r="152">
          <cell r="A152">
            <v>770156</v>
          </cell>
          <cell r="B152" t="str">
            <v>GRT HTFD ART CREC USDA WH</v>
          </cell>
          <cell r="C152">
            <v>292</v>
          </cell>
          <cell r="D152">
            <v>10</v>
          </cell>
          <cell r="E152">
            <v>29.2</v>
          </cell>
        </row>
        <row r="153">
          <cell r="A153">
            <v>770157</v>
          </cell>
          <cell r="B153" t="str">
            <v>HARTFORD CENT WRHSE USDA</v>
          </cell>
          <cell r="C153">
            <v>2030</v>
          </cell>
          <cell r="D153">
            <v>7</v>
          </cell>
          <cell r="E153">
            <v>290</v>
          </cell>
        </row>
        <row r="154">
          <cell r="A154">
            <v>770165</v>
          </cell>
          <cell r="B154" t="str">
            <v>GILEAD HILL SCH USDA</v>
          </cell>
          <cell r="C154">
            <v>304</v>
          </cell>
          <cell r="D154">
            <v>8</v>
          </cell>
          <cell r="E154">
            <v>38</v>
          </cell>
        </row>
        <row r="155">
          <cell r="A155">
            <v>770166</v>
          </cell>
          <cell r="B155" t="str">
            <v>RHAM MS &amp; HS REG 8USDA @W</v>
          </cell>
          <cell r="C155">
            <v>476</v>
          </cell>
          <cell r="D155">
            <v>12</v>
          </cell>
          <cell r="E155">
            <v>39.6666666666667</v>
          </cell>
        </row>
        <row r="156">
          <cell r="A156">
            <v>770167</v>
          </cell>
          <cell r="B156" t="str">
            <v>BURR ELEM SCH   USDA</v>
          </cell>
          <cell r="C156">
            <v>111</v>
          </cell>
          <cell r="D156">
            <v>7</v>
          </cell>
          <cell r="E156">
            <v>15.8571428571429</v>
          </cell>
        </row>
        <row r="157">
          <cell r="A157">
            <v>770169</v>
          </cell>
          <cell r="B157" t="str">
            <v>HADD KILLINGWORTH USDA</v>
          </cell>
          <cell r="C157">
            <v>165</v>
          </cell>
          <cell r="D157">
            <v>8</v>
          </cell>
          <cell r="E157">
            <v>20.625</v>
          </cell>
        </row>
        <row r="158">
          <cell r="A158">
            <v>770170</v>
          </cell>
          <cell r="B158" t="str">
            <v>GRISWOLD ELEM SCH USDA</v>
          </cell>
          <cell r="C158">
            <v>652</v>
          </cell>
          <cell r="D158">
            <v>9</v>
          </cell>
          <cell r="E158">
            <v>72.4444444444444</v>
          </cell>
        </row>
        <row r="159">
          <cell r="A159">
            <v>770171</v>
          </cell>
          <cell r="B159" t="str">
            <v>GRISWOLD HI SCH USDA</v>
          </cell>
          <cell r="C159">
            <v>361</v>
          </cell>
          <cell r="D159">
            <v>9</v>
          </cell>
          <cell r="E159">
            <v>40.1111111111111</v>
          </cell>
        </row>
        <row r="160">
          <cell r="A160">
            <v>770172</v>
          </cell>
          <cell r="B160" t="str">
            <v>GRISWOLD INTER SCH USDA</v>
          </cell>
          <cell r="C160">
            <v>492</v>
          </cell>
          <cell r="D160">
            <v>8</v>
          </cell>
          <cell r="E160">
            <v>61.5</v>
          </cell>
        </row>
        <row r="161">
          <cell r="A161">
            <v>770173</v>
          </cell>
          <cell r="B161" t="str">
            <v>LISBON CENTRAL SCH USDA</v>
          </cell>
          <cell r="C161">
            <v>324</v>
          </cell>
          <cell r="D161">
            <v>6</v>
          </cell>
          <cell r="E161">
            <v>54</v>
          </cell>
        </row>
        <row r="162">
          <cell r="A162">
            <v>770174</v>
          </cell>
          <cell r="B162" t="str">
            <v>HADDAM KILINGWORTH MID U</v>
          </cell>
          <cell r="C162">
            <v>294</v>
          </cell>
          <cell r="D162">
            <v>9</v>
          </cell>
          <cell r="E162">
            <v>32.6666666666667</v>
          </cell>
        </row>
        <row r="163">
          <cell r="A163">
            <v>770175</v>
          </cell>
          <cell r="B163" t="str">
            <v>KILLINGWORTH ELEM SCH</v>
          </cell>
          <cell r="C163">
            <v>101</v>
          </cell>
          <cell r="D163">
            <v>6</v>
          </cell>
          <cell r="E163">
            <v>16.8333333333333</v>
          </cell>
        </row>
        <row r="164">
          <cell r="A164">
            <v>770176</v>
          </cell>
          <cell r="B164" t="str">
            <v>SALISBURY CENTRAL USDA</v>
          </cell>
          <cell r="C164">
            <v>110</v>
          </cell>
          <cell r="D164">
            <v>9</v>
          </cell>
          <cell r="E164">
            <v>12.2222222222222</v>
          </cell>
        </row>
        <row r="165">
          <cell r="A165">
            <v>770177</v>
          </cell>
          <cell r="B165" t="str">
            <v>LEBANON ELEM SCH USDA  @C</v>
          </cell>
          <cell r="C165">
            <v>155</v>
          </cell>
          <cell r="D165">
            <v>9</v>
          </cell>
          <cell r="E165">
            <v>17.2222222222222</v>
          </cell>
        </row>
        <row r="166">
          <cell r="A166">
            <v>770178</v>
          </cell>
          <cell r="B166" t="str">
            <v>LEBANON MIDDLE SCH USDA@C</v>
          </cell>
          <cell r="C166">
            <v>171</v>
          </cell>
          <cell r="D166">
            <v>9</v>
          </cell>
          <cell r="E166">
            <v>19</v>
          </cell>
        </row>
        <row r="167">
          <cell r="A167">
            <v>770180</v>
          </cell>
          <cell r="B167" t="str">
            <v>LEBANON SCH LYMAN USDA @C</v>
          </cell>
          <cell r="C167">
            <v>175</v>
          </cell>
          <cell r="D167">
            <v>9</v>
          </cell>
          <cell r="E167">
            <v>19.4444444444444</v>
          </cell>
        </row>
        <row r="168">
          <cell r="A168">
            <v>770181</v>
          </cell>
          <cell r="B168" t="str">
            <v>LEDYARD HIGH SCH USDA  @C</v>
          </cell>
          <cell r="C168">
            <v>1022</v>
          </cell>
          <cell r="D168">
            <v>11</v>
          </cell>
          <cell r="E168">
            <v>92.909090909090907</v>
          </cell>
        </row>
        <row r="169">
          <cell r="A169">
            <v>770183</v>
          </cell>
          <cell r="B169" t="str">
            <v>WAMOGO HI SCH USDA</v>
          </cell>
          <cell r="C169">
            <v>104</v>
          </cell>
          <cell r="D169">
            <v>8</v>
          </cell>
          <cell r="E169">
            <v>13</v>
          </cell>
        </row>
        <row r="170">
          <cell r="A170">
            <v>770184</v>
          </cell>
          <cell r="B170" t="str">
            <v>BENNET MIDDLE SCH USDA</v>
          </cell>
          <cell r="C170">
            <v>149</v>
          </cell>
          <cell r="D170">
            <v>5</v>
          </cell>
          <cell r="E170">
            <v>29.8</v>
          </cell>
        </row>
        <row r="171">
          <cell r="A171">
            <v>770185</v>
          </cell>
          <cell r="B171" t="str">
            <v>BUCKLEY SCH USDA</v>
          </cell>
          <cell r="C171">
            <v>571</v>
          </cell>
          <cell r="D171">
            <v>10</v>
          </cell>
          <cell r="E171">
            <v>57.1</v>
          </cell>
        </row>
        <row r="172">
          <cell r="A172">
            <v>770186</v>
          </cell>
          <cell r="B172" t="str">
            <v>HOWELL CHENEY CTECS USDA@</v>
          </cell>
          <cell r="C172">
            <v>187</v>
          </cell>
          <cell r="D172">
            <v>10</v>
          </cell>
          <cell r="E172">
            <v>18.7</v>
          </cell>
        </row>
        <row r="173">
          <cell r="A173">
            <v>770187</v>
          </cell>
          <cell r="B173" t="str">
            <v>ILLING MID SCH USDA</v>
          </cell>
          <cell r="C173">
            <v>616</v>
          </cell>
          <cell r="D173">
            <v>10</v>
          </cell>
          <cell r="E173">
            <v>61.6</v>
          </cell>
        </row>
        <row r="174">
          <cell r="A174">
            <v>770188</v>
          </cell>
          <cell r="B174" t="str">
            <v>MANCH CENT STOR USDA</v>
          </cell>
          <cell r="C174">
            <v>80</v>
          </cell>
          <cell r="D174">
            <v>1</v>
          </cell>
          <cell r="E174">
            <v>80</v>
          </cell>
        </row>
        <row r="175">
          <cell r="A175">
            <v>770189</v>
          </cell>
          <cell r="B175" t="str">
            <v>MANCHESTER HI SCH USDA</v>
          </cell>
          <cell r="C175">
            <v>227</v>
          </cell>
          <cell r="D175">
            <v>8</v>
          </cell>
          <cell r="E175">
            <v>28.375</v>
          </cell>
        </row>
        <row r="176">
          <cell r="A176">
            <v>770190</v>
          </cell>
          <cell r="B176" t="str">
            <v>VERPLANCK SCH USDA</v>
          </cell>
          <cell r="C176">
            <v>25</v>
          </cell>
          <cell r="D176">
            <v>1</v>
          </cell>
          <cell r="E176">
            <v>25</v>
          </cell>
        </row>
        <row r="177">
          <cell r="A177">
            <v>770191</v>
          </cell>
          <cell r="B177" t="str">
            <v>ANN VINTON ELEM SCH USDA</v>
          </cell>
          <cell r="C177">
            <v>97</v>
          </cell>
          <cell r="D177">
            <v>6</v>
          </cell>
          <cell r="E177">
            <v>16.1666666666667</v>
          </cell>
        </row>
        <row r="178">
          <cell r="A178">
            <v>770192</v>
          </cell>
          <cell r="B178" t="str">
            <v>S EAST ELEM SCH USDA</v>
          </cell>
          <cell r="C178">
            <v>100</v>
          </cell>
          <cell r="D178">
            <v>7</v>
          </cell>
          <cell r="E178">
            <v>14.285714285714301</v>
          </cell>
        </row>
        <row r="179">
          <cell r="A179">
            <v>770194</v>
          </cell>
          <cell r="B179" t="str">
            <v>MARLBOROUGH SCH USDA   @C</v>
          </cell>
          <cell r="C179">
            <v>194</v>
          </cell>
          <cell r="D179">
            <v>8</v>
          </cell>
          <cell r="E179">
            <v>24.25</v>
          </cell>
        </row>
        <row r="180">
          <cell r="A180">
            <v>770195</v>
          </cell>
          <cell r="B180" t="str">
            <v>H C WILCOX CTECS USDA   @</v>
          </cell>
          <cell r="C180">
            <v>161</v>
          </cell>
          <cell r="D180">
            <v>9</v>
          </cell>
          <cell r="E180">
            <v>17.8888888888889</v>
          </cell>
        </row>
        <row r="181">
          <cell r="A181">
            <v>770196</v>
          </cell>
          <cell r="B181" t="str">
            <v>MERIDEN MNT SCH STRGE USD</v>
          </cell>
          <cell r="C181">
            <v>2341</v>
          </cell>
          <cell r="D181">
            <v>9</v>
          </cell>
          <cell r="E181">
            <v>260.11111111111097</v>
          </cell>
        </row>
        <row r="182">
          <cell r="A182">
            <v>770197</v>
          </cell>
          <cell r="B182" t="str">
            <v>LONG MEADOW EL SCH USDA</v>
          </cell>
          <cell r="C182">
            <v>120</v>
          </cell>
          <cell r="D182">
            <v>4</v>
          </cell>
          <cell r="E182">
            <v>30</v>
          </cell>
        </row>
        <row r="183">
          <cell r="A183">
            <v>770198</v>
          </cell>
          <cell r="B183" t="str">
            <v>MEMORIAL MIDDLE SCH USDA</v>
          </cell>
          <cell r="C183">
            <v>118</v>
          </cell>
          <cell r="D183">
            <v>5</v>
          </cell>
          <cell r="E183">
            <v>23.6</v>
          </cell>
        </row>
        <row r="184">
          <cell r="A184">
            <v>770199</v>
          </cell>
          <cell r="B184" t="str">
            <v>MIDDLEBURY ELEM SCH USDA</v>
          </cell>
          <cell r="C184">
            <v>80</v>
          </cell>
          <cell r="D184">
            <v>4</v>
          </cell>
          <cell r="E184">
            <v>20</v>
          </cell>
        </row>
        <row r="185">
          <cell r="A185">
            <v>770200</v>
          </cell>
          <cell r="B185" t="str">
            <v>MIDDLEFIELD MEM USDA</v>
          </cell>
          <cell r="C185">
            <v>167</v>
          </cell>
          <cell r="D185">
            <v>6</v>
          </cell>
          <cell r="E185">
            <v>27.8333333333333</v>
          </cell>
        </row>
        <row r="186">
          <cell r="A186">
            <v>770201</v>
          </cell>
          <cell r="B186" t="str">
            <v>BIELEFIELD ELEM SCH USDA</v>
          </cell>
          <cell r="C186">
            <v>116</v>
          </cell>
          <cell r="D186">
            <v>8</v>
          </cell>
          <cell r="E186">
            <v>14.5</v>
          </cell>
        </row>
        <row r="187">
          <cell r="A187">
            <v>770202</v>
          </cell>
          <cell r="B187" t="str">
            <v>FARM HILL ELEM USDA</v>
          </cell>
          <cell r="C187">
            <v>116</v>
          </cell>
          <cell r="D187">
            <v>8</v>
          </cell>
          <cell r="E187">
            <v>14.5</v>
          </cell>
        </row>
        <row r="188">
          <cell r="A188">
            <v>770203</v>
          </cell>
          <cell r="B188" t="str">
            <v>MACDONOUGH SCH USDA</v>
          </cell>
          <cell r="C188">
            <v>127</v>
          </cell>
          <cell r="D188">
            <v>8</v>
          </cell>
          <cell r="E188">
            <v>15.875</v>
          </cell>
        </row>
        <row r="189">
          <cell r="A189">
            <v>770204</v>
          </cell>
          <cell r="B189" t="str">
            <v>MIDDLETOWN HI SCH USDA</v>
          </cell>
          <cell r="C189">
            <v>258</v>
          </cell>
          <cell r="D189">
            <v>10</v>
          </cell>
          <cell r="E189">
            <v>25.8</v>
          </cell>
        </row>
        <row r="190">
          <cell r="A190">
            <v>770207</v>
          </cell>
          <cell r="B190" t="str">
            <v>MIDDLETOWN SCH LAWR USDA</v>
          </cell>
          <cell r="C190">
            <v>110</v>
          </cell>
          <cell r="D190">
            <v>9</v>
          </cell>
          <cell r="E190">
            <v>12.2222222222222</v>
          </cell>
        </row>
        <row r="191">
          <cell r="A191">
            <v>770208</v>
          </cell>
          <cell r="B191" t="str">
            <v>BEMAN MS  USDA</v>
          </cell>
          <cell r="C191">
            <v>231</v>
          </cell>
          <cell r="D191">
            <v>9</v>
          </cell>
          <cell r="E191">
            <v>25.6666666666667</v>
          </cell>
        </row>
        <row r="192">
          <cell r="A192">
            <v>770209</v>
          </cell>
          <cell r="B192" t="str">
            <v>SOLNIT SOUTH DMHAS USDA</v>
          </cell>
          <cell r="C192">
            <v>6</v>
          </cell>
          <cell r="D192">
            <v>1</v>
          </cell>
          <cell r="E192">
            <v>6</v>
          </cell>
        </row>
        <row r="193">
          <cell r="A193">
            <v>770210</v>
          </cell>
          <cell r="B193" t="str">
            <v>SPENCER ELEM SCH USDA</v>
          </cell>
          <cell r="C193">
            <v>313</v>
          </cell>
          <cell r="D193">
            <v>8</v>
          </cell>
          <cell r="E193">
            <v>39.125</v>
          </cell>
        </row>
        <row r="194">
          <cell r="A194">
            <v>770211</v>
          </cell>
          <cell r="B194" t="str">
            <v>VAN BUREN MOODY ELEM USDA</v>
          </cell>
          <cell r="C194">
            <v>90</v>
          </cell>
          <cell r="D194">
            <v>7</v>
          </cell>
          <cell r="E194">
            <v>12.8571428571429</v>
          </cell>
        </row>
        <row r="195">
          <cell r="A195">
            <v>770212</v>
          </cell>
          <cell r="B195" t="str">
            <v>VINAL CTECS  USDA       @</v>
          </cell>
          <cell r="C195">
            <v>129</v>
          </cell>
          <cell r="D195">
            <v>8</v>
          </cell>
          <cell r="E195">
            <v>16.125</v>
          </cell>
        </row>
        <row r="196">
          <cell r="A196">
            <v>770213</v>
          </cell>
          <cell r="B196" t="str">
            <v>WESLEY ELEM SCH USDA</v>
          </cell>
          <cell r="C196">
            <v>108</v>
          </cell>
          <cell r="D196">
            <v>8</v>
          </cell>
          <cell r="E196">
            <v>13.5</v>
          </cell>
        </row>
        <row r="197">
          <cell r="A197">
            <v>770214</v>
          </cell>
          <cell r="B197" t="str">
            <v>WILBERT SNOW ELEM SCH USD</v>
          </cell>
          <cell r="C197">
            <v>118</v>
          </cell>
          <cell r="D197">
            <v>8</v>
          </cell>
          <cell r="E197">
            <v>14.75</v>
          </cell>
        </row>
        <row r="198">
          <cell r="A198">
            <v>770215</v>
          </cell>
          <cell r="B198" t="str">
            <v>JONATHAN LAW USDA</v>
          </cell>
          <cell r="C198">
            <v>694</v>
          </cell>
          <cell r="D198">
            <v>5</v>
          </cell>
          <cell r="E198">
            <v>138.80000000000001</v>
          </cell>
        </row>
        <row r="199">
          <cell r="A199">
            <v>770216</v>
          </cell>
          <cell r="B199" t="str">
            <v>PLATT THS  USDA         @</v>
          </cell>
          <cell r="C199">
            <v>242</v>
          </cell>
          <cell r="D199">
            <v>11</v>
          </cell>
          <cell r="E199">
            <v>22</v>
          </cell>
        </row>
        <row r="200">
          <cell r="A200">
            <v>770217</v>
          </cell>
          <cell r="B200" t="str">
            <v>FAWN HOL ELEM USDA     @S</v>
          </cell>
          <cell r="C200">
            <v>107</v>
          </cell>
          <cell r="D200">
            <v>3</v>
          </cell>
          <cell r="E200">
            <v>35.6666666666667</v>
          </cell>
        </row>
        <row r="201">
          <cell r="A201">
            <v>770218</v>
          </cell>
          <cell r="B201" t="str">
            <v>JOCKEY HOL MID SCH USDA@S</v>
          </cell>
          <cell r="C201">
            <v>260</v>
          </cell>
          <cell r="D201">
            <v>5</v>
          </cell>
          <cell r="E201">
            <v>52</v>
          </cell>
        </row>
        <row r="202">
          <cell r="A202">
            <v>770219</v>
          </cell>
          <cell r="B202" t="str">
            <v>MONROE ELEM SCH USDA   @S</v>
          </cell>
          <cell r="C202">
            <v>169</v>
          </cell>
          <cell r="D202">
            <v>5</v>
          </cell>
          <cell r="E202">
            <v>33.799999999999997</v>
          </cell>
        </row>
        <row r="203">
          <cell r="A203">
            <v>770220</v>
          </cell>
          <cell r="B203" t="str">
            <v>STEPNEY ELEM SCH USDA  @S</v>
          </cell>
          <cell r="C203">
            <v>111</v>
          </cell>
          <cell r="D203">
            <v>4</v>
          </cell>
          <cell r="E203">
            <v>27.75</v>
          </cell>
        </row>
        <row r="204">
          <cell r="A204">
            <v>770221</v>
          </cell>
          <cell r="B204" t="str">
            <v>E HADDAM ELEM SCH USDA</v>
          </cell>
          <cell r="C204">
            <v>12</v>
          </cell>
          <cell r="D204">
            <v>1</v>
          </cell>
          <cell r="E204">
            <v>12</v>
          </cell>
        </row>
        <row r="205">
          <cell r="A205">
            <v>770222</v>
          </cell>
          <cell r="B205" t="str">
            <v>NATHAN HALE RAY HIGH USDA</v>
          </cell>
          <cell r="C205">
            <v>60</v>
          </cell>
          <cell r="D205">
            <v>4</v>
          </cell>
          <cell r="E205">
            <v>15</v>
          </cell>
        </row>
        <row r="206">
          <cell r="A206">
            <v>770223</v>
          </cell>
          <cell r="B206" t="str">
            <v>NATHAN HALE RAY MID USDA</v>
          </cell>
          <cell r="C206">
            <v>119</v>
          </cell>
          <cell r="D206">
            <v>7</v>
          </cell>
          <cell r="E206">
            <v>17</v>
          </cell>
        </row>
        <row r="207">
          <cell r="A207">
            <v>770224</v>
          </cell>
          <cell r="B207" t="str">
            <v>STONINGTON MID SCH USDA</v>
          </cell>
          <cell r="C207">
            <v>133</v>
          </cell>
          <cell r="D207">
            <v>8</v>
          </cell>
          <cell r="E207">
            <v>16.625</v>
          </cell>
        </row>
        <row r="208">
          <cell r="A208">
            <v>770225</v>
          </cell>
          <cell r="B208" t="str">
            <v>NORTHEAST ACAD ELEM USDA</v>
          </cell>
          <cell r="C208">
            <v>52</v>
          </cell>
          <cell r="D208">
            <v>1</v>
          </cell>
          <cell r="E208">
            <v>52</v>
          </cell>
        </row>
        <row r="209">
          <cell r="A209">
            <v>770226</v>
          </cell>
          <cell r="B209" t="str">
            <v>CITY HILL MID SCH USDA @S</v>
          </cell>
          <cell r="C209">
            <v>993</v>
          </cell>
          <cell r="D209">
            <v>10</v>
          </cell>
          <cell r="E209">
            <v>99.3</v>
          </cell>
        </row>
        <row r="210">
          <cell r="A210">
            <v>770227</v>
          </cell>
          <cell r="B210" t="str">
            <v>MAPLE HILL SCH USDA    @S</v>
          </cell>
          <cell r="C210">
            <v>226</v>
          </cell>
          <cell r="D210">
            <v>3</v>
          </cell>
          <cell r="E210">
            <v>75.3333333333333</v>
          </cell>
        </row>
        <row r="211">
          <cell r="A211">
            <v>770228</v>
          </cell>
          <cell r="B211" t="str">
            <v>NAUGATUC HIGH SCH USDA @S</v>
          </cell>
          <cell r="C211">
            <v>723</v>
          </cell>
          <cell r="D211">
            <v>11</v>
          </cell>
          <cell r="E211">
            <v>65.727272727272705</v>
          </cell>
        </row>
        <row r="212">
          <cell r="A212">
            <v>770229</v>
          </cell>
          <cell r="B212" t="str">
            <v>E C GOODWIN THS USDA   @</v>
          </cell>
          <cell r="C212">
            <v>355</v>
          </cell>
          <cell r="D212">
            <v>10</v>
          </cell>
          <cell r="E212">
            <v>35.5</v>
          </cell>
        </row>
        <row r="213">
          <cell r="A213">
            <v>770230</v>
          </cell>
          <cell r="B213" t="str">
            <v>KLINGBERG CENT USDA</v>
          </cell>
          <cell r="C213">
            <v>90</v>
          </cell>
          <cell r="D213">
            <v>5</v>
          </cell>
          <cell r="E213">
            <v>18</v>
          </cell>
        </row>
        <row r="214">
          <cell r="A214">
            <v>770231</v>
          </cell>
          <cell r="B214" t="str">
            <v>NEW BRITAIN HS  USDA   @W</v>
          </cell>
          <cell r="C214">
            <v>5848</v>
          </cell>
          <cell r="D214">
            <v>7</v>
          </cell>
          <cell r="E214">
            <v>835.42857142857099</v>
          </cell>
        </row>
        <row r="215">
          <cell r="A215">
            <v>770232</v>
          </cell>
          <cell r="B215" t="str">
            <v>NEW FAIRF PUB SCH USDA @A</v>
          </cell>
          <cell r="C215">
            <v>1226</v>
          </cell>
          <cell r="D215">
            <v>9</v>
          </cell>
          <cell r="E215">
            <v>136.222222222222</v>
          </cell>
        </row>
        <row r="216">
          <cell r="A216">
            <v>770233</v>
          </cell>
          <cell r="B216" t="str">
            <v>ANN ANTOLINI SCH USDA</v>
          </cell>
          <cell r="C216">
            <v>137</v>
          </cell>
          <cell r="D216">
            <v>7</v>
          </cell>
          <cell r="E216">
            <v>19.571428571428601</v>
          </cell>
        </row>
        <row r="217">
          <cell r="A217">
            <v>770234</v>
          </cell>
          <cell r="B217" t="str">
            <v>AMISTAD ACAD USDA      @W</v>
          </cell>
          <cell r="C217">
            <v>705</v>
          </cell>
          <cell r="D217">
            <v>7</v>
          </cell>
          <cell r="E217">
            <v>100.71428571428601</v>
          </cell>
        </row>
        <row r="218">
          <cell r="A218">
            <v>770235</v>
          </cell>
          <cell r="B218" t="str">
            <v>HIGHVILLE CHARTER SCHUSDA</v>
          </cell>
          <cell r="C218">
            <v>402</v>
          </cell>
          <cell r="D218">
            <v>7</v>
          </cell>
          <cell r="E218">
            <v>57.428571428571402</v>
          </cell>
        </row>
        <row r="219">
          <cell r="A219">
            <v>770236</v>
          </cell>
          <cell r="B219" t="str">
            <v>NEW HAVEN CENTRAL KITUSDA</v>
          </cell>
          <cell r="C219">
            <v>9132</v>
          </cell>
          <cell r="D219">
            <v>14</v>
          </cell>
          <cell r="E219">
            <v>652.28571428571399</v>
          </cell>
        </row>
        <row r="220">
          <cell r="A220">
            <v>770237</v>
          </cell>
          <cell r="B220" t="str">
            <v>AMISTAD HIGH SCH  @W</v>
          </cell>
          <cell r="C220">
            <v>539</v>
          </cell>
          <cell r="D220">
            <v>7</v>
          </cell>
          <cell r="E220">
            <v>77</v>
          </cell>
        </row>
        <row r="221">
          <cell r="A221">
            <v>770238</v>
          </cell>
          <cell r="B221" t="str">
            <v>BDJ MIDDLE SCH USDA</v>
          </cell>
          <cell r="C221">
            <v>385</v>
          </cell>
          <cell r="D221">
            <v>11</v>
          </cell>
          <cell r="E221">
            <v>35</v>
          </cell>
        </row>
        <row r="222">
          <cell r="A222">
            <v>770239</v>
          </cell>
          <cell r="B222" t="str">
            <v>JENNINGS SCH USDA</v>
          </cell>
          <cell r="C222">
            <v>396</v>
          </cell>
          <cell r="D222">
            <v>12</v>
          </cell>
          <cell r="E222">
            <v>33</v>
          </cell>
        </row>
        <row r="223">
          <cell r="A223">
            <v>770240</v>
          </cell>
          <cell r="B223" t="str">
            <v>NATHAN HALE ELEM SCH USDA</v>
          </cell>
          <cell r="C223">
            <v>508</v>
          </cell>
          <cell r="D223">
            <v>11</v>
          </cell>
          <cell r="E223">
            <v>46.181818181818201</v>
          </cell>
        </row>
        <row r="224">
          <cell r="A224">
            <v>770241</v>
          </cell>
          <cell r="B224" t="str">
            <v>REG MUTI MAG SCH RMS USDA</v>
          </cell>
          <cell r="C224">
            <v>347</v>
          </cell>
          <cell r="D224">
            <v>9</v>
          </cell>
          <cell r="E224">
            <v>38.5555555555556</v>
          </cell>
        </row>
        <row r="225">
          <cell r="A225">
            <v>770242</v>
          </cell>
          <cell r="B225" t="str">
            <v>NEW LONDON SR HI SCH USDA</v>
          </cell>
          <cell r="C225">
            <v>443</v>
          </cell>
          <cell r="D225">
            <v>10</v>
          </cell>
          <cell r="E225">
            <v>44.3</v>
          </cell>
        </row>
        <row r="226">
          <cell r="A226">
            <v>770243</v>
          </cell>
          <cell r="B226" t="str">
            <v>WINTHROP SCH USDA</v>
          </cell>
          <cell r="C226">
            <v>296</v>
          </cell>
          <cell r="D226">
            <v>10</v>
          </cell>
          <cell r="E226">
            <v>29.6</v>
          </cell>
        </row>
        <row r="227">
          <cell r="A227">
            <v>770244</v>
          </cell>
          <cell r="B227" t="str">
            <v>HILL AND PLAIN ELEM SCH U</v>
          </cell>
          <cell r="C227">
            <v>134</v>
          </cell>
          <cell r="D227">
            <v>10</v>
          </cell>
          <cell r="E227">
            <v>13.4</v>
          </cell>
        </row>
        <row r="228">
          <cell r="A228">
            <v>770245</v>
          </cell>
          <cell r="B228" t="str">
            <v>NEW MILFORD HIGH SCH USDA</v>
          </cell>
          <cell r="C228">
            <v>368</v>
          </cell>
          <cell r="D228">
            <v>14</v>
          </cell>
          <cell r="E228">
            <v>26.285714285714299</v>
          </cell>
        </row>
        <row r="229">
          <cell r="A229">
            <v>770246</v>
          </cell>
          <cell r="B229" t="str">
            <v>NORTHVILLE ELEM SCH USDA</v>
          </cell>
          <cell r="C229">
            <v>174</v>
          </cell>
          <cell r="D229">
            <v>11</v>
          </cell>
          <cell r="E229">
            <v>15.818181818181801</v>
          </cell>
        </row>
        <row r="230">
          <cell r="A230">
            <v>770247</v>
          </cell>
          <cell r="B230" t="str">
            <v>SARAH NOBLE INTERM USDA</v>
          </cell>
          <cell r="C230">
            <v>352</v>
          </cell>
          <cell r="D230">
            <v>12</v>
          </cell>
          <cell r="E230">
            <v>29.3333333333333</v>
          </cell>
        </row>
        <row r="231">
          <cell r="A231">
            <v>770248</v>
          </cell>
          <cell r="B231" t="str">
            <v>SCHAGHTICOKE MID SCH USDA</v>
          </cell>
          <cell r="C231">
            <v>328</v>
          </cell>
          <cell r="D231">
            <v>12</v>
          </cell>
          <cell r="E231">
            <v>27.3333333333333</v>
          </cell>
        </row>
        <row r="232">
          <cell r="A232">
            <v>770249</v>
          </cell>
          <cell r="B232" t="str">
            <v>J WALLACE MID SCH USDA</v>
          </cell>
          <cell r="C232">
            <v>480</v>
          </cell>
          <cell r="D232">
            <v>8</v>
          </cell>
          <cell r="E232">
            <v>60</v>
          </cell>
        </row>
        <row r="233">
          <cell r="A233">
            <v>770250</v>
          </cell>
          <cell r="B233" t="str">
            <v>NEWINGTON HIGH SCH USDA</v>
          </cell>
          <cell r="C233">
            <v>879</v>
          </cell>
          <cell r="D233">
            <v>7</v>
          </cell>
          <cell r="E233">
            <v>125.571428571429</v>
          </cell>
        </row>
        <row r="234">
          <cell r="A234">
            <v>770251</v>
          </cell>
          <cell r="B234" t="str">
            <v>REED INTERMEDIATE USDA @W</v>
          </cell>
          <cell r="C234">
            <v>429</v>
          </cell>
          <cell r="D234">
            <v>6</v>
          </cell>
          <cell r="E234">
            <v>71.5</v>
          </cell>
        </row>
        <row r="235">
          <cell r="A235">
            <v>770252</v>
          </cell>
          <cell r="B235" t="str">
            <v>NIANTIC CENT SCH USDA</v>
          </cell>
          <cell r="C235">
            <v>16</v>
          </cell>
          <cell r="D235">
            <v>1</v>
          </cell>
          <cell r="E235">
            <v>16</v>
          </cell>
        </row>
        <row r="236">
          <cell r="A236">
            <v>770253</v>
          </cell>
          <cell r="B236" t="str">
            <v>USDA D.O.C. YORK CORR</v>
          </cell>
          <cell r="C236">
            <v>943</v>
          </cell>
          <cell r="D236">
            <v>8</v>
          </cell>
          <cell r="E236">
            <v>117.875</v>
          </cell>
        </row>
        <row r="237">
          <cell r="A237">
            <v>770254</v>
          </cell>
          <cell r="B237" t="str">
            <v>BOTELLE ELEM SCH USDA</v>
          </cell>
          <cell r="C237">
            <v>73</v>
          </cell>
          <cell r="D237">
            <v>5</v>
          </cell>
          <cell r="E237">
            <v>14.6</v>
          </cell>
        </row>
        <row r="238">
          <cell r="A238">
            <v>770255</v>
          </cell>
          <cell r="B238" t="str">
            <v>JEROME HARRISON ELEM USDA</v>
          </cell>
          <cell r="C238">
            <v>163</v>
          </cell>
          <cell r="D238">
            <v>5</v>
          </cell>
          <cell r="E238">
            <v>32.6</v>
          </cell>
        </row>
        <row r="239">
          <cell r="A239">
            <v>770256</v>
          </cell>
          <cell r="B239" t="str">
            <v>N BRANFORD HI SCH USDA</v>
          </cell>
          <cell r="C239">
            <v>172</v>
          </cell>
          <cell r="D239">
            <v>6</v>
          </cell>
          <cell r="E239">
            <v>28.6666666666667</v>
          </cell>
        </row>
        <row r="240">
          <cell r="A240">
            <v>770257</v>
          </cell>
          <cell r="B240" t="str">
            <v>N BRANFORD INTER SCH USDA</v>
          </cell>
          <cell r="C240">
            <v>338</v>
          </cell>
          <cell r="D240">
            <v>8</v>
          </cell>
          <cell r="E240">
            <v>42.25</v>
          </cell>
        </row>
        <row r="241">
          <cell r="A241">
            <v>770258</v>
          </cell>
          <cell r="B241" t="str">
            <v>FRANKLIN ELEM SCH USDA</v>
          </cell>
          <cell r="C241">
            <v>122</v>
          </cell>
          <cell r="D241">
            <v>6</v>
          </cell>
          <cell r="E241">
            <v>20.3333333333333</v>
          </cell>
        </row>
        <row r="242">
          <cell r="A242">
            <v>770259</v>
          </cell>
          <cell r="B242" t="str">
            <v>THOMP MIDDLE SCH USDA</v>
          </cell>
          <cell r="C242">
            <v>338</v>
          </cell>
          <cell r="D242">
            <v>8</v>
          </cell>
          <cell r="E242">
            <v>42.25</v>
          </cell>
        </row>
        <row r="243">
          <cell r="A243">
            <v>770260</v>
          </cell>
          <cell r="B243" t="str">
            <v>MILL ROAD ELEM SCH USDA@C</v>
          </cell>
          <cell r="C243">
            <v>163</v>
          </cell>
          <cell r="D243">
            <v>9</v>
          </cell>
          <cell r="E243">
            <v>18.1111111111111</v>
          </cell>
        </row>
        <row r="244">
          <cell r="A244">
            <v>770261</v>
          </cell>
          <cell r="B244" t="str">
            <v>N HAVEN HS       USDA @C</v>
          </cell>
          <cell r="C244">
            <v>340</v>
          </cell>
          <cell r="D244">
            <v>5</v>
          </cell>
          <cell r="E244">
            <v>68</v>
          </cell>
        </row>
        <row r="245">
          <cell r="A245">
            <v>770262</v>
          </cell>
          <cell r="B245" t="str">
            <v>VILLAGE SCH USDA       @C</v>
          </cell>
          <cell r="C245">
            <v>50</v>
          </cell>
          <cell r="D245">
            <v>4</v>
          </cell>
          <cell r="E245">
            <v>12.5</v>
          </cell>
        </row>
        <row r="246">
          <cell r="A246">
            <v>770263</v>
          </cell>
          <cell r="B246" t="str">
            <v>STONINGTON SCH USDA@A</v>
          </cell>
          <cell r="C246">
            <v>154</v>
          </cell>
          <cell r="D246">
            <v>3</v>
          </cell>
          <cell r="E246">
            <v>51.3333333333333</v>
          </cell>
        </row>
        <row r="247">
          <cell r="A247">
            <v>770264</v>
          </cell>
          <cell r="B247" t="str">
            <v>WHEELER HI SCH USDA@A</v>
          </cell>
          <cell r="C247">
            <v>83</v>
          </cell>
          <cell r="D247">
            <v>1</v>
          </cell>
          <cell r="E247">
            <v>83</v>
          </cell>
        </row>
        <row r="248">
          <cell r="A248">
            <v>770265</v>
          </cell>
          <cell r="B248" t="str">
            <v>N WINDHAM SCH USDA</v>
          </cell>
          <cell r="C248">
            <v>381</v>
          </cell>
          <cell r="D248">
            <v>7</v>
          </cell>
          <cell r="E248">
            <v>54.428571428571402</v>
          </cell>
        </row>
        <row r="249">
          <cell r="A249">
            <v>770266</v>
          </cell>
          <cell r="B249" t="str">
            <v>TOTOKET VALLEY ELEM USDA</v>
          </cell>
          <cell r="C249">
            <v>180</v>
          </cell>
          <cell r="D249">
            <v>4</v>
          </cell>
          <cell r="E249">
            <v>45</v>
          </cell>
        </row>
        <row r="250">
          <cell r="A250">
            <v>770267</v>
          </cell>
          <cell r="B250" t="str">
            <v>CENT KIT NORWALK USDA  @C</v>
          </cell>
          <cell r="C250">
            <v>5243</v>
          </cell>
          <cell r="D250">
            <v>13</v>
          </cell>
          <cell r="E250">
            <v>403.30769230769198</v>
          </cell>
        </row>
        <row r="251">
          <cell r="A251">
            <v>770269</v>
          </cell>
          <cell r="B251" t="str">
            <v>BISHOP SCH USDA USDA</v>
          </cell>
          <cell r="C251">
            <v>207</v>
          </cell>
          <cell r="D251">
            <v>3</v>
          </cell>
          <cell r="E251">
            <v>69</v>
          </cell>
        </row>
        <row r="252">
          <cell r="A252">
            <v>770271</v>
          </cell>
          <cell r="B252" t="str">
            <v>HUNTINGTON SCH USDA</v>
          </cell>
          <cell r="C252">
            <v>216</v>
          </cell>
          <cell r="D252">
            <v>6</v>
          </cell>
          <cell r="E252">
            <v>36</v>
          </cell>
        </row>
        <row r="253">
          <cell r="A253">
            <v>770272</v>
          </cell>
          <cell r="B253" t="str">
            <v>KELLEY MID SCH USDA</v>
          </cell>
          <cell r="C253">
            <v>238</v>
          </cell>
          <cell r="D253">
            <v>6</v>
          </cell>
          <cell r="E253">
            <v>39.6666666666667</v>
          </cell>
        </row>
        <row r="254">
          <cell r="A254">
            <v>770273</v>
          </cell>
          <cell r="B254" t="str">
            <v>MAHAN SCH USDA</v>
          </cell>
          <cell r="C254">
            <v>197</v>
          </cell>
          <cell r="D254">
            <v>5</v>
          </cell>
          <cell r="E254">
            <v>39.4</v>
          </cell>
        </row>
        <row r="255">
          <cell r="A255">
            <v>770274</v>
          </cell>
          <cell r="B255" t="str">
            <v>MORIARITY SCH USDA</v>
          </cell>
          <cell r="C255">
            <v>162</v>
          </cell>
          <cell r="D255">
            <v>5</v>
          </cell>
          <cell r="E255">
            <v>32.4</v>
          </cell>
        </row>
        <row r="256">
          <cell r="A256">
            <v>770275</v>
          </cell>
          <cell r="B256" t="str">
            <v>NORWICH FREE ACAD USDA @C</v>
          </cell>
          <cell r="C256">
            <v>881</v>
          </cell>
          <cell r="D256">
            <v>12</v>
          </cell>
          <cell r="E256">
            <v>73.4166666666667</v>
          </cell>
        </row>
        <row r="257">
          <cell r="A257">
            <v>770276</v>
          </cell>
          <cell r="B257" t="str">
            <v>NORWICH CTECS USDA      @</v>
          </cell>
          <cell r="C257">
            <v>196</v>
          </cell>
          <cell r="D257">
            <v>8</v>
          </cell>
          <cell r="E257">
            <v>24.5</v>
          </cell>
        </row>
        <row r="258">
          <cell r="A258">
            <v>770277</v>
          </cell>
          <cell r="B258" t="str">
            <v>STANTON SCH USDA</v>
          </cell>
          <cell r="C258">
            <v>167</v>
          </cell>
          <cell r="D258">
            <v>4</v>
          </cell>
          <cell r="E258">
            <v>41.75</v>
          </cell>
        </row>
        <row r="259">
          <cell r="A259">
            <v>770278</v>
          </cell>
          <cell r="B259" t="str">
            <v>TEACHERS MEM MID SCH USDA</v>
          </cell>
          <cell r="C259">
            <v>129</v>
          </cell>
          <cell r="D259">
            <v>4</v>
          </cell>
          <cell r="E259">
            <v>32.25</v>
          </cell>
        </row>
        <row r="260">
          <cell r="A260">
            <v>770279</v>
          </cell>
          <cell r="B260" t="str">
            <v>UNCAS SCH USDA</v>
          </cell>
          <cell r="C260">
            <v>768</v>
          </cell>
          <cell r="D260">
            <v>7</v>
          </cell>
          <cell r="E260">
            <v>109.71428571428601</v>
          </cell>
        </row>
        <row r="261">
          <cell r="A261">
            <v>770280</v>
          </cell>
          <cell r="B261" t="str">
            <v>VETERANS MEMORIAL SCH USD</v>
          </cell>
          <cell r="C261">
            <v>159</v>
          </cell>
          <cell r="D261">
            <v>6</v>
          </cell>
          <cell r="E261">
            <v>26.5</v>
          </cell>
        </row>
        <row r="262">
          <cell r="A262">
            <v>770281</v>
          </cell>
          <cell r="B262" t="str">
            <v>WEQUONNOC SCH USDA</v>
          </cell>
          <cell r="C262">
            <v>151</v>
          </cell>
          <cell r="D262">
            <v>5</v>
          </cell>
          <cell r="E262">
            <v>30.2</v>
          </cell>
        </row>
        <row r="263">
          <cell r="A263">
            <v>770282</v>
          </cell>
          <cell r="B263" t="str">
            <v>CHARLES E MURPHY SCH USDA</v>
          </cell>
          <cell r="C263">
            <v>645</v>
          </cell>
          <cell r="D263">
            <v>8</v>
          </cell>
          <cell r="E263">
            <v>80.625</v>
          </cell>
        </row>
        <row r="264">
          <cell r="A264">
            <v>770283</v>
          </cell>
          <cell r="B264" t="str">
            <v>MONTVILLE HIGH SCH USDA</v>
          </cell>
          <cell r="C264">
            <v>194</v>
          </cell>
          <cell r="D264">
            <v>6</v>
          </cell>
          <cell r="E264">
            <v>32.3333333333333</v>
          </cell>
        </row>
        <row r="265">
          <cell r="A265">
            <v>770284</v>
          </cell>
          <cell r="B265" t="str">
            <v>MOHEGAN ELEM SCH USDA</v>
          </cell>
          <cell r="C265">
            <v>143</v>
          </cell>
          <cell r="D265">
            <v>6</v>
          </cell>
          <cell r="E265">
            <v>23.8333333333333</v>
          </cell>
        </row>
        <row r="266">
          <cell r="A266">
            <v>770285</v>
          </cell>
          <cell r="B266" t="str">
            <v>OAKDALE SCH USDA</v>
          </cell>
          <cell r="C266">
            <v>125</v>
          </cell>
          <cell r="D266">
            <v>5</v>
          </cell>
          <cell r="E266">
            <v>25</v>
          </cell>
        </row>
        <row r="267">
          <cell r="A267">
            <v>770286</v>
          </cell>
          <cell r="B267" t="str">
            <v>LEONARD J TYL MID SCH USD</v>
          </cell>
          <cell r="C267">
            <v>233</v>
          </cell>
          <cell r="D267">
            <v>6</v>
          </cell>
          <cell r="E267">
            <v>38.8333333333333</v>
          </cell>
        </row>
        <row r="268">
          <cell r="A268">
            <v>770287</v>
          </cell>
          <cell r="B268" t="str">
            <v>SWIFT MIDDLE SCH USDA</v>
          </cell>
          <cell r="C268">
            <v>229</v>
          </cell>
          <cell r="D268">
            <v>10</v>
          </cell>
          <cell r="E268">
            <v>22.9</v>
          </cell>
        </row>
        <row r="269">
          <cell r="A269">
            <v>770288</v>
          </cell>
          <cell r="B269" t="str">
            <v>OLD LYME HI SCH USDA   @C</v>
          </cell>
          <cell r="C269">
            <v>499</v>
          </cell>
          <cell r="D269">
            <v>10</v>
          </cell>
          <cell r="E269">
            <v>49.9</v>
          </cell>
        </row>
        <row r="270">
          <cell r="A270">
            <v>770289</v>
          </cell>
          <cell r="B270" t="str">
            <v>PAWCATUCK MID SCH USDA</v>
          </cell>
          <cell r="C270">
            <v>192</v>
          </cell>
          <cell r="D270">
            <v>9</v>
          </cell>
          <cell r="E270">
            <v>21.3333333333333</v>
          </cell>
        </row>
        <row r="271">
          <cell r="A271">
            <v>770290</v>
          </cell>
          <cell r="B271" t="str">
            <v>K E GOODWIN SCH USDA</v>
          </cell>
          <cell r="C271">
            <v>203</v>
          </cell>
          <cell r="D271">
            <v>9</v>
          </cell>
          <cell r="E271">
            <v>22.5555555555556</v>
          </cell>
        </row>
        <row r="272">
          <cell r="A272">
            <v>770291</v>
          </cell>
          <cell r="B272" t="str">
            <v>OLD SAYBROOK MID USDA</v>
          </cell>
          <cell r="C272">
            <v>175</v>
          </cell>
          <cell r="D272">
            <v>8</v>
          </cell>
          <cell r="E272">
            <v>21.875</v>
          </cell>
        </row>
        <row r="273">
          <cell r="A273">
            <v>770292</v>
          </cell>
          <cell r="B273" t="str">
            <v>OLD SAYBROK SEN HI USDA</v>
          </cell>
          <cell r="C273">
            <v>240</v>
          </cell>
          <cell r="D273">
            <v>9</v>
          </cell>
          <cell r="E273">
            <v>26.6666666666667</v>
          </cell>
        </row>
        <row r="274">
          <cell r="A274">
            <v>770293</v>
          </cell>
          <cell r="B274" t="str">
            <v>MARY L TRACY SCH USDA</v>
          </cell>
          <cell r="C274">
            <v>166</v>
          </cell>
          <cell r="D274">
            <v>2</v>
          </cell>
          <cell r="E274">
            <v>83</v>
          </cell>
        </row>
        <row r="275">
          <cell r="A275">
            <v>770294</v>
          </cell>
          <cell r="B275" t="str">
            <v>ORANGE JR USDA         @C</v>
          </cell>
          <cell r="C275">
            <v>14</v>
          </cell>
          <cell r="D275">
            <v>1</v>
          </cell>
          <cell r="E275">
            <v>14</v>
          </cell>
        </row>
        <row r="276">
          <cell r="A276">
            <v>770295</v>
          </cell>
          <cell r="B276" t="str">
            <v>PECK PLACE SCH USDA</v>
          </cell>
          <cell r="C276">
            <v>91</v>
          </cell>
          <cell r="D276">
            <v>1</v>
          </cell>
          <cell r="E276">
            <v>91</v>
          </cell>
        </row>
        <row r="277">
          <cell r="A277">
            <v>770296</v>
          </cell>
          <cell r="B277" t="str">
            <v>RACE BROK ELEM SCH USDA</v>
          </cell>
          <cell r="C277">
            <v>149</v>
          </cell>
          <cell r="D277">
            <v>2</v>
          </cell>
          <cell r="E277">
            <v>74.5</v>
          </cell>
        </row>
        <row r="278">
          <cell r="A278">
            <v>770297</v>
          </cell>
          <cell r="B278" t="str">
            <v>TURKEY HILL SCH USDA</v>
          </cell>
          <cell r="C278">
            <v>126</v>
          </cell>
          <cell r="D278">
            <v>2</v>
          </cell>
          <cell r="E278">
            <v>63</v>
          </cell>
        </row>
        <row r="279">
          <cell r="A279">
            <v>770298</v>
          </cell>
          <cell r="B279" t="str">
            <v>CENTER SCH USDA        @W</v>
          </cell>
          <cell r="C279">
            <v>71</v>
          </cell>
          <cell r="D279">
            <v>4</v>
          </cell>
          <cell r="E279">
            <v>17.75</v>
          </cell>
        </row>
        <row r="280">
          <cell r="A280">
            <v>770299</v>
          </cell>
          <cell r="B280" t="str">
            <v>OXFORD MIDDLE SCH USDA@W</v>
          </cell>
          <cell r="C280">
            <v>46</v>
          </cell>
          <cell r="D280">
            <v>3</v>
          </cell>
          <cell r="E280">
            <v>15.3333333333333</v>
          </cell>
        </row>
        <row r="281">
          <cell r="A281">
            <v>770300</v>
          </cell>
          <cell r="B281" t="str">
            <v>OXFORD HI SCH USDA     @W</v>
          </cell>
          <cell r="C281">
            <v>279</v>
          </cell>
          <cell r="D281">
            <v>9</v>
          </cell>
          <cell r="E281">
            <v>31</v>
          </cell>
        </row>
        <row r="282">
          <cell r="A282">
            <v>770302</v>
          </cell>
          <cell r="B282" t="str">
            <v>QUAKER FMS SCH USDA    @W</v>
          </cell>
          <cell r="C282">
            <v>57</v>
          </cell>
          <cell r="D282">
            <v>3</v>
          </cell>
          <cell r="E282">
            <v>19</v>
          </cell>
        </row>
        <row r="283">
          <cell r="A283">
            <v>770303</v>
          </cell>
          <cell r="B283" t="str">
            <v>STONINGTON HI SCH USDA</v>
          </cell>
          <cell r="C283">
            <v>131</v>
          </cell>
          <cell r="D283">
            <v>9</v>
          </cell>
          <cell r="E283">
            <v>14.5555555555556</v>
          </cell>
        </row>
        <row r="284">
          <cell r="A284">
            <v>770305</v>
          </cell>
          <cell r="B284" t="str">
            <v>W VINE SCH USDA</v>
          </cell>
          <cell r="C284">
            <v>227</v>
          </cell>
          <cell r="D284">
            <v>10</v>
          </cell>
          <cell r="E284">
            <v>22.7</v>
          </cell>
        </row>
        <row r="285">
          <cell r="A285">
            <v>770306</v>
          </cell>
          <cell r="B285" t="str">
            <v>CENTRAL SCH USDA       @C</v>
          </cell>
          <cell r="C285">
            <v>398</v>
          </cell>
          <cell r="D285">
            <v>8</v>
          </cell>
          <cell r="E285">
            <v>49.75</v>
          </cell>
        </row>
        <row r="286">
          <cell r="A286">
            <v>770307</v>
          </cell>
          <cell r="B286" t="str">
            <v>SHEPARD SCH USDA       @C</v>
          </cell>
          <cell r="C286">
            <v>304</v>
          </cell>
          <cell r="D286">
            <v>7</v>
          </cell>
          <cell r="E286">
            <v>43.428571428571402</v>
          </cell>
        </row>
        <row r="287">
          <cell r="A287">
            <v>770308</v>
          </cell>
          <cell r="B287" t="str">
            <v>PLAINVILLE HI SCH USDA</v>
          </cell>
          <cell r="C287">
            <v>1301</v>
          </cell>
          <cell r="D287">
            <v>8</v>
          </cell>
          <cell r="E287">
            <v>162.625</v>
          </cell>
        </row>
        <row r="288">
          <cell r="A288">
            <v>770310</v>
          </cell>
          <cell r="B288" t="str">
            <v>BARKHAMSTED SCH USDA</v>
          </cell>
          <cell r="C288">
            <v>155</v>
          </cell>
          <cell r="D288">
            <v>10</v>
          </cell>
          <cell r="E288">
            <v>15.5</v>
          </cell>
        </row>
        <row r="289">
          <cell r="A289">
            <v>770311</v>
          </cell>
          <cell r="B289" t="str">
            <v>POMFRET COMM SCH USDA</v>
          </cell>
          <cell r="C289">
            <v>176</v>
          </cell>
          <cell r="D289">
            <v>4</v>
          </cell>
          <cell r="E289">
            <v>44</v>
          </cell>
        </row>
        <row r="290">
          <cell r="A290">
            <v>770312</v>
          </cell>
          <cell r="B290" t="str">
            <v>PORTLAND HI SCH USDA   @S</v>
          </cell>
          <cell r="C290">
            <v>530</v>
          </cell>
          <cell r="D290">
            <v>7</v>
          </cell>
          <cell r="E290">
            <v>75.714285714285694</v>
          </cell>
        </row>
        <row r="291">
          <cell r="A291">
            <v>770313</v>
          </cell>
          <cell r="B291" t="str">
            <v>PRESTON PLS MID USDA</v>
          </cell>
          <cell r="C291">
            <v>197</v>
          </cell>
          <cell r="D291">
            <v>6</v>
          </cell>
          <cell r="E291">
            <v>32.8333333333333</v>
          </cell>
        </row>
        <row r="292">
          <cell r="A292">
            <v>770314</v>
          </cell>
          <cell r="B292" t="str">
            <v>VETERANS MEM SCH USDA</v>
          </cell>
          <cell r="C292">
            <v>166</v>
          </cell>
          <cell r="D292">
            <v>5</v>
          </cell>
          <cell r="E292">
            <v>33.200000000000003</v>
          </cell>
        </row>
        <row r="293">
          <cell r="A293">
            <v>770316</v>
          </cell>
          <cell r="B293" t="str">
            <v>PROSPCT ELEM SCH USDA</v>
          </cell>
          <cell r="C293">
            <v>534</v>
          </cell>
          <cell r="D293">
            <v>11</v>
          </cell>
          <cell r="E293">
            <v>48.545454545454497</v>
          </cell>
        </row>
        <row r="294">
          <cell r="A294">
            <v>770317</v>
          </cell>
          <cell r="B294" t="str">
            <v>PUTNAM ELEM MID USDA</v>
          </cell>
          <cell r="C294">
            <v>414</v>
          </cell>
          <cell r="D294">
            <v>9</v>
          </cell>
          <cell r="E294">
            <v>46</v>
          </cell>
        </row>
        <row r="295">
          <cell r="A295">
            <v>770318</v>
          </cell>
          <cell r="B295" t="str">
            <v>QUAKER HILL ELEM USDA</v>
          </cell>
          <cell r="C295">
            <v>149</v>
          </cell>
          <cell r="D295">
            <v>7</v>
          </cell>
          <cell r="E295">
            <v>21.285714285714299</v>
          </cell>
        </row>
        <row r="296">
          <cell r="A296">
            <v>770319</v>
          </cell>
          <cell r="B296" t="str">
            <v>BARLOW MNT SCH USDA    @C</v>
          </cell>
          <cell r="C296">
            <v>109</v>
          </cell>
          <cell r="D296">
            <v>7</v>
          </cell>
          <cell r="E296">
            <v>15.5714285714286</v>
          </cell>
        </row>
        <row r="297">
          <cell r="A297">
            <v>770320</v>
          </cell>
          <cell r="B297" t="str">
            <v>BRANCHVIL ELEM SCH USDA@C</v>
          </cell>
          <cell r="C297">
            <v>87</v>
          </cell>
          <cell r="D297">
            <v>7</v>
          </cell>
          <cell r="E297">
            <v>12.4285714285714</v>
          </cell>
        </row>
        <row r="298">
          <cell r="A298">
            <v>770321</v>
          </cell>
          <cell r="B298" t="str">
            <v>E RIDGE MID SCH USDA  @C</v>
          </cell>
          <cell r="C298">
            <v>32</v>
          </cell>
          <cell r="D298">
            <v>3</v>
          </cell>
          <cell r="E298">
            <v>10.6666666666667</v>
          </cell>
        </row>
        <row r="299">
          <cell r="A299">
            <v>770322</v>
          </cell>
          <cell r="B299" t="str">
            <v>FARMVILLE MID USDA     @C</v>
          </cell>
          <cell r="C299">
            <v>65</v>
          </cell>
          <cell r="D299">
            <v>4</v>
          </cell>
          <cell r="E299">
            <v>16.25</v>
          </cell>
        </row>
        <row r="300">
          <cell r="A300">
            <v>770323</v>
          </cell>
          <cell r="B300" t="str">
            <v>RIDGEBRY ELEM USDA     @C</v>
          </cell>
          <cell r="C300">
            <v>102</v>
          </cell>
          <cell r="D300">
            <v>7</v>
          </cell>
          <cell r="E300">
            <v>14.5714285714286</v>
          </cell>
        </row>
        <row r="301">
          <cell r="A301">
            <v>770324</v>
          </cell>
          <cell r="B301" t="str">
            <v>SCOTLAND ELEM SCH USDA @C</v>
          </cell>
          <cell r="C301">
            <v>62</v>
          </cell>
          <cell r="D301">
            <v>4</v>
          </cell>
          <cell r="E301">
            <v>15.5</v>
          </cell>
        </row>
        <row r="302">
          <cell r="A302">
            <v>770325</v>
          </cell>
          <cell r="B302" t="str">
            <v>SCOTTS RIDGE MID USDA  @C</v>
          </cell>
          <cell r="C302">
            <v>100</v>
          </cell>
          <cell r="D302">
            <v>4</v>
          </cell>
          <cell r="E302">
            <v>25</v>
          </cell>
        </row>
        <row r="303">
          <cell r="A303">
            <v>770326</v>
          </cell>
          <cell r="B303" t="str">
            <v>VTR PARK SCH USDA      @C</v>
          </cell>
          <cell r="C303">
            <v>23</v>
          </cell>
          <cell r="D303">
            <v>2</v>
          </cell>
          <cell r="E303">
            <v>11.5</v>
          </cell>
        </row>
        <row r="304">
          <cell r="A304">
            <v>770328</v>
          </cell>
          <cell r="B304" t="str">
            <v>GRISWOLD MID SCH USDA @S</v>
          </cell>
          <cell r="C304">
            <v>176</v>
          </cell>
          <cell r="D304">
            <v>6</v>
          </cell>
          <cell r="E304">
            <v>29.3333333333333</v>
          </cell>
        </row>
        <row r="305">
          <cell r="A305">
            <v>770329</v>
          </cell>
          <cell r="B305" t="str">
            <v>ROCKY HILL HS USDA @ S</v>
          </cell>
          <cell r="C305">
            <v>377</v>
          </cell>
          <cell r="D305">
            <v>9</v>
          </cell>
          <cell r="E305">
            <v>41.8888888888889</v>
          </cell>
        </row>
        <row r="306">
          <cell r="A306">
            <v>770330</v>
          </cell>
          <cell r="B306" t="str">
            <v>SALEM SCH USDA</v>
          </cell>
          <cell r="C306">
            <v>111</v>
          </cell>
          <cell r="D306">
            <v>4</v>
          </cell>
          <cell r="E306">
            <v>27.75</v>
          </cell>
        </row>
        <row r="307">
          <cell r="A307">
            <v>770331</v>
          </cell>
          <cell r="B307" t="str">
            <v>WCG USDA NWTN PUB SCH @W</v>
          </cell>
          <cell r="C307">
            <v>357</v>
          </cell>
          <cell r="D307">
            <v>6</v>
          </cell>
          <cell r="E307">
            <v>59.5</v>
          </cell>
        </row>
        <row r="308">
          <cell r="A308">
            <v>770332</v>
          </cell>
          <cell r="B308" t="str">
            <v>SCOTLAND ELEM SCH USDA</v>
          </cell>
          <cell r="C308">
            <v>64</v>
          </cell>
          <cell r="D308">
            <v>2</v>
          </cell>
          <cell r="E308">
            <v>32</v>
          </cell>
        </row>
        <row r="309">
          <cell r="A309">
            <v>770333</v>
          </cell>
          <cell r="B309" t="str">
            <v>BUNGAY ELEM SCH USDA</v>
          </cell>
          <cell r="C309">
            <v>127</v>
          </cell>
          <cell r="D309">
            <v>6</v>
          </cell>
          <cell r="E309">
            <v>21.1666666666667</v>
          </cell>
        </row>
        <row r="310">
          <cell r="A310">
            <v>770334</v>
          </cell>
          <cell r="B310" t="str">
            <v>CHATFIELD SCH USDA</v>
          </cell>
          <cell r="C310">
            <v>144</v>
          </cell>
          <cell r="D310">
            <v>6</v>
          </cell>
          <cell r="E310">
            <v>24</v>
          </cell>
        </row>
        <row r="311">
          <cell r="A311">
            <v>770335</v>
          </cell>
          <cell r="B311" t="str">
            <v>SEYMOUR MID SCH USDA</v>
          </cell>
          <cell r="C311">
            <v>203</v>
          </cell>
          <cell r="D311">
            <v>5</v>
          </cell>
          <cell r="E311">
            <v>40.6</v>
          </cell>
        </row>
        <row r="312">
          <cell r="A312">
            <v>770336</v>
          </cell>
          <cell r="B312" t="str">
            <v>SEYMOUR HIGH SCH USDA</v>
          </cell>
          <cell r="C312">
            <v>187</v>
          </cell>
          <cell r="D312">
            <v>6</v>
          </cell>
          <cell r="E312">
            <v>31.1666666666667</v>
          </cell>
        </row>
        <row r="313">
          <cell r="A313">
            <v>770337</v>
          </cell>
          <cell r="B313" t="str">
            <v>SHARON CTR SCH USDA</v>
          </cell>
          <cell r="C313">
            <v>56</v>
          </cell>
          <cell r="D313">
            <v>4</v>
          </cell>
          <cell r="E313">
            <v>14</v>
          </cell>
        </row>
        <row r="314">
          <cell r="A314">
            <v>770338</v>
          </cell>
          <cell r="B314" t="str">
            <v>SHELTON HIGH SCH USDA@W</v>
          </cell>
          <cell r="C314">
            <v>574</v>
          </cell>
          <cell r="D314">
            <v>7</v>
          </cell>
          <cell r="E314">
            <v>82</v>
          </cell>
        </row>
        <row r="315">
          <cell r="A315">
            <v>770339</v>
          </cell>
          <cell r="B315" t="str">
            <v>SHELTON INTRM SCH USDA @W</v>
          </cell>
          <cell r="C315">
            <v>348</v>
          </cell>
          <cell r="D315">
            <v>4</v>
          </cell>
          <cell r="E315">
            <v>87</v>
          </cell>
        </row>
        <row r="316">
          <cell r="A316">
            <v>770340</v>
          </cell>
          <cell r="B316" t="str">
            <v>SHELTON PERRY HILL USDA@W</v>
          </cell>
          <cell r="C316">
            <v>675</v>
          </cell>
          <cell r="D316">
            <v>7</v>
          </cell>
          <cell r="E316">
            <v>96.428571428571402</v>
          </cell>
        </row>
        <row r="317">
          <cell r="A317">
            <v>770341</v>
          </cell>
          <cell r="B317" t="str">
            <v>HENRY J MEM HI USDA</v>
          </cell>
          <cell r="C317">
            <v>70</v>
          </cell>
          <cell r="D317">
            <v>3</v>
          </cell>
          <cell r="E317">
            <v>23.3333333333333</v>
          </cell>
        </row>
        <row r="318">
          <cell r="A318">
            <v>770342</v>
          </cell>
          <cell r="B318" t="str">
            <v>SIMSBURY HI SCH USDA</v>
          </cell>
          <cell r="C318">
            <v>141</v>
          </cell>
          <cell r="D318">
            <v>6</v>
          </cell>
          <cell r="E318">
            <v>23.5</v>
          </cell>
        </row>
        <row r="319">
          <cell r="A319">
            <v>770343</v>
          </cell>
          <cell r="B319" t="str">
            <v>SQUADRON LINE SCH USDA</v>
          </cell>
          <cell r="C319">
            <v>237</v>
          </cell>
          <cell r="D319">
            <v>9</v>
          </cell>
          <cell r="E319">
            <v>26.3333333333333</v>
          </cell>
        </row>
        <row r="320">
          <cell r="A320">
            <v>770345</v>
          </cell>
          <cell r="B320" t="str">
            <v>S WINDSOR HI SCH USDA  @C</v>
          </cell>
          <cell r="C320">
            <v>1372</v>
          </cell>
          <cell r="D320">
            <v>10</v>
          </cell>
          <cell r="E320">
            <v>137.19999999999999</v>
          </cell>
        </row>
        <row r="321">
          <cell r="A321">
            <v>770347</v>
          </cell>
          <cell r="B321" t="str">
            <v>INTERN MAG SCH USDA CREC</v>
          </cell>
          <cell r="C321">
            <v>308</v>
          </cell>
          <cell r="D321">
            <v>11</v>
          </cell>
          <cell r="E321">
            <v>28</v>
          </cell>
        </row>
        <row r="322">
          <cell r="A322">
            <v>770348</v>
          </cell>
          <cell r="B322" t="str">
            <v>GAINFIELD ELEM SCH USDA</v>
          </cell>
          <cell r="C322">
            <v>65</v>
          </cell>
          <cell r="D322">
            <v>3</v>
          </cell>
          <cell r="E322">
            <v>21.6666666666667</v>
          </cell>
        </row>
        <row r="323">
          <cell r="A323">
            <v>770349</v>
          </cell>
          <cell r="B323" t="str">
            <v>POMPERAUG ELEM SCH USDA</v>
          </cell>
          <cell r="C323">
            <v>100</v>
          </cell>
          <cell r="D323">
            <v>5</v>
          </cell>
          <cell r="E323">
            <v>20</v>
          </cell>
        </row>
        <row r="324">
          <cell r="A324">
            <v>770350</v>
          </cell>
          <cell r="B324" t="str">
            <v>POMPERAUG HIGH SCH USDA</v>
          </cell>
          <cell r="C324">
            <v>237</v>
          </cell>
          <cell r="D324">
            <v>7</v>
          </cell>
          <cell r="E324">
            <v>33.857142857142897</v>
          </cell>
        </row>
        <row r="325">
          <cell r="A325">
            <v>770351</v>
          </cell>
          <cell r="B325" t="str">
            <v>ROCHAMBEAU MID SCH USDA</v>
          </cell>
          <cell r="C325">
            <v>149</v>
          </cell>
          <cell r="D325">
            <v>5</v>
          </cell>
          <cell r="E325">
            <v>29.8</v>
          </cell>
        </row>
        <row r="326">
          <cell r="A326">
            <v>770358</v>
          </cell>
          <cell r="B326" t="str">
            <v>SOUTHINGTON HI SCH USDA</v>
          </cell>
          <cell r="C326">
            <v>89</v>
          </cell>
          <cell r="D326">
            <v>3</v>
          </cell>
          <cell r="E326">
            <v>29.6666666666667</v>
          </cell>
        </row>
        <row r="327">
          <cell r="A327">
            <v>770362</v>
          </cell>
          <cell r="B327" t="str">
            <v>STAFFORD ELEM SCH USDA</v>
          </cell>
          <cell r="C327">
            <v>252</v>
          </cell>
          <cell r="D327">
            <v>7</v>
          </cell>
          <cell r="E327">
            <v>36</v>
          </cell>
        </row>
        <row r="328">
          <cell r="A328">
            <v>770363</v>
          </cell>
          <cell r="B328" t="str">
            <v>STAFFORD HIGH SCH USDA</v>
          </cell>
          <cell r="C328">
            <v>249</v>
          </cell>
          <cell r="D328">
            <v>7</v>
          </cell>
          <cell r="E328">
            <v>35.571428571428598</v>
          </cell>
        </row>
        <row r="329">
          <cell r="A329">
            <v>770364</v>
          </cell>
          <cell r="B329" t="str">
            <v>STAFFORD MID SCH USDA</v>
          </cell>
          <cell r="C329">
            <v>204</v>
          </cell>
          <cell r="D329">
            <v>7</v>
          </cell>
          <cell r="E329">
            <v>29.1428571428571</v>
          </cell>
        </row>
        <row r="330">
          <cell r="A330">
            <v>770366</v>
          </cell>
          <cell r="B330" t="str">
            <v>WT STAFFORD SCH USDA</v>
          </cell>
          <cell r="C330">
            <v>104</v>
          </cell>
          <cell r="D330">
            <v>6</v>
          </cell>
          <cell r="E330">
            <v>17.3333333333333</v>
          </cell>
        </row>
        <row r="331">
          <cell r="A331">
            <v>770367</v>
          </cell>
          <cell r="B331" t="str">
            <v>J WRIGHT CTECS USDA</v>
          </cell>
          <cell r="C331">
            <v>171</v>
          </cell>
          <cell r="D331">
            <v>9</v>
          </cell>
          <cell r="E331">
            <v>19</v>
          </cell>
        </row>
        <row r="332">
          <cell r="A332">
            <v>770368</v>
          </cell>
          <cell r="B332" t="str">
            <v>NORTHEAST SCH USDA     @C</v>
          </cell>
          <cell r="C332">
            <v>4792</v>
          </cell>
          <cell r="D332">
            <v>10</v>
          </cell>
          <cell r="E332">
            <v>479.2</v>
          </cell>
        </row>
        <row r="333">
          <cell r="A333">
            <v>770370</v>
          </cell>
          <cell r="B333" t="str">
            <v>STERLING COMM SCH USDA</v>
          </cell>
          <cell r="C333">
            <v>126</v>
          </cell>
          <cell r="D333">
            <v>4</v>
          </cell>
          <cell r="E333">
            <v>31.5</v>
          </cell>
        </row>
        <row r="334">
          <cell r="A334">
            <v>770371</v>
          </cell>
          <cell r="B334" t="str">
            <v>DEANS MILL SCH USDA</v>
          </cell>
          <cell r="C334">
            <v>190</v>
          </cell>
          <cell r="D334">
            <v>11</v>
          </cell>
          <cell r="E334">
            <v>17.272727272727298</v>
          </cell>
        </row>
        <row r="335">
          <cell r="A335">
            <v>770372</v>
          </cell>
          <cell r="B335" t="str">
            <v>D C GOODWN SCH USDA</v>
          </cell>
          <cell r="C335">
            <v>174</v>
          </cell>
          <cell r="D335">
            <v>9</v>
          </cell>
          <cell r="E335">
            <v>19.3333333333333</v>
          </cell>
        </row>
        <row r="336">
          <cell r="A336">
            <v>770373</v>
          </cell>
          <cell r="B336" t="str">
            <v>E O SMITH HI SCH USDA</v>
          </cell>
          <cell r="C336">
            <v>223</v>
          </cell>
          <cell r="D336">
            <v>10</v>
          </cell>
          <cell r="E336">
            <v>22.3</v>
          </cell>
        </row>
        <row r="337">
          <cell r="A337">
            <v>770374</v>
          </cell>
          <cell r="B337" t="str">
            <v>MANSFIELD MID SCH USDA</v>
          </cell>
          <cell r="C337">
            <v>337</v>
          </cell>
          <cell r="D337">
            <v>9</v>
          </cell>
          <cell r="E337">
            <v>37.4444444444444</v>
          </cell>
        </row>
        <row r="338">
          <cell r="A338">
            <v>770375</v>
          </cell>
          <cell r="B338" t="str">
            <v>STRATFORD PUB SCH USDA @S</v>
          </cell>
          <cell r="C338">
            <v>1608</v>
          </cell>
          <cell r="D338">
            <v>7</v>
          </cell>
          <cell r="E338">
            <v>229.71428571428601</v>
          </cell>
        </row>
        <row r="339">
          <cell r="A339">
            <v>770376</v>
          </cell>
          <cell r="B339" t="str">
            <v>MCALISTER INT SCH USDA @A</v>
          </cell>
          <cell r="C339">
            <v>208</v>
          </cell>
          <cell r="D339">
            <v>9</v>
          </cell>
          <cell r="E339">
            <v>23.1111111111111</v>
          </cell>
        </row>
        <row r="340">
          <cell r="A340">
            <v>770377</v>
          </cell>
          <cell r="B340" t="str">
            <v>SUFFIELD MID SCH USDA  @A</v>
          </cell>
          <cell r="C340">
            <v>138</v>
          </cell>
          <cell r="D340">
            <v>7</v>
          </cell>
          <cell r="E340">
            <v>19.714285714285701</v>
          </cell>
        </row>
        <row r="341">
          <cell r="A341">
            <v>770378</v>
          </cell>
          <cell r="B341" t="str">
            <v>ELI TERRY MID SCH USDA</v>
          </cell>
          <cell r="C341">
            <v>165</v>
          </cell>
          <cell r="D341">
            <v>6</v>
          </cell>
          <cell r="E341">
            <v>27.5</v>
          </cell>
        </row>
        <row r="342">
          <cell r="A342">
            <v>770379</v>
          </cell>
          <cell r="B342" t="str">
            <v>HARRY FISCHER SCH USDA</v>
          </cell>
          <cell r="C342">
            <v>167</v>
          </cell>
          <cell r="D342">
            <v>8</v>
          </cell>
          <cell r="E342">
            <v>20.875</v>
          </cell>
        </row>
        <row r="343">
          <cell r="A343">
            <v>770380</v>
          </cell>
          <cell r="B343" t="str">
            <v>PLYMOUTH CTR SCH USDA</v>
          </cell>
          <cell r="C343">
            <v>40</v>
          </cell>
          <cell r="D343">
            <v>6</v>
          </cell>
          <cell r="E343">
            <v>6.6666666666666696</v>
          </cell>
        </row>
        <row r="344">
          <cell r="A344">
            <v>770381</v>
          </cell>
          <cell r="B344" t="str">
            <v>TERRYVILLE HI SCH USDA</v>
          </cell>
          <cell r="C344">
            <v>320</v>
          </cell>
          <cell r="D344">
            <v>11</v>
          </cell>
          <cell r="E344">
            <v>29.090909090909101</v>
          </cell>
        </row>
        <row r="345">
          <cell r="A345">
            <v>770382</v>
          </cell>
          <cell r="B345" t="str">
            <v>BLACK ROCK ELEM SCH USDA</v>
          </cell>
          <cell r="C345">
            <v>72</v>
          </cell>
          <cell r="D345">
            <v>5</v>
          </cell>
          <cell r="E345">
            <v>14.4</v>
          </cell>
        </row>
        <row r="346">
          <cell r="A346">
            <v>770383</v>
          </cell>
          <cell r="B346" t="str">
            <v>THOMASTON CTR SCH USDA</v>
          </cell>
          <cell r="C346">
            <v>60</v>
          </cell>
          <cell r="D346">
            <v>6</v>
          </cell>
          <cell r="E346">
            <v>10</v>
          </cell>
        </row>
        <row r="347">
          <cell r="A347">
            <v>770384</v>
          </cell>
          <cell r="B347" t="str">
            <v>THOMASTON HI SCH USDA</v>
          </cell>
          <cell r="C347">
            <v>121</v>
          </cell>
          <cell r="D347">
            <v>8</v>
          </cell>
          <cell r="E347">
            <v>15.125</v>
          </cell>
        </row>
        <row r="348">
          <cell r="A348">
            <v>770385</v>
          </cell>
          <cell r="B348" t="str">
            <v>BIRCH GROVE ELEM SCH USDA</v>
          </cell>
          <cell r="C348">
            <v>127</v>
          </cell>
          <cell r="D348">
            <v>7</v>
          </cell>
          <cell r="E348">
            <v>18.1428571428571</v>
          </cell>
        </row>
        <row r="349">
          <cell r="A349">
            <v>770386</v>
          </cell>
          <cell r="B349" t="str">
            <v>TOLLAND HIGH SCH USDA</v>
          </cell>
          <cell r="C349">
            <v>182</v>
          </cell>
          <cell r="D349">
            <v>9</v>
          </cell>
          <cell r="E349">
            <v>20.2222222222222</v>
          </cell>
        </row>
        <row r="350">
          <cell r="A350">
            <v>770387</v>
          </cell>
          <cell r="B350" t="str">
            <v>TOLLAND INTERM SCH USDA</v>
          </cell>
          <cell r="C350">
            <v>91</v>
          </cell>
          <cell r="D350">
            <v>6</v>
          </cell>
          <cell r="E350">
            <v>15.1666666666667</v>
          </cell>
        </row>
        <row r="351">
          <cell r="A351">
            <v>770388</v>
          </cell>
          <cell r="B351" t="str">
            <v>TOLLAND MID SCH USDA</v>
          </cell>
          <cell r="C351">
            <v>99</v>
          </cell>
          <cell r="D351">
            <v>6</v>
          </cell>
          <cell r="E351">
            <v>16.5</v>
          </cell>
        </row>
        <row r="352">
          <cell r="A352">
            <v>770390</v>
          </cell>
          <cell r="B352" t="str">
            <v>FORBES SCH USDA</v>
          </cell>
          <cell r="C352">
            <v>302</v>
          </cell>
          <cell r="D352">
            <v>10</v>
          </cell>
          <cell r="E352">
            <v>30.2</v>
          </cell>
        </row>
        <row r="353">
          <cell r="A353">
            <v>770391</v>
          </cell>
          <cell r="B353" t="str">
            <v>O WOLCOTT THS USDA CTECS@</v>
          </cell>
          <cell r="C353">
            <v>144</v>
          </cell>
          <cell r="D353">
            <v>10</v>
          </cell>
          <cell r="E353">
            <v>14.4</v>
          </cell>
        </row>
        <row r="354">
          <cell r="A354">
            <v>770392</v>
          </cell>
          <cell r="B354" t="str">
            <v>SOUTHWST SCH USDA</v>
          </cell>
          <cell r="C354">
            <v>228</v>
          </cell>
          <cell r="D354">
            <v>8</v>
          </cell>
          <cell r="E354">
            <v>28.5</v>
          </cell>
        </row>
        <row r="355">
          <cell r="A355">
            <v>770393</v>
          </cell>
          <cell r="B355" t="str">
            <v>TORRINGFORD SCH USDA</v>
          </cell>
          <cell r="C355">
            <v>345</v>
          </cell>
          <cell r="D355">
            <v>11</v>
          </cell>
          <cell r="E355">
            <v>31.363636363636399</v>
          </cell>
        </row>
        <row r="356">
          <cell r="A356">
            <v>770394</v>
          </cell>
          <cell r="B356" t="str">
            <v>TORRINGTON HI SCH USDA</v>
          </cell>
          <cell r="C356">
            <v>405</v>
          </cell>
          <cell r="D356">
            <v>10</v>
          </cell>
          <cell r="E356">
            <v>40.5</v>
          </cell>
        </row>
        <row r="357">
          <cell r="A357">
            <v>770395</v>
          </cell>
          <cell r="B357" t="str">
            <v>TORRINGTON MID SCH USDA</v>
          </cell>
          <cell r="C357">
            <v>389</v>
          </cell>
          <cell r="D357">
            <v>10</v>
          </cell>
          <cell r="E357">
            <v>38.9</v>
          </cell>
        </row>
        <row r="358">
          <cell r="A358">
            <v>770396</v>
          </cell>
          <cell r="B358" t="str">
            <v>VOGEL W SCHOOL USDA</v>
          </cell>
          <cell r="C358">
            <v>307</v>
          </cell>
          <cell r="D358">
            <v>8</v>
          </cell>
          <cell r="E358">
            <v>38.375</v>
          </cell>
        </row>
        <row r="359">
          <cell r="A359">
            <v>770397</v>
          </cell>
          <cell r="B359" t="str">
            <v>BOOTH HILL SCH USDA</v>
          </cell>
          <cell r="C359">
            <v>126</v>
          </cell>
          <cell r="D359">
            <v>4</v>
          </cell>
          <cell r="E359">
            <v>31.5</v>
          </cell>
        </row>
        <row r="360">
          <cell r="A360">
            <v>770398</v>
          </cell>
          <cell r="B360" t="str">
            <v>DANIEL FARM SCH USDA</v>
          </cell>
          <cell r="C360">
            <v>75</v>
          </cell>
          <cell r="D360">
            <v>3</v>
          </cell>
          <cell r="E360">
            <v>25</v>
          </cell>
        </row>
        <row r="361">
          <cell r="A361">
            <v>770399</v>
          </cell>
          <cell r="B361" t="str">
            <v>FRENCHTOWN ELEM SCH USDA</v>
          </cell>
          <cell r="C361">
            <v>78</v>
          </cell>
          <cell r="D361">
            <v>3</v>
          </cell>
          <cell r="E361">
            <v>26</v>
          </cell>
        </row>
        <row r="362">
          <cell r="A362">
            <v>770400</v>
          </cell>
          <cell r="B362" t="str">
            <v>HILLCREST JR HI SCH USDA</v>
          </cell>
          <cell r="C362">
            <v>347</v>
          </cell>
          <cell r="D362">
            <v>8</v>
          </cell>
          <cell r="E362">
            <v>43.375</v>
          </cell>
        </row>
        <row r="363">
          <cell r="A363">
            <v>770401</v>
          </cell>
          <cell r="B363" t="str">
            <v>JANE RYAN SCH USDA</v>
          </cell>
          <cell r="C363">
            <v>68</v>
          </cell>
          <cell r="D363">
            <v>2</v>
          </cell>
          <cell r="E363">
            <v>34</v>
          </cell>
        </row>
        <row r="364">
          <cell r="A364">
            <v>770402</v>
          </cell>
          <cell r="B364" t="str">
            <v>MADISON JR HI SCH USDA</v>
          </cell>
          <cell r="C364">
            <v>161</v>
          </cell>
          <cell r="D364">
            <v>3</v>
          </cell>
          <cell r="E364">
            <v>53.6666666666667</v>
          </cell>
        </row>
        <row r="365">
          <cell r="A365">
            <v>770403</v>
          </cell>
          <cell r="B365" t="str">
            <v>MID BROOK SCH USDA</v>
          </cell>
          <cell r="C365">
            <v>62</v>
          </cell>
          <cell r="D365">
            <v>3</v>
          </cell>
          <cell r="E365">
            <v>20.6666666666667</v>
          </cell>
        </row>
        <row r="366">
          <cell r="A366">
            <v>770404</v>
          </cell>
          <cell r="B366" t="str">
            <v>TASHUA SCH USDA</v>
          </cell>
          <cell r="C366">
            <v>75</v>
          </cell>
          <cell r="D366">
            <v>3</v>
          </cell>
          <cell r="E366">
            <v>25</v>
          </cell>
        </row>
        <row r="367">
          <cell r="A367">
            <v>770405</v>
          </cell>
          <cell r="B367" t="str">
            <v>TRUMBULL HI SCH USDA</v>
          </cell>
          <cell r="C367">
            <v>595</v>
          </cell>
          <cell r="D367">
            <v>5</v>
          </cell>
          <cell r="E367">
            <v>119</v>
          </cell>
        </row>
        <row r="368">
          <cell r="A368">
            <v>770407</v>
          </cell>
          <cell r="B368" t="str">
            <v>CENTER RD SCH USDA</v>
          </cell>
          <cell r="C368">
            <v>135</v>
          </cell>
          <cell r="D368">
            <v>11</v>
          </cell>
          <cell r="E368">
            <v>12.2727272727273</v>
          </cell>
        </row>
        <row r="369">
          <cell r="A369">
            <v>770408</v>
          </cell>
          <cell r="B369" t="str">
            <v>LAKE ST SCH USDA</v>
          </cell>
          <cell r="C369">
            <v>112</v>
          </cell>
          <cell r="D369">
            <v>8</v>
          </cell>
          <cell r="E369">
            <v>14</v>
          </cell>
        </row>
        <row r="370">
          <cell r="A370">
            <v>770409</v>
          </cell>
          <cell r="B370" t="str">
            <v>MAPLE ST SCH USDA</v>
          </cell>
          <cell r="C370">
            <v>125</v>
          </cell>
          <cell r="D370">
            <v>8</v>
          </cell>
          <cell r="E370">
            <v>15.625</v>
          </cell>
        </row>
        <row r="371">
          <cell r="A371">
            <v>770410</v>
          </cell>
          <cell r="B371" t="str">
            <v>NORTHEAST SCH USDA</v>
          </cell>
          <cell r="C371">
            <v>95</v>
          </cell>
          <cell r="D371">
            <v>8</v>
          </cell>
          <cell r="E371">
            <v>11.875</v>
          </cell>
        </row>
        <row r="372">
          <cell r="A372">
            <v>770411</v>
          </cell>
          <cell r="B372" t="str">
            <v>ROCKVILLE HI SCH USDA</v>
          </cell>
          <cell r="C372">
            <v>290</v>
          </cell>
          <cell r="D372">
            <v>11</v>
          </cell>
          <cell r="E372">
            <v>26.363636363636399</v>
          </cell>
        </row>
        <row r="373">
          <cell r="A373">
            <v>770412</v>
          </cell>
          <cell r="B373" t="str">
            <v>SKINNER RD SCH USDA</v>
          </cell>
          <cell r="C373">
            <v>110</v>
          </cell>
          <cell r="D373">
            <v>7</v>
          </cell>
          <cell r="E373">
            <v>15.714285714285699</v>
          </cell>
        </row>
        <row r="374">
          <cell r="A374">
            <v>770413</v>
          </cell>
          <cell r="B374" t="str">
            <v>VERNON MID SCH USDA</v>
          </cell>
          <cell r="C374">
            <v>278</v>
          </cell>
          <cell r="D374">
            <v>11</v>
          </cell>
          <cell r="E374">
            <v>25.272727272727298</v>
          </cell>
        </row>
        <row r="375">
          <cell r="A375">
            <v>770414</v>
          </cell>
          <cell r="B375" t="str">
            <v>VOLUNTOWN SCH USDA</v>
          </cell>
          <cell r="C375">
            <v>339</v>
          </cell>
          <cell r="D375">
            <v>7</v>
          </cell>
          <cell r="E375">
            <v>48.428571428571402</v>
          </cell>
        </row>
        <row r="376">
          <cell r="A376">
            <v>770415</v>
          </cell>
          <cell r="B376" t="str">
            <v>DAG HAMMARSKJOLD MID USDA</v>
          </cell>
          <cell r="C376">
            <v>504</v>
          </cell>
          <cell r="D376">
            <v>6</v>
          </cell>
          <cell r="E376">
            <v>84</v>
          </cell>
        </row>
        <row r="377">
          <cell r="A377">
            <v>770416</v>
          </cell>
          <cell r="B377" t="str">
            <v>SHEPAUG VALL SCH USDA</v>
          </cell>
          <cell r="C377">
            <v>162</v>
          </cell>
          <cell r="D377">
            <v>11</v>
          </cell>
          <cell r="E377">
            <v>14.7272727272727</v>
          </cell>
        </row>
        <row r="378">
          <cell r="A378">
            <v>770417</v>
          </cell>
          <cell r="B378" t="str">
            <v>BRASS CITY CHARTER SCH US</v>
          </cell>
          <cell r="C378">
            <v>258</v>
          </cell>
          <cell r="D378">
            <v>5</v>
          </cell>
          <cell r="E378">
            <v>51.6</v>
          </cell>
        </row>
        <row r="379">
          <cell r="A379">
            <v>770420</v>
          </cell>
          <cell r="B379" t="str">
            <v>CHILDRENS COMM SCH USDA</v>
          </cell>
          <cell r="C379">
            <v>79</v>
          </cell>
          <cell r="D379">
            <v>5</v>
          </cell>
          <cell r="E379">
            <v>15.8</v>
          </cell>
        </row>
        <row r="380">
          <cell r="A380">
            <v>770428</v>
          </cell>
          <cell r="B380" t="str">
            <v>W F KAYNOR TECH HS USDA</v>
          </cell>
          <cell r="C380">
            <v>235</v>
          </cell>
          <cell r="D380">
            <v>11</v>
          </cell>
          <cell r="E380">
            <v>21.363636363636399</v>
          </cell>
        </row>
        <row r="381">
          <cell r="A381">
            <v>770431</v>
          </cell>
          <cell r="B381" t="str">
            <v>WATERBURY PUBLIC SCH USDA</v>
          </cell>
          <cell r="C381">
            <v>2012</v>
          </cell>
          <cell r="D381">
            <v>10</v>
          </cell>
          <cell r="E381">
            <v>201.2</v>
          </cell>
        </row>
        <row r="382">
          <cell r="A382">
            <v>770434</v>
          </cell>
          <cell r="B382" t="str">
            <v>GREAT NECK SCH USDA</v>
          </cell>
          <cell r="C382">
            <v>149</v>
          </cell>
          <cell r="D382">
            <v>8</v>
          </cell>
          <cell r="E382">
            <v>18.625</v>
          </cell>
        </row>
        <row r="383">
          <cell r="A383">
            <v>770435</v>
          </cell>
          <cell r="B383" t="str">
            <v>OSWEGATCHI USDA</v>
          </cell>
          <cell r="C383">
            <v>142.333</v>
          </cell>
          <cell r="D383">
            <v>7</v>
          </cell>
          <cell r="E383">
            <v>20.333285714285701</v>
          </cell>
        </row>
        <row r="384">
          <cell r="A384">
            <v>770436</v>
          </cell>
          <cell r="B384" t="str">
            <v>FRIENDSHIP SCH FRD USDA</v>
          </cell>
          <cell r="C384">
            <v>369</v>
          </cell>
          <cell r="D384">
            <v>9</v>
          </cell>
          <cell r="E384">
            <v>41</v>
          </cell>
        </row>
        <row r="385">
          <cell r="A385">
            <v>770437</v>
          </cell>
          <cell r="B385" t="str">
            <v>WATERFORD LUNCH CLR USDA</v>
          </cell>
          <cell r="C385">
            <v>191</v>
          </cell>
          <cell r="D385">
            <v>9</v>
          </cell>
          <cell r="E385">
            <v>21.2222222222222</v>
          </cell>
        </row>
        <row r="386">
          <cell r="A386">
            <v>770438</v>
          </cell>
          <cell r="B386" t="str">
            <v>WATERFORD HIGH SCH USDA</v>
          </cell>
          <cell r="C386">
            <v>261</v>
          </cell>
          <cell r="D386">
            <v>9</v>
          </cell>
          <cell r="E386">
            <v>29</v>
          </cell>
        </row>
        <row r="387">
          <cell r="A387">
            <v>770439</v>
          </cell>
          <cell r="B387" t="str">
            <v>JOHN TRUMBULL PRIM USDA</v>
          </cell>
          <cell r="C387">
            <v>173</v>
          </cell>
          <cell r="D387">
            <v>10</v>
          </cell>
          <cell r="E387">
            <v>17.3</v>
          </cell>
        </row>
        <row r="388">
          <cell r="A388">
            <v>770440</v>
          </cell>
          <cell r="B388" t="str">
            <v>JUDSON ELEM SCH USDA</v>
          </cell>
          <cell r="C388">
            <v>123</v>
          </cell>
          <cell r="D388">
            <v>7</v>
          </cell>
          <cell r="E388">
            <v>17.571428571428601</v>
          </cell>
        </row>
        <row r="389">
          <cell r="A389">
            <v>770441</v>
          </cell>
          <cell r="B389" t="str">
            <v>POLK ELEM SCHOOL USDA</v>
          </cell>
          <cell r="C389">
            <v>146</v>
          </cell>
          <cell r="D389">
            <v>8</v>
          </cell>
          <cell r="E389">
            <v>18.25</v>
          </cell>
        </row>
        <row r="390">
          <cell r="A390">
            <v>770442</v>
          </cell>
          <cell r="B390" t="str">
            <v>WATERTOWN HIGH SCH USDA</v>
          </cell>
          <cell r="C390">
            <v>329</v>
          </cell>
          <cell r="D390">
            <v>9</v>
          </cell>
          <cell r="E390">
            <v>36.5555555555556</v>
          </cell>
        </row>
        <row r="391">
          <cell r="A391">
            <v>770443</v>
          </cell>
          <cell r="B391" t="str">
            <v>BRISTOW MID SCH USDA</v>
          </cell>
          <cell r="C391">
            <v>137</v>
          </cell>
          <cell r="D391">
            <v>8</v>
          </cell>
          <cell r="E391">
            <v>17.125</v>
          </cell>
        </row>
        <row r="392">
          <cell r="A392">
            <v>770444</v>
          </cell>
          <cell r="B392" t="str">
            <v>CONARD HIGH SCH USDA</v>
          </cell>
          <cell r="C392">
            <v>2484</v>
          </cell>
          <cell r="D392">
            <v>12</v>
          </cell>
          <cell r="E392">
            <v>207</v>
          </cell>
        </row>
        <row r="393">
          <cell r="A393">
            <v>770445</v>
          </cell>
          <cell r="B393" t="str">
            <v>UNIV HARTFORD MAGNET USDA</v>
          </cell>
          <cell r="C393">
            <v>246</v>
          </cell>
          <cell r="D393">
            <v>12</v>
          </cell>
          <cell r="E393">
            <v>20.5</v>
          </cell>
        </row>
        <row r="394">
          <cell r="A394">
            <v>770446</v>
          </cell>
          <cell r="B394" t="str">
            <v>HALL HIGH SCH USDA</v>
          </cell>
          <cell r="C394">
            <v>619</v>
          </cell>
          <cell r="D394">
            <v>10</v>
          </cell>
          <cell r="E394">
            <v>61.9</v>
          </cell>
        </row>
        <row r="395">
          <cell r="A395">
            <v>770447</v>
          </cell>
          <cell r="B395" t="str">
            <v>PHILIP MID SCH USDA</v>
          </cell>
          <cell r="C395">
            <v>311</v>
          </cell>
          <cell r="D395">
            <v>10</v>
          </cell>
          <cell r="E395">
            <v>31.1</v>
          </cell>
        </row>
        <row r="396">
          <cell r="A396">
            <v>770448</v>
          </cell>
          <cell r="B396" t="str">
            <v>NORTFELDT SCH USDA</v>
          </cell>
          <cell r="C396">
            <v>222</v>
          </cell>
          <cell r="D396">
            <v>5</v>
          </cell>
          <cell r="E396">
            <v>44.4</v>
          </cell>
        </row>
        <row r="397">
          <cell r="A397">
            <v>770449</v>
          </cell>
          <cell r="B397" t="str">
            <v>SEDGWICK MID SCH USDA</v>
          </cell>
          <cell r="C397">
            <v>339</v>
          </cell>
          <cell r="D397">
            <v>9</v>
          </cell>
          <cell r="E397">
            <v>37.6666666666667</v>
          </cell>
        </row>
        <row r="398">
          <cell r="A398">
            <v>770451</v>
          </cell>
          <cell r="B398" t="str">
            <v>W HAVEN HS USDA       @S</v>
          </cell>
          <cell r="C398">
            <v>2556</v>
          </cell>
          <cell r="D398">
            <v>12</v>
          </cell>
          <cell r="E398">
            <v>213</v>
          </cell>
        </row>
        <row r="399">
          <cell r="A399">
            <v>770452</v>
          </cell>
          <cell r="B399" t="str">
            <v>BARLOW SCH USDA        @C</v>
          </cell>
          <cell r="C399">
            <v>368</v>
          </cell>
          <cell r="D399">
            <v>7</v>
          </cell>
          <cell r="E399">
            <v>52.571428571428598</v>
          </cell>
        </row>
        <row r="400">
          <cell r="A400">
            <v>770453</v>
          </cell>
          <cell r="B400" t="str">
            <v>READ MIDDLE SCH USDA   @C</v>
          </cell>
          <cell r="C400">
            <v>161</v>
          </cell>
          <cell r="D400">
            <v>6</v>
          </cell>
          <cell r="E400">
            <v>26.8333333333333</v>
          </cell>
        </row>
        <row r="401">
          <cell r="A401">
            <v>770454</v>
          </cell>
          <cell r="B401" t="str">
            <v>REDDING ELEM SCH USDA  @C</v>
          </cell>
          <cell r="C401">
            <v>153</v>
          </cell>
          <cell r="D401">
            <v>5</v>
          </cell>
          <cell r="E401">
            <v>30.6</v>
          </cell>
        </row>
        <row r="402">
          <cell r="A402">
            <v>770455</v>
          </cell>
          <cell r="B402" t="str">
            <v>SPAULDING SCH USDA     @A</v>
          </cell>
          <cell r="C402">
            <v>120</v>
          </cell>
          <cell r="D402">
            <v>6</v>
          </cell>
          <cell r="E402">
            <v>20</v>
          </cell>
        </row>
        <row r="403">
          <cell r="A403">
            <v>770456</v>
          </cell>
          <cell r="B403" t="str">
            <v>SUFFIELD HIGH SCH USDA @A</v>
          </cell>
          <cell r="C403">
            <v>309</v>
          </cell>
          <cell r="D403">
            <v>11</v>
          </cell>
          <cell r="E403">
            <v>28.090909090909101</v>
          </cell>
        </row>
        <row r="404">
          <cell r="A404">
            <v>770457</v>
          </cell>
          <cell r="B404" t="str">
            <v>WESTBROOK DAISY INGR USDA</v>
          </cell>
          <cell r="C404">
            <v>164</v>
          </cell>
          <cell r="D404">
            <v>5</v>
          </cell>
          <cell r="E404">
            <v>32.799999999999997</v>
          </cell>
        </row>
        <row r="405">
          <cell r="A405">
            <v>770458</v>
          </cell>
          <cell r="B405" t="str">
            <v>WESTBROOK PUBLIC SCH USDA</v>
          </cell>
          <cell r="C405">
            <v>163</v>
          </cell>
          <cell r="D405">
            <v>6</v>
          </cell>
          <cell r="E405">
            <v>27.1666666666667</v>
          </cell>
        </row>
        <row r="406">
          <cell r="A406">
            <v>770459</v>
          </cell>
          <cell r="B406" t="str">
            <v>WETHERSFIELD HI SC USDA@C</v>
          </cell>
          <cell r="C406">
            <v>1613</v>
          </cell>
          <cell r="D406">
            <v>13</v>
          </cell>
          <cell r="E406">
            <v>124.07692307692299</v>
          </cell>
        </row>
        <row r="407">
          <cell r="A407">
            <v>770460</v>
          </cell>
          <cell r="B407" t="str">
            <v>NATCHAUG SCH USDA</v>
          </cell>
          <cell r="C407">
            <v>317</v>
          </cell>
          <cell r="D407">
            <v>7</v>
          </cell>
          <cell r="E407">
            <v>45.285714285714299</v>
          </cell>
        </row>
        <row r="408">
          <cell r="A408">
            <v>770461</v>
          </cell>
          <cell r="B408" t="str">
            <v>SWEENEY SCH USDA</v>
          </cell>
          <cell r="C408">
            <v>48</v>
          </cell>
          <cell r="D408">
            <v>1</v>
          </cell>
          <cell r="E408">
            <v>48</v>
          </cell>
        </row>
        <row r="409">
          <cell r="A409">
            <v>770464</v>
          </cell>
          <cell r="B409" t="str">
            <v>WINDHAM MID SCH USDA</v>
          </cell>
          <cell r="C409">
            <v>818</v>
          </cell>
          <cell r="D409">
            <v>7</v>
          </cell>
          <cell r="E409">
            <v>116.857142857143</v>
          </cell>
        </row>
        <row r="410">
          <cell r="A410">
            <v>770465</v>
          </cell>
          <cell r="B410" t="str">
            <v>WINDHAM USDA CTECS     @</v>
          </cell>
          <cell r="C410">
            <v>185</v>
          </cell>
          <cell r="D410">
            <v>9</v>
          </cell>
          <cell r="E410">
            <v>20.5555555555556</v>
          </cell>
        </row>
        <row r="411">
          <cell r="A411">
            <v>770466</v>
          </cell>
          <cell r="B411" t="str">
            <v>WILLINGTON SCH LUNCH USDA</v>
          </cell>
          <cell r="C411">
            <v>281</v>
          </cell>
          <cell r="D411">
            <v>6</v>
          </cell>
          <cell r="E411">
            <v>46.8333333333333</v>
          </cell>
        </row>
        <row r="412">
          <cell r="A412">
            <v>770470</v>
          </cell>
          <cell r="B412" t="str">
            <v>BARROWS STEM ACAD USDA</v>
          </cell>
          <cell r="C412">
            <v>475</v>
          </cell>
          <cell r="D412">
            <v>7</v>
          </cell>
          <cell r="E412">
            <v>67.857142857142904</v>
          </cell>
        </row>
        <row r="413">
          <cell r="A413">
            <v>770472</v>
          </cell>
          <cell r="B413" t="str">
            <v>NORTH STREET SCH USDA  @S</v>
          </cell>
          <cell r="C413">
            <v>25</v>
          </cell>
          <cell r="D413">
            <v>2</v>
          </cell>
          <cell r="E413">
            <v>12.5</v>
          </cell>
        </row>
        <row r="414">
          <cell r="A414">
            <v>770473</v>
          </cell>
          <cell r="B414" t="str">
            <v>WINDSOR LOCKS HI USDA  @S</v>
          </cell>
          <cell r="C414">
            <v>722</v>
          </cell>
          <cell r="D414">
            <v>9</v>
          </cell>
          <cell r="E414">
            <v>80.2222222222222</v>
          </cell>
        </row>
        <row r="415">
          <cell r="A415">
            <v>770474</v>
          </cell>
          <cell r="B415" t="str">
            <v>WINDSOR LOCKS MID USDA @S</v>
          </cell>
          <cell r="C415">
            <v>90</v>
          </cell>
          <cell r="D415">
            <v>2</v>
          </cell>
          <cell r="E415">
            <v>45</v>
          </cell>
        </row>
        <row r="416">
          <cell r="A416">
            <v>770475</v>
          </cell>
          <cell r="B416" t="str">
            <v>WIND LOCKS SO SCH USDA @S</v>
          </cell>
          <cell r="C416">
            <v>38</v>
          </cell>
          <cell r="D416">
            <v>2</v>
          </cell>
          <cell r="E416">
            <v>19</v>
          </cell>
        </row>
        <row r="417">
          <cell r="A417">
            <v>770476</v>
          </cell>
          <cell r="B417" t="str">
            <v>BATCHELTER SCH USDA</v>
          </cell>
          <cell r="C417">
            <v>112</v>
          </cell>
          <cell r="D417">
            <v>9</v>
          </cell>
          <cell r="E417">
            <v>12.4444444444444</v>
          </cell>
        </row>
        <row r="418">
          <cell r="A418">
            <v>770477</v>
          </cell>
          <cell r="B418" t="str">
            <v>NORTWEST REG HI USDA</v>
          </cell>
          <cell r="C418">
            <v>255</v>
          </cell>
          <cell r="D418">
            <v>12</v>
          </cell>
          <cell r="E418">
            <v>21.25</v>
          </cell>
        </row>
        <row r="419">
          <cell r="A419">
            <v>770478</v>
          </cell>
          <cell r="B419" t="str">
            <v>PEARSON SCH USDA</v>
          </cell>
          <cell r="C419">
            <v>152</v>
          </cell>
          <cell r="D419">
            <v>10</v>
          </cell>
          <cell r="E419">
            <v>15.2</v>
          </cell>
        </row>
        <row r="420">
          <cell r="A420">
            <v>770479</v>
          </cell>
          <cell r="B420" t="str">
            <v>ALCOTT ELEM SCH USDA</v>
          </cell>
          <cell r="C420">
            <v>130</v>
          </cell>
          <cell r="D420">
            <v>8</v>
          </cell>
          <cell r="E420">
            <v>16.25</v>
          </cell>
        </row>
        <row r="421">
          <cell r="A421">
            <v>770480</v>
          </cell>
          <cell r="B421" t="str">
            <v>FRISBIE ELEM SCH USDA</v>
          </cell>
          <cell r="C421">
            <v>88</v>
          </cell>
          <cell r="D421">
            <v>7</v>
          </cell>
          <cell r="E421">
            <v>12.5714285714286</v>
          </cell>
        </row>
        <row r="422">
          <cell r="A422">
            <v>770481</v>
          </cell>
          <cell r="B422" t="str">
            <v>TYRRELL MID SCH USDA</v>
          </cell>
          <cell r="C422">
            <v>160</v>
          </cell>
          <cell r="D422">
            <v>8</v>
          </cell>
          <cell r="E422">
            <v>20</v>
          </cell>
        </row>
        <row r="423">
          <cell r="A423">
            <v>770482</v>
          </cell>
          <cell r="B423" t="str">
            <v>WAKELEE ELEMENTARY USDA</v>
          </cell>
          <cell r="C423">
            <v>168</v>
          </cell>
          <cell r="D423">
            <v>6</v>
          </cell>
          <cell r="E423">
            <v>28</v>
          </cell>
        </row>
        <row r="424">
          <cell r="A424">
            <v>770483</v>
          </cell>
          <cell r="B424" t="str">
            <v>WOLCOTT HIGH SCH USDA</v>
          </cell>
          <cell r="C424">
            <v>167</v>
          </cell>
          <cell r="D424">
            <v>7</v>
          </cell>
          <cell r="E424">
            <v>23.8571428571429</v>
          </cell>
        </row>
        <row r="425">
          <cell r="A425">
            <v>770484</v>
          </cell>
          <cell r="B425" t="str">
            <v>AMITY REG 5 SCH USDA   @C</v>
          </cell>
          <cell r="C425">
            <v>105</v>
          </cell>
          <cell r="D425">
            <v>5</v>
          </cell>
          <cell r="E425">
            <v>21</v>
          </cell>
        </row>
        <row r="426">
          <cell r="A426">
            <v>770485</v>
          </cell>
          <cell r="B426" t="str">
            <v>BEECHER RD SCH USDA</v>
          </cell>
          <cell r="C426">
            <v>334</v>
          </cell>
          <cell r="D426">
            <v>10</v>
          </cell>
          <cell r="E426">
            <v>33.4</v>
          </cell>
        </row>
        <row r="427">
          <cell r="A427">
            <v>770486</v>
          </cell>
          <cell r="B427" t="str">
            <v>MITCHELL ELEM SCH USDA</v>
          </cell>
          <cell r="C427">
            <v>120</v>
          </cell>
          <cell r="D427">
            <v>8</v>
          </cell>
          <cell r="E427">
            <v>15</v>
          </cell>
        </row>
        <row r="428">
          <cell r="A428">
            <v>770487</v>
          </cell>
          <cell r="B428" t="str">
            <v>NONNWAUG HIGH SCH USDA</v>
          </cell>
          <cell r="C428">
            <v>220</v>
          </cell>
          <cell r="D428">
            <v>9</v>
          </cell>
          <cell r="E428">
            <v>24.4444444444444</v>
          </cell>
        </row>
        <row r="429">
          <cell r="A429">
            <v>770488</v>
          </cell>
          <cell r="B429" t="str">
            <v>WOODBURY MID REG 14 USDA</v>
          </cell>
          <cell r="C429">
            <v>56</v>
          </cell>
          <cell r="D429">
            <v>4</v>
          </cell>
          <cell r="E429">
            <v>14</v>
          </cell>
        </row>
        <row r="430">
          <cell r="A430">
            <v>770489</v>
          </cell>
          <cell r="B430" t="str">
            <v>WOODSTOCK ELEM SCH USDA</v>
          </cell>
          <cell r="C430">
            <v>98</v>
          </cell>
          <cell r="D430">
            <v>5</v>
          </cell>
          <cell r="E430">
            <v>19.600000000000001</v>
          </cell>
        </row>
        <row r="431">
          <cell r="A431">
            <v>770490</v>
          </cell>
          <cell r="B431" t="str">
            <v>WOODSTOCK MID SCH USDA</v>
          </cell>
          <cell r="C431">
            <v>204</v>
          </cell>
          <cell r="D431">
            <v>8</v>
          </cell>
          <cell r="E431">
            <v>25.5</v>
          </cell>
        </row>
        <row r="432">
          <cell r="A432">
            <v>770502</v>
          </cell>
          <cell r="B432" t="str">
            <v>WINTERGREEN ELEM USDA  @W</v>
          </cell>
          <cell r="C432">
            <v>51</v>
          </cell>
          <cell r="D432">
            <v>2</v>
          </cell>
          <cell r="E432">
            <v>25.5</v>
          </cell>
        </row>
        <row r="433">
          <cell r="A433">
            <v>770503</v>
          </cell>
          <cell r="B433" t="str">
            <v>KENT CENTER SCH USDA</v>
          </cell>
          <cell r="C433">
            <v>34</v>
          </cell>
          <cell r="D433">
            <v>6</v>
          </cell>
          <cell r="E433">
            <v>5.6666666666666696</v>
          </cell>
        </row>
        <row r="434">
          <cell r="A434">
            <v>770504</v>
          </cell>
          <cell r="B434" t="str">
            <v>CAPITOL PREP HARBOR USDA</v>
          </cell>
          <cell r="C434">
            <v>256</v>
          </cell>
          <cell r="D434">
            <v>7</v>
          </cell>
          <cell r="E434">
            <v>36.571428571428598</v>
          </cell>
        </row>
        <row r="435">
          <cell r="A435">
            <v>770506</v>
          </cell>
          <cell r="B435" t="str">
            <v>JOHN WINTHROP MIDDLE SCH</v>
          </cell>
          <cell r="C435">
            <v>144</v>
          </cell>
          <cell r="D435">
            <v>10</v>
          </cell>
          <cell r="E435">
            <v>14.4</v>
          </cell>
        </row>
        <row r="436">
          <cell r="A436">
            <v>770507</v>
          </cell>
          <cell r="B436" t="str">
            <v>VALLEY REGIONAL HIGH SCH</v>
          </cell>
          <cell r="C436">
            <v>156</v>
          </cell>
          <cell r="D436">
            <v>10</v>
          </cell>
          <cell r="E436">
            <v>15.6</v>
          </cell>
        </row>
        <row r="437">
          <cell r="A437">
            <v>770509</v>
          </cell>
          <cell r="B437" t="str">
            <v>EXPLORATIONS AT EDADVANCE</v>
          </cell>
          <cell r="C437">
            <v>52</v>
          </cell>
          <cell r="D437">
            <v>5</v>
          </cell>
          <cell r="E437">
            <v>10.4</v>
          </cell>
        </row>
        <row r="438">
          <cell r="A438">
            <v>770510</v>
          </cell>
          <cell r="B438" t="str">
            <v>GOSHEN CENTER SCH USDA</v>
          </cell>
          <cell r="C438">
            <v>37</v>
          </cell>
          <cell r="D438">
            <v>3</v>
          </cell>
          <cell r="E438">
            <v>12.3333333333333</v>
          </cell>
        </row>
        <row r="439">
          <cell r="A439">
            <v>770511</v>
          </cell>
          <cell r="B439" t="str">
            <v>JAMES MORRIS SCH USDA</v>
          </cell>
          <cell r="C439">
            <v>60</v>
          </cell>
          <cell r="D439">
            <v>5</v>
          </cell>
          <cell r="E439">
            <v>12</v>
          </cell>
        </row>
        <row r="440">
          <cell r="A440">
            <v>770515</v>
          </cell>
          <cell r="B440" t="str">
            <v>FARMINGTON HIGH SC USDA@C</v>
          </cell>
          <cell r="C440">
            <v>20</v>
          </cell>
          <cell r="D440">
            <v>1</v>
          </cell>
          <cell r="E440">
            <v>20</v>
          </cell>
        </row>
        <row r="441">
          <cell r="A441">
            <v>770516</v>
          </cell>
          <cell r="B441" t="str">
            <v>MOSER SCH USDA         @S</v>
          </cell>
          <cell r="C441">
            <v>554</v>
          </cell>
          <cell r="D441">
            <v>7</v>
          </cell>
          <cell r="E441">
            <v>79.142857142857096</v>
          </cell>
        </row>
        <row r="442">
          <cell r="A442">
            <v>770517</v>
          </cell>
          <cell r="B442" t="str">
            <v>GROTON MIDDLE SCH USDA</v>
          </cell>
          <cell r="C442">
            <v>628</v>
          </cell>
          <cell r="D442">
            <v>8</v>
          </cell>
          <cell r="E442">
            <v>78.5</v>
          </cell>
        </row>
        <row r="443">
          <cell r="A443">
            <v>770518</v>
          </cell>
          <cell r="B443" t="str">
            <v>COMMON GROUND HS USDA</v>
          </cell>
          <cell r="C443">
            <v>91</v>
          </cell>
          <cell r="D443">
            <v>4</v>
          </cell>
          <cell r="E443">
            <v>22.75</v>
          </cell>
        </row>
        <row r="444">
          <cell r="A444">
            <v>770519</v>
          </cell>
          <cell r="B444" t="str">
            <v>INTERDISTRICT SCH USDA</v>
          </cell>
          <cell r="C444">
            <v>108</v>
          </cell>
          <cell r="D444">
            <v>5</v>
          </cell>
          <cell r="E444">
            <v>21.6</v>
          </cell>
        </row>
        <row r="445">
          <cell r="A445">
            <v>770520</v>
          </cell>
          <cell r="B445" t="str">
            <v>INTEGRATED DAY CHART-USDA</v>
          </cell>
          <cell r="C445">
            <v>39</v>
          </cell>
          <cell r="D445">
            <v>2</v>
          </cell>
          <cell r="E445">
            <v>19.5</v>
          </cell>
        </row>
        <row r="446">
          <cell r="A446">
            <v>770522</v>
          </cell>
          <cell r="B446" t="str">
            <v>CONGREG K'TANA-WTBY USDA</v>
          </cell>
          <cell r="C446">
            <v>12</v>
          </cell>
          <cell r="D446">
            <v>1</v>
          </cell>
          <cell r="E446">
            <v>12</v>
          </cell>
        </row>
        <row r="447">
          <cell r="A447">
            <v>770523</v>
          </cell>
          <cell r="B447" t="str">
            <v>CHILDRENS CENTER HAMDEN</v>
          </cell>
          <cell r="C447">
            <v>55</v>
          </cell>
          <cell r="D447">
            <v>4</v>
          </cell>
          <cell r="E447">
            <v>13.75</v>
          </cell>
        </row>
        <row r="448">
          <cell r="A448">
            <v>770524</v>
          </cell>
          <cell r="B448" t="str">
            <v>BAILEY MID SCH      @S</v>
          </cell>
          <cell r="C448">
            <v>202</v>
          </cell>
          <cell r="D448">
            <v>2</v>
          </cell>
          <cell r="E448">
            <v>101</v>
          </cell>
        </row>
        <row r="449">
          <cell r="A449">
            <v>770525</v>
          </cell>
          <cell r="B449" t="str">
            <v>CARRIGAN INTER SCH  @S</v>
          </cell>
          <cell r="C449">
            <v>182</v>
          </cell>
          <cell r="D449">
            <v>2</v>
          </cell>
          <cell r="E449">
            <v>91</v>
          </cell>
        </row>
        <row r="450">
          <cell r="A450">
            <v>770526</v>
          </cell>
          <cell r="B450" t="str">
            <v>YESHIVAS BEIS DOVID SHLOM</v>
          </cell>
          <cell r="C450">
            <v>12</v>
          </cell>
          <cell r="D450">
            <v>2</v>
          </cell>
          <cell r="E450">
            <v>6</v>
          </cell>
        </row>
        <row r="451">
          <cell r="A451">
            <v>171001</v>
          </cell>
          <cell r="B451" t="str">
            <v>GREENFIELD MIDDLE SCH</v>
          </cell>
          <cell r="C451">
            <v>838</v>
          </cell>
          <cell r="D451">
            <v>5</v>
          </cell>
          <cell r="E451">
            <v>167.6</v>
          </cell>
        </row>
        <row r="452">
          <cell r="A452">
            <v>171002</v>
          </cell>
          <cell r="B452" t="str">
            <v>GREENFIELD HIGH SCH</v>
          </cell>
          <cell r="C452">
            <v>506</v>
          </cell>
          <cell r="D452">
            <v>5</v>
          </cell>
          <cell r="E452">
            <v>101.2</v>
          </cell>
        </row>
        <row r="453">
          <cell r="A453">
            <v>171003</v>
          </cell>
          <cell r="B453" t="str">
            <v>FRANKLIN COUNTY TECHNICAL</v>
          </cell>
          <cell r="C453">
            <v>602</v>
          </cell>
          <cell r="D453">
            <v>10</v>
          </cell>
          <cell r="E453">
            <v>60.2</v>
          </cell>
        </row>
        <row r="454">
          <cell r="A454">
            <v>171004</v>
          </cell>
          <cell r="B454" t="str">
            <v>SOUTH HADLEY HIGH SCHOOL</v>
          </cell>
          <cell r="C454">
            <v>417</v>
          </cell>
          <cell r="D454">
            <v>7</v>
          </cell>
          <cell r="E454">
            <v>59.571428571428598</v>
          </cell>
        </row>
        <row r="455">
          <cell r="A455">
            <v>171005</v>
          </cell>
          <cell r="B455" t="str">
            <v>S HADLEY MIDDLE SCH</v>
          </cell>
          <cell r="C455">
            <v>424</v>
          </cell>
          <cell r="D455">
            <v>7</v>
          </cell>
          <cell r="E455">
            <v>60.571428571428598</v>
          </cell>
        </row>
        <row r="456">
          <cell r="A456">
            <v>171006</v>
          </cell>
          <cell r="B456" t="str">
            <v>MOSIER ELEMENTARY - USDA</v>
          </cell>
          <cell r="C456">
            <v>238</v>
          </cell>
          <cell r="D456">
            <v>4</v>
          </cell>
          <cell r="E456">
            <v>59.5</v>
          </cell>
        </row>
        <row r="457">
          <cell r="A457">
            <v>171007</v>
          </cell>
          <cell r="B457" t="str">
            <v>PLAINS ELEMENTARY - USDA</v>
          </cell>
          <cell r="C457">
            <v>197</v>
          </cell>
          <cell r="D457">
            <v>4</v>
          </cell>
          <cell r="E457">
            <v>49.25</v>
          </cell>
        </row>
        <row r="458">
          <cell r="A458">
            <v>171008</v>
          </cell>
          <cell r="B458" t="str">
            <v>ST. STANISLAUS KOSTKA SC</v>
          </cell>
          <cell r="C458">
            <v>83</v>
          </cell>
          <cell r="D458">
            <v>3</v>
          </cell>
          <cell r="E458">
            <v>27.6666666666667</v>
          </cell>
        </row>
        <row r="459">
          <cell r="A459">
            <v>171009</v>
          </cell>
          <cell r="B459" t="str">
            <v>RICHMOND CONSOLIDATED SC</v>
          </cell>
          <cell r="C459">
            <v>228</v>
          </cell>
          <cell r="D459">
            <v>5</v>
          </cell>
          <cell r="E459">
            <v>45.6</v>
          </cell>
        </row>
        <row r="460">
          <cell r="A460">
            <v>171010</v>
          </cell>
          <cell r="B460" t="str">
            <v>E LONGMEADOW HIGH SCH</v>
          </cell>
          <cell r="C460">
            <v>332</v>
          </cell>
          <cell r="D460">
            <v>6</v>
          </cell>
          <cell r="E460">
            <v>55.3333333333333</v>
          </cell>
        </row>
        <row r="461">
          <cell r="A461">
            <v>171011</v>
          </cell>
          <cell r="B461" t="str">
            <v>BIRCHLAND PARK MIDDLE</v>
          </cell>
          <cell r="C461">
            <v>504</v>
          </cell>
          <cell r="D461">
            <v>7</v>
          </cell>
          <cell r="E461">
            <v>72</v>
          </cell>
        </row>
        <row r="462">
          <cell r="A462">
            <v>171012</v>
          </cell>
          <cell r="B462" t="str">
            <v>EAST LONGMEADOW MNT</v>
          </cell>
          <cell r="C462">
            <v>412</v>
          </cell>
          <cell r="D462">
            <v>7</v>
          </cell>
          <cell r="E462">
            <v>58.857142857142897</v>
          </cell>
        </row>
        <row r="463">
          <cell r="A463">
            <v>171013</v>
          </cell>
          <cell r="B463" t="str">
            <v>EAST LONGMEADOW MEADOWBR</v>
          </cell>
          <cell r="C463">
            <v>302</v>
          </cell>
          <cell r="D463">
            <v>5</v>
          </cell>
          <cell r="E463">
            <v>60.4</v>
          </cell>
        </row>
        <row r="464">
          <cell r="A464">
            <v>171016</v>
          </cell>
          <cell r="B464" t="str">
            <v>WAREHOUSE  - USDA</v>
          </cell>
          <cell r="C464">
            <v>983</v>
          </cell>
          <cell r="D464">
            <v>7</v>
          </cell>
          <cell r="E464">
            <v>140.42857142857099</v>
          </cell>
        </row>
        <row r="465">
          <cell r="A465">
            <v>171017</v>
          </cell>
          <cell r="B465" t="str">
            <v>E MEADOW SCH</v>
          </cell>
          <cell r="C465">
            <v>400</v>
          </cell>
          <cell r="D465">
            <v>9</v>
          </cell>
          <cell r="E465">
            <v>44.4444444444444</v>
          </cell>
        </row>
        <row r="466">
          <cell r="A466">
            <v>171018</v>
          </cell>
          <cell r="B466" t="str">
            <v>E HAMPTON HIGH SCH</v>
          </cell>
          <cell r="C466">
            <v>733</v>
          </cell>
          <cell r="D466">
            <v>10</v>
          </cell>
          <cell r="E466">
            <v>73.3</v>
          </cell>
        </row>
        <row r="467">
          <cell r="A467">
            <v>171019</v>
          </cell>
          <cell r="B467" t="str">
            <v>SOULE RD SCH USDA</v>
          </cell>
          <cell r="C467">
            <v>224</v>
          </cell>
          <cell r="D467">
            <v>7</v>
          </cell>
          <cell r="E467">
            <v>32</v>
          </cell>
        </row>
        <row r="468">
          <cell r="A468">
            <v>171020</v>
          </cell>
          <cell r="B468" t="str">
            <v>STONY HILL SCH USDA</v>
          </cell>
          <cell r="C468">
            <v>174</v>
          </cell>
          <cell r="D468">
            <v>7</v>
          </cell>
          <cell r="E468">
            <v>24.8571428571429</v>
          </cell>
        </row>
        <row r="469">
          <cell r="A469">
            <v>171021</v>
          </cell>
          <cell r="B469" t="str">
            <v>WILBRAHAM MIDDLE SCHOOL</v>
          </cell>
          <cell r="C469">
            <v>163</v>
          </cell>
          <cell r="D469">
            <v>6</v>
          </cell>
          <cell r="E469">
            <v>27.1666666666667</v>
          </cell>
        </row>
        <row r="470">
          <cell r="A470">
            <v>171022</v>
          </cell>
          <cell r="B470" t="str">
            <v>MILE TREE SCHOOL - USDA</v>
          </cell>
          <cell r="C470">
            <v>247</v>
          </cell>
          <cell r="D470">
            <v>7</v>
          </cell>
          <cell r="E470">
            <v>35.285714285714299</v>
          </cell>
        </row>
        <row r="471">
          <cell r="A471">
            <v>171023</v>
          </cell>
          <cell r="B471" t="str">
            <v>MINNECHAUG REGIONAL HIGH</v>
          </cell>
          <cell r="C471">
            <v>828</v>
          </cell>
          <cell r="D471">
            <v>8</v>
          </cell>
          <cell r="E471">
            <v>103.5</v>
          </cell>
        </row>
        <row r="472">
          <cell r="A472">
            <v>171024</v>
          </cell>
          <cell r="B472" t="str">
            <v>GREEN MEADOWS SCHOOL - U</v>
          </cell>
          <cell r="C472">
            <v>156</v>
          </cell>
          <cell r="D472">
            <v>6</v>
          </cell>
          <cell r="E472">
            <v>26</v>
          </cell>
        </row>
        <row r="473">
          <cell r="A473">
            <v>171025</v>
          </cell>
          <cell r="B473" t="str">
            <v>LEE ELEMENTARY SCH</v>
          </cell>
          <cell r="C473">
            <v>116</v>
          </cell>
          <cell r="D473">
            <v>4</v>
          </cell>
          <cell r="E473">
            <v>29</v>
          </cell>
        </row>
        <row r="474">
          <cell r="A474">
            <v>171026</v>
          </cell>
          <cell r="B474" t="str">
            <v>LEE MIDDLE AND HIGH SCH</v>
          </cell>
          <cell r="C474">
            <v>146</v>
          </cell>
          <cell r="D474">
            <v>6</v>
          </cell>
          <cell r="E474">
            <v>24.3333333333333</v>
          </cell>
        </row>
        <row r="475">
          <cell r="A475">
            <v>171027</v>
          </cell>
          <cell r="B475" t="str">
            <v>MORRIS ELEMENTARY SCH</v>
          </cell>
          <cell r="C475">
            <v>56</v>
          </cell>
          <cell r="D475">
            <v>2</v>
          </cell>
          <cell r="E475">
            <v>28</v>
          </cell>
        </row>
        <row r="476">
          <cell r="A476">
            <v>171028</v>
          </cell>
          <cell r="B476" t="str">
            <v>LENOX MEMORIAL MIDDLE</v>
          </cell>
          <cell r="C476">
            <v>171</v>
          </cell>
          <cell r="D476">
            <v>6</v>
          </cell>
          <cell r="E476">
            <v>28.5</v>
          </cell>
        </row>
        <row r="477">
          <cell r="A477">
            <v>171029</v>
          </cell>
          <cell r="B477" t="str">
            <v>BELCHERTOWN HIGH SCH</v>
          </cell>
          <cell r="C477">
            <v>289</v>
          </cell>
          <cell r="D477">
            <v>7</v>
          </cell>
          <cell r="E477">
            <v>41.285714285714299</v>
          </cell>
        </row>
        <row r="478">
          <cell r="A478">
            <v>171030</v>
          </cell>
          <cell r="B478" t="str">
            <v>JABISH BROOK MIDDLE SCH</v>
          </cell>
          <cell r="C478">
            <v>214</v>
          </cell>
          <cell r="D478">
            <v>6</v>
          </cell>
          <cell r="E478">
            <v>35.6666666666667</v>
          </cell>
        </row>
        <row r="479">
          <cell r="A479">
            <v>171031</v>
          </cell>
          <cell r="B479" t="str">
            <v>CHESTNUT HILL COMMUNITY</v>
          </cell>
          <cell r="C479">
            <v>334</v>
          </cell>
          <cell r="D479">
            <v>7</v>
          </cell>
          <cell r="E479">
            <v>47.714285714285701</v>
          </cell>
        </row>
        <row r="480">
          <cell r="A480">
            <v>171032</v>
          </cell>
          <cell r="B480" t="str">
            <v>SWIFT RIVER ELEMENTARY</v>
          </cell>
          <cell r="C480">
            <v>354</v>
          </cell>
          <cell r="D480">
            <v>7</v>
          </cell>
          <cell r="E480">
            <v>50.571428571428598</v>
          </cell>
        </row>
        <row r="481">
          <cell r="A481">
            <v>171033</v>
          </cell>
          <cell r="B481" t="str">
            <v>COLD SPRING SCHOOL - USD</v>
          </cell>
          <cell r="C481">
            <v>162</v>
          </cell>
          <cell r="D481">
            <v>5</v>
          </cell>
          <cell r="E481">
            <v>32.4</v>
          </cell>
        </row>
        <row r="482">
          <cell r="A482">
            <v>171034</v>
          </cell>
          <cell r="B482" t="str">
            <v>HILLCREST ACADEMY - USDA</v>
          </cell>
          <cell r="C482">
            <v>330</v>
          </cell>
          <cell r="D482">
            <v>6</v>
          </cell>
          <cell r="E482">
            <v>55</v>
          </cell>
        </row>
        <row r="483">
          <cell r="A483">
            <v>171035</v>
          </cell>
          <cell r="B483" t="str">
            <v>SMK ELEMENTARY SCH</v>
          </cell>
          <cell r="C483">
            <v>148</v>
          </cell>
          <cell r="D483">
            <v>4</v>
          </cell>
          <cell r="E483">
            <v>37</v>
          </cell>
        </row>
        <row r="484">
          <cell r="A484">
            <v>171036</v>
          </cell>
          <cell r="B484" t="str">
            <v>WARE MIDDLE SCH USDA</v>
          </cell>
          <cell r="C484">
            <v>112</v>
          </cell>
          <cell r="D484">
            <v>3</v>
          </cell>
          <cell r="E484">
            <v>37.3333333333333</v>
          </cell>
        </row>
        <row r="485">
          <cell r="A485">
            <v>171037</v>
          </cell>
          <cell r="B485" t="str">
            <v>WARE JR SR HIGH SCH</v>
          </cell>
          <cell r="C485">
            <v>263.91699999999997</v>
          </cell>
          <cell r="D485">
            <v>7</v>
          </cell>
          <cell r="E485">
            <v>37.702428571428598</v>
          </cell>
        </row>
        <row r="486">
          <cell r="A486">
            <v>171038</v>
          </cell>
          <cell r="B486" t="str">
            <v>TURNERS FALLS HIGH SCH</v>
          </cell>
          <cell r="C486">
            <v>586</v>
          </cell>
          <cell r="D486">
            <v>4</v>
          </cell>
          <cell r="E486">
            <v>146.5</v>
          </cell>
        </row>
        <row r="487">
          <cell r="A487">
            <v>171039</v>
          </cell>
          <cell r="B487" t="str">
            <v>LOWER PIONEER VALLEY CAR</v>
          </cell>
          <cell r="C487">
            <v>20</v>
          </cell>
          <cell r="D487">
            <v>1</v>
          </cell>
          <cell r="E487">
            <v>20</v>
          </cell>
        </row>
        <row r="488">
          <cell r="A488">
            <v>171040</v>
          </cell>
          <cell r="B488" t="str">
            <v>MOHAWK TRAIL REGIONAL</v>
          </cell>
          <cell r="C488">
            <v>552</v>
          </cell>
          <cell r="D488">
            <v>9</v>
          </cell>
          <cell r="E488">
            <v>61.3333333333333</v>
          </cell>
        </row>
        <row r="489">
          <cell r="A489">
            <v>171041</v>
          </cell>
          <cell r="B489" t="str">
            <v>HAWLEMONT REGIONAL SCH</v>
          </cell>
          <cell r="C489">
            <v>264</v>
          </cell>
          <cell r="D489">
            <v>9</v>
          </cell>
          <cell r="E489">
            <v>29.3333333333333</v>
          </cell>
        </row>
        <row r="490">
          <cell r="A490">
            <v>171042</v>
          </cell>
          <cell r="B490" t="str">
            <v>MCCANN TECHNICAL SCH</v>
          </cell>
          <cell r="C490">
            <v>498</v>
          </cell>
          <cell r="D490">
            <v>9</v>
          </cell>
          <cell r="E490">
            <v>55.3333333333333</v>
          </cell>
        </row>
        <row r="491">
          <cell r="A491">
            <v>171043</v>
          </cell>
          <cell r="B491" t="str">
            <v>PITTSFIELD SCH</v>
          </cell>
          <cell r="C491">
            <v>3730</v>
          </cell>
          <cell r="D491">
            <v>10</v>
          </cell>
          <cell r="E491">
            <v>373</v>
          </cell>
        </row>
        <row r="492">
          <cell r="A492">
            <v>171044</v>
          </cell>
          <cell r="B492" t="str">
            <v>NEW HINGHAM REGIONAL ELE</v>
          </cell>
          <cell r="C492">
            <v>142</v>
          </cell>
          <cell r="D492">
            <v>7</v>
          </cell>
          <cell r="E492">
            <v>20.285714285714299</v>
          </cell>
        </row>
        <row r="493">
          <cell r="A493">
            <v>171045</v>
          </cell>
          <cell r="B493" t="str">
            <v>ANNE T DUNPHY SCHOOL - U</v>
          </cell>
          <cell r="C493">
            <v>131</v>
          </cell>
          <cell r="D493">
            <v>8</v>
          </cell>
          <cell r="E493">
            <v>16.375</v>
          </cell>
        </row>
        <row r="494">
          <cell r="A494">
            <v>171046</v>
          </cell>
          <cell r="B494" t="str">
            <v>18 DEGREES INC - USDA</v>
          </cell>
          <cell r="C494">
            <v>98</v>
          </cell>
          <cell r="D494">
            <v>5</v>
          </cell>
          <cell r="E494">
            <v>19.600000000000001</v>
          </cell>
        </row>
        <row r="495">
          <cell r="A495">
            <v>171047</v>
          </cell>
          <cell r="B495" t="str">
            <v>SWIFT RIVER ELEMENTARY</v>
          </cell>
          <cell r="C495">
            <v>88</v>
          </cell>
          <cell r="D495">
            <v>3</v>
          </cell>
          <cell r="E495">
            <v>29.3333333333333</v>
          </cell>
        </row>
        <row r="496">
          <cell r="A496">
            <v>171048</v>
          </cell>
          <cell r="B496" t="str">
            <v>HADLEY ELEMENTARY SCHOOL</v>
          </cell>
          <cell r="C496">
            <v>222</v>
          </cell>
          <cell r="D496">
            <v>8</v>
          </cell>
          <cell r="E496">
            <v>27.75</v>
          </cell>
        </row>
        <row r="497">
          <cell r="A497">
            <v>171049</v>
          </cell>
          <cell r="B497" t="str">
            <v>HOPKINS ACADEMY - USDA</v>
          </cell>
          <cell r="C497">
            <v>198</v>
          </cell>
          <cell r="D497">
            <v>9</v>
          </cell>
          <cell r="E497">
            <v>22</v>
          </cell>
        </row>
        <row r="498">
          <cell r="A498">
            <v>171050</v>
          </cell>
          <cell r="B498" t="str">
            <v>MONSON HIGH SCH USDA</v>
          </cell>
          <cell r="C498">
            <v>115</v>
          </cell>
          <cell r="D498">
            <v>5</v>
          </cell>
          <cell r="E498">
            <v>23</v>
          </cell>
        </row>
        <row r="499">
          <cell r="A499">
            <v>171051</v>
          </cell>
          <cell r="B499" t="str">
            <v>QUARRY HILL COMMUNITY SCH</v>
          </cell>
          <cell r="C499">
            <v>171</v>
          </cell>
          <cell r="D499">
            <v>6</v>
          </cell>
          <cell r="E499">
            <v>28.5</v>
          </cell>
        </row>
        <row r="500">
          <cell r="A500">
            <v>171052</v>
          </cell>
          <cell r="B500" t="str">
            <v>GRANITE VALLEY SCH</v>
          </cell>
          <cell r="C500">
            <v>275</v>
          </cell>
          <cell r="D500">
            <v>8</v>
          </cell>
          <cell r="E500">
            <v>34.375</v>
          </cell>
        </row>
        <row r="501">
          <cell r="A501">
            <v>171053</v>
          </cell>
          <cell r="B501" t="str">
            <v>CLARKSBURG ELEMENTARY SC</v>
          </cell>
          <cell r="C501">
            <v>362</v>
          </cell>
          <cell r="D501">
            <v>8</v>
          </cell>
          <cell r="E501">
            <v>45.25</v>
          </cell>
        </row>
        <row r="502">
          <cell r="A502">
            <v>171054</v>
          </cell>
          <cell r="B502" t="str">
            <v>SAINT AGNES ACADEMY</v>
          </cell>
          <cell r="C502">
            <v>22</v>
          </cell>
          <cell r="D502">
            <v>1</v>
          </cell>
          <cell r="E502">
            <v>22</v>
          </cell>
        </row>
        <row r="503">
          <cell r="A503">
            <v>171055</v>
          </cell>
          <cell r="B503" t="str">
            <v>ROWE ELEMENTARY SCH</v>
          </cell>
          <cell r="C503">
            <v>226</v>
          </cell>
          <cell r="D503">
            <v>11</v>
          </cell>
          <cell r="E503">
            <v>20.545454545454501</v>
          </cell>
        </row>
        <row r="504">
          <cell r="A504">
            <v>171056</v>
          </cell>
          <cell r="B504" t="str">
            <v>ERVING ELEMENTARY SCHOOL</v>
          </cell>
          <cell r="C504">
            <v>126</v>
          </cell>
          <cell r="D504">
            <v>5</v>
          </cell>
          <cell r="E504">
            <v>25.2</v>
          </cell>
        </row>
        <row r="505">
          <cell r="A505">
            <v>171057</v>
          </cell>
          <cell r="B505" t="str">
            <v>SMITH VOCATIONAL AND AGR</v>
          </cell>
          <cell r="C505">
            <v>552</v>
          </cell>
          <cell r="D505">
            <v>12</v>
          </cell>
          <cell r="E505">
            <v>46</v>
          </cell>
        </row>
        <row r="506">
          <cell r="A506">
            <v>171059</v>
          </cell>
          <cell r="B506" t="str">
            <v>FARMINGTON RIVER REGIONA</v>
          </cell>
          <cell r="C506">
            <v>60</v>
          </cell>
          <cell r="D506">
            <v>5</v>
          </cell>
          <cell r="E506">
            <v>12</v>
          </cell>
        </row>
        <row r="507">
          <cell r="A507">
            <v>171060</v>
          </cell>
          <cell r="B507" t="str">
            <v>SPRINGFIELD CNC WAREHOUSE</v>
          </cell>
          <cell r="C507">
            <v>6905</v>
          </cell>
          <cell r="D507">
            <v>11</v>
          </cell>
          <cell r="E507">
            <v>627.72727272727298</v>
          </cell>
        </row>
        <row r="508">
          <cell r="A508">
            <v>171061</v>
          </cell>
          <cell r="B508" t="str">
            <v>SOUTHWICK REGIONAL SCH</v>
          </cell>
          <cell r="C508">
            <v>385</v>
          </cell>
          <cell r="D508">
            <v>10</v>
          </cell>
          <cell r="E508">
            <v>38.5</v>
          </cell>
        </row>
        <row r="509">
          <cell r="A509">
            <v>171062</v>
          </cell>
          <cell r="B509" t="str">
            <v>POWDER MILL SCH USDA</v>
          </cell>
          <cell r="C509">
            <v>248</v>
          </cell>
          <cell r="D509">
            <v>7</v>
          </cell>
          <cell r="E509">
            <v>35.428571428571402</v>
          </cell>
        </row>
        <row r="510">
          <cell r="A510">
            <v>171063</v>
          </cell>
          <cell r="B510" t="str">
            <v>WOODLAND SCH USDA</v>
          </cell>
          <cell r="C510">
            <v>334</v>
          </cell>
          <cell r="D510">
            <v>9</v>
          </cell>
          <cell r="E510">
            <v>37.1111111111111</v>
          </cell>
        </row>
        <row r="511">
          <cell r="A511">
            <v>171064</v>
          </cell>
          <cell r="B511" t="str">
            <v>MT EVERETT REGIONAL SCH</v>
          </cell>
          <cell r="C511">
            <v>177</v>
          </cell>
          <cell r="D511">
            <v>5</v>
          </cell>
          <cell r="E511">
            <v>35.4</v>
          </cell>
        </row>
        <row r="512">
          <cell r="A512">
            <v>171065</v>
          </cell>
          <cell r="B512" t="str">
            <v>AGAWAM HIGH SCHOOL - USD</v>
          </cell>
          <cell r="C512">
            <v>254</v>
          </cell>
          <cell r="D512">
            <v>6</v>
          </cell>
          <cell r="E512">
            <v>42.3333333333333</v>
          </cell>
        </row>
        <row r="513">
          <cell r="A513">
            <v>171066</v>
          </cell>
          <cell r="B513" t="str">
            <v>AGAWAM JUNIOR HIGH SCH</v>
          </cell>
          <cell r="C513">
            <v>442</v>
          </cell>
          <cell r="D513">
            <v>8</v>
          </cell>
          <cell r="E513">
            <v>55.25</v>
          </cell>
        </row>
        <row r="514">
          <cell r="A514">
            <v>171067</v>
          </cell>
          <cell r="B514" t="str">
            <v>ROBERTA DOERING MIDDLE</v>
          </cell>
          <cell r="C514">
            <v>209</v>
          </cell>
          <cell r="D514">
            <v>6</v>
          </cell>
          <cell r="E514">
            <v>34.8333333333333</v>
          </cell>
        </row>
        <row r="515">
          <cell r="A515">
            <v>171068</v>
          </cell>
          <cell r="B515" t="str">
            <v>ROBINSON PARK SCHOOL - U</v>
          </cell>
          <cell r="C515">
            <v>268</v>
          </cell>
          <cell r="D515">
            <v>8</v>
          </cell>
          <cell r="E515">
            <v>33.5</v>
          </cell>
        </row>
        <row r="516">
          <cell r="A516">
            <v>171076</v>
          </cell>
          <cell r="B516" t="str">
            <v>CHICOPEE HIGH SCH USDA</v>
          </cell>
          <cell r="C516">
            <v>2138</v>
          </cell>
          <cell r="D516">
            <v>9</v>
          </cell>
          <cell r="E516">
            <v>237.555555555556</v>
          </cell>
        </row>
        <row r="517">
          <cell r="A517">
            <v>171078</v>
          </cell>
          <cell r="B517" t="str">
            <v>FAIRVIEW ELEMENTARY SCHO</v>
          </cell>
          <cell r="C517">
            <v>993</v>
          </cell>
          <cell r="D517">
            <v>6</v>
          </cell>
          <cell r="E517">
            <v>165.5</v>
          </cell>
        </row>
        <row r="518">
          <cell r="A518">
            <v>171084</v>
          </cell>
          <cell r="B518" t="str">
            <v>LEVERETT ELEMENTARY SCHO</v>
          </cell>
          <cell r="C518">
            <v>23</v>
          </cell>
          <cell r="D518">
            <v>1</v>
          </cell>
          <cell r="E518">
            <v>23</v>
          </cell>
        </row>
        <row r="519">
          <cell r="A519">
            <v>171085</v>
          </cell>
          <cell r="B519" t="str">
            <v>WAHCONAH HIGH SCHOOL - U</v>
          </cell>
          <cell r="C519">
            <v>156</v>
          </cell>
          <cell r="D519">
            <v>1</v>
          </cell>
          <cell r="E519">
            <v>156</v>
          </cell>
        </row>
        <row r="520">
          <cell r="A520">
            <v>171087</v>
          </cell>
          <cell r="B520" t="str">
            <v>KITTREDGE ELEMENTARY SCH</v>
          </cell>
          <cell r="C520">
            <v>169</v>
          </cell>
          <cell r="D520">
            <v>1</v>
          </cell>
          <cell r="E520">
            <v>169</v>
          </cell>
        </row>
        <row r="521">
          <cell r="A521">
            <v>171088</v>
          </cell>
          <cell r="B521" t="str">
            <v>CRANEVILLE ELEMENTARY SC</v>
          </cell>
          <cell r="C521">
            <v>171</v>
          </cell>
          <cell r="D521">
            <v>1</v>
          </cell>
          <cell r="E521">
            <v>171</v>
          </cell>
        </row>
        <row r="522">
          <cell r="A522">
            <v>171090</v>
          </cell>
          <cell r="B522" t="str">
            <v>CENTER ELEMENTARY SCH</v>
          </cell>
          <cell r="C522">
            <v>144</v>
          </cell>
          <cell r="D522">
            <v>2</v>
          </cell>
          <cell r="E522">
            <v>72</v>
          </cell>
        </row>
        <row r="523">
          <cell r="A523">
            <v>171094</v>
          </cell>
          <cell r="B523" t="str">
            <v>LONGMEADOW HIGH SCHOOL</v>
          </cell>
          <cell r="C523">
            <v>1503</v>
          </cell>
          <cell r="D523">
            <v>8</v>
          </cell>
          <cell r="E523">
            <v>187.875</v>
          </cell>
        </row>
        <row r="524">
          <cell r="A524">
            <v>171095</v>
          </cell>
          <cell r="B524" t="str">
            <v>CONWAY GRAMMAR SCH</v>
          </cell>
          <cell r="C524">
            <v>93</v>
          </cell>
          <cell r="D524">
            <v>4</v>
          </cell>
          <cell r="E524">
            <v>23.25</v>
          </cell>
        </row>
        <row r="525">
          <cell r="A525">
            <v>171096</v>
          </cell>
          <cell r="B525" t="str">
            <v>DEERFIELD ELEMENTARY SCH</v>
          </cell>
          <cell r="C525">
            <v>283</v>
          </cell>
          <cell r="D525">
            <v>8</v>
          </cell>
          <cell r="E525">
            <v>35.375</v>
          </cell>
        </row>
        <row r="526">
          <cell r="A526">
            <v>171097</v>
          </cell>
          <cell r="B526" t="str">
            <v>FRONTIER REGIONAL SCH</v>
          </cell>
          <cell r="C526">
            <v>277</v>
          </cell>
          <cell r="D526">
            <v>6</v>
          </cell>
          <cell r="E526">
            <v>46.1666666666667</v>
          </cell>
        </row>
        <row r="527">
          <cell r="A527">
            <v>171098</v>
          </cell>
          <cell r="B527" t="str">
            <v>SUNDERLAND ELEMENTARY</v>
          </cell>
          <cell r="C527">
            <v>218</v>
          </cell>
          <cell r="D527">
            <v>6</v>
          </cell>
          <cell r="E527">
            <v>36.3333333333333</v>
          </cell>
        </row>
        <row r="528">
          <cell r="A528">
            <v>171099</v>
          </cell>
          <cell r="B528" t="str">
            <v>WHATELY ELEMENTARY SCH</v>
          </cell>
          <cell r="C528">
            <v>172</v>
          </cell>
          <cell r="D528">
            <v>5</v>
          </cell>
          <cell r="E528">
            <v>34.4</v>
          </cell>
        </row>
        <row r="529">
          <cell r="A529">
            <v>171100</v>
          </cell>
          <cell r="B529" t="str">
            <v>HOLYOKE PUBLIC SCH     W</v>
          </cell>
          <cell r="C529">
            <v>3419</v>
          </cell>
          <cell r="D529">
            <v>9</v>
          </cell>
          <cell r="E529">
            <v>379.88888888888903</v>
          </cell>
        </row>
        <row r="530">
          <cell r="A530">
            <v>171101</v>
          </cell>
          <cell r="B530" t="str">
            <v>AMHERST HIGH SCHOOL - US</v>
          </cell>
          <cell r="C530">
            <v>314</v>
          </cell>
          <cell r="D530">
            <v>9</v>
          </cell>
          <cell r="E530">
            <v>34.8888888888889</v>
          </cell>
        </row>
        <row r="531">
          <cell r="A531">
            <v>171102</v>
          </cell>
          <cell r="B531" t="str">
            <v>AMHERST MIDDLE SCH</v>
          </cell>
          <cell r="C531">
            <v>454</v>
          </cell>
          <cell r="D531">
            <v>10</v>
          </cell>
          <cell r="E531">
            <v>45.4</v>
          </cell>
        </row>
        <row r="532">
          <cell r="A532">
            <v>171103</v>
          </cell>
          <cell r="B532" t="str">
            <v>CROCKER FARM ELEMENTARY</v>
          </cell>
          <cell r="C532">
            <v>211</v>
          </cell>
          <cell r="D532">
            <v>8</v>
          </cell>
          <cell r="E532">
            <v>26.375</v>
          </cell>
        </row>
        <row r="533">
          <cell r="A533">
            <v>171104</v>
          </cell>
          <cell r="B533" t="str">
            <v>FORT RIVER ELEMENTARY</v>
          </cell>
          <cell r="C533">
            <v>224</v>
          </cell>
          <cell r="D533">
            <v>9</v>
          </cell>
          <cell r="E533">
            <v>24.8888888888889</v>
          </cell>
        </row>
        <row r="534">
          <cell r="A534">
            <v>171105</v>
          </cell>
          <cell r="B534" t="str">
            <v>WILDWOOD ELEMENTRY</v>
          </cell>
          <cell r="C534">
            <v>227</v>
          </cell>
          <cell r="D534">
            <v>9</v>
          </cell>
          <cell r="E534">
            <v>25.2222222222222</v>
          </cell>
        </row>
        <row r="535">
          <cell r="A535">
            <v>171106</v>
          </cell>
          <cell r="B535" t="str">
            <v>PELHAM SCHOOLS-AMHERST MS</v>
          </cell>
          <cell r="C535">
            <v>117</v>
          </cell>
          <cell r="D535">
            <v>5</v>
          </cell>
          <cell r="E535">
            <v>23.4</v>
          </cell>
        </row>
        <row r="536">
          <cell r="A536">
            <v>171107</v>
          </cell>
          <cell r="B536" t="str">
            <v>GATEWAY REGIONAL HIGH SCH</v>
          </cell>
          <cell r="C536">
            <v>771</v>
          </cell>
          <cell r="D536">
            <v>11</v>
          </cell>
          <cell r="E536">
            <v>70.090909090909093</v>
          </cell>
        </row>
        <row r="537">
          <cell r="A537">
            <v>171108</v>
          </cell>
          <cell r="B537" t="str">
            <v>SHUTESBURY ELEMENTARY</v>
          </cell>
          <cell r="C537">
            <v>227</v>
          </cell>
          <cell r="D537">
            <v>9</v>
          </cell>
          <cell r="E537">
            <v>25.2222222222222</v>
          </cell>
        </row>
        <row r="538">
          <cell r="A538">
            <v>171109</v>
          </cell>
          <cell r="B538" t="str">
            <v>PALMER HIGH SCH USDA</v>
          </cell>
          <cell r="C538">
            <v>323</v>
          </cell>
          <cell r="D538">
            <v>5</v>
          </cell>
          <cell r="E538">
            <v>64.599999999999994</v>
          </cell>
        </row>
        <row r="539">
          <cell r="A539">
            <v>171110</v>
          </cell>
          <cell r="B539" t="str">
            <v>OLD MILL POND SCHOOL - U</v>
          </cell>
          <cell r="C539">
            <v>238</v>
          </cell>
          <cell r="D539">
            <v>4</v>
          </cell>
          <cell r="E539">
            <v>59.5</v>
          </cell>
        </row>
        <row r="540">
          <cell r="A540">
            <v>171111</v>
          </cell>
          <cell r="B540" t="str">
            <v>LUDLOW HIGH SCH USDA</v>
          </cell>
          <cell r="C540">
            <v>552</v>
          </cell>
          <cell r="D540">
            <v>7</v>
          </cell>
          <cell r="E540">
            <v>78.857142857142904</v>
          </cell>
        </row>
        <row r="541">
          <cell r="A541">
            <v>171112</v>
          </cell>
          <cell r="B541" t="str">
            <v>PAUL R BAIRD MIDDLE SCH</v>
          </cell>
          <cell r="C541">
            <v>596</v>
          </cell>
          <cell r="D541">
            <v>7</v>
          </cell>
          <cell r="E541">
            <v>85.142857142857096</v>
          </cell>
        </row>
        <row r="542">
          <cell r="A542">
            <v>171114</v>
          </cell>
          <cell r="B542" t="str">
            <v>EAST STREET SCH USDA</v>
          </cell>
          <cell r="C542">
            <v>485</v>
          </cell>
          <cell r="D542">
            <v>8</v>
          </cell>
          <cell r="E542">
            <v>60.625</v>
          </cell>
        </row>
        <row r="543">
          <cell r="A543">
            <v>171116</v>
          </cell>
          <cell r="B543" t="str">
            <v>ST. JOHN THE BAPTIST SCH</v>
          </cell>
          <cell r="C543">
            <v>325</v>
          </cell>
          <cell r="D543">
            <v>8</v>
          </cell>
          <cell r="E543">
            <v>40.625</v>
          </cell>
        </row>
        <row r="544">
          <cell r="A544">
            <v>171117</v>
          </cell>
          <cell r="B544" t="str">
            <v>GABRIEL ABBOTT MEMORIAL</v>
          </cell>
          <cell r="C544">
            <v>60</v>
          </cell>
          <cell r="D544">
            <v>3</v>
          </cell>
          <cell r="E544">
            <v>20</v>
          </cell>
        </row>
        <row r="545">
          <cell r="A545">
            <v>171118</v>
          </cell>
          <cell r="B545" t="str">
            <v>HOOSAC VALLEY MIDDLE &amp; H</v>
          </cell>
          <cell r="C545">
            <v>388</v>
          </cell>
          <cell r="D545">
            <v>8</v>
          </cell>
          <cell r="E545">
            <v>48.5</v>
          </cell>
        </row>
        <row r="546">
          <cell r="A546">
            <v>171119</v>
          </cell>
          <cell r="B546" t="str">
            <v>BRAYTON ELEMENTARY SCH</v>
          </cell>
          <cell r="C546">
            <v>313</v>
          </cell>
          <cell r="D546">
            <v>8</v>
          </cell>
          <cell r="E546">
            <v>39.125</v>
          </cell>
        </row>
        <row r="547">
          <cell r="A547">
            <v>171120</v>
          </cell>
          <cell r="B547" t="str">
            <v>COLEGROVE PARK ELEMENTARY</v>
          </cell>
          <cell r="C547">
            <v>291</v>
          </cell>
          <cell r="D547">
            <v>7</v>
          </cell>
          <cell r="E547">
            <v>41.571428571428598</v>
          </cell>
        </row>
        <row r="548">
          <cell r="A548">
            <v>171121</v>
          </cell>
          <cell r="B548" t="str">
            <v>DRURY HIGH SCH USDA</v>
          </cell>
          <cell r="C548">
            <v>354</v>
          </cell>
          <cell r="D548">
            <v>8</v>
          </cell>
          <cell r="E548">
            <v>44.25</v>
          </cell>
        </row>
        <row r="549">
          <cell r="A549">
            <v>171122</v>
          </cell>
          <cell r="B549" t="str">
            <v>GREYLOCK ELEMENTARY SCH</v>
          </cell>
          <cell r="C549">
            <v>293</v>
          </cell>
          <cell r="D549">
            <v>8</v>
          </cell>
          <cell r="E549">
            <v>36.625</v>
          </cell>
        </row>
        <row r="550">
          <cell r="A550">
            <v>171123</v>
          </cell>
          <cell r="B550" t="str">
            <v>PATHINDER RTVHS - USDA</v>
          </cell>
          <cell r="C550">
            <v>651</v>
          </cell>
          <cell r="D550">
            <v>8</v>
          </cell>
          <cell r="E550">
            <v>81.375</v>
          </cell>
        </row>
        <row r="551">
          <cell r="A551">
            <v>171124</v>
          </cell>
          <cell r="B551" t="str">
            <v>PIONEER VALLEY REGIONAL</v>
          </cell>
          <cell r="C551">
            <v>464</v>
          </cell>
          <cell r="D551">
            <v>10</v>
          </cell>
          <cell r="E551">
            <v>46.4</v>
          </cell>
        </row>
        <row r="552">
          <cell r="A552">
            <v>171125</v>
          </cell>
          <cell r="B552" t="str">
            <v>BERNARDSTON ELEMENTARY</v>
          </cell>
          <cell r="C552">
            <v>94</v>
          </cell>
          <cell r="D552">
            <v>3</v>
          </cell>
          <cell r="E552">
            <v>31.3333333333333</v>
          </cell>
        </row>
        <row r="553">
          <cell r="A553">
            <v>171126</v>
          </cell>
          <cell r="B553" t="str">
            <v>NORTHFIELD ELEMENTARY SCH</v>
          </cell>
          <cell r="C553">
            <v>91</v>
          </cell>
          <cell r="D553">
            <v>3</v>
          </cell>
          <cell r="E553">
            <v>30.3333333333333</v>
          </cell>
        </row>
        <row r="554">
          <cell r="A554">
            <v>171127</v>
          </cell>
          <cell r="B554" t="str">
            <v>LANESBOROUGH ELEMENTARY</v>
          </cell>
          <cell r="C554">
            <v>139</v>
          </cell>
          <cell r="D554">
            <v>4</v>
          </cell>
          <cell r="E554">
            <v>34.75</v>
          </cell>
        </row>
        <row r="555">
          <cell r="A555">
            <v>171128</v>
          </cell>
          <cell r="B555" t="str">
            <v>MOUNT GREYLOCK REGIONAL</v>
          </cell>
          <cell r="C555">
            <v>399</v>
          </cell>
          <cell r="D555">
            <v>8</v>
          </cell>
          <cell r="E555">
            <v>49.875</v>
          </cell>
        </row>
        <row r="556">
          <cell r="A556">
            <v>171129</v>
          </cell>
          <cell r="B556" t="str">
            <v>WILLIAMSTOWN ELEMENTARY</v>
          </cell>
          <cell r="C556">
            <v>178</v>
          </cell>
          <cell r="D556">
            <v>5</v>
          </cell>
          <cell r="E556">
            <v>35.6</v>
          </cell>
        </row>
        <row r="557">
          <cell r="A557">
            <v>171131</v>
          </cell>
          <cell r="B557" t="str">
            <v>HAMPSHIRE REGIONAL HIGH</v>
          </cell>
          <cell r="C557">
            <v>456</v>
          </cell>
          <cell r="D557">
            <v>8</v>
          </cell>
          <cell r="E557">
            <v>57</v>
          </cell>
        </row>
        <row r="558">
          <cell r="A558">
            <v>171133</v>
          </cell>
          <cell r="B558" t="str">
            <v>WILLIAM E NORRIS SCH</v>
          </cell>
          <cell r="C558">
            <v>76</v>
          </cell>
          <cell r="D558">
            <v>1</v>
          </cell>
          <cell r="E558">
            <v>76</v>
          </cell>
        </row>
        <row r="559">
          <cell r="A559">
            <v>171134</v>
          </cell>
          <cell r="B559" t="str">
            <v>HOLLAND ELEMENTARY SCH</v>
          </cell>
          <cell r="C559">
            <v>244</v>
          </cell>
          <cell r="D559">
            <v>4</v>
          </cell>
          <cell r="E559">
            <v>61</v>
          </cell>
        </row>
        <row r="560">
          <cell r="A560">
            <v>171135</v>
          </cell>
          <cell r="B560" t="str">
            <v>NORTHAMPTON HIGH SCH</v>
          </cell>
          <cell r="C560">
            <v>1318</v>
          </cell>
          <cell r="D560">
            <v>9</v>
          </cell>
          <cell r="E560">
            <v>146.444444444444</v>
          </cell>
        </row>
        <row r="561">
          <cell r="A561">
            <v>171136</v>
          </cell>
          <cell r="B561" t="str">
            <v>MONUMENT MTN REGIONAL H</v>
          </cell>
          <cell r="C561">
            <v>48</v>
          </cell>
          <cell r="D561">
            <v>2</v>
          </cell>
          <cell r="E561">
            <v>24</v>
          </cell>
        </row>
        <row r="562">
          <cell r="A562">
            <v>171137</v>
          </cell>
          <cell r="B562" t="str">
            <v>ABNER GIBBS - USDA</v>
          </cell>
          <cell r="C562">
            <v>114</v>
          </cell>
          <cell r="D562">
            <v>5</v>
          </cell>
          <cell r="E562">
            <v>22.8</v>
          </cell>
        </row>
        <row r="563">
          <cell r="A563">
            <v>171138</v>
          </cell>
          <cell r="B563" t="str">
            <v>FRANKLIN AVE  - USDA</v>
          </cell>
          <cell r="C563">
            <v>155</v>
          </cell>
          <cell r="D563">
            <v>7</v>
          </cell>
          <cell r="E563">
            <v>22.1428571428571</v>
          </cell>
        </row>
        <row r="564">
          <cell r="A564">
            <v>171139</v>
          </cell>
          <cell r="B564" t="str">
            <v>HIGLAND ELEMENTRY  - USD</v>
          </cell>
          <cell r="C564">
            <v>136</v>
          </cell>
          <cell r="D564">
            <v>6</v>
          </cell>
          <cell r="E564">
            <v>22.6666666666667</v>
          </cell>
        </row>
        <row r="565">
          <cell r="A565">
            <v>171140</v>
          </cell>
          <cell r="B565" t="str">
            <v>MUNGER HILL  - USDA</v>
          </cell>
          <cell r="C565">
            <v>214</v>
          </cell>
          <cell r="D565">
            <v>8</v>
          </cell>
          <cell r="E565">
            <v>26.75</v>
          </cell>
        </row>
        <row r="566">
          <cell r="A566">
            <v>171141</v>
          </cell>
          <cell r="B566" t="str">
            <v>PAPER MILL  - USDA</v>
          </cell>
          <cell r="C566">
            <v>154</v>
          </cell>
          <cell r="D566">
            <v>5</v>
          </cell>
          <cell r="E566">
            <v>30.8</v>
          </cell>
        </row>
        <row r="567">
          <cell r="A567">
            <v>171142</v>
          </cell>
          <cell r="B567" t="str">
            <v>SOUTHAMPTON RD - USDA</v>
          </cell>
          <cell r="C567">
            <v>165</v>
          </cell>
          <cell r="D567">
            <v>9</v>
          </cell>
          <cell r="E567">
            <v>18.3333333333333</v>
          </cell>
        </row>
        <row r="568">
          <cell r="A568">
            <v>171143</v>
          </cell>
          <cell r="B568" t="str">
            <v>WESTFIELD HIGH SCH USDA</v>
          </cell>
          <cell r="C568">
            <v>351</v>
          </cell>
          <cell r="D568">
            <v>9</v>
          </cell>
          <cell r="E568">
            <v>39</v>
          </cell>
        </row>
        <row r="569">
          <cell r="A569">
            <v>171144</v>
          </cell>
          <cell r="B569" t="str">
            <v>INTERMEDIATE SCH USDA</v>
          </cell>
          <cell r="C569">
            <v>364</v>
          </cell>
          <cell r="D569">
            <v>7</v>
          </cell>
          <cell r="E569">
            <v>52</v>
          </cell>
        </row>
        <row r="570">
          <cell r="A570">
            <v>171145</v>
          </cell>
          <cell r="B570" t="str">
            <v>WESTFIELD MIDDLE SCH USDA</v>
          </cell>
          <cell r="C570">
            <v>772.66700000000003</v>
          </cell>
          <cell r="D570">
            <v>9</v>
          </cell>
          <cell r="E570">
            <v>85.851888888888894</v>
          </cell>
        </row>
        <row r="571">
          <cell r="A571">
            <v>171146</v>
          </cell>
          <cell r="B571" t="str">
            <v>TECHNICAL ACADEMY USDA</v>
          </cell>
          <cell r="C571">
            <v>388</v>
          </cell>
          <cell r="D571">
            <v>5</v>
          </cell>
          <cell r="E571">
            <v>77.599999999999994</v>
          </cell>
        </row>
        <row r="572">
          <cell r="A572">
            <v>171147</v>
          </cell>
          <cell r="B572" t="str">
            <v>BRIMFIELD ELEMENTARY SCH</v>
          </cell>
          <cell r="C572">
            <v>194</v>
          </cell>
          <cell r="D572">
            <v>5</v>
          </cell>
          <cell r="E572">
            <v>38.799999999999997</v>
          </cell>
        </row>
        <row r="573">
          <cell r="A573">
            <v>171148</v>
          </cell>
          <cell r="B573" t="str">
            <v>BROOKFIELD ELEMENTARY SCH</v>
          </cell>
          <cell r="C573">
            <v>230</v>
          </cell>
          <cell r="D573">
            <v>4</v>
          </cell>
          <cell r="E573">
            <v>57.5</v>
          </cell>
        </row>
        <row r="574">
          <cell r="A574">
            <v>171149</v>
          </cell>
          <cell r="B574" t="str">
            <v>BRIMFIELD ELEM SCH</v>
          </cell>
          <cell r="C574">
            <v>117</v>
          </cell>
          <cell r="D574">
            <v>3</v>
          </cell>
          <cell r="E574">
            <v>39</v>
          </cell>
        </row>
        <row r="575">
          <cell r="A575">
            <v>171150</v>
          </cell>
          <cell r="B575" t="str">
            <v>MA DEPT ELEMENTARY/SECOND</v>
          </cell>
          <cell r="C575">
            <v>39084</v>
          </cell>
          <cell r="D575">
            <v>9</v>
          </cell>
          <cell r="E575">
            <v>4342.6666666666697</v>
          </cell>
        </row>
        <row r="576">
          <cell r="A576">
            <v>171151</v>
          </cell>
          <cell r="B576" t="str">
            <v>HOOSAC VALLEY ELEM   USDA</v>
          </cell>
          <cell r="C576">
            <v>338</v>
          </cell>
          <cell r="D576">
            <v>8</v>
          </cell>
          <cell r="E576">
            <v>42.25</v>
          </cell>
        </row>
        <row r="577">
          <cell r="A577">
            <v>171172</v>
          </cell>
          <cell r="B577" t="str">
            <v>R H CONWELL ELEM SCH</v>
          </cell>
          <cell r="C577">
            <v>41</v>
          </cell>
          <cell r="D577">
            <v>2</v>
          </cell>
          <cell r="E577">
            <v>20.5</v>
          </cell>
        </row>
        <row r="578">
          <cell r="A578">
            <v>171173</v>
          </cell>
          <cell r="B578" t="str">
            <v>HARRIS BROOK ELEM SCH USD</v>
          </cell>
          <cell r="C578">
            <v>659</v>
          </cell>
          <cell r="D578">
            <v>7</v>
          </cell>
          <cell r="E578">
            <v>94.142857142857096</v>
          </cell>
        </row>
        <row r="579">
          <cell r="A579">
            <v>171174</v>
          </cell>
          <cell r="B579" t="str">
            <v>HATFIELD ELEM SCH</v>
          </cell>
          <cell r="C579">
            <v>173</v>
          </cell>
          <cell r="D579">
            <v>6</v>
          </cell>
          <cell r="E579">
            <v>28.8333333333333</v>
          </cell>
        </row>
        <row r="580">
          <cell r="A580">
            <v>171175</v>
          </cell>
          <cell r="B580" t="str">
            <v>SMITH ACADEMY</v>
          </cell>
          <cell r="C580">
            <v>53</v>
          </cell>
          <cell r="D580">
            <v>2</v>
          </cell>
          <cell r="E580">
            <v>26.5</v>
          </cell>
        </row>
        <row r="581">
          <cell r="A581">
            <v>171176</v>
          </cell>
          <cell r="B581" t="str">
            <v>BELCHERTOWN PUB.WORKS BLD</v>
          </cell>
          <cell r="C581">
            <v>114</v>
          </cell>
          <cell r="D581">
            <v>2</v>
          </cell>
          <cell r="E581">
            <v>57</v>
          </cell>
        </row>
        <row r="582">
          <cell r="A582" t="str">
            <v>Total</v>
          </cell>
          <cell r="B582" t="str">
            <v/>
          </cell>
          <cell r="C582">
            <v>93843.584000000003</v>
          </cell>
          <cell r="D582">
            <v>826</v>
          </cell>
          <cell r="E582">
            <v>12338.5405728716</v>
          </cell>
        </row>
        <row r="583">
          <cell r="A583" t="str">
            <v xml:space="preserve"> </v>
          </cell>
        </row>
        <row r="584">
          <cell r="A584" t="str">
            <v>Powered by Trackmax</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 Trend by Chain - 171 "/>
    </sheetNames>
    <sheetDataSet>
      <sheetData sheetId="0">
        <row r="1">
          <cell r="A1" t="str">
            <v>Specific Dates</v>
          </cell>
        </row>
        <row r="2">
          <cell r="A2" t="str">
            <v>09/01/2021 to 06/30/2022</v>
          </cell>
          <cell r="B2"/>
        </row>
        <row r="4">
          <cell r="A4" t="str">
            <v>Filters</v>
          </cell>
        </row>
        <row r="5">
          <cell r="A5" t="str">
            <v>Chain = '171 STATE OF MA USDA BROWN BX'</v>
          </cell>
        </row>
        <row r="7">
          <cell r="A7" t="str">
            <v>Customer Number</v>
          </cell>
          <cell r="B7" t="str">
            <v>Customer Name</v>
          </cell>
          <cell r="C7" t="str">
            <v># Cases Sold</v>
          </cell>
          <cell r="D7" t="str">
            <v># Stops</v>
          </cell>
          <cell r="E7" t="str">
            <v>Ave # Cases per stop</v>
          </cell>
        </row>
        <row r="8">
          <cell r="A8" t="str">
            <v>171001</v>
          </cell>
          <cell r="B8" t="str">
            <v>GREENFIELD MIDDLE SCH</v>
          </cell>
          <cell r="C8">
            <v>838</v>
          </cell>
          <cell r="D8">
            <v>5</v>
          </cell>
          <cell r="E8">
            <v>167.6</v>
          </cell>
        </row>
        <row r="9">
          <cell r="A9" t="str">
            <v>171002</v>
          </cell>
          <cell r="B9" t="str">
            <v>GREENFIELD HIGH SCH</v>
          </cell>
          <cell r="C9">
            <v>506</v>
          </cell>
          <cell r="D9">
            <v>5</v>
          </cell>
          <cell r="E9">
            <v>101.2</v>
          </cell>
        </row>
        <row r="10">
          <cell r="A10" t="str">
            <v>171003</v>
          </cell>
          <cell r="B10" t="str">
            <v>FRANKLIN COUNTY TECHNICAL</v>
          </cell>
          <cell r="C10">
            <v>602</v>
          </cell>
          <cell r="D10">
            <v>10</v>
          </cell>
          <cell r="E10">
            <v>60.2</v>
          </cell>
        </row>
        <row r="11">
          <cell r="A11" t="str">
            <v>171004</v>
          </cell>
          <cell r="B11" t="str">
            <v>SOUTH HADLEY HIGH SCHOOL</v>
          </cell>
          <cell r="C11">
            <v>417</v>
          </cell>
          <cell r="D11">
            <v>7</v>
          </cell>
          <cell r="E11">
            <v>59.571428571428598</v>
          </cell>
        </row>
        <row r="12">
          <cell r="A12" t="str">
            <v>171005</v>
          </cell>
          <cell r="B12" t="str">
            <v>S HADLEY MIDDLE SCH</v>
          </cell>
          <cell r="C12">
            <v>424</v>
          </cell>
          <cell r="D12">
            <v>7</v>
          </cell>
          <cell r="E12">
            <v>60.571428571428598</v>
          </cell>
        </row>
        <row r="13">
          <cell r="A13" t="str">
            <v>171006</v>
          </cell>
          <cell r="B13" t="str">
            <v>MOSIER ELEMENTARY - USDA</v>
          </cell>
          <cell r="C13">
            <v>238</v>
          </cell>
          <cell r="D13">
            <v>4</v>
          </cell>
          <cell r="E13">
            <v>59.5</v>
          </cell>
        </row>
        <row r="14">
          <cell r="A14" t="str">
            <v>171007</v>
          </cell>
          <cell r="B14" t="str">
            <v>PLAINS ELEMENTARY - USDA</v>
          </cell>
          <cell r="C14">
            <v>197</v>
          </cell>
          <cell r="D14">
            <v>4</v>
          </cell>
          <cell r="E14">
            <v>49.25</v>
          </cell>
        </row>
        <row r="15">
          <cell r="A15" t="str">
            <v>171008</v>
          </cell>
          <cell r="B15" t="str">
            <v>ST. STANISLAUS KOSTKA SC</v>
          </cell>
          <cell r="C15">
            <v>83</v>
          </cell>
          <cell r="D15">
            <v>3</v>
          </cell>
          <cell r="E15">
            <v>27.6666666666667</v>
          </cell>
        </row>
        <row r="16">
          <cell r="A16" t="str">
            <v>171009</v>
          </cell>
          <cell r="B16" t="str">
            <v>RICHMOND CONSOLIDATED SC</v>
          </cell>
          <cell r="C16">
            <v>228</v>
          </cell>
          <cell r="D16">
            <v>5</v>
          </cell>
          <cell r="E16">
            <v>45.6</v>
          </cell>
        </row>
        <row r="17">
          <cell r="A17" t="str">
            <v>171010</v>
          </cell>
          <cell r="B17" t="str">
            <v>E LONGMEADOW HIGH SCH</v>
          </cell>
          <cell r="C17">
            <v>332</v>
          </cell>
          <cell r="D17">
            <v>6</v>
          </cell>
          <cell r="E17">
            <v>55.3333333333333</v>
          </cell>
        </row>
        <row r="18">
          <cell r="A18" t="str">
            <v>171011</v>
          </cell>
          <cell r="B18" t="str">
            <v>BIRCHLAND PARK MIDDLE</v>
          </cell>
          <cell r="C18">
            <v>504</v>
          </cell>
          <cell r="D18">
            <v>7</v>
          </cell>
          <cell r="E18">
            <v>72</v>
          </cell>
        </row>
        <row r="19">
          <cell r="A19" t="str">
            <v>171012</v>
          </cell>
          <cell r="B19" t="str">
            <v>EAST LONGMEADOW MNT</v>
          </cell>
          <cell r="C19">
            <v>412</v>
          </cell>
          <cell r="D19">
            <v>7</v>
          </cell>
          <cell r="E19">
            <v>58.857142857142897</v>
          </cell>
        </row>
        <row r="20">
          <cell r="A20" t="str">
            <v>171013</v>
          </cell>
          <cell r="B20" t="str">
            <v>EAST LONGMEADOW MEADOWBR</v>
          </cell>
          <cell r="C20">
            <v>302</v>
          </cell>
          <cell r="D20">
            <v>5</v>
          </cell>
          <cell r="E20">
            <v>60.4</v>
          </cell>
        </row>
        <row r="21">
          <cell r="A21" t="str">
            <v>171016</v>
          </cell>
          <cell r="B21" t="str">
            <v>WAREHOUSE  - USDA</v>
          </cell>
          <cell r="C21">
            <v>983</v>
          </cell>
          <cell r="D21">
            <v>7</v>
          </cell>
          <cell r="E21">
            <v>140.42857142857099</v>
          </cell>
        </row>
        <row r="22">
          <cell r="A22" t="str">
            <v>171017</v>
          </cell>
          <cell r="B22" t="str">
            <v>E MEADOW SCH</v>
          </cell>
          <cell r="C22">
            <v>400</v>
          </cell>
          <cell r="D22">
            <v>9</v>
          </cell>
          <cell r="E22">
            <v>44.4444444444444</v>
          </cell>
        </row>
        <row r="23">
          <cell r="A23" t="str">
            <v>171018</v>
          </cell>
          <cell r="B23" t="str">
            <v>E HAMPTON HIGH SCH</v>
          </cell>
          <cell r="C23">
            <v>733</v>
          </cell>
          <cell r="D23">
            <v>10</v>
          </cell>
          <cell r="E23">
            <v>73.3</v>
          </cell>
        </row>
        <row r="24">
          <cell r="A24" t="str">
            <v>171019</v>
          </cell>
          <cell r="B24" t="str">
            <v>SOULE RD SCH USDA</v>
          </cell>
          <cell r="C24">
            <v>224</v>
          </cell>
          <cell r="D24">
            <v>7</v>
          </cell>
          <cell r="E24">
            <v>32</v>
          </cell>
        </row>
        <row r="25">
          <cell r="A25" t="str">
            <v>171020</v>
          </cell>
          <cell r="B25" t="str">
            <v>STONY HILL SCH USDA</v>
          </cell>
          <cell r="C25">
            <v>174</v>
          </cell>
          <cell r="D25">
            <v>7</v>
          </cell>
          <cell r="E25">
            <v>24.8571428571429</v>
          </cell>
        </row>
        <row r="26">
          <cell r="A26" t="str">
            <v>171021</v>
          </cell>
          <cell r="B26" t="str">
            <v>WILBRAHAM MIDDLE SCHOOL</v>
          </cell>
          <cell r="C26">
            <v>163</v>
          </cell>
          <cell r="D26">
            <v>6</v>
          </cell>
          <cell r="E26">
            <v>27.1666666666667</v>
          </cell>
        </row>
        <row r="27">
          <cell r="A27" t="str">
            <v>171022</v>
          </cell>
          <cell r="B27" t="str">
            <v>MILE TREE SCHOOL - USDA</v>
          </cell>
          <cell r="C27">
            <v>247</v>
          </cell>
          <cell r="D27">
            <v>7</v>
          </cell>
          <cell r="E27">
            <v>35.285714285714299</v>
          </cell>
        </row>
        <row r="28">
          <cell r="A28" t="str">
            <v>171023</v>
          </cell>
          <cell r="B28" t="str">
            <v>MINNECHAUG REGIONAL HIGH</v>
          </cell>
          <cell r="C28">
            <v>828</v>
          </cell>
          <cell r="D28">
            <v>8</v>
          </cell>
          <cell r="E28">
            <v>103.5</v>
          </cell>
        </row>
        <row r="29">
          <cell r="A29" t="str">
            <v>171024</v>
          </cell>
          <cell r="B29" t="str">
            <v>GREEN MEADOWS SCHOOL - U</v>
          </cell>
          <cell r="C29">
            <v>156</v>
          </cell>
          <cell r="D29">
            <v>6</v>
          </cell>
          <cell r="E29">
            <v>26</v>
          </cell>
        </row>
        <row r="30">
          <cell r="A30" t="str">
            <v>171025</v>
          </cell>
          <cell r="B30" t="str">
            <v>LEE ELEMENTARY SCH</v>
          </cell>
          <cell r="C30">
            <v>116</v>
          </cell>
          <cell r="D30">
            <v>4</v>
          </cell>
          <cell r="E30">
            <v>29</v>
          </cell>
        </row>
        <row r="31">
          <cell r="A31" t="str">
            <v>171026</v>
          </cell>
          <cell r="B31" t="str">
            <v>LEE MIDDLE AND HIGH SCH</v>
          </cell>
          <cell r="C31">
            <v>146</v>
          </cell>
          <cell r="D31">
            <v>6</v>
          </cell>
          <cell r="E31">
            <v>24.3333333333333</v>
          </cell>
        </row>
        <row r="32">
          <cell r="A32" t="str">
            <v>171027</v>
          </cell>
          <cell r="B32" t="str">
            <v>MORRIS ELEMENTARY SCH</v>
          </cell>
          <cell r="C32">
            <v>56</v>
          </cell>
          <cell r="D32">
            <v>2</v>
          </cell>
          <cell r="E32">
            <v>28</v>
          </cell>
        </row>
        <row r="33">
          <cell r="A33" t="str">
            <v>171028</v>
          </cell>
          <cell r="B33" t="str">
            <v>LENOX MEMORIAL MIDDLE</v>
          </cell>
          <cell r="C33">
            <v>171</v>
          </cell>
          <cell r="D33">
            <v>6</v>
          </cell>
          <cell r="E33">
            <v>28.5</v>
          </cell>
        </row>
        <row r="34">
          <cell r="A34" t="str">
            <v>171029</v>
          </cell>
          <cell r="B34" t="str">
            <v>BELCHERTOWN HIGH SCH</v>
          </cell>
          <cell r="C34">
            <v>289</v>
          </cell>
          <cell r="D34">
            <v>7</v>
          </cell>
          <cell r="E34">
            <v>41.285714285714299</v>
          </cell>
        </row>
        <row r="35">
          <cell r="A35" t="str">
            <v>171030</v>
          </cell>
          <cell r="B35" t="str">
            <v>JABISH BROOK MIDDLE SCH</v>
          </cell>
          <cell r="C35">
            <v>214</v>
          </cell>
          <cell r="D35">
            <v>6</v>
          </cell>
          <cell r="E35">
            <v>35.6666666666667</v>
          </cell>
        </row>
        <row r="36">
          <cell r="A36" t="str">
            <v>171031</v>
          </cell>
          <cell r="B36" t="str">
            <v>CHESTNUT HILL COMMUNITY</v>
          </cell>
          <cell r="C36">
            <v>334</v>
          </cell>
          <cell r="D36">
            <v>7</v>
          </cell>
          <cell r="E36">
            <v>47.714285714285701</v>
          </cell>
        </row>
        <row r="37">
          <cell r="A37" t="str">
            <v>171032</v>
          </cell>
          <cell r="B37" t="str">
            <v>SWIFT RIVER ELEMENTARY</v>
          </cell>
          <cell r="C37">
            <v>354</v>
          </cell>
          <cell r="D37">
            <v>7</v>
          </cell>
          <cell r="E37">
            <v>50.571428571428598</v>
          </cell>
        </row>
        <row r="38">
          <cell r="A38" t="str">
            <v>171033</v>
          </cell>
          <cell r="B38" t="str">
            <v>COLD SPRING SCHOOL - USD</v>
          </cell>
          <cell r="C38">
            <v>162</v>
          </cell>
          <cell r="D38">
            <v>5</v>
          </cell>
          <cell r="E38">
            <v>32.4</v>
          </cell>
        </row>
        <row r="39">
          <cell r="A39" t="str">
            <v>171034</v>
          </cell>
          <cell r="B39" t="str">
            <v>HILLCREST ACADEMY - USDA</v>
          </cell>
          <cell r="C39">
            <v>330</v>
          </cell>
          <cell r="D39">
            <v>6</v>
          </cell>
          <cell r="E39">
            <v>55</v>
          </cell>
        </row>
        <row r="40">
          <cell r="A40" t="str">
            <v>171035</v>
          </cell>
          <cell r="B40" t="str">
            <v>SMK ELEMENTARY SCH</v>
          </cell>
          <cell r="C40">
            <v>148</v>
          </cell>
          <cell r="D40">
            <v>4</v>
          </cell>
          <cell r="E40">
            <v>37</v>
          </cell>
        </row>
        <row r="41">
          <cell r="A41" t="str">
            <v>171036</v>
          </cell>
          <cell r="B41" t="str">
            <v>WARE MIDDLE SCH USDA</v>
          </cell>
          <cell r="C41">
            <v>112</v>
          </cell>
          <cell r="D41">
            <v>3</v>
          </cell>
          <cell r="E41">
            <v>37.3333333333333</v>
          </cell>
        </row>
        <row r="42">
          <cell r="A42" t="str">
            <v>171037</v>
          </cell>
          <cell r="B42" t="str">
            <v>WARE JR SR HIGH SCH</v>
          </cell>
          <cell r="C42">
            <v>263.91699999999997</v>
          </cell>
          <cell r="D42">
            <v>7</v>
          </cell>
          <cell r="E42">
            <v>37.702428571428598</v>
          </cell>
        </row>
        <row r="43">
          <cell r="A43" t="str">
            <v>171038</v>
          </cell>
          <cell r="B43" t="str">
            <v>TURNERS FALLS HIGH SCH</v>
          </cell>
          <cell r="C43">
            <v>586</v>
          </cell>
          <cell r="D43">
            <v>4</v>
          </cell>
          <cell r="E43">
            <v>146.5</v>
          </cell>
        </row>
        <row r="44">
          <cell r="A44" t="str">
            <v>171039</v>
          </cell>
          <cell r="B44" t="str">
            <v>LOWER PIONEER VALLEY CAR</v>
          </cell>
          <cell r="C44">
            <v>20</v>
          </cell>
          <cell r="D44">
            <v>1</v>
          </cell>
          <cell r="E44">
            <v>20</v>
          </cell>
        </row>
        <row r="45">
          <cell r="A45" t="str">
            <v>171040</v>
          </cell>
          <cell r="B45" t="str">
            <v>MOHAWK TRAIL REGIONAL</v>
          </cell>
          <cell r="C45">
            <v>552</v>
          </cell>
          <cell r="D45">
            <v>9</v>
          </cell>
          <cell r="E45">
            <v>61.3333333333333</v>
          </cell>
        </row>
        <row r="46">
          <cell r="A46" t="str">
            <v>171041</v>
          </cell>
          <cell r="B46" t="str">
            <v>HAWLEMONT REGIONAL SCH</v>
          </cell>
          <cell r="C46">
            <v>264</v>
          </cell>
          <cell r="D46">
            <v>9</v>
          </cell>
          <cell r="E46">
            <v>29.3333333333333</v>
          </cell>
        </row>
        <row r="47">
          <cell r="A47" t="str">
            <v>171042</v>
          </cell>
          <cell r="B47" t="str">
            <v>MCCANN TECHNICAL SCH</v>
          </cell>
          <cell r="C47">
            <v>498</v>
          </cell>
          <cell r="D47">
            <v>9</v>
          </cell>
          <cell r="E47">
            <v>55.3333333333333</v>
          </cell>
        </row>
        <row r="48">
          <cell r="A48" t="str">
            <v>171043</v>
          </cell>
          <cell r="B48" t="str">
            <v>PITTSFIELD SCH</v>
          </cell>
          <cell r="C48">
            <v>3730</v>
          </cell>
          <cell r="D48">
            <v>10</v>
          </cell>
          <cell r="E48">
            <v>373</v>
          </cell>
        </row>
        <row r="49">
          <cell r="A49" t="str">
            <v>171044</v>
          </cell>
          <cell r="B49" t="str">
            <v>NEW HINGHAM REGIONAL ELE</v>
          </cell>
          <cell r="C49">
            <v>142</v>
          </cell>
          <cell r="D49">
            <v>7</v>
          </cell>
          <cell r="E49">
            <v>20.285714285714299</v>
          </cell>
        </row>
        <row r="50">
          <cell r="A50" t="str">
            <v>171045</v>
          </cell>
          <cell r="B50" t="str">
            <v>ANNE T DUNPHY SCHOOL - U</v>
          </cell>
          <cell r="C50">
            <v>131</v>
          </cell>
          <cell r="D50">
            <v>8</v>
          </cell>
          <cell r="E50">
            <v>16.375</v>
          </cell>
        </row>
        <row r="51">
          <cell r="A51" t="str">
            <v>171046</v>
          </cell>
          <cell r="B51" t="str">
            <v>18 DEGREES INC - USDA</v>
          </cell>
          <cell r="C51">
            <v>98</v>
          </cell>
          <cell r="D51">
            <v>5</v>
          </cell>
          <cell r="E51">
            <v>19.600000000000001</v>
          </cell>
        </row>
        <row r="52">
          <cell r="A52" t="str">
            <v>171047</v>
          </cell>
          <cell r="B52" t="str">
            <v>SWIFT RIVER ELEMENTARY</v>
          </cell>
          <cell r="C52">
            <v>88</v>
          </cell>
          <cell r="D52">
            <v>3</v>
          </cell>
          <cell r="E52">
            <v>29.3333333333333</v>
          </cell>
        </row>
        <row r="53">
          <cell r="A53" t="str">
            <v>171048</v>
          </cell>
          <cell r="B53" t="str">
            <v>HADLEY ELEMENTARY SCHOOL</v>
          </cell>
          <cell r="C53">
            <v>222</v>
          </cell>
          <cell r="D53">
            <v>8</v>
          </cell>
          <cell r="E53">
            <v>27.75</v>
          </cell>
        </row>
        <row r="54">
          <cell r="A54" t="str">
            <v>171049</v>
          </cell>
          <cell r="B54" t="str">
            <v>HOPKINS ACADEMY - USDA</v>
          </cell>
          <cell r="C54">
            <v>198</v>
          </cell>
          <cell r="D54">
            <v>9</v>
          </cell>
          <cell r="E54">
            <v>22</v>
          </cell>
        </row>
        <row r="55">
          <cell r="A55" t="str">
            <v>171050</v>
          </cell>
          <cell r="B55" t="str">
            <v>MONSON HIGH SCH USDA</v>
          </cell>
          <cell r="C55">
            <v>115</v>
          </cell>
          <cell r="D55">
            <v>5</v>
          </cell>
          <cell r="E55">
            <v>23</v>
          </cell>
        </row>
        <row r="56">
          <cell r="A56" t="str">
            <v>171051</v>
          </cell>
          <cell r="B56" t="str">
            <v>QUARRY HILL COMMUNITY SCH</v>
          </cell>
          <cell r="C56">
            <v>171</v>
          </cell>
          <cell r="D56">
            <v>6</v>
          </cell>
          <cell r="E56">
            <v>28.5</v>
          </cell>
        </row>
        <row r="57">
          <cell r="A57" t="str">
            <v>171052</v>
          </cell>
          <cell r="B57" t="str">
            <v>GRANITE VALLEY SCH</v>
          </cell>
          <cell r="C57">
            <v>275</v>
          </cell>
          <cell r="D57">
            <v>8</v>
          </cell>
          <cell r="E57">
            <v>34.375</v>
          </cell>
        </row>
        <row r="58">
          <cell r="A58" t="str">
            <v>171053</v>
          </cell>
          <cell r="B58" t="str">
            <v>CLARKSBURG ELEMENTARY SC</v>
          </cell>
          <cell r="C58">
            <v>362</v>
          </cell>
          <cell r="D58">
            <v>8</v>
          </cell>
          <cell r="E58">
            <v>45.25</v>
          </cell>
        </row>
        <row r="59">
          <cell r="A59" t="str">
            <v>171054</v>
          </cell>
          <cell r="B59" t="str">
            <v>SAINT AGNES ACADEMY</v>
          </cell>
          <cell r="C59">
            <v>22</v>
          </cell>
          <cell r="D59">
            <v>1</v>
          </cell>
          <cell r="E59">
            <v>22</v>
          </cell>
        </row>
        <row r="60">
          <cell r="A60" t="str">
            <v>171055</v>
          </cell>
          <cell r="B60" t="str">
            <v>ROWE ELEMENTARY SCH</v>
          </cell>
          <cell r="C60">
            <v>226</v>
          </cell>
          <cell r="D60">
            <v>11</v>
          </cell>
          <cell r="E60">
            <v>20.545454545454501</v>
          </cell>
        </row>
        <row r="61">
          <cell r="A61" t="str">
            <v>171056</v>
          </cell>
          <cell r="B61" t="str">
            <v>ERVING ELEMENTARY SCHOOL</v>
          </cell>
          <cell r="C61">
            <v>126</v>
          </cell>
          <cell r="D61">
            <v>5</v>
          </cell>
          <cell r="E61">
            <v>25.2</v>
          </cell>
        </row>
        <row r="62">
          <cell r="A62" t="str">
            <v>171057</v>
          </cell>
          <cell r="B62" t="str">
            <v>SMITH VOCATIONAL AND AGR</v>
          </cell>
          <cell r="C62">
            <v>552</v>
          </cell>
          <cell r="D62">
            <v>12</v>
          </cell>
          <cell r="E62">
            <v>46</v>
          </cell>
        </row>
        <row r="63">
          <cell r="A63" t="str">
            <v>171059</v>
          </cell>
          <cell r="B63" t="str">
            <v>FARMINGTON RIVER REGIONA</v>
          </cell>
          <cell r="C63">
            <v>60</v>
          </cell>
          <cell r="D63">
            <v>5</v>
          </cell>
          <cell r="E63">
            <v>12</v>
          </cell>
        </row>
        <row r="64">
          <cell r="A64" t="str">
            <v>171060</v>
          </cell>
          <cell r="B64" t="str">
            <v>SPRINGFIELD CNC WAREHOUSE</v>
          </cell>
          <cell r="C64">
            <v>6905</v>
          </cell>
          <cell r="D64">
            <v>11</v>
          </cell>
          <cell r="E64">
            <v>627.72727272727298</v>
          </cell>
        </row>
        <row r="65">
          <cell r="A65" t="str">
            <v>171061</v>
          </cell>
          <cell r="B65" t="str">
            <v>SOUTHWICK REGIONAL SCH</v>
          </cell>
          <cell r="C65">
            <v>385</v>
          </cell>
          <cell r="D65">
            <v>10</v>
          </cell>
          <cell r="E65">
            <v>38.5</v>
          </cell>
        </row>
        <row r="66">
          <cell r="A66" t="str">
            <v>171062</v>
          </cell>
          <cell r="B66" t="str">
            <v>POWDER MILL SCH USDA</v>
          </cell>
          <cell r="C66">
            <v>248</v>
          </cell>
          <cell r="D66">
            <v>7</v>
          </cell>
          <cell r="E66">
            <v>35.428571428571402</v>
          </cell>
        </row>
        <row r="67">
          <cell r="A67" t="str">
            <v>171063</v>
          </cell>
          <cell r="B67" t="str">
            <v>WOODLAND SCH USDA</v>
          </cell>
          <cell r="C67">
            <v>334</v>
          </cell>
          <cell r="D67">
            <v>9</v>
          </cell>
          <cell r="E67">
            <v>37.1111111111111</v>
          </cell>
        </row>
        <row r="68">
          <cell r="A68" t="str">
            <v>171064</v>
          </cell>
          <cell r="B68" t="str">
            <v>MT EVERETT REGIONAL SCH</v>
          </cell>
          <cell r="C68">
            <v>177</v>
          </cell>
          <cell r="D68">
            <v>5</v>
          </cell>
          <cell r="E68">
            <v>35.4</v>
          </cell>
        </row>
        <row r="69">
          <cell r="A69" t="str">
            <v>171065</v>
          </cell>
          <cell r="B69" t="str">
            <v>AGAWAM HIGH SCHOOL - USD</v>
          </cell>
          <cell r="C69">
            <v>254</v>
          </cell>
          <cell r="D69">
            <v>6</v>
          </cell>
          <cell r="E69">
            <v>42.3333333333333</v>
          </cell>
        </row>
        <row r="70">
          <cell r="A70" t="str">
            <v>171066</v>
          </cell>
          <cell r="B70" t="str">
            <v>AGAWAM JUNIOR HIGH SCH</v>
          </cell>
          <cell r="C70">
            <v>442</v>
          </cell>
          <cell r="D70">
            <v>8</v>
          </cell>
          <cell r="E70">
            <v>55.25</v>
          </cell>
        </row>
        <row r="71">
          <cell r="A71" t="str">
            <v>171067</v>
          </cell>
          <cell r="B71" t="str">
            <v>ROBERTA DOERING MIDDLE</v>
          </cell>
          <cell r="C71">
            <v>209</v>
          </cell>
          <cell r="D71">
            <v>6</v>
          </cell>
          <cell r="E71">
            <v>34.8333333333333</v>
          </cell>
        </row>
        <row r="72">
          <cell r="A72" t="str">
            <v>171068</v>
          </cell>
          <cell r="B72" t="str">
            <v>ROBINSON PARK SCHOOL - U</v>
          </cell>
          <cell r="C72">
            <v>268</v>
          </cell>
          <cell r="D72">
            <v>8</v>
          </cell>
          <cell r="E72">
            <v>33.5</v>
          </cell>
        </row>
        <row r="73">
          <cell r="A73" t="str">
            <v>171076</v>
          </cell>
          <cell r="B73" t="str">
            <v>CHICOPEE HIGH SCH USDA</v>
          </cell>
          <cell r="C73">
            <v>2138</v>
          </cell>
          <cell r="D73">
            <v>9</v>
          </cell>
          <cell r="E73">
            <v>237.555555555556</v>
          </cell>
        </row>
        <row r="74">
          <cell r="A74" t="str">
            <v>171078</v>
          </cell>
          <cell r="B74" t="str">
            <v>FAIRVIEW ELEMENTARY SCHO</v>
          </cell>
          <cell r="C74">
            <v>993</v>
          </cell>
          <cell r="D74">
            <v>6</v>
          </cell>
          <cell r="E74">
            <v>165.5</v>
          </cell>
        </row>
        <row r="75">
          <cell r="A75" t="str">
            <v>171084</v>
          </cell>
          <cell r="B75" t="str">
            <v>LEVERETT ELEMENTARY SCHO</v>
          </cell>
          <cell r="C75">
            <v>23</v>
          </cell>
          <cell r="D75">
            <v>1</v>
          </cell>
          <cell r="E75">
            <v>23</v>
          </cell>
        </row>
        <row r="76">
          <cell r="A76" t="str">
            <v>171085</v>
          </cell>
          <cell r="B76" t="str">
            <v>WAHCONAH HIGH SCHOOL - U</v>
          </cell>
          <cell r="C76">
            <v>156</v>
          </cell>
          <cell r="D76">
            <v>1</v>
          </cell>
          <cell r="E76">
            <v>156</v>
          </cell>
        </row>
        <row r="77">
          <cell r="A77" t="str">
            <v>171087</v>
          </cell>
          <cell r="B77" t="str">
            <v>KITTREDGE ELEMENTARY SCH</v>
          </cell>
          <cell r="C77">
            <v>169</v>
          </cell>
          <cell r="D77">
            <v>1</v>
          </cell>
          <cell r="E77">
            <v>169</v>
          </cell>
        </row>
        <row r="78">
          <cell r="A78" t="str">
            <v>171088</v>
          </cell>
          <cell r="B78" t="str">
            <v>CRANEVILLE ELEMENTARY SC</v>
          </cell>
          <cell r="C78">
            <v>171</v>
          </cell>
          <cell r="D78">
            <v>1</v>
          </cell>
          <cell r="E78">
            <v>171</v>
          </cell>
        </row>
        <row r="79">
          <cell r="A79" t="str">
            <v>171090</v>
          </cell>
          <cell r="B79" t="str">
            <v>CENTER ELEMENTARY SCH</v>
          </cell>
          <cell r="C79">
            <v>144</v>
          </cell>
          <cell r="D79">
            <v>2</v>
          </cell>
          <cell r="E79">
            <v>72</v>
          </cell>
        </row>
        <row r="80">
          <cell r="A80" t="str">
            <v>171094</v>
          </cell>
          <cell r="B80" t="str">
            <v>LONGMEADOW HIGH SCHOOL</v>
          </cell>
          <cell r="C80">
            <v>1503</v>
          </cell>
          <cell r="D80">
            <v>8</v>
          </cell>
          <cell r="E80">
            <v>187.875</v>
          </cell>
        </row>
        <row r="81">
          <cell r="A81" t="str">
            <v>171095</v>
          </cell>
          <cell r="B81" t="str">
            <v>CONWAY GRAMMAR SCH</v>
          </cell>
          <cell r="C81">
            <v>93</v>
          </cell>
          <cell r="D81">
            <v>4</v>
          </cell>
          <cell r="E81">
            <v>23.25</v>
          </cell>
        </row>
        <row r="82">
          <cell r="A82" t="str">
            <v>171096</v>
          </cell>
          <cell r="B82" t="str">
            <v>DEERFIELD ELEMENTARY SCH</v>
          </cell>
          <cell r="C82">
            <v>283</v>
          </cell>
          <cell r="D82">
            <v>8</v>
          </cell>
          <cell r="E82">
            <v>35.375</v>
          </cell>
        </row>
        <row r="83">
          <cell r="A83" t="str">
            <v>171097</v>
          </cell>
          <cell r="B83" t="str">
            <v>FRONTIER REGIONAL SCH</v>
          </cell>
          <cell r="C83">
            <v>277</v>
          </cell>
          <cell r="D83">
            <v>6</v>
          </cell>
          <cell r="E83">
            <v>46.1666666666667</v>
          </cell>
        </row>
        <row r="84">
          <cell r="A84" t="str">
            <v>171098</v>
          </cell>
          <cell r="B84" t="str">
            <v>SUNDERLAND ELEMENTARY</v>
          </cell>
          <cell r="C84">
            <v>218</v>
          </cell>
          <cell r="D84">
            <v>6</v>
          </cell>
          <cell r="E84">
            <v>36.3333333333333</v>
          </cell>
        </row>
        <row r="85">
          <cell r="A85" t="str">
            <v>171099</v>
          </cell>
          <cell r="B85" t="str">
            <v>WHATELY ELEMENTARY SCH</v>
          </cell>
          <cell r="C85">
            <v>172</v>
          </cell>
          <cell r="D85">
            <v>5</v>
          </cell>
          <cell r="E85">
            <v>34.4</v>
          </cell>
        </row>
        <row r="86">
          <cell r="A86" t="str">
            <v>171100</v>
          </cell>
          <cell r="B86" t="str">
            <v>HOLYOKE PUBLIC SCH     W</v>
          </cell>
          <cell r="C86">
            <v>3419</v>
          </cell>
          <cell r="D86">
            <v>9</v>
          </cell>
          <cell r="E86">
            <v>379.88888888888903</v>
          </cell>
        </row>
        <row r="87">
          <cell r="A87" t="str">
            <v>171101</v>
          </cell>
          <cell r="B87" t="str">
            <v>AMHERST HIGH SCHOOL - US</v>
          </cell>
          <cell r="C87">
            <v>314</v>
          </cell>
          <cell r="D87">
            <v>9</v>
          </cell>
          <cell r="E87">
            <v>34.8888888888889</v>
          </cell>
        </row>
        <row r="88">
          <cell r="A88" t="str">
            <v>171102</v>
          </cell>
          <cell r="B88" t="str">
            <v>AMHERST MIDDLE SCH</v>
          </cell>
          <cell r="C88">
            <v>454</v>
          </cell>
          <cell r="D88">
            <v>10</v>
          </cell>
          <cell r="E88">
            <v>45.4</v>
          </cell>
        </row>
        <row r="89">
          <cell r="A89" t="str">
            <v>171103</v>
          </cell>
          <cell r="B89" t="str">
            <v>CROCKER FARM ELEMENTARY</v>
          </cell>
          <cell r="C89">
            <v>211</v>
          </cell>
          <cell r="D89">
            <v>8</v>
          </cell>
          <cell r="E89">
            <v>26.375</v>
          </cell>
        </row>
        <row r="90">
          <cell r="A90" t="str">
            <v>171104</v>
          </cell>
          <cell r="B90" t="str">
            <v>FORT RIVER ELEMENTARY</v>
          </cell>
          <cell r="C90">
            <v>224</v>
          </cell>
          <cell r="D90">
            <v>9</v>
          </cell>
          <cell r="E90">
            <v>24.8888888888889</v>
          </cell>
        </row>
        <row r="91">
          <cell r="A91" t="str">
            <v>171105</v>
          </cell>
          <cell r="B91" t="str">
            <v>WILDWOOD ELEMENTRY</v>
          </cell>
          <cell r="C91">
            <v>227</v>
          </cell>
          <cell r="D91">
            <v>9</v>
          </cell>
          <cell r="E91">
            <v>25.2222222222222</v>
          </cell>
        </row>
        <row r="92">
          <cell r="A92" t="str">
            <v>171106</v>
          </cell>
          <cell r="B92" t="str">
            <v>PELHAM SCHOOLS-AMHERST MS</v>
          </cell>
          <cell r="C92">
            <v>117</v>
          </cell>
          <cell r="D92">
            <v>5</v>
          </cell>
          <cell r="E92">
            <v>23.4</v>
          </cell>
        </row>
        <row r="93">
          <cell r="A93" t="str">
            <v>171107</v>
          </cell>
          <cell r="B93" t="str">
            <v>GATEWAY REGIONAL HIGH SCH</v>
          </cell>
          <cell r="C93">
            <v>771</v>
          </cell>
          <cell r="D93">
            <v>11</v>
          </cell>
          <cell r="E93">
            <v>70.090909090909093</v>
          </cell>
        </row>
        <row r="94">
          <cell r="A94" t="str">
            <v>171108</v>
          </cell>
          <cell r="B94" t="str">
            <v>SHUTESBURY ELEMENTARY</v>
          </cell>
          <cell r="C94">
            <v>227</v>
          </cell>
          <cell r="D94">
            <v>9</v>
          </cell>
          <cell r="E94">
            <v>25.2222222222222</v>
          </cell>
        </row>
        <row r="95">
          <cell r="A95" t="str">
            <v>171109</v>
          </cell>
          <cell r="B95" t="str">
            <v>PALMER HIGH SCH USDA</v>
          </cell>
          <cell r="C95">
            <v>323</v>
          </cell>
          <cell r="D95">
            <v>5</v>
          </cell>
          <cell r="E95">
            <v>64.599999999999994</v>
          </cell>
        </row>
        <row r="96">
          <cell r="A96" t="str">
            <v>171110</v>
          </cell>
          <cell r="B96" t="str">
            <v>OLD MILL POND SCHOOL - U</v>
          </cell>
          <cell r="C96">
            <v>238</v>
          </cell>
          <cell r="D96">
            <v>4</v>
          </cell>
          <cell r="E96">
            <v>59.5</v>
          </cell>
        </row>
        <row r="97">
          <cell r="A97" t="str">
            <v>171111</v>
          </cell>
          <cell r="B97" t="str">
            <v>LUDLOW HIGH SCH USDA</v>
          </cell>
          <cell r="C97">
            <v>552</v>
          </cell>
          <cell r="D97">
            <v>7</v>
          </cell>
          <cell r="E97">
            <v>78.857142857142904</v>
          </cell>
        </row>
        <row r="98">
          <cell r="A98" t="str">
            <v>171112</v>
          </cell>
          <cell r="B98" t="str">
            <v>PAUL R BAIRD MIDDLE SCH</v>
          </cell>
          <cell r="C98">
            <v>596</v>
          </cell>
          <cell r="D98">
            <v>7</v>
          </cell>
          <cell r="E98">
            <v>85.142857142857096</v>
          </cell>
        </row>
        <row r="99">
          <cell r="A99" t="str">
            <v>171114</v>
          </cell>
          <cell r="B99" t="str">
            <v>EAST STREET SCH USDA</v>
          </cell>
          <cell r="C99">
            <v>485</v>
          </cell>
          <cell r="D99">
            <v>8</v>
          </cell>
          <cell r="E99">
            <v>60.625</v>
          </cell>
        </row>
        <row r="100">
          <cell r="A100" t="str">
            <v>171116</v>
          </cell>
          <cell r="B100" t="str">
            <v>ST. JOHN THE BAPTIST SCH</v>
          </cell>
          <cell r="C100">
            <v>325</v>
          </cell>
          <cell r="D100">
            <v>8</v>
          </cell>
          <cell r="E100">
            <v>40.625</v>
          </cell>
        </row>
        <row r="101">
          <cell r="A101" t="str">
            <v>171117</v>
          </cell>
          <cell r="B101" t="str">
            <v>GABRIEL ABBOTT MEMORIAL</v>
          </cell>
          <cell r="C101">
            <v>60</v>
          </cell>
          <cell r="D101">
            <v>3</v>
          </cell>
          <cell r="E101">
            <v>20</v>
          </cell>
        </row>
        <row r="102">
          <cell r="A102" t="str">
            <v>171118</v>
          </cell>
          <cell r="B102" t="str">
            <v>HOOSAC VALLEY MIDDLE &amp; H</v>
          </cell>
          <cell r="C102">
            <v>388</v>
          </cell>
          <cell r="D102">
            <v>8</v>
          </cell>
          <cell r="E102">
            <v>48.5</v>
          </cell>
        </row>
        <row r="103">
          <cell r="A103" t="str">
            <v>171119</v>
          </cell>
          <cell r="B103" t="str">
            <v>BRAYTON ELEMENTARY SCH</v>
          </cell>
          <cell r="C103">
            <v>313</v>
          </cell>
          <cell r="D103">
            <v>8</v>
          </cell>
          <cell r="E103">
            <v>39.125</v>
          </cell>
        </row>
        <row r="104">
          <cell r="A104" t="str">
            <v>171120</v>
          </cell>
          <cell r="B104" t="str">
            <v>COLEGROVE PARK ELEMENTARY</v>
          </cell>
          <cell r="C104">
            <v>291</v>
          </cell>
          <cell r="D104">
            <v>7</v>
          </cell>
          <cell r="E104">
            <v>41.571428571428598</v>
          </cell>
        </row>
        <row r="105">
          <cell r="A105" t="str">
            <v>171121</v>
          </cell>
          <cell r="B105" t="str">
            <v>DRURY HIGH SCH USDA</v>
          </cell>
          <cell r="C105">
            <v>354</v>
          </cell>
          <cell r="D105">
            <v>8</v>
          </cell>
          <cell r="E105">
            <v>44.25</v>
          </cell>
        </row>
        <row r="106">
          <cell r="A106" t="str">
            <v>171122</v>
          </cell>
          <cell r="B106" t="str">
            <v>GREYLOCK ELEMENTARY SCH</v>
          </cell>
          <cell r="C106">
            <v>293</v>
          </cell>
          <cell r="D106">
            <v>8</v>
          </cell>
          <cell r="E106">
            <v>36.625</v>
          </cell>
        </row>
        <row r="107">
          <cell r="A107" t="str">
            <v>171123</v>
          </cell>
          <cell r="B107" t="str">
            <v>PATHINDER RTVHS - USDA</v>
          </cell>
          <cell r="C107">
            <v>651</v>
          </cell>
          <cell r="D107">
            <v>8</v>
          </cell>
          <cell r="E107">
            <v>81.375</v>
          </cell>
        </row>
        <row r="108">
          <cell r="A108" t="str">
            <v>171124</v>
          </cell>
          <cell r="B108" t="str">
            <v>PIONEER VALLEY REGIONAL</v>
          </cell>
          <cell r="C108">
            <v>464</v>
          </cell>
          <cell r="D108">
            <v>10</v>
          </cell>
          <cell r="E108">
            <v>46.4</v>
          </cell>
        </row>
        <row r="109">
          <cell r="A109" t="str">
            <v>171125</v>
          </cell>
          <cell r="B109" t="str">
            <v>BERNARDSTON ELEMENTARY</v>
          </cell>
          <cell r="C109">
            <v>94</v>
          </cell>
          <cell r="D109">
            <v>3</v>
          </cell>
          <cell r="E109">
            <v>31.3333333333333</v>
          </cell>
        </row>
        <row r="110">
          <cell r="A110" t="str">
            <v>171126</v>
          </cell>
          <cell r="B110" t="str">
            <v>NORTHFIELD ELEMENTARY SCH</v>
          </cell>
          <cell r="C110">
            <v>91</v>
          </cell>
          <cell r="D110">
            <v>3</v>
          </cell>
          <cell r="E110">
            <v>30.3333333333333</v>
          </cell>
        </row>
        <row r="111">
          <cell r="A111" t="str">
            <v>171127</v>
          </cell>
          <cell r="B111" t="str">
            <v>LANESBOROUGH ELEMENTARY</v>
          </cell>
          <cell r="C111">
            <v>139</v>
          </cell>
          <cell r="D111">
            <v>4</v>
          </cell>
          <cell r="E111">
            <v>34.75</v>
          </cell>
        </row>
        <row r="112">
          <cell r="A112" t="str">
            <v>171128</v>
          </cell>
          <cell r="B112" t="str">
            <v>MOUNT GREYLOCK REGIONAL</v>
          </cell>
          <cell r="C112">
            <v>399</v>
          </cell>
          <cell r="D112">
            <v>8</v>
          </cell>
          <cell r="E112">
            <v>49.875</v>
          </cell>
        </row>
        <row r="113">
          <cell r="A113" t="str">
            <v>171129</v>
          </cell>
          <cell r="B113" t="str">
            <v>WILLIAMSTOWN ELEMENTARY</v>
          </cell>
          <cell r="C113">
            <v>178</v>
          </cell>
          <cell r="D113">
            <v>5</v>
          </cell>
          <cell r="E113">
            <v>35.6</v>
          </cell>
        </row>
        <row r="114">
          <cell r="A114" t="str">
            <v>171131</v>
          </cell>
          <cell r="B114" t="str">
            <v>HAMPSHIRE REGIONAL HIGH</v>
          </cell>
          <cell r="C114">
            <v>456</v>
          </cell>
          <cell r="D114">
            <v>8</v>
          </cell>
          <cell r="E114">
            <v>57</v>
          </cell>
        </row>
        <row r="115">
          <cell r="A115" t="str">
            <v>171133</v>
          </cell>
          <cell r="B115" t="str">
            <v>WILLIAM E NORRIS SCH</v>
          </cell>
          <cell r="C115">
            <v>76</v>
          </cell>
          <cell r="D115">
            <v>1</v>
          </cell>
          <cell r="E115">
            <v>76</v>
          </cell>
        </row>
        <row r="116">
          <cell r="A116" t="str">
            <v>171134</v>
          </cell>
          <cell r="B116" t="str">
            <v>HOLLAND ELEMENTARY SCH</v>
          </cell>
          <cell r="C116">
            <v>244</v>
          </cell>
          <cell r="D116">
            <v>4</v>
          </cell>
          <cell r="E116">
            <v>61</v>
          </cell>
        </row>
        <row r="117">
          <cell r="A117" t="str">
            <v>171135</v>
          </cell>
          <cell r="B117" t="str">
            <v>NORTHAMPTON HIGH SCH</v>
          </cell>
          <cell r="C117">
            <v>1318</v>
          </cell>
          <cell r="D117">
            <v>9</v>
          </cell>
          <cell r="E117">
            <v>146.444444444444</v>
          </cell>
        </row>
        <row r="118">
          <cell r="A118" t="str">
            <v>171136</v>
          </cell>
          <cell r="B118" t="str">
            <v>MONUMENT MTN REGIONAL H</v>
          </cell>
          <cell r="C118">
            <v>48</v>
          </cell>
          <cell r="D118">
            <v>2</v>
          </cell>
          <cell r="E118">
            <v>24</v>
          </cell>
        </row>
        <row r="119">
          <cell r="A119" t="str">
            <v>171137</v>
          </cell>
          <cell r="B119" t="str">
            <v>ABNER GIBBS - USDA</v>
          </cell>
          <cell r="C119">
            <v>114</v>
          </cell>
          <cell r="D119">
            <v>5</v>
          </cell>
          <cell r="E119">
            <v>22.8</v>
          </cell>
        </row>
        <row r="120">
          <cell r="A120" t="str">
            <v>171138</v>
          </cell>
          <cell r="B120" t="str">
            <v>FRANKLIN AVE  - USDA</v>
          </cell>
          <cell r="C120">
            <v>155</v>
          </cell>
          <cell r="D120">
            <v>7</v>
          </cell>
          <cell r="E120">
            <v>22.1428571428571</v>
          </cell>
        </row>
        <row r="121">
          <cell r="A121" t="str">
            <v>171139</v>
          </cell>
          <cell r="B121" t="str">
            <v>HIGLAND ELEMENTRY  - USD</v>
          </cell>
          <cell r="C121">
            <v>136</v>
          </cell>
          <cell r="D121">
            <v>6</v>
          </cell>
          <cell r="E121">
            <v>22.6666666666667</v>
          </cell>
        </row>
        <row r="122">
          <cell r="A122" t="str">
            <v>171140</v>
          </cell>
          <cell r="B122" t="str">
            <v>MUNGER HILL  - USDA</v>
          </cell>
          <cell r="C122">
            <v>214</v>
          </cell>
          <cell r="D122">
            <v>8</v>
          </cell>
          <cell r="E122">
            <v>26.75</v>
          </cell>
        </row>
        <row r="123">
          <cell r="A123" t="str">
            <v>171141</v>
          </cell>
          <cell r="B123" t="str">
            <v>PAPER MILL  - USDA</v>
          </cell>
          <cell r="C123">
            <v>154</v>
          </cell>
          <cell r="D123">
            <v>5</v>
          </cell>
          <cell r="E123">
            <v>30.8</v>
          </cell>
        </row>
        <row r="124">
          <cell r="A124" t="str">
            <v>171142</v>
          </cell>
          <cell r="B124" t="str">
            <v>SOUTHAMPTON RD - USDA</v>
          </cell>
          <cell r="C124">
            <v>165</v>
          </cell>
          <cell r="D124">
            <v>9</v>
          </cell>
          <cell r="E124">
            <v>18.3333333333333</v>
          </cell>
        </row>
        <row r="125">
          <cell r="A125" t="str">
            <v>171143</v>
          </cell>
          <cell r="B125" t="str">
            <v>WESTFIELD HIGH SCH USDA</v>
          </cell>
          <cell r="C125">
            <v>351</v>
          </cell>
          <cell r="D125">
            <v>9</v>
          </cell>
          <cell r="E125">
            <v>39</v>
          </cell>
        </row>
        <row r="126">
          <cell r="A126" t="str">
            <v>171144</v>
          </cell>
          <cell r="B126" t="str">
            <v>INTERMEDIATE SCH USDA</v>
          </cell>
          <cell r="C126">
            <v>364</v>
          </cell>
          <cell r="D126">
            <v>7</v>
          </cell>
          <cell r="E126">
            <v>52</v>
          </cell>
        </row>
        <row r="127">
          <cell r="A127" t="str">
            <v>171145</v>
          </cell>
          <cell r="B127" t="str">
            <v>WESTFIELD MIDDLE SCH USDA</v>
          </cell>
          <cell r="C127">
            <v>772.66700000000003</v>
          </cell>
          <cell r="D127">
            <v>9</v>
          </cell>
          <cell r="E127">
            <v>85.851888888888894</v>
          </cell>
        </row>
        <row r="128">
          <cell r="A128" t="str">
            <v>171146</v>
          </cell>
          <cell r="B128" t="str">
            <v>TECHNICAL ACADEMY USDA</v>
          </cell>
          <cell r="C128">
            <v>388</v>
          </cell>
          <cell r="D128">
            <v>5</v>
          </cell>
          <cell r="E128">
            <v>77.599999999999994</v>
          </cell>
        </row>
        <row r="129">
          <cell r="A129" t="str">
            <v>171147</v>
          </cell>
          <cell r="B129" t="str">
            <v>BRIMFIELD ELEMENTARY SCH</v>
          </cell>
          <cell r="C129">
            <v>194</v>
          </cell>
          <cell r="D129">
            <v>5</v>
          </cell>
          <cell r="E129">
            <v>38.799999999999997</v>
          </cell>
        </row>
        <row r="130">
          <cell r="A130" t="str">
            <v>171148</v>
          </cell>
          <cell r="B130" t="str">
            <v>BROOKFIELD ELEMENTARY SCH</v>
          </cell>
          <cell r="C130">
            <v>230</v>
          </cell>
          <cell r="D130">
            <v>4</v>
          </cell>
          <cell r="E130">
            <v>57.5</v>
          </cell>
        </row>
        <row r="131">
          <cell r="A131" t="str">
            <v>171149</v>
          </cell>
          <cell r="B131" t="str">
            <v>BRIMFIELD ELEM SCH</v>
          </cell>
          <cell r="C131">
            <v>117</v>
          </cell>
          <cell r="D131">
            <v>3</v>
          </cell>
          <cell r="E131">
            <v>39</v>
          </cell>
        </row>
        <row r="132">
          <cell r="A132" t="str">
            <v>171150</v>
          </cell>
          <cell r="B132" t="str">
            <v>MA DEPT ELEMENTARY/SECOND</v>
          </cell>
          <cell r="C132">
            <v>39084</v>
          </cell>
          <cell r="D132">
            <v>9</v>
          </cell>
          <cell r="E132">
            <v>4342.6666666666697</v>
          </cell>
        </row>
        <row r="133">
          <cell r="A133" t="str">
            <v>171151</v>
          </cell>
          <cell r="B133" t="str">
            <v>HOOSAC VALLEY ELEM   USDA</v>
          </cell>
          <cell r="C133">
            <v>338</v>
          </cell>
          <cell r="D133">
            <v>8</v>
          </cell>
          <cell r="E133">
            <v>42.25</v>
          </cell>
        </row>
        <row r="134">
          <cell r="A134" t="str">
            <v>171172</v>
          </cell>
          <cell r="B134" t="str">
            <v>R H CONWELL ELEM SCH</v>
          </cell>
          <cell r="C134">
            <v>41</v>
          </cell>
          <cell r="D134">
            <v>2</v>
          </cell>
          <cell r="E134">
            <v>20.5</v>
          </cell>
        </row>
        <row r="135">
          <cell r="A135" t="str">
            <v>171173</v>
          </cell>
          <cell r="B135" t="str">
            <v>HARRIS BROOK ELEM SCH USD</v>
          </cell>
          <cell r="C135">
            <v>659</v>
          </cell>
          <cell r="D135">
            <v>7</v>
          </cell>
          <cell r="E135">
            <v>94.142857142857096</v>
          </cell>
        </row>
        <row r="136">
          <cell r="A136" t="str">
            <v>171174</v>
          </cell>
          <cell r="B136" t="str">
            <v>HATFIELD ELEM SCH</v>
          </cell>
          <cell r="C136">
            <v>173</v>
          </cell>
          <cell r="D136">
            <v>6</v>
          </cell>
          <cell r="E136">
            <v>28.8333333333333</v>
          </cell>
        </row>
        <row r="137">
          <cell r="A137" t="str">
            <v>171175</v>
          </cell>
          <cell r="B137" t="str">
            <v>SMITH ACADEMY</v>
          </cell>
          <cell r="C137">
            <v>53</v>
          </cell>
          <cell r="D137">
            <v>2</v>
          </cell>
          <cell r="E137">
            <v>26.5</v>
          </cell>
        </row>
        <row r="138">
          <cell r="A138" t="str">
            <v>171176</v>
          </cell>
          <cell r="B138" t="str">
            <v>BELCHERTOWN PUB.WORKS BLD</v>
          </cell>
          <cell r="C138">
            <v>114</v>
          </cell>
          <cell r="D138">
            <v>2</v>
          </cell>
          <cell r="E138">
            <v>57</v>
          </cell>
        </row>
        <row r="139">
          <cell r="A139" t="str">
            <v>Total</v>
          </cell>
          <cell r="B139" t="str">
            <v/>
          </cell>
          <cell r="C139">
            <v>93843.584000000003</v>
          </cell>
          <cell r="D139">
            <v>826</v>
          </cell>
          <cell r="E139">
            <v>12338.5405728716</v>
          </cell>
        </row>
        <row r="140">
          <cell r="A140" t="str">
            <v xml:space="preserve"> </v>
          </cell>
        </row>
        <row r="141">
          <cell r="A141" t="str">
            <v>Powered by Trackmax</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Z957"/>
  <sheetViews>
    <sheetView showRowColHeaders="0" tabSelected="1" workbookViewId="0">
      <pane ySplit="2" topLeftCell="A3" activePane="bottomLeft" state="frozen"/>
      <selection pane="bottomLeft" activeCell="A2" sqref="A2"/>
    </sheetView>
  </sheetViews>
  <sheetFormatPr defaultRowHeight="12.75" x14ac:dyDescent="0.2"/>
  <cols>
    <col min="1" max="1" width="9.140625" style="3"/>
    <col min="2" max="2" width="50.85546875" style="3" bestFit="1" customWidth="1"/>
    <col min="3" max="3" width="24" style="3" customWidth="1"/>
    <col min="4" max="4" width="7.140625" style="4" hidden="1" customWidth="1"/>
    <col min="5" max="5" width="8" style="3" hidden="1" customWidth="1"/>
    <col min="6" max="6" width="27.7109375" style="3" customWidth="1"/>
    <col min="7" max="7" width="20.5703125" style="3" bestFit="1" customWidth="1"/>
    <col min="8" max="9" width="10.5703125" style="3" customWidth="1"/>
    <col min="10" max="10" width="12.42578125" style="47" hidden="1" customWidth="1"/>
    <col min="11" max="11" width="12.28515625" style="4" hidden="1" customWidth="1"/>
    <col min="12" max="13" width="14.28515625" style="9" hidden="1" customWidth="1"/>
    <col min="14" max="14" width="9.140625" style="12" customWidth="1"/>
    <col min="15" max="15" width="9.140625" style="11" customWidth="1"/>
    <col min="16" max="18" width="10.140625" style="12" customWidth="1"/>
    <col min="19" max="19" width="9.140625" style="12" customWidth="1"/>
    <col min="20" max="20" width="10.140625" style="12" bestFit="1" customWidth="1"/>
    <col min="21" max="25" width="9.28515625" style="12" bestFit="1" customWidth="1"/>
    <col min="26" max="26" width="9.28515625" style="12" hidden="1" customWidth="1"/>
    <col min="27" max="16384" width="9.140625" style="3"/>
  </cols>
  <sheetData>
    <row r="1" spans="1:26" s="17" customFormat="1" x14ac:dyDescent="0.2">
      <c r="B1" s="42"/>
      <c r="D1" s="18"/>
      <c r="J1" s="18"/>
      <c r="K1" s="19">
        <f>COUNTA(K3:K2869)</f>
        <v>514</v>
      </c>
      <c r="L1" s="20"/>
      <c r="M1" s="21">
        <v>2023</v>
      </c>
      <c r="N1" s="21">
        <v>8</v>
      </c>
      <c r="O1" s="22">
        <v>9</v>
      </c>
      <c r="P1" s="21">
        <v>10</v>
      </c>
      <c r="Q1" s="21">
        <v>11</v>
      </c>
      <c r="R1" s="21">
        <v>12</v>
      </c>
      <c r="S1" s="31">
        <v>2024</v>
      </c>
      <c r="T1" s="31">
        <v>1</v>
      </c>
      <c r="U1" s="31">
        <v>2</v>
      </c>
      <c r="V1" s="31">
        <v>3</v>
      </c>
      <c r="W1" s="31">
        <v>4</v>
      </c>
      <c r="X1" s="31">
        <v>5</v>
      </c>
      <c r="Y1" s="31">
        <v>6</v>
      </c>
      <c r="Z1" s="31">
        <v>7</v>
      </c>
    </row>
    <row r="2" spans="1:26" s="7" customFormat="1" ht="30.75" customHeight="1" thickBot="1" x14ac:dyDescent="0.3">
      <c r="A2" s="7" t="s">
        <v>938</v>
      </c>
      <c r="B2" s="5" t="s">
        <v>2</v>
      </c>
      <c r="C2" s="5" t="s">
        <v>3</v>
      </c>
      <c r="D2" s="5" t="s">
        <v>109</v>
      </c>
      <c r="E2" s="5" t="s">
        <v>4</v>
      </c>
      <c r="F2" s="5" t="s">
        <v>1</v>
      </c>
      <c r="G2" s="5" t="s">
        <v>5</v>
      </c>
      <c r="H2" s="5" t="s">
        <v>6</v>
      </c>
      <c r="I2" s="5" t="s">
        <v>7</v>
      </c>
      <c r="J2" s="45" t="s">
        <v>1613</v>
      </c>
      <c r="K2" s="6" t="s">
        <v>1954</v>
      </c>
      <c r="L2" s="8" t="s">
        <v>111</v>
      </c>
      <c r="M2" s="8" t="s">
        <v>110</v>
      </c>
      <c r="N2" s="23" t="s">
        <v>104</v>
      </c>
      <c r="O2" s="24" t="s">
        <v>105</v>
      </c>
      <c r="P2" s="23" t="s">
        <v>106</v>
      </c>
      <c r="Q2" s="23" t="s">
        <v>107</v>
      </c>
      <c r="R2" s="23" t="s">
        <v>108</v>
      </c>
      <c r="S2" s="27"/>
      <c r="T2" s="27" t="s">
        <v>112</v>
      </c>
      <c r="U2" s="27" t="s">
        <v>113</v>
      </c>
      <c r="V2" s="27" t="s">
        <v>114</v>
      </c>
      <c r="W2" s="27" t="s">
        <v>115</v>
      </c>
      <c r="X2" s="27" t="s">
        <v>116</v>
      </c>
      <c r="Y2" s="27" t="s">
        <v>117</v>
      </c>
      <c r="Z2" s="27" t="s">
        <v>118</v>
      </c>
    </row>
    <row r="3" spans="1:26" customFormat="1" ht="15" customHeight="1" x14ac:dyDescent="0.25">
      <c r="A3" s="14">
        <v>770000</v>
      </c>
      <c r="B3" s="13" t="s">
        <v>604</v>
      </c>
      <c r="C3" s="13" t="str">
        <f>VLOOKUP($A3,[1]Sheet_One!$B:$W,7,FALSE)</f>
        <v>ANDOVER</v>
      </c>
      <c r="D3" s="48">
        <f>IFERROR(VLOOKUP(A3,[2]Sheet1!$A:$AA,27,FALSE),"")</f>
        <v>4</v>
      </c>
      <c r="E3" s="13"/>
      <c r="F3" s="14" t="str">
        <f>VLOOKUP($A3,[1]Sheet_One!$B:$W,6,FALSE)</f>
        <v>33 SCHOOL RD</v>
      </c>
      <c r="G3" s="14" t="str">
        <f>VLOOKUP($A3,[1]Sheet_One!$B:$W,7,FALSE)</f>
        <v>ANDOVER</v>
      </c>
      <c r="H3" s="14" t="str">
        <f>VLOOKUP($A3,[1]Sheet_One!$B:$W,8,FALSE)</f>
        <v>CT</v>
      </c>
      <c r="I3" s="14" t="str">
        <f>VLOOKUP($A3,[1]Sheet_One!$B:$W,9,FALSE)</f>
        <v>06232</v>
      </c>
      <c r="J3" s="46">
        <f>IFERROR(VLOOKUP(A3,'[3]KPI Trend by Chain - 171 or 173'!$A:$E,5,FALSE),VLOOKUP(A3,'[4]KPI Trend by Chain - 171 '!$A:$E,5,FALSE))</f>
        <v>14.8571428571429</v>
      </c>
      <c r="K3" s="15">
        <f>IFERROR(VLOOKUP(A3,'Location Substitution table'!B:D,3,FALSE),"")</f>
        <v>261063</v>
      </c>
      <c r="L3" s="16" t="str">
        <f>IFERROR(VLOOKUP($A3,[1]Sheet_One!$B:$W,5,FALSE),"")</f>
        <v>W</v>
      </c>
      <c r="M3" s="16">
        <f>IFERROR(MATCH(L3,{"U","M","T","W","R","F","S"},0),"")</f>
        <v>4</v>
      </c>
      <c r="N3" s="25">
        <f>IFERROR(IF(COUNTIF('Holiday Dates'!$A:$A,DATE($M$1,N$1,1+7*$D3)-WEEKDAY(DATE($M$1,N$1,8-$M3)))&gt;=1,IF($D3&gt;=3,DATE($M$1,N$1,1+7*($D3-1)-WEEKDAY(DATE($M$1,N$1,8-$M3))),DATE($M$1,N$1,1+7*($D3+1)-WEEKDAY(DATE($M$1,N$1,8-$M3)))),DATE($M$1,N$1,1+7*$D3)-WEEKDAY(DATE($M$1,N$1,8-$M3))),"")</f>
        <v>45161</v>
      </c>
      <c r="O3" s="25">
        <f>IFERROR(IF(COUNTIF('Holiday Dates'!$A:$A,DATE($M$1,O$1,1+7*$D3)-WEEKDAY(DATE($M$1,O$1,8-$M3)))&gt;=1,IF($D3&gt;=3,DATE($M$1,O$1,1+7*($D3-1)-WEEKDAY(DATE($M$1,O$1,8-$M3))),DATE($M$1,O$1,1+7*($D3+1)-WEEKDAY(DATE($M$1,O$1,8-$M3)))),DATE($M$1,O$1,1+7*$D3)-WEEKDAY(DATE($M$1,O$1,8-$M3))),"")</f>
        <v>45196</v>
      </c>
      <c r="P3" s="25">
        <f>IFERROR(IF(COUNTIF('Holiday Dates'!$A:$A,DATE($M$1,P$1,1+7*$D3)-WEEKDAY(DATE($M$1,P$1,8-$M3)))&gt;=1,IF($D3&gt;=3,DATE($M$1,P$1,1+7*($D3-1)-WEEKDAY(DATE($M$1,P$1,8-$M3))),DATE($M$1,P$1,1+7*($D3+1)-WEEKDAY(DATE($M$1,P$1,8-$M3)))),DATE($M$1,P$1,1+7*$D3)-WEEKDAY(DATE($M$1,P$1,8-$M3))),"")</f>
        <v>45224</v>
      </c>
      <c r="Q3" s="25">
        <f>IFERROR(IF(COUNTIF('Holiday Dates'!$A:$A,DATE($M$1,Q$1,1+7*$D3)-WEEKDAY(DATE($M$1,Q$1,8-$M3)))&gt;=1,IF($D3&gt;=3,DATE($M$1,Q$1,1+7*($D3-1)-WEEKDAY(DATE($M$1,Q$1,8-$M3))),DATE($M$1,Q$1,1+7*($D3+1)-WEEKDAY(DATE($M$1,Q$1,8-$M3)))),DATE($M$1,Q$1,1+7*$D3)-WEEKDAY(DATE($M$1,Q$1,8-$M3))),"")</f>
        <v>45245</v>
      </c>
      <c r="R3" s="25">
        <f>IFERROR(IF(COUNTIF('Holiday Dates'!$A:$A,DATE($M$1,R$1,1+7*$D3)-WEEKDAY(DATE($M$1,R$1,8-$M3)))&gt;=1,IF($D3&gt;=3,DATE($M$1,R$1,1+7*($D3-1)-WEEKDAY(DATE($M$1,R$1,8-$M3))),DATE($M$1,R$1,1+7*($D3+1)-WEEKDAY(DATE($M$1,R$1,8-$M3)))),DATE($M$1,R$1,1+7*$D3)-WEEKDAY(DATE($M$1,R$1,8-$M3))),"")</f>
        <v>45280</v>
      </c>
      <c r="S3" s="29"/>
      <c r="T3" s="29">
        <f>IFERROR(IF(COUNTIF('Holiday Dates'!$A:$A,DATE($S$1,T$1,1+7*$D3)-WEEKDAY(DATE($S$1,T$1,8-$M3)))&gt;=1,IF($D3&gt;=3,DATE($S$1,T$1,1+7*($D3-1)-WEEKDAY(DATE($S$1,T$1,8-$M3))),DATE($S$1,T$1,1+7*($D3+1)-WEEKDAY(DATE($S$1,T$1,8-$M3)))),DATE($S$1,T$1,1+7*$D3)-WEEKDAY(DATE($S$1,T$1,8-$M3))),"")</f>
        <v>45315</v>
      </c>
      <c r="U3" s="29">
        <f>IFERROR(IF(COUNTIF('Holiday Dates'!$A:$A,DATE($S$1,U$1,1+7*$D3)-WEEKDAY(DATE($S$1,U$1,8-$M3)))&gt;=1,IF($D3&gt;=3,DATE($S$1,U$1,1+7*($D3-1)-WEEKDAY(DATE($S$1,U$1,8-$M3))),DATE($S$1,U$1,1+7*($D3+1)-WEEKDAY(DATE($S$1,U$1,8-$M3)))),DATE($S$1,U$1,1+7*$D3)-WEEKDAY(DATE($S$1,U$1,8-$M3))),"")</f>
        <v>45350</v>
      </c>
      <c r="V3" s="29">
        <f>IFERROR(IF(COUNTIF('Holiday Dates'!$A:$A,DATE($S$1,V$1,1+7*$D3)-WEEKDAY(DATE($S$1,V$1,8-$M3)))&gt;=1,IF($D3&gt;=3,DATE($S$1,V$1,1+7*($D3-1)-WEEKDAY(DATE($S$1,V$1,8-$M3))),DATE($S$1,V$1,1+7*($D3+1)-WEEKDAY(DATE($S$1,V$1,8-$M3)))),DATE($S$1,V$1,1+7*$D3)-WEEKDAY(DATE($S$1,V$1,8-$M3))),"")</f>
        <v>45378</v>
      </c>
      <c r="W3" s="29">
        <f>IFERROR(IF(COUNTIF('Holiday Dates'!$A:$A,DATE($S$1,W$1,1+7*$D3)-WEEKDAY(DATE($S$1,W$1,8-$M3)))&gt;=1,IF($D3&gt;=3,DATE($S$1,W$1,1+7*($D3-1)-WEEKDAY(DATE($S$1,W$1,8-$M3))),DATE($S$1,W$1,1+7*($D3+1)-WEEKDAY(DATE($S$1,W$1,8-$M3)))),DATE($S$1,W$1,1+7*$D3)-WEEKDAY(DATE($S$1,W$1,8-$M3))),"")</f>
        <v>45406</v>
      </c>
      <c r="X3" s="29">
        <f>IFERROR(IF(COUNTIF('Holiday Dates'!$A:$A,DATE($S$1,X$1,1+7*$D3)-WEEKDAY(DATE($S$1,X$1,8-$M3)))&gt;=1,IF($D3&gt;=3,DATE($S$1,X$1,1+7*($D3-1)-WEEKDAY(DATE($S$1,X$1,8-$M3))),DATE($S$1,X$1,1+7*($D3+1)-WEEKDAY(DATE($S$1,X$1,8-$M3)))),DATE($S$1,X$1,1+7*$D3)-WEEKDAY(DATE($S$1,X$1,8-$M3))),"")</f>
        <v>45434</v>
      </c>
      <c r="Y3" s="29">
        <f>IFERROR(IF(COUNTIF('Holiday Dates'!$A:$A,DATE($S$1,Y$1,1+7*$D3)-WEEKDAY(DATE($S$1,Y$1,8-$M3)))&gt;=1,IF($D3&gt;=3,DATE($S$1,Y$1,1+7*($D3-1)-WEEKDAY(DATE($S$1,Y$1,8-$M3))),DATE($S$1,Y$1,1+7*($D3+1)-WEEKDAY(DATE($S$1,Y$1,8-$M3)))),DATE($S$1,Y$1,1+7*$D3)-WEEKDAY(DATE($S$1,Y$1,8-$M3))),"")</f>
        <v>45469</v>
      </c>
      <c r="Z3" s="29">
        <f>IFERROR(IF(COUNTIF('Holiday Dates'!$A:$A,DATE($S$1,Z$1,1+7*$D3)-WEEKDAY(DATE($S$1,Z$1,8-$M3)))&gt;=1,IF($D3&gt;=3,DATE($S$1,Z$1,1+7*($D3-1)-WEEKDAY(DATE($S$1,Z$1,8-$M3))),DATE($S$1,Z$1,1+7*($D3+1)-WEEKDAY(DATE($S$1,Z$1,8-$M3)))),DATE($S$1,Z$1,1+7*$D3)-WEEKDAY(DATE($S$1,Z$1,8-$M3))),"")</f>
        <v>45497</v>
      </c>
    </row>
    <row r="4" spans="1:26" customFormat="1" ht="15" customHeight="1" x14ac:dyDescent="0.25">
      <c r="A4" s="3">
        <v>770001</v>
      </c>
      <c r="B4" s="1" t="s">
        <v>605</v>
      </c>
      <c r="C4" s="1" t="str">
        <f>VLOOKUP($A4,[1]Sheet_One!$B:$W,7,FALSE)</f>
        <v>ANSONIA</v>
      </c>
      <c r="D4" s="10">
        <f>IFERROR(VLOOKUP(A4,[2]Sheet1!$A:$AA,27,FALSE),"")</f>
        <v>2</v>
      </c>
      <c r="E4" s="1"/>
      <c r="F4" s="3" t="str">
        <f>VLOOKUP($A4,[1]Sheet_One!$B:$W,6,FALSE)</f>
        <v>20 PULASKI HWY</v>
      </c>
      <c r="G4" s="3" t="str">
        <f>VLOOKUP($A4,[1]Sheet_One!$B:$W,7,FALSE)</f>
        <v>ANSONIA</v>
      </c>
      <c r="H4" s="3" t="str">
        <f>VLOOKUP($A4,[1]Sheet_One!$B:$W,8,FALSE)</f>
        <v>CT</v>
      </c>
      <c r="I4" s="3" t="str">
        <f>VLOOKUP($A4,[1]Sheet_One!$B:$W,9,FALSE)</f>
        <v>06401</v>
      </c>
      <c r="J4" s="47">
        <f>IFERROR(VLOOKUP(A4,'[3]KPI Trend by Chain - 171 or 173'!$A:$E,5,FALSE),VLOOKUP(A4,'[4]KPI Trend by Chain - 171 '!$A:$E,5,FALSE))</f>
        <v>180.5</v>
      </c>
      <c r="K4" s="4" t="str">
        <f>IFERROR(VLOOKUP(A4,'Location Substitution table'!B:D,3,FALSE),"")</f>
        <v/>
      </c>
      <c r="L4" s="9" t="str">
        <f>IFERROR(VLOOKUP($A4,[1]Sheet_One!$B:$W,5,FALSE),"")</f>
        <v>M</v>
      </c>
      <c r="M4" s="9">
        <f>IFERROR(MATCH(L4,{"U","M","T","W","R","F","S"},0),"")</f>
        <v>2</v>
      </c>
      <c r="N4" s="26">
        <f>IFERROR(IF(COUNTIF('Holiday Dates'!$A:$A,DATE($M$1,N$1,1+7*$D4)-WEEKDAY(DATE($M$1,N$1,8-$M4)))&gt;=1,IF($D4&gt;=3,DATE($M$1,N$1,1+7*($D4-1)-WEEKDAY(DATE($M$1,N$1,8-$M4))),DATE($M$1,N$1,1+7*($D4+1)-WEEKDAY(DATE($M$1,N$1,8-$M4)))),DATE($M$1,N$1,1+7*$D4)-WEEKDAY(DATE($M$1,N$1,8-$M4))),"")</f>
        <v>45152</v>
      </c>
      <c r="O4" s="26">
        <f>IFERROR(IF(COUNTIF('Holiday Dates'!$A:$A,DATE($M$1,O$1,1+7*$D4)-WEEKDAY(DATE($M$1,O$1,8-$M4)))&gt;=1,IF($D4&gt;=3,DATE($M$1,O$1,1+7*($D4-1)-WEEKDAY(DATE($M$1,O$1,8-$M4))),DATE($M$1,O$1,1+7*($D4+1)-WEEKDAY(DATE($M$1,O$1,8-$M4)))),DATE($M$1,O$1,1+7*$D4)-WEEKDAY(DATE($M$1,O$1,8-$M4))),"")</f>
        <v>45180</v>
      </c>
      <c r="P4" s="26">
        <f>IFERROR(IF(COUNTIF('Holiday Dates'!$A:$A,DATE($M$1,P$1,1+7*$D4)-WEEKDAY(DATE($M$1,P$1,8-$M4)))&gt;=1,IF($D4&gt;=3,DATE($M$1,P$1,1+7*($D4-1)-WEEKDAY(DATE($M$1,P$1,8-$M4))),DATE($M$1,P$1,1+7*($D4+1)-WEEKDAY(DATE($M$1,P$1,8-$M4)))),DATE($M$1,P$1,1+7*$D4)-WEEKDAY(DATE($M$1,P$1,8-$M4))),"")</f>
        <v>45215</v>
      </c>
      <c r="Q4" s="26">
        <f>IFERROR(IF(COUNTIF('Holiday Dates'!$A:$A,DATE($M$1,Q$1,1+7*$D4)-WEEKDAY(DATE($M$1,Q$1,8-$M4)))&gt;=1,IF($D4&gt;=3,DATE($M$1,Q$1,1+7*($D4-1)-WEEKDAY(DATE($M$1,Q$1,8-$M4))),DATE($M$1,Q$1,1+7*($D4+1)-WEEKDAY(DATE($M$1,Q$1,8-$M4)))),DATE($M$1,Q$1,1+7*$D4)-WEEKDAY(DATE($M$1,Q$1,8-$M4))),"")</f>
        <v>45243</v>
      </c>
      <c r="R4" s="26">
        <f>IFERROR(IF(COUNTIF('Holiday Dates'!$A:$A,DATE($M$1,R$1,1+7*$D4)-WEEKDAY(DATE($M$1,R$1,8-$M4)))&gt;=1,IF($D4&gt;=3,DATE($M$1,R$1,1+7*($D4-1)-WEEKDAY(DATE($M$1,R$1,8-$M4))),DATE($M$1,R$1,1+7*($D4+1)-WEEKDAY(DATE($M$1,R$1,8-$M4)))),DATE($M$1,R$1,1+7*$D4)-WEEKDAY(DATE($M$1,R$1,8-$M4))),"")</f>
        <v>45271</v>
      </c>
      <c r="S4" s="30"/>
      <c r="T4" s="30">
        <f>IFERROR(IF(COUNTIF('Holiday Dates'!$A:$A,DATE($S$1,T$1,1+7*$D4)-WEEKDAY(DATE($S$1,T$1,8-$M4)))&gt;=1,IF($D4&gt;=3,DATE($S$1,T$1,1+7*($D4-1)-WEEKDAY(DATE($S$1,T$1,8-$M4))),DATE($S$1,T$1,1+7*($D4+1)-WEEKDAY(DATE($S$1,T$1,8-$M4)))),DATE($S$1,T$1,1+7*$D4)-WEEKDAY(DATE($S$1,T$1,8-$M4))),"")</f>
        <v>45299</v>
      </c>
      <c r="U4" s="30">
        <f>IFERROR(IF(COUNTIF('Holiday Dates'!$A:$A,DATE($S$1,U$1,1+7*$D4)-WEEKDAY(DATE($S$1,U$1,8-$M4)))&gt;=1,IF($D4&gt;=3,DATE($S$1,U$1,1+7*($D4-1)-WEEKDAY(DATE($S$1,U$1,8-$M4))),DATE($S$1,U$1,1+7*($D4+1)-WEEKDAY(DATE($S$1,U$1,8-$M4)))),DATE($S$1,U$1,1+7*$D4)-WEEKDAY(DATE($S$1,U$1,8-$M4))),"")</f>
        <v>45334</v>
      </c>
      <c r="V4" s="30">
        <f>IFERROR(IF(COUNTIF('Holiday Dates'!$A:$A,DATE($S$1,V$1,1+7*$D4)-WEEKDAY(DATE($S$1,V$1,8-$M4)))&gt;=1,IF($D4&gt;=3,DATE($S$1,V$1,1+7*($D4-1)-WEEKDAY(DATE($S$1,V$1,8-$M4))),DATE($S$1,V$1,1+7*($D4+1)-WEEKDAY(DATE($S$1,V$1,8-$M4)))),DATE($S$1,V$1,1+7*$D4)-WEEKDAY(DATE($S$1,V$1,8-$M4))),"")</f>
        <v>45362</v>
      </c>
      <c r="W4" s="30">
        <f>IFERROR(IF(COUNTIF('Holiday Dates'!$A:$A,DATE($S$1,W$1,1+7*$D4)-WEEKDAY(DATE($S$1,W$1,8-$M4)))&gt;=1,IF($D4&gt;=3,DATE($S$1,W$1,1+7*($D4-1)-WEEKDAY(DATE($S$1,W$1,8-$M4))),DATE($S$1,W$1,1+7*($D4+1)-WEEKDAY(DATE($S$1,W$1,8-$M4)))),DATE($S$1,W$1,1+7*$D4)-WEEKDAY(DATE($S$1,W$1,8-$M4))),"")</f>
        <v>45397</v>
      </c>
      <c r="X4" s="30">
        <f>IFERROR(IF(COUNTIF('Holiday Dates'!$A:$A,DATE($S$1,X$1,1+7*$D4)-WEEKDAY(DATE($S$1,X$1,8-$M4)))&gt;=1,IF($D4&gt;=3,DATE($S$1,X$1,1+7*($D4-1)-WEEKDAY(DATE($S$1,X$1,8-$M4))),DATE($S$1,X$1,1+7*($D4+1)-WEEKDAY(DATE($S$1,X$1,8-$M4)))),DATE($S$1,X$1,1+7*$D4)-WEEKDAY(DATE($S$1,X$1,8-$M4))),"")</f>
        <v>45425</v>
      </c>
      <c r="Y4" s="30">
        <f>IFERROR(IF(COUNTIF('Holiday Dates'!$A:$A,DATE($S$1,Y$1,1+7*$D4)-WEEKDAY(DATE($S$1,Y$1,8-$M4)))&gt;=1,IF($D4&gt;=3,DATE($S$1,Y$1,1+7*($D4-1)-WEEKDAY(DATE($S$1,Y$1,8-$M4))),DATE($S$1,Y$1,1+7*($D4+1)-WEEKDAY(DATE($S$1,Y$1,8-$M4)))),DATE($S$1,Y$1,1+7*$D4)-WEEKDAY(DATE($S$1,Y$1,8-$M4))),"")</f>
        <v>45453</v>
      </c>
      <c r="Z4" s="30">
        <f>IFERROR(IF(COUNTIF('Holiday Dates'!$A:$A,DATE($S$1,Z$1,1+7*$D4)-WEEKDAY(DATE($S$1,Z$1,8-$M4)))&gt;=1,IF($D4&gt;=3,DATE($S$1,Z$1,1+7*($D4-1)-WEEKDAY(DATE($S$1,Z$1,8-$M4))),DATE($S$1,Z$1,1+7*($D4+1)-WEEKDAY(DATE($S$1,Z$1,8-$M4)))),DATE($S$1,Z$1,1+7*$D4)-WEEKDAY(DATE($S$1,Z$1,8-$M4))),"")</f>
        <v>45481</v>
      </c>
    </row>
    <row r="5" spans="1:26" customFormat="1" ht="15" customHeight="1" x14ac:dyDescent="0.25">
      <c r="A5" s="3">
        <v>770002</v>
      </c>
      <c r="B5" s="1" t="s">
        <v>1630</v>
      </c>
      <c r="C5" s="1" t="str">
        <f>VLOOKUP($A5,[1]Sheet_One!$B:$W,7,FALSE)</f>
        <v>ANSONIA</v>
      </c>
      <c r="D5" s="10">
        <f>IFERROR(VLOOKUP(A5,[2]Sheet1!$A:$AA,27,FALSE),"")</f>
        <v>3</v>
      </c>
      <c r="E5" s="1"/>
      <c r="F5" s="3" t="str">
        <f>VLOOKUP($A5,[1]Sheet_One!$B:$W,6,FALSE)</f>
        <v>141 PRINDLE AVE</v>
      </c>
      <c r="G5" s="3" t="str">
        <f>VLOOKUP($A5,[1]Sheet_One!$B:$W,7,FALSE)</f>
        <v>ANSONIA</v>
      </c>
      <c r="H5" s="3" t="str">
        <f>VLOOKUP($A5,[1]Sheet_One!$B:$W,8,FALSE)</f>
        <v>CT</v>
      </c>
      <c r="I5" s="3" t="str">
        <f>VLOOKUP($A5,[1]Sheet_One!$B:$W,9,FALSE)</f>
        <v>06401</v>
      </c>
      <c r="J5" s="47">
        <f>IFERROR(VLOOKUP(A5,'[3]KPI Trend by Chain - 171 or 173'!$A:$E,5,FALSE),VLOOKUP(A5,'[4]KPI Trend by Chain - 171 '!$A:$E,5,FALSE))</f>
        <v>26.2</v>
      </c>
      <c r="K5" s="4">
        <f>IFERROR(VLOOKUP(A5,'Location Substitution table'!B:D,3,FALSE),"")</f>
        <v>780006</v>
      </c>
      <c r="L5" s="9" t="str">
        <f>IFERROR(VLOOKUP($A5,[1]Sheet_One!$B:$W,5,FALSE),"")</f>
        <v>M</v>
      </c>
      <c r="M5" s="9">
        <f>IFERROR(MATCH(L5,{"U","M","T","W","R","F","S"},0),"")</f>
        <v>2</v>
      </c>
      <c r="N5" s="26">
        <f>IFERROR(IF(COUNTIF('Holiday Dates'!$A:$A,DATE($M$1,N$1,1+7*$D5)-WEEKDAY(DATE($M$1,N$1,8-$M5)))&gt;=1,IF($D5&gt;=3,DATE($M$1,N$1,1+7*($D5-1)-WEEKDAY(DATE($M$1,N$1,8-$M5))),DATE($M$1,N$1,1+7*($D5+1)-WEEKDAY(DATE($M$1,N$1,8-$M5)))),DATE($M$1,N$1,1+7*$D5)-WEEKDAY(DATE($M$1,N$1,8-$M5))),"")</f>
        <v>45159</v>
      </c>
      <c r="O5" s="26">
        <f>IFERROR(IF(COUNTIF('Holiday Dates'!$A:$A,DATE($M$1,O$1,1+7*$D5)-WEEKDAY(DATE($M$1,O$1,8-$M5)))&gt;=1,IF($D5&gt;=3,DATE($M$1,O$1,1+7*($D5-1)-WEEKDAY(DATE($M$1,O$1,8-$M5))),DATE($M$1,O$1,1+7*($D5+1)-WEEKDAY(DATE($M$1,O$1,8-$M5)))),DATE($M$1,O$1,1+7*$D5)-WEEKDAY(DATE($M$1,O$1,8-$M5))),"")</f>
        <v>45187</v>
      </c>
      <c r="P5" s="26">
        <f>IFERROR(IF(COUNTIF('Holiday Dates'!$A:$A,DATE($M$1,P$1,1+7*$D5)-WEEKDAY(DATE($M$1,P$1,8-$M5)))&gt;=1,IF($D5&gt;=3,DATE($M$1,P$1,1+7*($D5-1)-WEEKDAY(DATE($M$1,P$1,8-$M5))),DATE($M$1,P$1,1+7*($D5+1)-WEEKDAY(DATE($M$1,P$1,8-$M5)))),DATE($M$1,P$1,1+7*$D5)-WEEKDAY(DATE($M$1,P$1,8-$M5))),"")</f>
        <v>45215</v>
      </c>
      <c r="Q5" s="26">
        <f>IFERROR(IF(COUNTIF('Holiday Dates'!$A:$A,DATE($M$1,Q$1,1+7*$D5)-WEEKDAY(DATE($M$1,Q$1,8-$M5)))&gt;=1,IF($D5&gt;=3,DATE($M$1,Q$1,1+7*($D5-1)-WEEKDAY(DATE($M$1,Q$1,8-$M5))),DATE($M$1,Q$1,1+7*($D5+1)-WEEKDAY(DATE($M$1,Q$1,8-$M5)))),DATE($M$1,Q$1,1+7*$D5)-WEEKDAY(DATE($M$1,Q$1,8-$M5))),"")</f>
        <v>45250</v>
      </c>
      <c r="R5" s="26">
        <f>IFERROR(IF(COUNTIF('Holiday Dates'!$A:$A,DATE($M$1,R$1,1+7*$D5)-WEEKDAY(DATE($M$1,R$1,8-$M5)))&gt;=1,IF($D5&gt;=3,DATE($M$1,R$1,1+7*($D5-1)-WEEKDAY(DATE($M$1,R$1,8-$M5))),DATE($M$1,R$1,1+7*($D5+1)-WEEKDAY(DATE($M$1,R$1,8-$M5)))),DATE($M$1,R$1,1+7*$D5)-WEEKDAY(DATE($M$1,R$1,8-$M5))),"")</f>
        <v>45278</v>
      </c>
      <c r="S5" s="30"/>
      <c r="T5" s="30">
        <f>IFERROR(IF(COUNTIF('Holiday Dates'!$A:$A,DATE($S$1,T$1,1+7*$D5)-WEEKDAY(DATE($S$1,T$1,8-$M5)))&gt;=1,IF($D5&gt;=3,DATE($S$1,T$1,1+7*($D5-1)-WEEKDAY(DATE($S$1,T$1,8-$M5))),DATE($S$1,T$1,1+7*($D5+1)-WEEKDAY(DATE($S$1,T$1,8-$M5)))),DATE($S$1,T$1,1+7*$D5)-WEEKDAY(DATE($S$1,T$1,8-$M5))),"")</f>
        <v>45299</v>
      </c>
      <c r="U5" s="30">
        <f>IFERROR(IF(COUNTIF('Holiday Dates'!$A:$A,DATE($S$1,U$1,1+7*$D5)-WEEKDAY(DATE($S$1,U$1,8-$M5)))&gt;=1,IF($D5&gt;=3,DATE($S$1,U$1,1+7*($D5-1)-WEEKDAY(DATE($S$1,U$1,8-$M5))),DATE($S$1,U$1,1+7*($D5+1)-WEEKDAY(DATE($S$1,U$1,8-$M5)))),DATE($S$1,U$1,1+7*$D5)-WEEKDAY(DATE($S$1,U$1,8-$M5))),"")</f>
        <v>45334</v>
      </c>
      <c r="V5" s="30">
        <f>IFERROR(IF(COUNTIF('Holiday Dates'!$A:$A,DATE($S$1,V$1,1+7*$D5)-WEEKDAY(DATE($S$1,V$1,8-$M5)))&gt;=1,IF($D5&gt;=3,DATE($S$1,V$1,1+7*($D5-1)-WEEKDAY(DATE($S$1,V$1,8-$M5))),DATE($S$1,V$1,1+7*($D5+1)-WEEKDAY(DATE($S$1,V$1,8-$M5)))),DATE($S$1,V$1,1+7*$D5)-WEEKDAY(DATE($S$1,V$1,8-$M5))),"")</f>
        <v>45369</v>
      </c>
      <c r="W5" s="30">
        <f>IFERROR(IF(COUNTIF('Holiday Dates'!$A:$A,DATE($S$1,W$1,1+7*$D5)-WEEKDAY(DATE($S$1,W$1,8-$M5)))&gt;=1,IF($D5&gt;=3,DATE($S$1,W$1,1+7*($D5-1)-WEEKDAY(DATE($S$1,W$1,8-$M5))),DATE($S$1,W$1,1+7*($D5+1)-WEEKDAY(DATE($S$1,W$1,8-$M5)))),DATE($S$1,W$1,1+7*$D5)-WEEKDAY(DATE($S$1,W$1,8-$M5))),"")</f>
        <v>45397</v>
      </c>
      <c r="X5" s="30">
        <f>IFERROR(IF(COUNTIF('Holiday Dates'!$A:$A,DATE($S$1,X$1,1+7*$D5)-WEEKDAY(DATE($S$1,X$1,8-$M5)))&gt;=1,IF($D5&gt;=3,DATE($S$1,X$1,1+7*($D5-1)-WEEKDAY(DATE($S$1,X$1,8-$M5))),DATE($S$1,X$1,1+7*($D5+1)-WEEKDAY(DATE($S$1,X$1,8-$M5)))),DATE($S$1,X$1,1+7*$D5)-WEEKDAY(DATE($S$1,X$1,8-$M5))),"")</f>
        <v>45432</v>
      </c>
      <c r="Y5" s="30">
        <f>IFERROR(IF(COUNTIF('Holiday Dates'!$A:$A,DATE($S$1,Y$1,1+7*$D5)-WEEKDAY(DATE($S$1,Y$1,8-$M5)))&gt;=1,IF($D5&gt;=3,DATE($S$1,Y$1,1+7*($D5-1)-WEEKDAY(DATE($S$1,Y$1,8-$M5))),DATE($S$1,Y$1,1+7*($D5+1)-WEEKDAY(DATE($S$1,Y$1,8-$M5)))),DATE($S$1,Y$1,1+7*$D5)-WEEKDAY(DATE($S$1,Y$1,8-$M5))),"")</f>
        <v>45460</v>
      </c>
      <c r="Z5" s="30">
        <f>IFERROR(IF(COUNTIF('Holiday Dates'!$A:$A,DATE($S$1,Z$1,1+7*$D5)-WEEKDAY(DATE($S$1,Z$1,8-$M5)))&gt;=1,IF($D5&gt;=3,DATE($S$1,Z$1,1+7*($D5-1)-WEEKDAY(DATE($S$1,Z$1,8-$M5))),DATE($S$1,Z$1,1+7*($D5+1)-WEEKDAY(DATE($S$1,Z$1,8-$M5)))),DATE($S$1,Z$1,1+7*$D5)-WEEKDAY(DATE($S$1,Z$1,8-$M5))),"")</f>
        <v>45488</v>
      </c>
    </row>
    <row r="6" spans="1:26" customFormat="1" ht="15" customHeight="1" x14ac:dyDescent="0.25">
      <c r="A6" s="3">
        <v>770003</v>
      </c>
      <c r="B6" s="1" t="s">
        <v>607</v>
      </c>
      <c r="C6" s="1" t="str">
        <f>VLOOKUP($A6,[1]Sheet_One!$B:$W,7,FALSE)</f>
        <v>ASHFORD</v>
      </c>
      <c r="D6" s="10">
        <f>IFERROR(VLOOKUP(A6,[2]Sheet1!$A:$AA,27,FALSE),"")</f>
        <v>4</v>
      </c>
      <c r="E6" s="1"/>
      <c r="F6" s="3" t="str">
        <f>VLOOKUP($A6,[1]Sheet_One!$B:$W,6,FALSE)</f>
        <v>440 WESTFORD RD</v>
      </c>
      <c r="G6" s="3" t="str">
        <f>VLOOKUP($A6,[1]Sheet_One!$B:$W,7,FALSE)</f>
        <v>ASHFORD</v>
      </c>
      <c r="H6" s="3" t="str">
        <f>VLOOKUP($A6,[1]Sheet_One!$B:$W,8,FALSE)</f>
        <v>CT</v>
      </c>
      <c r="I6" s="3" t="str">
        <f>VLOOKUP($A6,[1]Sheet_One!$B:$W,9,FALSE)</f>
        <v>06278</v>
      </c>
      <c r="J6" s="47">
        <f>IFERROR(VLOOKUP(A6,'[3]KPI Trend by Chain - 171 or 173'!$A:$E,5,FALSE),VLOOKUP(A6,'[4]KPI Trend by Chain - 171 '!$A:$E,5,FALSE))</f>
        <v>16.125</v>
      </c>
      <c r="K6" s="4" t="str">
        <f>IFERROR(VLOOKUP(A6,'Location Substitution table'!B:D,3,FALSE),"")</f>
        <v/>
      </c>
      <c r="L6" s="9" t="str">
        <f>IFERROR(VLOOKUP($A6,[1]Sheet_One!$B:$W,5,FALSE),"")</f>
        <v>R</v>
      </c>
      <c r="M6" s="9">
        <f>IFERROR(MATCH(L6,{"U","M","T","W","R","F","S"},0),"")</f>
        <v>5</v>
      </c>
      <c r="N6" s="26">
        <f>IFERROR(IF(COUNTIF('Holiday Dates'!$A:$A,DATE($M$1,N$1,1+7*$D6)-WEEKDAY(DATE($M$1,N$1,8-$M6)))&gt;=1,IF($D6&gt;=3,DATE($M$1,N$1,1+7*($D6-1)-WEEKDAY(DATE($M$1,N$1,8-$M6))),DATE($M$1,N$1,1+7*($D6+1)-WEEKDAY(DATE($M$1,N$1,8-$M6)))),DATE($M$1,N$1,1+7*$D6)-WEEKDAY(DATE($M$1,N$1,8-$M6))),"")</f>
        <v>45162</v>
      </c>
      <c r="O6" s="26">
        <f>IFERROR(IF(COUNTIF('Holiday Dates'!$A:$A,DATE($M$1,O$1,1+7*$D6)-WEEKDAY(DATE($M$1,O$1,8-$M6)))&gt;=1,IF($D6&gt;=3,DATE($M$1,O$1,1+7*($D6-1)-WEEKDAY(DATE($M$1,O$1,8-$M6))),DATE($M$1,O$1,1+7*($D6+1)-WEEKDAY(DATE($M$1,O$1,8-$M6)))),DATE($M$1,O$1,1+7*$D6)-WEEKDAY(DATE($M$1,O$1,8-$M6))),"")</f>
        <v>45197</v>
      </c>
      <c r="P6" s="26">
        <f>IFERROR(IF(COUNTIF('Holiday Dates'!$A:$A,DATE($M$1,P$1,1+7*$D6)-WEEKDAY(DATE($M$1,P$1,8-$M6)))&gt;=1,IF($D6&gt;=3,DATE($M$1,P$1,1+7*($D6-1)-WEEKDAY(DATE($M$1,P$1,8-$M6))),DATE($M$1,P$1,1+7*($D6+1)-WEEKDAY(DATE($M$1,P$1,8-$M6)))),DATE($M$1,P$1,1+7*$D6)-WEEKDAY(DATE($M$1,P$1,8-$M6))),"")</f>
        <v>45225</v>
      </c>
      <c r="Q6" s="26">
        <f>IFERROR(IF(COUNTIF('Holiday Dates'!$A:$A,DATE($M$1,Q$1,1+7*$D6)-WEEKDAY(DATE($M$1,Q$1,8-$M6)))&gt;=1,IF($D6&gt;=3,DATE($M$1,Q$1,1+7*($D6-1)-WEEKDAY(DATE($M$1,Q$1,8-$M6))),DATE($M$1,Q$1,1+7*($D6+1)-WEEKDAY(DATE($M$1,Q$1,8-$M6)))),DATE($M$1,Q$1,1+7*$D6)-WEEKDAY(DATE($M$1,Q$1,8-$M6))),"")</f>
        <v>45246</v>
      </c>
      <c r="R6" s="26">
        <f>IFERROR(IF(COUNTIF('Holiday Dates'!$A:$A,DATE($M$1,R$1,1+7*$D6)-WEEKDAY(DATE($M$1,R$1,8-$M6)))&gt;=1,IF($D6&gt;=3,DATE($M$1,R$1,1+7*($D6-1)-WEEKDAY(DATE($M$1,R$1,8-$M6))),DATE($M$1,R$1,1+7*($D6+1)-WEEKDAY(DATE($M$1,R$1,8-$M6)))),DATE($M$1,R$1,1+7*$D6)-WEEKDAY(DATE($M$1,R$1,8-$M6))),"")</f>
        <v>45281</v>
      </c>
      <c r="S6" s="30"/>
      <c r="T6" s="30">
        <f>IFERROR(IF(COUNTIF('Holiday Dates'!$A:$A,DATE($S$1,T$1,1+7*$D6)-WEEKDAY(DATE($S$1,T$1,8-$M6)))&gt;=1,IF($D6&gt;=3,DATE($S$1,T$1,1+7*($D6-1)-WEEKDAY(DATE($S$1,T$1,8-$M6))),DATE($S$1,T$1,1+7*($D6+1)-WEEKDAY(DATE($S$1,T$1,8-$M6)))),DATE($S$1,T$1,1+7*$D6)-WEEKDAY(DATE($S$1,T$1,8-$M6))),"")</f>
        <v>45316</v>
      </c>
      <c r="U6" s="30">
        <f>IFERROR(IF(COUNTIF('Holiday Dates'!$A:$A,DATE($S$1,U$1,1+7*$D6)-WEEKDAY(DATE($S$1,U$1,8-$M6)))&gt;=1,IF($D6&gt;=3,DATE($S$1,U$1,1+7*($D6-1)-WEEKDAY(DATE($S$1,U$1,8-$M6))),DATE($S$1,U$1,1+7*($D6+1)-WEEKDAY(DATE($S$1,U$1,8-$M6)))),DATE($S$1,U$1,1+7*$D6)-WEEKDAY(DATE($S$1,U$1,8-$M6))),"")</f>
        <v>45337</v>
      </c>
      <c r="V6" s="30">
        <f>IFERROR(IF(COUNTIF('Holiday Dates'!$A:$A,DATE($S$1,V$1,1+7*$D6)-WEEKDAY(DATE($S$1,V$1,8-$M6)))&gt;=1,IF($D6&gt;=3,DATE($S$1,V$1,1+7*($D6-1)-WEEKDAY(DATE($S$1,V$1,8-$M6))),DATE($S$1,V$1,1+7*($D6+1)-WEEKDAY(DATE($S$1,V$1,8-$M6)))),DATE($S$1,V$1,1+7*$D6)-WEEKDAY(DATE($S$1,V$1,8-$M6))),"")</f>
        <v>45379</v>
      </c>
      <c r="W6" s="30">
        <f>IFERROR(IF(COUNTIF('Holiday Dates'!$A:$A,DATE($S$1,W$1,1+7*$D6)-WEEKDAY(DATE($S$1,W$1,8-$M6)))&gt;=1,IF($D6&gt;=3,DATE($S$1,W$1,1+7*($D6-1)-WEEKDAY(DATE($S$1,W$1,8-$M6))),DATE($S$1,W$1,1+7*($D6+1)-WEEKDAY(DATE($S$1,W$1,8-$M6)))),DATE($S$1,W$1,1+7*$D6)-WEEKDAY(DATE($S$1,W$1,8-$M6))),"")</f>
        <v>45407</v>
      </c>
      <c r="X6" s="30">
        <f>IFERROR(IF(COUNTIF('Holiday Dates'!$A:$A,DATE($S$1,X$1,1+7*$D6)-WEEKDAY(DATE($S$1,X$1,8-$M6)))&gt;=1,IF($D6&gt;=3,DATE($S$1,X$1,1+7*($D6-1)-WEEKDAY(DATE($S$1,X$1,8-$M6))),DATE($S$1,X$1,1+7*($D6+1)-WEEKDAY(DATE($S$1,X$1,8-$M6)))),DATE($S$1,X$1,1+7*$D6)-WEEKDAY(DATE($S$1,X$1,8-$M6))),"")</f>
        <v>45435</v>
      </c>
      <c r="Y6" s="30">
        <f>IFERROR(IF(COUNTIF('Holiday Dates'!$A:$A,DATE($S$1,Y$1,1+7*$D6)-WEEKDAY(DATE($S$1,Y$1,8-$M6)))&gt;=1,IF($D6&gt;=3,DATE($S$1,Y$1,1+7*($D6-1)-WEEKDAY(DATE($S$1,Y$1,8-$M6))),DATE($S$1,Y$1,1+7*($D6+1)-WEEKDAY(DATE($S$1,Y$1,8-$M6)))),DATE($S$1,Y$1,1+7*$D6)-WEEKDAY(DATE($S$1,Y$1,8-$M6))),"")</f>
        <v>45470</v>
      </c>
      <c r="Z6" s="30">
        <f>IFERROR(IF(COUNTIF('Holiday Dates'!$A:$A,DATE($S$1,Z$1,1+7*$D6)-WEEKDAY(DATE($S$1,Z$1,8-$M6)))&gt;=1,IF($D6&gt;=3,DATE($S$1,Z$1,1+7*($D6-1)-WEEKDAY(DATE($S$1,Z$1,8-$M6))),DATE($S$1,Z$1,1+7*($D6+1)-WEEKDAY(DATE($S$1,Z$1,8-$M6)))),DATE($S$1,Z$1,1+7*$D6)-WEEKDAY(DATE($S$1,Z$1,8-$M6))),"")</f>
        <v>45498</v>
      </c>
    </row>
    <row r="7" spans="1:26" customFormat="1" ht="15" customHeight="1" x14ac:dyDescent="0.25">
      <c r="A7" s="3">
        <v>770004</v>
      </c>
      <c r="B7" s="1" t="s">
        <v>1484</v>
      </c>
      <c r="C7" s="1" t="str">
        <f>VLOOKUP($A7,[1]Sheet_One!$B:$W,7,FALSE)</f>
        <v>BLOOMFIELD</v>
      </c>
      <c r="D7" s="10">
        <f>IFERROR(VLOOKUP(A7,[2]Sheet1!$A:$AA,27,FALSE),"")</f>
        <v>4</v>
      </c>
      <c r="E7" s="1"/>
      <c r="F7" s="3" t="str">
        <f>VLOOKUP($A7,[1]Sheet_One!$B:$W,6,FALSE)</f>
        <v>129 Griffin Road North</v>
      </c>
      <c r="G7" s="3" t="str">
        <f>VLOOKUP($A7,[1]Sheet_One!$B:$W,7,FALSE)</f>
        <v>BLOOMFIELD</v>
      </c>
      <c r="H7" s="3" t="str">
        <f>VLOOKUP($A7,[1]Sheet_One!$B:$W,8,FALSE)</f>
        <v>CT</v>
      </c>
      <c r="I7" s="3" t="str">
        <f>VLOOKUP($A7,[1]Sheet_One!$B:$W,9,FALSE)</f>
        <v>06002</v>
      </c>
      <c r="J7" s="47">
        <f>IFERROR(VLOOKUP(A7,'[3]KPI Trend by Chain - 171 or 173'!$A:$E,5,FALSE),VLOOKUP(A7,'[4]KPI Trend by Chain - 171 '!$A:$E,5,FALSE))</f>
        <v>70</v>
      </c>
      <c r="K7" s="4" t="str">
        <f>IFERROR(VLOOKUP(A7,'Location Substitution table'!B:D,3,FALSE),"")</f>
        <v/>
      </c>
      <c r="L7" s="9" t="str">
        <f>IFERROR(VLOOKUP($A7,[1]Sheet_One!$B:$W,5,FALSE),"")</f>
        <v>F</v>
      </c>
      <c r="M7" s="9">
        <f>IFERROR(MATCH(L7,{"U","M","T","W","R","F","S"},0),"")</f>
        <v>6</v>
      </c>
      <c r="N7" s="26">
        <f>IFERROR(IF(COUNTIF('Holiday Dates'!$A:$A,DATE($M$1,N$1,1+7*$D7)-WEEKDAY(DATE($M$1,N$1,8-$M7)))&gt;=1,IF($D7&gt;=3,DATE($M$1,N$1,1+7*($D7-1)-WEEKDAY(DATE($M$1,N$1,8-$M7))),DATE($M$1,N$1,1+7*($D7+1)-WEEKDAY(DATE($M$1,N$1,8-$M7)))),DATE($M$1,N$1,1+7*$D7)-WEEKDAY(DATE($M$1,N$1,8-$M7))),"")</f>
        <v>45163</v>
      </c>
      <c r="O7" s="26">
        <f>IFERROR(IF(COUNTIF('Holiday Dates'!$A:$A,DATE($M$1,O$1,1+7*$D7)-WEEKDAY(DATE($M$1,O$1,8-$M7)))&gt;=1,IF($D7&gt;=3,DATE($M$1,O$1,1+7*($D7-1)-WEEKDAY(DATE($M$1,O$1,8-$M7))),DATE($M$1,O$1,1+7*($D7+1)-WEEKDAY(DATE($M$1,O$1,8-$M7)))),DATE($M$1,O$1,1+7*$D7)-WEEKDAY(DATE($M$1,O$1,8-$M7))),"")</f>
        <v>45191</v>
      </c>
      <c r="P7" s="26">
        <f>IFERROR(IF(COUNTIF('Holiday Dates'!$A:$A,DATE($M$1,P$1,1+7*$D7)-WEEKDAY(DATE($M$1,P$1,8-$M7)))&gt;=1,IF($D7&gt;=3,DATE($M$1,P$1,1+7*($D7-1)-WEEKDAY(DATE($M$1,P$1,8-$M7))),DATE($M$1,P$1,1+7*($D7+1)-WEEKDAY(DATE($M$1,P$1,8-$M7)))),DATE($M$1,P$1,1+7*$D7)-WEEKDAY(DATE($M$1,P$1,8-$M7))),"")</f>
        <v>45226</v>
      </c>
      <c r="Q7" s="26">
        <f>IFERROR(IF(COUNTIF('Holiday Dates'!$A:$A,DATE($M$1,Q$1,1+7*$D7)-WEEKDAY(DATE($M$1,Q$1,8-$M7)))&gt;=1,IF($D7&gt;=3,DATE($M$1,Q$1,1+7*($D7-1)-WEEKDAY(DATE($M$1,Q$1,8-$M7))),DATE($M$1,Q$1,1+7*($D7+1)-WEEKDAY(DATE($M$1,Q$1,8-$M7)))),DATE($M$1,Q$1,1+7*$D7)-WEEKDAY(DATE($M$1,Q$1,8-$M7))),"")</f>
        <v>45247</v>
      </c>
      <c r="R7" s="26">
        <f>IFERROR(IF(COUNTIF('Holiday Dates'!$A:$A,DATE($M$1,R$1,1+7*$D7)-WEEKDAY(DATE($M$1,R$1,8-$M7)))&gt;=1,IF($D7&gt;=3,DATE($M$1,R$1,1+7*($D7-1)-WEEKDAY(DATE($M$1,R$1,8-$M7))),DATE($M$1,R$1,1+7*($D7+1)-WEEKDAY(DATE($M$1,R$1,8-$M7)))),DATE($M$1,R$1,1+7*$D7)-WEEKDAY(DATE($M$1,R$1,8-$M7))),"")</f>
        <v>45275</v>
      </c>
      <c r="S7" s="30"/>
      <c r="T7" s="30">
        <f>IFERROR(IF(COUNTIF('Holiday Dates'!$A:$A,DATE($S$1,T$1,1+7*$D7)-WEEKDAY(DATE($S$1,T$1,8-$M7)))&gt;=1,IF($D7&gt;=3,DATE($S$1,T$1,1+7*($D7-1)-WEEKDAY(DATE($S$1,T$1,8-$M7))),DATE($S$1,T$1,1+7*($D7+1)-WEEKDAY(DATE($S$1,T$1,8-$M7)))),DATE($S$1,T$1,1+7*$D7)-WEEKDAY(DATE($S$1,T$1,8-$M7))),"")</f>
        <v>45317</v>
      </c>
      <c r="U7" s="30">
        <f>IFERROR(IF(COUNTIF('Holiday Dates'!$A:$A,DATE($S$1,U$1,1+7*$D7)-WEEKDAY(DATE($S$1,U$1,8-$M7)))&gt;=1,IF($D7&gt;=3,DATE($S$1,U$1,1+7*($D7-1)-WEEKDAY(DATE($S$1,U$1,8-$M7))),DATE($S$1,U$1,1+7*($D7+1)-WEEKDAY(DATE($S$1,U$1,8-$M7)))),DATE($S$1,U$1,1+7*$D7)-WEEKDAY(DATE($S$1,U$1,8-$M7))),"")</f>
        <v>45345</v>
      </c>
      <c r="V7" s="30">
        <f>IFERROR(IF(COUNTIF('Holiday Dates'!$A:$A,DATE($S$1,V$1,1+7*$D7)-WEEKDAY(DATE($S$1,V$1,8-$M7)))&gt;=1,IF($D7&gt;=3,DATE($S$1,V$1,1+7*($D7-1)-WEEKDAY(DATE($S$1,V$1,8-$M7))),DATE($S$1,V$1,1+7*($D7+1)-WEEKDAY(DATE($S$1,V$1,8-$M7)))),DATE($S$1,V$1,1+7*$D7)-WEEKDAY(DATE($S$1,V$1,8-$M7))),"")</f>
        <v>45373</v>
      </c>
      <c r="W7" s="30">
        <f>IFERROR(IF(COUNTIF('Holiday Dates'!$A:$A,DATE($S$1,W$1,1+7*$D7)-WEEKDAY(DATE($S$1,W$1,8-$M7)))&gt;=1,IF($D7&gt;=3,DATE($S$1,W$1,1+7*($D7-1)-WEEKDAY(DATE($S$1,W$1,8-$M7))),DATE($S$1,W$1,1+7*($D7+1)-WEEKDAY(DATE($S$1,W$1,8-$M7)))),DATE($S$1,W$1,1+7*$D7)-WEEKDAY(DATE($S$1,W$1,8-$M7))),"")</f>
        <v>45408</v>
      </c>
      <c r="X7" s="30">
        <f>IFERROR(IF(COUNTIF('Holiday Dates'!$A:$A,DATE($S$1,X$1,1+7*$D7)-WEEKDAY(DATE($S$1,X$1,8-$M7)))&gt;=1,IF($D7&gt;=3,DATE($S$1,X$1,1+7*($D7-1)-WEEKDAY(DATE($S$1,X$1,8-$M7))),DATE($S$1,X$1,1+7*($D7+1)-WEEKDAY(DATE($S$1,X$1,8-$M7)))),DATE($S$1,X$1,1+7*$D7)-WEEKDAY(DATE($S$1,X$1,8-$M7))),"")</f>
        <v>45436</v>
      </c>
      <c r="Y7" s="30">
        <f>IFERROR(IF(COUNTIF('Holiday Dates'!$A:$A,DATE($S$1,Y$1,1+7*$D7)-WEEKDAY(DATE($S$1,Y$1,8-$M7)))&gt;=1,IF($D7&gt;=3,DATE($S$1,Y$1,1+7*($D7-1)-WEEKDAY(DATE($S$1,Y$1,8-$M7))),DATE($S$1,Y$1,1+7*($D7+1)-WEEKDAY(DATE($S$1,Y$1,8-$M7)))),DATE($S$1,Y$1,1+7*$D7)-WEEKDAY(DATE($S$1,Y$1,8-$M7))),"")</f>
        <v>45471</v>
      </c>
      <c r="Z7" s="30">
        <f>IFERROR(IF(COUNTIF('Holiday Dates'!$A:$A,DATE($S$1,Z$1,1+7*$D7)-WEEKDAY(DATE($S$1,Z$1,8-$M7)))&gt;=1,IF($D7&gt;=3,DATE($S$1,Z$1,1+7*($D7-1)-WEEKDAY(DATE($S$1,Z$1,8-$M7))),DATE($S$1,Z$1,1+7*($D7+1)-WEEKDAY(DATE($S$1,Z$1,8-$M7)))),DATE($S$1,Z$1,1+7*$D7)-WEEKDAY(DATE($S$1,Z$1,8-$M7))),"")</f>
        <v>45499</v>
      </c>
    </row>
    <row r="8" spans="1:26" customFormat="1" ht="15" customHeight="1" x14ac:dyDescent="0.25">
      <c r="A8" s="3">
        <v>770005</v>
      </c>
      <c r="B8" s="1" t="s">
        <v>1631</v>
      </c>
      <c r="C8" s="1" t="str">
        <f>VLOOKUP($A8,[1]Sheet_One!$B:$W,7,FALSE)</f>
        <v>AVON</v>
      </c>
      <c r="D8" s="10">
        <f>IFERROR(VLOOKUP(A8,[2]Sheet1!$A:$AA,27,FALSE),"")</f>
        <v>3</v>
      </c>
      <c r="E8" s="1"/>
      <c r="F8" s="3" t="str">
        <f>VLOOKUP($A8,[1]Sheet_One!$B:$W,6,FALSE)</f>
        <v>510 W AVON RD</v>
      </c>
      <c r="G8" s="3" t="str">
        <f>VLOOKUP($A8,[1]Sheet_One!$B:$W,7,FALSE)</f>
        <v>AVON</v>
      </c>
      <c r="H8" s="3" t="str">
        <f>VLOOKUP($A8,[1]Sheet_One!$B:$W,8,FALSE)</f>
        <v>CT</v>
      </c>
      <c r="I8" s="3" t="str">
        <f>VLOOKUP($A8,[1]Sheet_One!$B:$W,9,FALSE)</f>
        <v>06001</v>
      </c>
      <c r="J8" s="47">
        <f>IFERROR(VLOOKUP(A8,'[3]KPI Trend by Chain - 171 or 173'!$A:$E,5,FALSE),VLOOKUP(A8,'[4]KPI Trend by Chain - 171 '!$A:$E,5,FALSE))</f>
        <v>12.3333333333333</v>
      </c>
      <c r="K8" s="4" t="str">
        <f>IFERROR(VLOOKUP(A8,'Location Substitution table'!B:D,3,FALSE),"")</f>
        <v/>
      </c>
      <c r="L8" s="9" t="str">
        <f>IFERROR(VLOOKUP($A8,[1]Sheet_One!$B:$W,5,FALSE),"")</f>
        <v>F</v>
      </c>
      <c r="M8" s="9">
        <f>IFERROR(MATCH(L8,{"U","M","T","W","R","F","S"},0),"")</f>
        <v>6</v>
      </c>
      <c r="N8" s="26">
        <f>IFERROR(IF(COUNTIF('Holiday Dates'!$A:$A,DATE($M$1,N$1,1+7*$D8)-WEEKDAY(DATE($M$1,N$1,8-$M8)))&gt;=1,IF($D8&gt;=3,DATE($M$1,N$1,1+7*($D8-1)-WEEKDAY(DATE($M$1,N$1,8-$M8))),DATE($M$1,N$1,1+7*($D8+1)-WEEKDAY(DATE($M$1,N$1,8-$M8)))),DATE($M$1,N$1,1+7*$D8)-WEEKDAY(DATE($M$1,N$1,8-$M8))),"")</f>
        <v>45156</v>
      </c>
      <c r="O8" s="26">
        <f>IFERROR(IF(COUNTIF('Holiday Dates'!$A:$A,DATE($M$1,O$1,1+7*$D8)-WEEKDAY(DATE($M$1,O$1,8-$M8)))&gt;=1,IF($D8&gt;=3,DATE($M$1,O$1,1+7*($D8-1)-WEEKDAY(DATE($M$1,O$1,8-$M8))),DATE($M$1,O$1,1+7*($D8+1)-WEEKDAY(DATE($M$1,O$1,8-$M8)))),DATE($M$1,O$1,1+7*$D8)-WEEKDAY(DATE($M$1,O$1,8-$M8))),"")</f>
        <v>45177</v>
      </c>
      <c r="P8" s="26">
        <f>IFERROR(IF(COUNTIF('Holiday Dates'!$A:$A,DATE($M$1,P$1,1+7*$D8)-WEEKDAY(DATE($M$1,P$1,8-$M8)))&gt;=1,IF($D8&gt;=3,DATE($M$1,P$1,1+7*($D8-1)-WEEKDAY(DATE($M$1,P$1,8-$M8))),DATE($M$1,P$1,1+7*($D8+1)-WEEKDAY(DATE($M$1,P$1,8-$M8)))),DATE($M$1,P$1,1+7*$D8)-WEEKDAY(DATE($M$1,P$1,8-$M8))),"")</f>
        <v>45219</v>
      </c>
      <c r="Q8" s="26">
        <f>IFERROR(IF(COUNTIF('Holiday Dates'!$A:$A,DATE($M$1,Q$1,1+7*$D8)-WEEKDAY(DATE($M$1,Q$1,8-$M8)))&gt;=1,IF($D8&gt;=3,DATE($M$1,Q$1,1+7*($D8-1)-WEEKDAY(DATE($M$1,Q$1,8-$M8))),DATE($M$1,Q$1,1+7*($D8+1)-WEEKDAY(DATE($M$1,Q$1,8-$M8)))),DATE($M$1,Q$1,1+7*$D8)-WEEKDAY(DATE($M$1,Q$1,8-$M8))),"")</f>
        <v>45247</v>
      </c>
      <c r="R8" s="26">
        <f>IFERROR(IF(COUNTIF('Holiday Dates'!$A:$A,DATE($M$1,R$1,1+7*$D8)-WEEKDAY(DATE($M$1,R$1,8-$M8)))&gt;=1,IF($D8&gt;=3,DATE($M$1,R$1,1+7*($D8-1)-WEEKDAY(DATE($M$1,R$1,8-$M8))),DATE($M$1,R$1,1+7*($D8+1)-WEEKDAY(DATE($M$1,R$1,8-$M8)))),DATE($M$1,R$1,1+7*$D8)-WEEKDAY(DATE($M$1,R$1,8-$M8))),"")</f>
        <v>45275</v>
      </c>
      <c r="S8" s="30"/>
      <c r="T8" s="30">
        <f>IFERROR(IF(COUNTIF('Holiday Dates'!$A:$A,DATE($S$1,T$1,1+7*$D8)-WEEKDAY(DATE($S$1,T$1,8-$M8)))&gt;=1,IF($D8&gt;=3,DATE($S$1,T$1,1+7*($D8-1)-WEEKDAY(DATE($S$1,T$1,8-$M8))),DATE($S$1,T$1,1+7*($D8+1)-WEEKDAY(DATE($S$1,T$1,8-$M8)))),DATE($S$1,T$1,1+7*$D8)-WEEKDAY(DATE($S$1,T$1,8-$M8))),"")</f>
        <v>45310</v>
      </c>
      <c r="U8" s="30">
        <f>IFERROR(IF(COUNTIF('Holiday Dates'!$A:$A,DATE($S$1,U$1,1+7*$D8)-WEEKDAY(DATE($S$1,U$1,8-$M8)))&gt;=1,IF($D8&gt;=3,DATE($S$1,U$1,1+7*($D8-1)-WEEKDAY(DATE($S$1,U$1,8-$M8))),DATE($S$1,U$1,1+7*($D8+1)-WEEKDAY(DATE($S$1,U$1,8-$M8)))),DATE($S$1,U$1,1+7*$D8)-WEEKDAY(DATE($S$1,U$1,8-$M8))),"")</f>
        <v>45338</v>
      </c>
      <c r="V8" s="30">
        <f>IFERROR(IF(COUNTIF('Holiday Dates'!$A:$A,DATE($S$1,V$1,1+7*$D8)-WEEKDAY(DATE($S$1,V$1,8-$M8)))&gt;=1,IF($D8&gt;=3,DATE($S$1,V$1,1+7*($D8-1)-WEEKDAY(DATE($S$1,V$1,8-$M8))),DATE($S$1,V$1,1+7*($D8+1)-WEEKDAY(DATE($S$1,V$1,8-$M8)))),DATE($S$1,V$1,1+7*$D8)-WEEKDAY(DATE($S$1,V$1,8-$M8))),"")</f>
        <v>45366</v>
      </c>
      <c r="W8" s="30">
        <f>IFERROR(IF(COUNTIF('Holiday Dates'!$A:$A,DATE($S$1,W$1,1+7*$D8)-WEEKDAY(DATE($S$1,W$1,8-$M8)))&gt;=1,IF($D8&gt;=3,DATE($S$1,W$1,1+7*($D8-1)-WEEKDAY(DATE($S$1,W$1,8-$M8))),DATE($S$1,W$1,1+7*($D8+1)-WEEKDAY(DATE($S$1,W$1,8-$M8)))),DATE($S$1,W$1,1+7*$D8)-WEEKDAY(DATE($S$1,W$1,8-$M8))),"")</f>
        <v>45401</v>
      </c>
      <c r="X8" s="30">
        <f>IFERROR(IF(COUNTIF('Holiday Dates'!$A:$A,DATE($S$1,X$1,1+7*$D8)-WEEKDAY(DATE($S$1,X$1,8-$M8)))&gt;=1,IF($D8&gt;=3,DATE($S$1,X$1,1+7*($D8-1)-WEEKDAY(DATE($S$1,X$1,8-$M8))),DATE($S$1,X$1,1+7*($D8+1)-WEEKDAY(DATE($S$1,X$1,8-$M8)))),DATE($S$1,X$1,1+7*$D8)-WEEKDAY(DATE($S$1,X$1,8-$M8))),"")</f>
        <v>45429</v>
      </c>
      <c r="Y8" s="30">
        <f>IFERROR(IF(COUNTIF('Holiday Dates'!$A:$A,DATE($S$1,Y$1,1+7*$D8)-WEEKDAY(DATE($S$1,Y$1,8-$M8)))&gt;=1,IF($D8&gt;=3,DATE($S$1,Y$1,1+7*($D8-1)-WEEKDAY(DATE($S$1,Y$1,8-$M8))),DATE($S$1,Y$1,1+7*($D8+1)-WEEKDAY(DATE($S$1,Y$1,8-$M8)))),DATE($S$1,Y$1,1+7*$D8)-WEEKDAY(DATE($S$1,Y$1,8-$M8))),"")</f>
        <v>45464</v>
      </c>
      <c r="Z8" s="30">
        <f>IFERROR(IF(COUNTIF('Holiday Dates'!$A:$A,DATE($S$1,Z$1,1+7*$D8)-WEEKDAY(DATE($S$1,Z$1,8-$M8)))&gt;=1,IF($D8&gt;=3,DATE($S$1,Z$1,1+7*($D8-1)-WEEKDAY(DATE($S$1,Z$1,8-$M8))),DATE($S$1,Z$1,1+7*($D8+1)-WEEKDAY(DATE($S$1,Z$1,8-$M8)))),DATE($S$1,Z$1,1+7*$D8)-WEEKDAY(DATE($S$1,Z$1,8-$M8))),"")</f>
        <v>45492</v>
      </c>
    </row>
    <row r="9" spans="1:26" customFormat="1" ht="15" customHeight="1" x14ac:dyDescent="0.25">
      <c r="A9" s="3">
        <v>770006</v>
      </c>
      <c r="B9" s="1" t="s">
        <v>608</v>
      </c>
      <c r="C9" s="1" t="str">
        <f>VLOOKUP($A9,[1]Sheet_One!$B:$W,7,FALSE)</f>
        <v>AVON</v>
      </c>
      <c r="D9" s="10">
        <f>IFERROR(VLOOKUP(A9,[2]Sheet1!$A:$AA,27,FALSE),"")</f>
        <v>2</v>
      </c>
      <c r="E9" s="1"/>
      <c r="F9" s="3" t="str">
        <f>VLOOKUP($A9,[1]Sheet_One!$B:$W,6,FALSE)</f>
        <v>375 W AVON RD</v>
      </c>
      <c r="G9" s="3" t="str">
        <f>VLOOKUP($A9,[1]Sheet_One!$B:$W,7,FALSE)</f>
        <v>AVON</v>
      </c>
      <c r="H9" s="3" t="str">
        <f>VLOOKUP($A9,[1]Sheet_One!$B:$W,8,FALSE)</f>
        <v>CT</v>
      </c>
      <c r="I9" s="3" t="str">
        <f>VLOOKUP($A9,[1]Sheet_One!$B:$W,9,FALSE)</f>
        <v>06001</v>
      </c>
      <c r="J9" s="47">
        <f>IFERROR(VLOOKUP(A9,'[3]KPI Trend by Chain - 171 or 173'!$A:$E,5,FALSE),VLOOKUP(A9,'[4]KPI Trend by Chain - 171 '!$A:$E,5,FALSE))</f>
        <v>13</v>
      </c>
      <c r="K9" s="4" t="str">
        <f>IFERROR(VLOOKUP(A9,'Location Substitution table'!B:D,3,FALSE),"")</f>
        <v/>
      </c>
      <c r="L9" s="9" t="str">
        <f>IFERROR(VLOOKUP($A9,[1]Sheet_One!$B:$W,5,FALSE),"")</f>
        <v>F</v>
      </c>
      <c r="M9" s="9">
        <f>IFERROR(MATCH(L9,{"U","M","T","W","R","F","S"},0),"")</f>
        <v>6</v>
      </c>
      <c r="N9" s="26">
        <f>IFERROR(IF(COUNTIF('Holiday Dates'!$A:$A,DATE($M$1,N$1,1+7*$D9)-WEEKDAY(DATE($M$1,N$1,8-$M9)))&gt;=1,IF($D9&gt;=3,DATE($M$1,N$1,1+7*($D9-1)-WEEKDAY(DATE($M$1,N$1,8-$M9))),DATE($M$1,N$1,1+7*($D9+1)-WEEKDAY(DATE($M$1,N$1,8-$M9)))),DATE($M$1,N$1,1+7*$D9)-WEEKDAY(DATE($M$1,N$1,8-$M9))),"")</f>
        <v>45149</v>
      </c>
      <c r="O9" s="26">
        <f>IFERROR(IF(COUNTIF('Holiday Dates'!$A:$A,DATE($M$1,O$1,1+7*$D9)-WEEKDAY(DATE($M$1,O$1,8-$M9)))&gt;=1,IF($D9&gt;=3,DATE($M$1,O$1,1+7*($D9-1)-WEEKDAY(DATE($M$1,O$1,8-$M9))),DATE($M$1,O$1,1+7*($D9+1)-WEEKDAY(DATE($M$1,O$1,8-$M9)))),DATE($M$1,O$1,1+7*$D9)-WEEKDAY(DATE($M$1,O$1,8-$M9))),"")</f>
        <v>45177</v>
      </c>
      <c r="P9" s="26">
        <f>IFERROR(IF(COUNTIF('Holiday Dates'!$A:$A,DATE($M$1,P$1,1+7*$D9)-WEEKDAY(DATE($M$1,P$1,8-$M9)))&gt;=1,IF($D9&gt;=3,DATE($M$1,P$1,1+7*($D9-1)-WEEKDAY(DATE($M$1,P$1,8-$M9))),DATE($M$1,P$1,1+7*($D9+1)-WEEKDAY(DATE($M$1,P$1,8-$M9)))),DATE($M$1,P$1,1+7*$D9)-WEEKDAY(DATE($M$1,P$1,8-$M9))),"")</f>
        <v>45212</v>
      </c>
      <c r="Q9" s="26">
        <f>IFERROR(IF(COUNTIF('Holiday Dates'!$A:$A,DATE($M$1,Q$1,1+7*$D9)-WEEKDAY(DATE($M$1,Q$1,8-$M9)))&gt;=1,IF($D9&gt;=3,DATE($M$1,Q$1,1+7*($D9-1)-WEEKDAY(DATE($M$1,Q$1,8-$M9))),DATE($M$1,Q$1,1+7*($D9+1)-WEEKDAY(DATE($M$1,Q$1,8-$M9)))),DATE($M$1,Q$1,1+7*$D9)-WEEKDAY(DATE($M$1,Q$1,8-$M9))),"")</f>
        <v>45247</v>
      </c>
      <c r="R9" s="26">
        <f>IFERROR(IF(COUNTIF('Holiday Dates'!$A:$A,DATE($M$1,R$1,1+7*$D9)-WEEKDAY(DATE($M$1,R$1,8-$M9)))&gt;=1,IF($D9&gt;=3,DATE($M$1,R$1,1+7*($D9-1)-WEEKDAY(DATE($M$1,R$1,8-$M9))),DATE($M$1,R$1,1+7*($D9+1)-WEEKDAY(DATE($M$1,R$1,8-$M9)))),DATE($M$1,R$1,1+7*$D9)-WEEKDAY(DATE($M$1,R$1,8-$M9))),"")</f>
        <v>45268</v>
      </c>
      <c r="S9" s="30"/>
      <c r="T9" s="30">
        <f>IFERROR(IF(COUNTIF('Holiday Dates'!$A:$A,DATE($S$1,T$1,1+7*$D9)-WEEKDAY(DATE($S$1,T$1,8-$M9)))&gt;=1,IF($D9&gt;=3,DATE($S$1,T$1,1+7*($D9-1)-WEEKDAY(DATE($S$1,T$1,8-$M9))),DATE($S$1,T$1,1+7*($D9+1)-WEEKDAY(DATE($S$1,T$1,8-$M9)))),DATE($S$1,T$1,1+7*$D9)-WEEKDAY(DATE($S$1,T$1,8-$M9))),"")</f>
        <v>45303</v>
      </c>
      <c r="U9" s="30">
        <f>IFERROR(IF(COUNTIF('Holiday Dates'!$A:$A,DATE($S$1,U$1,1+7*$D9)-WEEKDAY(DATE($S$1,U$1,8-$M9)))&gt;=1,IF($D9&gt;=3,DATE($S$1,U$1,1+7*($D9-1)-WEEKDAY(DATE($S$1,U$1,8-$M9))),DATE($S$1,U$1,1+7*($D9+1)-WEEKDAY(DATE($S$1,U$1,8-$M9)))),DATE($S$1,U$1,1+7*$D9)-WEEKDAY(DATE($S$1,U$1,8-$M9))),"")</f>
        <v>45331</v>
      </c>
      <c r="V9" s="30">
        <f>IFERROR(IF(COUNTIF('Holiday Dates'!$A:$A,DATE($S$1,V$1,1+7*$D9)-WEEKDAY(DATE($S$1,V$1,8-$M9)))&gt;=1,IF($D9&gt;=3,DATE($S$1,V$1,1+7*($D9-1)-WEEKDAY(DATE($S$1,V$1,8-$M9))),DATE($S$1,V$1,1+7*($D9+1)-WEEKDAY(DATE($S$1,V$1,8-$M9)))),DATE($S$1,V$1,1+7*$D9)-WEEKDAY(DATE($S$1,V$1,8-$M9))),"")</f>
        <v>45359</v>
      </c>
      <c r="W9" s="30">
        <f>IFERROR(IF(COUNTIF('Holiday Dates'!$A:$A,DATE($S$1,W$1,1+7*$D9)-WEEKDAY(DATE($S$1,W$1,8-$M9)))&gt;=1,IF($D9&gt;=3,DATE($S$1,W$1,1+7*($D9-1)-WEEKDAY(DATE($S$1,W$1,8-$M9))),DATE($S$1,W$1,1+7*($D9+1)-WEEKDAY(DATE($S$1,W$1,8-$M9)))),DATE($S$1,W$1,1+7*$D9)-WEEKDAY(DATE($S$1,W$1,8-$M9))),"")</f>
        <v>45401</v>
      </c>
      <c r="X9" s="30">
        <f>IFERROR(IF(COUNTIF('Holiday Dates'!$A:$A,DATE($S$1,X$1,1+7*$D9)-WEEKDAY(DATE($S$1,X$1,8-$M9)))&gt;=1,IF($D9&gt;=3,DATE($S$1,X$1,1+7*($D9-1)-WEEKDAY(DATE($S$1,X$1,8-$M9))),DATE($S$1,X$1,1+7*($D9+1)-WEEKDAY(DATE($S$1,X$1,8-$M9)))),DATE($S$1,X$1,1+7*$D9)-WEEKDAY(DATE($S$1,X$1,8-$M9))),"")</f>
        <v>45422</v>
      </c>
      <c r="Y9" s="30">
        <f>IFERROR(IF(COUNTIF('Holiday Dates'!$A:$A,DATE($S$1,Y$1,1+7*$D9)-WEEKDAY(DATE($S$1,Y$1,8-$M9)))&gt;=1,IF($D9&gt;=3,DATE($S$1,Y$1,1+7*($D9-1)-WEEKDAY(DATE($S$1,Y$1,8-$M9))),DATE($S$1,Y$1,1+7*($D9+1)-WEEKDAY(DATE($S$1,Y$1,8-$M9)))),DATE($S$1,Y$1,1+7*$D9)-WEEKDAY(DATE($S$1,Y$1,8-$M9))),"")</f>
        <v>45457</v>
      </c>
      <c r="Z9" s="30">
        <f>IFERROR(IF(COUNTIF('Holiday Dates'!$A:$A,DATE($S$1,Z$1,1+7*$D9)-WEEKDAY(DATE($S$1,Z$1,8-$M9)))&gt;=1,IF($D9&gt;=3,DATE($S$1,Z$1,1+7*($D9-1)-WEEKDAY(DATE($S$1,Z$1,8-$M9))),DATE($S$1,Z$1,1+7*($D9+1)-WEEKDAY(DATE($S$1,Z$1,8-$M9)))),DATE($S$1,Z$1,1+7*$D9)-WEEKDAY(DATE($S$1,Z$1,8-$M9))),"")</f>
        <v>45485</v>
      </c>
    </row>
    <row r="10" spans="1:26" customFormat="1" ht="15" customHeight="1" x14ac:dyDescent="0.25">
      <c r="A10" s="3">
        <v>770007</v>
      </c>
      <c r="B10" s="1" t="s">
        <v>609</v>
      </c>
      <c r="C10" s="1" t="str">
        <f>VLOOKUP($A10,[1]Sheet_One!$B:$W,7,FALSE)</f>
        <v>AVON</v>
      </c>
      <c r="D10" s="10">
        <f>IFERROR(VLOOKUP(A10,[2]Sheet1!$A:$AA,27,FALSE),"")</f>
        <v>1</v>
      </c>
      <c r="E10" s="1"/>
      <c r="F10" s="3" t="str">
        <f>VLOOKUP($A10,[1]Sheet_One!$B:$W,6,FALSE)</f>
        <v>151 SCOVILLE RD</v>
      </c>
      <c r="G10" s="3" t="str">
        <f>VLOOKUP($A10,[1]Sheet_One!$B:$W,7,FALSE)</f>
        <v>AVON</v>
      </c>
      <c r="H10" s="3" t="str">
        <f>VLOOKUP($A10,[1]Sheet_One!$B:$W,8,FALSE)</f>
        <v>CT</v>
      </c>
      <c r="I10" s="3" t="str">
        <f>VLOOKUP($A10,[1]Sheet_One!$B:$W,9,FALSE)</f>
        <v>06001</v>
      </c>
      <c r="J10" s="47">
        <f>IFERROR(VLOOKUP(A10,'[3]KPI Trend by Chain - 171 or 173'!$A:$E,5,FALSE),VLOOKUP(A10,'[4]KPI Trend by Chain - 171 '!$A:$E,5,FALSE))</f>
        <v>10.6666666666667</v>
      </c>
      <c r="K10" s="4" t="str">
        <f>IFERROR(VLOOKUP(A10,'Location Substitution table'!B:D,3,FALSE),"")</f>
        <v/>
      </c>
      <c r="L10" s="9" t="str">
        <f>IFERROR(VLOOKUP($A10,[1]Sheet_One!$B:$W,5,FALSE),"")</f>
        <v>F</v>
      </c>
      <c r="M10" s="9">
        <f>IFERROR(MATCH(L10,{"U","M","T","W","R","F","S"},0),"")</f>
        <v>6</v>
      </c>
      <c r="N10" s="26">
        <f>IFERROR(IF(COUNTIF('Holiday Dates'!$A:$A,DATE($M$1,N$1,1+7*$D10)-WEEKDAY(DATE($M$1,N$1,8-$M10)))&gt;=1,IF($D10&gt;=3,DATE($M$1,N$1,1+7*($D10-1)-WEEKDAY(DATE($M$1,N$1,8-$M10))),DATE($M$1,N$1,1+7*($D10+1)-WEEKDAY(DATE($M$1,N$1,8-$M10)))),DATE($M$1,N$1,1+7*$D10)-WEEKDAY(DATE($M$1,N$1,8-$M10))),"")</f>
        <v>45142</v>
      </c>
      <c r="O10" s="26">
        <f>IFERROR(IF(COUNTIF('Holiday Dates'!$A:$A,DATE($M$1,O$1,1+7*$D10)-WEEKDAY(DATE($M$1,O$1,8-$M10)))&gt;=1,IF($D10&gt;=3,DATE($M$1,O$1,1+7*($D10-1)-WEEKDAY(DATE($M$1,O$1,8-$M10))),DATE($M$1,O$1,1+7*($D10+1)-WEEKDAY(DATE($M$1,O$1,8-$M10)))),DATE($M$1,O$1,1+7*$D10)-WEEKDAY(DATE($M$1,O$1,8-$M10))),"")</f>
        <v>45170</v>
      </c>
      <c r="P10" s="26">
        <f>IFERROR(IF(COUNTIF('Holiday Dates'!$A:$A,DATE($M$1,P$1,1+7*$D10)-WEEKDAY(DATE($M$1,P$1,8-$M10)))&gt;=1,IF($D10&gt;=3,DATE($M$1,P$1,1+7*($D10-1)-WEEKDAY(DATE($M$1,P$1,8-$M10))),DATE($M$1,P$1,1+7*($D10+1)-WEEKDAY(DATE($M$1,P$1,8-$M10)))),DATE($M$1,P$1,1+7*$D10)-WEEKDAY(DATE($M$1,P$1,8-$M10))),"")</f>
        <v>45205</v>
      </c>
      <c r="Q10" s="26">
        <f>IFERROR(IF(COUNTIF('Holiday Dates'!$A:$A,DATE($M$1,Q$1,1+7*$D10)-WEEKDAY(DATE($M$1,Q$1,8-$M10)))&gt;=1,IF($D10&gt;=3,DATE($M$1,Q$1,1+7*($D10-1)-WEEKDAY(DATE($M$1,Q$1,8-$M10))),DATE($M$1,Q$1,1+7*($D10+1)-WEEKDAY(DATE($M$1,Q$1,8-$M10)))),DATE($M$1,Q$1,1+7*$D10)-WEEKDAY(DATE($M$1,Q$1,8-$M10))),"")</f>
        <v>45233</v>
      </c>
      <c r="R10" s="26">
        <f>IFERROR(IF(COUNTIF('Holiday Dates'!$A:$A,DATE($M$1,R$1,1+7*$D10)-WEEKDAY(DATE($M$1,R$1,8-$M10)))&gt;=1,IF($D10&gt;=3,DATE($M$1,R$1,1+7*($D10-1)-WEEKDAY(DATE($M$1,R$1,8-$M10))),DATE($M$1,R$1,1+7*($D10+1)-WEEKDAY(DATE($M$1,R$1,8-$M10)))),DATE($M$1,R$1,1+7*$D10)-WEEKDAY(DATE($M$1,R$1,8-$M10))),"")</f>
        <v>45261</v>
      </c>
      <c r="S10" s="30"/>
      <c r="T10" s="30">
        <f>IFERROR(IF(COUNTIF('Holiday Dates'!$A:$A,DATE($S$1,T$1,1+7*$D10)-WEEKDAY(DATE($S$1,T$1,8-$M10)))&gt;=1,IF($D10&gt;=3,DATE($S$1,T$1,1+7*($D10-1)-WEEKDAY(DATE($S$1,T$1,8-$M10))),DATE($S$1,T$1,1+7*($D10+1)-WEEKDAY(DATE($S$1,T$1,8-$M10)))),DATE($S$1,T$1,1+7*$D10)-WEEKDAY(DATE($S$1,T$1,8-$M10))),"")</f>
        <v>45296</v>
      </c>
      <c r="U10" s="30">
        <f>IFERROR(IF(COUNTIF('Holiday Dates'!$A:$A,DATE($S$1,U$1,1+7*$D10)-WEEKDAY(DATE($S$1,U$1,8-$M10)))&gt;=1,IF($D10&gt;=3,DATE($S$1,U$1,1+7*($D10-1)-WEEKDAY(DATE($S$1,U$1,8-$M10))),DATE($S$1,U$1,1+7*($D10+1)-WEEKDAY(DATE($S$1,U$1,8-$M10)))),DATE($S$1,U$1,1+7*$D10)-WEEKDAY(DATE($S$1,U$1,8-$M10))),"")</f>
        <v>45324</v>
      </c>
      <c r="V10" s="30">
        <f>IFERROR(IF(COUNTIF('Holiday Dates'!$A:$A,DATE($S$1,V$1,1+7*$D10)-WEEKDAY(DATE($S$1,V$1,8-$M10)))&gt;=1,IF($D10&gt;=3,DATE($S$1,V$1,1+7*($D10-1)-WEEKDAY(DATE($S$1,V$1,8-$M10))),DATE($S$1,V$1,1+7*($D10+1)-WEEKDAY(DATE($S$1,V$1,8-$M10)))),DATE($S$1,V$1,1+7*$D10)-WEEKDAY(DATE($S$1,V$1,8-$M10))),"")</f>
        <v>45352</v>
      </c>
      <c r="W10" s="30">
        <v>45037</v>
      </c>
      <c r="X10" s="30">
        <f>IFERROR(IF(COUNTIF('Holiday Dates'!$A:$A,DATE($S$1,X$1,1+7*$D10)-WEEKDAY(DATE($S$1,X$1,8-$M10)))&gt;=1,IF($D10&gt;=3,DATE($S$1,X$1,1+7*($D10-1)-WEEKDAY(DATE($S$1,X$1,8-$M10))),DATE($S$1,X$1,1+7*($D10+1)-WEEKDAY(DATE($S$1,X$1,8-$M10)))),DATE($S$1,X$1,1+7*$D10)-WEEKDAY(DATE($S$1,X$1,8-$M10))),"")</f>
        <v>45415</v>
      </c>
      <c r="Y10" s="30">
        <f>IFERROR(IF(COUNTIF('Holiday Dates'!$A:$A,DATE($S$1,Y$1,1+7*$D10)-WEEKDAY(DATE($S$1,Y$1,8-$M10)))&gt;=1,IF($D10&gt;=3,DATE($S$1,Y$1,1+7*($D10-1)-WEEKDAY(DATE($S$1,Y$1,8-$M10))),DATE($S$1,Y$1,1+7*($D10+1)-WEEKDAY(DATE($S$1,Y$1,8-$M10)))),DATE($S$1,Y$1,1+7*$D10)-WEEKDAY(DATE($S$1,Y$1,8-$M10))),"")</f>
        <v>45450</v>
      </c>
      <c r="Z10" s="30">
        <f>IFERROR(IF(COUNTIF('Holiday Dates'!$A:$A,DATE($S$1,Z$1,1+7*$D10)-WEEKDAY(DATE($S$1,Z$1,8-$M10)))&gt;=1,IF($D10&gt;=3,DATE($S$1,Z$1,1+7*($D10-1)-WEEKDAY(DATE($S$1,Z$1,8-$M10))),DATE($S$1,Z$1,1+7*($D10+1)-WEEKDAY(DATE($S$1,Z$1,8-$M10)))),DATE($S$1,Z$1,1+7*$D10)-WEEKDAY(DATE($S$1,Z$1,8-$M10))),"")</f>
        <v>45478</v>
      </c>
    </row>
    <row r="11" spans="1:26" customFormat="1" ht="15" customHeight="1" x14ac:dyDescent="0.25">
      <c r="A11" s="3">
        <v>770008</v>
      </c>
      <c r="B11" s="1" t="s">
        <v>1632</v>
      </c>
      <c r="C11" s="1" t="str">
        <f>VLOOKUP($A11,[1]Sheet_One!$B:$W,7,FALSE)</f>
        <v>AVON</v>
      </c>
      <c r="D11" s="10">
        <f>IFERROR(VLOOKUP(A11,[2]Sheet1!$A:$AA,27,FALSE),"")</f>
        <v>4</v>
      </c>
      <c r="E11" s="1"/>
      <c r="F11" s="3" t="str">
        <f>VLOOKUP($A11,[1]Sheet_One!$B:$W,6,FALSE)</f>
        <v>59 WATERVILLE RD</v>
      </c>
      <c r="G11" s="3" t="str">
        <f>VLOOKUP($A11,[1]Sheet_One!$B:$W,7,FALSE)</f>
        <v>AVON</v>
      </c>
      <c r="H11" s="3" t="str">
        <f>VLOOKUP($A11,[1]Sheet_One!$B:$W,8,FALSE)</f>
        <v>CT</v>
      </c>
      <c r="I11" s="3" t="str">
        <f>VLOOKUP($A11,[1]Sheet_One!$B:$W,9,FALSE)</f>
        <v>06001</v>
      </c>
      <c r="J11" s="47">
        <f>IFERROR(VLOOKUP(A11,'[3]KPI Trend by Chain - 171 or 173'!$A:$E,5,FALSE),VLOOKUP(A11,'[4]KPI Trend by Chain - 171 '!$A:$E,5,FALSE))</f>
        <v>56.7777777777778</v>
      </c>
      <c r="K11" s="4" t="str">
        <f>IFERROR(VLOOKUP(A11,'Location Substitution table'!B:D,3,FALSE),"")</f>
        <v/>
      </c>
      <c r="L11" s="9" t="str">
        <f>IFERROR(VLOOKUP($A11,[1]Sheet_One!$B:$W,5,FALSE),"")</f>
        <v>F</v>
      </c>
      <c r="M11" s="9">
        <f>IFERROR(MATCH(L11,{"U","M","T","W","R","F","S"},0),"")</f>
        <v>6</v>
      </c>
      <c r="N11" s="26">
        <f>IFERROR(IF(COUNTIF('Holiday Dates'!$A:$A,DATE($M$1,N$1,1+7*$D11)-WEEKDAY(DATE($M$1,N$1,8-$M11)))&gt;=1,IF($D11&gt;=3,DATE($M$1,N$1,1+7*($D11-1)-WEEKDAY(DATE($M$1,N$1,8-$M11))),DATE($M$1,N$1,1+7*($D11+1)-WEEKDAY(DATE($M$1,N$1,8-$M11)))),DATE($M$1,N$1,1+7*$D11)-WEEKDAY(DATE($M$1,N$1,8-$M11))),"")</f>
        <v>45163</v>
      </c>
      <c r="O11" s="26">
        <f>IFERROR(IF(COUNTIF('Holiday Dates'!$A:$A,DATE($M$1,O$1,1+7*$D11)-WEEKDAY(DATE($M$1,O$1,8-$M11)))&gt;=1,IF($D11&gt;=3,DATE($M$1,O$1,1+7*($D11-1)-WEEKDAY(DATE($M$1,O$1,8-$M11))),DATE($M$1,O$1,1+7*($D11+1)-WEEKDAY(DATE($M$1,O$1,8-$M11)))),DATE($M$1,O$1,1+7*$D11)-WEEKDAY(DATE($M$1,O$1,8-$M11))),"")</f>
        <v>45191</v>
      </c>
      <c r="P11" s="26">
        <f>IFERROR(IF(COUNTIF('Holiday Dates'!$A:$A,DATE($M$1,P$1,1+7*$D11)-WEEKDAY(DATE($M$1,P$1,8-$M11)))&gt;=1,IF($D11&gt;=3,DATE($M$1,P$1,1+7*($D11-1)-WEEKDAY(DATE($M$1,P$1,8-$M11))),DATE($M$1,P$1,1+7*($D11+1)-WEEKDAY(DATE($M$1,P$1,8-$M11)))),DATE($M$1,P$1,1+7*$D11)-WEEKDAY(DATE($M$1,P$1,8-$M11))),"")</f>
        <v>45226</v>
      </c>
      <c r="Q11" s="26">
        <f>IFERROR(IF(COUNTIF('Holiday Dates'!$A:$A,DATE($M$1,Q$1,1+7*$D11)-WEEKDAY(DATE($M$1,Q$1,8-$M11)))&gt;=1,IF($D11&gt;=3,DATE($M$1,Q$1,1+7*($D11-1)-WEEKDAY(DATE($M$1,Q$1,8-$M11))),DATE($M$1,Q$1,1+7*($D11+1)-WEEKDAY(DATE($M$1,Q$1,8-$M11)))),DATE($M$1,Q$1,1+7*$D11)-WEEKDAY(DATE($M$1,Q$1,8-$M11))),"")</f>
        <v>45247</v>
      </c>
      <c r="R11" s="26">
        <f>IFERROR(IF(COUNTIF('Holiday Dates'!$A:$A,DATE($M$1,R$1,1+7*$D11)-WEEKDAY(DATE($M$1,R$1,8-$M11)))&gt;=1,IF($D11&gt;=3,DATE($M$1,R$1,1+7*($D11-1)-WEEKDAY(DATE($M$1,R$1,8-$M11))),DATE($M$1,R$1,1+7*($D11+1)-WEEKDAY(DATE($M$1,R$1,8-$M11)))),DATE($M$1,R$1,1+7*$D11)-WEEKDAY(DATE($M$1,R$1,8-$M11))),"")</f>
        <v>45275</v>
      </c>
      <c r="S11" s="30"/>
      <c r="T11" s="30">
        <f>IFERROR(IF(COUNTIF('Holiday Dates'!$A:$A,DATE($S$1,T$1,1+7*$D11)-WEEKDAY(DATE($S$1,T$1,8-$M11)))&gt;=1,IF($D11&gt;=3,DATE($S$1,T$1,1+7*($D11-1)-WEEKDAY(DATE($S$1,T$1,8-$M11))),DATE($S$1,T$1,1+7*($D11+1)-WEEKDAY(DATE($S$1,T$1,8-$M11)))),DATE($S$1,T$1,1+7*$D11)-WEEKDAY(DATE($S$1,T$1,8-$M11))),"")</f>
        <v>45317</v>
      </c>
      <c r="U11" s="30">
        <f>IFERROR(IF(COUNTIF('Holiday Dates'!$A:$A,DATE($S$1,U$1,1+7*$D11)-WEEKDAY(DATE($S$1,U$1,8-$M11)))&gt;=1,IF($D11&gt;=3,DATE($S$1,U$1,1+7*($D11-1)-WEEKDAY(DATE($S$1,U$1,8-$M11))),DATE($S$1,U$1,1+7*($D11+1)-WEEKDAY(DATE($S$1,U$1,8-$M11)))),DATE($S$1,U$1,1+7*$D11)-WEEKDAY(DATE($S$1,U$1,8-$M11))),"")</f>
        <v>45345</v>
      </c>
      <c r="V11" s="30">
        <f>IFERROR(IF(COUNTIF('Holiday Dates'!$A:$A,DATE($S$1,V$1,1+7*$D11)-WEEKDAY(DATE($S$1,V$1,8-$M11)))&gt;=1,IF($D11&gt;=3,DATE($S$1,V$1,1+7*($D11-1)-WEEKDAY(DATE($S$1,V$1,8-$M11))),DATE($S$1,V$1,1+7*($D11+1)-WEEKDAY(DATE($S$1,V$1,8-$M11)))),DATE($S$1,V$1,1+7*$D11)-WEEKDAY(DATE($S$1,V$1,8-$M11))),"")</f>
        <v>45373</v>
      </c>
      <c r="W11" s="30">
        <f>IFERROR(IF(COUNTIF('Holiday Dates'!$A:$A,DATE($S$1,W$1,1+7*$D11)-WEEKDAY(DATE($S$1,W$1,8-$M11)))&gt;=1,IF($D11&gt;=3,DATE($S$1,W$1,1+7*($D11-1)-WEEKDAY(DATE($S$1,W$1,8-$M11))),DATE($S$1,W$1,1+7*($D11+1)-WEEKDAY(DATE($S$1,W$1,8-$M11)))),DATE($S$1,W$1,1+7*$D11)-WEEKDAY(DATE($S$1,W$1,8-$M11))),"")</f>
        <v>45408</v>
      </c>
      <c r="X11" s="30">
        <f>IFERROR(IF(COUNTIF('Holiday Dates'!$A:$A,DATE($S$1,X$1,1+7*$D11)-WEEKDAY(DATE($S$1,X$1,8-$M11)))&gt;=1,IF($D11&gt;=3,DATE($S$1,X$1,1+7*($D11-1)-WEEKDAY(DATE($S$1,X$1,8-$M11))),DATE($S$1,X$1,1+7*($D11+1)-WEEKDAY(DATE($S$1,X$1,8-$M11)))),DATE($S$1,X$1,1+7*$D11)-WEEKDAY(DATE($S$1,X$1,8-$M11))),"")</f>
        <v>45436</v>
      </c>
      <c r="Y11" s="30">
        <f>IFERROR(IF(COUNTIF('Holiday Dates'!$A:$A,DATE($S$1,Y$1,1+7*$D11)-WEEKDAY(DATE($S$1,Y$1,8-$M11)))&gt;=1,IF($D11&gt;=3,DATE($S$1,Y$1,1+7*($D11-1)-WEEKDAY(DATE($S$1,Y$1,8-$M11))),DATE($S$1,Y$1,1+7*($D11+1)-WEEKDAY(DATE($S$1,Y$1,8-$M11)))),DATE($S$1,Y$1,1+7*$D11)-WEEKDAY(DATE($S$1,Y$1,8-$M11))),"")</f>
        <v>45471</v>
      </c>
      <c r="Z11" s="30">
        <f>IFERROR(IF(COUNTIF('Holiday Dates'!$A:$A,DATE($S$1,Z$1,1+7*$D11)-WEEKDAY(DATE($S$1,Z$1,8-$M11)))&gt;=1,IF($D11&gt;=3,DATE($S$1,Z$1,1+7*($D11-1)-WEEKDAY(DATE($S$1,Z$1,8-$M11))),DATE($S$1,Z$1,1+7*($D11+1)-WEEKDAY(DATE($S$1,Z$1,8-$M11)))),DATE($S$1,Z$1,1+7*$D11)-WEEKDAY(DATE($S$1,Z$1,8-$M11))),"")</f>
        <v>45499</v>
      </c>
    </row>
    <row r="12" spans="1:26" customFormat="1" ht="15" customHeight="1" x14ac:dyDescent="0.25">
      <c r="A12" s="3">
        <v>770009</v>
      </c>
      <c r="B12" s="1" t="s">
        <v>610</v>
      </c>
      <c r="C12" s="1" t="str">
        <f>VLOOKUP($A12,[1]Sheet_One!$B:$W,7,FALSE)</f>
        <v>AVON</v>
      </c>
      <c r="D12" s="10">
        <f>IFERROR(VLOOKUP(A12,[2]Sheet1!$A:$AA,27,FALSE),"")</f>
        <v>3</v>
      </c>
      <c r="E12" s="1"/>
      <c r="F12" s="3" t="str">
        <f>VLOOKUP($A12,[1]Sheet_One!$B:$W,6,FALSE)</f>
        <v>30 OLD WHEELER LN</v>
      </c>
      <c r="G12" s="3" t="str">
        <f>VLOOKUP($A12,[1]Sheet_One!$B:$W,7,FALSE)</f>
        <v>AVON</v>
      </c>
      <c r="H12" s="3" t="str">
        <f>VLOOKUP($A12,[1]Sheet_One!$B:$W,8,FALSE)</f>
        <v>CT</v>
      </c>
      <c r="I12" s="3" t="str">
        <f>VLOOKUP($A12,[1]Sheet_One!$B:$W,9,FALSE)</f>
        <v>06001</v>
      </c>
      <c r="J12" s="47">
        <f>IFERROR(VLOOKUP(A12,'[3]KPI Trend by Chain - 171 or 173'!$A:$E,5,FALSE),VLOOKUP(A12,'[4]KPI Trend by Chain - 171 '!$A:$E,5,FALSE))</f>
        <v>12</v>
      </c>
      <c r="K12" s="4" t="str">
        <f>IFERROR(VLOOKUP(A12,'Location Substitution table'!B:D,3,FALSE),"")</f>
        <v/>
      </c>
      <c r="L12" s="9" t="str">
        <f>IFERROR(VLOOKUP($A12,[1]Sheet_One!$B:$W,5,FALSE),"")</f>
        <v>F</v>
      </c>
      <c r="M12" s="9">
        <f>IFERROR(MATCH(L12,{"U","M","T","W","R","F","S"},0),"")</f>
        <v>6</v>
      </c>
      <c r="N12" s="26">
        <f>IFERROR(IF(COUNTIF('Holiday Dates'!$A:$A,DATE($M$1,N$1,1+7*$D12)-WEEKDAY(DATE($M$1,N$1,8-$M12)))&gt;=1,IF($D12&gt;=3,DATE($M$1,N$1,1+7*($D12-1)-WEEKDAY(DATE($M$1,N$1,8-$M12))),DATE($M$1,N$1,1+7*($D12+1)-WEEKDAY(DATE($M$1,N$1,8-$M12)))),DATE($M$1,N$1,1+7*$D12)-WEEKDAY(DATE($M$1,N$1,8-$M12))),"")</f>
        <v>45156</v>
      </c>
      <c r="O12" s="26">
        <f>IFERROR(IF(COUNTIF('Holiday Dates'!$A:$A,DATE($M$1,O$1,1+7*$D12)-WEEKDAY(DATE($M$1,O$1,8-$M12)))&gt;=1,IF($D12&gt;=3,DATE($M$1,O$1,1+7*($D12-1)-WEEKDAY(DATE($M$1,O$1,8-$M12))),DATE($M$1,O$1,1+7*($D12+1)-WEEKDAY(DATE($M$1,O$1,8-$M12)))),DATE($M$1,O$1,1+7*$D12)-WEEKDAY(DATE($M$1,O$1,8-$M12))),"")</f>
        <v>45177</v>
      </c>
      <c r="P12" s="26">
        <f>IFERROR(IF(COUNTIF('Holiday Dates'!$A:$A,DATE($M$1,P$1,1+7*$D12)-WEEKDAY(DATE($M$1,P$1,8-$M12)))&gt;=1,IF($D12&gt;=3,DATE($M$1,P$1,1+7*($D12-1)-WEEKDAY(DATE($M$1,P$1,8-$M12))),DATE($M$1,P$1,1+7*($D12+1)-WEEKDAY(DATE($M$1,P$1,8-$M12)))),DATE($M$1,P$1,1+7*$D12)-WEEKDAY(DATE($M$1,P$1,8-$M12))),"")</f>
        <v>45219</v>
      </c>
      <c r="Q12" s="26">
        <f>IFERROR(IF(COUNTIF('Holiday Dates'!$A:$A,DATE($M$1,Q$1,1+7*$D12)-WEEKDAY(DATE($M$1,Q$1,8-$M12)))&gt;=1,IF($D12&gt;=3,DATE($M$1,Q$1,1+7*($D12-1)-WEEKDAY(DATE($M$1,Q$1,8-$M12))),DATE($M$1,Q$1,1+7*($D12+1)-WEEKDAY(DATE($M$1,Q$1,8-$M12)))),DATE($M$1,Q$1,1+7*$D12)-WEEKDAY(DATE($M$1,Q$1,8-$M12))),"")</f>
        <v>45247</v>
      </c>
      <c r="R12" s="26">
        <f>IFERROR(IF(COUNTIF('Holiday Dates'!$A:$A,DATE($M$1,R$1,1+7*$D12)-WEEKDAY(DATE($M$1,R$1,8-$M12)))&gt;=1,IF($D12&gt;=3,DATE($M$1,R$1,1+7*($D12-1)-WEEKDAY(DATE($M$1,R$1,8-$M12))),DATE($M$1,R$1,1+7*($D12+1)-WEEKDAY(DATE($M$1,R$1,8-$M12)))),DATE($M$1,R$1,1+7*$D12)-WEEKDAY(DATE($M$1,R$1,8-$M12))),"")</f>
        <v>45275</v>
      </c>
      <c r="S12" s="30"/>
      <c r="T12" s="30">
        <f>IFERROR(IF(COUNTIF('Holiday Dates'!$A:$A,DATE($S$1,T$1,1+7*$D12)-WEEKDAY(DATE($S$1,T$1,8-$M12)))&gt;=1,IF($D12&gt;=3,DATE($S$1,T$1,1+7*($D12-1)-WEEKDAY(DATE($S$1,T$1,8-$M12))),DATE($S$1,T$1,1+7*($D12+1)-WEEKDAY(DATE($S$1,T$1,8-$M12)))),DATE($S$1,T$1,1+7*$D12)-WEEKDAY(DATE($S$1,T$1,8-$M12))),"")</f>
        <v>45310</v>
      </c>
      <c r="U12" s="30">
        <f>IFERROR(IF(COUNTIF('Holiday Dates'!$A:$A,DATE($S$1,U$1,1+7*$D12)-WEEKDAY(DATE($S$1,U$1,8-$M12)))&gt;=1,IF($D12&gt;=3,DATE($S$1,U$1,1+7*($D12-1)-WEEKDAY(DATE($S$1,U$1,8-$M12))),DATE($S$1,U$1,1+7*($D12+1)-WEEKDAY(DATE($S$1,U$1,8-$M12)))),DATE($S$1,U$1,1+7*$D12)-WEEKDAY(DATE($S$1,U$1,8-$M12))),"")</f>
        <v>45338</v>
      </c>
      <c r="V12" s="30">
        <f>IFERROR(IF(COUNTIF('Holiday Dates'!$A:$A,DATE($S$1,V$1,1+7*$D12)-WEEKDAY(DATE($S$1,V$1,8-$M12)))&gt;=1,IF($D12&gt;=3,DATE($S$1,V$1,1+7*($D12-1)-WEEKDAY(DATE($S$1,V$1,8-$M12))),DATE($S$1,V$1,1+7*($D12+1)-WEEKDAY(DATE($S$1,V$1,8-$M12)))),DATE($S$1,V$1,1+7*$D12)-WEEKDAY(DATE($S$1,V$1,8-$M12))),"")</f>
        <v>45366</v>
      </c>
      <c r="W12" s="30">
        <f>IFERROR(IF(COUNTIF('Holiday Dates'!$A:$A,DATE($S$1,W$1,1+7*$D12)-WEEKDAY(DATE($S$1,W$1,8-$M12)))&gt;=1,IF($D12&gt;=3,DATE($S$1,W$1,1+7*($D12-1)-WEEKDAY(DATE($S$1,W$1,8-$M12))),DATE($S$1,W$1,1+7*($D12+1)-WEEKDAY(DATE($S$1,W$1,8-$M12)))),DATE($S$1,W$1,1+7*$D12)-WEEKDAY(DATE($S$1,W$1,8-$M12))),"")</f>
        <v>45401</v>
      </c>
      <c r="X12" s="30">
        <f>IFERROR(IF(COUNTIF('Holiday Dates'!$A:$A,DATE($S$1,X$1,1+7*$D12)-WEEKDAY(DATE($S$1,X$1,8-$M12)))&gt;=1,IF($D12&gt;=3,DATE($S$1,X$1,1+7*($D12-1)-WEEKDAY(DATE($S$1,X$1,8-$M12))),DATE($S$1,X$1,1+7*($D12+1)-WEEKDAY(DATE($S$1,X$1,8-$M12)))),DATE($S$1,X$1,1+7*$D12)-WEEKDAY(DATE($S$1,X$1,8-$M12))),"")</f>
        <v>45429</v>
      </c>
      <c r="Y12" s="30">
        <f>IFERROR(IF(COUNTIF('Holiday Dates'!$A:$A,DATE($S$1,Y$1,1+7*$D12)-WEEKDAY(DATE($S$1,Y$1,8-$M12)))&gt;=1,IF($D12&gt;=3,DATE($S$1,Y$1,1+7*($D12-1)-WEEKDAY(DATE($S$1,Y$1,8-$M12))),DATE($S$1,Y$1,1+7*($D12+1)-WEEKDAY(DATE($S$1,Y$1,8-$M12)))),DATE($S$1,Y$1,1+7*$D12)-WEEKDAY(DATE($S$1,Y$1,8-$M12))),"")</f>
        <v>45464</v>
      </c>
      <c r="Z12" s="30">
        <f>IFERROR(IF(COUNTIF('Holiday Dates'!$A:$A,DATE($S$1,Z$1,1+7*$D12)-WEEKDAY(DATE($S$1,Z$1,8-$M12)))&gt;=1,IF($D12&gt;=3,DATE($S$1,Z$1,1+7*($D12-1)-WEEKDAY(DATE($S$1,Z$1,8-$M12))),DATE($S$1,Z$1,1+7*($D12+1)-WEEKDAY(DATE($S$1,Z$1,8-$M12)))),DATE($S$1,Z$1,1+7*$D12)-WEEKDAY(DATE($S$1,Z$1,8-$M12))),"")</f>
        <v>45492</v>
      </c>
    </row>
    <row r="13" spans="1:26" customFormat="1" ht="15" customHeight="1" x14ac:dyDescent="0.25">
      <c r="A13" s="3">
        <v>770010</v>
      </c>
      <c r="B13" s="1" t="s">
        <v>611</v>
      </c>
      <c r="C13" s="1" t="str">
        <f>VLOOKUP($A13,[1]Sheet_One!$B:$W,7,FALSE)</f>
        <v>AVON</v>
      </c>
      <c r="D13" s="10">
        <f>IFERROR(VLOOKUP(A13,[2]Sheet1!$A:$AA,27,FALSE),"")</f>
        <v>2</v>
      </c>
      <c r="E13" s="1"/>
      <c r="F13" s="3" t="str">
        <f>VLOOKUP($A13,[1]Sheet_One!$B:$W,6,FALSE)</f>
        <v>150 THOMPSON RD</v>
      </c>
      <c r="G13" s="3" t="str">
        <f>VLOOKUP($A13,[1]Sheet_One!$B:$W,7,FALSE)</f>
        <v>AVON</v>
      </c>
      <c r="H13" s="3" t="str">
        <f>VLOOKUP($A13,[1]Sheet_One!$B:$W,8,FALSE)</f>
        <v>CT</v>
      </c>
      <c r="I13" s="3" t="str">
        <f>VLOOKUP($A13,[1]Sheet_One!$B:$W,9,FALSE)</f>
        <v>06001</v>
      </c>
      <c r="J13" s="47">
        <f>IFERROR(VLOOKUP(A13,'[3]KPI Trend by Chain - 171 or 173'!$A:$E,5,FALSE),VLOOKUP(A13,'[4]KPI Trend by Chain - 171 '!$A:$E,5,FALSE))</f>
        <v>14.2</v>
      </c>
      <c r="K13" s="4" t="str">
        <f>IFERROR(VLOOKUP(A13,'Location Substitution table'!B:D,3,FALSE),"")</f>
        <v/>
      </c>
      <c r="L13" s="9" t="str">
        <f>IFERROR(VLOOKUP($A13,[1]Sheet_One!$B:$W,5,FALSE),"")</f>
        <v>F</v>
      </c>
      <c r="M13" s="9">
        <f>IFERROR(MATCH(L13,{"U","M","T","W","R","F","S"},0),"")</f>
        <v>6</v>
      </c>
      <c r="N13" s="26">
        <f>IFERROR(IF(COUNTIF('Holiday Dates'!$A:$A,DATE($M$1,N$1,1+7*$D13)-WEEKDAY(DATE($M$1,N$1,8-$M13)))&gt;=1,IF($D13&gt;=3,DATE($M$1,N$1,1+7*($D13-1)-WEEKDAY(DATE($M$1,N$1,8-$M13))),DATE($M$1,N$1,1+7*($D13+1)-WEEKDAY(DATE($M$1,N$1,8-$M13)))),DATE($M$1,N$1,1+7*$D13)-WEEKDAY(DATE($M$1,N$1,8-$M13))),"")</f>
        <v>45149</v>
      </c>
      <c r="O13" s="26">
        <f>IFERROR(IF(COUNTIF('Holiday Dates'!$A:$A,DATE($M$1,O$1,1+7*$D13)-WEEKDAY(DATE($M$1,O$1,8-$M13)))&gt;=1,IF($D13&gt;=3,DATE($M$1,O$1,1+7*($D13-1)-WEEKDAY(DATE($M$1,O$1,8-$M13))),DATE($M$1,O$1,1+7*($D13+1)-WEEKDAY(DATE($M$1,O$1,8-$M13)))),DATE($M$1,O$1,1+7*$D13)-WEEKDAY(DATE($M$1,O$1,8-$M13))),"")</f>
        <v>45177</v>
      </c>
      <c r="P13" s="26">
        <f>IFERROR(IF(COUNTIF('Holiday Dates'!$A:$A,DATE($M$1,P$1,1+7*$D13)-WEEKDAY(DATE($M$1,P$1,8-$M13)))&gt;=1,IF($D13&gt;=3,DATE($M$1,P$1,1+7*($D13-1)-WEEKDAY(DATE($M$1,P$1,8-$M13))),DATE($M$1,P$1,1+7*($D13+1)-WEEKDAY(DATE($M$1,P$1,8-$M13)))),DATE($M$1,P$1,1+7*$D13)-WEEKDAY(DATE($M$1,P$1,8-$M13))),"")</f>
        <v>45212</v>
      </c>
      <c r="Q13" s="26">
        <f>IFERROR(IF(COUNTIF('Holiday Dates'!$A:$A,DATE($M$1,Q$1,1+7*$D13)-WEEKDAY(DATE($M$1,Q$1,8-$M13)))&gt;=1,IF($D13&gt;=3,DATE($M$1,Q$1,1+7*($D13-1)-WEEKDAY(DATE($M$1,Q$1,8-$M13))),DATE($M$1,Q$1,1+7*($D13+1)-WEEKDAY(DATE($M$1,Q$1,8-$M13)))),DATE($M$1,Q$1,1+7*$D13)-WEEKDAY(DATE($M$1,Q$1,8-$M13))),"")</f>
        <v>45247</v>
      </c>
      <c r="R13" s="26">
        <f>IFERROR(IF(COUNTIF('Holiday Dates'!$A:$A,DATE($M$1,R$1,1+7*$D13)-WEEKDAY(DATE($M$1,R$1,8-$M13)))&gt;=1,IF($D13&gt;=3,DATE($M$1,R$1,1+7*($D13-1)-WEEKDAY(DATE($M$1,R$1,8-$M13))),DATE($M$1,R$1,1+7*($D13+1)-WEEKDAY(DATE($M$1,R$1,8-$M13)))),DATE($M$1,R$1,1+7*$D13)-WEEKDAY(DATE($M$1,R$1,8-$M13))),"")</f>
        <v>45268</v>
      </c>
      <c r="S13" s="30"/>
      <c r="T13" s="30">
        <f>IFERROR(IF(COUNTIF('Holiday Dates'!$A:$A,DATE($S$1,T$1,1+7*$D13)-WEEKDAY(DATE($S$1,T$1,8-$M13)))&gt;=1,IF($D13&gt;=3,DATE($S$1,T$1,1+7*($D13-1)-WEEKDAY(DATE($S$1,T$1,8-$M13))),DATE($S$1,T$1,1+7*($D13+1)-WEEKDAY(DATE($S$1,T$1,8-$M13)))),DATE($S$1,T$1,1+7*$D13)-WEEKDAY(DATE($S$1,T$1,8-$M13))),"")</f>
        <v>45303</v>
      </c>
      <c r="U13" s="30">
        <f>IFERROR(IF(COUNTIF('Holiday Dates'!$A:$A,DATE($S$1,U$1,1+7*$D13)-WEEKDAY(DATE($S$1,U$1,8-$M13)))&gt;=1,IF($D13&gt;=3,DATE($S$1,U$1,1+7*($D13-1)-WEEKDAY(DATE($S$1,U$1,8-$M13))),DATE($S$1,U$1,1+7*($D13+1)-WEEKDAY(DATE($S$1,U$1,8-$M13)))),DATE($S$1,U$1,1+7*$D13)-WEEKDAY(DATE($S$1,U$1,8-$M13))),"")</f>
        <v>45331</v>
      </c>
      <c r="V13" s="30">
        <f>IFERROR(IF(COUNTIF('Holiday Dates'!$A:$A,DATE($S$1,V$1,1+7*$D13)-WEEKDAY(DATE($S$1,V$1,8-$M13)))&gt;=1,IF($D13&gt;=3,DATE($S$1,V$1,1+7*($D13-1)-WEEKDAY(DATE($S$1,V$1,8-$M13))),DATE($S$1,V$1,1+7*($D13+1)-WEEKDAY(DATE($S$1,V$1,8-$M13)))),DATE($S$1,V$1,1+7*$D13)-WEEKDAY(DATE($S$1,V$1,8-$M13))),"")</f>
        <v>45359</v>
      </c>
      <c r="W13" s="30">
        <f>IFERROR(IF(COUNTIF('Holiday Dates'!$A:$A,DATE($S$1,W$1,1+7*$D13)-WEEKDAY(DATE($S$1,W$1,8-$M13)))&gt;=1,IF($D13&gt;=3,DATE($S$1,W$1,1+7*($D13-1)-WEEKDAY(DATE($S$1,W$1,8-$M13))),DATE($S$1,W$1,1+7*($D13+1)-WEEKDAY(DATE($S$1,W$1,8-$M13)))),DATE($S$1,W$1,1+7*$D13)-WEEKDAY(DATE($S$1,W$1,8-$M13))),"")</f>
        <v>45401</v>
      </c>
      <c r="X13" s="30">
        <f>IFERROR(IF(COUNTIF('Holiday Dates'!$A:$A,DATE($S$1,X$1,1+7*$D13)-WEEKDAY(DATE($S$1,X$1,8-$M13)))&gt;=1,IF($D13&gt;=3,DATE($S$1,X$1,1+7*($D13-1)-WEEKDAY(DATE($S$1,X$1,8-$M13))),DATE($S$1,X$1,1+7*($D13+1)-WEEKDAY(DATE($S$1,X$1,8-$M13)))),DATE($S$1,X$1,1+7*$D13)-WEEKDAY(DATE($S$1,X$1,8-$M13))),"")</f>
        <v>45422</v>
      </c>
      <c r="Y13" s="30">
        <f>IFERROR(IF(COUNTIF('Holiday Dates'!$A:$A,DATE($S$1,Y$1,1+7*$D13)-WEEKDAY(DATE($S$1,Y$1,8-$M13)))&gt;=1,IF($D13&gt;=3,DATE($S$1,Y$1,1+7*($D13-1)-WEEKDAY(DATE($S$1,Y$1,8-$M13))),DATE($S$1,Y$1,1+7*($D13+1)-WEEKDAY(DATE($S$1,Y$1,8-$M13)))),DATE($S$1,Y$1,1+7*$D13)-WEEKDAY(DATE($S$1,Y$1,8-$M13))),"")</f>
        <v>45457</v>
      </c>
      <c r="Z13" s="30">
        <f>IFERROR(IF(COUNTIF('Holiday Dates'!$A:$A,DATE($S$1,Z$1,1+7*$D13)-WEEKDAY(DATE($S$1,Z$1,8-$M13)))&gt;=1,IF($D13&gt;=3,DATE($S$1,Z$1,1+7*($D13-1)-WEEKDAY(DATE($S$1,Z$1,8-$M13))),DATE($S$1,Z$1,1+7*($D13+1)-WEEKDAY(DATE($S$1,Z$1,8-$M13)))),DATE($S$1,Z$1,1+7*$D13)-WEEKDAY(DATE($S$1,Z$1,8-$M13))),"")</f>
        <v>45485</v>
      </c>
    </row>
    <row r="14" spans="1:26" customFormat="1" ht="15" customHeight="1" x14ac:dyDescent="0.25">
      <c r="A14" s="3">
        <v>770011</v>
      </c>
      <c r="B14" s="1" t="s">
        <v>939</v>
      </c>
      <c r="C14" s="1" t="str">
        <f>VLOOKUP($A14,[1]Sheet_One!$B:$W,7,FALSE)</f>
        <v>BALTIC</v>
      </c>
      <c r="D14" s="10">
        <f>IFERROR(VLOOKUP(A14,[2]Sheet1!$A:$AA,27,FALSE),"")</f>
        <v>4</v>
      </c>
      <c r="E14" s="1"/>
      <c r="F14" s="3" t="str">
        <f>VLOOKUP($A14,[1]Sheet_One!$B:$W,6,FALSE)</f>
        <v>10 SCOTLAND RD</v>
      </c>
      <c r="G14" s="3" t="str">
        <f>VLOOKUP($A14,[1]Sheet_One!$B:$W,7,FALSE)</f>
        <v>BALTIC</v>
      </c>
      <c r="H14" s="3" t="str">
        <f>VLOOKUP($A14,[1]Sheet_One!$B:$W,8,FALSE)</f>
        <v>CT</v>
      </c>
      <c r="I14" s="3" t="str">
        <f>VLOOKUP($A14,[1]Sheet_One!$B:$W,9,FALSE)</f>
        <v>06330</v>
      </c>
      <c r="J14" s="47">
        <f>IFERROR(VLOOKUP(A14,'[3]KPI Trend by Chain - 171 or 173'!$A:$E,5,FALSE),VLOOKUP(A14,'[4]KPI Trend by Chain - 171 '!$A:$E,5,FALSE))</f>
        <v>30.1428571428571</v>
      </c>
      <c r="K14" s="4" t="str">
        <f>IFERROR(VLOOKUP(A14,'Location Substitution table'!B:D,3,FALSE),"")</f>
        <v/>
      </c>
      <c r="L14" s="9" t="str">
        <f>IFERROR(VLOOKUP($A14,[1]Sheet_One!$B:$W,5,FALSE),"")</f>
        <v>W</v>
      </c>
      <c r="M14" s="9">
        <f>IFERROR(MATCH(L14,{"U","M","T","W","R","F","S"},0),"")</f>
        <v>4</v>
      </c>
      <c r="N14" s="26">
        <f>IFERROR(IF(COUNTIF('Holiday Dates'!$A:$A,DATE($M$1,N$1,1+7*$D14)-WEEKDAY(DATE($M$1,N$1,8-$M14)))&gt;=1,IF($D14&gt;=3,DATE($M$1,N$1,1+7*($D14-1)-WEEKDAY(DATE($M$1,N$1,8-$M14))),DATE($M$1,N$1,1+7*($D14+1)-WEEKDAY(DATE($M$1,N$1,8-$M14)))),DATE($M$1,N$1,1+7*$D14)-WEEKDAY(DATE($M$1,N$1,8-$M14))),"")</f>
        <v>45161</v>
      </c>
      <c r="O14" s="26">
        <f>IFERROR(IF(COUNTIF('Holiday Dates'!$A:$A,DATE($M$1,O$1,1+7*$D14)-WEEKDAY(DATE($M$1,O$1,8-$M14)))&gt;=1,IF($D14&gt;=3,DATE($M$1,O$1,1+7*($D14-1)-WEEKDAY(DATE($M$1,O$1,8-$M14))),DATE($M$1,O$1,1+7*($D14+1)-WEEKDAY(DATE($M$1,O$1,8-$M14)))),DATE($M$1,O$1,1+7*$D14)-WEEKDAY(DATE($M$1,O$1,8-$M14))),"")</f>
        <v>45196</v>
      </c>
      <c r="P14" s="26">
        <f>IFERROR(IF(COUNTIF('Holiday Dates'!$A:$A,DATE($M$1,P$1,1+7*$D14)-WEEKDAY(DATE($M$1,P$1,8-$M14)))&gt;=1,IF($D14&gt;=3,DATE($M$1,P$1,1+7*($D14-1)-WEEKDAY(DATE($M$1,P$1,8-$M14))),DATE($M$1,P$1,1+7*($D14+1)-WEEKDAY(DATE($M$1,P$1,8-$M14)))),DATE($M$1,P$1,1+7*$D14)-WEEKDAY(DATE($M$1,P$1,8-$M14))),"")</f>
        <v>45224</v>
      </c>
      <c r="Q14" s="26">
        <f>IFERROR(IF(COUNTIF('Holiday Dates'!$A:$A,DATE($M$1,Q$1,1+7*$D14)-WEEKDAY(DATE($M$1,Q$1,8-$M14)))&gt;=1,IF($D14&gt;=3,DATE($M$1,Q$1,1+7*($D14-1)-WEEKDAY(DATE($M$1,Q$1,8-$M14))),DATE($M$1,Q$1,1+7*($D14+1)-WEEKDAY(DATE($M$1,Q$1,8-$M14)))),DATE($M$1,Q$1,1+7*$D14)-WEEKDAY(DATE($M$1,Q$1,8-$M14))),"")</f>
        <v>45245</v>
      </c>
      <c r="R14" s="26">
        <f>IFERROR(IF(COUNTIF('Holiday Dates'!$A:$A,DATE($M$1,R$1,1+7*$D14)-WEEKDAY(DATE($M$1,R$1,8-$M14)))&gt;=1,IF($D14&gt;=3,DATE($M$1,R$1,1+7*($D14-1)-WEEKDAY(DATE($M$1,R$1,8-$M14))),DATE($M$1,R$1,1+7*($D14+1)-WEEKDAY(DATE($M$1,R$1,8-$M14)))),DATE($M$1,R$1,1+7*$D14)-WEEKDAY(DATE($M$1,R$1,8-$M14))),"")</f>
        <v>45280</v>
      </c>
      <c r="S14" s="30"/>
      <c r="T14" s="30">
        <f>IFERROR(IF(COUNTIF('Holiday Dates'!$A:$A,DATE($S$1,T$1,1+7*$D14)-WEEKDAY(DATE($S$1,T$1,8-$M14)))&gt;=1,IF($D14&gt;=3,DATE($S$1,T$1,1+7*($D14-1)-WEEKDAY(DATE($S$1,T$1,8-$M14))),DATE($S$1,T$1,1+7*($D14+1)-WEEKDAY(DATE($S$1,T$1,8-$M14)))),DATE($S$1,T$1,1+7*$D14)-WEEKDAY(DATE($S$1,T$1,8-$M14))),"")</f>
        <v>45315</v>
      </c>
      <c r="U14" s="30">
        <f>IFERROR(IF(COUNTIF('Holiday Dates'!$A:$A,DATE($S$1,U$1,1+7*$D14)-WEEKDAY(DATE($S$1,U$1,8-$M14)))&gt;=1,IF($D14&gt;=3,DATE($S$1,U$1,1+7*($D14-1)-WEEKDAY(DATE($S$1,U$1,8-$M14))),DATE($S$1,U$1,1+7*($D14+1)-WEEKDAY(DATE($S$1,U$1,8-$M14)))),DATE($S$1,U$1,1+7*$D14)-WEEKDAY(DATE($S$1,U$1,8-$M14))),"")</f>
        <v>45350</v>
      </c>
      <c r="V14" s="30">
        <f>IFERROR(IF(COUNTIF('Holiday Dates'!$A:$A,DATE($S$1,V$1,1+7*$D14)-WEEKDAY(DATE($S$1,V$1,8-$M14)))&gt;=1,IF($D14&gt;=3,DATE($S$1,V$1,1+7*($D14-1)-WEEKDAY(DATE($S$1,V$1,8-$M14))),DATE($S$1,V$1,1+7*($D14+1)-WEEKDAY(DATE($S$1,V$1,8-$M14)))),DATE($S$1,V$1,1+7*$D14)-WEEKDAY(DATE($S$1,V$1,8-$M14))),"")</f>
        <v>45378</v>
      </c>
      <c r="W14" s="30">
        <f>IFERROR(IF(COUNTIF('Holiday Dates'!$A:$A,DATE($S$1,W$1,1+7*$D14)-WEEKDAY(DATE($S$1,W$1,8-$M14)))&gt;=1,IF($D14&gt;=3,DATE($S$1,W$1,1+7*($D14-1)-WEEKDAY(DATE($S$1,W$1,8-$M14))),DATE($S$1,W$1,1+7*($D14+1)-WEEKDAY(DATE($S$1,W$1,8-$M14)))),DATE($S$1,W$1,1+7*$D14)-WEEKDAY(DATE($S$1,W$1,8-$M14))),"")</f>
        <v>45406</v>
      </c>
      <c r="X14" s="30">
        <f>IFERROR(IF(COUNTIF('Holiday Dates'!$A:$A,DATE($S$1,X$1,1+7*$D14)-WEEKDAY(DATE($S$1,X$1,8-$M14)))&gt;=1,IF($D14&gt;=3,DATE($S$1,X$1,1+7*($D14-1)-WEEKDAY(DATE($S$1,X$1,8-$M14))),DATE($S$1,X$1,1+7*($D14+1)-WEEKDAY(DATE($S$1,X$1,8-$M14)))),DATE($S$1,X$1,1+7*$D14)-WEEKDAY(DATE($S$1,X$1,8-$M14))),"")</f>
        <v>45434</v>
      </c>
      <c r="Y14" s="30">
        <f>IFERROR(IF(COUNTIF('Holiday Dates'!$A:$A,DATE($S$1,Y$1,1+7*$D14)-WEEKDAY(DATE($S$1,Y$1,8-$M14)))&gt;=1,IF($D14&gt;=3,DATE($S$1,Y$1,1+7*($D14-1)-WEEKDAY(DATE($S$1,Y$1,8-$M14))),DATE($S$1,Y$1,1+7*($D14+1)-WEEKDAY(DATE($S$1,Y$1,8-$M14)))),DATE($S$1,Y$1,1+7*$D14)-WEEKDAY(DATE($S$1,Y$1,8-$M14))),"")</f>
        <v>45469</v>
      </c>
      <c r="Z14" s="30">
        <f>IFERROR(IF(COUNTIF('Holiday Dates'!$A:$A,DATE($S$1,Z$1,1+7*$D14)-WEEKDAY(DATE($S$1,Z$1,8-$M14)))&gt;=1,IF($D14&gt;=3,DATE($S$1,Z$1,1+7*($D14-1)-WEEKDAY(DATE($S$1,Z$1,8-$M14))),DATE($S$1,Z$1,1+7*($D14+1)-WEEKDAY(DATE($S$1,Z$1,8-$M14)))),DATE($S$1,Z$1,1+7*$D14)-WEEKDAY(DATE($S$1,Z$1,8-$M14))),"")</f>
        <v>45497</v>
      </c>
    </row>
    <row r="15" spans="1:26" customFormat="1" ht="15" customHeight="1" x14ac:dyDescent="0.25">
      <c r="A15" s="3">
        <v>770012</v>
      </c>
      <c r="B15" s="1" t="s">
        <v>1633</v>
      </c>
      <c r="C15" s="1" t="str">
        <f>VLOOKUP($A15,[1]Sheet_One!$B:$W,7,FALSE)</f>
        <v>BEACON FALLS</v>
      </c>
      <c r="D15" s="10">
        <f>IFERROR(VLOOKUP(A15,[2]Sheet1!$A:$AA,27,FALSE),"")</f>
        <v>4</v>
      </c>
      <c r="E15" s="1"/>
      <c r="F15" s="3" t="str">
        <f>VLOOKUP($A15,[1]Sheet_One!$B:$W,6,FALSE)</f>
        <v>135 BACK RIMMON RD</v>
      </c>
      <c r="G15" s="3" t="str">
        <f>VLOOKUP($A15,[1]Sheet_One!$B:$W,7,FALSE)</f>
        <v>BEACON FALLS</v>
      </c>
      <c r="H15" s="3" t="str">
        <f>VLOOKUP($A15,[1]Sheet_One!$B:$W,8,FALSE)</f>
        <v>CT</v>
      </c>
      <c r="I15" s="3" t="str">
        <f>VLOOKUP($A15,[1]Sheet_One!$B:$W,9,FALSE)</f>
        <v>06403</v>
      </c>
      <c r="J15" s="47">
        <f>IFERROR(VLOOKUP(A15,'[3]KPI Trend by Chain - 171 or 173'!$A:$E,5,FALSE),VLOOKUP(A15,'[4]KPI Trend by Chain - 171 '!$A:$E,5,FALSE))</f>
        <v>44.125</v>
      </c>
      <c r="K15" s="4" t="str">
        <f>IFERROR(VLOOKUP(A15,'Location Substitution table'!B:D,3,FALSE),"")</f>
        <v/>
      </c>
      <c r="L15" s="9" t="str">
        <f>IFERROR(VLOOKUP($A15,[1]Sheet_One!$B:$W,5,FALSE),"")</f>
        <v>M</v>
      </c>
      <c r="M15" s="9">
        <f>IFERROR(MATCH(L15,{"U","M","T","W","R","F","S"},0),"")</f>
        <v>2</v>
      </c>
      <c r="N15" s="26">
        <f>IFERROR(IF(COUNTIF('Holiday Dates'!$A:$A,DATE($M$1,N$1,1+7*$D15)-WEEKDAY(DATE($M$1,N$1,8-$M15)))&gt;=1,IF($D15&gt;=3,DATE($M$1,N$1,1+7*($D15-1)-WEEKDAY(DATE($M$1,N$1,8-$M15))),DATE($M$1,N$1,1+7*($D15+1)-WEEKDAY(DATE($M$1,N$1,8-$M15)))),DATE($M$1,N$1,1+7*$D15)-WEEKDAY(DATE($M$1,N$1,8-$M15))),"")</f>
        <v>45166</v>
      </c>
      <c r="O15" s="26">
        <f>IFERROR(IF(COUNTIF('Holiday Dates'!$A:$A,DATE($M$1,O$1,1+7*$D15)-WEEKDAY(DATE($M$1,O$1,8-$M15)))&gt;=1,IF($D15&gt;=3,DATE($M$1,O$1,1+7*($D15-1)-WEEKDAY(DATE($M$1,O$1,8-$M15))),DATE($M$1,O$1,1+7*($D15+1)-WEEKDAY(DATE($M$1,O$1,8-$M15)))),DATE($M$1,O$1,1+7*$D15)-WEEKDAY(DATE($M$1,O$1,8-$M15))),"")</f>
        <v>45187</v>
      </c>
      <c r="P15" s="26">
        <f>IFERROR(IF(COUNTIF('Holiday Dates'!$A:$A,DATE($M$1,P$1,1+7*$D15)-WEEKDAY(DATE($M$1,P$1,8-$M15)))&gt;=1,IF($D15&gt;=3,DATE($M$1,P$1,1+7*($D15-1)-WEEKDAY(DATE($M$1,P$1,8-$M15))),DATE($M$1,P$1,1+7*($D15+1)-WEEKDAY(DATE($M$1,P$1,8-$M15)))),DATE($M$1,P$1,1+7*$D15)-WEEKDAY(DATE($M$1,P$1,8-$M15))),"")</f>
        <v>45222</v>
      </c>
      <c r="Q15" s="26">
        <f>IFERROR(IF(COUNTIF('Holiday Dates'!$A:$A,DATE($M$1,Q$1,1+7*$D15)-WEEKDAY(DATE($M$1,Q$1,8-$M15)))&gt;=1,IF($D15&gt;=3,DATE($M$1,Q$1,1+7*($D15-1)-WEEKDAY(DATE($M$1,Q$1,8-$M15))),DATE($M$1,Q$1,1+7*($D15+1)-WEEKDAY(DATE($M$1,Q$1,8-$M15)))),DATE($M$1,Q$1,1+7*$D15)-WEEKDAY(DATE($M$1,Q$1,8-$M15))),"")</f>
        <v>45257</v>
      </c>
      <c r="R15" s="26">
        <f>IFERROR(IF(COUNTIF('Holiday Dates'!$A:$A,DATE($M$1,R$1,1+7*$D15)-WEEKDAY(DATE($M$1,R$1,8-$M15)))&gt;=1,IF($D15&gt;=3,DATE($M$1,R$1,1+7*($D15-1)-WEEKDAY(DATE($M$1,R$1,8-$M15))),DATE($M$1,R$1,1+7*($D15+1)-WEEKDAY(DATE($M$1,R$1,8-$M15)))),DATE($M$1,R$1,1+7*$D15)-WEEKDAY(DATE($M$1,R$1,8-$M15))),"")</f>
        <v>45278</v>
      </c>
      <c r="S15" s="30"/>
      <c r="T15" s="30">
        <f>IFERROR(IF(COUNTIF('Holiday Dates'!$A:$A,DATE($S$1,T$1,1+7*$D15)-WEEKDAY(DATE($S$1,T$1,8-$M15)))&gt;=1,IF($D15&gt;=3,DATE($S$1,T$1,1+7*($D15-1)-WEEKDAY(DATE($S$1,T$1,8-$M15))),DATE($S$1,T$1,1+7*($D15+1)-WEEKDAY(DATE($S$1,T$1,8-$M15)))),DATE($S$1,T$1,1+7*$D15)-WEEKDAY(DATE($S$1,T$1,8-$M15))),"")</f>
        <v>45313</v>
      </c>
      <c r="U15" s="30">
        <f>IFERROR(IF(COUNTIF('Holiday Dates'!$A:$A,DATE($S$1,U$1,1+7*$D15)-WEEKDAY(DATE($S$1,U$1,8-$M15)))&gt;=1,IF($D15&gt;=3,DATE($S$1,U$1,1+7*($D15-1)-WEEKDAY(DATE($S$1,U$1,8-$M15))),DATE($S$1,U$1,1+7*($D15+1)-WEEKDAY(DATE($S$1,U$1,8-$M15)))),DATE($S$1,U$1,1+7*$D15)-WEEKDAY(DATE($S$1,U$1,8-$M15))),"")</f>
        <v>45348</v>
      </c>
      <c r="V15" s="30">
        <f>IFERROR(IF(COUNTIF('Holiday Dates'!$A:$A,DATE($S$1,V$1,1+7*$D15)-WEEKDAY(DATE($S$1,V$1,8-$M15)))&gt;=1,IF($D15&gt;=3,DATE($S$1,V$1,1+7*($D15-1)-WEEKDAY(DATE($S$1,V$1,8-$M15))),DATE($S$1,V$1,1+7*($D15+1)-WEEKDAY(DATE($S$1,V$1,8-$M15)))),DATE($S$1,V$1,1+7*$D15)-WEEKDAY(DATE($S$1,V$1,8-$M15))),"")</f>
        <v>45376</v>
      </c>
      <c r="W15" s="30">
        <f>IFERROR(IF(COUNTIF('Holiday Dates'!$A:$A,DATE($S$1,W$1,1+7*$D15)-WEEKDAY(DATE($S$1,W$1,8-$M15)))&gt;=1,IF($D15&gt;=3,DATE($S$1,W$1,1+7*($D15-1)-WEEKDAY(DATE($S$1,W$1,8-$M15))),DATE($S$1,W$1,1+7*($D15+1)-WEEKDAY(DATE($S$1,W$1,8-$M15)))),DATE($S$1,W$1,1+7*$D15)-WEEKDAY(DATE($S$1,W$1,8-$M15))),"")</f>
        <v>45404</v>
      </c>
      <c r="X15" s="30">
        <f>IFERROR(IF(COUNTIF('Holiday Dates'!$A:$A,DATE($S$1,X$1,1+7*$D15)-WEEKDAY(DATE($S$1,X$1,8-$M15)))&gt;=1,IF($D15&gt;=3,DATE($S$1,X$1,1+7*($D15-1)-WEEKDAY(DATE($S$1,X$1,8-$M15))),DATE($S$1,X$1,1+7*($D15+1)-WEEKDAY(DATE($S$1,X$1,8-$M15)))),DATE($S$1,X$1,1+7*$D15)-WEEKDAY(DATE($S$1,X$1,8-$M15))),"")</f>
        <v>45432</v>
      </c>
      <c r="Y15" s="30">
        <f>IFERROR(IF(COUNTIF('Holiday Dates'!$A:$A,DATE($S$1,Y$1,1+7*$D15)-WEEKDAY(DATE($S$1,Y$1,8-$M15)))&gt;=1,IF($D15&gt;=3,DATE($S$1,Y$1,1+7*($D15-1)-WEEKDAY(DATE($S$1,Y$1,8-$M15))),DATE($S$1,Y$1,1+7*($D15+1)-WEEKDAY(DATE($S$1,Y$1,8-$M15)))),DATE($S$1,Y$1,1+7*$D15)-WEEKDAY(DATE($S$1,Y$1,8-$M15))),"")</f>
        <v>45467</v>
      </c>
      <c r="Z15" s="30">
        <f>IFERROR(IF(COUNTIF('Holiday Dates'!$A:$A,DATE($S$1,Z$1,1+7*$D15)-WEEKDAY(DATE($S$1,Z$1,8-$M15)))&gt;=1,IF($D15&gt;=3,DATE($S$1,Z$1,1+7*($D15-1)-WEEKDAY(DATE($S$1,Z$1,8-$M15))),DATE($S$1,Z$1,1+7*($D15+1)-WEEKDAY(DATE($S$1,Z$1,8-$M15)))),DATE($S$1,Z$1,1+7*$D15)-WEEKDAY(DATE($S$1,Z$1,8-$M15))),"")</f>
        <v>45495</v>
      </c>
    </row>
    <row r="16" spans="1:26" customFormat="1" ht="15" customHeight="1" x14ac:dyDescent="0.25">
      <c r="A16" s="3">
        <v>770013</v>
      </c>
      <c r="B16" s="1" t="s">
        <v>1634</v>
      </c>
      <c r="C16" s="1" t="str">
        <f>VLOOKUP($A16,[1]Sheet_One!$B:$W,7,FALSE)</f>
        <v>BERLIN</v>
      </c>
      <c r="D16" s="10">
        <v>1</v>
      </c>
      <c r="E16" s="1"/>
      <c r="F16" s="3" t="str">
        <f>VLOOKUP($A16,[1]Sheet_One!$B:$W,6,FALSE)</f>
        <v>139 PATTERSON WAY</v>
      </c>
      <c r="G16" s="3" t="str">
        <f>VLOOKUP($A16,[1]Sheet_One!$B:$W,7,FALSE)</f>
        <v>BERLIN</v>
      </c>
      <c r="H16" s="3" t="str">
        <f>VLOOKUP($A16,[1]Sheet_One!$B:$W,8,FALSE)</f>
        <v>CT</v>
      </c>
      <c r="I16" s="3" t="str">
        <f>VLOOKUP($A16,[1]Sheet_One!$B:$W,9,FALSE)</f>
        <v>06037</v>
      </c>
      <c r="J16" s="47">
        <f>IFERROR(VLOOKUP(A16,'[3]KPI Trend by Chain - 171 or 173'!$A:$E,5,FALSE),VLOOKUP(A16,'[4]KPI Trend by Chain - 171 '!$A:$E,5,FALSE))</f>
        <v>126.4</v>
      </c>
      <c r="K16" s="4" t="str">
        <f>IFERROR(VLOOKUP(A16,'Location Substitution table'!B:D,3,FALSE),"")</f>
        <v/>
      </c>
      <c r="L16" s="9" t="str">
        <f>IFERROR(VLOOKUP($A16,[1]Sheet_One!$B:$W,5,FALSE),"")</f>
        <v>W</v>
      </c>
      <c r="M16" s="9">
        <f>IFERROR(MATCH(L16,{"U","M","T","W","R","F","S"},0),"")</f>
        <v>4</v>
      </c>
      <c r="N16" s="26">
        <f>IFERROR(IF(COUNTIF('Holiday Dates'!$A:$A,DATE($M$1,N$1,1+7*$D16)-WEEKDAY(DATE($M$1,N$1,8-$M16)))&gt;=1,IF($D16&gt;=3,DATE($M$1,N$1,1+7*($D16-1)-WEEKDAY(DATE($M$1,N$1,8-$M16))),DATE($M$1,N$1,1+7*($D16+1)-WEEKDAY(DATE($M$1,N$1,8-$M16)))),DATE($M$1,N$1,1+7*$D16)-WEEKDAY(DATE($M$1,N$1,8-$M16))),"")</f>
        <v>45140</v>
      </c>
      <c r="O16" s="26">
        <f>IFERROR(IF(COUNTIF('Holiday Dates'!$A:$A,DATE($M$1,O$1,1+7*$D16)-WEEKDAY(DATE($M$1,O$1,8-$M16)))&gt;=1,IF($D16&gt;=3,DATE($M$1,O$1,1+7*($D16-1)-WEEKDAY(DATE($M$1,O$1,8-$M16))),DATE($M$1,O$1,1+7*($D16+1)-WEEKDAY(DATE($M$1,O$1,8-$M16)))),DATE($M$1,O$1,1+7*$D16)-WEEKDAY(DATE($M$1,O$1,8-$M16))),"")</f>
        <v>45175</v>
      </c>
      <c r="P16" s="26">
        <f>IFERROR(IF(COUNTIF('Holiday Dates'!$A:$A,DATE($M$1,P$1,1+7*$D16)-WEEKDAY(DATE($M$1,P$1,8-$M16)))&gt;=1,IF($D16&gt;=3,DATE($M$1,P$1,1+7*($D16-1)-WEEKDAY(DATE($M$1,P$1,8-$M16))),DATE($M$1,P$1,1+7*($D16+1)-WEEKDAY(DATE($M$1,P$1,8-$M16)))),DATE($M$1,P$1,1+7*$D16)-WEEKDAY(DATE($M$1,P$1,8-$M16))),"")</f>
        <v>45203</v>
      </c>
      <c r="Q16" s="26">
        <f>IFERROR(IF(COUNTIF('Holiday Dates'!$A:$A,DATE($M$1,Q$1,1+7*$D16)-WEEKDAY(DATE($M$1,Q$1,8-$M16)))&gt;=1,IF($D16&gt;=3,DATE($M$1,Q$1,1+7*($D16-1)-WEEKDAY(DATE($M$1,Q$1,8-$M16))),DATE($M$1,Q$1,1+7*($D16+1)-WEEKDAY(DATE($M$1,Q$1,8-$M16)))),DATE($M$1,Q$1,1+7*$D16)-WEEKDAY(DATE($M$1,Q$1,8-$M16))),"")</f>
        <v>45231</v>
      </c>
      <c r="R16" s="26">
        <f>IFERROR(IF(COUNTIF('Holiday Dates'!$A:$A,DATE($M$1,R$1,1+7*$D16)-WEEKDAY(DATE($M$1,R$1,8-$M16)))&gt;=1,IF($D16&gt;=3,DATE($M$1,R$1,1+7*($D16-1)-WEEKDAY(DATE($M$1,R$1,8-$M16))),DATE($M$1,R$1,1+7*($D16+1)-WEEKDAY(DATE($M$1,R$1,8-$M16)))),DATE($M$1,R$1,1+7*$D16)-WEEKDAY(DATE($M$1,R$1,8-$M16))),"")</f>
        <v>45266</v>
      </c>
      <c r="S16" s="30"/>
      <c r="T16" s="30">
        <f>IFERROR(IF(COUNTIF('Holiday Dates'!$A:$A,DATE($S$1,T$1,1+7*$D16)-WEEKDAY(DATE($S$1,T$1,8-$M16)))&gt;=1,IF($D16&gt;=3,DATE($S$1,T$1,1+7*($D16-1)-WEEKDAY(DATE($S$1,T$1,8-$M16))),DATE($S$1,T$1,1+7*($D16+1)-WEEKDAY(DATE($S$1,T$1,8-$M16)))),DATE($S$1,T$1,1+7*$D16)-WEEKDAY(DATE($S$1,T$1,8-$M16))),"")</f>
        <v>45294</v>
      </c>
      <c r="U16" s="30">
        <f>IFERROR(IF(COUNTIF('Holiday Dates'!$A:$A,DATE($S$1,U$1,1+7*$D16)-WEEKDAY(DATE($S$1,U$1,8-$M16)))&gt;=1,IF($D16&gt;=3,DATE($S$1,U$1,1+7*($D16-1)-WEEKDAY(DATE($S$1,U$1,8-$M16))),DATE($S$1,U$1,1+7*($D16+1)-WEEKDAY(DATE($S$1,U$1,8-$M16)))),DATE($S$1,U$1,1+7*$D16)-WEEKDAY(DATE($S$1,U$1,8-$M16))),"")</f>
        <v>45329</v>
      </c>
      <c r="V16" s="30">
        <f>IFERROR(IF(COUNTIF('Holiday Dates'!$A:$A,DATE($S$1,V$1,1+7*$D16)-WEEKDAY(DATE($S$1,V$1,8-$M16)))&gt;=1,IF($D16&gt;=3,DATE($S$1,V$1,1+7*($D16-1)-WEEKDAY(DATE($S$1,V$1,8-$M16))),DATE($S$1,V$1,1+7*($D16+1)-WEEKDAY(DATE($S$1,V$1,8-$M16)))),DATE($S$1,V$1,1+7*$D16)-WEEKDAY(DATE($S$1,V$1,8-$M16))),"")</f>
        <v>45357</v>
      </c>
      <c r="W16" s="30">
        <f>IFERROR(IF(COUNTIF('Holiday Dates'!$A:$A,DATE($S$1,W$1,1+7*$D16)-WEEKDAY(DATE($S$1,W$1,8-$M16)))&gt;=1,IF($D16&gt;=3,DATE($S$1,W$1,1+7*($D16-1)-WEEKDAY(DATE($S$1,W$1,8-$M16))),DATE($S$1,W$1,1+7*($D16+1)-WEEKDAY(DATE($S$1,W$1,8-$M16)))),DATE($S$1,W$1,1+7*$D16)-WEEKDAY(DATE($S$1,W$1,8-$M16))),"")</f>
        <v>45385</v>
      </c>
      <c r="X16" s="30">
        <f>IFERROR(IF(COUNTIF('Holiday Dates'!$A:$A,DATE($S$1,X$1,1+7*$D16)-WEEKDAY(DATE($S$1,X$1,8-$M16)))&gt;=1,IF($D16&gt;=3,DATE($S$1,X$1,1+7*($D16-1)-WEEKDAY(DATE($S$1,X$1,8-$M16))),DATE($S$1,X$1,1+7*($D16+1)-WEEKDAY(DATE($S$1,X$1,8-$M16)))),DATE($S$1,X$1,1+7*$D16)-WEEKDAY(DATE($S$1,X$1,8-$M16))),"")</f>
        <v>45413</v>
      </c>
      <c r="Y16" s="30">
        <f>IFERROR(IF(COUNTIF('Holiday Dates'!$A:$A,DATE($S$1,Y$1,1+7*$D16)-WEEKDAY(DATE($S$1,Y$1,8-$M16)))&gt;=1,IF($D16&gt;=3,DATE($S$1,Y$1,1+7*($D16-1)-WEEKDAY(DATE($S$1,Y$1,8-$M16))),DATE($S$1,Y$1,1+7*($D16+1)-WEEKDAY(DATE($S$1,Y$1,8-$M16)))),DATE($S$1,Y$1,1+7*$D16)-WEEKDAY(DATE($S$1,Y$1,8-$M16))),"")</f>
        <v>45448</v>
      </c>
      <c r="Z16" s="30">
        <f>IFERROR(IF(COUNTIF('Holiday Dates'!$A:$A,DATE($S$1,Z$1,1+7*$D16)-WEEKDAY(DATE($S$1,Z$1,8-$M16)))&gt;=1,IF($D16&gt;=3,DATE($S$1,Z$1,1+7*($D16-1)-WEEKDAY(DATE($S$1,Z$1,8-$M16))),DATE($S$1,Z$1,1+7*($D16+1)-WEEKDAY(DATE($S$1,Z$1,8-$M16)))),DATE($S$1,Z$1,1+7*$D16)-WEEKDAY(DATE($S$1,Z$1,8-$M16))),"")</f>
        <v>45476</v>
      </c>
    </row>
    <row r="17" spans="1:26" customFormat="1" ht="15" customHeight="1" x14ac:dyDescent="0.25">
      <c r="A17" s="3">
        <v>770014</v>
      </c>
      <c r="B17" s="1" t="s">
        <v>1480</v>
      </c>
      <c r="C17" s="1" t="str">
        <f>VLOOKUP($A17,[1]Sheet_One!$B:$W,7,FALSE)</f>
        <v>BETHANY</v>
      </c>
      <c r="D17" s="10">
        <f>IFERROR(VLOOKUP(A17,[2]Sheet1!$A:$AA,27,FALSE),"")</f>
        <v>4</v>
      </c>
      <c r="E17" s="1"/>
      <c r="F17" s="3" t="str">
        <f>VLOOKUP($A17,[1]Sheet_One!$B:$W,6,FALSE)</f>
        <v>44 PECK RD</v>
      </c>
      <c r="G17" s="3" t="str">
        <f>VLOOKUP($A17,[1]Sheet_One!$B:$W,7,FALSE)</f>
        <v>BETHANY</v>
      </c>
      <c r="H17" s="3" t="str">
        <f>VLOOKUP($A17,[1]Sheet_One!$B:$W,8,FALSE)</f>
        <v>CT</v>
      </c>
      <c r="I17" s="3" t="str">
        <f>VLOOKUP($A17,[1]Sheet_One!$B:$W,9,FALSE)</f>
        <v>06524</v>
      </c>
      <c r="J17" s="47">
        <f>IFERROR(VLOOKUP(A17,'[3]KPI Trend by Chain - 171 or 173'!$A:$E,5,FALSE),VLOOKUP(A17,'[4]KPI Trend by Chain - 171 '!$A:$E,5,FALSE))</f>
        <v>16.5</v>
      </c>
      <c r="K17" s="4" t="str">
        <f>IFERROR(VLOOKUP(A17,'Location Substitution table'!B:D,3,FALSE),"")</f>
        <v/>
      </c>
      <c r="L17" s="9" t="str">
        <f>IFERROR(VLOOKUP($A17,[1]Sheet_One!$B:$W,5,FALSE),"")</f>
        <v>W</v>
      </c>
      <c r="M17" s="9">
        <f>IFERROR(MATCH(L17,{"U","M","T","W","R","F","S"},0),"")</f>
        <v>4</v>
      </c>
      <c r="N17" s="26">
        <f>IFERROR(IF(COUNTIF('Holiday Dates'!$A:$A,DATE($M$1,N$1,1+7*$D17)-WEEKDAY(DATE($M$1,N$1,8-$M17)))&gt;=1,IF($D17&gt;=3,DATE($M$1,N$1,1+7*($D17-1)-WEEKDAY(DATE($M$1,N$1,8-$M17))),DATE($M$1,N$1,1+7*($D17+1)-WEEKDAY(DATE($M$1,N$1,8-$M17)))),DATE($M$1,N$1,1+7*$D17)-WEEKDAY(DATE($M$1,N$1,8-$M17))),"")</f>
        <v>45161</v>
      </c>
      <c r="O17" s="26">
        <f>IFERROR(IF(COUNTIF('Holiday Dates'!$A:$A,DATE($M$1,O$1,1+7*$D17)-WEEKDAY(DATE($M$1,O$1,8-$M17)))&gt;=1,IF($D17&gt;=3,DATE($M$1,O$1,1+7*($D17-1)-WEEKDAY(DATE($M$1,O$1,8-$M17))),DATE($M$1,O$1,1+7*($D17+1)-WEEKDAY(DATE($M$1,O$1,8-$M17)))),DATE($M$1,O$1,1+7*$D17)-WEEKDAY(DATE($M$1,O$1,8-$M17))),"")</f>
        <v>45196</v>
      </c>
      <c r="P17" s="26">
        <f>IFERROR(IF(COUNTIF('Holiday Dates'!$A:$A,DATE($M$1,P$1,1+7*$D17)-WEEKDAY(DATE($M$1,P$1,8-$M17)))&gt;=1,IF($D17&gt;=3,DATE($M$1,P$1,1+7*($D17-1)-WEEKDAY(DATE($M$1,P$1,8-$M17))),DATE($M$1,P$1,1+7*($D17+1)-WEEKDAY(DATE($M$1,P$1,8-$M17)))),DATE($M$1,P$1,1+7*$D17)-WEEKDAY(DATE($M$1,P$1,8-$M17))),"")</f>
        <v>45224</v>
      </c>
      <c r="Q17" s="26">
        <f>IFERROR(IF(COUNTIF('Holiday Dates'!$A:$A,DATE($M$1,Q$1,1+7*$D17)-WEEKDAY(DATE($M$1,Q$1,8-$M17)))&gt;=1,IF($D17&gt;=3,DATE($M$1,Q$1,1+7*($D17-1)-WEEKDAY(DATE($M$1,Q$1,8-$M17))),DATE($M$1,Q$1,1+7*($D17+1)-WEEKDAY(DATE($M$1,Q$1,8-$M17)))),DATE($M$1,Q$1,1+7*$D17)-WEEKDAY(DATE($M$1,Q$1,8-$M17))),"")</f>
        <v>45245</v>
      </c>
      <c r="R17" s="26">
        <f>IFERROR(IF(COUNTIF('Holiday Dates'!$A:$A,DATE($M$1,R$1,1+7*$D17)-WEEKDAY(DATE($M$1,R$1,8-$M17)))&gt;=1,IF($D17&gt;=3,DATE($M$1,R$1,1+7*($D17-1)-WEEKDAY(DATE($M$1,R$1,8-$M17))),DATE($M$1,R$1,1+7*($D17+1)-WEEKDAY(DATE($M$1,R$1,8-$M17)))),DATE($M$1,R$1,1+7*$D17)-WEEKDAY(DATE($M$1,R$1,8-$M17))),"")</f>
        <v>45280</v>
      </c>
      <c r="S17" s="30"/>
      <c r="T17" s="30">
        <f>IFERROR(IF(COUNTIF('Holiday Dates'!$A:$A,DATE($S$1,T$1,1+7*$D17)-WEEKDAY(DATE($S$1,T$1,8-$M17)))&gt;=1,IF($D17&gt;=3,DATE($S$1,T$1,1+7*($D17-1)-WEEKDAY(DATE($S$1,T$1,8-$M17))),DATE($S$1,T$1,1+7*($D17+1)-WEEKDAY(DATE($S$1,T$1,8-$M17)))),DATE($S$1,T$1,1+7*$D17)-WEEKDAY(DATE($S$1,T$1,8-$M17))),"")</f>
        <v>45315</v>
      </c>
      <c r="U17" s="30">
        <f>IFERROR(IF(COUNTIF('Holiday Dates'!$A:$A,DATE($S$1,U$1,1+7*$D17)-WEEKDAY(DATE($S$1,U$1,8-$M17)))&gt;=1,IF($D17&gt;=3,DATE($S$1,U$1,1+7*($D17-1)-WEEKDAY(DATE($S$1,U$1,8-$M17))),DATE($S$1,U$1,1+7*($D17+1)-WEEKDAY(DATE($S$1,U$1,8-$M17)))),DATE($S$1,U$1,1+7*$D17)-WEEKDAY(DATE($S$1,U$1,8-$M17))),"")</f>
        <v>45350</v>
      </c>
      <c r="V17" s="30">
        <f>IFERROR(IF(COUNTIF('Holiday Dates'!$A:$A,DATE($S$1,V$1,1+7*$D17)-WEEKDAY(DATE($S$1,V$1,8-$M17)))&gt;=1,IF($D17&gt;=3,DATE($S$1,V$1,1+7*($D17-1)-WEEKDAY(DATE($S$1,V$1,8-$M17))),DATE($S$1,V$1,1+7*($D17+1)-WEEKDAY(DATE($S$1,V$1,8-$M17)))),DATE($S$1,V$1,1+7*$D17)-WEEKDAY(DATE($S$1,V$1,8-$M17))),"")</f>
        <v>45378</v>
      </c>
      <c r="W17" s="30">
        <f>IFERROR(IF(COUNTIF('Holiday Dates'!$A:$A,DATE($S$1,W$1,1+7*$D17)-WEEKDAY(DATE($S$1,W$1,8-$M17)))&gt;=1,IF($D17&gt;=3,DATE($S$1,W$1,1+7*($D17-1)-WEEKDAY(DATE($S$1,W$1,8-$M17))),DATE($S$1,W$1,1+7*($D17+1)-WEEKDAY(DATE($S$1,W$1,8-$M17)))),DATE($S$1,W$1,1+7*$D17)-WEEKDAY(DATE($S$1,W$1,8-$M17))),"")</f>
        <v>45406</v>
      </c>
      <c r="X17" s="30">
        <f>IFERROR(IF(COUNTIF('Holiday Dates'!$A:$A,DATE($S$1,X$1,1+7*$D17)-WEEKDAY(DATE($S$1,X$1,8-$M17)))&gt;=1,IF($D17&gt;=3,DATE($S$1,X$1,1+7*($D17-1)-WEEKDAY(DATE($S$1,X$1,8-$M17))),DATE($S$1,X$1,1+7*($D17+1)-WEEKDAY(DATE($S$1,X$1,8-$M17)))),DATE($S$1,X$1,1+7*$D17)-WEEKDAY(DATE($S$1,X$1,8-$M17))),"")</f>
        <v>45434</v>
      </c>
      <c r="Y17" s="30">
        <f>IFERROR(IF(COUNTIF('Holiday Dates'!$A:$A,DATE($S$1,Y$1,1+7*$D17)-WEEKDAY(DATE($S$1,Y$1,8-$M17)))&gt;=1,IF($D17&gt;=3,DATE($S$1,Y$1,1+7*($D17-1)-WEEKDAY(DATE($S$1,Y$1,8-$M17))),DATE($S$1,Y$1,1+7*($D17+1)-WEEKDAY(DATE($S$1,Y$1,8-$M17)))),DATE($S$1,Y$1,1+7*$D17)-WEEKDAY(DATE($S$1,Y$1,8-$M17))),"")</f>
        <v>45469</v>
      </c>
      <c r="Z17" s="30">
        <f>IFERROR(IF(COUNTIF('Holiday Dates'!$A:$A,DATE($S$1,Z$1,1+7*$D17)-WEEKDAY(DATE($S$1,Z$1,8-$M17)))&gt;=1,IF($D17&gt;=3,DATE($S$1,Z$1,1+7*($D17-1)-WEEKDAY(DATE($S$1,Z$1,8-$M17))),DATE($S$1,Z$1,1+7*($D17+1)-WEEKDAY(DATE($S$1,Z$1,8-$M17)))),DATE($S$1,Z$1,1+7*$D17)-WEEKDAY(DATE($S$1,Z$1,8-$M17))),"")</f>
        <v>45497</v>
      </c>
    </row>
    <row r="18" spans="1:26" customFormat="1" ht="15" customHeight="1" x14ac:dyDescent="0.25">
      <c r="A18" s="3">
        <v>770015</v>
      </c>
      <c r="B18" s="1" t="s">
        <v>1607</v>
      </c>
      <c r="C18" s="1" t="str">
        <f>VLOOKUP($A18,[1]Sheet_One!$B:$W,7,FALSE)</f>
        <v>BETHANY</v>
      </c>
      <c r="D18" s="10">
        <f>IFERROR(VLOOKUP(A18,[2]Sheet1!$A:$AA,27,FALSE),"")</f>
        <v>3</v>
      </c>
      <c r="E18" s="1"/>
      <c r="F18" s="3" t="str">
        <f>VLOOKUP($A18,[1]Sheet_One!$B:$W,6,FALSE)</f>
        <v>190 LUKE HILL RD</v>
      </c>
      <c r="G18" s="3" t="str">
        <f>VLOOKUP($A18,[1]Sheet_One!$B:$W,7,FALSE)</f>
        <v>BETHANY</v>
      </c>
      <c r="H18" s="3" t="str">
        <f>VLOOKUP($A18,[1]Sheet_One!$B:$W,8,FALSE)</f>
        <v>CT</v>
      </c>
      <c r="I18" s="3" t="str">
        <f>VLOOKUP($A18,[1]Sheet_One!$B:$W,9,FALSE)</f>
        <v>06524</v>
      </c>
      <c r="J18" s="47">
        <f>IFERROR(VLOOKUP(A18,'[3]KPI Trend by Chain - 171 or 173'!$A:$E,5,FALSE),VLOOKUP(A18,'[4]KPI Trend by Chain - 171 '!$A:$E,5,FALSE))</f>
        <v>17</v>
      </c>
      <c r="K18" s="4" t="str">
        <f>IFERROR(VLOOKUP(A18,'Location Substitution table'!B:D,3,FALSE),"")</f>
        <v/>
      </c>
      <c r="L18" s="9" t="str">
        <f>IFERROR(VLOOKUP($A18,[1]Sheet_One!$B:$W,5,FALSE),"")</f>
        <v>W</v>
      </c>
      <c r="M18" s="9">
        <f>IFERROR(MATCH(L18,{"U","M","T","W","R","F","S"},0),"")</f>
        <v>4</v>
      </c>
      <c r="N18" s="26">
        <f>IFERROR(IF(COUNTIF('Holiday Dates'!$A:$A,DATE($M$1,N$1,1+7*$D18)-WEEKDAY(DATE($M$1,N$1,8-$M18)))&gt;=1,IF($D18&gt;=3,DATE($M$1,N$1,1+7*($D18-1)-WEEKDAY(DATE($M$1,N$1,8-$M18))),DATE($M$1,N$1,1+7*($D18+1)-WEEKDAY(DATE($M$1,N$1,8-$M18)))),DATE($M$1,N$1,1+7*$D18)-WEEKDAY(DATE($M$1,N$1,8-$M18))),"")</f>
        <v>45154</v>
      </c>
      <c r="O18" s="26">
        <f>IFERROR(IF(COUNTIF('Holiday Dates'!$A:$A,DATE($M$1,O$1,1+7*$D18)-WEEKDAY(DATE($M$1,O$1,8-$M18)))&gt;=1,IF($D18&gt;=3,DATE($M$1,O$1,1+7*($D18-1)-WEEKDAY(DATE($M$1,O$1,8-$M18))),DATE($M$1,O$1,1+7*($D18+1)-WEEKDAY(DATE($M$1,O$1,8-$M18)))),DATE($M$1,O$1,1+7*$D18)-WEEKDAY(DATE($M$1,O$1,8-$M18))),"")</f>
        <v>45189</v>
      </c>
      <c r="P18" s="26">
        <f>IFERROR(IF(COUNTIF('Holiday Dates'!$A:$A,DATE($M$1,P$1,1+7*$D18)-WEEKDAY(DATE($M$1,P$1,8-$M18)))&gt;=1,IF($D18&gt;=3,DATE($M$1,P$1,1+7*($D18-1)-WEEKDAY(DATE($M$1,P$1,8-$M18))),DATE($M$1,P$1,1+7*($D18+1)-WEEKDAY(DATE($M$1,P$1,8-$M18)))),DATE($M$1,P$1,1+7*$D18)-WEEKDAY(DATE($M$1,P$1,8-$M18))),"")</f>
        <v>45217</v>
      </c>
      <c r="Q18" s="26">
        <f>IFERROR(IF(COUNTIF('Holiday Dates'!$A:$A,DATE($M$1,Q$1,1+7*$D18)-WEEKDAY(DATE($M$1,Q$1,8-$M18)))&gt;=1,IF($D18&gt;=3,DATE($M$1,Q$1,1+7*($D18-1)-WEEKDAY(DATE($M$1,Q$1,8-$M18))),DATE($M$1,Q$1,1+7*($D18+1)-WEEKDAY(DATE($M$1,Q$1,8-$M18)))),DATE($M$1,Q$1,1+7*$D18)-WEEKDAY(DATE($M$1,Q$1,8-$M18))),"")</f>
        <v>45245</v>
      </c>
      <c r="R18" s="26">
        <f>IFERROR(IF(COUNTIF('Holiday Dates'!$A:$A,DATE($M$1,R$1,1+7*$D18)-WEEKDAY(DATE($M$1,R$1,8-$M18)))&gt;=1,IF($D18&gt;=3,DATE($M$1,R$1,1+7*($D18-1)-WEEKDAY(DATE($M$1,R$1,8-$M18))),DATE($M$1,R$1,1+7*($D18+1)-WEEKDAY(DATE($M$1,R$1,8-$M18)))),DATE($M$1,R$1,1+7*$D18)-WEEKDAY(DATE($M$1,R$1,8-$M18))),"")</f>
        <v>45280</v>
      </c>
      <c r="S18" s="30"/>
      <c r="T18" s="30">
        <f>IFERROR(IF(COUNTIF('Holiday Dates'!$A:$A,DATE($S$1,T$1,1+7*$D18)-WEEKDAY(DATE($S$1,T$1,8-$M18)))&gt;=1,IF($D18&gt;=3,DATE($S$1,T$1,1+7*($D18-1)-WEEKDAY(DATE($S$1,T$1,8-$M18))),DATE($S$1,T$1,1+7*($D18+1)-WEEKDAY(DATE($S$1,T$1,8-$M18)))),DATE($S$1,T$1,1+7*$D18)-WEEKDAY(DATE($S$1,T$1,8-$M18))),"")</f>
        <v>45308</v>
      </c>
      <c r="U18" s="30">
        <f>IFERROR(IF(COUNTIF('Holiday Dates'!$A:$A,DATE($S$1,U$1,1+7*$D18)-WEEKDAY(DATE($S$1,U$1,8-$M18)))&gt;=1,IF($D18&gt;=3,DATE($S$1,U$1,1+7*($D18-1)-WEEKDAY(DATE($S$1,U$1,8-$M18))),DATE($S$1,U$1,1+7*($D18+1)-WEEKDAY(DATE($S$1,U$1,8-$M18)))),DATE($S$1,U$1,1+7*$D18)-WEEKDAY(DATE($S$1,U$1,8-$M18))),"")</f>
        <v>45336</v>
      </c>
      <c r="V18" s="30">
        <f>IFERROR(IF(COUNTIF('Holiday Dates'!$A:$A,DATE($S$1,V$1,1+7*$D18)-WEEKDAY(DATE($S$1,V$1,8-$M18)))&gt;=1,IF($D18&gt;=3,DATE($S$1,V$1,1+7*($D18-1)-WEEKDAY(DATE($S$1,V$1,8-$M18))),DATE($S$1,V$1,1+7*($D18+1)-WEEKDAY(DATE($S$1,V$1,8-$M18)))),DATE($S$1,V$1,1+7*$D18)-WEEKDAY(DATE($S$1,V$1,8-$M18))),"")</f>
        <v>45371</v>
      </c>
      <c r="W18" s="30">
        <f>IFERROR(IF(COUNTIF('Holiday Dates'!$A:$A,DATE($S$1,W$1,1+7*$D18)-WEEKDAY(DATE($S$1,W$1,8-$M18)))&gt;=1,IF($D18&gt;=3,DATE($S$1,W$1,1+7*($D18-1)-WEEKDAY(DATE($S$1,W$1,8-$M18))),DATE($S$1,W$1,1+7*($D18+1)-WEEKDAY(DATE($S$1,W$1,8-$M18)))),DATE($S$1,W$1,1+7*$D18)-WEEKDAY(DATE($S$1,W$1,8-$M18))),"")</f>
        <v>45399</v>
      </c>
      <c r="X18" s="30">
        <f>IFERROR(IF(COUNTIF('Holiday Dates'!$A:$A,DATE($S$1,X$1,1+7*$D18)-WEEKDAY(DATE($S$1,X$1,8-$M18)))&gt;=1,IF($D18&gt;=3,DATE($S$1,X$1,1+7*($D18-1)-WEEKDAY(DATE($S$1,X$1,8-$M18))),DATE($S$1,X$1,1+7*($D18+1)-WEEKDAY(DATE($S$1,X$1,8-$M18)))),DATE($S$1,X$1,1+7*$D18)-WEEKDAY(DATE($S$1,X$1,8-$M18))),"")</f>
        <v>45427</v>
      </c>
      <c r="Y18" s="30">
        <f>IFERROR(IF(COUNTIF('Holiday Dates'!$A:$A,DATE($S$1,Y$1,1+7*$D18)-WEEKDAY(DATE($S$1,Y$1,8-$M18)))&gt;=1,IF($D18&gt;=3,DATE($S$1,Y$1,1+7*($D18-1)-WEEKDAY(DATE($S$1,Y$1,8-$M18))),DATE($S$1,Y$1,1+7*($D18+1)-WEEKDAY(DATE($S$1,Y$1,8-$M18)))),DATE($S$1,Y$1,1+7*$D18)-WEEKDAY(DATE($S$1,Y$1,8-$M18))),"")</f>
        <v>45455</v>
      </c>
      <c r="Z18" s="30">
        <f>IFERROR(IF(COUNTIF('Holiday Dates'!$A:$A,DATE($S$1,Z$1,1+7*$D18)-WEEKDAY(DATE($S$1,Z$1,8-$M18)))&gt;=1,IF($D18&gt;=3,DATE($S$1,Z$1,1+7*($D18-1)-WEEKDAY(DATE($S$1,Z$1,8-$M18))),DATE($S$1,Z$1,1+7*($D18+1)-WEEKDAY(DATE($S$1,Z$1,8-$M18)))),DATE($S$1,Z$1,1+7*$D18)-WEEKDAY(DATE($S$1,Z$1,8-$M18))),"")</f>
        <v>45490</v>
      </c>
    </row>
    <row r="19" spans="1:26" customFormat="1" ht="15" customHeight="1" x14ac:dyDescent="0.25">
      <c r="A19" s="3">
        <v>770016</v>
      </c>
      <c r="B19" s="1" t="s">
        <v>1479</v>
      </c>
      <c r="C19" s="1" t="str">
        <f>VLOOKUP($A19,[1]Sheet_One!$B:$W,7,FALSE)</f>
        <v>BETHEL</v>
      </c>
      <c r="D19" s="10">
        <f>IFERROR(VLOOKUP(A19,[2]Sheet1!$A:$AA,27,FALSE),"")</f>
        <v>4</v>
      </c>
      <c r="E19" s="1"/>
      <c r="F19" s="3" t="str">
        <f>VLOOKUP($A19,[1]Sheet_One!$B:$W,6,FALSE)</f>
        <v>300 WHITTLESEY DR</v>
      </c>
      <c r="G19" s="3" t="str">
        <f>VLOOKUP($A19,[1]Sheet_One!$B:$W,7,FALSE)</f>
        <v>BETHEL</v>
      </c>
      <c r="H19" s="3" t="str">
        <f>VLOOKUP($A19,[1]Sheet_One!$B:$W,8,FALSE)</f>
        <v>CT</v>
      </c>
      <c r="I19" s="3" t="str">
        <f>VLOOKUP($A19,[1]Sheet_One!$B:$W,9,FALSE)</f>
        <v>06801</v>
      </c>
      <c r="J19" s="47">
        <f>IFERROR(VLOOKUP(A19,'[3]KPI Trend by Chain - 171 or 173'!$A:$E,5,FALSE),VLOOKUP(A19,'[4]KPI Trend by Chain - 171 '!$A:$E,5,FALSE))</f>
        <v>78</v>
      </c>
      <c r="K19" s="4" t="str">
        <f>IFERROR(VLOOKUP(A19,'Location Substitution table'!B:D,3,FALSE),"")</f>
        <v/>
      </c>
      <c r="L19" s="9" t="str">
        <f>IFERROR(VLOOKUP($A19,[1]Sheet_One!$B:$W,5,FALSE),"")</f>
        <v>T</v>
      </c>
      <c r="M19" s="9">
        <f>IFERROR(MATCH(L19,{"U","M","T","W","R","F","S"},0),"")</f>
        <v>3</v>
      </c>
      <c r="N19" s="26">
        <f>IFERROR(IF(COUNTIF('Holiday Dates'!$A:$A,DATE($M$1,N$1,1+7*$D19)-WEEKDAY(DATE($M$1,N$1,8-$M19)))&gt;=1,IF($D19&gt;=3,DATE($M$1,N$1,1+7*($D19-1)-WEEKDAY(DATE($M$1,N$1,8-$M19))),DATE($M$1,N$1,1+7*($D19+1)-WEEKDAY(DATE($M$1,N$1,8-$M19)))),DATE($M$1,N$1,1+7*$D19)-WEEKDAY(DATE($M$1,N$1,8-$M19))),"")</f>
        <v>45160</v>
      </c>
      <c r="O19" s="26">
        <f>IFERROR(IF(COUNTIF('Holiday Dates'!$A:$A,DATE($M$1,O$1,1+7*$D19)-WEEKDAY(DATE($M$1,O$1,8-$M19)))&gt;=1,IF($D19&gt;=3,DATE($M$1,O$1,1+7*($D19-1)-WEEKDAY(DATE($M$1,O$1,8-$M19))),DATE($M$1,O$1,1+7*($D19+1)-WEEKDAY(DATE($M$1,O$1,8-$M19)))),DATE($M$1,O$1,1+7*$D19)-WEEKDAY(DATE($M$1,O$1,8-$M19))),"")</f>
        <v>45195</v>
      </c>
      <c r="P19" s="26">
        <f>IFERROR(IF(COUNTIF('Holiday Dates'!$A:$A,DATE($M$1,P$1,1+7*$D19)-WEEKDAY(DATE($M$1,P$1,8-$M19)))&gt;=1,IF($D19&gt;=3,DATE($M$1,P$1,1+7*($D19-1)-WEEKDAY(DATE($M$1,P$1,8-$M19))),DATE($M$1,P$1,1+7*($D19+1)-WEEKDAY(DATE($M$1,P$1,8-$M19)))),DATE($M$1,P$1,1+7*$D19)-WEEKDAY(DATE($M$1,P$1,8-$M19))),"")</f>
        <v>45223</v>
      </c>
      <c r="Q19" s="26">
        <f>IFERROR(IF(COUNTIF('Holiday Dates'!$A:$A,DATE($M$1,Q$1,1+7*$D19)-WEEKDAY(DATE($M$1,Q$1,8-$M19)))&gt;=1,IF($D19&gt;=3,DATE($M$1,Q$1,1+7*($D19-1)-WEEKDAY(DATE($M$1,Q$1,8-$M19))),DATE($M$1,Q$1,1+7*($D19+1)-WEEKDAY(DATE($M$1,Q$1,8-$M19)))),DATE($M$1,Q$1,1+7*$D19)-WEEKDAY(DATE($M$1,Q$1,8-$M19))),"")</f>
        <v>45258</v>
      </c>
      <c r="R19" s="26">
        <f>IFERROR(IF(COUNTIF('Holiday Dates'!$A:$A,DATE($M$1,R$1,1+7*$D19)-WEEKDAY(DATE($M$1,R$1,8-$M19)))&gt;=1,IF($D19&gt;=3,DATE($M$1,R$1,1+7*($D19-1)-WEEKDAY(DATE($M$1,R$1,8-$M19))),DATE($M$1,R$1,1+7*($D19+1)-WEEKDAY(DATE($M$1,R$1,8-$M19)))),DATE($M$1,R$1,1+7*$D19)-WEEKDAY(DATE($M$1,R$1,8-$M19))),"")</f>
        <v>45279</v>
      </c>
      <c r="S19" s="30"/>
      <c r="T19" s="30">
        <f>IFERROR(IF(COUNTIF('Holiday Dates'!$A:$A,DATE($S$1,T$1,1+7*$D19)-WEEKDAY(DATE($S$1,T$1,8-$M19)))&gt;=1,IF($D19&gt;=3,DATE($S$1,T$1,1+7*($D19-1)-WEEKDAY(DATE($S$1,T$1,8-$M19))),DATE($S$1,T$1,1+7*($D19+1)-WEEKDAY(DATE($S$1,T$1,8-$M19)))),DATE($S$1,T$1,1+7*$D19)-WEEKDAY(DATE($S$1,T$1,8-$M19))),"")</f>
        <v>45314</v>
      </c>
      <c r="U19" s="30">
        <f>IFERROR(IF(COUNTIF('Holiday Dates'!$A:$A,DATE($S$1,U$1,1+7*$D19)-WEEKDAY(DATE($S$1,U$1,8-$M19)))&gt;=1,IF($D19&gt;=3,DATE($S$1,U$1,1+7*($D19-1)-WEEKDAY(DATE($S$1,U$1,8-$M19))),DATE($S$1,U$1,1+7*($D19+1)-WEEKDAY(DATE($S$1,U$1,8-$M19)))),DATE($S$1,U$1,1+7*$D19)-WEEKDAY(DATE($S$1,U$1,8-$M19))),"")</f>
        <v>45349</v>
      </c>
      <c r="V19" s="30">
        <f>IFERROR(IF(COUNTIF('Holiday Dates'!$A:$A,DATE($S$1,V$1,1+7*$D19)-WEEKDAY(DATE($S$1,V$1,8-$M19)))&gt;=1,IF($D19&gt;=3,DATE($S$1,V$1,1+7*($D19-1)-WEEKDAY(DATE($S$1,V$1,8-$M19))),DATE($S$1,V$1,1+7*($D19+1)-WEEKDAY(DATE($S$1,V$1,8-$M19)))),DATE($S$1,V$1,1+7*$D19)-WEEKDAY(DATE($S$1,V$1,8-$M19))),"")</f>
        <v>45377</v>
      </c>
      <c r="W19" s="30">
        <f>IFERROR(IF(COUNTIF('Holiday Dates'!$A:$A,DATE($S$1,W$1,1+7*$D19)-WEEKDAY(DATE($S$1,W$1,8-$M19)))&gt;=1,IF($D19&gt;=3,DATE($S$1,W$1,1+7*($D19-1)-WEEKDAY(DATE($S$1,W$1,8-$M19))),DATE($S$1,W$1,1+7*($D19+1)-WEEKDAY(DATE($S$1,W$1,8-$M19)))),DATE($S$1,W$1,1+7*$D19)-WEEKDAY(DATE($S$1,W$1,8-$M19))),"")</f>
        <v>45405</v>
      </c>
      <c r="X19" s="30">
        <f>IFERROR(IF(COUNTIF('Holiday Dates'!$A:$A,DATE($S$1,X$1,1+7*$D19)-WEEKDAY(DATE($S$1,X$1,8-$M19)))&gt;=1,IF($D19&gt;=3,DATE($S$1,X$1,1+7*($D19-1)-WEEKDAY(DATE($S$1,X$1,8-$M19))),DATE($S$1,X$1,1+7*($D19+1)-WEEKDAY(DATE($S$1,X$1,8-$M19)))),DATE($S$1,X$1,1+7*$D19)-WEEKDAY(DATE($S$1,X$1,8-$M19))),"")</f>
        <v>45440</v>
      </c>
      <c r="Y19" s="30">
        <f>IFERROR(IF(COUNTIF('Holiday Dates'!$A:$A,DATE($S$1,Y$1,1+7*$D19)-WEEKDAY(DATE($S$1,Y$1,8-$M19)))&gt;=1,IF($D19&gt;=3,DATE($S$1,Y$1,1+7*($D19-1)-WEEKDAY(DATE($S$1,Y$1,8-$M19))),DATE($S$1,Y$1,1+7*($D19+1)-WEEKDAY(DATE($S$1,Y$1,8-$M19)))),DATE($S$1,Y$1,1+7*$D19)-WEEKDAY(DATE($S$1,Y$1,8-$M19))),"")</f>
        <v>45468</v>
      </c>
      <c r="Z19" s="30">
        <f>IFERROR(IF(COUNTIF('Holiday Dates'!$A:$A,DATE($S$1,Z$1,1+7*$D19)-WEEKDAY(DATE($S$1,Z$1,8-$M19)))&gt;=1,IF($D19&gt;=3,DATE($S$1,Z$1,1+7*($D19-1)-WEEKDAY(DATE($S$1,Z$1,8-$M19))),DATE($S$1,Z$1,1+7*($D19+1)-WEEKDAY(DATE($S$1,Z$1,8-$M19)))),DATE($S$1,Z$1,1+7*$D19)-WEEKDAY(DATE($S$1,Z$1,8-$M19))),"")</f>
        <v>45496</v>
      </c>
    </row>
    <row r="20" spans="1:26" customFormat="1" ht="15" customHeight="1" x14ac:dyDescent="0.25">
      <c r="A20" s="3">
        <v>770017</v>
      </c>
      <c r="B20" s="1" t="s">
        <v>1478</v>
      </c>
      <c r="C20" s="1" t="str">
        <f>VLOOKUP($A20,[1]Sheet_One!$B:$W,7,FALSE)</f>
        <v>BETHLEHEM</v>
      </c>
      <c r="D20" s="10">
        <f>IFERROR(VLOOKUP(A20,[2]Sheet1!$A:$AA,27,FALSE),"")</f>
        <v>4</v>
      </c>
      <c r="E20" s="1"/>
      <c r="F20" s="3" t="str">
        <f>VLOOKUP($A20,[1]Sheet_One!$B:$W,6,FALSE)</f>
        <v>92 EAST ST</v>
      </c>
      <c r="G20" s="3" t="str">
        <f>VLOOKUP($A20,[1]Sheet_One!$B:$W,7,FALSE)</f>
        <v>BETHLEHEM</v>
      </c>
      <c r="H20" s="3" t="str">
        <f>VLOOKUP($A20,[1]Sheet_One!$B:$W,8,FALSE)</f>
        <v>CT</v>
      </c>
      <c r="I20" s="3" t="str">
        <f>VLOOKUP($A20,[1]Sheet_One!$B:$W,9,FALSE)</f>
        <v>06751</v>
      </c>
      <c r="J20" s="47">
        <f>IFERROR(VLOOKUP(A20,'[3]KPI Trend by Chain - 171 or 173'!$A:$E,5,FALSE),VLOOKUP(A20,'[4]KPI Trend by Chain - 171 '!$A:$E,5,FALSE))</f>
        <v>12.6666666666667</v>
      </c>
      <c r="K20" s="4" t="str">
        <f>IFERROR(VLOOKUP(A20,'Location Substitution table'!B:D,3,FALSE),"")</f>
        <v/>
      </c>
      <c r="L20" s="9" t="str">
        <f>IFERROR(VLOOKUP($A20,[1]Sheet_One!$B:$W,5,FALSE),"")</f>
        <v>W</v>
      </c>
      <c r="M20" s="9">
        <f>IFERROR(MATCH(L20,{"U","M","T","W","R","F","S"},0),"")</f>
        <v>4</v>
      </c>
      <c r="N20" s="26">
        <f>IFERROR(IF(COUNTIF('Holiday Dates'!$A:$A,DATE($M$1,N$1,1+7*$D20)-WEEKDAY(DATE($M$1,N$1,8-$M20)))&gt;=1,IF($D20&gt;=3,DATE($M$1,N$1,1+7*($D20-1)-WEEKDAY(DATE($M$1,N$1,8-$M20))),DATE($M$1,N$1,1+7*($D20+1)-WEEKDAY(DATE($M$1,N$1,8-$M20)))),DATE($M$1,N$1,1+7*$D20)-WEEKDAY(DATE($M$1,N$1,8-$M20))),"")</f>
        <v>45161</v>
      </c>
      <c r="O20" s="26">
        <f>IFERROR(IF(COUNTIF('Holiday Dates'!$A:$A,DATE($M$1,O$1,1+7*$D20)-WEEKDAY(DATE($M$1,O$1,8-$M20)))&gt;=1,IF($D20&gt;=3,DATE($M$1,O$1,1+7*($D20-1)-WEEKDAY(DATE($M$1,O$1,8-$M20))),DATE($M$1,O$1,1+7*($D20+1)-WEEKDAY(DATE($M$1,O$1,8-$M20)))),DATE($M$1,O$1,1+7*$D20)-WEEKDAY(DATE($M$1,O$1,8-$M20))),"")</f>
        <v>45196</v>
      </c>
      <c r="P20" s="26">
        <f>IFERROR(IF(COUNTIF('Holiday Dates'!$A:$A,DATE($M$1,P$1,1+7*$D20)-WEEKDAY(DATE($M$1,P$1,8-$M20)))&gt;=1,IF($D20&gt;=3,DATE($M$1,P$1,1+7*($D20-1)-WEEKDAY(DATE($M$1,P$1,8-$M20))),DATE($M$1,P$1,1+7*($D20+1)-WEEKDAY(DATE($M$1,P$1,8-$M20)))),DATE($M$1,P$1,1+7*$D20)-WEEKDAY(DATE($M$1,P$1,8-$M20))),"")</f>
        <v>45224</v>
      </c>
      <c r="Q20" s="26">
        <f>IFERROR(IF(COUNTIF('Holiday Dates'!$A:$A,DATE($M$1,Q$1,1+7*$D20)-WEEKDAY(DATE($M$1,Q$1,8-$M20)))&gt;=1,IF($D20&gt;=3,DATE($M$1,Q$1,1+7*($D20-1)-WEEKDAY(DATE($M$1,Q$1,8-$M20))),DATE($M$1,Q$1,1+7*($D20+1)-WEEKDAY(DATE($M$1,Q$1,8-$M20)))),DATE($M$1,Q$1,1+7*$D20)-WEEKDAY(DATE($M$1,Q$1,8-$M20))),"")</f>
        <v>45245</v>
      </c>
      <c r="R20" s="26">
        <f>IFERROR(IF(COUNTIF('Holiday Dates'!$A:$A,DATE($M$1,R$1,1+7*$D20)-WEEKDAY(DATE($M$1,R$1,8-$M20)))&gt;=1,IF($D20&gt;=3,DATE($M$1,R$1,1+7*($D20-1)-WEEKDAY(DATE($M$1,R$1,8-$M20))),DATE($M$1,R$1,1+7*($D20+1)-WEEKDAY(DATE($M$1,R$1,8-$M20)))),DATE($M$1,R$1,1+7*$D20)-WEEKDAY(DATE($M$1,R$1,8-$M20))),"")</f>
        <v>45280</v>
      </c>
      <c r="S20" s="30"/>
      <c r="T20" s="30">
        <f>IFERROR(IF(COUNTIF('Holiday Dates'!$A:$A,DATE($S$1,T$1,1+7*$D20)-WEEKDAY(DATE($S$1,T$1,8-$M20)))&gt;=1,IF($D20&gt;=3,DATE($S$1,T$1,1+7*($D20-1)-WEEKDAY(DATE($S$1,T$1,8-$M20))),DATE($S$1,T$1,1+7*($D20+1)-WEEKDAY(DATE($S$1,T$1,8-$M20)))),DATE($S$1,T$1,1+7*$D20)-WEEKDAY(DATE($S$1,T$1,8-$M20))),"")</f>
        <v>45315</v>
      </c>
      <c r="U20" s="30">
        <f>IFERROR(IF(COUNTIF('Holiday Dates'!$A:$A,DATE($S$1,U$1,1+7*$D20)-WEEKDAY(DATE($S$1,U$1,8-$M20)))&gt;=1,IF($D20&gt;=3,DATE($S$1,U$1,1+7*($D20-1)-WEEKDAY(DATE($S$1,U$1,8-$M20))),DATE($S$1,U$1,1+7*($D20+1)-WEEKDAY(DATE($S$1,U$1,8-$M20)))),DATE($S$1,U$1,1+7*$D20)-WEEKDAY(DATE($S$1,U$1,8-$M20))),"")</f>
        <v>45350</v>
      </c>
      <c r="V20" s="30">
        <f>IFERROR(IF(COUNTIF('Holiday Dates'!$A:$A,DATE($S$1,V$1,1+7*$D20)-WEEKDAY(DATE($S$1,V$1,8-$M20)))&gt;=1,IF($D20&gt;=3,DATE($S$1,V$1,1+7*($D20-1)-WEEKDAY(DATE($S$1,V$1,8-$M20))),DATE($S$1,V$1,1+7*($D20+1)-WEEKDAY(DATE($S$1,V$1,8-$M20)))),DATE($S$1,V$1,1+7*$D20)-WEEKDAY(DATE($S$1,V$1,8-$M20))),"")</f>
        <v>45378</v>
      </c>
      <c r="W20" s="30">
        <f>IFERROR(IF(COUNTIF('Holiday Dates'!$A:$A,DATE($S$1,W$1,1+7*$D20)-WEEKDAY(DATE($S$1,W$1,8-$M20)))&gt;=1,IF($D20&gt;=3,DATE($S$1,W$1,1+7*($D20-1)-WEEKDAY(DATE($S$1,W$1,8-$M20))),DATE($S$1,W$1,1+7*($D20+1)-WEEKDAY(DATE($S$1,W$1,8-$M20)))),DATE($S$1,W$1,1+7*$D20)-WEEKDAY(DATE($S$1,W$1,8-$M20))),"")</f>
        <v>45406</v>
      </c>
      <c r="X20" s="30">
        <f>IFERROR(IF(COUNTIF('Holiday Dates'!$A:$A,DATE($S$1,X$1,1+7*$D20)-WEEKDAY(DATE($S$1,X$1,8-$M20)))&gt;=1,IF($D20&gt;=3,DATE($S$1,X$1,1+7*($D20-1)-WEEKDAY(DATE($S$1,X$1,8-$M20))),DATE($S$1,X$1,1+7*($D20+1)-WEEKDAY(DATE($S$1,X$1,8-$M20)))),DATE($S$1,X$1,1+7*$D20)-WEEKDAY(DATE($S$1,X$1,8-$M20))),"")</f>
        <v>45434</v>
      </c>
      <c r="Y20" s="30">
        <f>IFERROR(IF(COUNTIF('Holiday Dates'!$A:$A,DATE($S$1,Y$1,1+7*$D20)-WEEKDAY(DATE($S$1,Y$1,8-$M20)))&gt;=1,IF($D20&gt;=3,DATE($S$1,Y$1,1+7*($D20-1)-WEEKDAY(DATE($S$1,Y$1,8-$M20))),DATE($S$1,Y$1,1+7*($D20+1)-WEEKDAY(DATE($S$1,Y$1,8-$M20)))),DATE($S$1,Y$1,1+7*$D20)-WEEKDAY(DATE($S$1,Y$1,8-$M20))),"")</f>
        <v>45469</v>
      </c>
      <c r="Z20" s="30">
        <f>IFERROR(IF(COUNTIF('Holiday Dates'!$A:$A,DATE($S$1,Z$1,1+7*$D20)-WEEKDAY(DATE($S$1,Z$1,8-$M20)))&gt;=1,IF($D20&gt;=3,DATE($S$1,Z$1,1+7*($D20-1)-WEEKDAY(DATE($S$1,Z$1,8-$M20))),DATE($S$1,Z$1,1+7*($D20+1)-WEEKDAY(DATE($S$1,Z$1,8-$M20)))),DATE($S$1,Z$1,1+7*$D20)-WEEKDAY(DATE($S$1,Z$1,8-$M20))),"")</f>
        <v>45497</v>
      </c>
    </row>
    <row r="21" spans="1:26" customFormat="1" ht="15" customHeight="1" x14ac:dyDescent="0.25">
      <c r="A21" s="3">
        <v>770018</v>
      </c>
      <c r="B21" s="1" t="s">
        <v>612</v>
      </c>
      <c r="C21" s="1" t="str">
        <f>VLOOKUP($A21,[1]Sheet_One!$B:$W,7,FALSE)</f>
        <v>BLOOMFIELD</v>
      </c>
      <c r="D21" s="10">
        <f>IFERROR(VLOOKUP(A21,[2]Sheet1!$A:$AA,27,FALSE),"")</f>
        <v>3</v>
      </c>
      <c r="E21" s="1"/>
      <c r="F21" s="3" t="str">
        <f>VLOOKUP($A21,[1]Sheet_One!$B:$W,6,FALSE)</f>
        <v>5 HUCKLEBERRY LN</v>
      </c>
      <c r="G21" s="3" t="str">
        <f>VLOOKUP($A21,[1]Sheet_One!$B:$W,7,FALSE)</f>
        <v>BLOOMFIELD</v>
      </c>
      <c r="H21" s="3" t="str">
        <f>VLOOKUP($A21,[1]Sheet_One!$B:$W,8,FALSE)</f>
        <v>CT</v>
      </c>
      <c r="I21" s="3" t="str">
        <f>VLOOKUP($A21,[1]Sheet_One!$B:$W,9,FALSE)</f>
        <v>06002</v>
      </c>
      <c r="J21" s="47">
        <f>IFERROR(VLOOKUP(A21,'[3]KPI Trend by Chain - 171 or 173'!$A:$E,5,FALSE),VLOOKUP(A21,'[4]KPI Trend by Chain - 171 '!$A:$E,5,FALSE))</f>
        <v>27.6666666666667</v>
      </c>
      <c r="K21" s="4" t="str">
        <f>IFERROR(VLOOKUP(A21,'Location Substitution table'!B:D,3,FALSE),"")</f>
        <v/>
      </c>
      <c r="L21" s="9" t="str">
        <f>IFERROR(VLOOKUP($A21,[1]Sheet_One!$B:$W,5,FALSE),"")</f>
        <v>F</v>
      </c>
      <c r="M21" s="9">
        <f>IFERROR(MATCH(L21,{"U","M","T","W","R","F","S"},0),"")</f>
        <v>6</v>
      </c>
      <c r="N21" s="26">
        <f>IFERROR(IF(COUNTIF('Holiday Dates'!$A:$A,DATE($M$1,N$1,1+7*$D21)-WEEKDAY(DATE($M$1,N$1,8-$M21)))&gt;=1,IF($D21&gt;=3,DATE($M$1,N$1,1+7*($D21-1)-WEEKDAY(DATE($M$1,N$1,8-$M21))),DATE($M$1,N$1,1+7*($D21+1)-WEEKDAY(DATE($M$1,N$1,8-$M21)))),DATE($M$1,N$1,1+7*$D21)-WEEKDAY(DATE($M$1,N$1,8-$M21))),"")</f>
        <v>45156</v>
      </c>
      <c r="O21" s="26">
        <f>IFERROR(IF(COUNTIF('Holiday Dates'!$A:$A,DATE($M$1,O$1,1+7*$D21)-WEEKDAY(DATE($M$1,O$1,8-$M21)))&gt;=1,IF($D21&gt;=3,DATE($M$1,O$1,1+7*($D21-1)-WEEKDAY(DATE($M$1,O$1,8-$M21))),DATE($M$1,O$1,1+7*($D21+1)-WEEKDAY(DATE($M$1,O$1,8-$M21)))),DATE($M$1,O$1,1+7*$D21)-WEEKDAY(DATE($M$1,O$1,8-$M21))),"")</f>
        <v>45177</v>
      </c>
      <c r="P21" s="26">
        <f>IFERROR(IF(COUNTIF('Holiday Dates'!$A:$A,DATE($M$1,P$1,1+7*$D21)-WEEKDAY(DATE($M$1,P$1,8-$M21)))&gt;=1,IF($D21&gt;=3,DATE($M$1,P$1,1+7*($D21-1)-WEEKDAY(DATE($M$1,P$1,8-$M21))),DATE($M$1,P$1,1+7*($D21+1)-WEEKDAY(DATE($M$1,P$1,8-$M21)))),DATE($M$1,P$1,1+7*$D21)-WEEKDAY(DATE($M$1,P$1,8-$M21))),"")</f>
        <v>45219</v>
      </c>
      <c r="Q21" s="26">
        <f>IFERROR(IF(COUNTIF('Holiday Dates'!$A:$A,DATE($M$1,Q$1,1+7*$D21)-WEEKDAY(DATE($M$1,Q$1,8-$M21)))&gt;=1,IF($D21&gt;=3,DATE($M$1,Q$1,1+7*($D21-1)-WEEKDAY(DATE($M$1,Q$1,8-$M21))),DATE($M$1,Q$1,1+7*($D21+1)-WEEKDAY(DATE($M$1,Q$1,8-$M21)))),DATE($M$1,Q$1,1+7*$D21)-WEEKDAY(DATE($M$1,Q$1,8-$M21))),"")</f>
        <v>45247</v>
      </c>
      <c r="R21" s="26">
        <f>IFERROR(IF(COUNTIF('Holiday Dates'!$A:$A,DATE($M$1,R$1,1+7*$D21)-WEEKDAY(DATE($M$1,R$1,8-$M21)))&gt;=1,IF($D21&gt;=3,DATE($M$1,R$1,1+7*($D21-1)-WEEKDAY(DATE($M$1,R$1,8-$M21))),DATE($M$1,R$1,1+7*($D21+1)-WEEKDAY(DATE($M$1,R$1,8-$M21)))),DATE($M$1,R$1,1+7*$D21)-WEEKDAY(DATE($M$1,R$1,8-$M21))),"")</f>
        <v>45275</v>
      </c>
      <c r="S21" s="30"/>
      <c r="T21" s="30">
        <f>IFERROR(IF(COUNTIF('Holiday Dates'!$A:$A,DATE($S$1,T$1,1+7*$D21)-WEEKDAY(DATE($S$1,T$1,8-$M21)))&gt;=1,IF($D21&gt;=3,DATE($S$1,T$1,1+7*($D21-1)-WEEKDAY(DATE($S$1,T$1,8-$M21))),DATE($S$1,T$1,1+7*($D21+1)-WEEKDAY(DATE($S$1,T$1,8-$M21)))),DATE($S$1,T$1,1+7*$D21)-WEEKDAY(DATE($S$1,T$1,8-$M21))),"")</f>
        <v>45310</v>
      </c>
      <c r="U21" s="30">
        <f>IFERROR(IF(COUNTIF('Holiday Dates'!$A:$A,DATE($S$1,U$1,1+7*$D21)-WEEKDAY(DATE($S$1,U$1,8-$M21)))&gt;=1,IF($D21&gt;=3,DATE($S$1,U$1,1+7*($D21-1)-WEEKDAY(DATE($S$1,U$1,8-$M21))),DATE($S$1,U$1,1+7*($D21+1)-WEEKDAY(DATE($S$1,U$1,8-$M21)))),DATE($S$1,U$1,1+7*$D21)-WEEKDAY(DATE($S$1,U$1,8-$M21))),"")</f>
        <v>45338</v>
      </c>
      <c r="V21" s="30">
        <f>IFERROR(IF(COUNTIF('Holiday Dates'!$A:$A,DATE($S$1,V$1,1+7*$D21)-WEEKDAY(DATE($S$1,V$1,8-$M21)))&gt;=1,IF($D21&gt;=3,DATE($S$1,V$1,1+7*($D21-1)-WEEKDAY(DATE($S$1,V$1,8-$M21))),DATE($S$1,V$1,1+7*($D21+1)-WEEKDAY(DATE($S$1,V$1,8-$M21)))),DATE($S$1,V$1,1+7*$D21)-WEEKDAY(DATE($S$1,V$1,8-$M21))),"")</f>
        <v>45366</v>
      </c>
      <c r="W21" s="30">
        <f>IFERROR(IF(COUNTIF('Holiday Dates'!$A:$A,DATE($S$1,W$1,1+7*$D21)-WEEKDAY(DATE($S$1,W$1,8-$M21)))&gt;=1,IF($D21&gt;=3,DATE($S$1,W$1,1+7*($D21-1)-WEEKDAY(DATE($S$1,W$1,8-$M21))),DATE($S$1,W$1,1+7*($D21+1)-WEEKDAY(DATE($S$1,W$1,8-$M21)))),DATE($S$1,W$1,1+7*$D21)-WEEKDAY(DATE($S$1,W$1,8-$M21))),"")</f>
        <v>45401</v>
      </c>
      <c r="X21" s="30">
        <f>IFERROR(IF(COUNTIF('Holiday Dates'!$A:$A,DATE($S$1,X$1,1+7*$D21)-WEEKDAY(DATE($S$1,X$1,8-$M21)))&gt;=1,IF($D21&gt;=3,DATE($S$1,X$1,1+7*($D21-1)-WEEKDAY(DATE($S$1,X$1,8-$M21))),DATE($S$1,X$1,1+7*($D21+1)-WEEKDAY(DATE($S$1,X$1,8-$M21)))),DATE($S$1,X$1,1+7*$D21)-WEEKDAY(DATE($S$1,X$1,8-$M21))),"")</f>
        <v>45429</v>
      </c>
      <c r="Y21" s="30">
        <f>IFERROR(IF(COUNTIF('Holiday Dates'!$A:$A,DATE($S$1,Y$1,1+7*$D21)-WEEKDAY(DATE($S$1,Y$1,8-$M21)))&gt;=1,IF($D21&gt;=3,DATE($S$1,Y$1,1+7*($D21-1)-WEEKDAY(DATE($S$1,Y$1,8-$M21))),DATE($S$1,Y$1,1+7*($D21+1)-WEEKDAY(DATE($S$1,Y$1,8-$M21)))),DATE($S$1,Y$1,1+7*$D21)-WEEKDAY(DATE($S$1,Y$1,8-$M21))),"")</f>
        <v>45464</v>
      </c>
      <c r="Z21" s="30">
        <f>IFERROR(IF(COUNTIF('Holiday Dates'!$A:$A,DATE($S$1,Z$1,1+7*$D21)-WEEKDAY(DATE($S$1,Z$1,8-$M21)))&gt;=1,IF($D21&gt;=3,DATE($S$1,Z$1,1+7*($D21-1)-WEEKDAY(DATE($S$1,Z$1,8-$M21))),DATE($S$1,Z$1,1+7*($D21+1)-WEEKDAY(DATE($S$1,Z$1,8-$M21)))),DATE($S$1,Z$1,1+7*$D21)-WEEKDAY(DATE($S$1,Z$1,8-$M21))),"")</f>
        <v>45492</v>
      </c>
    </row>
    <row r="22" spans="1:26" customFormat="1" ht="15" customHeight="1" x14ac:dyDescent="0.25">
      <c r="A22" s="3">
        <v>770019</v>
      </c>
      <c r="B22" s="1" t="s">
        <v>613</v>
      </c>
      <c r="C22" s="1" t="str">
        <f>VLOOKUP($A22,[1]Sheet_One!$B:$W,7,FALSE)</f>
        <v>BLOOMFIELD</v>
      </c>
      <c r="D22" s="10">
        <f>IFERROR(VLOOKUP(A22,[2]Sheet1!$A:$AA,27,FALSE),"")</f>
        <v>2</v>
      </c>
      <c r="E22" s="1"/>
      <c r="F22" s="3" t="str">
        <f>VLOOKUP($A22,[1]Sheet_One!$B:$W,6,FALSE)</f>
        <v>390 PARK AVE</v>
      </c>
      <c r="G22" s="3" t="str">
        <f>VLOOKUP($A22,[1]Sheet_One!$B:$W,7,FALSE)</f>
        <v>BLOOMFIELD</v>
      </c>
      <c r="H22" s="3" t="str">
        <f>VLOOKUP($A22,[1]Sheet_One!$B:$W,8,FALSE)</f>
        <v>CT</v>
      </c>
      <c r="I22" s="3" t="str">
        <f>VLOOKUP($A22,[1]Sheet_One!$B:$W,9,FALSE)</f>
        <v>06002</v>
      </c>
      <c r="J22" s="47">
        <f>IFERROR(VLOOKUP(A22,'[3]KPI Trend by Chain - 171 or 173'!$A:$E,5,FALSE),VLOOKUP(A22,'[4]KPI Trend by Chain - 171 '!$A:$E,5,FALSE))</f>
        <v>78.3333333333333</v>
      </c>
      <c r="K22" s="4" t="str">
        <f>IFERROR(VLOOKUP(A22,'Location Substitution table'!B:D,3,FALSE),"")</f>
        <v/>
      </c>
      <c r="L22" s="9" t="str">
        <f>IFERROR(VLOOKUP($A22,[1]Sheet_One!$B:$W,5,FALSE),"")</f>
        <v>F</v>
      </c>
      <c r="M22" s="9">
        <f>IFERROR(MATCH(L22,{"U","M","T","W","R","F","S"},0),"")</f>
        <v>6</v>
      </c>
      <c r="N22" s="26">
        <f>IFERROR(IF(COUNTIF('Holiday Dates'!$A:$A,DATE($M$1,N$1,1+7*$D22)-WEEKDAY(DATE($M$1,N$1,8-$M22)))&gt;=1,IF($D22&gt;=3,DATE($M$1,N$1,1+7*($D22-1)-WEEKDAY(DATE($M$1,N$1,8-$M22))),DATE($M$1,N$1,1+7*($D22+1)-WEEKDAY(DATE($M$1,N$1,8-$M22)))),DATE($M$1,N$1,1+7*$D22)-WEEKDAY(DATE($M$1,N$1,8-$M22))),"")</f>
        <v>45149</v>
      </c>
      <c r="O22" s="26">
        <f>IFERROR(IF(COUNTIF('Holiday Dates'!$A:$A,DATE($M$1,O$1,1+7*$D22)-WEEKDAY(DATE($M$1,O$1,8-$M22)))&gt;=1,IF($D22&gt;=3,DATE($M$1,O$1,1+7*($D22-1)-WEEKDAY(DATE($M$1,O$1,8-$M22))),DATE($M$1,O$1,1+7*($D22+1)-WEEKDAY(DATE($M$1,O$1,8-$M22)))),DATE($M$1,O$1,1+7*$D22)-WEEKDAY(DATE($M$1,O$1,8-$M22))),"")</f>
        <v>45177</v>
      </c>
      <c r="P22" s="26">
        <f>IFERROR(IF(COUNTIF('Holiday Dates'!$A:$A,DATE($M$1,P$1,1+7*$D22)-WEEKDAY(DATE($M$1,P$1,8-$M22)))&gt;=1,IF($D22&gt;=3,DATE($M$1,P$1,1+7*($D22-1)-WEEKDAY(DATE($M$1,P$1,8-$M22))),DATE($M$1,P$1,1+7*($D22+1)-WEEKDAY(DATE($M$1,P$1,8-$M22)))),DATE($M$1,P$1,1+7*$D22)-WEEKDAY(DATE($M$1,P$1,8-$M22))),"")</f>
        <v>45212</v>
      </c>
      <c r="Q22" s="26">
        <f>IFERROR(IF(COUNTIF('Holiday Dates'!$A:$A,DATE($M$1,Q$1,1+7*$D22)-WEEKDAY(DATE($M$1,Q$1,8-$M22)))&gt;=1,IF($D22&gt;=3,DATE($M$1,Q$1,1+7*($D22-1)-WEEKDAY(DATE($M$1,Q$1,8-$M22))),DATE($M$1,Q$1,1+7*($D22+1)-WEEKDAY(DATE($M$1,Q$1,8-$M22)))),DATE($M$1,Q$1,1+7*$D22)-WEEKDAY(DATE($M$1,Q$1,8-$M22))),"")</f>
        <v>45247</v>
      </c>
      <c r="R22" s="26">
        <f>IFERROR(IF(COUNTIF('Holiday Dates'!$A:$A,DATE($M$1,R$1,1+7*$D22)-WEEKDAY(DATE($M$1,R$1,8-$M22)))&gt;=1,IF($D22&gt;=3,DATE($M$1,R$1,1+7*($D22-1)-WEEKDAY(DATE($M$1,R$1,8-$M22))),DATE($M$1,R$1,1+7*($D22+1)-WEEKDAY(DATE($M$1,R$1,8-$M22)))),DATE($M$1,R$1,1+7*$D22)-WEEKDAY(DATE($M$1,R$1,8-$M22))),"")</f>
        <v>45268</v>
      </c>
      <c r="S22" s="30"/>
      <c r="T22" s="30">
        <f>IFERROR(IF(COUNTIF('Holiday Dates'!$A:$A,DATE($S$1,T$1,1+7*$D22)-WEEKDAY(DATE($S$1,T$1,8-$M22)))&gt;=1,IF($D22&gt;=3,DATE($S$1,T$1,1+7*($D22-1)-WEEKDAY(DATE($S$1,T$1,8-$M22))),DATE($S$1,T$1,1+7*($D22+1)-WEEKDAY(DATE($S$1,T$1,8-$M22)))),DATE($S$1,T$1,1+7*$D22)-WEEKDAY(DATE($S$1,T$1,8-$M22))),"")</f>
        <v>45303</v>
      </c>
      <c r="U22" s="30">
        <f>IFERROR(IF(COUNTIF('Holiday Dates'!$A:$A,DATE($S$1,U$1,1+7*$D22)-WEEKDAY(DATE($S$1,U$1,8-$M22)))&gt;=1,IF($D22&gt;=3,DATE($S$1,U$1,1+7*($D22-1)-WEEKDAY(DATE($S$1,U$1,8-$M22))),DATE($S$1,U$1,1+7*($D22+1)-WEEKDAY(DATE($S$1,U$1,8-$M22)))),DATE($S$1,U$1,1+7*$D22)-WEEKDAY(DATE($S$1,U$1,8-$M22))),"")</f>
        <v>45331</v>
      </c>
      <c r="V22" s="30">
        <f>IFERROR(IF(COUNTIF('Holiday Dates'!$A:$A,DATE($S$1,V$1,1+7*$D22)-WEEKDAY(DATE($S$1,V$1,8-$M22)))&gt;=1,IF($D22&gt;=3,DATE($S$1,V$1,1+7*($D22-1)-WEEKDAY(DATE($S$1,V$1,8-$M22))),DATE($S$1,V$1,1+7*($D22+1)-WEEKDAY(DATE($S$1,V$1,8-$M22)))),DATE($S$1,V$1,1+7*$D22)-WEEKDAY(DATE($S$1,V$1,8-$M22))),"")</f>
        <v>45359</v>
      </c>
      <c r="W22" s="30">
        <f>IFERROR(IF(COUNTIF('Holiday Dates'!$A:$A,DATE($S$1,W$1,1+7*$D22)-WEEKDAY(DATE($S$1,W$1,8-$M22)))&gt;=1,IF($D22&gt;=3,DATE($S$1,W$1,1+7*($D22-1)-WEEKDAY(DATE($S$1,W$1,8-$M22))),DATE($S$1,W$1,1+7*($D22+1)-WEEKDAY(DATE($S$1,W$1,8-$M22)))),DATE($S$1,W$1,1+7*$D22)-WEEKDAY(DATE($S$1,W$1,8-$M22))),"")</f>
        <v>45401</v>
      </c>
      <c r="X22" s="30">
        <f>IFERROR(IF(COUNTIF('Holiday Dates'!$A:$A,DATE($S$1,X$1,1+7*$D22)-WEEKDAY(DATE($S$1,X$1,8-$M22)))&gt;=1,IF($D22&gt;=3,DATE($S$1,X$1,1+7*($D22-1)-WEEKDAY(DATE($S$1,X$1,8-$M22))),DATE($S$1,X$1,1+7*($D22+1)-WEEKDAY(DATE($S$1,X$1,8-$M22)))),DATE($S$1,X$1,1+7*$D22)-WEEKDAY(DATE($S$1,X$1,8-$M22))),"")</f>
        <v>45422</v>
      </c>
      <c r="Y22" s="30">
        <f>IFERROR(IF(COUNTIF('Holiday Dates'!$A:$A,DATE($S$1,Y$1,1+7*$D22)-WEEKDAY(DATE($S$1,Y$1,8-$M22)))&gt;=1,IF($D22&gt;=3,DATE($S$1,Y$1,1+7*($D22-1)-WEEKDAY(DATE($S$1,Y$1,8-$M22))),DATE($S$1,Y$1,1+7*($D22+1)-WEEKDAY(DATE($S$1,Y$1,8-$M22)))),DATE($S$1,Y$1,1+7*$D22)-WEEKDAY(DATE($S$1,Y$1,8-$M22))),"")</f>
        <v>45457</v>
      </c>
      <c r="Z22" s="30">
        <f>IFERROR(IF(COUNTIF('Holiday Dates'!$A:$A,DATE($S$1,Z$1,1+7*$D22)-WEEKDAY(DATE($S$1,Z$1,8-$M22)))&gt;=1,IF($D22&gt;=3,DATE($S$1,Z$1,1+7*($D22-1)-WEEKDAY(DATE($S$1,Z$1,8-$M22))),DATE($S$1,Z$1,1+7*($D22+1)-WEEKDAY(DATE($S$1,Z$1,8-$M22)))),DATE($S$1,Z$1,1+7*$D22)-WEEKDAY(DATE($S$1,Z$1,8-$M22))),"")</f>
        <v>45485</v>
      </c>
    </row>
    <row r="23" spans="1:26" customFormat="1" ht="15" customHeight="1" x14ac:dyDescent="0.25">
      <c r="A23" s="3">
        <v>770020</v>
      </c>
      <c r="B23" s="1" t="s">
        <v>614</v>
      </c>
      <c r="C23" s="1" t="str">
        <f>VLOOKUP($A23,[1]Sheet_One!$B:$W,7,FALSE)</f>
        <v>BLOOMFIELD</v>
      </c>
      <c r="D23" s="10">
        <f>IFERROR(VLOOKUP(A23,[2]Sheet1!$A:$AA,27,FALSE),"")</f>
        <v>1</v>
      </c>
      <c r="E23" s="1"/>
      <c r="F23" s="3" t="str">
        <f>VLOOKUP($A23,[1]Sheet_One!$B:$W,6,FALSE)</f>
        <v>11 TURKEY HILL RD</v>
      </c>
      <c r="G23" s="3" t="str">
        <f>VLOOKUP($A23,[1]Sheet_One!$B:$W,7,FALSE)</f>
        <v>BLOOMFIELD</v>
      </c>
      <c r="H23" s="3" t="str">
        <f>VLOOKUP($A23,[1]Sheet_One!$B:$W,8,FALSE)</f>
        <v>CT</v>
      </c>
      <c r="I23" s="3" t="str">
        <f>VLOOKUP($A23,[1]Sheet_One!$B:$W,9,FALSE)</f>
        <v>06002</v>
      </c>
      <c r="J23" s="47">
        <f>IFERROR(VLOOKUP(A23,'[3]KPI Trend by Chain - 171 or 173'!$A:$E,5,FALSE),VLOOKUP(A23,'[4]KPI Trend by Chain - 171 '!$A:$E,5,FALSE))</f>
        <v>36.5555555555556</v>
      </c>
      <c r="K23" s="4" t="str">
        <f>IFERROR(VLOOKUP(A23,'Location Substitution table'!B:D,3,FALSE),"")</f>
        <v/>
      </c>
      <c r="L23" s="9" t="str">
        <f>IFERROR(VLOOKUP($A23,[1]Sheet_One!$B:$W,5,FALSE),"")</f>
        <v>F</v>
      </c>
      <c r="M23" s="9">
        <f>IFERROR(MATCH(L23,{"U","M","T","W","R","F","S"},0),"")</f>
        <v>6</v>
      </c>
      <c r="N23" s="26">
        <f>IFERROR(IF(COUNTIF('Holiday Dates'!$A:$A,DATE($M$1,N$1,1+7*$D23)-WEEKDAY(DATE($M$1,N$1,8-$M23)))&gt;=1,IF($D23&gt;=3,DATE($M$1,N$1,1+7*($D23-1)-WEEKDAY(DATE($M$1,N$1,8-$M23))),DATE($M$1,N$1,1+7*($D23+1)-WEEKDAY(DATE($M$1,N$1,8-$M23)))),DATE($M$1,N$1,1+7*$D23)-WEEKDAY(DATE($M$1,N$1,8-$M23))),"")</f>
        <v>45142</v>
      </c>
      <c r="O23" s="26">
        <f>IFERROR(IF(COUNTIF('Holiday Dates'!$A:$A,DATE($M$1,O$1,1+7*$D23)-WEEKDAY(DATE($M$1,O$1,8-$M23)))&gt;=1,IF($D23&gt;=3,DATE($M$1,O$1,1+7*($D23-1)-WEEKDAY(DATE($M$1,O$1,8-$M23))),DATE($M$1,O$1,1+7*($D23+1)-WEEKDAY(DATE($M$1,O$1,8-$M23)))),DATE($M$1,O$1,1+7*$D23)-WEEKDAY(DATE($M$1,O$1,8-$M23))),"")</f>
        <v>45170</v>
      </c>
      <c r="P23" s="26">
        <f>IFERROR(IF(COUNTIF('Holiday Dates'!$A:$A,DATE($M$1,P$1,1+7*$D23)-WEEKDAY(DATE($M$1,P$1,8-$M23)))&gt;=1,IF($D23&gt;=3,DATE($M$1,P$1,1+7*($D23-1)-WEEKDAY(DATE($M$1,P$1,8-$M23))),DATE($M$1,P$1,1+7*($D23+1)-WEEKDAY(DATE($M$1,P$1,8-$M23)))),DATE($M$1,P$1,1+7*$D23)-WEEKDAY(DATE($M$1,P$1,8-$M23))),"")</f>
        <v>45205</v>
      </c>
      <c r="Q23" s="26">
        <f>IFERROR(IF(COUNTIF('Holiday Dates'!$A:$A,DATE($M$1,Q$1,1+7*$D23)-WEEKDAY(DATE($M$1,Q$1,8-$M23)))&gt;=1,IF($D23&gt;=3,DATE($M$1,Q$1,1+7*($D23-1)-WEEKDAY(DATE($M$1,Q$1,8-$M23))),DATE($M$1,Q$1,1+7*($D23+1)-WEEKDAY(DATE($M$1,Q$1,8-$M23)))),DATE($M$1,Q$1,1+7*$D23)-WEEKDAY(DATE($M$1,Q$1,8-$M23))),"")</f>
        <v>45233</v>
      </c>
      <c r="R23" s="26">
        <f>IFERROR(IF(COUNTIF('Holiday Dates'!$A:$A,DATE($M$1,R$1,1+7*$D23)-WEEKDAY(DATE($M$1,R$1,8-$M23)))&gt;=1,IF($D23&gt;=3,DATE($M$1,R$1,1+7*($D23-1)-WEEKDAY(DATE($M$1,R$1,8-$M23))),DATE($M$1,R$1,1+7*($D23+1)-WEEKDAY(DATE($M$1,R$1,8-$M23)))),DATE($M$1,R$1,1+7*$D23)-WEEKDAY(DATE($M$1,R$1,8-$M23))),"")</f>
        <v>45261</v>
      </c>
      <c r="S23" s="30"/>
      <c r="T23" s="30">
        <f>IFERROR(IF(COUNTIF('Holiday Dates'!$A:$A,DATE($S$1,T$1,1+7*$D23)-WEEKDAY(DATE($S$1,T$1,8-$M23)))&gt;=1,IF($D23&gt;=3,DATE($S$1,T$1,1+7*($D23-1)-WEEKDAY(DATE($S$1,T$1,8-$M23))),DATE($S$1,T$1,1+7*($D23+1)-WEEKDAY(DATE($S$1,T$1,8-$M23)))),DATE($S$1,T$1,1+7*$D23)-WEEKDAY(DATE($S$1,T$1,8-$M23))),"")</f>
        <v>45296</v>
      </c>
      <c r="U23" s="30">
        <f>IFERROR(IF(COUNTIF('Holiday Dates'!$A:$A,DATE($S$1,U$1,1+7*$D23)-WEEKDAY(DATE($S$1,U$1,8-$M23)))&gt;=1,IF($D23&gt;=3,DATE($S$1,U$1,1+7*($D23-1)-WEEKDAY(DATE($S$1,U$1,8-$M23))),DATE($S$1,U$1,1+7*($D23+1)-WEEKDAY(DATE($S$1,U$1,8-$M23)))),DATE($S$1,U$1,1+7*$D23)-WEEKDAY(DATE($S$1,U$1,8-$M23))),"")</f>
        <v>45324</v>
      </c>
      <c r="V23" s="30">
        <f>IFERROR(IF(COUNTIF('Holiday Dates'!$A:$A,DATE($S$1,V$1,1+7*$D23)-WEEKDAY(DATE($S$1,V$1,8-$M23)))&gt;=1,IF($D23&gt;=3,DATE($S$1,V$1,1+7*($D23-1)-WEEKDAY(DATE($S$1,V$1,8-$M23))),DATE($S$1,V$1,1+7*($D23+1)-WEEKDAY(DATE($S$1,V$1,8-$M23)))),DATE($S$1,V$1,1+7*$D23)-WEEKDAY(DATE($S$1,V$1,8-$M23))),"")</f>
        <v>45352</v>
      </c>
      <c r="W23" s="30">
        <v>45037</v>
      </c>
      <c r="X23" s="30">
        <f>IFERROR(IF(COUNTIF('Holiday Dates'!$A:$A,DATE($S$1,X$1,1+7*$D23)-WEEKDAY(DATE($S$1,X$1,8-$M23)))&gt;=1,IF($D23&gt;=3,DATE($S$1,X$1,1+7*($D23-1)-WEEKDAY(DATE($S$1,X$1,8-$M23))),DATE($S$1,X$1,1+7*($D23+1)-WEEKDAY(DATE($S$1,X$1,8-$M23)))),DATE($S$1,X$1,1+7*$D23)-WEEKDAY(DATE($S$1,X$1,8-$M23))),"")</f>
        <v>45415</v>
      </c>
      <c r="Y23" s="30">
        <f>IFERROR(IF(COUNTIF('Holiday Dates'!$A:$A,DATE($S$1,Y$1,1+7*$D23)-WEEKDAY(DATE($S$1,Y$1,8-$M23)))&gt;=1,IF($D23&gt;=3,DATE($S$1,Y$1,1+7*($D23-1)-WEEKDAY(DATE($S$1,Y$1,8-$M23))),DATE($S$1,Y$1,1+7*($D23+1)-WEEKDAY(DATE($S$1,Y$1,8-$M23)))),DATE($S$1,Y$1,1+7*$D23)-WEEKDAY(DATE($S$1,Y$1,8-$M23))),"")</f>
        <v>45450</v>
      </c>
      <c r="Z23" s="30">
        <f>IFERROR(IF(COUNTIF('Holiday Dates'!$A:$A,DATE($S$1,Z$1,1+7*$D23)-WEEKDAY(DATE($S$1,Z$1,8-$M23)))&gt;=1,IF($D23&gt;=3,DATE($S$1,Z$1,1+7*($D23-1)-WEEKDAY(DATE($S$1,Z$1,8-$M23))),DATE($S$1,Z$1,1+7*($D23+1)-WEEKDAY(DATE($S$1,Z$1,8-$M23)))),DATE($S$1,Z$1,1+7*$D23)-WEEKDAY(DATE($S$1,Z$1,8-$M23))),"")</f>
        <v>45478</v>
      </c>
    </row>
    <row r="24" spans="1:26" customFormat="1" ht="15" customHeight="1" x14ac:dyDescent="0.25">
      <c r="A24" s="3">
        <v>770021</v>
      </c>
      <c r="B24" s="1" t="s">
        <v>940</v>
      </c>
      <c r="C24" s="1" t="str">
        <f>VLOOKUP($A24,[1]Sheet_One!$B:$W,7,FALSE)</f>
        <v>BLOOMFIELD</v>
      </c>
      <c r="D24" s="10">
        <f>IFERROR(VLOOKUP(A24,[2]Sheet1!$A:$AA,27,FALSE),"")</f>
        <v>4</v>
      </c>
      <c r="E24" s="1"/>
      <c r="F24" s="3" t="str">
        <f>VLOOKUP($A24,[1]Sheet_One!$B:$W,6,FALSE)</f>
        <v>1 FILLEY ST</v>
      </c>
      <c r="G24" s="3" t="str">
        <f>VLOOKUP($A24,[1]Sheet_One!$B:$W,7,FALSE)</f>
        <v>BLOOMFIELD</v>
      </c>
      <c r="H24" s="3" t="str">
        <f>VLOOKUP($A24,[1]Sheet_One!$B:$W,8,FALSE)</f>
        <v>CT</v>
      </c>
      <c r="I24" s="3" t="str">
        <f>VLOOKUP($A24,[1]Sheet_One!$B:$W,9,FALSE)</f>
        <v>06002</v>
      </c>
      <c r="J24" s="47">
        <f>IFERROR(VLOOKUP(A24,'[3]KPI Trend by Chain - 171 or 173'!$A:$E,5,FALSE),VLOOKUP(A24,'[4]KPI Trend by Chain - 171 '!$A:$E,5,FALSE))</f>
        <v>14.8</v>
      </c>
      <c r="K24" s="4" t="str">
        <f>IFERROR(VLOOKUP(A24,'Location Substitution table'!B:D,3,FALSE),"")</f>
        <v/>
      </c>
      <c r="L24" s="9" t="str">
        <f>IFERROR(VLOOKUP($A24,[1]Sheet_One!$B:$W,5,FALSE),"")</f>
        <v>F</v>
      </c>
      <c r="M24" s="9">
        <f>IFERROR(MATCH(L24,{"U","M","T","W","R","F","S"},0),"")</f>
        <v>6</v>
      </c>
      <c r="N24" s="26">
        <f>IFERROR(IF(COUNTIF('Holiday Dates'!$A:$A,DATE($M$1,N$1,1+7*$D24)-WEEKDAY(DATE($M$1,N$1,8-$M24)))&gt;=1,IF($D24&gt;=3,DATE($M$1,N$1,1+7*($D24-1)-WEEKDAY(DATE($M$1,N$1,8-$M24))),DATE($M$1,N$1,1+7*($D24+1)-WEEKDAY(DATE($M$1,N$1,8-$M24)))),DATE($M$1,N$1,1+7*$D24)-WEEKDAY(DATE($M$1,N$1,8-$M24))),"")</f>
        <v>45163</v>
      </c>
      <c r="O24" s="26">
        <f>IFERROR(IF(COUNTIF('Holiday Dates'!$A:$A,DATE($M$1,O$1,1+7*$D24)-WEEKDAY(DATE($M$1,O$1,8-$M24)))&gt;=1,IF($D24&gt;=3,DATE($M$1,O$1,1+7*($D24-1)-WEEKDAY(DATE($M$1,O$1,8-$M24))),DATE($M$1,O$1,1+7*($D24+1)-WEEKDAY(DATE($M$1,O$1,8-$M24)))),DATE($M$1,O$1,1+7*$D24)-WEEKDAY(DATE($M$1,O$1,8-$M24))),"")</f>
        <v>45191</v>
      </c>
      <c r="P24" s="26">
        <f>IFERROR(IF(COUNTIF('Holiday Dates'!$A:$A,DATE($M$1,P$1,1+7*$D24)-WEEKDAY(DATE($M$1,P$1,8-$M24)))&gt;=1,IF($D24&gt;=3,DATE($M$1,P$1,1+7*($D24-1)-WEEKDAY(DATE($M$1,P$1,8-$M24))),DATE($M$1,P$1,1+7*($D24+1)-WEEKDAY(DATE($M$1,P$1,8-$M24)))),DATE($M$1,P$1,1+7*$D24)-WEEKDAY(DATE($M$1,P$1,8-$M24))),"")</f>
        <v>45226</v>
      </c>
      <c r="Q24" s="26">
        <f>IFERROR(IF(COUNTIF('Holiday Dates'!$A:$A,DATE($M$1,Q$1,1+7*$D24)-WEEKDAY(DATE($M$1,Q$1,8-$M24)))&gt;=1,IF($D24&gt;=3,DATE($M$1,Q$1,1+7*($D24-1)-WEEKDAY(DATE($M$1,Q$1,8-$M24))),DATE($M$1,Q$1,1+7*($D24+1)-WEEKDAY(DATE($M$1,Q$1,8-$M24)))),DATE($M$1,Q$1,1+7*$D24)-WEEKDAY(DATE($M$1,Q$1,8-$M24))),"")</f>
        <v>45247</v>
      </c>
      <c r="R24" s="26">
        <f>IFERROR(IF(COUNTIF('Holiday Dates'!$A:$A,DATE($M$1,R$1,1+7*$D24)-WEEKDAY(DATE($M$1,R$1,8-$M24)))&gt;=1,IF($D24&gt;=3,DATE($M$1,R$1,1+7*($D24-1)-WEEKDAY(DATE($M$1,R$1,8-$M24))),DATE($M$1,R$1,1+7*($D24+1)-WEEKDAY(DATE($M$1,R$1,8-$M24)))),DATE($M$1,R$1,1+7*$D24)-WEEKDAY(DATE($M$1,R$1,8-$M24))),"")</f>
        <v>45275</v>
      </c>
      <c r="S24" s="30"/>
      <c r="T24" s="30">
        <f>IFERROR(IF(COUNTIF('Holiday Dates'!$A:$A,DATE($S$1,T$1,1+7*$D24)-WEEKDAY(DATE($S$1,T$1,8-$M24)))&gt;=1,IF($D24&gt;=3,DATE($S$1,T$1,1+7*($D24-1)-WEEKDAY(DATE($S$1,T$1,8-$M24))),DATE($S$1,T$1,1+7*($D24+1)-WEEKDAY(DATE($S$1,T$1,8-$M24)))),DATE($S$1,T$1,1+7*$D24)-WEEKDAY(DATE($S$1,T$1,8-$M24))),"")</f>
        <v>45317</v>
      </c>
      <c r="U24" s="30">
        <f>IFERROR(IF(COUNTIF('Holiday Dates'!$A:$A,DATE($S$1,U$1,1+7*$D24)-WEEKDAY(DATE($S$1,U$1,8-$M24)))&gt;=1,IF($D24&gt;=3,DATE($S$1,U$1,1+7*($D24-1)-WEEKDAY(DATE($S$1,U$1,8-$M24))),DATE($S$1,U$1,1+7*($D24+1)-WEEKDAY(DATE($S$1,U$1,8-$M24)))),DATE($S$1,U$1,1+7*$D24)-WEEKDAY(DATE($S$1,U$1,8-$M24))),"")</f>
        <v>45345</v>
      </c>
      <c r="V24" s="30">
        <f>IFERROR(IF(COUNTIF('Holiday Dates'!$A:$A,DATE($S$1,V$1,1+7*$D24)-WEEKDAY(DATE($S$1,V$1,8-$M24)))&gt;=1,IF($D24&gt;=3,DATE($S$1,V$1,1+7*($D24-1)-WEEKDAY(DATE($S$1,V$1,8-$M24))),DATE($S$1,V$1,1+7*($D24+1)-WEEKDAY(DATE($S$1,V$1,8-$M24)))),DATE($S$1,V$1,1+7*$D24)-WEEKDAY(DATE($S$1,V$1,8-$M24))),"")</f>
        <v>45373</v>
      </c>
      <c r="W24" s="30">
        <f>IFERROR(IF(COUNTIF('Holiday Dates'!$A:$A,DATE($S$1,W$1,1+7*$D24)-WEEKDAY(DATE($S$1,W$1,8-$M24)))&gt;=1,IF($D24&gt;=3,DATE($S$1,W$1,1+7*($D24-1)-WEEKDAY(DATE($S$1,W$1,8-$M24))),DATE($S$1,W$1,1+7*($D24+1)-WEEKDAY(DATE($S$1,W$1,8-$M24)))),DATE($S$1,W$1,1+7*$D24)-WEEKDAY(DATE($S$1,W$1,8-$M24))),"")</f>
        <v>45408</v>
      </c>
      <c r="X24" s="30">
        <f>IFERROR(IF(COUNTIF('Holiday Dates'!$A:$A,DATE($S$1,X$1,1+7*$D24)-WEEKDAY(DATE($S$1,X$1,8-$M24)))&gt;=1,IF($D24&gt;=3,DATE($S$1,X$1,1+7*($D24-1)-WEEKDAY(DATE($S$1,X$1,8-$M24))),DATE($S$1,X$1,1+7*($D24+1)-WEEKDAY(DATE($S$1,X$1,8-$M24)))),DATE($S$1,X$1,1+7*$D24)-WEEKDAY(DATE($S$1,X$1,8-$M24))),"")</f>
        <v>45436</v>
      </c>
      <c r="Y24" s="30">
        <f>IFERROR(IF(COUNTIF('Holiday Dates'!$A:$A,DATE($S$1,Y$1,1+7*$D24)-WEEKDAY(DATE($S$1,Y$1,8-$M24)))&gt;=1,IF($D24&gt;=3,DATE($S$1,Y$1,1+7*($D24-1)-WEEKDAY(DATE($S$1,Y$1,8-$M24))),DATE($S$1,Y$1,1+7*($D24+1)-WEEKDAY(DATE($S$1,Y$1,8-$M24)))),DATE($S$1,Y$1,1+7*$D24)-WEEKDAY(DATE($S$1,Y$1,8-$M24))),"")</f>
        <v>45471</v>
      </c>
      <c r="Z24" s="30">
        <f>IFERROR(IF(COUNTIF('Holiday Dates'!$A:$A,DATE($S$1,Z$1,1+7*$D24)-WEEKDAY(DATE($S$1,Z$1,8-$M24)))&gt;=1,IF($D24&gt;=3,DATE($S$1,Z$1,1+7*($D24-1)-WEEKDAY(DATE($S$1,Z$1,8-$M24))),DATE($S$1,Z$1,1+7*($D24+1)-WEEKDAY(DATE($S$1,Z$1,8-$M24)))),DATE($S$1,Z$1,1+7*$D24)-WEEKDAY(DATE($S$1,Z$1,8-$M24))),"")</f>
        <v>45499</v>
      </c>
    </row>
    <row r="25" spans="1:26" customFormat="1" ht="15" customHeight="1" x14ac:dyDescent="0.25">
      <c r="A25" s="3">
        <v>770022</v>
      </c>
      <c r="B25" s="1" t="s">
        <v>615</v>
      </c>
      <c r="C25" s="1" t="str">
        <f>VLOOKUP($A25,[1]Sheet_One!$B:$W,7,FALSE)</f>
        <v>BLOOMFIELD</v>
      </c>
      <c r="D25" s="10">
        <f>IFERROR(VLOOKUP(A25,[2]Sheet1!$A:$AA,27,FALSE),"")</f>
        <v>3</v>
      </c>
      <c r="E25" s="1"/>
      <c r="F25" s="3" t="str">
        <f>VLOOKUP($A25,[1]Sheet_One!$B:$W,6,FALSE)</f>
        <v>185 SCHOOL ST</v>
      </c>
      <c r="G25" s="3" t="str">
        <f>VLOOKUP($A25,[1]Sheet_One!$B:$W,7,FALSE)</f>
        <v>BLOOMFIELD</v>
      </c>
      <c r="H25" s="3" t="str">
        <f>VLOOKUP($A25,[1]Sheet_One!$B:$W,8,FALSE)</f>
        <v>CT</v>
      </c>
      <c r="I25" s="3" t="str">
        <f>VLOOKUP($A25,[1]Sheet_One!$B:$W,9,FALSE)</f>
        <v>06002</v>
      </c>
      <c r="J25" s="47">
        <f>IFERROR(VLOOKUP(A25,'[3]KPI Trend by Chain - 171 or 173'!$A:$E,5,FALSE),VLOOKUP(A25,'[4]KPI Trend by Chain - 171 '!$A:$E,5,FALSE))</f>
        <v>17.8571428571429</v>
      </c>
      <c r="K25" s="4" t="str">
        <f>IFERROR(VLOOKUP(A25,'Location Substitution table'!B:D,3,FALSE),"")</f>
        <v/>
      </c>
      <c r="L25" s="9" t="str">
        <f>IFERROR(VLOOKUP($A25,[1]Sheet_One!$B:$W,5,FALSE),"")</f>
        <v>F</v>
      </c>
      <c r="M25" s="9">
        <f>IFERROR(MATCH(L25,{"U","M","T","W","R","F","S"},0),"")</f>
        <v>6</v>
      </c>
      <c r="N25" s="26">
        <f>IFERROR(IF(COUNTIF('Holiday Dates'!$A:$A,DATE($M$1,N$1,1+7*$D25)-WEEKDAY(DATE($M$1,N$1,8-$M25)))&gt;=1,IF($D25&gt;=3,DATE($M$1,N$1,1+7*($D25-1)-WEEKDAY(DATE($M$1,N$1,8-$M25))),DATE($M$1,N$1,1+7*($D25+1)-WEEKDAY(DATE($M$1,N$1,8-$M25)))),DATE($M$1,N$1,1+7*$D25)-WEEKDAY(DATE($M$1,N$1,8-$M25))),"")</f>
        <v>45156</v>
      </c>
      <c r="O25" s="26">
        <f>IFERROR(IF(COUNTIF('Holiday Dates'!$A:$A,DATE($M$1,O$1,1+7*$D25)-WEEKDAY(DATE($M$1,O$1,8-$M25)))&gt;=1,IF($D25&gt;=3,DATE($M$1,O$1,1+7*($D25-1)-WEEKDAY(DATE($M$1,O$1,8-$M25))),DATE($M$1,O$1,1+7*($D25+1)-WEEKDAY(DATE($M$1,O$1,8-$M25)))),DATE($M$1,O$1,1+7*$D25)-WEEKDAY(DATE($M$1,O$1,8-$M25))),"")</f>
        <v>45177</v>
      </c>
      <c r="P25" s="26">
        <f>IFERROR(IF(COUNTIF('Holiday Dates'!$A:$A,DATE($M$1,P$1,1+7*$D25)-WEEKDAY(DATE($M$1,P$1,8-$M25)))&gt;=1,IF($D25&gt;=3,DATE($M$1,P$1,1+7*($D25-1)-WEEKDAY(DATE($M$1,P$1,8-$M25))),DATE($M$1,P$1,1+7*($D25+1)-WEEKDAY(DATE($M$1,P$1,8-$M25)))),DATE($M$1,P$1,1+7*$D25)-WEEKDAY(DATE($M$1,P$1,8-$M25))),"")</f>
        <v>45219</v>
      </c>
      <c r="Q25" s="26">
        <f>IFERROR(IF(COUNTIF('Holiday Dates'!$A:$A,DATE($M$1,Q$1,1+7*$D25)-WEEKDAY(DATE($M$1,Q$1,8-$M25)))&gt;=1,IF($D25&gt;=3,DATE($M$1,Q$1,1+7*($D25-1)-WEEKDAY(DATE($M$1,Q$1,8-$M25))),DATE($M$1,Q$1,1+7*($D25+1)-WEEKDAY(DATE($M$1,Q$1,8-$M25)))),DATE($M$1,Q$1,1+7*$D25)-WEEKDAY(DATE($M$1,Q$1,8-$M25))),"")</f>
        <v>45247</v>
      </c>
      <c r="R25" s="26">
        <f>IFERROR(IF(COUNTIF('Holiday Dates'!$A:$A,DATE($M$1,R$1,1+7*$D25)-WEEKDAY(DATE($M$1,R$1,8-$M25)))&gt;=1,IF($D25&gt;=3,DATE($M$1,R$1,1+7*($D25-1)-WEEKDAY(DATE($M$1,R$1,8-$M25))),DATE($M$1,R$1,1+7*($D25+1)-WEEKDAY(DATE($M$1,R$1,8-$M25)))),DATE($M$1,R$1,1+7*$D25)-WEEKDAY(DATE($M$1,R$1,8-$M25))),"")</f>
        <v>45275</v>
      </c>
      <c r="S25" s="30"/>
      <c r="T25" s="30">
        <f>IFERROR(IF(COUNTIF('Holiday Dates'!$A:$A,DATE($S$1,T$1,1+7*$D25)-WEEKDAY(DATE($S$1,T$1,8-$M25)))&gt;=1,IF($D25&gt;=3,DATE($S$1,T$1,1+7*($D25-1)-WEEKDAY(DATE($S$1,T$1,8-$M25))),DATE($S$1,T$1,1+7*($D25+1)-WEEKDAY(DATE($S$1,T$1,8-$M25)))),DATE($S$1,T$1,1+7*$D25)-WEEKDAY(DATE($S$1,T$1,8-$M25))),"")</f>
        <v>45310</v>
      </c>
      <c r="U25" s="30">
        <f>IFERROR(IF(COUNTIF('Holiday Dates'!$A:$A,DATE($S$1,U$1,1+7*$D25)-WEEKDAY(DATE($S$1,U$1,8-$M25)))&gt;=1,IF($D25&gt;=3,DATE($S$1,U$1,1+7*($D25-1)-WEEKDAY(DATE($S$1,U$1,8-$M25))),DATE($S$1,U$1,1+7*($D25+1)-WEEKDAY(DATE($S$1,U$1,8-$M25)))),DATE($S$1,U$1,1+7*$D25)-WEEKDAY(DATE($S$1,U$1,8-$M25))),"")</f>
        <v>45338</v>
      </c>
      <c r="V25" s="30">
        <f>IFERROR(IF(COUNTIF('Holiday Dates'!$A:$A,DATE($S$1,V$1,1+7*$D25)-WEEKDAY(DATE($S$1,V$1,8-$M25)))&gt;=1,IF($D25&gt;=3,DATE($S$1,V$1,1+7*($D25-1)-WEEKDAY(DATE($S$1,V$1,8-$M25))),DATE($S$1,V$1,1+7*($D25+1)-WEEKDAY(DATE($S$1,V$1,8-$M25)))),DATE($S$1,V$1,1+7*$D25)-WEEKDAY(DATE($S$1,V$1,8-$M25))),"")</f>
        <v>45366</v>
      </c>
      <c r="W25" s="30">
        <f>IFERROR(IF(COUNTIF('Holiday Dates'!$A:$A,DATE($S$1,W$1,1+7*$D25)-WEEKDAY(DATE($S$1,W$1,8-$M25)))&gt;=1,IF($D25&gt;=3,DATE($S$1,W$1,1+7*($D25-1)-WEEKDAY(DATE($S$1,W$1,8-$M25))),DATE($S$1,W$1,1+7*($D25+1)-WEEKDAY(DATE($S$1,W$1,8-$M25)))),DATE($S$1,W$1,1+7*$D25)-WEEKDAY(DATE($S$1,W$1,8-$M25))),"")</f>
        <v>45401</v>
      </c>
      <c r="X25" s="30">
        <f>IFERROR(IF(COUNTIF('Holiday Dates'!$A:$A,DATE($S$1,X$1,1+7*$D25)-WEEKDAY(DATE($S$1,X$1,8-$M25)))&gt;=1,IF($D25&gt;=3,DATE($S$1,X$1,1+7*($D25-1)-WEEKDAY(DATE($S$1,X$1,8-$M25))),DATE($S$1,X$1,1+7*($D25+1)-WEEKDAY(DATE($S$1,X$1,8-$M25)))),DATE($S$1,X$1,1+7*$D25)-WEEKDAY(DATE($S$1,X$1,8-$M25))),"")</f>
        <v>45429</v>
      </c>
      <c r="Y25" s="30">
        <f>IFERROR(IF(COUNTIF('Holiday Dates'!$A:$A,DATE($S$1,Y$1,1+7*$D25)-WEEKDAY(DATE($S$1,Y$1,8-$M25)))&gt;=1,IF($D25&gt;=3,DATE($S$1,Y$1,1+7*($D25-1)-WEEKDAY(DATE($S$1,Y$1,8-$M25))),DATE($S$1,Y$1,1+7*($D25+1)-WEEKDAY(DATE($S$1,Y$1,8-$M25)))),DATE($S$1,Y$1,1+7*$D25)-WEEKDAY(DATE($S$1,Y$1,8-$M25))),"")</f>
        <v>45464</v>
      </c>
      <c r="Z25" s="30">
        <f>IFERROR(IF(COUNTIF('Holiday Dates'!$A:$A,DATE($S$1,Z$1,1+7*$D25)-WEEKDAY(DATE($S$1,Z$1,8-$M25)))&gt;=1,IF($D25&gt;=3,DATE($S$1,Z$1,1+7*($D25-1)-WEEKDAY(DATE($S$1,Z$1,8-$M25))),DATE($S$1,Z$1,1+7*($D25+1)-WEEKDAY(DATE($S$1,Z$1,8-$M25)))),DATE($S$1,Z$1,1+7*$D25)-WEEKDAY(DATE($S$1,Z$1,8-$M25))),"")</f>
        <v>45492</v>
      </c>
    </row>
    <row r="26" spans="1:26" customFormat="1" ht="15" customHeight="1" x14ac:dyDescent="0.25">
      <c r="A26" s="3">
        <v>770023</v>
      </c>
      <c r="B26" s="1" t="s">
        <v>1226</v>
      </c>
      <c r="C26" s="1" t="str">
        <f>VLOOKUP($A26,[1]Sheet_One!$B:$W,7,FALSE)</f>
        <v>BLOOMFIELD</v>
      </c>
      <c r="D26" s="10">
        <f>IFERROR(VLOOKUP(A26,[2]Sheet1!$A:$AA,27,FALSE),"")</f>
        <v>2</v>
      </c>
      <c r="E26" s="1"/>
      <c r="F26" s="3" t="str">
        <f>VLOOKUP($A26,[1]Sheet_One!$B:$W,6,FALSE)</f>
        <v>1551 BLUE HILLS AVE</v>
      </c>
      <c r="G26" s="3" t="str">
        <f>VLOOKUP($A26,[1]Sheet_One!$B:$W,7,FALSE)</f>
        <v>BLOOMFIELD</v>
      </c>
      <c r="H26" s="3" t="str">
        <f>VLOOKUP($A26,[1]Sheet_One!$B:$W,8,FALSE)</f>
        <v>CT</v>
      </c>
      <c r="I26" s="3" t="str">
        <f>VLOOKUP($A26,[1]Sheet_One!$B:$W,9,FALSE)</f>
        <v>06002</v>
      </c>
      <c r="J26" s="47">
        <f>IFERROR(VLOOKUP(A26,'[3]KPI Trend by Chain - 171 or 173'!$A:$E,5,FALSE),VLOOKUP(A26,'[4]KPI Trend by Chain - 171 '!$A:$E,5,FALSE))</f>
        <v>50.8</v>
      </c>
      <c r="K26" s="4" t="str">
        <f>IFERROR(VLOOKUP(A26,'Location Substitution table'!B:D,3,FALSE),"")</f>
        <v/>
      </c>
      <c r="L26" s="9" t="str">
        <f>IFERROR(VLOOKUP($A26,[1]Sheet_One!$B:$W,5,FALSE),"")</f>
        <v>F</v>
      </c>
      <c r="M26" s="9">
        <f>IFERROR(MATCH(L26,{"U","M","T","W","R","F","S"},0),"")</f>
        <v>6</v>
      </c>
      <c r="N26" s="26">
        <f>IFERROR(IF(COUNTIF('Holiday Dates'!$A:$A,DATE($M$1,N$1,1+7*$D26)-WEEKDAY(DATE($M$1,N$1,8-$M26)))&gt;=1,IF($D26&gt;=3,DATE($M$1,N$1,1+7*($D26-1)-WEEKDAY(DATE($M$1,N$1,8-$M26))),DATE($M$1,N$1,1+7*($D26+1)-WEEKDAY(DATE($M$1,N$1,8-$M26)))),DATE($M$1,N$1,1+7*$D26)-WEEKDAY(DATE($M$1,N$1,8-$M26))),"")</f>
        <v>45149</v>
      </c>
      <c r="O26" s="26">
        <f>IFERROR(IF(COUNTIF('Holiday Dates'!$A:$A,DATE($M$1,O$1,1+7*$D26)-WEEKDAY(DATE($M$1,O$1,8-$M26)))&gt;=1,IF($D26&gt;=3,DATE($M$1,O$1,1+7*($D26-1)-WEEKDAY(DATE($M$1,O$1,8-$M26))),DATE($M$1,O$1,1+7*($D26+1)-WEEKDAY(DATE($M$1,O$1,8-$M26)))),DATE($M$1,O$1,1+7*$D26)-WEEKDAY(DATE($M$1,O$1,8-$M26))),"")</f>
        <v>45177</v>
      </c>
      <c r="P26" s="26">
        <f>IFERROR(IF(COUNTIF('Holiday Dates'!$A:$A,DATE($M$1,P$1,1+7*$D26)-WEEKDAY(DATE($M$1,P$1,8-$M26)))&gt;=1,IF($D26&gt;=3,DATE($M$1,P$1,1+7*($D26-1)-WEEKDAY(DATE($M$1,P$1,8-$M26))),DATE($M$1,P$1,1+7*($D26+1)-WEEKDAY(DATE($M$1,P$1,8-$M26)))),DATE($M$1,P$1,1+7*$D26)-WEEKDAY(DATE($M$1,P$1,8-$M26))),"")</f>
        <v>45212</v>
      </c>
      <c r="Q26" s="26">
        <f>IFERROR(IF(COUNTIF('Holiday Dates'!$A:$A,DATE($M$1,Q$1,1+7*$D26)-WEEKDAY(DATE($M$1,Q$1,8-$M26)))&gt;=1,IF($D26&gt;=3,DATE($M$1,Q$1,1+7*($D26-1)-WEEKDAY(DATE($M$1,Q$1,8-$M26))),DATE($M$1,Q$1,1+7*($D26+1)-WEEKDAY(DATE($M$1,Q$1,8-$M26)))),DATE($M$1,Q$1,1+7*$D26)-WEEKDAY(DATE($M$1,Q$1,8-$M26))),"")</f>
        <v>45247</v>
      </c>
      <c r="R26" s="26">
        <f>IFERROR(IF(COUNTIF('Holiday Dates'!$A:$A,DATE($M$1,R$1,1+7*$D26)-WEEKDAY(DATE($M$1,R$1,8-$M26)))&gt;=1,IF($D26&gt;=3,DATE($M$1,R$1,1+7*($D26-1)-WEEKDAY(DATE($M$1,R$1,8-$M26))),DATE($M$1,R$1,1+7*($D26+1)-WEEKDAY(DATE($M$1,R$1,8-$M26)))),DATE($M$1,R$1,1+7*$D26)-WEEKDAY(DATE($M$1,R$1,8-$M26))),"")</f>
        <v>45268</v>
      </c>
      <c r="S26" s="30"/>
      <c r="T26" s="30">
        <f>IFERROR(IF(COUNTIF('Holiday Dates'!$A:$A,DATE($S$1,T$1,1+7*$D26)-WEEKDAY(DATE($S$1,T$1,8-$M26)))&gt;=1,IF($D26&gt;=3,DATE($S$1,T$1,1+7*($D26-1)-WEEKDAY(DATE($S$1,T$1,8-$M26))),DATE($S$1,T$1,1+7*($D26+1)-WEEKDAY(DATE($S$1,T$1,8-$M26)))),DATE($S$1,T$1,1+7*$D26)-WEEKDAY(DATE($S$1,T$1,8-$M26))),"")</f>
        <v>45303</v>
      </c>
      <c r="U26" s="30">
        <f>IFERROR(IF(COUNTIF('Holiday Dates'!$A:$A,DATE($S$1,U$1,1+7*$D26)-WEEKDAY(DATE($S$1,U$1,8-$M26)))&gt;=1,IF($D26&gt;=3,DATE($S$1,U$1,1+7*($D26-1)-WEEKDAY(DATE($S$1,U$1,8-$M26))),DATE($S$1,U$1,1+7*($D26+1)-WEEKDAY(DATE($S$1,U$1,8-$M26)))),DATE($S$1,U$1,1+7*$D26)-WEEKDAY(DATE($S$1,U$1,8-$M26))),"")</f>
        <v>45331</v>
      </c>
      <c r="V26" s="30">
        <f>IFERROR(IF(COUNTIF('Holiday Dates'!$A:$A,DATE($S$1,V$1,1+7*$D26)-WEEKDAY(DATE($S$1,V$1,8-$M26)))&gt;=1,IF($D26&gt;=3,DATE($S$1,V$1,1+7*($D26-1)-WEEKDAY(DATE($S$1,V$1,8-$M26))),DATE($S$1,V$1,1+7*($D26+1)-WEEKDAY(DATE($S$1,V$1,8-$M26)))),DATE($S$1,V$1,1+7*$D26)-WEEKDAY(DATE($S$1,V$1,8-$M26))),"")</f>
        <v>45359</v>
      </c>
      <c r="W26" s="30">
        <f>IFERROR(IF(COUNTIF('Holiday Dates'!$A:$A,DATE($S$1,W$1,1+7*$D26)-WEEKDAY(DATE($S$1,W$1,8-$M26)))&gt;=1,IF($D26&gt;=3,DATE($S$1,W$1,1+7*($D26-1)-WEEKDAY(DATE($S$1,W$1,8-$M26))),DATE($S$1,W$1,1+7*($D26+1)-WEEKDAY(DATE($S$1,W$1,8-$M26)))),DATE($S$1,W$1,1+7*$D26)-WEEKDAY(DATE($S$1,W$1,8-$M26))),"")</f>
        <v>45401</v>
      </c>
      <c r="X26" s="30">
        <f>IFERROR(IF(COUNTIF('Holiday Dates'!$A:$A,DATE($S$1,X$1,1+7*$D26)-WEEKDAY(DATE($S$1,X$1,8-$M26)))&gt;=1,IF($D26&gt;=3,DATE($S$1,X$1,1+7*($D26-1)-WEEKDAY(DATE($S$1,X$1,8-$M26))),DATE($S$1,X$1,1+7*($D26+1)-WEEKDAY(DATE($S$1,X$1,8-$M26)))),DATE($S$1,X$1,1+7*$D26)-WEEKDAY(DATE($S$1,X$1,8-$M26))),"")</f>
        <v>45422</v>
      </c>
      <c r="Y26" s="30">
        <f>IFERROR(IF(COUNTIF('Holiday Dates'!$A:$A,DATE($S$1,Y$1,1+7*$D26)-WEEKDAY(DATE($S$1,Y$1,8-$M26)))&gt;=1,IF($D26&gt;=3,DATE($S$1,Y$1,1+7*($D26-1)-WEEKDAY(DATE($S$1,Y$1,8-$M26))),DATE($S$1,Y$1,1+7*($D26+1)-WEEKDAY(DATE($S$1,Y$1,8-$M26)))),DATE($S$1,Y$1,1+7*$D26)-WEEKDAY(DATE($S$1,Y$1,8-$M26))),"")</f>
        <v>45457</v>
      </c>
      <c r="Z26" s="30">
        <f>IFERROR(IF(COUNTIF('Holiday Dates'!$A:$A,DATE($S$1,Z$1,1+7*$D26)-WEEKDAY(DATE($S$1,Z$1,8-$M26)))&gt;=1,IF($D26&gt;=3,DATE($S$1,Z$1,1+7*($D26-1)-WEEKDAY(DATE($S$1,Z$1,8-$M26))),DATE($S$1,Z$1,1+7*($D26+1)-WEEKDAY(DATE($S$1,Z$1,8-$M26)))),DATE($S$1,Z$1,1+7*$D26)-WEEKDAY(DATE($S$1,Z$1,8-$M26))),"")</f>
        <v>45485</v>
      </c>
    </row>
    <row r="27" spans="1:26" customFormat="1" ht="15" customHeight="1" x14ac:dyDescent="0.25">
      <c r="A27" s="3">
        <v>770024</v>
      </c>
      <c r="B27" s="1" t="s">
        <v>941</v>
      </c>
      <c r="C27" s="1" t="str">
        <f>VLOOKUP($A27,[1]Sheet_One!$B:$W,7,FALSE)</f>
        <v>BLOOMFIELD</v>
      </c>
      <c r="D27" s="10">
        <f>IFERROR(VLOOKUP(A27,[2]Sheet1!$A:$AA,27,FALSE),"")</f>
        <v>4</v>
      </c>
      <c r="E27" s="1"/>
      <c r="F27" s="3" t="str">
        <f>VLOOKUP($A27,[1]Sheet_One!$B:$W,6,FALSE)</f>
        <v>44 BROWN ST</v>
      </c>
      <c r="G27" s="3" t="str">
        <f>VLOOKUP($A27,[1]Sheet_One!$B:$W,7,FALSE)</f>
        <v>BLOOMFIELD</v>
      </c>
      <c r="H27" s="3" t="str">
        <f>VLOOKUP($A27,[1]Sheet_One!$B:$W,8,FALSE)</f>
        <v>CT</v>
      </c>
      <c r="I27" s="3" t="str">
        <f>VLOOKUP($A27,[1]Sheet_One!$B:$W,9,FALSE)</f>
        <v>06002</v>
      </c>
      <c r="J27" s="47">
        <f>IFERROR(VLOOKUP(A27,'[3]KPI Trend by Chain - 171 or 173'!$A:$E,5,FALSE),VLOOKUP(A27,'[4]KPI Trend by Chain - 171 '!$A:$E,5,FALSE))</f>
        <v>14.1428571428571</v>
      </c>
      <c r="K27" s="4" t="str">
        <f>IFERROR(VLOOKUP(A27,'Location Substitution table'!B:D,3,FALSE),"")</f>
        <v/>
      </c>
      <c r="L27" s="9" t="str">
        <f>IFERROR(VLOOKUP($A27,[1]Sheet_One!$B:$W,5,FALSE),"")</f>
        <v>F</v>
      </c>
      <c r="M27" s="9">
        <f>IFERROR(MATCH(L27,{"U","M","T","W","R","F","S"},0),"")</f>
        <v>6</v>
      </c>
      <c r="N27" s="26">
        <f>IFERROR(IF(COUNTIF('Holiday Dates'!$A:$A,DATE($M$1,N$1,1+7*$D27)-WEEKDAY(DATE($M$1,N$1,8-$M27)))&gt;=1,IF($D27&gt;=3,DATE($M$1,N$1,1+7*($D27-1)-WEEKDAY(DATE($M$1,N$1,8-$M27))),DATE($M$1,N$1,1+7*($D27+1)-WEEKDAY(DATE($M$1,N$1,8-$M27)))),DATE($M$1,N$1,1+7*$D27)-WEEKDAY(DATE($M$1,N$1,8-$M27))),"")</f>
        <v>45163</v>
      </c>
      <c r="O27" s="26">
        <f>IFERROR(IF(COUNTIF('Holiday Dates'!$A:$A,DATE($M$1,O$1,1+7*$D27)-WEEKDAY(DATE($M$1,O$1,8-$M27)))&gt;=1,IF($D27&gt;=3,DATE($M$1,O$1,1+7*($D27-1)-WEEKDAY(DATE($M$1,O$1,8-$M27))),DATE($M$1,O$1,1+7*($D27+1)-WEEKDAY(DATE($M$1,O$1,8-$M27)))),DATE($M$1,O$1,1+7*$D27)-WEEKDAY(DATE($M$1,O$1,8-$M27))),"")</f>
        <v>45191</v>
      </c>
      <c r="P27" s="26">
        <f>IFERROR(IF(COUNTIF('Holiday Dates'!$A:$A,DATE($M$1,P$1,1+7*$D27)-WEEKDAY(DATE($M$1,P$1,8-$M27)))&gt;=1,IF($D27&gt;=3,DATE($M$1,P$1,1+7*($D27-1)-WEEKDAY(DATE($M$1,P$1,8-$M27))),DATE($M$1,P$1,1+7*($D27+1)-WEEKDAY(DATE($M$1,P$1,8-$M27)))),DATE($M$1,P$1,1+7*$D27)-WEEKDAY(DATE($M$1,P$1,8-$M27))),"")</f>
        <v>45226</v>
      </c>
      <c r="Q27" s="26">
        <f>IFERROR(IF(COUNTIF('Holiday Dates'!$A:$A,DATE($M$1,Q$1,1+7*$D27)-WEEKDAY(DATE($M$1,Q$1,8-$M27)))&gt;=1,IF($D27&gt;=3,DATE($M$1,Q$1,1+7*($D27-1)-WEEKDAY(DATE($M$1,Q$1,8-$M27))),DATE($M$1,Q$1,1+7*($D27+1)-WEEKDAY(DATE($M$1,Q$1,8-$M27)))),DATE($M$1,Q$1,1+7*$D27)-WEEKDAY(DATE($M$1,Q$1,8-$M27))),"")</f>
        <v>45247</v>
      </c>
      <c r="R27" s="26">
        <f>IFERROR(IF(COUNTIF('Holiday Dates'!$A:$A,DATE($M$1,R$1,1+7*$D27)-WEEKDAY(DATE($M$1,R$1,8-$M27)))&gt;=1,IF($D27&gt;=3,DATE($M$1,R$1,1+7*($D27-1)-WEEKDAY(DATE($M$1,R$1,8-$M27))),DATE($M$1,R$1,1+7*($D27+1)-WEEKDAY(DATE($M$1,R$1,8-$M27)))),DATE($M$1,R$1,1+7*$D27)-WEEKDAY(DATE($M$1,R$1,8-$M27))),"")</f>
        <v>45275</v>
      </c>
      <c r="S27" s="30"/>
      <c r="T27" s="30">
        <f>IFERROR(IF(COUNTIF('Holiday Dates'!$A:$A,DATE($S$1,T$1,1+7*$D27)-WEEKDAY(DATE($S$1,T$1,8-$M27)))&gt;=1,IF($D27&gt;=3,DATE($S$1,T$1,1+7*($D27-1)-WEEKDAY(DATE($S$1,T$1,8-$M27))),DATE($S$1,T$1,1+7*($D27+1)-WEEKDAY(DATE($S$1,T$1,8-$M27)))),DATE($S$1,T$1,1+7*$D27)-WEEKDAY(DATE($S$1,T$1,8-$M27))),"")</f>
        <v>45317</v>
      </c>
      <c r="U27" s="30">
        <f>IFERROR(IF(COUNTIF('Holiday Dates'!$A:$A,DATE($S$1,U$1,1+7*$D27)-WEEKDAY(DATE($S$1,U$1,8-$M27)))&gt;=1,IF($D27&gt;=3,DATE($S$1,U$1,1+7*($D27-1)-WEEKDAY(DATE($S$1,U$1,8-$M27))),DATE($S$1,U$1,1+7*($D27+1)-WEEKDAY(DATE($S$1,U$1,8-$M27)))),DATE($S$1,U$1,1+7*$D27)-WEEKDAY(DATE($S$1,U$1,8-$M27))),"")</f>
        <v>45345</v>
      </c>
      <c r="V27" s="30">
        <f>IFERROR(IF(COUNTIF('Holiday Dates'!$A:$A,DATE($S$1,V$1,1+7*$D27)-WEEKDAY(DATE($S$1,V$1,8-$M27)))&gt;=1,IF($D27&gt;=3,DATE($S$1,V$1,1+7*($D27-1)-WEEKDAY(DATE($S$1,V$1,8-$M27))),DATE($S$1,V$1,1+7*($D27+1)-WEEKDAY(DATE($S$1,V$1,8-$M27)))),DATE($S$1,V$1,1+7*$D27)-WEEKDAY(DATE($S$1,V$1,8-$M27))),"")</f>
        <v>45373</v>
      </c>
      <c r="W27" s="30">
        <f>IFERROR(IF(COUNTIF('Holiday Dates'!$A:$A,DATE($S$1,W$1,1+7*$D27)-WEEKDAY(DATE($S$1,W$1,8-$M27)))&gt;=1,IF($D27&gt;=3,DATE($S$1,W$1,1+7*($D27-1)-WEEKDAY(DATE($S$1,W$1,8-$M27))),DATE($S$1,W$1,1+7*($D27+1)-WEEKDAY(DATE($S$1,W$1,8-$M27)))),DATE($S$1,W$1,1+7*$D27)-WEEKDAY(DATE($S$1,W$1,8-$M27))),"")</f>
        <v>45408</v>
      </c>
      <c r="X27" s="30">
        <f>IFERROR(IF(COUNTIF('Holiday Dates'!$A:$A,DATE($S$1,X$1,1+7*$D27)-WEEKDAY(DATE($S$1,X$1,8-$M27)))&gt;=1,IF($D27&gt;=3,DATE($S$1,X$1,1+7*($D27-1)-WEEKDAY(DATE($S$1,X$1,8-$M27))),DATE($S$1,X$1,1+7*($D27+1)-WEEKDAY(DATE($S$1,X$1,8-$M27)))),DATE($S$1,X$1,1+7*$D27)-WEEKDAY(DATE($S$1,X$1,8-$M27))),"")</f>
        <v>45436</v>
      </c>
      <c r="Y27" s="30">
        <f>IFERROR(IF(COUNTIF('Holiday Dates'!$A:$A,DATE($S$1,Y$1,1+7*$D27)-WEEKDAY(DATE($S$1,Y$1,8-$M27)))&gt;=1,IF($D27&gt;=3,DATE($S$1,Y$1,1+7*($D27-1)-WEEKDAY(DATE($S$1,Y$1,8-$M27))),DATE($S$1,Y$1,1+7*($D27+1)-WEEKDAY(DATE($S$1,Y$1,8-$M27)))),DATE($S$1,Y$1,1+7*$D27)-WEEKDAY(DATE($S$1,Y$1,8-$M27))),"")</f>
        <v>45471</v>
      </c>
      <c r="Z27" s="30">
        <f>IFERROR(IF(COUNTIF('Holiday Dates'!$A:$A,DATE($S$1,Z$1,1+7*$D27)-WEEKDAY(DATE($S$1,Z$1,8-$M27)))&gt;=1,IF($D27&gt;=3,DATE($S$1,Z$1,1+7*($D27-1)-WEEKDAY(DATE($S$1,Z$1,8-$M27))),DATE($S$1,Z$1,1+7*($D27+1)-WEEKDAY(DATE($S$1,Z$1,8-$M27)))),DATE($S$1,Z$1,1+7*$D27)-WEEKDAY(DATE($S$1,Z$1,8-$M27))),"")</f>
        <v>45499</v>
      </c>
    </row>
    <row r="28" spans="1:26" customFormat="1" ht="15" customHeight="1" x14ac:dyDescent="0.25">
      <c r="A28" s="3">
        <v>770025</v>
      </c>
      <c r="B28" s="1" t="s">
        <v>616</v>
      </c>
      <c r="C28" s="1" t="str">
        <f>VLOOKUP($A28,[1]Sheet_One!$B:$W,7,FALSE)</f>
        <v>BOLTON</v>
      </c>
      <c r="D28" s="10">
        <f>IFERROR(VLOOKUP(A28,[2]Sheet1!$A:$AA,27,FALSE),"")</f>
        <v>4</v>
      </c>
      <c r="E28" s="3"/>
      <c r="F28" s="3" t="str">
        <f>VLOOKUP($A28,[1]Sheet_One!$B:$W,6,FALSE)</f>
        <v>108 NOTCH RD</v>
      </c>
      <c r="G28" s="3" t="str">
        <f>VLOOKUP($A28,[1]Sheet_One!$B:$W,7,FALSE)</f>
        <v>BOLTON</v>
      </c>
      <c r="H28" s="3" t="str">
        <f>VLOOKUP($A28,[1]Sheet_One!$B:$W,8,FALSE)</f>
        <v>CT</v>
      </c>
      <c r="I28" s="3" t="str">
        <f>VLOOKUP($A28,[1]Sheet_One!$B:$W,9,FALSE)</f>
        <v>06043</v>
      </c>
      <c r="J28" s="47">
        <f>IFERROR(VLOOKUP(A28,'[3]KPI Trend by Chain - 171 or 173'!$A:$E,5,FALSE),VLOOKUP(A28,'[4]KPI Trend by Chain - 171 '!$A:$E,5,FALSE))</f>
        <v>66.8333333333333</v>
      </c>
      <c r="K28" s="4">
        <f>IFERROR(VLOOKUP(A28,'Location Substitution table'!B:D,3,FALSE),"")</f>
        <v>308034</v>
      </c>
      <c r="L28" s="9" t="str">
        <f>IFERROR(VLOOKUP($A28,[1]Sheet_One!$B:$W,5,FALSE),"")</f>
        <v>W</v>
      </c>
      <c r="M28" s="9">
        <f>IFERROR(MATCH(L28,{"U","M","T","W","R","F","S"},0),"")</f>
        <v>4</v>
      </c>
      <c r="N28" s="26">
        <f>IFERROR(IF(COUNTIF('Holiday Dates'!$A:$A,DATE($M$1,N$1,1+7*$D28)-WEEKDAY(DATE($M$1,N$1,8-$M28)))&gt;=1,IF($D28&gt;=3,DATE($M$1,N$1,1+7*($D28-1)-WEEKDAY(DATE($M$1,N$1,8-$M28))),DATE($M$1,N$1,1+7*($D28+1)-WEEKDAY(DATE($M$1,N$1,8-$M28)))),DATE($M$1,N$1,1+7*$D28)-WEEKDAY(DATE($M$1,N$1,8-$M28))),"")</f>
        <v>45161</v>
      </c>
      <c r="O28" s="26">
        <f>IFERROR(IF(COUNTIF('Holiday Dates'!$A:$A,DATE($M$1,O$1,1+7*$D28)-WEEKDAY(DATE($M$1,O$1,8-$M28)))&gt;=1,IF($D28&gt;=3,DATE($M$1,O$1,1+7*($D28-1)-WEEKDAY(DATE($M$1,O$1,8-$M28))),DATE($M$1,O$1,1+7*($D28+1)-WEEKDAY(DATE($M$1,O$1,8-$M28)))),DATE($M$1,O$1,1+7*$D28)-WEEKDAY(DATE($M$1,O$1,8-$M28))),"")</f>
        <v>45196</v>
      </c>
      <c r="P28" s="26">
        <f>IFERROR(IF(COUNTIF('Holiday Dates'!$A:$A,DATE($M$1,P$1,1+7*$D28)-WEEKDAY(DATE($M$1,P$1,8-$M28)))&gt;=1,IF($D28&gt;=3,DATE($M$1,P$1,1+7*($D28-1)-WEEKDAY(DATE($M$1,P$1,8-$M28))),DATE($M$1,P$1,1+7*($D28+1)-WEEKDAY(DATE($M$1,P$1,8-$M28)))),DATE($M$1,P$1,1+7*$D28)-WEEKDAY(DATE($M$1,P$1,8-$M28))),"")</f>
        <v>45224</v>
      </c>
      <c r="Q28" s="26">
        <f>IFERROR(IF(COUNTIF('Holiday Dates'!$A:$A,DATE($M$1,Q$1,1+7*$D28)-WEEKDAY(DATE($M$1,Q$1,8-$M28)))&gt;=1,IF($D28&gt;=3,DATE($M$1,Q$1,1+7*($D28-1)-WEEKDAY(DATE($M$1,Q$1,8-$M28))),DATE($M$1,Q$1,1+7*($D28+1)-WEEKDAY(DATE($M$1,Q$1,8-$M28)))),DATE($M$1,Q$1,1+7*$D28)-WEEKDAY(DATE($M$1,Q$1,8-$M28))),"")</f>
        <v>45245</v>
      </c>
      <c r="R28" s="26">
        <f>IFERROR(IF(COUNTIF('Holiday Dates'!$A:$A,DATE($M$1,R$1,1+7*$D28)-WEEKDAY(DATE($M$1,R$1,8-$M28)))&gt;=1,IF($D28&gt;=3,DATE($M$1,R$1,1+7*($D28-1)-WEEKDAY(DATE($M$1,R$1,8-$M28))),DATE($M$1,R$1,1+7*($D28+1)-WEEKDAY(DATE($M$1,R$1,8-$M28)))),DATE($M$1,R$1,1+7*$D28)-WEEKDAY(DATE($M$1,R$1,8-$M28))),"")</f>
        <v>45280</v>
      </c>
      <c r="S28" s="30"/>
      <c r="T28" s="30">
        <f>IFERROR(IF(COUNTIF('Holiday Dates'!$A:$A,DATE($S$1,T$1,1+7*$D28)-WEEKDAY(DATE($S$1,T$1,8-$M28)))&gt;=1,IF($D28&gt;=3,DATE($S$1,T$1,1+7*($D28-1)-WEEKDAY(DATE($S$1,T$1,8-$M28))),DATE($S$1,T$1,1+7*($D28+1)-WEEKDAY(DATE($S$1,T$1,8-$M28)))),DATE($S$1,T$1,1+7*$D28)-WEEKDAY(DATE($S$1,T$1,8-$M28))),"")</f>
        <v>45315</v>
      </c>
      <c r="U28" s="30">
        <f>IFERROR(IF(COUNTIF('Holiday Dates'!$A:$A,DATE($S$1,U$1,1+7*$D28)-WEEKDAY(DATE($S$1,U$1,8-$M28)))&gt;=1,IF($D28&gt;=3,DATE($S$1,U$1,1+7*($D28-1)-WEEKDAY(DATE($S$1,U$1,8-$M28))),DATE($S$1,U$1,1+7*($D28+1)-WEEKDAY(DATE($S$1,U$1,8-$M28)))),DATE($S$1,U$1,1+7*$D28)-WEEKDAY(DATE($S$1,U$1,8-$M28))),"")</f>
        <v>45350</v>
      </c>
      <c r="V28" s="30">
        <f>IFERROR(IF(COUNTIF('Holiday Dates'!$A:$A,DATE($S$1,V$1,1+7*$D28)-WEEKDAY(DATE($S$1,V$1,8-$M28)))&gt;=1,IF($D28&gt;=3,DATE($S$1,V$1,1+7*($D28-1)-WEEKDAY(DATE($S$1,V$1,8-$M28))),DATE($S$1,V$1,1+7*($D28+1)-WEEKDAY(DATE($S$1,V$1,8-$M28)))),DATE($S$1,V$1,1+7*$D28)-WEEKDAY(DATE($S$1,V$1,8-$M28))),"")</f>
        <v>45378</v>
      </c>
      <c r="W28" s="30">
        <f>IFERROR(IF(COUNTIF('Holiday Dates'!$A:$A,DATE($S$1,W$1,1+7*$D28)-WEEKDAY(DATE($S$1,W$1,8-$M28)))&gt;=1,IF($D28&gt;=3,DATE($S$1,W$1,1+7*($D28-1)-WEEKDAY(DATE($S$1,W$1,8-$M28))),DATE($S$1,W$1,1+7*($D28+1)-WEEKDAY(DATE($S$1,W$1,8-$M28)))),DATE($S$1,W$1,1+7*$D28)-WEEKDAY(DATE($S$1,W$1,8-$M28))),"")</f>
        <v>45406</v>
      </c>
      <c r="X28" s="30">
        <f>IFERROR(IF(COUNTIF('Holiday Dates'!$A:$A,DATE($S$1,X$1,1+7*$D28)-WEEKDAY(DATE($S$1,X$1,8-$M28)))&gt;=1,IF($D28&gt;=3,DATE($S$1,X$1,1+7*($D28-1)-WEEKDAY(DATE($S$1,X$1,8-$M28))),DATE($S$1,X$1,1+7*($D28+1)-WEEKDAY(DATE($S$1,X$1,8-$M28)))),DATE($S$1,X$1,1+7*$D28)-WEEKDAY(DATE($S$1,X$1,8-$M28))),"")</f>
        <v>45434</v>
      </c>
      <c r="Y28" s="30">
        <f>IFERROR(IF(COUNTIF('Holiday Dates'!$A:$A,DATE($S$1,Y$1,1+7*$D28)-WEEKDAY(DATE($S$1,Y$1,8-$M28)))&gt;=1,IF($D28&gt;=3,DATE($S$1,Y$1,1+7*($D28-1)-WEEKDAY(DATE($S$1,Y$1,8-$M28))),DATE($S$1,Y$1,1+7*($D28+1)-WEEKDAY(DATE($S$1,Y$1,8-$M28)))),DATE($S$1,Y$1,1+7*$D28)-WEEKDAY(DATE($S$1,Y$1,8-$M28))),"")</f>
        <v>45469</v>
      </c>
      <c r="Z28" s="30">
        <f>IFERROR(IF(COUNTIF('Holiday Dates'!$A:$A,DATE($S$1,Z$1,1+7*$D28)-WEEKDAY(DATE($S$1,Z$1,8-$M28)))&gt;=1,IF($D28&gt;=3,DATE($S$1,Z$1,1+7*($D28-1)-WEEKDAY(DATE($S$1,Z$1,8-$M28))),DATE($S$1,Z$1,1+7*($D28+1)-WEEKDAY(DATE($S$1,Z$1,8-$M28)))),DATE($S$1,Z$1,1+7*$D28)-WEEKDAY(DATE($S$1,Z$1,8-$M28))),"")</f>
        <v>45497</v>
      </c>
    </row>
    <row r="29" spans="1:26" customFormat="1" ht="15" customHeight="1" x14ac:dyDescent="0.25">
      <c r="A29" s="3">
        <v>770026</v>
      </c>
      <c r="B29" s="1" t="s">
        <v>617</v>
      </c>
      <c r="C29" s="1" t="str">
        <f>VLOOKUP($A29,[1]Sheet_One!$B:$W,7,FALSE)</f>
        <v>BOZRAH</v>
      </c>
      <c r="D29" s="10">
        <f>IFERROR(VLOOKUP(A29,[2]Sheet1!$A:$AA,27,FALSE),"")</f>
        <v>4</v>
      </c>
      <c r="E29" s="1"/>
      <c r="F29" s="3" t="str">
        <f>VLOOKUP($A29,[1]Sheet_One!$B:$W,6,FALSE)</f>
        <v>8 BOZRAH ST EXT</v>
      </c>
      <c r="G29" s="3" t="str">
        <f>VLOOKUP($A29,[1]Sheet_One!$B:$W,7,FALSE)</f>
        <v>BOZRAH</v>
      </c>
      <c r="H29" s="3" t="str">
        <f>VLOOKUP($A29,[1]Sheet_One!$B:$W,8,FALSE)</f>
        <v>CT</v>
      </c>
      <c r="I29" s="3" t="str">
        <f>VLOOKUP($A29,[1]Sheet_One!$B:$W,9,FALSE)</f>
        <v>06334</v>
      </c>
      <c r="J29" s="47">
        <f>IFERROR(VLOOKUP(A29,'[3]KPI Trend by Chain - 171 or 173'!$A:$E,5,FALSE),VLOOKUP(A29,'[4]KPI Trend by Chain - 171 '!$A:$E,5,FALSE))</f>
        <v>21</v>
      </c>
      <c r="K29" s="4" t="str">
        <f>IFERROR(VLOOKUP(A29,'Location Substitution table'!B:D,3,FALSE),"")</f>
        <v/>
      </c>
      <c r="L29" s="9" t="str">
        <f>IFERROR(VLOOKUP($A29,[1]Sheet_One!$B:$W,5,FALSE),"")</f>
        <v>W</v>
      </c>
      <c r="M29" s="9">
        <f>IFERROR(MATCH(L29,{"U","M","T","W","R","F","S"},0),"")</f>
        <v>4</v>
      </c>
      <c r="N29" s="26">
        <f>IFERROR(IF(COUNTIF('Holiday Dates'!$A:$A,DATE($M$1,N$1,1+7*$D29)-WEEKDAY(DATE($M$1,N$1,8-$M29)))&gt;=1,IF($D29&gt;=3,DATE($M$1,N$1,1+7*($D29-1)-WEEKDAY(DATE($M$1,N$1,8-$M29))),DATE($M$1,N$1,1+7*($D29+1)-WEEKDAY(DATE($M$1,N$1,8-$M29)))),DATE($M$1,N$1,1+7*$D29)-WEEKDAY(DATE($M$1,N$1,8-$M29))),"")</f>
        <v>45161</v>
      </c>
      <c r="O29" s="26">
        <f>IFERROR(IF(COUNTIF('Holiday Dates'!$A:$A,DATE($M$1,O$1,1+7*$D29)-WEEKDAY(DATE($M$1,O$1,8-$M29)))&gt;=1,IF($D29&gt;=3,DATE($M$1,O$1,1+7*($D29-1)-WEEKDAY(DATE($M$1,O$1,8-$M29))),DATE($M$1,O$1,1+7*($D29+1)-WEEKDAY(DATE($M$1,O$1,8-$M29)))),DATE($M$1,O$1,1+7*$D29)-WEEKDAY(DATE($M$1,O$1,8-$M29))),"")</f>
        <v>45196</v>
      </c>
      <c r="P29" s="26">
        <f>IFERROR(IF(COUNTIF('Holiday Dates'!$A:$A,DATE($M$1,P$1,1+7*$D29)-WEEKDAY(DATE($M$1,P$1,8-$M29)))&gt;=1,IF($D29&gt;=3,DATE($M$1,P$1,1+7*($D29-1)-WEEKDAY(DATE($M$1,P$1,8-$M29))),DATE($M$1,P$1,1+7*($D29+1)-WEEKDAY(DATE($M$1,P$1,8-$M29)))),DATE($M$1,P$1,1+7*$D29)-WEEKDAY(DATE($M$1,P$1,8-$M29))),"")</f>
        <v>45224</v>
      </c>
      <c r="Q29" s="26">
        <f>IFERROR(IF(COUNTIF('Holiday Dates'!$A:$A,DATE($M$1,Q$1,1+7*$D29)-WEEKDAY(DATE($M$1,Q$1,8-$M29)))&gt;=1,IF($D29&gt;=3,DATE($M$1,Q$1,1+7*($D29-1)-WEEKDAY(DATE($M$1,Q$1,8-$M29))),DATE($M$1,Q$1,1+7*($D29+1)-WEEKDAY(DATE($M$1,Q$1,8-$M29)))),DATE($M$1,Q$1,1+7*$D29)-WEEKDAY(DATE($M$1,Q$1,8-$M29))),"")</f>
        <v>45245</v>
      </c>
      <c r="R29" s="26">
        <f>IFERROR(IF(COUNTIF('Holiday Dates'!$A:$A,DATE($M$1,R$1,1+7*$D29)-WEEKDAY(DATE($M$1,R$1,8-$M29)))&gt;=1,IF($D29&gt;=3,DATE($M$1,R$1,1+7*($D29-1)-WEEKDAY(DATE($M$1,R$1,8-$M29))),DATE($M$1,R$1,1+7*($D29+1)-WEEKDAY(DATE($M$1,R$1,8-$M29)))),DATE($M$1,R$1,1+7*$D29)-WEEKDAY(DATE($M$1,R$1,8-$M29))),"")</f>
        <v>45280</v>
      </c>
      <c r="S29" s="30"/>
      <c r="T29" s="30">
        <f>IFERROR(IF(COUNTIF('Holiday Dates'!$A:$A,DATE($S$1,T$1,1+7*$D29)-WEEKDAY(DATE($S$1,T$1,8-$M29)))&gt;=1,IF($D29&gt;=3,DATE($S$1,T$1,1+7*($D29-1)-WEEKDAY(DATE($S$1,T$1,8-$M29))),DATE($S$1,T$1,1+7*($D29+1)-WEEKDAY(DATE($S$1,T$1,8-$M29)))),DATE($S$1,T$1,1+7*$D29)-WEEKDAY(DATE($S$1,T$1,8-$M29))),"")</f>
        <v>45315</v>
      </c>
      <c r="U29" s="30">
        <f>IFERROR(IF(COUNTIF('Holiday Dates'!$A:$A,DATE($S$1,U$1,1+7*$D29)-WEEKDAY(DATE($S$1,U$1,8-$M29)))&gt;=1,IF($D29&gt;=3,DATE($S$1,U$1,1+7*($D29-1)-WEEKDAY(DATE($S$1,U$1,8-$M29))),DATE($S$1,U$1,1+7*($D29+1)-WEEKDAY(DATE($S$1,U$1,8-$M29)))),DATE($S$1,U$1,1+7*$D29)-WEEKDAY(DATE($S$1,U$1,8-$M29))),"")</f>
        <v>45350</v>
      </c>
      <c r="V29" s="30">
        <f>IFERROR(IF(COUNTIF('Holiday Dates'!$A:$A,DATE($S$1,V$1,1+7*$D29)-WEEKDAY(DATE($S$1,V$1,8-$M29)))&gt;=1,IF($D29&gt;=3,DATE($S$1,V$1,1+7*($D29-1)-WEEKDAY(DATE($S$1,V$1,8-$M29))),DATE($S$1,V$1,1+7*($D29+1)-WEEKDAY(DATE($S$1,V$1,8-$M29)))),DATE($S$1,V$1,1+7*$D29)-WEEKDAY(DATE($S$1,V$1,8-$M29))),"")</f>
        <v>45378</v>
      </c>
      <c r="W29" s="30">
        <f>IFERROR(IF(COUNTIF('Holiday Dates'!$A:$A,DATE($S$1,W$1,1+7*$D29)-WEEKDAY(DATE($S$1,W$1,8-$M29)))&gt;=1,IF($D29&gt;=3,DATE($S$1,W$1,1+7*($D29-1)-WEEKDAY(DATE($S$1,W$1,8-$M29))),DATE($S$1,W$1,1+7*($D29+1)-WEEKDAY(DATE($S$1,W$1,8-$M29)))),DATE($S$1,W$1,1+7*$D29)-WEEKDAY(DATE($S$1,W$1,8-$M29))),"")</f>
        <v>45406</v>
      </c>
      <c r="X29" s="30">
        <f>IFERROR(IF(COUNTIF('Holiday Dates'!$A:$A,DATE($S$1,X$1,1+7*$D29)-WEEKDAY(DATE($S$1,X$1,8-$M29)))&gt;=1,IF($D29&gt;=3,DATE($S$1,X$1,1+7*($D29-1)-WEEKDAY(DATE($S$1,X$1,8-$M29))),DATE($S$1,X$1,1+7*($D29+1)-WEEKDAY(DATE($S$1,X$1,8-$M29)))),DATE($S$1,X$1,1+7*$D29)-WEEKDAY(DATE($S$1,X$1,8-$M29))),"")</f>
        <v>45434</v>
      </c>
      <c r="Y29" s="30">
        <f>IFERROR(IF(COUNTIF('Holiday Dates'!$A:$A,DATE($S$1,Y$1,1+7*$D29)-WEEKDAY(DATE($S$1,Y$1,8-$M29)))&gt;=1,IF($D29&gt;=3,DATE($S$1,Y$1,1+7*($D29-1)-WEEKDAY(DATE($S$1,Y$1,8-$M29))),DATE($S$1,Y$1,1+7*($D29+1)-WEEKDAY(DATE($S$1,Y$1,8-$M29)))),DATE($S$1,Y$1,1+7*$D29)-WEEKDAY(DATE($S$1,Y$1,8-$M29))),"")</f>
        <v>45469</v>
      </c>
      <c r="Z29" s="30">
        <f>IFERROR(IF(COUNTIF('Holiday Dates'!$A:$A,DATE($S$1,Z$1,1+7*$D29)-WEEKDAY(DATE($S$1,Z$1,8-$M29)))&gt;=1,IF($D29&gt;=3,DATE($S$1,Z$1,1+7*($D29-1)-WEEKDAY(DATE($S$1,Z$1,8-$M29))),DATE($S$1,Z$1,1+7*($D29+1)-WEEKDAY(DATE($S$1,Z$1,8-$M29)))),DATE($S$1,Z$1,1+7*$D29)-WEEKDAY(DATE($S$1,Z$1,8-$M29))),"")</f>
        <v>45497</v>
      </c>
    </row>
    <row r="30" spans="1:26" customFormat="1" ht="15" customHeight="1" x14ac:dyDescent="0.25">
      <c r="A30" s="3">
        <v>770027</v>
      </c>
      <c r="B30" s="1" t="s">
        <v>1473</v>
      </c>
      <c r="C30" s="1" t="str">
        <f>VLOOKUP($A30,[1]Sheet_One!$B:$W,7,FALSE)</f>
        <v>BRANFORD</v>
      </c>
      <c r="D30" s="10">
        <v>3</v>
      </c>
      <c r="E30" s="1"/>
      <c r="F30" s="3" t="str">
        <f>VLOOKUP($A30,[1]Sheet_One!$B:$W,6,FALSE)</f>
        <v>185 E MAIN ST</v>
      </c>
      <c r="G30" s="3" t="str">
        <f>VLOOKUP($A30,[1]Sheet_One!$B:$W,7,FALSE)</f>
        <v>BRANFORD</v>
      </c>
      <c r="H30" s="3" t="str">
        <f>VLOOKUP($A30,[1]Sheet_One!$B:$W,8,FALSE)</f>
        <v>CT</v>
      </c>
      <c r="I30" s="3" t="str">
        <f>VLOOKUP($A30,[1]Sheet_One!$B:$W,9,FALSE)</f>
        <v>06405</v>
      </c>
      <c r="J30" s="47">
        <f>IFERROR(VLOOKUP(A30,'[3]KPI Trend by Chain - 171 or 173'!$A:$E,5,FALSE),VLOOKUP(A30,'[4]KPI Trend by Chain - 171 '!$A:$E,5,FALSE))</f>
        <v>29.363636363636399</v>
      </c>
      <c r="K30" s="4" t="str">
        <f>IFERROR(VLOOKUP(A30,'Location Substitution table'!B:D,3,FALSE),"")</f>
        <v/>
      </c>
      <c r="L30" s="9" t="str">
        <f>IFERROR(VLOOKUP($A30,[1]Sheet_One!$B:$W,5,FALSE),"")</f>
        <v>T</v>
      </c>
      <c r="M30" s="9">
        <f>IFERROR(MATCH(L30,{"U","M","T","W","R","F","S"},0),"")</f>
        <v>3</v>
      </c>
      <c r="N30" s="26">
        <f>IFERROR(IF(COUNTIF('Holiday Dates'!$A:$A,DATE($M$1,N$1,1+7*$D30)-WEEKDAY(DATE($M$1,N$1,8-$M30)))&gt;=1,IF($D30&gt;=3,DATE($M$1,N$1,1+7*($D30-1)-WEEKDAY(DATE($M$1,N$1,8-$M30))),DATE($M$1,N$1,1+7*($D30+1)-WEEKDAY(DATE($M$1,N$1,8-$M30)))),DATE($M$1,N$1,1+7*$D30)-WEEKDAY(DATE($M$1,N$1,8-$M30))),"")</f>
        <v>45153</v>
      </c>
      <c r="O30" s="26">
        <f>IFERROR(IF(COUNTIF('Holiday Dates'!$A:$A,DATE($M$1,O$1,1+7*$D30)-WEEKDAY(DATE($M$1,O$1,8-$M30)))&gt;=1,IF($D30&gt;=3,DATE($M$1,O$1,1+7*($D30-1)-WEEKDAY(DATE($M$1,O$1,8-$M30))),DATE($M$1,O$1,1+7*($D30+1)-WEEKDAY(DATE($M$1,O$1,8-$M30)))),DATE($M$1,O$1,1+7*$D30)-WEEKDAY(DATE($M$1,O$1,8-$M30))),"")</f>
        <v>45188</v>
      </c>
      <c r="P30" s="26">
        <f>IFERROR(IF(COUNTIF('Holiday Dates'!$A:$A,DATE($M$1,P$1,1+7*$D30)-WEEKDAY(DATE($M$1,P$1,8-$M30)))&gt;=1,IF($D30&gt;=3,DATE($M$1,P$1,1+7*($D30-1)-WEEKDAY(DATE($M$1,P$1,8-$M30))),DATE($M$1,P$1,1+7*($D30+1)-WEEKDAY(DATE($M$1,P$1,8-$M30)))),DATE($M$1,P$1,1+7*$D30)-WEEKDAY(DATE($M$1,P$1,8-$M30))),"")</f>
        <v>45216</v>
      </c>
      <c r="Q30" s="26">
        <f>IFERROR(IF(COUNTIF('Holiday Dates'!$A:$A,DATE($M$1,Q$1,1+7*$D30)-WEEKDAY(DATE($M$1,Q$1,8-$M30)))&gt;=1,IF($D30&gt;=3,DATE($M$1,Q$1,1+7*($D30-1)-WEEKDAY(DATE($M$1,Q$1,8-$M30))),DATE($M$1,Q$1,1+7*($D30+1)-WEEKDAY(DATE($M$1,Q$1,8-$M30)))),DATE($M$1,Q$1,1+7*$D30)-WEEKDAY(DATE($M$1,Q$1,8-$M30))),"")</f>
        <v>45251</v>
      </c>
      <c r="R30" s="26">
        <f>IFERROR(IF(COUNTIF('Holiday Dates'!$A:$A,DATE($M$1,R$1,1+7*$D30)-WEEKDAY(DATE($M$1,R$1,8-$M30)))&gt;=1,IF($D30&gt;=3,DATE($M$1,R$1,1+7*($D30-1)-WEEKDAY(DATE($M$1,R$1,8-$M30))),DATE($M$1,R$1,1+7*($D30+1)-WEEKDAY(DATE($M$1,R$1,8-$M30)))),DATE($M$1,R$1,1+7*$D30)-WEEKDAY(DATE($M$1,R$1,8-$M30))),"")</f>
        <v>45279</v>
      </c>
      <c r="S30" s="30"/>
      <c r="T30" s="30">
        <f>IFERROR(IF(COUNTIF('Holiday Dates'!$A:$A,DATE($S$1,T$1,1+7*$D30)-WEEKDAY(DATE($S$1,T$1,8-$M30)))&gt;=1,IF($D30&gt;=3,DATE($S$1,T$1,1+7*($D30-1)-WEEKDAY(DATE($S$1,T$1,8-$M30))),DATE($S$1,T$1,1+7*($D30+1)-WEEKDAY(DATE($S$1,T$1,8-$M30)))),DATE($S$1,T$1,1+7*$D30)-WEEKDAY(DATE($S$1,T$1,8-$M30))),"")</f>
        <v>45307</v>
      </c>
      <c r="U30" s="30">
        <f>IFERROR(IF(COUNTIF('Holiday Dates'!$A:$A,DATE($S$1,U$1,1+7*$D30)-WEEKDAY(DATE($S$1,U$1,8-$M30)))&gt;=1,IF($D30&gt;=3,DATE($S$1,U$1,1+7*($D30-1)-WEEKDAY(DATE($S$1,U$1,8-$M30))),DATE($S$1,U$1,1+7*($D30+1)-WEEKDAY(DATE($S$1,U$1,8-$M30)))),DATE($S$1,U$1,1+7*$D30)-WEEKDAY(DATE($S$1,U$1,8-$M30))),"")</f>
        <v>45335</v>
      </c>
      <c r="V30" s="30">
        <f>IFERROR(IF(COUNTIF('Holiday Dates'!$A:$A,DATE($S$1,V$1,1+7*$D30)-WEEKDAY(DATE($S$1,V$1,8-$M30)))&gt;=1,IF($D30&gt;=3,DATE($S$1,V$1,1+7*($D30-1)-WEEKDAY(DATE($S$1,V$1,8-$M30))),DATE($S$1,V$1,1+7*($D30+1)-WEEKDAY(DATE($S$1,V$1,8-$M30)))),DATE($S$1,V$1,1+7*$D30)-WEEKDAY(DATE($S$1,V$1,8-$M30))),"")</f>
        <v>45370</v>
      </c>
      <c r="W30" s="30">
        <f>IFERROR(IF(COUNTIF('Holiday Dates'!$A:$A,DATE($S$1,W$1,1+7*$D30)-WEEKDAY(DATE($S$1,W$1,8-$M30)))&gt;=1,IF($D30&gt;=3,DATE($S$1,W$1,1+7*($D30-1)-WEEKDAY(DATE($S$1,W$1,8-$M30))),DATE($S$1,W$1,1+7*($D30+1)-WEEKDAY(DATE($S$1,W$1,8-$M30)))),DATE($S$1,W$1,1+7*$D30)-WEEKDAY(DATE($S$1,W$1,8-$M30))),"")</f>
        <v>45398</v>
      </c>
      <c r="X30" s="30">
        <f>IFERROR(IF(COUNTIF('Holiday Dates'!$A:$A,DATE($S$1,X$1,1+7*$D30)-WEEKDAY(DATE($S$1,X$1,8-$M30)))&gt;=1,IF($D30&gt;=3,DATE($S$1,X$1,1+7*($D30-1)-WEEKDAY(DATE($S$1,X$1,8-$M30))),DATE($S$1,X$1,1+7*($D30+1)-WEEKDAY(DATE($S$1,X$1,8-$M30)))),DATE($S$1,X$1,1+7*$D30)-WEEKDAY(DATE($S$1,X$1,8-$M30))),"")</f>
        <v>45433</v>
      </c>
      <c r="Y30" s="30">
        <f>IFERROR(IF(COUNTIF('Holiday Dates'!$A:$A,DATE($S$1,Y$1,1+7*$D30)-WEEKDAY(DATE($S$1,Y$1,8-$M30)))&gt;=1,IF($D30&gt;=3,DATE($S$1,Y$1,1+7*($D30-1)-WEEKDAY(DATE($S$1,Y$1,8-$M30))),DATE($S$1,Y$1,1+7*($D30+1)-WEEKDAY(DATE($S$1,Y$1,8-$M30)))),DATE($S$1,Y$1,1+7*$D30)-WEEKDAY(DATE($S$1,Y$1,8-$M30))),"")</f>
        <v>45461</v>
      </c>
      <c r="Z30" s="30">
        <f>IFERROR(IF(COUNTIF('Holiday Dates'!$A:$A,DATE($S$1,Z$1,1+7*$D30)-WEEKDAY(DATE($S$1,Z$1,8-$M30)))&gt;=1,IF($D30&gt;=3,DATE($S$1,Z$1,1+7*($D30-1)-WEEKDAY(DATE($S$1,Z$1,8-$M30))),DATE($S$1,Z$1,1+7*($D30+1)-WEEKDAY(DATE($S$1,Z$1,8-$M30)))),DATE($S$1,Z$1,1+7*$D30)-WEEKDAY(DATE($S$1,Z$1,8-$M30))),"")</f>
        <v>45489</v>
      </c>
    </row>
    <row r="31" spans="1:26" customFormat="1" ht="15" customHeight="1" x14ac:dyDescent="0.25">
      <c r="A31" s="3">
        <v>770028</v>
      </c>
      <c r="B31" s="1" t="s">
        <v>1635</v>
      </c>
      <c r="C31" s="1" t="str">
        <f>VLOOKUP($A31,[1]Sheet_One!$B:$W,7,FALSE)</f>
        <v>BRANFORD</v>
      </c>
      <c r="D31" s="10">
        <f>IFERROR(VLOOKUP(A31,[2]Sheet1!$A:$AA,27,FALSE),"")</f>
        <v>3</v>
      </c>
      <c r="E31" s="1"/>
      <c r="F31" s="3" t="str">
        <f>VLOOKUP($A31,[1]Sheet_One!$B:$W,6,FALSE)</f>
        <v>19 EADES ST</v>
      </c>
      <c r="G31" s="3" t="str">
        <f>VLOOKUP($A31,[1]Sheet_One!$B:$W,7,FALSE)</f>
        <v>BRANFORD</v>
      </c>
      <c r="H31" s="3" t="str">
        <f>VLOOKUP($A31,[1]Sheet_One!$B:$W,8,FALSE)</f>
        <v>CT</v>
      </c>
      <c r="I31" s="3" t="str">
        <f>VLOOKUP($A31,[1]Sheet_One!$B:$W,9,FALSE)</f>
        <v>06405</v>
      </c>
      <c r="J31" s="47">
        <f>IFERROR(VLOOKUP(A31,'[3]KPI Trend by Chain - 171 or 173'!$A:$E,5,FALSE),VLOOKUP(A31,'[4]KPI Trend by Chain - 171 '!$A:$E,5,FALSE))</f>
        <v>15.8</v>
      </c>
      <c r="K31" s="4" t="str">
        <f>IFERROR(VLOOKUP(A31,'Location Substitution table'!B:D,3,FALSE),"")</f>
        <v/>
      </c>
      <c r="L31" s="9" t="str">
        <f>IFERROR(VLOOKUP($A31,[1]Sheet_One!$B:$W,5,FALSE),"")</f>
        <v>T</v>
      </c>
      <c r="M31" s="9">
        <f>IFERROR(MATCH(L31,{"U","M","T","W","R","F","S"},0),"")</f>
        <v>3</v>
      </c>
      <c r="N31" s="26">
        <f>IFERROR(IF(COUNTIF('Holiday Dates'!$A:$A,DATE($M$1,N$1,1+7*$D31)-WEEKDAY(DATE($M$1,N$1,8-$M31)))&gt;=1,IF($D31&gt;=3,DATE($M$1,N$1,1+7*($D31-1)-WEEKDAY(DATE($M$1,N$1,8-$M31))),DATE($M$1,N$1,1+7*($D31+1)-WEEKDAY(DATE($M$1,N$1,8-$M31)))),DATE($M$1,N$1,1+7*$D31)-WEEKDAY(DATE($M$1,N$1,8-$M31))),"")</f>
        <v>45153</v>
      </c>
      <c r="O31" s="26">
        <f>IFERROR(IF(COUNTIF('Holiday Dates'!$A:$A,DATE($M$1,O$1,1+7*$D31)-WEEKDAY(DATE($M$1,O$1,8-$M31)))&gt;=1,IF($D31&gt;=3,DATE($M$1,O$1,1+7*($D31-1)-WEEKDAY(DATE($M$1,O$1,8-$M31))),DATE($M$1,O$1,1+7*($D31+1)-WEEKDAY(DATE($M$1,O$1,8-$M31)))),DATE($M$1,O$1,1+7*$D31)-WEEKDAY(DATE($M$1,O$1,8-$M31))),"")</f>
        <v>45188</v>
      </c>
      <c r="P31" s="26">
        <f>IFERROR(IF(COUNTIF('Holiday Dates'!$A:$A,DATE($M$1,P$1,1+7*$D31)-WEEKDAY(DATE($M$1,P$1,8-$M31)))&gt;=1,IF($D31&gt;=3,DATE($M$1,P$1,1+7*($D31-1)-WEEKDAY(DATE($M$1,P$1,8-$M31))),DATE($M$1,P$1,1+7*($D31+1)-WEEKDAY(DATE($M$1,P$1,8-$M31)))),DATE($M$1,P$1,1+7*$D31)-WEEKDAY(DATE($M$1,P$1,8-$M31))),"")</f>
        <v>45216</v>
      </c>
      <c r="Q31" s="26">
        <f>IFERROR(IF(COUNTIF('Holiday Dates'!$A:$A,DATE($M$1,Q$1,1+7*$D31)-WEEKDAY(DATE($M$1,Q$1,8-$M31)))&gt;=1,IF($D31&gt;=3,DATE($M$1,Q$1,1+7*($D31-1)-WEEKDAY(DATE($M$1,Q$1,8-$M31))),DATE($M$1,Q$1,1+7*($D31+1)-WEEKDAY(DATE($M$1,Q$1,8-$M31)))),DATE($M$1,Q$1,1+7*$D31)-WEEKDAY(DATE($M$1,Q$1,8-$M31))),"")</f>
        <v>45251</v>
      </c>
      <c r="R31" s="26">
        <f>IFERROR(IF(COUNTIF('Holiday Dates'!$A:$A,DATE($M$1,R$1,1+7*$D31)-WEEKDAY(DATE($M$1,R$1,8-$M31)))&gt;=1,IF($D31&gt;=3,DATE($M$1,R$1,1+7*($D31-1)-WEEKDAY(DATE($M$1,R$1,8-$M31))),DATE($M$1,R$1,1+7*($D31+1)-WEEKDAY(DATE($M$1,R$1,8-$M31)))),DATE($M$1,R$1,1+7*$D31)-WEEKDAY(DATE($M$1,R$1,8-$M31))),"")</f>
        <v>45279</v>
      </c>
      <c r="S31" s="30"/>
      <c r="T31" s="30">
        <f>IFERROR(IF(COUNTIF('Holiday Dates'!$A:$A,DATE($S$1,T$1,1+7*$D31)-WEEKDAY(DATE($S$1,T$1,8-$M31)))&gt;=1,IF($D31&gt;=3,DATE($S$1,T$1,1+7*($D31-1)-WEEKDAY(DATE($S$1,T$1,8-$M31))),DATE($S$1,T$1,1+7*($D31+1)-WEEKDAY(DATE($S$1,T$1,8-$M31)))),DATE($S$1,T$1,1+7*$D31)-WEEKDAY(DATE($S$1,T$1,8-$M31))),"")</f>
        <v>45307</v>
      </c>
      <c r="U31" s="30">
        <f>IFERROR(IF(COUNTIF('Holiday Dates'!$A:$A,DATE($S$1,U$1,1+7*$D31)-WEEKDAY(DATE($S$1,U$1,8-$M31)))&gt;=1,IF($D31&gt;=3,DATE($S$1,U$1,1+7*($D31-1)-WEEKDAY(DATE($S$1,U$1,8-$M31))),DATE($S$1,U$1,1+7*($D31+1)-WEEKDAY(DATE($S$1,U$1,8-$M31)))),DATE($S$1,U$1,1+7*$D31)-WEEKDAY(DATE($S$1,U$1,8-$M31))),"")</f>
        <v>45335</v>
      </c>
      <c r="V31" s="30">
        <f>IFERROR(IF(COUNTIF('Holiday Dates'!$A:$A,DATE($S$1,V$1,1+7*$D31)-WEEKDAY(DATE($S$1,V$1,8-$M31)))&gt;=1,IF($D31&gt;=3,DATE($S$1,V$1,1+7*($D31-1)-WEEKDAY(DATE($S$1,V$1,8-$M31))),DATE($S$1,V$1,1+7*($D31+1)-WEEKDAY(DATE($S$1,V$1,8-$M31)))),DATE($S$1,V$1,1+7*$D31)-WEEKDAY(DATE($S$1,V$1,8-$M31))),"")</f>
        <v>45370</v>
      </c>
      <c r="W31" s="30">
        <f>IFERROR(IF(COUNTIF('Holiday Dates'!$A:$A,DATE($S$1,W$1,1+7*$D31)-WEEKDAY(DATE($S$1,W$1,8-$M31)))&gt;=1,IF($D31&gt;=3,DATE($S$1,W$1,1+7*($D31-1)-WEEKDAY(DATE($S$1,W$1,8-$M31))),DATE($S$1,W$1,1+7*($D31+1)-WEEKDAY(DATE($S$1,W$1,8-$M31)))),DATE($S$1,W$1,1+7*$D31)-WEEKDAY(DATE($S$1,W$1,8-$M31))),"")</f>
        <v>45398</v>
      </c>
      <c r="X31" s="30">
        <f>IFERROR(IF(COUNTIF('Holiday Dates'!$A:$A,DATE($S$1,X$1,1+7*$D31)-WEEKDAY(DATE($S$1,X$1,8-$M31)))&gt;=1,IF($D31&gt;=3,DATE($S$1,X$1,1+7*($D31-1)-WEEKDAY(DATE($S$1,X$1,8-$M31))),DATE($S$1,X$1,1+7*($D31+1)-WEEKDAY(DATE($S$1,X$1,8-$M31)))),DATE($S$1,X$1,1+7*$D31)-WEEKDAY(DATE($S$1,X$1,8-$M31))),"")</f>
        <v>45433</v>
      </c>
      <c r="Y31" s="30">
        <f>IFERROR(IF(COUNTIF('Holiday Dates'!$A:$A,DATE($S$1,Y$1,1+7*$D31)-WEEKDAY(DATE($S$1,Y$1,8-$M31)))&gt;=1,IF($D31&gt;=3,DATE($S$1,Y$1,1+7*($D31-1)-WEEKDAY(DATE($S$1,Y$1,8-$M31))),DATE($S$1,Y$1,1+7*($D31+1)-WEEKDAY(DATE($S$1,Y$1,8-$M31)))),DATE($S$1,Y$1,1+7*$D31)-WEEKDAY(DATE($S$1,Y$1,8-$M31))),"")</f>
        <v>45461</v>
      </c>
      <c r="Z31" s="30">
        <f>IFERROR(IF(COUNTIF('Holiday Dates'!$A:$A,DATE($S$1,Z$1,1+7*$D31)-WEEKDAY(DATE($S$1,Z$1,8-$M31)))&gt;=1,IF($D31&gt;=3,DATE($S$1,Z$1,1+7*($D31-1)-WEEKDAY(DATE($S$1,Z$1,8-$M31))),DATE($S$1,Z$1,1+7*($D31+1)-WEEKDAY(DATE($S$1,Z$1,8-$M31)))),DATE($S$1,Z$1,1+7*$D31)-WEEKDAY(DATE($S$1,Z$1,8-$M31))),"")</f>
        <v>45489</v>
      </c>
    </row>
    <row r="32" spans="1:26" customFormat="1" ht="15" customHeight="1" x14ac:dyDescent="0.25">
      <c r="A32" s="3">
        <v>770029</v>
      </c>
      <c r="B32" s="1" t="s">
        <v>1225</v>
      </c>
      <c r="C32" s="1" t="str">
        <f>VLOOKUP($A32,[1]Sheet_One!$B:$W,7,FALSE)</f>
        <v>BRANFORD</v>
      </c>
      <c r="D32" s="10">
        <f>IFERROR(VLOOKUP(A32,[2]Sheet1!$A:$AA,27,FALSE),"")</f>
        <v>2</v>
      </c>
      <c r="E32" s="1"/>
      <c r="F32" s="3" t="str">
        <f>VLOOKUP($A32,[1]Sheet_One!$B:$W,6,FALSE)</f>
        <v>14 BRUSHY PLAIN RD</v>
      </c>
      <c r="G32" s="3" t="str">
        <f>VLOOKUP($A32,[1]Sheet_One!$B:$W,7,FALSE)</f>
        <v>BRANFORD</v>
      </c>
      <c r="H32" s="3" t="str">
        <f>VLOOKUP($A32,[1]Sheet_One!$B:$W,8,FALSE)</f>
        <v>CT</v>
      </c>
      <c r="I32" s="3" t="str">
        <f>VLOOKUP($A32,[1]Sheet_One!$B:$W,9,FALSE)</f>
        <v>06405</v>
      </c>
      <c r="J32" s="47">
        <f>IFERROR(VLOOKUP(A32,'[3]KPI Trend by Chain - 171 or 173'!$A:$E,5,FALSE),VLOOKUP(A32,'[4]KPI Trend by Chain - 171 '!$A:$E,5,FALSE))</f>
        <v>15.1111111111111</v>
      </c>
      <c r="K32" s="4" t="str">
        <f>IFERROR(VLOOKUP(A32,'Location Substitution table'!B:D,3,FALSE),"")</f>
        <v/>
      </c>
      <c r="L32" s="9" t="str">
        <f>IFERROR(VLOOKUP($A32,[1]Sheet_One!$B:$W,5,FALSE),"")</f>
        <v>T</v>
      </c>
      <c r="M32" s="9">
        <f>IFERROR(MATCH(L32,{"U","M","T","W","R","F","S"},0),"")</f>
        <v>3</v>
      </c>
      <c r="N32" s="26">
        <f>IFERROR(IF(COUNTIF('Holiday Dates'!$A:$A,DATE($M$1,N$1,1+7*$D32)-WEEKDAY(DATE($M$1,N$1,8-$M32)))&gt;=1,IF($D32&gt;=3,DATE($M$1,N$1,1+7*($D32-1)-WEEKDAY(DATE($M$1,N$1,8-$M32))),DATE($M$1,N$1,1+7*($D32+1)-WEEKDAY(DATE($M$1,N$1,8-$M32)))),DATE($M$1,N$1,1+7*$D32)-WEEKDAY(DATE($M$1,N$1,8-$M32))),"")</f>
        <v>45146</v>
      </c>
      <c r="O32" s="26">
        <f>IFERROR(IF(COUNTIF('Holiday Dates'!$A:$A,DATE($M$1,O$1,1+7*$D32)-WEEKDAY(DATE($M$1,O$1,8-$M32)))&gt;=1,IF($D32&gt;=3,DATE($M$1,O$1,1+7*($D32-1)-WEEKDAY(DATE($M$1,O$1,8-$M32))),DATE($M$1,O$1,1+7*($D32+1)-WEEKDAY(DATE($M$1,O$1,8-$M32)))),DATE($M$1,O$1,1+7*$D32)-WEEKDAY(DATE($M$1,O$1,8-$M32))),"")</f>
        <v>45181</v>
      </c>
      <c r="P32" s="26">
        <f>IFERROR(IF(COUNTIF('Holiday Dates'!$A:$A,DATE($M$1,P$1,1+7*$D32)-WEEKDAY(DATE($M$1,P$1,8-$M32)))&gt;=1,IF($D32&gt;=3,DATE($M$1,P$1,1+7*($D32-1)-WEEKDAY(DATE($M$1,P$1,8-$M32))),DATE($M$1,P$1,1+7*($D32+1)-WEEKDAY(DATE($M$1,P$1,8-$M32)))),DATE($M$1,P$1,1+7*$D32)-WEEKDAY(DATE($M$1,P$1,8-$M32))),"")</f>
        <v>45209</v>
      </c>
      <c r="Q32" s="26">
        <f>IFERROR(IF(COUNTIF('Holiday Dates'!$A:$A,DATE($M$1,Q$1,1+7*$D32)-WEEKDAY(DATE($M$1,Q$1,8-$M32)))&gt;=1,IF($D32&gt;=3,DATE($M$1,Q$1,1+7*($D32-1)-WEEKDAY(DATE($M$1,Q$1,8-$M32))),DATE($M$1,Q$1,1+7*($D32+1)-WEEKDAY(DATE($M$1,Q$1,8-$M32)))),DATE($M$1,Q$1,1+7*$D32)-WEEKDAY(DATE($M$1,Q$1,8-$M32))),"")</f>
        <v>45244</v>
      </c>
      <c r="R32" s="26">
        <f>IFERROR(IF(COUNTIF('Holiday Dates'!$A:$A,DATE($M$1,R$1,1+7*$D32)-WEEKDAY(DATE($M$1,R$1,8-$M32)))&gt;=1,IF($D32&gt;=3,DATE($M$1,R$1,1+7*($D32-1)-WEEKDAY(DATE($M$1,R$1,8-$M32))),DATE($M$1,R$1,1+7*($D32+1)-WEEKDAY(DATE($M$1,R$1,8-$M32)))),DATE($M$1,R$1,1+7*$D32)-WEEKDAY(DATE($M$1,R$1,8-$M32))),"")</f>
        <v>45272</v>
      </c>
      <c r="S32" s="30"/>
      <c r="T32" s="30">
        <f>IFERROR(IF(COUNTIF('Holiday Dates'!$A:$A,DATE($S$1,T$1,1+7*$D32)-WEEKDAY(DATE($S$1,T$1,8-$M32)))&gt;=1,IF($D32&gt;=3,DATE($S$1,T$1,1+7*($D32-1)-WEEKDAY(DATE($S$1,T$1,8-$M32))),DATE($S$1,T$1,1+7*($D32+1)-WEEKDAY(DATE($S$1,T$1,8-$M32)))),DATE($S$1,T$1,1+7*$D32)-WEEKDAY(DATE($S$1,T$1,8-$M32))),"")</f>
        <v>45300</v>
      </c>
      <c r="U32" s="30">
        <f>IFERROR(IF(COUNTIF('Holiday Dates'!$A:$A,DATE($S$1,U$1,1+7*$D32)-WEEKDAY(DATE($S$1,U$1,8-$M32)))&gt;=1,IF($D32&gt;=3,DATE($S$1,U$1,1+7*($D32-1)-WEEKDAY(DATE($S$1,U$1,8-$M32))),DATE($S$1,U$1,1+7*($D32+1)-WEEKDAY(DATE($S$1,U$1,8-$M32)))),DATE($S$1,U$1,1+7*$D32)-WEEKDAY(DATE($S$1,U$1,8-$M32))),"")</f>
        <v>45335</v>
      </c>
      <c r="V32" s="30">
        <f>IFERROR(IF(COUNTIF('Holiday Dates'!$A:$A,DATE($S$1,V$1,1+7*$D32)-WEEKDAY(DATE($S$1,V$1,8-$M32)))&gt;=1,IF($D32&gt;=3,DATE($S$1,V$1,1+7*($D32-1)-WEEKDAY(DATE($S$1,V$1,8-$M32))),DATE($S$1,V$1,1+7*($D32+1)-WEEKDAY(DATE($S$1,V$1,8-$M32)))),DATE($S$1,V$1,1+7*$D32)-WEEKDAY(DATE($S$1,V$1,8-$M32))),"")</f>
        <v>45363</v>
      </c>
      <c r="W32" s="30">
        <f>IFERROR(IF(COUNTIF('Holiday Dates'!$A:$A,DATE($S$1,W$1,1+7*$D32)-WEEKDAY(DATE($S$1,W$1,8-$M32)))&gt;=1,IF($D32&gt;=3,DATE($S$1,W$1,1+7*($D32-1)-WEEKDAY(DATE($S$1,W$1,8-$M32))),DATE($S$1,W$1,1+7*($D32+1)-WEEKDAY(DATE($S$1,W$1,8-$M32)))),DATE($S$1,W$1,1+7*$D32)-WEEKDAY(DATE($S$1,W$1,8-$M32))),"")</f>
        <v>45398</v>
      </c>
      <c r="X32" s="30">
        <f>IFERROR(IF(COUNTIF('Holiday Dates'!$A:$A,DATE($S$1,X$1,1+7*$D32)-WEEKDAY(DATE($S$1,X$1,8-$M32)))&gt;=1,IF($D32&gt;=3,DATE($S$1,X$1,1+7*($D32-1)-WEEKDAY(DATE($S$1,X$1,8-$M32))),DATE($S$1,X$1,1+7*($D32+1)-WEEKDAY(DATE($S$1,X$1,8-$M32)))),DATE($S$1,X$1,1+7*$D32)-WEEKDAY(DATE($S$1,X$1,8-$M32))),"")</f>
        <v>45426</v>
      </c>
      <c r="Y32" s="30">
        <f>IFERROR(IF(COUNTIF('Holiday Dates'!$A:$A,DATE($S$1,Y$1,1+7*$D32)-WEEKDAY(DATE($S$1,Y$1,8-$M32)))&gt;=1,IF($D32&gt;=3,DATE($S$1,Y$1,1+7*($D32-1)-WEEKDAY(DATE($S$1,Y$1,8-$M32))),DATE($S$1,Y$1,1+7*($D32+1)-WEEKDAY(DATE($S$1,Y$1,8-$M32)))),DATE($S$1,Y$1,1+7*$D32)-WEEKDAY(DATE($S$1,Y$1,8-$M32))),"")</f>
        <v>45454</v>
      </c>
      <c r="Z32" s="30">
        <f>IFERROR(IF(COUNTIF('Holiday Dates'!$A:$A,DATE($S$1,Z$1,1+7*$D32)-WEEKDAY(DATE($S$1,Z$1,8-$M32)))&gt;=1,IF($D32&gt;=3,DATE($S$1,Z$1,1+7*($D32-1)-WEEKDAY(DATE($S$1,Z$1,8-$M32))),DATE($S$1,Z$1,1+7*($D32+1)-WEEKDAY(DATE($S$1,Z$1,8-$M32)))),DATE($S$1,Z$1,1+7*$D32)-WEEKDAY(DATE($S$1,Z$1,8-$M32))),"")</f>
        <v>45482</v>
      </c>
    </row>
    <row r="33" spans="1:26" customFormat="1" ht="15" customHeight="1" x14ac:dyDescent="0.25">
      <c r="A33" s="3">
        <v>770030</v>
      </c>
      <c r="B33" s="1" t="s">
        <v>1290</v>
      </c>
      <c r="C33" s="1" t="str">
        <f>VLOOKUP($A33,[1]Sheet_One!$B:$W,7,FALSE)</f>
        <v>BRANFORD</v>
      </c>
      <c r="D33" s="10">
        <f>IFERROR(VLOOKUP(A33,[2]Sheet1!$A:$AA,27,FALSE),"")</f>
        <v>1</v>
      </c>
      <c r="E33" s="1"/>
      <c r="F33" s="3" t="str">
        <f>VLOOKUP($A33,[1]Sheet_One!$B:$W,6,FALSE)</f>
        <v>118 DAMASCUS RD</v>
      </c>
      <c r="G33" s="3" t="str">
        <f>VLOOKUP($A33,[1]Sheet_One!$B:$W,7,FALSE)</f>
        <v>BRANFORD</v>
      </c>
      <c r="H33" s="3" t="str">
        <f>VLOOKUP($A33,[1]Sheet_One!$B:$W,8,FALSE)</f>
        <v>CT</v>
      </c>
      <c r="I33" s="3" t="str">
        <f>VLOOKUP($A33,[1]Sheet_One!$B:$W,9,FALSE)</f>
        <v>06405</v>
      </c>
      <c r="J33" s="47">
        <f>IFERROR(VLOOKUP(A33,'[3]KPI Trend by Chain - 171 or 173'!$A:$E,5,FALSE),VLOOKUP(A33,'[4]KPI Trend by Chain - 171 '!$A:$E,5,FALSE))</f>
        <v>19.375</v>
      </c>
      <c r="K33" s="4" t="str">
        <f>IFERROR(VLOOKUP(A33,'Location Substitution table'!B:D,3,FALSE),"")</f>
        <v/>
      </c>
      <c r="L33" s="9" t="str">
        <f>IFERROR(VLOOKUP($A33,[1]Sheet_One!$B:$W,5,FALSE),"")</f>
        <v>T</v>
      </c>
      <c r="M33" s="9">
        <f>IFERROR(MATCH(L33,{"U","M","T","W","R","F","S"},0),"")</f>
        <v>3</v>
      </c>
      <c r="N33" s="26">
        <f>IFERROR(IF(COUNTIF('Holiday Dates'!$A:$A,DATE($M$1,N$1,1+7*$D33)-WEEKDAY(DATE($M$1,N$1,8-$M33)))&gt;=1,IF($D33&gt;=3,DATE($M$1,N$1,1+7*($D33-1)-WEEKDAY(DATE($M$1,N$1,8-$M33))),DATE($M$1,N$1,1+7*($D33+1)-WEEKDAY(DATE($M$1,N$1,8-$M33)))),DATE($M$1,N$1,1+7*$D33)-WEEKDAY(DATE($M$1,N$1,8-$M33))),"")</f>
        <v>45139</v>
      </c>
      <c r="O33" s="26">
        <f>IFERROR(IF(COUNTIF('Holiday Dates'!$A:$A,DATE($M$1,O$1,1+7*$D33)-WEEKDAY(DATE($M$1,O$1,8-$M33)))&gt;=1,IF($D33&gt;=3,DATE($M$1,O$1,1+7*($D33-1)-WEEKDAY(DATE($M$1,O$1,8-$M33))),DATE($M$1,O$1,1+7*($D33+1)-WEEKDAY(DATE($M$1,O$1,8-$M33)))),DATE($M$1,O$1,1+7*$D33)-WEEKDAY(DATE($M$1,O$1,8-$M33))),"")</f>
        <v>45174</v>
      </c>
      <c r="P33" s="26">
        <f>IFERROR(IF(COUNTIF('Holiday Dates'!$A:$A,DATE($M$1,P$1,1+7*$D33)-WEEKDAY(DATE($M$1,P$1,8-$M33)))&gt;=1,IF($D33&gt;=3,DATE($M$1,P$1,1+7*($D33-1)-WEEKDAY(DATE($M$1,P$1,8-$M33))),DATE($M$1,P$1,1+7*($D33+1)-WEEKDAY(DATE($M$1,P$1,8-$M33)))),DATE($M$1,P$1,1+7*$D33)-WEEKDAY(DATE($M$1,P$1,8-$M33))),"")</f>
        <v>45202</v>
      </c>
      <c r="Q33" s="26">
        <f>IFERROR(IF(COUNTIF('Holiday Dates'!$A:$A,DATE($M$1,Q$1,1+7*$D33)-WEEKDAY(DATE($M$1,Q$1,8-$M33)))&gt;=1,IF($D33&gt;=3,DATE($M$1,Q$1,1+7*($D33-1)-WEEKDAY(DATE($M$1,Q$1,8-$M33))),DATE($M$1,Q$1,1+7*($D33+1)-WEEKDAY(DATE($M$1,Q$1,8-$M33)))),DATE($M$1,Q$1,1+7*$D33)-WEEKDAY(DATE($M$1,Q$1,8-$M33))),"")</f>
        <v>45244</v>
      </c>
      <c r="R33" s="26">
        <f>IFERROR(IF(COUNTIF('Holiday Dates'!$A:$A,DATE($M$1,R$1,1+7*$D33)-WEEKDAY(DATE($M$1,R$1,8-$M33)))&gt;=1,IF($D33&gt;=3,DATE($M$1,R$1,1+7*($D33-1)-WEEKDAY(DATE($M$1,R$1,8-$M33))),DATE($M$1,R$1,1+7*($D33+1)-WEEKDAY(DATE($M$1,R$1,8-$M33)))),DATE($M$1,R$1,1+7*$D33)-WEEKDAY(DATE($M$1,R$1,8-$M33))),"")</f>
        <v>45265</v>
      </c>
      <c r="S33" s="30"/>
      <c r="T33" s="30">
        <f>IFERROR(IF(COUNTIF('Holiday Dates'!$A:$A,DATE($S$1,T$1,1+7*$D33)-WEEKDAY(DATE($S$1,T$1,8-$M33)))&gt;=1,IF($D33&gt;=3,DATE($S$1,T$1,1+7*($D33-1)-WEEKDAY(DATE($S$1,T$1,8-$M33))),DATE($S$1,T$1,1+7*($D33+1)-WEEKDAY(DATE($S$1,T$1,8-$M33)))),DATE($S$1,T$1,1+7*$D33)-WEEKDAY(DATE($S$1,T$1,8-$M33))),"")</f>
        <v>45293</v>
      </c>
      <c r="U33" s="30">
        <f>IFERROR(IF(COUNTIF('Holiday Dates'!$A:$A,DATE($S$1,U$1,1+7*$D33)-WEEKDAY(DATE($S$1,U$1,8-$M33)))&gt;=1,IF($D33&gt;=3,DATE($S$1,U$1,1+7*($D33-1)-WEEKDAY(DATE($S$1,U$1,8-$M33))),DATE($S$1,U$1,1+7*($D33+1)-WEEKDAY(DATE($S$1,U$1,8-$M33)))),DATE($S$1,U$1,1+7*$D33)-WEEKDAY(DATE($S$1,U$1,8-$M33))),"")</f>
        <v>45328</v>
      </c>
      <c r="V33" s="30">
        <f>IFERROR(IF(COUNTIF('Holiday Dates'!$A:$A,DATE($S$1,V$1,1+7*$D33)-WEEKDAY(DATE($S$1,V$1,8-$M33)))&gt;=1,IF($D33&gt;=3,DATE($S$1,V$1,1+7*($D33-1)-WEEKDAY(DATE($S$1,V$1,8-$M33))),DATE($S$1,V$1,1+7*($D33+1)-WEEKDAY(DATE($S$1,V$1,8-$M33)))),DATE($S$1,V$1,1+7*$D33)-WEEKDAY(DATE($S$1,V$1,8-$M33))),"")</f>
        <v>45356</v>
      </c>
      <c r="W33" s="30">
        <f>IFERROR(IF(COUNTIF('Holiday Dates'!$A:$A,DATE($S$1,W$1,1+7*$D33)-WEEKDAY(DATE($S$1,W$1,8-$M33)))&gt;=1,IF($D33&gt;=3,DATE($S$1,W$1,1+7*($D33-1)-WEEKDAY(DATE($S$1,W$1,8-$M33))),DATE($S$1,W$1,1+7*($D33+1)-WEEKDAY(DATE($S$1,W$1,8-$M33)))),DATE($S$1,W$1,1+7*$D33)-WEEKDAY(DATE($S$1,W$1,8-$M33))),"")</f>
        <v>45384</v>
      </c>
      <c r="X33" s="30">
        <f>IFERROR(IF(COUNTIF('Holiday Dates'!$A:$A,DATE($S$1,X$1,1+7*$D33)-WEEKDAY(DATE($S$1,X$1,8-$M33)))&gt;=1,IF($D33&gt;=3,DATE($S$1,X$1,1+7*($D33-1)-WEEKDAY(DATE($S$1,X$1,8-$M33))),DATE($S$1,X$1,1+7*($D33+1)-WEEKDAY(DATE($S$1,X$1,8-$M33)))),DATE($S$1,X$1,1+7*$D33)-WEEKDAY(DATE($S$1,X$1,8-$M33))),"")</f>
        <v>45419</v>
      </c>
      <c r="Y33" s="30">
        <f>IFERROR(IF(COUNTIF('Holiday Dates'!$A:$A,DATE($S$1,Y$1,1+7*$D33)-WEEKDAY(DATE($S$1,Y$1,8-$M33)))&gt;=1,IF($D33&gt;=3,DATE($S$1,Y$1,1+7*($D33-1)-WEEKDAY(DATE($S$1,Y$1,8-$M33))),DATE($S$1,Y$1,1+7*($D33+1)-WEEKDAY(DATE($S$1,Y$1,8-$M33)))),DATE($S$1,Y$1,1+7*$D33)-WEEKDAY(DATE($S$1,Y$1,8-$M33))),"")</f>
        <v>45447</v>
      </c>
      <c r="Z33" s="30">
        <f>IFERROR(IF(COUNTIF('Holiday Dates'!$A:$A,DATE($S$1,Z$1,1+7*$D33)-WEEKDAY(DATE($S$1,Z$1,8-$M33)))&gt;=1,IF($D33&gt;=3,DATE($S$1,Z$1,1+7*($D33-1)-WEEKDAY(DATE($S$1,Z$1,8-$M33))),DATE($S$1,Z$1,1+7*($D33+1)-WEEKDAY(DATE($S$1,Z$1,8-$M33)))),DATE($S$1,Z$1,1+7*$D33)-WEEKDAY(DATE($S$1,Z$1,8-$M33))),"")</f>
        <v>45475</v>
      </c>
    </row>
    <row r="34" spans="1:26" customFormat="1" ht="15" customHeight="1" x14ac:dyDescent="0.25">
      <c r="A34" s="3">
        <v>770031</v>
      </c>
      <c r="B34" s="1" t="s">
        <v>1472</v>
      </c>
      <c r="C34" s="1" t="str">
        <f>VLOOKUP($A34,[1]Sheet_One!$B:$W,7,FALSE)</f>
        <v>BRANFORD</v>
      </c>
      <c r="D34" s="10">
        <v>3</v>
      </c>
      <c r="E34" s="1"/>
      <c r="F34" s="3" t="str">
        <f>VLOOKUP($A34,[1]Sheet_One!$B:$W,6,FALSE)</f>
        <v>185 DAMASCUS RD</v>
      </c>
      <c r="G34" s="3" t="str">
        <f>VLOOKUP($A34,[1]Sheet_One!$B:$W,7,FALSE)</f>
        <v>BRANFORD</v>
      </c>
      <c r="H34" s="3" t="str">
        <f>VLOOKUP($A34,[1]Sheet_One!$B:$W,8,FALSE)</f>
        <v>CT</v>
      </c>
      <c r="I34" s="3" t="str">
        <f>VLOOKUP($A34,[1]Sheet_One!$B:$W,9,FALSE)</f>
        <v>06405</v>
      </c>
      <c r="J34" s="47">
        <f>IFERROR(VLOOKUP(A34,'[3]KPI Trend by Chain - 171 or 173'!$A:$E,5,FALSE),VLOOKUP(A34,'[4]KPI Trend by Chain - 171 '!$A:$E,5,FALSE))</f>
        <v>36.6</v>
      </c>
      <c r="K34" s="4" t="str">
        <f>IFERROR(VLOOKUP(A34,'Location Substitution table'!B:D,3,FALSE),"")</f>
        <v/>
      </c>
      <c r="L34" s="9" t="str">
        <f>IFERROR(VLOOKUP($A34,[1]Sheet_One!$B:$W,5,FALSE),"")</f>
        <v>T</v>
      </c>
      <c r="M34" s="9">
        <f>IFERROR(MATCH(L34,{"U","M","T","W","R","F","S"},0),"")</f>
        <v>3</v>
      </c>
      <c r="N34" s="26">
        <f>IFERROR(IF(COUNTIF('Holiday Dates'!$A:$A,DATE($M$1,N$1,1+7*$D34)-WEEKDAY(DATE($M$1,N$1,8-$M34)))&gt;=1,IF($D34&gt;=3,DATE($M$1,N$1,1+7*($D34-1)-WEEKDAY(DATE($M$1,N$1,8-$M34))),DATE($M$1,N$1,1+7*($D34+1)-WEEKDAY(DATE($M$1,N$1,8-$M34)))),DATE($M$1,N$1,1+7*$D34)-WEEKDAY(DATE($M$1,N$1,8-$M34))),"")</f>
        <v>45153</v>
      </c>
      <c r="O34" s="26">
        <f>IFERROR(IF(COUNTIF('Holiday Dates'!$A:$A,DATE($M$1,O$1,1+7*$D34)-WEEKDAY(DATE($M$1,O$1,8-$M34)))&gt;=1,IF($D34&gt;=3,DATE($M$1,O$1,1+7*($D34-1)-WEEKDAY(DATE($M$1,O$1,8-$M34))),DATE($M$1,O$1,1+7*($D34+1)-WEEKDAY(DATE($M$1,O$1,8-$M34)))),DATE($M$1,O$1,1+7*$D34)-WEEKDAY(DATE($M$1,O$1,8-$M34))),"")</f>
        <v>45188</v>
      </c>
      <c r="P34" s="26">
        <f>IFERROR(IF(COUNTIF('Holiday Dates'!$A:$A,DATE($M$1,P$1,1+7*$D34)-WEEKDAY(DATE($M$1,P$1,8-$M34)))&gt;=1,IF($D34&gt;=3,DATE($M$1,P$1,1+7*($D34-1)-WEEKDAY(DATE($M$1,P$1,8-$M34))),DATE($M$1,P$1,1+7*($D34+1)-WEEKDAY(DATE($M$1,P$1,8-$M34)))),DATE($M$1,P$1,1+7*$D34)-WEEKDAY(DATE($M$1,P$1,8-$M34))),"")</f>
        <v>45216</v>
      </c>
      <c r="Q34" s="26">
        <f>IFERROR(IF(COUNTIF('Holiday Dates'!$A:$A,DATE($M$1,Q$1,1+7*$D34)-WEEKDAY(DATE($M$1,Q$1,8-$M34)))&gt;=1,IF($D34&gt;=3,DATE($M$1,Q$1,1+7*($D34-1)-WEEKDAY(DATE($M$1,Q$1,8-$M34))),DATE($M$1,Q$1,1+7*($D34+1)-WEEKDAY(DATE($M$1,Q$1,8-$M34)))),DATE($M$1,Q$1,1+7*$D34)-WEEKDAY(DATE($M$1,Q$1,8-$M34))),"")</f>
        <v>45251</v>
      </c>
      <c r="R34" s="26">
        <f>IFERROR(IF(COUNTIF('Holiday Dates'!$A:$A,DATE($M$1,R$1,1+7*$D34)-WEEKDAY(DATE($M$1,R$1,8-$M34)))&gt;=1,IF($D34&gt;=3,DATE($M$1,R$1,1+7*($D34-1)-WEEKDAY(DATE($M$1,R$1,8-$M34))),DATE($M$1,R$1,1+7*($D34+1)-WEEKDAY(DATE($M$1,R$1,8-$M34)))),DATE($M$1,R$1,1+7*$D34)-WEEKDAY(DATE($M$1,R$1,8-$M34))),"")</f>
        <v>45279</v>
      </c>
      <c r="S34" s="30"/>
      <c r="T34" s="30">
        <f>IFERROR(IF(COUNTIF('Holiday Dates'!$A:$A,DATE($S$1,T$1,1+7*$D34)-WEEKDAY(DATE($S$1,T$1,8-$M34)))&gt;=1,IF($D34&gt;=3,DATE($S$1,T$1,1+7*($D34-1)-WEEKDAY(DATE($S$1,T$1,8-$M34))),DATE($S$1,T$1,1+7*($D34+1)-WEEKDAY(DATE($S$1,T$1,8-$M34)))),DATE($S$1,T$1,1+7*$D34)-WEEKDAY(DATE($S$1,T$1,8-$M34))),"")</f>
        <v>45307</v>
      </c>
      <c r="U34" s="30">
        <f>IFERROR(IF(COUNTIF('Holiday Dates'!$A:$A,DATE($S$1,U$1,1+7*$D34)-WEEKDAY(DATE($S$1,U$1,8-$M34)))&gt;=1,IF($D34&gt;=3,DATE($S$1,U$1,1+7*($D34-1)-WEEKDAY(DATE($S$1,U$1,8-$M34))),DATE($S$1,U$1,1+7*($D34+1)-WEEKDAY(DATE($S$1,U$1,8-$M34)))),DATE($S$1,U$1,1+7*$D34)-WEEKDAY(DATE($S$1,U$1,8-$M34))),"")</f>
        <v>45335</v>
      </c>
      <c r="V34" s="30">
        <f>IFERROR(IF(COUNTIF('Holiday Dates'!$A:$A,DATE($S$1,V$1,1+7*$D34)-WEEKDAY(DATE($S$1,V$1,8-$M34)))&gt;=1,IF($D34&gt;=3,DATE($S$1,V$1,1+7*($D34-1)-WEEKDAY(DATE($S$1,V$1,8-$M34))),DATE($S$1,V$1,1+7*($D34+1)-WEEKDAY(DATE($S$1,V$1,8-$M34)))),DATE($S$1,V$1,1+7*$D34)-WEEKDAY(DATE($S$1,V$1,8-$M34))),"")</f>
        <v>45370</v>
      </c>
      <c r="W34" s="30">
        <f>IFERROR(IF(COUNTIF('Holiday Dates'!$A:$A,DATE($S$1,W$1,1+7*$D34)-WEEKDAY(DATE($S$1,W$1,8-$M34)))&gt;=1,IF($D34&gt;=3,DATE($S$1,W$1,1+7*($D34-1)-WEEKDAY(DATE($S$1,W$1,8-$M34))),DATE($S$1,W$1,1+7*($D34+1)-WEEKDAY(DATE($S$1,W$1,8-$M34)))),DATE($S$1,W$1,1+7*$D34)-WEEKDAY(DATE($S$1,W$1,8-$M34))),"")</f>
        <v>45398</v>
      </c>
      <c r="X34" s="30">
        <f>IFERROR(IF(COUNTIF('Holiday Dates'!$A:$A,DATE($S$1,X$1,1+7*$D34)-WEEKDAY(DATE($S$1,X$1,8-$M34)))&gt;=1,IF($D34&gt;=3,DATE($S$1,X$1,1+7*($D34-1)-WEEKDAY(DATE($S$1,X$1,8-$M34))),DATE($S$1,X$1,1+7*($D34+1)-WEEKDAY(DATE($S$1,X$1,8-$M34)))),DATE($S$1,X$1,1+7*$D34)-WEEKDAY(DATE($S$1,X$1,8-$M34))),"")</f>
        <v>45433</v>
      </c>
      <c r="Y34" s="30">
        <f>IFERROR(IF(COUNTIF('Holiday Dates'!$A:$A,DATE($S$1,Y$1,1+7*$D34)-WEEKDAY(DATE($S$1,Y$1,8-$M34)))&gt;=1,IF($D34&gt;=3,DATE($S$1,Y$1,1+7*($D34-1)-WEEKDAY(DATE($S$1,Y$1,8-$M34))),DATE($S$1,Y$1,1+7*($D34+1)-WEEKDAY(DATE($S$1,Y$1,8-$M34)))),DATE($S$1,Y$1,1+7*$D34)-WEEKDAY(DATE($S$1,Y$1,8-$M34))),"")</f>
        <v>45461</v>
      </c>
      <c r="Z34" s="30">
        <f>IFERROR(IF(COUNTIF('Holiday Dates'!$A:$A,DATE($S$1,Z$1,1+7*$D34)-WEEKDAY(DATE($S$1,Z$1,8-$M34)))&gt;=1,IF($D34&gt;=3,DATE($S$1,Z$1,1+7*($D34-1)-WEEKDAY(DATE($S$1,Z$1,8-$M34))),DATE($S$1,Z$1,1+7*($D34+1)-WEEKDAY(DATE($S$1,Z$1,8-$M34)))),DATE($S$1,Z$1,1+7*$D34)-WEEKDAY(DATE($S$1,Z$1,8-$M34))),"")</f>
        <v>45489</v>
      </c>
    </row>
    <row r="35" spans="1:26" customFormat="1" ht="15" customHeight="1" x14ac:dyDescent="0.25">
      <c r="A35" s="3">
        <v>770032</v>
      </c>
      <c r="B35" s="1" t="s">
        <v>618</v>
      </c>
      <c r="C35" s="1" t="str">
        <f>VLOOKUP($A35,[1]Sheet_One!$B:$W,7,FALSE)</f>
        <v>BRIDGEPORT</v>
      </c>
      <c r="D35" s="10">
        <f>IFERROR(VLOOKUP(A35,[2]Sheet1!$A:$AA,27,FALSE),"")</f>
        <v>4</v>
      </c>
      <c r="E35" s="1"/>
      <c r="F35" s="3" t="str">
        <f>VLOOKUP($A35,[1]Sheet_One!$B:$W,6,FALSE)</f>
        <v>401 KOSSUTH ST</v>
      </c>
      <c r="G35" s="3" t="str">
        <f>VLOOKUP($A35,[1]Sheet_One!$B:$W,7,FALSE)</f>
        <v>BRIDGEPORT</v>
      </c>
      <c r="H35" s="3" t="str">
        <f>VLOOKUP($A35,[1]Sheet_One!$B:$W,8,FALSE)</f>
        <v>CT</v>
      </c>
      <c r="I35" s="3" t="str">
        <f>VLOOKUP($A35,[1]Sheet_One!$B:$W,9,FALSE)</f>
        <v>06608</v>
      </c>
      <c r="J35" s="47">
        <f>IFERROR(VLOOKUP(A35,'[3]KPI Trend by Chain - 171 or 173'!$A:$E,5,FALSE),VLOOKUP(A35,'[4]KPI Trend by Chain - 171 '!$A:$E,5,FALSE))</f>
        <v>18</v>
      </c>
      <c r="K35" s="4" t="str">
        <f>IFERROR(VLOOKUP(A35,'Location Substitution table'!B:D,3,FALSE),"")</f>
        <v/>
      </c>
      <c r="L35" s="9" t="str">
        <f>IFERROR(VLOOKUP($A35,[1]Sheet_One!$B:$W,5,FALSE),"")</f>
        <v>F</v>
      </c>
      <c r="M35" s="9">
        <f>IFERROR(MATCH(L35,{"U","M","T","W","R","F","S"},0),"")</f>
        <v>6</v>
      </c>
      <c r="N35" s="26">
        <f>IFERROR(IF(COUNTIF('Holiday Dates'!$A:$A,DATE($M$1,N$1,1+7*$D35)-WEEKDAY(DATE($M$1,N$1,8-$M35)))&gt;=1,IF($D35&gt;=3,DATE($M$1,N$1,1+7*($D35-1)-WEEKDAY(DATE($M$1,N$1,8-$M35))),DATE($M$1,N$1,1+7*($D35+1)-WEEKDAY(DATE($M$1,N$1,8-$M35)))),DATE($M$1,N$1,1+7*$D35)-WEEKDAY(DATE($M$1,N$1,8-$M35))),"")</f>
        <v>45163</v>
      </c>
      <c r="O35" s="26">
        <f>IFERROR(IF(COUNTIF('Holiday Dates'!$A:$A,DATE($M$1,O$1,1+7*$D35)-WEEKDAY(DATE($M$1,O$1,8-$M35)))&gt;=1,IF($D35&gt;=3,DATE($M$1,O$1,1+7*($D35-1)-WEEKDAY(DATE($M$1,O$1,8-$M35))),DATE($M$1,O$1,1+7*($D35+1)-WEEKDAY(DATE($M$1,O$1,8-$M35)))),DATE($M$1,O$1,1+7*$D35)-WEEKDAY(DATE($M$1,O$1,8-$M35))),"")</f>
        <v>45191</v>
      </c>
      <c r="P35" s="26">
        <f>IFERROR(IF(COUNTIF('Holiday Dates'!$A:$A,DATE($M$1,P$1,1+7*$D35)-WEEKDAY(DATE($M$1,P$1,8-$M35)))&gt;=1,IF($D35&gt;=3,DATE($M$1,P$1,1+7*($D35-1)-WEEKDAY(DATE($M$1,P$1,8-$M35))),DATE($M$1,P$1,1+7*($D35+1)-WEEKDAY(DATE($M$1,P$1,8-$M35)))),DATE($M$1,P$1,1+7*$D35)-WEEKDAY(DATE($M$1,P$1,8-$M35))),"")</f>
        <v>45226</v>
      </c>
      <c r="Q35" s="26">
        <f>IFERROR(IF(COUNTIF('Holiday Dates'!$A:$A,DATE($M$1,Q$1,1+7*$D35)-WEEKDAY(DATE($M$1,Q$1,8-$M35)))&gt;=1,IF($D35&gt;=3,DATE($M$1,Q$1,1+7*($D35-1)-WEEKDAY(DATE($M$1,Q$1,8-$M35))),DATE($M$1,Q$1,1+7*($D35+1)-WEEKDAY(DATE($M$1,Q$1,8-$M35)))),DATE($M$1,Q$1,1+7*$D35)-WEEKDAY(DATE($M$1,Q$1,8-$M35))),"")</f>
        <v>45247</v>
      </c>
      <c r="R35" s="26">
        <f>IFERROR(IF(COUNTIF('Holiday Dates'!$A:$A,DATE($M$1,R$1,1+7*$D35)-WEEKDAY(DATE($M$1,R$1,8-$M35)))&gt;=1,IF($D35&gt;=3,DATE($M$1,R$1,1+7*($D35-1)-WEEKDAY(DATE($M$1,R$1,8-$M35))),DATE($M$1,R$1,1+7*($D35+1)-WEEKDAY(DATE($M$1,R$1,8-$M35)))),DATE($M$1,R$1,1+7*$D35)-WEEKDAY(DATE($M$1,R$1,8-$M35))),"")</f>
        <v>45275</v>
      </c>
      <c r="S35" s="30"/>
      <c r="T35" s="30">
        <f>IFERROR(IF(COUNTIF('Holiday Dates'!$A:$A,DATE($S$1,T$1,1+7*$D35)-WEEKDAY(DATE($S$1,T$1,8-$M35)))&gt;=1,IF($D35&gt;=3,DATE($S$1,T$1,1+7*($D35-1)-WEEKDAY(DATE($S$1,T$1,8-$M35))),DATE($S$1,T$1,1+7*($D35+1)-WEEKDAY(DATE($S$1,T$1,8-$M35)))),DATE($S$1,T$1,1+7*$D35)-WEEKDAY(DATE($S$1,T$1,8-$M35))),"")</f>
        <v>45317</v>
      </c>
      <c r="U35" s="30">
        <f>IFERROR(IF(COUNTIF('Holiday Dates'!$A:$A,DATE($S$1,U$1,1+7*$D35)-WEEKDAY(DATE($S$1,U$1,8-$M35)))&gt;=1,IF($D35&gt;=3,DATE($S$1,U$1,1+7*($D35-1)-WEEKDAY(DATE($S$1,U$1,8-$M35))),DATE($S$1,U$1,1+7*($D35+1)-WEEKDAY(DATE($S$1,U$1,8-$M35)))),DATE($S$1,U$1,1+7*$D35)-WEEKDAY(DATE($S$1,U$1,8-$M35))),"")</f>
        <v>45345</v>
      </c>
      <c r="V35" s="30">
        <f>IFERROR(IF(COUNTIF('Holiday Dates'!$A:$A,DATE($S$1,V$1,1+7*$D35)-WEEKDAY(DATE($S$1,V$1,8-$M35)))&gt;=1,IF($D35&gt;=3,DATE($S$1,V$1,1+7*($D35-1)-WEEKDAY(DATE($S$1,V$1,8-$M35))),DATE($S$1,V$1,1+7*($D35+1)-WEEKDAY(DATE($S$1,V$1,8-$M35)))),DATE($S$1,V$1,1+7*$D35)-WEEKDAY(DATE($S$1,V$1,8-$M35))),"")</f>
        <v>45373</v>
      </c>
      <c r="W35" s="30">
        <f>IFERROR(IF(COUNTIF('Holiday Dates'!$A:$A,DATE($S$1,W$1,1+7*$D35)-WEEKDAY(DATE($S$1,W$1,8-$M35)))&gt;=1,IF($D35&gt;=3,DATE($S$1,W$1,1+7*($D35-1)-WEEKDAY(DATE($S$1,W$1,8-$M35))),DATE($S$1,W$1,1+7*($D35+1)-WEEKDAY(DATE($S$1,W$1,8-$M35)))),DATE($S$1,W$1,1+7*$D35)-WEEKDAY(DATE($S$1,W$1,8-$M35))),"")</f>
        <v>45408</v>
      </c>
      <c r="X35" s="30">
        <f>IFERROR(IF(COUNTIF('Holiday Dates'!$A:$A,DATE($S$1,X$1,1+7*$D35)-WEEKDAY(DATE($S$1,X$1,8-$M35)))&gt;=1,IF($D35&gt;=3,DATE($S$1,X$1,1+7*($D35-1)-WEEKDAY(DATE($S$1,X$1,8-$M35))),DATE($S$1,X$1,1+7*($D35+1)-WEEKDAY(DATE($S$1,X$1,8-$M35)))),DATE($S$1,X$1,1+7*$D35)-WEEKDAY(DATE($S$1,X$1,8-$M35))),"")</f>
        <v>45436</v>
      </c>
      <c r="Y35" s="30">
        <f>IFERROR(IF(COUNTIF('Holiday Dates'!$A:$A,DATE($S$1,Y$1,1+7*$D35)-WEEKDAY(DATE($S$1,Y$1,8-$M35)))&gt;=1,IF($D35&gt;=3,DATE($S$1,Y$1,1+7*($D35-1)-WEEKDAY(DATE($S$1,Y$1,8-$M35))),DATE($S$1,Y$1,1+7*($D35+1)-WEEKDAY(DATE($S$1,Y$1,8-$M35)))),DATE($S$1,Y$1,1+7*$D35)-WEEKDAY(DATE($S$1,Y$1,8-$M35))),"")</f>
        <v>45471</v>
      </c>
      <c r="Z35" s="30">
        <f>IFERROR(IF(COUNTIF('Holiday Dates'!$A:$A,DATE($S$1,Z$1,1+7*$D35)-WEEKDAY(DATE($S$1,Z$1,8-$M35)))&gt;=1,IF($D35&gt;=3,DATE($S$1,Z$1,1+7*($D35-1)-WEEKDAY(DATE($S$1,Z$1,8-$M35))),DATE($S$1,Z$1,1+7*($D35+1)-WEEKDAY(DATE($S$1,Z$1,8-$M35)))),DATE($S$1,Z$1,1+7*$D35)-WEEKDAY(DATE($S$1,Z$1,8-$M35))),"")</f>
        <v>45499</v>
      </c>
    </row>
    <row r="36" spans="1:26" customFormat="1" ht="15" customHeight="1" x14ac:dyDescent="0.25">
      <c r="A36" s="3">
        <v>770033</v>
      </c>
      <c r="B36" s="1" t="s">
        <v>1603</v>
      </c>
      <c r="C36" s="1" t="str">
        <f>VLOOKUP($A36,[1]Sheet_One!$B:$W,7,FALSE)</f>
        <v>BRIDGEPORT</v>
      </c>
      <c r="D36" s="10">
        <f>IFERROR(VLOOKUP(A36,[2]Sheet1!$A:$AA,27,FALSE),"")</f>
        <v>3</v>
      </c>
      <c r="E36" s="1"/>
      <c r="F36" s="3" t="str">
        <f>VLOOKUP($A36,[1]Sheet_One!$B:$W,6,FALSE)</f>
        <v>655 STILLMAN ST</v>
      </c>
      <c r="G36" s="3" t="str">
        <f>VLOOKUP($A36,[1]Sheet_One!$B:$W,7,FALSE)</f>
        <v>BRIDGEPORT</v>
      </c>
      <c r="H36" s="3" t="str">
        <f>VLOOKUP($A36,[1]Sheet_One!$B:$W,8,FALSE)</f>
        <v>CT</v>
      </c>
      <c r="I36" s="3" t="str">
        <f>VLOOKUP($A36,[1]Sheet_One!$B:$W,9,FALSE)</f>
        <v>06608</v>
      </c>
      <c r="J36" s="47">
        <f>IFERROR(VLOOKUP(A36,'[3]KPI Trend by Chain - 171 or 173'!$A:$E,5,FALSE),VLOOKUP(A36,'[4]KPI Trend by Chain - 171 '!$A:$E,5,FALSE))</f>
        <v>93.2222222222222</v>
      </c>
      <c r="K36" s="4" t="str">
        <f>IFERROR(VLOOKUP(A36,'Location Substitution table'!B:D,3,FALSE),"")</f>
        <v/>
      </c>
      <c r="L36" s="9" t="str">
        <f>IFERROR(VLOOKUP($A36,[1]Sheet_One!$B:$W,5,FALSE),"")</f>
        <v>F</v>
      </c>
      <c r="M36" s="9">
        <f>IFERROR(MATCH(L36,{"U","M","T","W","R","F","S"},0),"")</f>
        <v>6</v>
      </c>
      <c r="N36" s="26">
        <f>IFERROR(IF(COUNTIF('Holiday Dates'!$A:$A,DATE($M$1,N$1,1+7*$D36)-WEEKDAY(DATE($M$1,N$1,8-$M36)))&gt;=1,IF($D36&gt;=3,DATE($M$1,N$1,1+7*($D36-1)-WEEKDAY(DATE($M$1,N$1,8-$M36))),DATE($M$1,N$1,1+7*($D36+1)-WEEKDAY(DATE($M$1,N$1,8-$M36)))),DATE($M$1,N$1,1+7*$D36)-WEEKDAY(DATE($M$1,N$1,8-$M36))),"")</f>
        <v>45156</v>
      </c>
      <c r="O36" s="26">
        <f>IFERROR(IF(COUNTIF('Holiday Dates'!$A:$A,DATE($M$1,O$1,1+7*$D36)-WEEKDAY(DATE($M$1,O$1,8-$M36)))&gt;=1,IF($D36&gt;=3,DATE($M$1,O$1,1+7*($D36-1)-WEEKDAY(DATE($M$1,O$1,8-$M36))),DATE($M$1,O$1,1+7*($D36+1)-WEEKDAY(DATE($M$1,O$1,8-$M36)))),DATE($M$1,O$1,1+7*$D36)-WEEKDAY(DATE($M$1,O$1,8-$M36))),"")</f>
        <v>45177</v>
      </c>
      <c r="P36" s="26">
        <f>IFERROR(IF(COUNTIF('Holiday Dates'!$A:$A,DATE($M$1,P$1,1+7*$D36)-WEEKDAY(DATE($M$1,P$1,8-$M36)))&gt;=1,IF($D36&gt;=3,DATE($M$1,P$1,1+7*($D36-1)-WEEKDAY(DATE($M$1,P$1,8-$M36))),DATE($M$1,P$1,1+7*($D36+1)-WEEKDAY(DATE($M$1,P$1,8-$M36)))),DATE($M$1,P$1,1+7*$D36)-WEEKDAY(DATE($M$1,P$1,8-$M36))),"")</f>
        <v>45219</v>
      </c>
      <c r="Q36" s="26">
        <f>IFERROR(IF(COUNTIF('Holiday Dates'!$A:$A,DATE($M$1,Q$1,1+7*$D36)-WEEKDAY(DATE($M$1,Q$1,8-$M36)))&gt;=1,IF($D36&gt;=3,DATE($M$1,Q$1,1+7*($D36-1)-WEEKDAY(DATE($M$1,Q$1,8-$M36))),DATE($M$1,Q$1,1+7*($D36+1)-WEEKDAY(DATE($M$1,Q$1,8-$M36)))),DATE($M$1,Q$1,1+7*$D36)-WEEKDAY(DATE($M$1,Q$1,8-$M36))),"")</f>
        <v>45247</v>
      </c>
      <c r="R36" s="26">
        <f>IFERROR(IF(COUNTIF('Holiday Dates'!$A:$A,DATE($M$1,R$1,1+7*$D36)-WEEKDAY(DATE($M$1,R$1,8-$M36)))&gt;=1,IF($D36&gt;=3,DATE($M$1,R$1,1+7*($D36-1)-WEEKDAY(DATE($M$1,R$1,8-$M36))),DATE($M$1,R$1,1+7*($D36+1)-WEEKDAY(DATE($M$1,R$1,8-$M36)))),DATE($M$1,R$1,1+7*$D36)-WEEKDAY(DATE($M$1,R$1,8-$M36))),"")</f>
        <v>45275</v>
      </c>
      <c r="S36" s="30"/>
      <c r="T36" s="30">
        <f>IFERROR(IF(COUNTIF('Holiday Dates'!$A:$A,DATE($S$1,T$1,1+7*$D36)-WEEKDAY(DATE($S$1,T$1,8-$M36)))&gt;=1,IF($D36&gt;=3,DATE($S$1,T$1,1+7*($D36-1)-WEEKDAY(DATE($S$1,T$1,8-$M36))),DATE($S$1,T$1,1+7*($D36+1)-WEEKDAY(DATE($S$1,T$1,8-$M36)))),DATE($S$1,T$1,1+7*$D36)-WEEKDAY(DATE($S$1,T$1,8-$M36))),"")</f>
        <v>45310</v>
      </c>
      <c r="U36" s="30">
        <f>IFERROR(IF(COUNTIF('Holiday Dates'!$A:$A,DATE($S$1,U$1,1+7*$D36)-WEEKDAY(DATE($S$1,U$1,8-$M36)))&gt;=1,IF($D36&gt;=3,DATE($S$1,U$1,1+7*($D36-1)-WEEKDAY(DATE($S$1,U$1,8-$M36))),DATE($S$1,U$1,1+7*($D36+1)-WEEKDAY(DATE($S$1,U$1,8-$M36)))),DATE($S$1,U$1,1+7*$D36)-WEEKDAY(DATE($S$1,U$1,8-$M36))),"")</f>
        <v>45338</v>
      </c>
      <c r="V36" s="30">
        <f>IFERROR(IF(COUNTIF('Holiday Dates'!$A:$A,DATE($S$1,V$1,1+7*$D36)-WEEKDAY(DATE($S$1,V$1,8-$M36)))&gt;=1,IF($D36&gt;=3,DATE($S$1,V$1,1+7*($D36-1)-WEEKDAY(DATE($S$1,V$1,8-$M36))),DATE($S$1,V$1,1+7*($D36+1)-WEEKDAY(DATE($S$1,V$1,8-$M36)))),DATE($S$1,V$1,1+7*$D36)-WEEKDAY(DATE($S$1,V$1,8-$M36))),"")</f>
        <v>45366</v>
      </c>
      <c r="W36" s="30">
        <f>IFERROR(IF(COUNTIF('Holiday Dates'!$A:$A,DATE($S$1,W$1,1+7*$D36)-WEEKDAY(DATE($S$1,W$1,8-$M36)))&gt;=1,IF($D36&gt;=3,DATE($S$1,W$1,1+7*($D36-1)-WEEKDAY(DATE($S$1,W$1,8-$M36))),DATE($S$1,W$1,1+7*($D36+1)-WEEKDAY(DATE($S$1,W$1,8-$M36)))),DATE($S$1,W$1,1+7*$D36)-WEEKDAY(DATE($S$1,W$1,8-$M36))),"")</f>
        <v>45401</v>
      </c>
      <c r="X36" s="30">
        <f>IFERROR(IF(COUNTIF('Holiday Dates'!$A:$A,DATE($S$1,X$1,1+7*$D36)-WEEKDAY(DATE($S$1,X$1,8-$M36)))&gt;=1,IF($D36&gt;=3,DATE($S$1,X$1,1+7*($D36-1)-WEEKDAY(DATE($S$1,X$1,8-$M36))),DATE($S$1,X$1,1+7*($D36+1)-WEEKDAY(DATE($S$1,X$1,8-$M36)))),DATE($S$1,X$1,1+7*$D36)-WEEKDAY(DATE($S$1,X$1,8-$M36))),"")</f>
        <v>45429</v>
      </c>
      <c r="Y36" s="30">
        <f>IFERROR(IF(COUNTIF('Holiday Dates'!$A:$A,DATE($S$1,Y$1,1+7*$D36)-WEEKDAY(DATE($S$1,Y$1,8-$M36)))&gt;=1,IF($D36&gt;=3,DATE($S$1,Y$1,1+7*($D36-1)-WEEKDAY(DATE($S$1,Y$1,8-$M36))),DATE($S$1,Y$1,1+7*($D36+1)-WEEKDAY(DATE($S$1,Y$1,8-$M36)))),DATE($S$1,Y$1,1+7*$D36)-WEEKDAY(DATE($S$1,Y$1,8-$M36))),"")</f>
        <v>45464</v>
      </c>
      <c r="Z36" s="30">
        <f>IFERROR(IF(COUNTIF('Holiday Dates'!$A:$A,DATE($S$1,Z$1,1+7*$D36)-WEEKDAY(DATE($S$1,Z$1,8-$M36)))&gt;=1,IF($D36&gt;=3,DATE($S$1,Z$1,1+7*($D36-1)-WEEKDAY(DATE($S$1,Z$1,8-$M36))),DATE($S$1,Z$1,1+7*($D36+1)-WEEKDAY(DATE($S$1,Z$1,8-$M36)))),DATE($S$1,Z$1,1+7*$D36)-WEEKDAY(DATE($S$1,Z$1,8-$M36))),"")</f>
        <v>45492</v>
      </c>
    </row>
    <row r="37" spans="1:26" customFormat="1" ht="15" customHeight="1" x14ac:dyDescent="0.25">
      <c r="A37" s="3">
        <v>770034</v>
      </c>
      <c r="B37" s="1" t="s">
        <v>1636</v>
      </c>
      <c r="C37" s="1" t="str">
        <f>VLOOKUP($A37,[1]Sheet_One!$B:$W,7,FALSE)</f>
        <v>BRIDGEPORT</v>
      </c>
      <c r="D37" s="10">
        <v>1</v>
      </c>
      <c r="E37" s="1"/>
      <c r="F37" s="3" t="str">
        <f>VLOOKUP($A37,[1]Sheet_One!$B:$W,6,FALSE)</f>
        <v>113 FEDERAL ST</v>
      </c>
      <c r="G37" s="3" t="str">
        <f>VLOOKUP($A37,[1]Sheet_One!$B:$W,7,FALSE)</f>
        <v>BRIDGEPORT</v>
      </c>
      <c r="H37" s="3" t="str">
        <f>VLOOKUP($A37,[1]Sheet_One!$B:$W,8,FALSE)</f>
        <v>CT</v>
      </c>
      <c r="I37" s="3" t="str">
        <f>VLOOKUP($A37,[1]Sheet_One!$B:$W,9,FALSE)</f>
        <v>06606</v>
      </c>
      <c r="J37" s="47">
        <f>IFERROR(VLOOKUP(A37,'[3]KPI Trend by Chain - 171 or 173'!$A:$E,5,FALSE),VLOOKUP(A37,'[4]KPI Trend by Chain - 171 '!$A:$E,5,FALSE))</f>
        <v>823.30769230769204</v>
      </c>
      <c r="K37" s="4">
        <f>IFERROR(VLOOKUP(A37,'Location Substitution table'!B:D,3,FALSE),"")</f>
        <v>260802</v>
      </c>
      <c r="L37" s="9" t="str">
        <f>IFERROR(VLOOKUP($A37,[1]Sheet_One!$B:$W,5,FALSE),"")</f>
        <v>T</v>
      </c>
      <c r="M37" s="9">
        <f>IFERROR(MATCH(L37,{"U","M","T","W","R","F","S"},0),"")</f>
        <v>3</v>
      </c>
      <c r="N37" s="26">
        <f>IFERROR(IF(COUNTIF('Holiday Dates'!$A:$A,DATE($M$1,N$1,1+7*$D37)-WEEKDAY(DATE($M$1,N$1,8-$M37)))&gt;=1,IF($D37&gt;=3,DATE($M$1,N$1,1+7*($D37-1)-WEEKDAY(DATE($M$1,N$1,8-$M37))),DATE($M$1,N$1,1+7*($D37+1)-WEEKDAY(DATE($M$1,N$1,8-$M37)))),DATE($M$1,N$1,1+7*$D37)-WEEKDAY(DATE($M$1,N$1,8-$M37))),"")</f>
        <v>45139</v>
      </c>
      <c r="O37" s="26">
        <f>IFERROR(IF(COUNTIF('Holiday Dates'!$A:$A,DATE($M$1,O$1,1+7*$D37)-WEEKDAY(DATE($M$1,O$1,8-$M37)))&gt;=1,IF($D37&gt;=3,DATE($M$1,O$1,1+7*($D37-1)-WEEKDAY(DATE($M$1,O$1,8-$M37))),DATE($M$1,O$1,1+7*($D37+1)-WEEKDAY(DATE($M$1,O$1,8-$M37)))),DATE($M$1,O$1,1+7*$D37)-WEEKDAY(DATE($M$1,O$1,8-$M37))),"")</f>
        <v>45174</v>
      </c>
      <c r="P37" s="26">
        <f>IFERROR(IF(COUNTIF('Holiday Dates'!$A:$A,DATE($M$1,P$1,1+7*$D37)-WEEKDAY(DATE($M$1,P$1,8-$M37)))&gt;=1,IF($D37&gt;=3,DATE($M$1,P$1,1+7*($D37-1)-WEEKDAY(DATE($M$1,P$1,8-$M37))),DATE($M$1,P$1,1+7*($D37+1)-WEEKDAY(DATE($M$1,P$1,8-$M37)))),DATE($M$1,P$1,1+7*$D37)-WEEKDAY(DATE($M$1,P$1,8-$M37))),"")</f>
        <v>45202</v>
      </c>
      <c r="Q37" s="26">
        <f>IFERROR(IF(COUNTIF('Holiday Dates'!$A:$A,DATE($M$1,Q$1,1+7*$D37)-WEEKDAY(DATE($M$1,Q$1,8-$M37)))&gt;=1,IF($D37&gt;=3,DATE($M$1,Q$1,1+7*($D37-1)-WEEKDAY(DATE($M$1,Q$1,8-$M37))),DATE($M$1,Q$1,1+7*($D37+1)-WEEKDAY(DATE($M$1,Q$1,8-$M37)))),DATE($M$1,Q$1,1+7*$D37)-WEEKDAY(DATE($M$1,Q$1,8-$M37))),"")</f>
        <v>45244</v>
      </c>
      <c r="R37" s="26">
        <f>IFERROR(IF(COUNTIF('Holiday Dates'!$A:$A,DATE($M$1,R$1,1+7*$D37)-WEEKDAY(DATE($M$1,R$1,8-$M37)))&gt;=1,IF($D37&gt;=3,DATE($M$1,R$1,1+7*($D37-1)-WEEKDAY(DATE($M$1,R$1,8-$M37))),DATE($M$1,R$1,1+7*($D37+1)-WEEKDAY(DATE($M$1,R$1,8-$M37)))),DATE($M$1,R$1,1+7*$D37)-WEEKDAY(DATE($M$1,R$1,8-$M37))),"")</f>
        <v>45265</v>
      </c>
      <c r="S37" s="30"/>
      <c r="T37" s="30">
        <f>IFERROR(IF(COUNTIF('Holiday Dates'!$A:$A,DATE($S$1,T$1,1+7*$D37)-WEEKDAY(DATE($S$1,T$1,8-$M37)))&gt;=1,IF($D37&gt;=3,DATE($S$1,T$1,1+7*($D37-1)-WEEKDAY(DATE($S$1,T$1,8-$M37))),DATE($S$1,T$1,1+7*($D37+1)-WEEKDAY(DATE($S$1,T$1,8-$M37)))),DATE($S$1,T$1,1+7*$D37)-WEEKDAY(DATE($S$1,T$1,8-$M37))),"")</f>
        <v>45293</v>
      </c>
      <c r="U37" s="30">
        <f>IFERROR(IF(COUNTIF('Holiday Dates'!$A:$A,DATE($S$1,U$1,1+7*$D37)-WEEKDAY(DATE($S$1,U$1,8-$M37)))&gt;=1,IF($D37&gt;=3,DATE($S$1,U$1,1+7*($D37-1)-WEEKDAY(DATE($S$1,U$1,8-$M37))),DATE($S$1,U$1,1+7*($D37+1)-WEEKDAY(DATE($S$1,U$1,8-$M37)))),DATE($S$1,U$1,1+7*$D37)-WEEKDAY(DATE($S$1,U$1,8-$M37))),"")</f>
        <v>45328</v>
      </c>
      <c r="V37" s="30">
        <f>IFERROR(IF(COUNTIF('Holiday Dates'!$A:$A,DATE($S$1,V$1,1+7*$D37)-WEEKDAY(DATE($S$1,V$1,8-$M37)))&gt;=1,IF($D37&gt;=3,DATE($S$1,V$1,1+7*($D37-1)-WEEKDAY(DATE($S$1,V$1,8-$M37))),DATE($S$1,V$1,1+7*($D37+1)-WEEKDAY(DATE($S$1,V$1,8-$M37)))),DATE($S$1,V$1,1+7*$D37)-WEEKDAY(DATE($S$1,V$1,8-$M37))),"")</f>
        <v>45356</v>
      </c>
      <c r="W37" s="30">
        <f>IFERROR(IF(COUNTIF('Holiday Dates'!$A:$A,DATE($S$1,W$1,1+7*$D37)-WEEKDAY(DATE($S$1,W$1,8-$M37)))&gt;=1,IF($D37&gt;=3,DATE($S$1,W$1,1+7*($D37-1)-WEEKDAY(DATE($S$1,W$1,8-$M37))),DATE($S$1,W$1,1+7*($D37+1)-WEEKDAY(DATE($S$1,W$1,8-$M37)))),DATE($S$1,W$1,1+7*$D37)-WEEKDAY(DATE($S$1,W$1,8-$M37))),"")</f>
        <v>45384</v>
      </c>
      <c r="X37" s="30">
        <f>IFERROR(IF(COUNTIF('Holiday Dates'!$A:$A,DATE($S$1,X$1,1+7*$D37)-WEEKDAY(DATE($S$1,X$1,8-$M37)))&gt;=1,IF($D37&gt;=3,DATE($S$1,X$1,1+7*($D37-1)-WEEKDAY(DATE($S$1,X$1,8-$M37))),DATE($S$1,X$1,1+7*($D37+1)-WEEKDAY(DATE($S$1,X$1,8-$M37)))),DATE($S$1,X$1,1+7*$D37)-WEEKDAY(DATE($S$1,X$1,8-$M37))),"")</f>
        <v>45419</v>
      </c>
      <c r="Y37" s="30">
        <f>IFERROR(IF(COUNTIF('Holiday Dates'!$A:$A,DATE($S$1,Y$1,1+7*$D37)-WEEKDAY(DATE($S$1,Y$1,8-$M37)))&gt;=1,IF($D37&gt;=3,DATE($S$1,Y$1,1+7*($D37-1)-WEEKDAY(DATE($S$1,Y$1,8-$M37))),DATE($S$1,Y$1,1+7*($D37+1)-WEEKDAY(DATE($S$1,Y$1,8-$M37)))),DATE($S$1,Y$1,1+7*$D37)-WEEKDAY(DATE($S$1,Y$1,8-$M37))),"")</f>
        <v>45447</v>
      </c>
      <c r="Z37" s="30">
        <f>IFERROR(IF(COUNTIF('Holiday Dates'!$A:$A,DATE($S$1,Z$1,1+7*$D37)-WEEKDAY(DATE($S$1,Z$1,8-$M37)))&gt;=1,IF($D37&gt;=3,DATE($S$1,Z$1,1+7*($D37-1)-WEEKDAY(DATE($S$1,Z$1,8-$M37))),DATE($S$1,Z$1,1+7*($D37+1)-WEEKDAY(DATE($S$1,Z$1,8-$M37)))),DATE($S$1,Z$1,1+7*$D37)-WEEKDAY(DATE($S$1,Z$1,8-$M37))),"")</f>
        <v>45475</v>
      </c>
    </row>
    <row r="38" spans="1:26" customFormat="1" ht="15" customHeight="1" x14ac:dyDescent="0.25">
      <c r="A38" s="3">
        <v>770035</v>
      </c>
      <c r="B38" s="1" t="s">
        <v>1289</v>
      </c>
      <c r="C38" s="1" t="str">
        <f>VLOOKUP($A38,[1]Sheet_One!$B:$W,7,FALSE)</f>
        <v>BRIDGEPORT</v>
      </c>
      <c r="D38" s="10">
        <f>IFERROR(VLOOKUP(A38,[2]Sheet1!$A:$AA,27,FALSE),"")</f>
        <v>1</v>
      </c>
      <c r="E38" s="1"/>
      <c r="F38" s="3" t="str">
        <f>VLOOKUP($A38,[1]Sheet_One!$B:$W,6,FALSE)</f>
        <v>500 PALISADE AVE</v>
      </c>
      <c r="G38" s="3" t="str">
        <f>VLOOKUP($A38,[1]Sheet_One!$B:$W,7,FALSE)</f>
        <v>BRIDGEPORT</v>
      </c>
      <c r="H38" s="3" t="str">
        <f>VLOOKUP($A38,[1]Sheet_One!$B:$W,8,FALSE)</f>
        <v>CT</v>
      </c>
      <c r="I38" s="3" t="str">
        <f>VLOOKUP($A38,[1]Sheet_One!$B:$W,9,FALSE)</f>
        <v>06610</v>
      </c>
      <c r="J38" s="47">
        <f>IFERROR(VLOOKUP(A38,'[3]KPI Trend by Chain - 171 or 173'!$A:$E,5,FALSE),VLOOKUP(A38,'[4]KPI Trend by Chain - 171 '!$A:$E,5,FALSE))</f>
        <v>28</v>
      </c>
      <c r="K38" s="4">
        <f>IFERROR(VLOOKUP(A38,'Location Substitution table'!B:D,3,FALSE),"")</f>
        <v>780002</v>
      </c>
      <c r="L38" s="9" t="str">
        <f>IFERROR(VLOOKUP($A38,[1]Sheet_One!$B:$W,5,FALSE),"")</f>
        <v>F</v>
      </c>
      <c r="M38" s="9">
        <f>IFERROR(MATCH(L38,{"U","M","T","W","R","F","S"},0),"")</f>
        <v>6</v>
      </c>
      <c r="N38" s="26">
        <f>IFERROR(IF(COUNTIF('Holiday Dates'!$A:$A,DATE($M$1,N$1,1+7*$D38)-WEEKDAY(DATE($M$1,N$1,8-$M38)))&gt;=1,IF($D38&gt;=3,DATE($M$1,N$1,1+7*($D38-1)-WEEKDAY(DATE($M$1,N$1,8-$M38))),DATE($M$1,N$1,1+7*($D38+1)-WEEKDAY(DATE($M$1,N$1,8-$M38)))),DATE($M$1,N$1,1+7*$D38)-WEEKDAY(DATE($M$1,N$1,8-$M38))),"")</f>
        <v>45142</v>
      </c>
      <c r="O38" s="26">
        <f>IFERROR(IF(COUNTIF('Holiday Dates'!$A:$A,DATE($M$1,O$1,1+7*$D38)-WEEKDAY(DATE($M$1,O$1,8-$M38)))&gt;=1,IF($D38&gt;=3,DATE($M$1,O$1,1+7*($D38-1)-WEEKDAY(DATE($M$1,O$1,8-$M38))),DATE($M$1,O$1,1+7*($D38+1)-WEEKDAY(DATE($M$1,O$1,8-$M38)))),DATE($M$1,O$1,1+7*$D38)-WEEKDAY(DATE($M$1,O$1,8-$M38))),"")</f>
        <v>45170</v>
      </c>
      <c r="P38" s="26">
        <f>IFERROR(IF(COUNTIF('Holiday Dates'!$A:$A,DATE($M$1,P$1,1+7*$D38)-WEEKDAY(DATE($M$1,P$1,8-$M38)))&gt;=1,IF($D38&gt;=3,DATE($M$1,P$1,1+7*($D38-1)-WEEKDAY(DATE($M$1,P$1,8-$M38))),DATE($M$1,P$1,1+7*($D38+1)-WEEKDAY(DATE($M$1,P$1,8-$M38)))),DATE($M$1,P$1,1+7*$D38)-WEEKDAY(DATE($M$1,P$1,8-$M38))),"")</f>
        <v>45205</v>
      </c>
      <c r="Q38" s="26">
        <f>IFERROR(IF(COUNTIF('Holiday Dates'!$A:$A,DATE($M$1,Q$1,1+7*$D38)-WEEKDAY(DATE($M$1,Q$1,8-$M38)))&gt;=1,IF($D38&gt;=3,DATE($M$1,Q$1,1+7*($D38-1)-WEEKDAY(DATE($M$1,Q$1,8-$M38))),DATE($M$1,Q$1,1+7*($D38+1)-WEEKDAY(DATE($M$1,Q$1,8-$M38)))),DATE($M$1,Q$1,1+7*$D38)-WEEKDAY(DATE($M$1,Q$1,8-$M38))),"")</f>
        <v>45233</v>
      </c>
      <c r="R38" s="26">
        <f>IFERROR(IF(COUNTIF('Holiday Dates'!$A:$A,DATE($M$1,R$1,1+7*$D38)-WEEKDAY(DATE($M$1,R$1,8-$M38)))&gt;=1,IF($D38&gt;=3,DATE($M$1,R$1,1+7*($D38-1)-WEEKDAY(DATE($M$1,R$1,8-$M38))),DATE($M$1,R$1,1+7*($D38+1)-WEEKDAY(DATE($M$1,R$1,8-$M38)))),DATE($M$1,R$1,1+7*$D38)-WEEKDAY(DATE($M$1,R$1,8-$M38))),"")</f>
        <v>45261</v>
      </c>
      <c r="S38" s="30"/>
      <c r="T38" s="30">
        <f>IFERROR(IF(COUNTIF('Holiday Dates'!$A:$A,DATE($S$1,T$1,1+7*$D38)-WEEKDAY(DATE($S$1,T$1,8-$M38)))&gt;=1,IF($D38&gt;=3,DATE($S$1,T$1,1+7*($D38-1)-WEEKDAY(DATE($S$1,T$1,8-$M38))),DATE($S$1,T$1,1+7*($D38+1)-WEEKDAY(DATE($S$1,T$1,8-$M38)))),DATE($S$1,T$1,1+7*$D38)-WEEKDAY(DATE($S$1,T$1,8-$M38))),"")</f>
        <v>45296</v>
      </c>
      <c r="U38" s="30">
        <f>IFERROR(IF(COUNTIF('Holiday Dates'!$A:$A,DATE($S$1,U$1,1+7*$D38)-WEEKDAY(DATE($S$1,U$1,8-$M38)))&gt;=1,IF($D38&gt;=3,DATE($S$1,U$1,1+7*($D38-1)-WEEKDAY(DATE($S$1,U$1,8-$M38))),DATE($S$1,U$1,1+7*($D38+1)-WEEKDAY(DATE($S$1,U$1,8-$M38)))),DATE($S$1,U$1,1+7*$D38)-WEEKDAY(DATE($S$1,U$1,8-$M38))),"")</f>
        <v>45324</v>
      </c>
      <c r="V38" s="30">
        <f>IFERROR(IF(COUNTIF('Holiday Dates'!$A:$A,DATE($S$1,V$1,1+7*$D38)-WEEKDAY(DATE($S$1,V$1,8-$M38)))&gt;=1,IF($D38&gt;=3,DATE($S$1,V$1,1+7*($D38-1)-WEEKDAY(DATE($S$1,V$1,8-$M38))),DATE($S$1,V$1,1+7*($D38+1)-WEEKDAY(DATE($S$1,V$1,8-$M38)))),DATE($S$1,V$1,1+7*$D38)-WEEKDAY(DATE($S$1,V$1,8-$M38))),"")</f>
        <v>45352</v>
      </c>
      <c r="W38" s="30">
        <v>45037</v>
      </c>
      <c r="X38" s="30">
        <f>IFERROR(IF(COUNTIF('Holiday Dates'!$A:$A,DATE($S$1,X$1,1+7*$D38)-WEEKDAY(DATE($S$1,X$1,8-$M38)))&gt;=1,IF($D38&gt;=3,DATE($S$1,X$1,1+7*($D38-1)-WEEKDAY(DATE($S$1,X$1,8-$M38))),DATE($S$1,X$1,1+7*($D38+1)-WEEKDAY(DATE($S$1,X$1,8-$M38)))),DATE($S$1,X$1,1+7*$D38)-WEEKDAY(DATE($S$1,X$1,8-$M38))),"")</f>
        <v>45415</v>
      </c>
      <c r="Y38" s="30">
        <f>IFERROR(IF(COUNTIF('Holiday Dates'!$A:$A,DATE($S$1,Y$1,1+7*$D38)-WEEKDAY(DATE($S$1,Y$1,8-$M38)))&gt;=1,IF($D38&gt;=3,DATE($S$1,Y$1,1+7*($D38-1)-WEEKDAY(DATE($S$1,Y$1,8-$M38))),DATE($S$1,Y$1,1+7*($D38+1)-WEEKDAY(DATE($S$1,Y$1,8-$M38)))),DATE($S$1,Y$1,1+7*$D38)-WEEKDAY(DATE($S$1,Y$1,8-$M38))),"")</f>
        <v>45450</v>
      </c>
      <c r="Z38" s="30">
        <f>IFERROR(IF(COUNTIF('Holiday Dates'!$A:$A,DATE($S$1,Z$1,1+7*$D38)-WEEKDAY(DATE($S$1,Z$1,8-$M38)))&gt;=1,IF($D38&gt;=3,DATE($S$1,Z$1,1+7*($D38-1)-WEEKDAY(DATE($S$1,Z$1,8-$M38))),DATE($S$1,Z$1,1+7*($D38+1)-WEEKDAY(DATE($S$1,Z$1,8-$M38)))),DATE($S$1,Z$1,1+7*$D38)-WEEKDAY(DATE($S$1,Z$1,8-$M38))),"")</f>
        <v>45478</v>
      </c>
    </row>
    <row r="39" spans="1:26" customFormat="1" ht="15" customHeight="1" x14ac:dyDescent="0.2">
      <c r="A39" s="3">
        <v>770036</v>
      </c>
      <c r="B39" s="3" t="s">
        <v>942</v>
      </c>
      <c r="C39" s="3" t="str">
        <f>VLOOKUP($A39,[1]Sheet_One!$B:$W,7,FALSE)</f>
        <v>BRISTOL</v>
      </c>
      <c r="D39" s="4">
        <f>IFERROR(VLOOKUP(A39,[2]Sheet1!$A:$AA,27,FALSE),"")</f>
        <v>2</v>
      </c>
      <c r="E39" s="3"/>
      <c r="F39" s="3" t="str">
        <f>VLOOKUP($A39,[1]Sheet_One!$B:$W,6,FALSE)</f>
        <v>129 CHURCH ST</v>
      </c>
      <c r="G39" s="3" t="str">
        <f>VLOOKUP($A39,[1]Sheet_One!$B:$W,7,FALSE)</f>
        <v>BRISTOL</v>
      </c>
      <c r="H39" s="3" t="str">
        <f>VLOOKUP($A39,[1]Sheet_One!$B:$W,8,FALSE)</f>
        <v>CT</v>
      </c>
      <c r="I39" s="3" t="str">
        <f>VLOOKUP($A39,[1]Sheet_One!$B:$W,9,FALSE)</f>
        <v>06010</v>
      </c>
      <c r="J39" s="47">
        <f>IFERROR(VLOOKUP(A39,'[3]KPI Trend by Chain - 171 or 173'!$A:$E,5,FALSE),VLOOKUP(A39,'[4]KPI Trend by Chain - 171 '!$A:$E,5,FALSE))</f>
        <v>319.60000000000002</v>
      </c>
      <c r="K39" s="4" t="str">
        <f>IFERROR(VLOOKUP(A39,'Location Substitution table'!B:D,3,FALSE),"")</f>
        <v/>
      </c>
      <c r="L39" s="9" t="str">
        <f>IFERROR(VLOOKUP($A39,[1]Sheet_One!$B:$W,5,FALSE),"")</f>
        <v>F</v>
      </c>
      <c r="M39" s="9">
        <f>IFERROR(MATCH(L39,{"U","M","T","W","R","F","S"},0),"")</f>
        <v>6</v>
      </c>
      <c r="N39" s="26">
        <f>IFERROR(IF(COUNTIF('Holiday Dates'!$A:$A,DATE($M$1,N$1,1+7*$D39)-WEEKDAY(DATE($M$1,N$1,8-$M39)))&gt;=1,IF($D39&gt;=3,DATE($M$1,N$1,1+7*($D39-1)-WEEKDAY(DATE($M$1,N$1,8-$M39))),DATE($M$1,N$1,1+7*($D39+1)-WEEKDAY(DATE($M$1,N$1,8-$M39)))),DATE($M$1,N$1,1+7*$D39)-WEEKDAY(DATE($M$1,N$1,8-$M39))),"")</f>
        <v>45149</v>
      </c>
      <c r="O39" s="26">
        <f>IFERROR(IF(COUNTIF('Holiday Dates'!$A:$A,DATE($M$1,O$1,1+7*$D39)-WEEKDAY(DATE($M$1,O$1,8-$M39)))&gt;=1,IF($D39&gt;=3,DATE($M$1,O$1,1+7*($D39-1)-WEEKDAY(DATE($M$1,O$1,8-$M39))),DATE($M$1,O$1,1+7*($D39+1)-WEEKDAY(DATE($M$1,O$1,8-$M39)))),DATE($M$1,O$1,1+7*$D39)-WEEKDAY(DATE($M$1,O$1,8-$M39))),"")</f>
        <v>45177</v>
      </c>
      <c r="P39" s="26">
        <f>IFERROR(IF(COUNTIF('Holiday Dates'!$A:$A,DATE($M$1,P$1,1+7*$D39)-WEEKDAY(DATE($M$1,P$1,8-$M39)))&gt;=1,IF($D39&gt;=3,DATE($M$1,P$1,1+7*($D39-1)-WEEKDAY(DATE($M$1,P$1,8-$M39))),DATE($M$1,P$1,1+7*($D39+1)-WEEKDAY(DATE($M$1,P$1,8-$M39)))),DATE($M$1,P$1,1+7*$D39)-WEEKDAY(DATE($M$1,P$1,8-$M39))),"")</f>
        <v>45212</v>
      </c>
      <c r="Q39" s="26">
        <f>IFERROR(IF(COUNTIF('Holiday Dates'!$A:$A,DATE($M$1,Q$1,1+7*$D39)-WEEKDAY(DATE($M$1,Q$1,8-$M39)))&gt;=1,IF($D39&gt;=3,DATE($M$1,Q$1,1+7*($D39-1)-WEEKDAY(DATE($M$1,Q$1,8-$M39))),DATE($M$1,Q$1,1+7*($D39+1)-WEEKDAY(DATE($M$1,Q$1,8-$M39)))),DATE($M$1,Q$1,1+7*$D39)-WEEKDAY(DATE($M$1,Q$1,8-$M39))),"")</f>
        <v>45247</v>
      </c>
      <c r="R39" s="26">
        <f>IFERROR(IF(COUNTIF('Holiday Dates'!$A:$A,DATE($M$1,R$1,1+7*$D39)-WEEKDAY(DATE($M$1,R$1,8-$M39)))&gt;=1,IF($D39&gt;=3,DATE($M$1,R$1,1+7*($D39-1)-WEEKDAY(DATE($M$1,R$1,8-$M39))),DATE($M$1,R$1,1+7*($D39+1)-WEEKDAY(DATE($M$1,R$1,8-$M39)))),DATE($M$1,R$1,1+7*$D39)-WEEKDAY(DATE($M$1,R$1,8-$M39))),"")</f>
        <v>45268</v>
      </c>
      <c r="S39" s="30"/>
      <c r="T39" s="30">
        <f>IFERROR(IF(COUNTIF('Holiday Dates'!$A:$A,DATE($S$1,T$1,1+7*$D39)-WEEKDAY(DATE($S$1,T$1,8-$M39)))&gt;=1,IF($D39&gt;=3,DATE($S$1,T$1,1+7*($D39-1)-WEEKDAY(DATE($S$1,T$1,8-$M39))),DATE($S$1,T$1,1+7*($D39+1)-WEEKDAY(DATE($S$1,T$1,8-$M39)))),DATE($S$1,T$1,1+7*$D39)-WEEKDAY(DATE($S$1,T$1,8-$M39))),"")</f>
        <v>45303</v>
      </c>
      <c r="U39" s="30">
        <f>IFERROR(IF(COUNTIF('Holiday Dates'!$A:$A,DATE($S$1,U$1,1+7*$D39)-WEEKDAY(DATE($S$1,U$1,8-$M39)))&gt;=1,IF($D39&gt;=3,DATE($S$1,U$1,1+7*($D39-1)-WEEKDAY(DATE($S$1,U$1,8-$M39))),DATE($S$1,U$1,1+7*($D39+1)-WEEKDAY(DATE($S$1,U$1,8-$M39)))),DATE($S$1,U$1,1+7*$D39)-WEEKDAY(DATE($S$1,U$1,8-$M39))),"")</f>
        <v>45331</v>
      </c>
      <c r="V39" s="30">
        <f>IFERROR(IF(COUNTIF('Holiday Dates'!$A:$A,DATE($S$1,V$1,1+7*$D39)-WEEKDAY(DATE($S$1,V$1,8-$M39)))&gt;=1,IF($D39&gt;=3,DATE($S$1,V$1,1+7*($D39-1)-WEEKDAY(DATE($S$1,V$1,8-$M39))),DATE($S$1,V$1,1+7*($D39+1)-WEEKDAY(DATE($S$1,V$1,8-$M39)))),DATE($S$1,V$1,1+7*$D39)-WEEKDAY(DATE($S$1,V$1,8-$M39))),"")</f>
        <v>45359</v>
      </c>
      <c r="W39" s="30">
        <f>IFERROR(IF(COUNTIF('Holiday Dates'!$A:$A,DATE($S$1,W$1,1+7*$D39)-WEEKDAY(DATE($S$1,W$1,8-$M39)))&gt;=1,IF($D39&gt;=3,DATE($S$1,W$1,1+7*($D39-1)-WEEKDAY(DATE($S$1,W$1,8-$M39))),DATE($S$1,W$1,1+7*($D39+1)-WEEKDAY(DATE($S$1,W$1,8-$M39)))),DATE($S$1,W$1,1+7*$D39)-WEEKDAY(DATE($S$1,W$1,8-$M39))),"")</f>
        <v>45401</v>
      </c>
      <c r="X39" s="30">
        <f>IFERROR(IF(COUNTIF('Holiday Dates'!$A:$A,DATE($S$1,X$1,1+7*$D39)-WEEKDAY(DATE($S$1,X$1,8-$M39)))&gt;=1,IF($D39&gt;=3,DATE($S$1,X$1,1+7*($D39-1)-WEEKDAY(DATE($S$1,X$1,8-$M39))),DATE($S$1,X$1,1+7*($D39+1)-WEEKDAY(DATE($S$1,X$1,8-$M39)))),DATE($S$1,X$1,1+7*$D39)-WEEKDAY(DATE($S$1,X$1,8-$M39))),"")</f>
        <v>45422</v>
      </c>
      <c r="Y39" s="30">
        <f>IFERROR(IF(COUNTIF('Holiday Dates'!$A:$A,DATE($S$1,Y$1,1+7*$D39)-WEEKDAY(DATE($S$1,Y$1,8-$M39)))&gt;=1,IF($D39&gt;=3,DATE($S$1,Y$1,1+7*($D39-1)-WEEKDAY(DATE($S$1,Y$1,8-$M39))),DATE($S$1,Y$1,1+7*($D39+1)-WEEKDAY(DATE($S$1,Y$1,8-$M39)))),DATE($S$1,Y$1,1+7*$D39)-WEEKDAY(DATE($S$1,Y$1,8-$M39))),"")</f>
        <v>45457</v>
      </c>
      <c r="Z39" s="30">
        <f>IFERROR(IF(COUNTIF('Holiday Dates'!$A:$A,DATE($S$1,Z$1,1+7*$D39)-WEEKDAY(DATE($S$1,Z$1,8-$M39)))&gt;=1,IF($D39&gt;=3,DATE($S$1,Z$1,1+7*($D39-1)-WEEKDAY(DATE($S$1,Z$1,8-$M39))),DATE($S$1,Z$1,1+7*($D39+1)-WEEKDAY(DATE($S$1,Z$1,8-$M39)))),DATE($S$1,Z$1,1+7*$D39)-WEEKDAY(DATE($S$1,Z$1,8-$M39))),"")</f>
        <v>45485</v>
      </c>
    </row>
    <row r="40" spans="1:26" customFormat="1" ht="15" customHeight="1" x14ac:dyDescent="0.25">
      <c r="A40" s="3">
        <v>770037</v>
      </c>
      <c r="B40" s="1" t="s">
        <v>621</v>
      </c>
      <c r="C40" s="1" t="str">
        <f>VLOOKUP($A40,[1]Sheet_One!$B:$W,7,FALSE)</f>
        <v>BROAD BROOK</v>
      </c>
      <c r="D40" s="10">
        <f>IFERROR(VLOOKUP(A40,[2]Sheet1!$A:$AA,27,FALSE),"")</f>
        <v>2</v>
      </c>
      <c r="E40" s="1"/>
      <c r="F40" s="3" t="str">
        <f>VLOOKUP($A40,[1]Sheet_One!$B:$W,6,FALSE)</f>
        <v>38 MAIN ST</v>
      </c>
      <c r="G40" s="3" t="str">
        <f>VLOOKUP($A40,[1]Sheet_One!$B:$W,7,FALSE)</f>
        <v>BROAD BROOK</v>
      </c>
      <c r="H40" s="3" t="str">
        <f>VLOOKUP($A40,[1]Sheet_One!$B:$W,8,FALSE)</f>
        <v>CT</v>
      </c>
      <c r="I40" s="3" t="str">
        <f>VLOOKUP($A40,[1]Sheet_One!$B:$W,9,FALSE)</f>
        <v>06016</v>
      </c>
      <c r="J40" s="47">
        <f>IFERROR(VLOOKUP(A40,'[3]KPI Trend by Chain - 171 or 173'!$A:$E,5,FALSE),VLOOKUP(A40,'[4]KPI Trend by Chain - 171 '!$A:$E,5,FALSE))</f>
        <v>72.5555555555556</v>
      </c>
      <c r="K40" s="4" t="str">
        <f>IFERROR(VLOOKUP(A40,'Location Substitution table'!B:D,3,FALSE),"")</f>
        <v/>
      </c>
      <c r="L40" s="9" t="str">
        <f>IFERROR(VLOOKUP($A40,[1]Sheet_One!$B:$W,5,FALSE),"")</f>
        <v>W</v>
      </c>
      <c r="M40" s="9">
        <f>IFERROR(MATCH(L40,{"U","M","T","W","R","F","S"},0),"")</f>
        <v>4</v>
      </c>
      <c r="N40" s="26">
        <f>IFERROR(IF(COUNTIF('Holiday Dates'!$A:$A,DATE($M$1,N$1,1+7*$D40)-WEEKDAY(DATE($M$1,N$1,8-$M40)))&gt;=1,IF($D40&gt;=3,DATE($M$1,N$1,1+7*($D40-1)-WEEKDAY(DATE($M$1,N$1,8-$M40))),DATE($M$1,N$1,1+7*($D40+1)-WEEKDAY(DATE($M$1,N$1,8-$M40)))),DATE($M$1,N$1,1+7*$D40)-WEEKDAY(DATE($M$1,N$1,8-$M40))),"")</f>
        <v>45147</v>
      </c>
      <c r="O40" s="26">
        <f>IFERROR(IF(COUNTIF('Holiday Dates'!$A:$A,DATE($M$1,O$1,1+7*$D40)-WEEKDAY(DATE($M$1,O$1,8-$M40)))&gt;=1,IF($D40&gt;=3,DATE($M$1,O$1,1+7*($D40-1)-WEEKDAY(DATE($M$1,O$1,8-$M40))),DATE($M$1,O$1,1+7*($D40+1)-WEEKDAY(DATE($M$1,O$1,8-$M40)))),DATE($M$1,O$1,1+7*$D40)-WEEKDAY(DATE($M$1,O$1,8-$M40))),"")</f>
        <v>45182</v>
      </c>
      <c r="P40" s="26">
        <f>IFERROR(IF(COUNTIF('Holiday Dates'!$A:$A,DATE($M$1,P$1,1+7*$D40)-WEEKDAY(DATE($M$1,P$1,8-$M40)))&gt;=1,IF($D40&gt;=3,DATE($M$1,P$1,1+7*($D40-1)-WEEKDAY(DATE($M$1,P$1,8-$M40))),DATE($M$1,P$1,1+7*($D40+1)-WEEKDAY(DATE($M$1,P$1,8-$M40)))),DATE($M$1,P$1,1+7*$D40)-WEEKDAY(DATE($M$1,P$1,8-$M40))),"")</f>
        <v>45210</v>
      </c>
      <c r="Q40" s="26">
        <f>IFERROR(IF(COUNTIF('Holiday Dates'!$A:$A,DATE($M$1,Q$1,1+7*$D40)-WEEKDAY(DATE($M$1,Q$1,8-$M40)))&gt;=1,IF($D40&gt;=3,DATE($M$1,Q$1,1+7*($D40-1)-WEEKDAY(DATE($M$1,Q$1,8-$M40))),DATE($M$1,Q$1,1+7*($D40+1)-WEEKDAY(DATE($M$1,Q$1,8-$M40)))),DATE($M$1,Q$1,1+7*$D40)-WEEKDAY(DATE($M$1,Q$1,8-$M40))),"")</f>
        <v>45238</v>
      </c>
      <c r="R40" s="26">
        <f>IFERROR(IF(COUNTIF('Holiday Dates'!$A:$A,DATE($M$1,R$1,1+7*$D40)-WEEKDAY(DATE($M$1,R$1,8-$M40)))&gt;=1,IF($D40&gt;=3,DATE($M$1,R$1,1+7*($D40-1)-WEEKDAY(DATE($M$1,R$1,8-$M40))),DATE($M$1,R$1,1+7*($D40+1)-WEEKDAY(DATE($M$1,R$1,8-$M40)))),DATE($M$1,R$1,1+7*$D40)-WEEKDAY(DATE($M$1,R$1,8-$M40))),"")</f>
        <v>45273</v>
      </c>
      <c r="S40" s="30"/>
      <c r="T40" s="30">
        <f>IFERROR(IF(COUNTIF('Holiday Dates'!$A:$A,DATE($S$1,T$1,1+7*$D40)-WEEKDAY(DATE($S$1,T$1,8-$M40)))&gt;=1,IF($D40&gt;=3,DATE($S$1,T$1,1+7*($D40-1)-WEEKDAY(DATE($S$1,T$1,8-$M40))),DATE($S$1,T$1,1+7*($D40+1)-WEEKDAY(DATE($S$1,T$1,8-$M40)))),DATE($S$1,T$1,1+7*$D40)-WEEKDAY(DATE($S$1,T$1,8-$M40))),"")</f>
        <v>45301</v>
      </c>
      <c r="U40" s="30">
        <f>IFERROR(IF(COUNTIF('Holiday Dates'!$A:$A,DATE($S$1,U$1,1+7*$D40)-WEEKDAY(DATE($S$1,U$1,8-$M40)))&gt;=1,IF($D40&gt;=3,DATE($S$1,U$1,1+7*($D40-1)-WEEKDAY(DATE($S$1,U$1,8-$M40))),DATE($S$1,U$1,1+7*($D40+1)-WEEKDAY(DATE($S$1,U$1,8-$M40)))),DATE($S$1,U$1,1+7*$D40)-WEEKDAY(DATE($S$1,U$1,8-$M40))),"")</f>
        <v>45336</v>
      </c>
      <c r="V40" s="30">
        <f>IFERROR(IF(COUNTIF('Holiday Dates'!$A:$A,DATE($S$1,V$1,1+7*$D40)-WEEKDAY(DATE($S$1,V$1,8-$M40)))&gt;=1,IF($D40&gt;=3,DATE($S$1,V$1,1+7*($D40-1)-WEEKDAY(DATE($S$1,V$1,8-$M40))),DATE($S$1,V$1,1+7*($D40+1)-WEEKDAY(DATE($S$1,V$1,8-$M40)))),DATE($S$1,V$1,1+7*$D40)-WEEKDAY(DATE($S$1,V$1,8-$M40))),"")</f>
        <v>45364</v>
      </c>
      <c r="W40" s="30">
        <f>IFERROR(IF(COUNTIF('Holiday Dates'!$A:$A,DATE($S$1,W$1,1+7*$D40)-WEEKDAY(DATE($S$1,W$1,8-$M40)))&gt;=1,IF($D40&gt;=3,DATE($S$1,W$1,1+7*($D40-1)-WEEKDAY(DATE($S$1,W$1,8-$M40))),DATE($S$1,W$1,1+7*($D40+1)-WEEKDAY(DATE($S$1,W$1,8-$M40)))),DATE($S$1,W$1,1+7*$D40)-WEEKDAY(DATE($S$1,W$1,8-$M40))),"")</f>
        <v>45399</v>
      </c>
      <c r="X40" s="30">
        <f>IFERROR(IF(COUNTIF('Holiday Dates'!$A:$A,DATE($S$1,X$1,1+7*$D40)-WEEKDAY(DATE($S$1,X$1,8-$M40)))&gt;=1,IF($D40&gt;=3,DATE($S$1,X$1,1+7*($D40-1)-WEEKDAY(DATE($S$1,X$1,8-$M40))),DATE($S$1,X$1,1+7*($D40+1)-WEEKDAY(DATE($S$1,X$1,8-$M40)))),DATE($S$1,X$1,1+7*$D40)-WEEKDAY(DATE($S$1,X$1,8-$M40))),"")</f>
        <v>45420</v>
      </c>
      <c r="Y40" s="30">
        <f>IFERROR(IF(COUNTIF('Holiday Dates'!$A:$A,DATE($S$1,Y$1,1+7*$D40)-WEEKDAY(DATE($S$1,Y$1,8-$M40)))&gt;=1,IF($D40&gt;=3,DATE($S$1,Y$1,1+7*($D40-1)-WEEKDAY(DATE($S$1,Y$1,8-$M40))),DATE($S$1,Y$1,1+7*($D40+1)-WEEKDAY(DATE($S$1,Y$1,8-$M40)))),DATE($S$1,Y$1,1+7*$D40)-WEEKDAY(DATE($S$1,Y$1,8-$M40))),"")</f>
        <v>45455</v>
      </c>
      <c r="Z40" s="30">
        <f>IFERROR(IF(COUNTIF('Holiday Dates'!$A:$A,DATE($S$1,Z$1,1+7*$D40)-WEEKDAY(DATE($S$1,Z$1,8-$M40)))&gt;=1,IF($D40&gt;=3,DATE($S$1,Z$1,1+7*($D40-1)-WEEKDAY(DATE($S$1,Z$1,8-$M40))),DATE($S$1,Z$1,1+7*($D40+1)-WEEKDAY(DATE($S$1,Z$1,8-$M40)))),DATE($S$1,Z$1,1+7*$D40)-WEEKDAY(DATE($S$1,Z$1,8-$M40))),"")</f>
        <v>45483</v>
      </c>
    </row>
    <row r="41" spans="1:26" customFormat="1" ht="15" customHeight="1" x14ac:dyDescent="0.25">
      <c r="A41" s="3">
        <v>770038</v>
      </c>
      <c r="B41" s="1" t="s">
        <v>1469</v>
      </c>
      <c r="C41" s="1" t="str">
        <f>VLOOKUP($A41,[1]Sheet_One!$B:$W,7,FALSE)</f>
        <v>BROOKFIELD</v>
      </c>
      <c r="D41" s="10">
        <f>IFERROR(VLOOKUP(A41,[2]Sheet1!$A:$AA,27,FALSE),"")</f>
        <v>4</v>
      </c>
      <c r="E41" s="1"/>
      <c r="F41" s="3" t="str">
        <f>VLOOKUP($A41,[1]Sheet_One!$B:$W,6,FALSE)</f>
        <v>45 LONG MEADOW HILL RD</v>
      </c>
      <c r="G41" s="3" t="str">
        <f>VLOOKUP($A41,[1]Sheet_One!$B:$W,7,FALSE)</f>
        <v>BROOKFIELD</v>
      </c>
      <c r="H41" s="3" t="str">
        <f>VLOOKUP($A41,[1]Sheet_One!$B:$W,8,FALSE)</f>
        <v>CT</v>
      </c>
      <c r="I41" s="3" t="str">
        <f>VLOOKUP($A41,[1]Sheet_One!$B:$W,9,FALSE)</f>
        <v>06804</v>
      </c>
      <c r="J41" s="47">
        <f>IFERROR(VLOOKUP(A41,'[3]KPI Trend by Chain - 171 or 173'!$A:$E,5,FALSE),VLOOKUP(A41,'[4]KPI Trend by Chain - 171 '!$A:$E,5,FALSE))</f>
        <v>42.714285714285701</v>
      </c>
      <c r="K41" s="4" t="str">
        <f>IFERROR(VLOOKUP(A41,'Location Substitution table'!B:D,3,FALSE),"")</f>
        <v/>
      </c>
      <c r="L41" s="9" t="str">
        <f>IFERROR(VLOOKUP($A41,[1]Sheet_One!$B:$W,5,FALSE),"")</f>
        <v>T</v>
      </c>
      <c r="M41" s="9">
        <f>IFERROR(MATCH(L41,{"U","M","T","W","R","F","S"},0),"")</f>
        <v>3</v>
      </c>
      <c r="N41" s="26">
        <f>IFERROR(IF(COUNTIF('Holiday Dates'!$A:$A,DATE($M$1,N$1,1+7*$D41)-WEEKDAY(DATE($M$1,N$1,8-$M41)))&gt;=1,IF($D41&gt;=3,DATE($M$1,N$1,1+7*($D41-1)-WEEKDAY(DATE($M$1,N$1,8-$M41))),DATE($M$1,N$1,1+7*($D41+1)-WEEKDAY(DATE($M$1,N$1,8-$M41)))),DATE($M$1,N$1,1+7*$D41)-WEEKDAY(DATE($M$1,N$1,8-$M41))),"")</f>
        <v>45160</v>
      </c>
      <c r="O41" s="26">
        <f>IFERROR(IF(COUNTIF('Holiday Dates'!$A:$A,DATE($M$1,O$1,1+7*$D41)-WEEKDAY(DATE($M$1,O$1,8-$M41)))&gt;=1,IF($D41&gt;=3,DATE($M$1,O$1,1+7*($D41-1)-WEEKDAY(DATE($M$1,O$1,8-$M41))),DATE($M$1,O$1,1+7*($D41+1)-WEEKDAY(DATE($M$1,O$1,8-$M41)))),DATE($M$1,O$1,1+7*$D41)-WEEKDAY(DATE($M$1,O$1,8-$M41))),"")</f>
        <v>45195</v>
      </c>
      <c r="P41" s="26">
        <f>IFERROR(IF(COUNTIF('Holiday Dates'!$A:$A,DATE($M$1,P$1,1+7*$D41)-WEEKDAY(DATE($M$1,P$1,8-$M41)))&gt;=1,IF($D41&gt;=3,DATE($M$1,P$1,1+7*($D41-1)-WEEKDAY(DATE($M$1,P$1,8-$M41))),DATE($M$1,P$1,1+7*($D41+1)-WEEKDAY(DATE($M$1,P$1,8-$M41)))),DATE($M$1,P$1,1+7*$D41)-WEEKDAY(DATE($M$1,P$1,8-$M41))),"")</f>
        <v>45223</v>
      </c>
      <c r="Q41" s="26">
        <f>IFERROR(IF(COUNTIF('Holiday Dates'!$A:$A,DATE($M$1,Q$1,1+7*$D41)-WEEKDAY(DATE($M$1,Q$1,8-$M41)))&gt;=1,IF($D41&gt;=3,DATE($M$1,Q$1,1+7*($D41-1)-WEEKDAY(DATE($M$1,Q$1,8-$M41))),DATE($M$1,Q$1,1+7*($D41+1)-WEEKDAY(DATE($M$1,Q$1,8-$M41)))),DATE($M$1,Q$1,1+7*$D41)-WEEKDAY(DATE($M$1,Q$1,8-$M41))),"")</f>
        <v>45258</v>
      </c>
      <c r="R41" s="26">
        <f>IFERROR(IF(COUNTIF('Holiday Dates'!$A:$A,DATE($M$1,R$1,1+7*$D41)-WEEKDAY(DATE($M$1,R$1,8-$M41)))&gt;=1,IF($D41&gt;=3,DATE($M$1,R$1,1+7*($D41-1)-WEEKDAY(DATE($M$1,R$1,8-$M41))),DATE($M$1,R$1,1+7*($D41+1)-WEEKDAY(DATE($M$1,R$1,8-$M41)))),DATE($M$1,R$1,1+7*$D41)-WEEKDAY(DATE($M$1,R$1,8-$M41))),"")</f>
        <v>45279</v>
      </c>
      <c r="S41" s="30"/>
      <c r="T41" s="30">
        <f>IFERROR(IF(COUNTIF('Holiday Dates'!$A:$A,DATE($S$1,T$1,1+7*$D41)-WEEKDAY(DATE($S$1,T$1,8-$M41)))&gt;=1,IF($D41&gt;=3,DATE($S$1,T$1,1+7*($D41-1)-WEEKDAY(DATE($S$1,T$1,8-$M41))),DATE($S$1,T$1,1+7*($D41+1)-WEEKDAY(DATE($S$1,T$1,8-$M41)))),DATE($S$1,T$1,1+7*$D41)-WEEKDAY(DATE($S$1,T$1,8-$M41))),"")</f>
        <v>45314</v>
      </c>
      <c r="U41" s="30">
        <f>IFERROR(IF(COUNTIF('Holiday Dates'!$A:$A,DATE($S$1,U$1,1+7*$D41)-WEEKDAY(DATE($S$1,U$1,8-$M41)))&gt;=1,IF($D41&gt;=3,DATE($S$1,U$1,1+7*($D41-1)-WEEKDAY(DATE($S$1,U$1,8-$M41))),DATE($S$1,U$1,1+7*($D41+1)-WEEKDAY(DATE($S$1,U$1,8-$M41)))),DATE($S$1,U$1,1+7*$D41)-WEEKDAY(DATE($S$1,U$1,8-$M41))),"")</f>
        <v>45349</v>
      </c>
      <c r="V41" s="30">
        <f>IFERROR(IF(COUNTIF('Holiday Dates'!$A:$A,DATE($S$1,V$1,1+7*$D41)-WEEKDAY(DATE($S$1,V$1,8-$M41)))&gt;=1,IF($D41&gt;=3,DATE($S$1,V$1,1+7*($D41-1)-WEEKDAY(DATE($S$1,V$1,8-$M41))),DATE($S$1,V$1,1+7*($D41+1)-WEEKDAY(DATE($S$1,V$1,8-$M41)))),DATE($S$1,V$1,1+7*$D41)-WEEKDAY(DATE($S$1,V$1,8-$M41))),"")</f>
        <v>45377</v>
      </c>
      <c r="W41" s="30">
        <f>IFERROR(IF(COUNTIF('Holiday Dates'!$A:$A,DATE($S$1,W$1,1+7*$D41)-WEEKDAY(DATE($S$1,W$1,8-$M41)))&gt;=1,IF($D41&gt;=3,DATE($S$1,W$1,1+7*($D41-1)-WEEKDAY(DATE($S$1,W$1,8-$M41))),DATE($S$1,W$1,1+7*($D41+1)-WEEKDAY(DATE($S$1,W$1,8-$M41)))),DATE($S$1,W$1,1+7*$D41)-WEEKDAY(DATE($S$1,W$1,8-$M41))),"")</f>
        <v>45405</v>
      </c>
      <c r="X41" s="30">
        <f>IFERROR(IF(COUNTIF('Holiday Dates'!$A:$A,DATE($S$1,X$1,1+7*$D41)-WEEKDAY(DATE($S$1,X$1,8-$M41)))&gt;=1,IF($D41&gt;=3,DATE($S$1,X$1,1+7*($D41-1)-WEEKDAY(DATE($S$1,X$1,8-$M41))),DATE($S$1,X$1,1+7*($D41+1)-WEEKDAY(DATE($S$1,X$1,8-$M41)))),DATE($S$1,X$1,1+7*$D41)-WEEKDAY(DATE($S$1,X$1,8-$M41))),"")</f>
        <v>45440</v>
      </c>
      <c r="Y41" s="30">
        <f>IFERROR(IF(COUNTIF('Holiday Dates'!$A:$A,DATE($S$1,Y$1,1+7*$D41)-WEEKDAY(DATE($S$1,Y$1,8-$M41)))&gt;=1,IF($D41&gt;=3,DATE($S$1,Y$1,1+7*($D41-1)-WEEKDAY(DATE($S$1,Y$1,8-$M41))),DATE($S$1,Y$1,1+7*($D41+1)-WEEKDAY(DATE($S$1,Y$1,8-$M41)))),DATE($S$1,Y$1,1+7*$D41)-WEEKDAY(DATE($S$1,Y$1,8-$M41))),"")</f>
        <v>45468</v>
      </c>
      <c r="Z41" s="30">
        <f>IFERROR(IF(COUNTIF('Holiday Dates'!$A:$A,DATE($S$1,Z$1,1+7*$D41)-WEEKDAY(DATE($S$1,Z$1,8-$M41)))&gt;=1,IF($D41&gt;=3,DATE($S$1,Z$1,1+7*($D41-1)-WEEKDAY(DATE($S$1,Z$1,8-$M41))),DATE($S$1,Z$1,1+7*($D41+1)-WEEKDAY(DATE($S$1,Z$1,8-$M41)))),DATE($S$1,Z$1,1+7*$D41)-WEEKDAY(DATE($S$1,Z$1,8-$M41))),"")</f>
        <v>45496</v>
      </c>
    </row>
    <row r="42" spans="1:26" customFormat="1" ht="15" customHeight="1" x14ac:dyDescent="0.25">
      <c r="A42" s="3">
        <v>770039</v>
      </c>
      <c r="B42" s="1" t="s">
        <v>622</v>
      </c>
      <c r="C42" s="1" t="str">
        <f>VLOOKUP($A42,[1]Sheet_One!$B:$W,7,FALSE)</f>
        <v>BROOKLYN</v>
      </c>
      <c r="D42" s="10">
        <f>IFERROR(VLOOKUP(A42,[2]Sheet1!$A:$AA,27,FALSE),"")</f>
        <v>3</v>
      </c>
      <c r="E42" s="1"/>
      <c r="F42" s="3" t="str">
        <f>VLOOKUP($A42,[1]Sheet_One!$B:$W,6,FALSE)</f>
        <v>119 GORMAN RD</v>
      </c>
      <c r="G42" s="3" t="str">
        <f>VLOOKUP($A42,[1]Sheet_One!$B:$W,7,FALSE)</f>
        <v>BROOKLYN</v>
      </c>
      <c r="H42" s="3" t="str">
        <f>VLOOKUP($A42,[1]Sheet_One!$B:$W,8,FALSE)</f>
        <v>CT</v>
      </c>
      <c r="I42" s="3" t="str">
        <f>VLOOKUP($A42,[1]Sheet_One!$B:$W,9,FALSE)</f>
        <v>06234</v>
      </c>
      <c r="J42" s="47">
        <f>IFERROR(VLOOKUP(A42,'[3]KPI Trend by Chain - 171 or 173'!$A:$E,5,FALSE),VLOOKUP(A42,'[4]KPI Trend by Chain - 171 '!$A:$E,5,FALSE))</f>
        <v>42.6666666666667</v>
      </c>
      <c r="K42" s="4" t="str">
        <f>IFERROR(VLOOKUP(A42,'Location Substitution table'!B:D,3,FALSE),"")</f>
        <v/>
      </c>
      <c r="L42" s="9" t="str">
        <f>IFERROR(VLOOKUP($A42,[1]Sheet_One!$B:$W,5,FALSE),"")</f>
        <v>R</v>
      </c>
      <c r="M42" s="9">
        <f>IFERROR(MATCH(L42,{"U","M","T","W","R","F","S"},0),"")</f>
        <v>5</v>
      </c>
      <c r="N42" s="26">
        <f>IFERROR(IF(COUNTIF('Holiday Dates'!$A:$A,DATE($M$1,N$1,1+7*$D42)-WEEKDAY(DATE($M$1,N$1,8-$M42)))&gt;=1,IF($D42&gt;=3,DATE($M$1,N$1,1+7*($D42-1)-WEEKDAY(DATE($M$1,N$1,8-$M42))),DATE($M$1,N$1,1+7*($D42+1)-WEEKDAY(DATE($M$1,N$1,8-$M42)))),DATE($M$1,N$1,1+7*$D42)-WEEKDAY(DATE($M$1,N$1,8-$M42))),"")</f>
        <v>45155</v>
      </c>
      <c r="O42" s="26">
        <f>IFERROR(IF(COUNTIF('Holiday Dates'!$A:$A,DATE($M$1,O$1,1+7*$D42)-WEEKDAY(DATE($M$1,O$1,8-$M42)))&gt;=1,IF($D42&gt;=3,DATE($M$1,O$1,1+7*($D42-1)-WEEKDAY(DATE($M$1,O$1,8-$M42))),DATE($M$1,O$1,1+7*($D42+1)-WEEKDAY(DATE($M$1,O$1,8-$M42)))),DATE($M$1,O$1,1+7*$D42)-WEEKDAY(DATE($M$1,O$1,8-$M42))),"")</f>
        <v>45190</v>
      </c>
      <c r="P42" s="26">
        <f>IFERROR(IF(COUNTIF('Holiday Dates'!$A:$A,DATE($M$1,P$1,1+7*$D42)-WEEKDAY(DATE($M$1,P$1,8-$M42)))&gt;=1,IF($D42&gt;=3,DATE($M$1,P$1,1+7*($D42-1)-WEEKDAY(DATE($M$1,P$1,8-$M42))),DATE($M$1,P$1,1+7*($D42+1)-WEEKDAY(DATE($M$1,P$1,8-$M42)))),DATE($M$1,P$1,1+7*$D42)-WEEKDAY(DATE($M$1,P$1,8-$M42))),"")</f>
        <v>45218</v>
      </c>
      <c r="Q42" s="26">
        <f>IFERROR(IF(COUNTIF('Holiday Dates'!$A:$A,DATE($M$1,Q$1,1+7*$D42)-WEEKDAY(DATE($M$1,Q$1,8-$M42)))&gt;=1,IF($D42&gt;=3,DATE($M$1,Q$1,1+7*($D42-1)-WEEKDAY(DATE($M$1,Q$1,8-$M42))),DATE($M$1,Q$1,1+7*($D42+1)-WEEKDAY(DATE($M$1,Q$1,8-$M42)))),DATE($M$1,Q$1,1+7*$D42)-WEEKDAY(DATE($M$1,Q$1,8-$M42))),"")</f>
        <v>45246</v>
      </c>
      <c r="R42" s="26">
        <f>IFERROR(IF(COUNTIF('Holiday Dates'!$A:$A,DATE($M$1,R$1,1+7*$D42)-WEEKDAY(DATE($M$1,R$1,8-$M42)))&gt;=1,IF($D42&gt;=3,DATE($M$1,R$1,1+7*($D42-1)-WEEKDAY(DATE($M$1,R$1,8-$M42))),DATE($M$1,R$1,1+7*($D42+1)-WEEKDAY(DATE($M$1,R$1,8-$M42)))),DATE($M$1,R$1,1+7*$D42)-WEEKDAY(DATE($M$1,R$1,8-$M42))),"")</f>
        <v>45281</v>
      </c>
      <c r="S42" s="30"/>
      <c r="T42" s="30">
        <f>IFERROR(IF(COUNTIF('Holiday Dates'!$A:$A,DATE($S$1,T$1,1+7*$D42)-WEEKDAY(DATE($S$1,T$1,8-$M42)))&gt;=1,IF($D42&gt;=3,DATE($S$1,T$1,1+7*($D42-1)-WEEKDAY(DATE($S$1,T$1,8-$M42))),DATE($S$1,T$1,1+7*($D42+1)-WEEKDAY(DATE($S$1,T$1,8-$M42)))),DATE($S$1,T$1,1+7*$D42)-WEEKDAY(DATE($S$1,T$1,8-$M42))),"")</f>
        <v>45309</v>
      </c>
      <c r="U42" s="30">
        <f>IFERROR(IF(COUNTIF('Holiday Dates'!$A:$A,DATE($S$1,U$1,1+7*$D42)-WEEKDAY(DATE($S$1,U$1,8-$M42)))&gt;=1,IF($D42&gt;=3,DATE($S$1,U$1,1+7*($D42-1)-WEEKDAY(DATE($S$1,U$1,8-$M42))),DATE($S$1,U$1,1+7*($D42+1)-WEEKDAY(DATE($S$1,U$1,8-$M42)))),DATE($S$1,U$1,1+7*$D42)-WEEKDAY(DATE($S$1,U$1,8-$M42))),"")</f>
        <v>45337</v>
      </c>
      <c r="V42" s="30">
        <f>IFERROR(IF(COUNTIF('Holiday Dates'!$A:$A,DATE($S$1,V$1,1+7*$D42)-WEEKDAY(DATE($S$1,V$1,8-$M42)))&gt;=1,IF($D42&gt;=3,DATE($S$1,V$1,1+7*($D42-1)-WEEKDAY(DATE($S$1,V$1,8-$M42))),DATE($S$1,V$1,1+7*($D42+1)-WEEKDAY(DATE($S$1,V$1,8-$M42)))),DATE($S$1,V$1,1+7*$D42)-WEEKDAY(DATE($S$1,V$1,8-$M42))),"")</f>
        <v>45372</v>
      </c>
      <c r="W42" s="30">
        <f>IFERROR(IF(COUNTIF('Holiday Dates'!$A:$A,DATE($S$1,W$1,1+7*$D42)-WEEKDAY(DATE($S$1,W$1,8-$M42)))&gt;=1,IF($D42&gt;=3,DATE($S$1,W$1,1+7*($D42-1)-WEEKDAY(DATE($S$1,W$1,8-$M42))),DATE($S$1,W$1,1+7*($D42+1)-WEEKDAY(DATE($S$1,W$1,8-$M42)))),DATE($S$1,W$1,1+7*$D42)-WEEKDAY(DATE($S$1,W$1,8-$M42))),"")</f>
        <v>45400</v>
      </c>
      <c r="X42" s="30">
        <f>IFERROR(IF(COUNTIF('Holiday Dates'!$A:$A,DATE($S$1,X$1,1+7*$D42)-WEEKDAY(DATE($S$1,X$1,8-$M42)))&gt;=1,IF($D42&gt;=3,DATE($S$1,X$1,1+7*($D42-1)-WEEKDAY(DATE($S$1,X$1,8-$M42))),DATE($S$1,X$1,1+7*($D42+1)-WEEKDAY(DATE($S$1,X$1,8-$M42)))),DATE($S$1,X$1,1+7*$D42)-WEEKDAY(DATE($S$1,X$1,8-$M42))),"")</f>
        <v>45428</v>
      </c>
      <c r="Y42" s="30">
        <f>IFERROR(IF(COUNTIF('Holiday Dates'!$A:$A,DATE($S$1,Y$1,1+7*$D42)-WEEKDAY(DATE($S$1,Y$1,8-$M42)))&gt;=1,IF($D42&gt;=3,DATE($S$1,Y$1,1+7*($D42-1)-WEEKDAY(DATE($S$1,Y$1,8-$M42))),DATE($S$1,Y$1,1+7*($D42+1)-WEEKDAY(DATE($S$1,Y$1,8-$M42)))),DATE($S$1,Y$1,1+7*$D42)-WEEKDAY(DATE($S$1,Y$1,8-$M42))),"")</f>
        <v>45463</v>
      </c>
      <c r="Z42" s="30">
        <f>IFERROR(IF(COUNTIF('Holiday Dates'!$A:$A,DATE($S$1,Z$1,1+7*$D42)-WEEKDAY(DATE($S$1,Z$1,8-$M42)))&gt;=1,IF($D42&gt;=3,DATE($S$1,Z$1,1+7*($D42-1)-WEEKDAY(DATE($S$1,Z$1,8-$M42))),DATE($S$1,Z$1,1+7*($D42+1)-WEEKDAY(DATE($S$1,Z$1,8-$M42)))),DATE($S$1,Z$1,1+7*$D42)-WEEKDAY(DATE($S$1,Z$1,8-$M42))),"")</f>
        <v>45491</v>
      </c>
    </row>
    <row r="43" spans="1:26" customFormat="1" ht="15" customHeight="1" x14ac:dyDescent="0.25">
      <c r="A43" s="3">
        <v>770040</v>
      </c>
      <c r="B43" s="1" t="s">
        <v>623</v>
      </c>
      <c r="C43" s="1" t="str">
        <f>VLOOKUP($A43,[1]Sheet_One!$B:$W,7,FALSE)</f>
        <v>BROOKLYN</v>
      </c>
      <c r="D43" s="10">
        <f>IFERROR(VLOOKUP(A43,[2]Sheet1!$A:$AA,27,FALSE),"")</f>
        <v>3</v>
      </c>
      <c r="E43" s="1"/>
      <c r="F43" s="3" t="str">
        <f>VLOOKUP($A43,[1]Sheet_One!$B:$W,6,FALSE)</f>
        <v>119 GORMAN RD</v>
      </c>
      <c r="G43" s="3" t="str">
        <f>VLOOKUP($A43,[1]Sheet_One!$B:$W,7,FALSE)</f>
        <v>BROOKLYN</v>
      </c>
      <c r="H43" s="3" t="str">
        <f>VLOOKUP($A43,[1]Sheet_One!$B:$W,8,FALSE)</f>
        <v>CT</v>
      </c>
      <c r="I43" s="3" t="str">
        <f>VLOOKUP($A43,[1]Sheet_One!$B:$W,9,FALSE)</f>
        <v>06234</v>
      </c>
      <c r="J43" s="47">
        <f>IFERROR(VLOOKUP(A43,'[3]KPI Trend by Chain - 171 or 173'!$A:$E,5,FALSE),VLOOKUP(A43,'[4]KPI Trend by Chain - 171 '!$A:$E,5,FALSE))</f>
        <v>57.25</v>
      </c>
      <c r="K43" s="4" t="str">
        <f>IFERROR(VLOOKUP(A43,'Location Substitution table'!B:D,3,FALSE),"")</f>
        <v/>
      </c>
      <c r="L43" s="9" t="str">
        <f>IFERROR(VLOOKUP($A43,[1]Sheet_One!$B:$W,5,FALSE),"")</f>
        <v>R</v>
      </c>
      <c r="M43" s="9">
        <f>IFERROR(MATCH(L43,{"U","M","T","W","R","F","S"},0),"")</f>
        <v>5</v>
      </c>
      <c r="N43" s="26">
        <f>IFERROR(IF(COUNTIF('Holiday Dates'!$A:$A,DATE($M$1,N$1,1+7*$D43)-WEEKDAY(DATE($M$1,N$1,8-$M43)))&gt;=1,IF($D43&gt;=3,DATE($M$1,N$1,1+7*($D43-1)-WEEKDAY(DATE($M$1,N$1,8-$M43))),DATE($M$1,N$1,1+7*($D43+1)-WEEKDAY(DATE($M$1,N$1,8-$M43)))),DATE($M$1,N$1,1+7*$D43)-WEEKDAY(DATE($M$1,N$1,8-$M43))),"")</f>
        <v>45155</v>
      </c>
      <c r="O43" s="26">
        <f>IFERROR(IF(COUNTIF('Holiday Dates'!$A:$A,DATE($M$1,O$1,1+7*$D43)-WEEKDAY(DATE($M$1,O$1,8-$M43)))&gt;=1,IF($D43&gt;=3,DATE($M$1,O$1,1+7*($D43-1)-WEEKDAY(DATE($M$1,O$1,8-$M43))),DATE($M$1,O$1,1+7*($D43+1)-WEEKDAY(DATE($M$1,O$1,8-$M43)))),DATE($M$1,O$1,1+7*$D43)-WEEKDAY(DATE($M$1,O$1,8-$M43))),"")</f>
        <v>45190</v>
      </c>
      <c r="P43" s="26">
        <f>IFERROR(IF(COUNTIF('Holiday Dates'!$A:$A,DATE($M$1,P$1,1+7*$D43)-WEEKDAY(DATE($M$1,P$1,8-$M43)))&gt;=1,IF($D43&gt;=3,DATE($M$1,P$1,1+7*($D43-1)-WEEKDAY(DATE($M$1,P$1,8-$M43))),DATE($M$1,P$1,1+7*($D43+1)-WEEKDAY(DATE($M$1,P$1,8-$M43)))),DATE($M$1,P$1,1+7*$D43)-WEEKDAY(DATE($M$1,P$1,8-$M43))),"")</f>
        <v>45218</v>
      </c>
      <c r="Q43" s="26">
        <f>IFERROR(IF(COUNTIF('Holiday Dates'!$A:$A,DATE($M$1,Q$1,1+7*$D43)-WEEKDAY(DATE($M$1,Q$1,8-$M43)))&gt;=1,IF($D43&gt;=3,DATE($M$1,Q$1,1+7*($D43-1)-WEEKDAY(DATE($M$1,Q$1,8-$M43))),DATE($M$1,Q$1,1+7*($D43+1)-WEEKDAY(DATE($M$1,Q$1,8-$M43)))),DATE($M$1,Q$1,1+7*$D43)-WEEKDAY(DATE($M$1,Q$1,8-$M43))),"")</f>
        <v>45246</v>
      </c>
      <c r="R43" s="26">
        <f>IFERROR(IF(COUNTIF('Holiday Dates'!$A:$A,DATE($M$1,R$1,1+7*$D43)-WEEKDAY(DATE($M$1,R$1,8-$M43)))&gt;=1,IF($D43&gt;=3,DATE($M$1,R$1,1+7*($D43-1)-WEEKDAY(DATE($M$1,R$1,8-$M43))),DATE($M$1,R$1,1+7*($D43+1)-WEEKDAY(DATE($M$1,R$1,8-$M43)))),DATE($M$1,R$1,1+7*$D43)-WEEKDAY(DATE($M$1,R$1,8-$M43))),"")</f>
        <v>45281</v>
      </c>
      <c r="S43" s="30"/>
      <c r="T43" s="30">
        <f>IFERROR(IF(COUNTIF('Holiday Dates'!$A:$A,DATE($S$1,T$1,1+7*$D43)-WEEKDAY(DATE($S$1,T$1,8-$M43)))&gt;=1,IF($D43&gt;=3,DATE($S$1,T$1,1+7*($D43-1)-WEEKDAY(DATE($S$1,T$1,8-$M43))),DATE($S$1,T$1,1+7*($D43+1)-WEEKDAY(DATE($S$1,T$1,8-$M43)))),DATE($S$1,T$1,1+7*$D43)-WEEKDAY(DATE($S$1,T$1,8-$M43))),"")</f>
        <v>45309</v>
      </c>
      <c r="U43" s="30">
        <f>IFERROR(IF(COUNTIF('Holiday Dates'!$A:$A,DATE($S$1,U$1,1+7*$D43)-WEEKDAY(DATE($S$1,U$1,8-$M43)))&gt;=1,IF($D43&gt;=3,DATE($S$1,U$1,1+7*($D43-1)-WEEKDAY(DATE($S$1,U$1,8-$M43))),DATE($S$1,U$1,1+7*($D43+1)-WEEKDAY(DATE($S$1,U$1,8-$M43)))),DATE($S$1,U$1,1+7*$D43)-WEEKDAY(DATE($S$1,U$1,8-$M43))),"")</f>
        <v>45337</v>
      </c>
      <c r="V43" s="30">
        <f>IFERROR(IF(COUNTIF('Holiday Dates'!$A:$A,DATE($S$1,V$1,1+7*$D43)-WEEKDAY(DATE($S$1,V$1,8-$M43)))&gt;=1,IF($D43&gt;=3,DATE($S$1,V$1,1+7*($D43-1)-WEEKDAY(DATE($S$1,V$1,8-$M43))),DATE($S$1,V$1,1+7*($D43+1)-WEEKDAY(DATE($S$1,V$1,8-$M43)))),DATE($S$1,V$1,1+7*$D43)-WEEKDAY(DATE($S$1,V$1,8-$M43))),"")</f>
        <v>45372</v>
      </c>
      <c r="W43" s="30">
        <f>IFERROR(IF(COUNTIF('Holiday Dates'!$A:$A,DATE($S$1,W$1,1+7*$D43)-WEEKDAY(DATE($S$1,W$1,8-$M43)))&gt;=1,IF($D43&gt;=3,DATE($S$1,W$1,1+7*($D43-1)-WEEKDAY(DATE($S$1,W$1,8-$M43))),DATE($S$1,W$1,1+7*($D43+1)-WEEKDAY(DATE($S$1,W$1,8-$M43)))),DATE($S$1,W$1,1+7*$D43)-WEEKDAY(DATE($S$1,W$1,8-$M43))),"")</f>
        <v>45400</v>
      </c>
      <c r="X43" s="30">
        <f>IFERROR(IF(COUNTIF('Holiday Dates'!$A:$A,DATE($S$1,X$1,1+7*$D43)-WEEKDAY(DATE($S$1,X$1,8-$M43)))&gt;=1,IF($D43&gt;=3,DATE($S$1,X$1,1+7*($D43-1)-WEEKDAY(DATE($S$1,X$1,8-$M43))),DATE($S$1,X$1,1+7*($D43+1)-WEEKDAY(DATE($S$1,X$1,8-$M43)))),DATE($S$1,X$1,1+7*$D43)-WEEKDAY(DATE($S$1,X$1,8-$M43))),"")</f>
        <v>45428</v>
      </c>
      <c r="Y43" s="30">
        <f>IFERROR(IF(COUNTIF('Holiday Dates'!$A:$A,DATE($S$1,Y$1,1+7*$D43)-WEEKDAY(DATE($S$1,Y$1,8-$M43)))&gt;=1,IF($D43&gt;=3,DATE($S$1,Y$1,1+7*($D43-1)-WEEKDAY(DATE($S$1,Y$1,8-$M43))),DATE($S$1,Y$1,1+7*($D43+1)-WEEKDAY(DATE($S$1,Y$1,8-$M43)))),DATE($S$1,Y$1,1+7*$D43)-WEEKDAY(DATE($S$1,Y$1,8-$M43))),"")</f>
        <v>45463</v>
      </c>
      <c r="Z43" s="30">
        <f>IFERROR(IF(COUNTIF('Holiday Dates'!$A:$A,DATE($S$1,Z$1,1+7*$D43)-WEEKDAY(DATE($S$1,Z$1,8-$M43)))&gt;=1,IF($D43&gt;=3,DATE($S$1,Z$1,1+7*($D43-1)-WEEKDAY(DATE($S$1,Z$1,8-$M43))),DATE($S$1,Z$1,1+7*($D43+1)-WEEKDAY(DATE($S$1,Z$1,8-$M43)))),DATE($S$1,Z$1,1+7*$D43)-WEEKDAY(DATE($S$1,Z$1,8-$M43))),"")</f>
        <v>45491</v>
      </c>
    </row>
    <row r="44" spans="1:26" customFormat="1" ht="15" customHeight="1" x14ac:dyDescent="0.25">
      <c r="A44" s="3">
        <v>770041</v>
      </c>
      <c r="B44" s="3" t="str">
        <f>VLOOKUP($A44,[1]Sheet_One!$B:$W,2,FALSE)</f>
        <v>LAKE GARDA ELE SCHOOL - USDA</v>
      </c>
      <c r="C44" s="1" t="str">
        <f>VLOOKUP($A44,[1]Sheet_One!$B:$W,7,FALSE)</f>
        <v>BURLINGTON</v>
      </c>
      <c r="D44" s="10">
        <f>IFERROR(VLOOKUP(A44,[2]Sheet1!$A:$AA,27,FALSE),"")</f>
        <v>4</v>
      </c>
      <c r="E44" s="3"/>
      <c r="F44" s="3" t="str">
        <f>VLOOKUP($A44,[1]Sheet_One!$B:$W,6,FALSE)</f>
        <v>60 MONCE RD</v>
      </c>
      <c r="G44" s="3" t="str">
        <f>VLOOKUP($A44,[1]Sheet_One!$B:$W,7,FALSE)</f>
        <v>BURLINGTON</v>
      </c>
      <c r="H44" s="3" t="str">
        <f>VLOOKUP($A44,[1]Sheet_One!$B:$W,8,FALSE)</f>
        <v>CT</v>
      </c>
      <c r="I44" s="3" t="str">
        <f>VLOOKUP($A44,[1]Sheet_One!$B:$W,9,FALSE)</f>
        <v>06013</v>
      </c>
      <c r="J44" s="47"/>
      <c r="K44" s="4" t="str">
        <f>IFERROR(VLOOKUP(A44,'Location Substitution table'!B:D,3,FALSE),"")</f>
        <v/>
      </c>
      <c r="L44" s="9" t="str">
        <f>IFERROR(VLOOKUP($A44,[1]Sheet_One!$B:$W,5,FALSE),"")</f>
        <v>T</v>
      </c>
      <c r="M44" s="9">
        <f>IFERROR(MATCH(L44,{"U","M","T","W","R","F","S"},0),"")</f>
        <v>3</v>
      </c>
      <c r="N44" s="26">
        <f>IFERROR(IF(COUNTIF('Holiday Dates'!$A:$A,DATE($M$1,N$1,1+7*$D44)-WEEKDAY(DATE($M$1,N$1,8-$M44)))&gt;=1,IF($D44&gt;=3,DATE($M$1,N$1,1+7*($D44-1)-WEEKDAY(DATE($M$1,N$1,8-$M44))),DATE($M$1,N$1,1+7*($D44+1)-WEEKDAY(DATE($M$1,N$1,8-$M44)))),DATE($M$1,N$1,1+7*$D44)-WEEKDAY(DATE($M$1,N$1,8-$M44))),"")</f>
        <v>45160</v>
      </c>
      <c r="O44" s="26">
        <f>IFERROR(IF(COUNTIF('Holiday Dates'!$A:$A,DATE($M$1,O$1,1+7*$D44)-WEEKDAY(DATE($M$1,O$1,8-$M44)))&gt;=1,IF($D44&gt;=3,DATE($M$1,O$1,1+7*($D44-1)-WEEKDAY(DATE($M$1,O$1,8-$M44))),DATE($M$1,O$1,1+7*($D44+1)-WEEKDAY(DATE($M$1,O$1,8-$M44)))),DATE($M$1,O$1,1+7*$D44)-WEEKDAY(DATE($M$1,O$1,8-$M44))),"")</f>
        <v>45195</v>
      </c>
      <c r="P44" s="26">
        <f>IFERROR(IF(COUNTIF('Holiday Dates'!$A:$A,DATE($M$1,P$1,1+7*$D44)-WEEKDAY(DATE($M$1,P$1,8-$M44)))&gt;=1,IF($D44&gt;=3,DATE($M$1,P$1,1+7*($D44-1)-WEEKDAY(DATE($M$1,P$1,8-$M44))),DATE($M$1,P$1,1+7*($D44+1)-WEEKDAY(DATE($M$1,P$1,8-$M44)))),DATE($M$1,P$1,1+7*$D44)-WEEKDAY(DATE($M$1,P$1,8-$M44))),"")</f>
        <v>45223</v>
      </c>
      <c r="Q44" s="26">
        <f>IFERROR(IF(COUNTIF('Holiday Dates'!$A:$A,DATE($M$1,Q$1,1+7*$D44)-WEEKDAY(DATE($M$1,Q$1,8-$M44)))&gt;=1,IF($D44&gt;=3,DATE($M$1,Q$1,1+7*($D44-1)-WEEKDAY(DATE($M$1,Q$1,8-$M44))),DATE($M$1,Q$1,1+7*($D44+1)-WEEKDAY(DATE($M$1,Q$1,8-$M44)))),DATE($M$1,Q$1,1+7*$D44)-WEEKDAY(DATE($M$1,Q$1,8-$M44))),"")</f>
        <v>45258</v>
      </c>
      <c r="R44" s="26">
        <f>IFERROR(IF(COUNTIF('Holiday Dates'!$A:$A,DATE($M$1,R$1,1+7*$D44)-WEEKDAY(DATE($M$1,R$1,8-$M44)))&gt;=1,IF($D44&gt;=3,DATE($M$1,R$1,1+7*($D44-1)-WEEKDAY(DATE($M$1,R$1,8-$M44))),DATE($M$1,R$1,1+7*($D44+1)-WEEKDAY(DATE($M$1,R$1,8-$M44)))),DATE($M$1,R$1,1+7*$D44)-WEEKDAY(DATE($M$1,R$1,8-$M44))),"")</f>
        <v>45279</v>
      </c>
      <c r="S44" s="30"/>
      <c r="T44" s="30">
        <f>IFERROR(IF(COUNTIF('Holiday Dates'!$A:$A,DATE($S$1,T$1,1+7*$D44)-WEEKDAY(DATE($S$1,T$1,8-$M44)))&gt;=1,IF($D44&gt;=3,DATE($S$1,T$1,1+7*($D44-1)-WEEKDAY(DATE($S$1,T$1,8-$M44))),DATE($S$1,T$1,1+7*($D44+1)-WEEKDAY(DATE($S$1,T$1,8-$M44)))),DATE($S$1,T$1,1+7*$D44)-WEEKDAY(DATE($S$1,T$1,8-$M44))),"")</f>
        <v>45314</v>
      </c>
      <c r="U44" s="30">
        <f>IFERROR(IF(COUNTIF('Holiday Dates'!$A:$A,DATE($S$1,U$1,1+7*$D44)-WEEKDAY(DATE($S$1,U$1,8-$M44)))&gt;=1,IF($D44&gt;=3,DATE($S$1,U$1,1+7*($D44-1)-WEEKDAY(DATE($S$1,U$1,8-$M44))),DATE($S$1,U$1,1+7*($D44+1)-WEEKDAY(DATE($S$1,U$1,8-$M44)))),DATE($S$1,U$1,1+7*$D44)-WEEKDAY(DATE($S$1,U$1,8-$M44))),"")</f>
        <v>45349</v>
      </c>
      <c r="V44" s="30">
        <f>IFERROR(IF(COUNTIF('Holiday Dates'!$A:$A,DATE($S$1,V$1,1+7*$D44)-WEEKDAY(DATE($S$1,V$1,8-$M44)))&gt;=1,IF($D44&gt;=3,DATE($S$1,V$1,1+7*($D44-1)-WEEKDAY(DATE($S$1,V$1,8-$M44))),DATE($S$1,V$1,1+7*($D44+1)-WEEKDAY(DATE($S$1,V$1,8-$M44)))),DATE($S$1,V$1,1+7*$D44)-WEEKDAY(DATE($S$1,V$1,8-$M44))),"")</f>
        <v>45377</v>
      </c>
      <c r="W44" s="30">
        <f>IFERROR(IF(COUNTIF('Holiday Dates'!$A:$A,DATE($S$1,W$1,1+7*$D44)-WEEKDAY(DATE($S$1,W$1,8-$M44)))&gt;=1,IF($D44&gt;=3,DATE($S$1,W$1,1+7*($D44-1)-WEEKDAY(DATE($S$1,W$1,8-$M44))),DATE($S$1,W$1,1+7*($D44+1)-WEEKDAY(DATE($S$1,W$1,8-$M44)))),DATE($S$1,W$1,1+7*$D44)-WEEKDAY(DATE($S$1,W$1,8-$M44))),"")</f>
        <v>45405</v>
      </c>
      <c r="X44" s="30">
        <f>IFERROR(IF(COUNTIF('Holiday Dates'!$A:$A,DATE($S$1,X$1,1+7*$D44)-WEEKDAY(DATE($S$1,X$1,8-$M44)))&gt;=1,IF($D44&gt;=3,DATE($S$1,X$1,1+7*($D44-1)-WEEKDAY(DATE($S$1,X$1,8-$M44))),DATE($S$1,X$1,1+7*($D44+1)-WEEKDAY(DATE($S$1,X$1,8-$M44)))),DATE($S$1,X$1,1+7*$D44)-WEEKDAY(DATE($S$1,X$1,8-$M44))),"")</f>
        <v>45440</v>
      </c>
      <c r="Y44" s="30">
        <f>IFERROR(IF(COUNTIF('Holiday Dates'!$A:$A,DATE($S$1,Y$1,1+7*$D44)-WEEKDAY(DATE($S$1,Y$1,8-$M44)))&gt;=1,IF($D44&gt;=3,DATE($S$1,Y$1,1+7*($D44-1)-WEEKDAY(DATE($S$1,Y$1,8-$M44))),DATE($S$1,Y$1,1+7*($D44+1)-WEEKDAY(DATE($S$1,Y$1,8-$M44)))),DATE($S$1,Y$1,1+7*$D44)-WEEKDAY(DATE($S$1,Y$1,8-$M44))),"")</f>
        <v>45468</v>
      </c>
      <c r="Z44" s="30">
        <f>IFERROR(IF(COUNTIF('Holiday Dates'!$A:$A,DATE($S$1,Z$1,1+7*$D44)-WEEKDAY(DATE($S$1,Z$1,8-$M44)))&gt;=1,IF($D44&gt;=3,DATE($S$1,Z$1,1+7*($D44-1)-WEEKDAY(DATE($S$1,Z$1,8-$M44))),DATE($S$1,Z$1,1+7*($D44+1)-WEEKDAY(DATE($S$1,Z$1,8-$M44)))),DATE($S$1,Z$1,1+7*$D44)-WEEKDAY(DATE($S$1,Z$1,8-$M44))),"")</f>
        <v>45496</v>
      </c>
    </row>
    <row r="45" spans="1:26" customFormat="1" ht="15" customHeight="1" x14ac:dyDescent="0.25">
      <c r="A45" s="3">
        <v>770042</v>
      </c>
      <c r="B45" s="1" t="s">
        <v>624</v>
      </c>
      <c r="C45" s="1" t="str">
        <f>VLOOKUP($A45,[1]Sheet_One!$B:$W,7,FALSE)</f>
        <v>BURLINGTON</v>
      </c>
      <c r="D45" s="10">
        <f>IFERROR(VLOOKUP(A45,[2]Sheet1!$A:$AA,27,FALSE),"")</f>
        <v>3</v>
      </c>
      <c r="E45" s="1"/>
      <c r="F45" s="3" t="str">
        <f>VLOOKUP($A45,[1]Sheet_One!$B:$W,6,FALSE)</f>
        <v>26 LYON RD STE 1</v>
      </c>
      <c r="G45" s="3" t="str">
        <f>VLOOKUP($A45,[1]Sheet_One!$B:$W,7,FALSE)</f>
        <v>BURLINGTON</v>
      </c>
      <c r="H45" s="3" t="str">
        <f>VLOOKUP($A45,[1]Sheet_One!$B:$W,8,FALSE)</f>
        <v>CT</v>
      </c>
      <c r="I45" s="3" t="str">
        <f>VLOOKUP($A45,[1]Sheet_One!$B:$W,9,FALSE)</f>
        <v>06013</v>
      </c>
      <c r="J45" s="47">
        <f>IFERROR(VLOOKUP(A45,'[3]KPI Trend by Chain - 171 or 173'!$A:$E,5,FALSE),VLOOKUP(A45,'[4]KPI Trend by Chain - 171 '!$A:$E,5,FALSE))</f>
        <v>59</v>
      </c>
      <c r="K45" s="4" t="str">
        <f>IFERROR(VLOOKUP(A45,'Location Substitution table'!B:D,3,FALSE),"")</f>
        <v/>
      </c>
      <c r="L45" s="9" t="str">
        <f>IFERROR(VLOOKUP($A45,[1]Sheet_One!$B:$W,5,FALSE),"")</f>
        <v>F</v>
      </c>
      <c r="M45" s="9">
        <f>IFERROR(MATCH(L45,{"U","M","T","W","R","F","S"},0),"")</f>
        <v>6</v>
      </c>
      <c r="N45" s="26">
        <f>IFERROR(IF(COUNTIF('Holiday Dates'!$A:$A,DATE($M$1,N$1,1+7*$D45)-WEEKDAY(DATE($M$1,N$1,8-$M45)))&gt;=1,IF($D45&gt;=3,DATE($M$1,N$1,1+7*($D45-1)-WEEKDAY(DATE($M$1,N$1,8-$M45))),DATE($M$1,N$1,1+7*($D45+1)-WEEKDAY(DATE($M$1,N$1,8-$M45)))),DATE($M$1,N$1,1+7*$D45)-WEEKDAY(DATE($M$1,N$1,8-$M45))),"")</f>
        <v>45156</v>
      </c>
      <c r="O45" s="26">
        <f>IFERROR(IF(COUNTIF('Holiday Dates'!$A:$A,DATE($M$1,O$1,1+7*$D45)-WEEKDAY(DATE($M$1,O$1,8-$M45)))&gt;=1,IF($D45&gt;=3,DATE($M$1,O$1,1+7*($D45-1)-WEEKDAY(DATE($M$1,O$1,8-$M45))),DATE($M$1,O$1,1+7*($D45+1)-WEEKDAY(DATE($M$1,O$1,8-$M45)))),DATE($M$1,O$1,1+7*$D45)-WEEKDAY(DATE($M$1,O$1,8-$M45))),"")</f>
        <v>45177</v>
      </c>
      <c r="P45" s="26">
        <f>IFERROR(IF(COUNTIF('Holiday Dates'!$A:$A,DATE($M$1,P$1,1+7*$D45)-WEEKDAY(DATE($M$1,P$1,8-$M45)))&gt;=1,IF($D45&gt;=3,DATE($M$1,P$1,1+7*($D45-1)-WEEKDAY(DATE($M$1,P$1,8-$M45))),DATE($M$1,P$1,1+7*($D45+1)-WEEKDAY(DATE($M$1,P$1,8-$M45)))),DATE($M$1,P$1,1+7*$D45)-WEEKDAY(DATE($M$1,P$1,8-$M45))),"")</f>
        <v>45219</v>
      </c>
      <c r="Q45" s="26">
        <f>IFERROR(IF(COUNTIF('Holiday Dates'!$A:$A,DATE($M$1,Q$1,1+7*$D45)-WEEKDAY(DATE($M$1,Q$1,8-$M45)))&gt;=1,IF($D45&gt;=3,DATE($M$1,Q$1,1+7*($D45-1)-WEEKDAY(DATE($M$1,Q$1,8-$M45))),DATE($M$1,Q$1,1+7*($D45+1)-WEEKDAY(DATE($M$1,Q$1,8-$M45)))),DATE($M$1,Q$1,1+7*$D45)-WEEKDAY(DATE($M$1,Q$1,8-$M45))),"")</f>
        <v>45247</v>
      </c>
      <c r="R45" s="26">
        <f>IFERROR(IF(COUNTIF('Holiday Dates'!$A:$A,DATE($M$1,R$1,1+7*$D45)-WEEKDAY(DATE($M$1,R$1,8-$M45)))&gt;=1,IF($D45&gt;=3,DATE($M$1,R$1,1+7*($D45-1)-WEEKDAY(DATE($M$1,R$1,8-$M45))),DATE($M$1,R$1,1+7*($D45+1)-WEEKDAY(DATE($M$1,R$1,8-$M45)))),DATE($M$1,R$1,1+7*$D45)-WEEKDAY(DATE($M$1,R$1,8-$M45))),"")</f>
        <v>45275</v>
      </c>
      <c r="S45" s="30"/>
      <c r="T45" s="30">
        <f>IFERROR(IF(COUNTIF('Holiday Dates'!$A:$A,DATE($S$1,T$1,1+7*$D45)-WEEKDAY(DATE($S$1,T$1,8-$M45)))&gt;=1,IF($D45&gt;=3,DATE($S$1,T$1,1+7*($D45-1)-WEEKDAY(DATE($S$1,T$1,8-$M45))),DATE($S$1,T$1,1+7*($D45+1)-WEEKDAY(DATE($S$1,T$1,8-$M45)))),DATE($S$1,T$1,1+7*$D45)-WEEKDAY(DATE($S$1,T$1,8-$M45))),"")</f>
        <v>45310</v>
      </c>
      <c r="U45" s="30">
        <f>IFERROR(IF(COUNTIF('Holiday Dates'!$A:$A,DATE($S$1,U$1,1+7*$D45)-WEEKDAY(DATE($S$1,U$1,8-$M45)))&gt;=1,IF($D45&gt;=3,DATE($S$1,U$1,1+7*($D45-1)-WEEKDAY(DATE($S$1,U$1,8-$M45))),DATE($S$1,U$1,1+7*($D45+1)-WEEKDAY(DATE($S$1,U$1,8-$M45)))),DATE($S$1,U$1,1+7*$D45)-WEEKDAY(DATE($S$1,U$1,8-$M45))),"")</f>
        <v>45338</v>
      </c>
      <c r="V45" s="30">
        <f>IFERROR(IF(COUNTIF('Holiday Dates'!$A:$A,DATE($S$1,V$1,1+7*$D45)-WEEKDAY(DATE($S$1,V$1,8-$M45)))&gt;=1,IF($D45&gt;=3,DATE($S$1,V$1,1+7*($D45-1)-WEEKDAY(DATE($S$1,V$1,8-$M45))),DATE($S$1,V$1,1+7*($D45+1)-WEEKDAY(DATE($S$1,V$1,8-$M45)))),DATE($S$1,V$1,1+7*$D45)-WEEKDAY(DATE($S$1,V$1,8-$M45))),"")</f>
        <v>45366</v>
      </c>
      <c r="W45" s="30">
        <f>IFERROR(IF(COUNTIF('Holiday Dates'!$A:$A,DATE($S$1,W$1,1+7*$D45)-WEEKDAY(DATE($S$1,W$1,8-$M45)))&gt;=1,IF($D45&gt;=3,DATE($S$1,W$1,1+7*($D45-1)-WEEKDAY(DATE($S$1,W$1,8-$M45))),DATE($S$1,W$1,1+7*($D45+1)-WEEKDAY(DATE($S$1,W$1,8-$M45)))),DATE($S$1,W$1,1+7*$D45)-WEEKDAY(DATE($S$1,W$1,8-$M45))),"")</f>
        <v>45401</v>
      </c>
      <c r="X45" s="30">
        <f>IFERROR(IF(COUNTIF('Holiday Dates'!$A:$A,DATE($S$1,X$1,1+7*$D45)-WEEKDAY(DATE($S$1,X$1,8-$M45)))&gt;=1,IF($D45&gt;=3,DATE($S$1,X$1,1+7*($D45-1)-WEEKDAY(DATE($S$1,X$1,8-$M45))),DATE($S$1,X$1,1+7*($D45+1)-WEEKDAY(DATE($S$1,X$1,8-$M45)))),DATE($S$1,X$1,1+7*$D45)-WEEKDAY(DATE($S$1,X$1,8-$M45))),"")</f>
        <v>45429</v>
      </c>
      <c r="Y45" s="30">
        <f>IFERROR(IF(COUNTIF('Holiday Dates'!$A:$A,DATE($S$1,Y$1,1+7*$D45)-WEEKDAY(DATE($S$1,Y$1,8-$M45)))&gt;=1,IF($D45&gt;=3,DATE($S$1,Y$1,1+7*($D45-1)-WEEKDAY(DATE($S$1,Y$1,8-$M45))),DATE($S$1,Y$1,1+7*($D45+1)-WEEKDAY(DATE($S$1,Y$1,8-$M45)))),DATE($S$1,Y$1,1+7*$D45)-WEEKDAY(DATE($S$1,Y$1,8-$M45))),"")</f>
        <v>45464</v>
      </c>
      <c r="Z45" s="30">
        <f>IFERROR(IF(COUNTIF('Holiday Dates'!$A:$A,DATE($S$1,Z$1,1+7*$D45)-WEEKDAY(DATE($S$1,Z$1,8-$M45)))&gt;=1,IF($D45&gt;=3,DATE($S$1,Z$1,1+7*($D45-1)-WEEKDAY(DATE($S$1,Z$1,8-$M45))),DATE($S$1,Z$1,1+7*($D45+1)-WEEKDAY(DATE($S$1,Z$1,8-$M45)))),DATE($S$1,Z$1,1+7*$D45)-WEEKDAY(DATE($S$1,Z$1,8-$M45))),"")</f>
        <v>45492</v>
      </c>
    </row>
    <row r="46" spans="1:26" customFormat="1" ht="15" customHeight="1" x14ac:dyDescent="0.25">
      <c r="A46" s="3">
        <v>770043</v>
      </c>
      <c r="B46" s="1" t="s">
        <v>625</v>
      </c>
      <c r="C46" s="1" t="str">
        <f>VLOOKUP($A46,[1]Sheet_One!$B:$W,7,FALSE)</f>
        <v>CANAAN</v>
      </c>
      <c r="D46" s="10">
        <f>IFERROR(VLOOKUP(A46,[2]Sheet1!$A:$AA,27,FALSE),"")</f>
        <v>4</v>
      </c>
      <c r="E46" s="1"/>
      <c r="F46" s="3" t="str">
        <f>VLOOKUP($A46,[1]Sheet_One!$B:$W,6,FALSE)</f>
        <v>90 PEASE ST</v>
      </c>
      <c r="G46" s="3" t="str">
        <f>VLOOKUP($A46,[1]Sheet_One!$B:$W,7,FALSE)</f>
        <v>CANAAN</v>
      </c>
      <c r="H46" s="3" t="str">
        <f>VLOOKUP($A46,[1]Sheet_One!$B:$W,8,FALSE)</f>
        <v>CT</v>
      </c>
      <c r="I46" s="3" t="str">
        <f>VLOOKUP($A46,[1]Sheet_One!$B:$W,9,FALSE)</f>
        <v>06018</v>
      </c>
      <c r="J46" s="47">
        <f>IFERROR(VLOOKUP(A46,'[3]KPI Trend by Chain - 171 or 173'!$A:$E,5,FALSE),VLOOKUP(A46,'[4]KPI Trend by Chain - 171 '!$A:$E,5,FALSE))</f>
        <v>31.3333333333333</v>
      </c>
      <c r="K46" s="4" t="str">
        <f>IFERROR(VLOOKUP(A46,'Location Substitution table'!B:D,3,FALSE),"")</f>
        <v/>
      </c>
      <c r="L46" s="9" t="str">
        <f>IFERROR(VLOOKUP($A46,[1]Sheet_One!$B:$W,5,FALSE),"")</f>
        <v>W</v>
      </c>
      <c r="M46" s="9">
        <f>IFERROR(MATCH(L46,{"U","M","T","W","R","F","S"},0),"")</f>
        <v>4</v>
      </c>
      <c r="N46" s="26">
        <f>IFERROR(IF(COUNTIF('Holiday Dates'!$A:$A,DATE($M$1,N$1,1+7*$D46)-WEEKDAY(DATE($M$1,N$1,8-$M46)))&gt;=1,IF($D46&gt;=3,DATE($M$1,N$1,1+7*($D46-1)-WEEKDAY(DATE($M$1,N$1,8-$M46))),DATE($M$1,N$1,1+7*($D46+1)-WEEKDAY(DATE($M$1,N$1,8-$M46)))),DATE($M$1,N$1,1+7*$D46)-WEEKDAY(DATE($M$1,N$1,8-$M46))),"")</f>
        <v>45161</v>
      </c>
      <c r="O46" s="26">
        <f>IFERROR(IF(COUNTIF('Holiday Dates'!$A:$A,DATE($M$1,O$1,1+7*$D46)-WEEKDAY(DATE($M$1,O$1,8-$M46)))&gt;=1,IF($D46&gt;=3,DATE($M$1,O$1,1+7*($D46-1)-WEEKDAY(DATE($M$1,O$1,8-$M46))),DATE($M$1,O$1,1+7*($D46+1)-WEEKDAY(DATE($M$1,O$1,8-$M46)))),DATE($M$1,O$1,1+7*$D46)-WEEKDAY(DATE($M$1,O$1,8-$M46))),"")</f>
        <v>45196</v>
      </c>
      <c r="P46" s="26">
        <f>IFERROR(IF(COUNTIF('Holiday Dates'!$A:$A,DATE($M$1,P$1,1+7*$D46)-WEEKDAY(DATE($M$1,P$1,8-$M46)))&gt;=1,IF($D46&gt;=3,DATE($M$1,P$1,1+7*($D46-1)-WEEKDAY(DATE($M$1,P$1,8-$M46))),DATE($M$1,P$1,1+7*($D46+1)-WEEKDAY(DATE($M$1,P$1,8-$M46)))),DATE($M$1,P$1,1+7*$D46)-WEEKDAY(DATE($M$1,P$1,8-$M46))),"")</f>
        <v>45224</v>
      </c>
      <c r="Q46" s="26">
        <f>IFERROR(IF(COUNTIF('Holiday Dates'!$A:$A,DATE($M$1,Q$1,1+7*$D46)-WEEKDAY(DATE($M$1,Q$1,8-$M46)))&gt;=1,IF($D46&gt;=3,DATE($M$1,Q$1,1+7*($D46-1)-WEEKDAY(DATE($M$1,Q$1,8-$M46))),DATE($M$1,Q$1,1+7*($D46+1)-WEEKDAY(DATE($M$1,Q$1,8-$M46)))),DATE($M$1,Q$1,1+7*$D46)-WEEKDAY(DATE($M$1,Q$1,8-$M46))),"")</f>
        <v>45245</v>
      </c>
      <c r="R46" s="26">
        <f>IFERROR(IF(COUNTIF('Holiday Dates'!$A:$A,DATE($M$1,R$1,1+7*$D46)-WEEKDAY(DATE($M$1,R$1,8-$M46)))&gt;=1,IF($D46&gt;=3,DATE($M$1,R$1,1+7*($D46-1)-WEEKDAY(DATE($M$1,R$1,8-$M46))),DATE($M$1,R$1,1+7*($D46+1)-WEEKDAY(DATE($M$1,R$1,8-$M46)))),DATE($M$1,R$1,1+7*$D46)-WEEKDAY(DATE($M$1,R$1,8-$M46))),"")</f>
        <v>45280</v>
      </c>
      <c r="S46" s="30"/>
      <c r="T46" s="30">
        <f>IFERROR(IF(COUNTIF('Holiday Dates'!$A:$A,DATE($S$1,T$1,1+7*$D46)-WEEKDAY(DATE($S$1,T$1,8-$M46)))&gt;=1,IF($D46&gt;=3,DATE($S$1,T$1,1+7*($D46-1)-WEEKDAY(DATE($S$1,T$1,8-$M46))),DATE($S$1,T$1,1+7*($D46+1)-WEEKDAY(DATE($S$1,T$1,8-$M46)))),DATE($S$1,T$1,1+7*$D46)-WEEKDAY(DATE($S$1,T$1,8-$M46))),"")</f>
        <v>45315</v>
      </c>
      <c r="U46" s="30">
        <f>IFERROR(IF(COUNTIF('Holiday Dates'!$A:$A,DATE($S$1,U$1,1+7*$D46)-WEEKDAY(DATE($S$1,U$1,8-$M46)))&gt;=1,IF($D46&gt;=3,DATE($S$1,U$1,1+7*($D46-1)-WEEKDAY(DATE($S$1,U$1,8-$M46))),DATE($S$1,U$1,1+7*($D46+1)-WEEKDAY(DATE($S$1,U$1,8-$M46)))),DATE($S$1,U$1,1+7*$D46)-WEEKDAY(DATE($S$1,U$1,8-$M46))),"")</f>
        <v>45350</v>
      </c>
      <c r="V46" s="30">
        <f>IFERROR(IF(COUNTIF('Holiday Dates'!$A:$A,DATE($S$1,V$1,1+7*$D46)-WEEKDAY(DATE($S$1,V$1,8-$M46)))&gt;=1,IF($D46&gt;=3,DATE($S$1,V$1,1+7*($D46-1)-WEEKDAY(DATE($S$1,V$1,8-$M46))),DATE($S$1,V$1,1+7*($D46+1)-WEEKDAY(DATE($S$1,V$1,8-$M46)))),DATE($S$1,V$1,1+7*$D46)-WEEKDAY(DATE($S$1,V$1,8-$M46))),"")</f>
        <v>45378</v>
      </c>
      <c r="W46" s="30">
        <f>IFERROR(IF(COUNTIF('Holiday Dates'!$A:$A,DATE($S$1,W$1,1+7*$D46)-WEEKDAY(DATE($S$1,W$1,8-$M46)))&gt;=1,IF($D46&gt;=3,DATE($S$1,W$1,1+7*($D46-1)-WEEKDAY(DATE($S$1,W$1,8-$M46))),DATE($S$1,W$1,1+7*($D46+1)-WEEKDAY(DATE($S$1,W$1,8-$M46)))),DATE($S$1,W$1,1+7*$D46)-WEEKDAY(DATE($S$1,W$1,8-$M46))),"")</f>
        <v>45406</v>
      </c>
      <c r="X46" s="30">
        <f>IFERROR(IF(COUNTIF('Holiday Dates'!$A:$A,DATE($S$1,X$1,1+7*$D46)-WEEKDAY(DATE($S$1,X$1,8-$M46)))&gt;=1,IF($D46&gt;=3,DATE($S$1,X$1,1+7*($D46-1)-WEEKDAY(DATE($S$1,X$1,8-$M46))),DATE($S$1,X$1,1+7*($D46+1)-WEEKDAY(DATE($S$1,X$1,8-$M46)))),DATE($S$1,X$1,1+7*$D46)-WEEKDAY(DATE($S$1,X$1,8-$M46))),"")</f>
        <v>45434</v>
      </c>
      <c r="Y46" s="30">
        <f>IFERROR(IF(COUNTIF('Holiday Dates'!$A:$A,DATE($S$1,Y$1,1+7*$D46)-WEEKDAY(DATE($S$1,Y$1,8-$M46)))&gt;=1,IF($D46&gt;=3,DATE($S$1,Y$1,1+7*($D46-1)-WEEKDAY(DATE($S$1,Y$1,8-$M46))),DATE($S$1,Y$1,1+7*($D46+1)-WEEKDAY(DATE($S$1,Y$1,8-$M46)))),DATE($S$1,Y$1,1+7*$D46)-WEEKDAY(DATE($S$1,Y$1,8-$M46))),"")</f>
        <v>45469</v>
      </c>
      <c r="Z46" s="30">
        <f>IFERROR(IF(COUNTIF('Holiday Dates'!$A:$A,DATE($S$1,Z$1,1+7*$D46)-WEEKDAY(DATE($S$1,Z$1,8-$M46)))&gt;=1,IF($D46&gt;=3,DATE($S$1,Z$1,1+7*($D46-1)-WEEKDAY(DATE($S$1,Z$1,8-$M46))),DATE($S$1,Z$1,1+7*($D46+1)-WEEKDAY(DATE($S$1,Z$1,8-$M46)))),DATE($S$1,Z$1,1+7*$D46)-WEEKDAY(DATE($S$1,Z$1,8-$M46))),"")</f>
        <v>45497</v>
      </c>
    </row>
    <row r="47" spans="1:26" customFormat="1" ht="15" customHeight="1" x14ac:dyDescent="0.25">
      <c r="A47" s="3">
        <v>770044</v>
      </c>
      <c r="B47" s="1" t="s">
        <v>943</v>
      </c>
      <c r="C47" s="1" t="str">
        <f>VLOOKUP($A47,[1]Sheet_One!$B:$W,7,FALSE)</f>
        <v>CANTERBURY</v>
      </c>
      <c r="D47" s="10">
        <f>IFERROR(VLOOKUP(A47,[2]Sheet1!$A:$AA,27,FALSE),"")</f>
        <v>4</v>
      </c>
      <c r="E47" s="1"/>
      <c r="F47" s="3" t="str">
        <f>VLOOKUP($A47,[1]Sheet_One!$B:$W,6,FALSE)</f>
        <v>ROUTE 14, 45 WESTMINSTER"</v>
      </c>
      <c r="G47" s="3" t="str">
        <f>VLOOKUP($A47,[1]Sheet_One!$B:$W,7,FALSE)</f>
        <v>CANTERBURY</v>
      </c>
      <c r="H47" s="3" t="str">
        <f>VLOOKUP($A47,[1]Sheet_One!$B:$W,8,FALSE)</f>
        <v>CT</v>
      </c>
      <c r="I47" s="3" t="str">
        <f>VLOOKUP($A47,[1]Sheet_One!$B:$W,9,FALSE)</f>
        <v>06331</v>
      </c>
      <c r="J47" s="47">
        <f>IFERROR(VLOOKUP(A47,'[3]KPI Trend by Chain - 171 or 173'!$A:$E,5,FALSE),VLOOKUP(A47,'[4]KPI Trend by Chain - 171 '!$A:$E,5,FALSE))</f>
        <v>39.5</v>
      </c>
      <c r="K47" s="4" t="str">
        <f>IFERROR(VLOOKUP(A47,'Location Substitution table'!B:D,3,FALSE),"")</f>
        <v/>
      </c>
      <c r="L47" s="9" t="str">
        <f>IFERROR(VLOOKUP($A47,[1]Sheet_One!$B:$W,5,FALSE),"")</f>
        <v>W</v>
      </c>
      <c r="M47" s="9">
        <f>IFERROR(MATCH(L47,{"U","M","T","W","R","F","S"},0),"")</f>
        <v>4</v>
      </c>
      <c r="N47" s="26">
        <f>IFERROR(IF(COUNTIF('Holiday Dates'!$A:$A,DATE($M$1,N$1,1+7*$D47)-WEEKDAY(DATE($M$1,N$1,8-$M47)))&gt;=1,IF($D47&gt;=3,DATE($M$1,N$1,1+7*($D47-1)-WEEKDAY(DATE($M$1,N$1,8-$M47))),DATE($M$1,N$1,1+7*($D47+1)-WEEKDAY(DATE($M$1,N$1,8-$M47)))),DATE($M$1,N$1,1+7*$D47)-WEEKDAY(DATE($M$1,N$1,8-$M47))),"")</f>
        <v>45161</v>
      </c>
      <c r="O47" s="26">
        <f>IFERROR(IF(COUNTIF('Holiday Dates'!$A:$A,DATE($M$1,O$1,1+7*$D47)-WEEKDAY(DATE($M$1,O$1,8-$M47)))&gt;=1,IF($D47&gt;=3,DATE($M$1,O$1,1+7*($D47-1)-WEEKDAY(DATE($M$1,O$1,8-$M47))),DATE($M$1,O$1,1+7*($D47+1)-WEEKDAY(DATE($M$1,O$1,8-$M47)))),DATE($M$1,O$1,1+7*$D47)-WEEKDAY(DATE($M$1,O$1,8-$M47))),"")</f>
        <v>45196</v>
      </c>
      <c r="P47" s="26">
        <f>IFERROR(IF(COUNTIF('Holiday Dates'!$A:$A,DATE($M$1,P$1,1+7*$D47)-WEEKDAY(DATE($M$1,P$1,8-$M47)))&gt;=1,IF($D47&gt;=3,DATE($M$1,P$1,1+7*($D47-1)-WEEKDAY(DATE($M$1,P$1,8-$M47))),DATE($M$1,P$1,1+7*($D47+1)-WEEKDAY(DATE($M$1,P$1,8-$M47)))),DATE($M$1,P$1,1+7*$D47)-WEEKDAY(DATE($M$1,P$1,8-$M47))),"")</f>
        <v>45224</v>
      </c>
      <c r="Q47" s="26">
        <f>IFERROR(IF(COUNTIF('Holiday Dates'!$A:$A,DATE($M$1,Q$1,1+7*$D47)-WEEKDAY(DATE($M$1,Q$1,8-$M47)))&gt;=1,IF($D47&gt;=3,DATE($M$1,Q$1,1+7*($D47-1)-WEEKDAY(DATE($M$1,Q$1,8-$M47))),DATE($M$1,Q$1,1+7*($D47+1)-WEEKDAY(DATE($M$1,Q$1,8-$M47)))),DATE($M$1,Q$1,1+7*$D47)-WEEKDAY(DATE($M$1,Q$1,8-$M47))),"")</f>
        <v>45245</v>
      </c>
      <c r="R47" s="26">
        <f>IFERROR(IF(COUNTIF('Holiday Dates'!$A:$A,DATE($M$1,R$1,1+7*$D47)-WEEKDAY(DATE($M$1,R$1,8-$M47)))&gt;=1,IF($D47&gt;=3,DATE($M$1,R$1,1+7*($D47-1)-WEEKDAY(DATE($M$1,R$1,8-$M47))),DATE($M$1,R$1,1+7*($D47+1)-WEEKDAY(DATE($M$1,R$1,8-$M47)))),DATE($M$1,R$1,1+7*$D47)-WEEKDAY(DATE($M$1,R$1,8-$M47))),"")</f>
        <v>45280</v>
      </c>
      <c r="S47" s="30"/>
      <c r="T47" s="30">
        <f>IFERROR(IF(COUNTIF('Holiday Dates'!$A:$A,DATE($S$1,T$1,1+7*$D47)-WEEKDAY(DATE($S$1,T$1,8-$M47)))&gt;=1,IF($D47&gt;=3,DATE($S$1,T$1,1+7*($D47-1)-WEEKDAY(DATE($S$1,T$1,8-$M47))),DATE($S$1,T$1,1+7*($D47+1)-WEEKDAY(DATE($S$1,T$1,8-$M47)))),DATE($S$1,T$1,1+7*$D47)-WEEKDAY(DATE($S$1,T$1,8-$M47))),"")</f>
        <v>45315</v>
      </c>
      <c r="U47" s="30">
        <f>IFERROR(IF(COUNTIF('Holiday Dates'!$A:$A,DATE($S$1,U$1,1+7*$D47)-WEEKDAY(DATE($S$1,U$1,8-$M47)))&gt;=1,IF($D47&gt;=3,DATE($S$1,U$1,1+7*($D47-1)-WEEKDAY(DATE($S$1,U$1,8-$M47))),DATE($S$1,U$1,1+7*($D47+1)-WEEKDAY(DATE($S$1,U$1,8-$M47)))),DATE($S$1,U$1,1+7*$D47)-WEEKDAY(DATE($S$1,U$1,8-$M47))),"")</f>
        <v>45350</v>
      </c>
      <c r="V47" s="30">
        <f>IFERROR(IF(COUNTIF('Holiday Dates'!$A:$A,DATE($S$1,V$1,1+7*$D47)-WEEKDAY(DATE($S$1,V$1,8-$M47)))&gt;=1,IF($D47&gt;=3,DATE($S$1,V$1,1+7*($D47-1)-WEEKDAY(DATE($S$1,V$1,8-$M47))),DATE($S$1,V$1,1+7*($D47+1)-WEEKDAY(DATE($S$1,V$1,8-$M47)))),DATE($S$1,V$1,1+7*$D47)-WEEKDAY(DATE($S$1,V$1,8-$M47))),"")</f>
        <v>45378</v>
      </c>
      <c r="W47" s="30">
        <f>IFERROR(IF(COUNTIF('Holiday Dates'!$A:$A,DATE($S$1,W$1,1+7*$D47)-WEEKDAY(DATE($S$1,W$1,8-$M47)))&gt;=1,IF($D47&gt;=3,DATE($S$1,W$1,1+7*($D47-1)-WEEKDAY(DATE($S$1,W$1,8-$M47))),DATE($S$1,W$1,1+7*($D47+1)-WEEKDAY(DATE($S$1,W$1,8-$M47)))),DATE($S$1,W$1,1+7*$D47)-WEEKDAY(DATE($S$1,W$1,8-$M47))),"")</f>
        <v>45406</v>
      </c>
      <c r="X47" s="30">
        <f>IFERROR(IF(COUNTIF('Holiday Dates'!$A:$A,DATE($S$1,X$1,1+7*$D47)-WEEKDAY(DATE($S$1,X$1,8-$M47)))&gt;=1,IF($D47&gt;=3,DATE($S$1,X$1,1+7*($D47-1)-WEEKDAY(DATE($S$1,X$1,8-$M47))),DATE($S$1,X$1,1+7*($D47+1)-WEEKDAY(DATE($S$1,X$1,8-$M47)))),DATE($S$1,X$1,1+7*$D47)-WEEKDAY(DATE($S$1,X$1,8-$M47))),"")</f>
        <v>45434</v>
      </c>
      <c r="Y47" s="30">
        <f>IFERROR(IF(COUNTIF('Holiday Dates'!$A:$A,DATE($S$1,Y$1,1+7*$D47)-WEEKDAY(DATE($S$1,Y$1,8-$M47)))&gt;=1,IF($D47&gt;=3,DATE($S$1,Y$1,1+7*($D47-1)-WEEKDAY(DATE($S$1,Y$1,8-$M47))),DATE($S$1,Y$1,1+7*($D47+1)-WEEKDAY(DATE($S$1,Y$1,8-$M47)))),DATE($S$1,Y$1,1+7*$D47)-WEEKDAY(DATE($S$1,Y$1,8-$M47))),"")</f>
        <v>45469</v>
      </c>
      <c r="Z47" s="30">
        <f>IFERROR(IF(COUNTIF('Holiday Dates'!$A:$A,DATE($S$1,Z$1,1+7*$D47)-WEEKDAY(DATE($S$1,Z$1,8-$M47)))&gt;=1,IF($D47&gt;=3,DATE($S$1,Z$1,1+7*($D47-1)-WEEKDAY(DATE($S$1,Z$1,8-$M47))),DATE($S$1,Z$1,1+7*($D47+1)-WEEKDAY(DATE($S$1,Z$1,8-$M47)))),DATE($S$1,Z$1,1+7*$D47)-WEEKDAY(DATE($S$1,Z$1,8-$M47))),"")</f>
        <v>45497</v>
      </c>
    </row>
    <row r="48" spans="1:26" customFormat="1" ht="15" customHeight="1" x14ac:dyDescent="0.25">
      <c r="A48" s="3">
        <v>770045</v>
      </c>
      <c r="B48" s="1" t="s">
        <v>944</v>
      </c>
      <c r="C48" s="1" t="str">
        <f>VLOOKUP($A48,[1]Sheet_One!$B:$W,7,FALSE)</f>
        <v>CANTERBURY</v>
      </c>
      <c r="D48" s="10">
        <f>IFERROR(VLOOKUP(A48,[2]Sheet1!$A:$AA,27,FALSE),"")</f>
        <v>3</v>
      </c>
      <c r="E48" s="1"/>
      <c r="F48" s="3" t="str">
        <f>VLOOKUP($A48,[1]Sheet_One!$B:$W,6,FALSE)</f>
        <v>67 KITT RD</v>
      </c>
      <c r="G48" s="3" t="str">
        <f>VLOOKUP($A48,[1]Sheet_One!$B:$W,7,FALSE)</f>
        <v>CANTERBURY</v>
      </c>
      <c r="H48" s="3" t="str">
        <f>VLOOKUP($A48,[1]Sheet_One!$B:$W,8,FALSE)</f>
        <v>CT</v>
      </c>
      <c r="I48" s="3" t="str">
        <f>VLOOKUP($A48,[1]Sheet_One!$B:$W,9,FALSE)</f>
        <v>06331</v>
      </c>
      <c r="J48" s="47">
        <f>IFERROR(VLOOKUP(A48,'[3]KPI Trend by Chain - 171 or 173'!$A:$E,5,FALSE),VLOOKUP(A48,'[4]KPI Trend by Chain - 171 '!$A:$E,5,FALSE))</f>
        <v>50.5</v>
      </c>
      <c r="K48" s="4" t="str">
        <f>IFERROR(VLOOKUP(A48,'Location Substitution table'!B:D,3,FALSE),"")</f>
        <v/>
      </c>
      <c r="L48" s="9" t="str">
        <f>IFERROR(VLOOKUP($A48,[1]Sheet_One!$B:$W,5,FALSE),"")</f>
        <v>W</v>
      </c>
      <c r="M48" s="9">
        <f>IFERROR(MATCH(L48,{"U","M","T","W","R","F","S"},0),"")</f>
        <v>4</v>
      </c>
      <c r="N48" s="26">
        <f>IFERROR(IF(COUNTIF('Holiday Dates'!$A:$A,DATE($M$1,N$1,1+7*$D48)-WEEKDAY(DATE($M$1,N$1,8-$M48)))&gt;=1,IF($D48&gt;=3,DATE($M$1,N$1,1+7*($D48-1)-WEEKDAY(DATE($M$1,N$1,8-$M48))),DATE($M$1,N$1,1+7*($D48+1)-WEEKDAY(DATE($M$1,N$1,8-$M48)))),DATE($M$1,N$1,1+7*$D48)-WEEKDAY(DATE($M$1,N$1,8-$M48))),"")</f>
        <v>45154</v>
      </c>
      <c r="O48" s="26">
        <f>IFERROR(IF(COUNTIF('Holiday Dates'!$A:$A,DATE($M$1,O$1,1+7*$D48)-WEEKDAY(DATE($M$1,O$1,8-$M48)))&gt;=1,IF($D48&gt;=3,DATE($M$1,O$1,1+7*($D48-1)-WEEKDAY(DATE($M$1,O$1,8-$M48))),DATE($M$1,O$1,1+7*($D48+1)-WEEKDAY(DATE($M$1,O$1,8-$M48)))),DATE($M$1,O$1,1+7*$D48)-WEEKDAY(DATE($M$1,O$1,8-$M48))),"")</f>
        <v>45189</v>
      </c>
      <c r="P48" s="26">
        <f>IFERROR(IF(COUNTIF('Holiday Dates'!$A:$A,DATE($M$1,P$1,1+7*$D48)-WEEKDAY(DATE($M$1,P$1,8-$M48)))&gt;=1,IF($D48&gt;=3,DATE($M$1,P$1,1+7*($D48-1)-WEEKDAY(DATE($M$1,P$1,8-$M48))),DATE($M$1,P$1,1+7*($D48+1)-WEEKDAY(DATE($M$1,P$1,8-$M48)))),DATE($M$1,P$1,1+7*$D48)-WEEKDAY(DATE($M$1,P$1,8-$M48))),"")</f>
        <v>45217</v>
      </c>
      <c r="Q48" s="26">
        <f>IFERROR(IF(COUNTIF('Holiday Dates'!$A:$A,DATE($M$1,Q$1,1+7*$D48)-WEEKDAY(DATE($M$1,Q$1,8-$M48)))&gt;=1,IF($D48&gt;=3,DATE($M$1,Q$1,1+7*($D48-1)-WEEKDAY(DATE($M$1,Q$1,8-$M48))),DATE($M$1,Q$1,1+7*($D48+1)-WEEKDAY(DATE($M$1,Q$1,8-$M48)))),DATE($M$1,Q$1,1+7*$D48)-WEEKDAY(DATE($M$1,Q$1,8-$M48))),"")</f>
        <v>45245</v>
      </c>
      <c r="R48" s="26">
        <f>IFERROR(IF(COUNTIF('Holiday Dates'!$A:$A,DATE($M$1,R$1,1+7*$D48)-WEEKDAY(DATE($M$1,R$1,8-$M48)))&gt;=1,IF($D48&gt;=3,DATE($M$1,R$1,1+7*($D48-1)-WEEKDAY(DATE($M$1,R$1,8-$M48))),DATE($M$1,R$1,1+7*($D48+1)-WEEKDAY(DATE($M$1,R$1,8-$M48)))),DATE($M$1,R$1,1+7*$D48)-WEEKDAY(DATE($M$1,R$1,8-$M48))),"")</f>
        <v>45280</v>
      </c>
      <c r="S48" s="30"/>
      <c r="T48" s="30">
        <f>IFERROR(IF(COUNTIF('Holiday Dates'!$A:$A,DATE($S$1,T$1,1+7*$D48)-WEEKDAY(DATE($S$1,T$1,8-$M48)))&gt;=1,IF($D48&gt;=3,DATE($S$1,T$1,1+7*($D48-1)-WEEKDAY(DATE($S$1,T$1,8-$M48))),DATE($S$1,T$1,1+7*($D48+1)-WEEKDAY(DATE($S$1,T$1,8-$M48)))),DATE($S$1,T$1,1+7*$D48)-WEEKDAY(DATE($S$1,T$1,8-$M48))),"")</f>
        <v>45308</v>
      </c>
      <c r="U48" s="30">
        <f>IFERROR(IF(COUNTIF('Holiday Dates'!$A:$A,DATE($S$1,U$1,1+7*$D48)-WEEKDAY(DATE($S$1,U$1,8-$M48)))&gt;=1,IF($D48&gt;=3,DATE($S$1,U$1,1+7*($D48-1)-WEEKDAY(DATE($S$1,U$1,8-$M48))),DATE($S$1,U$1,1+7*($D48+1)-WEEKDAY(DATE($S$1,U$1,8-$M48)))),DATE($S$1,U$1,1+7*$D48)-WEEKDAY(DATE($S$1,U$1,8-$M48))),"")</f>
        <v>45336</v>
      </c>
      <c r="V48" s="30">
        <f>IFERROR(IF(COUNTIF('Holiday Dates'!$A:$A,DATE($S$1,V$1,1+7*$D48)-WEEKDAY(DATE($S$1,V$1,8-$M48)))&gt;=1,IF($D48&gt;=3,DATE($S$1,V$1,1+7*($D48-1)-WEEKDAY(DATE($S$1,V$1,8-$M48))),DATE($S$1,V$1,1+7*($D48+1)-WEEKDAY(DATE($S$1,V$1,8-$M48)))),DATE($S$1,V$1,1+7*$D48)-WEEKDAY(DATE($S$1,V$1,8-$M48))),"")</f>
        <v>45371</v>
      </c>
      <c r="W48" s="30">
        <f>IFERROR(IF(COUNTIF('Holiday Dates'!$A:$A,DATE($S$1,W$1,1+7*$D48)-WEEKDAY(DATE($S$1,W$1,8-$M48)))&gt;=1,IF($D48&gt;=3,DATE($S$1,W$1,1+7*($D48-1)-WEEKDAY(DATE($S$1,W$1,8-$M48))),DATE($S$1,W$1,1+7*($D48+1)-WEEKDAY(DATE($S$1,W$1,8-$M48)))),DATE($S$1,W$1,1+7*$D48)-WEEKDAY(DATE($S$1,W$1,8-$M48))),"")</f>
        <v>45399</v>
      </c>
      <c r="X48" s="30">
        <f>IFERROR(IF(COUNTIF('Holiday Dates'!$A:$A,DATE($S$1,X$1,1+7*$D48)-WEEKDAY(DATE($S$1,X$1,8-$M48)))&gt;=1,IF($D48&gt;=3,DATE($S$1,X$1,1+7*($D48-1)-WEEKDAY(DATE($S$1,X$1,8-$M48))),DATE($S$1,X$1,1+7*($D48+1)-WEEKDAY(DATE($S$1,X$1,8-$M48)))),DATE($S$1,X$1,1+7*$D48)-WEEKDAY(DATE($S$1,X$1,8-$M48))),"")</f>
        <v>45427</v>
      </c>
      <c r="Y48" s="30">
        <f>IFERROR(IF(COUNTIF('Holiday Dates'!$A:$A,DATE($S$1,Y$1,1+7*$D48)-WEEKDAY(DATE($S$1,Y$1,8-$M48)))&gt;=1,IF($D48&gt;=3,DATE($S$1,Y$1,1+7*($D48-1)-WEEKDAY(DATE($S$1,Y$1,8-$M48))),DATE($S$1,Y$1,1+7*($D48+1)-WEEKDAY(DATE($S$1,Y$1,8-$M48)))),DATE($S$1,Y$1,1+7*$D48)-WEEKDAY(DATE($S$1,Y$1,8-$M48))),"")</f>
        <v>45455</v>
      </c>
      <c r="Z48" s="30">
        <f>IFERROR(IF(COUNTIF('Holiday Dates'!$A:$A,DATE($S$1,Z$1,1+7*$D48)-WEEKDAY(DATE($S$1,Z$1,8-$M48)))&gt;=1,IF($D48&gt;=3,DATE($S$1,Z$1,1+7*($D48-1)-WEEKDAY(DATE($S$1,Z$1,8-$M48))),DATE($S$1,Z$1,1+7*($D48+1)-WEEKDAY(DATE($S$1,Z$1,8-$M48)))),DATE($S$1,Z$1,1+7*$D48)-WEEKDAY(DATE($S$1,Z$1,8-$M48))),"")</f>
        <v>45490</v>
      </c>
    </row>
    <row r="49" spans="1:26" customFormat="1" ht="15" customHeight="1" x14ac:dyDescent="0.25">
      <c r="A49" s="3">
        <v>770046</v>
      </c>
      <c r="B49" s="1" t="s">
        <v>1637</v>
      </c>
      <c r="C49" s="1" t="str">
        <f>VLOOKUP($A49,[1]Sheet_One!$B:$W,7,FALSE)</f>
        <v>CENTERBROOK</v>
      </c>
      <c r="D49" s="10">
        <f>IFERROR(VLOOKUP(A49,[2]Sheet1!$A:$AA,27,FALSE),"")</f>
        <v>4</v>
      </c>
      <c r="E49" s="1"/>
      <c r="F49" s="3" t="str">
        <f>VLOOKUP($A49,[1]Sheet_One!$B:$W,6,FALSE)</f>
        <v>108 NORTH MAIN STREET</v>
      </c>
      <c r="G49" s="3" t="str">
        <f>VLOOKUP($A49,[1]Sheet_One!$B:$W,7,FALSE)</f>
        <v>CENTERBROOK</v>
      </c>
      <c r="H49" s="3" t="str">
        <f>VLOOKUP($A49,[1]Sheet_One!$B:$W,8,FALSE)</f>
        <v>CT</v>
      </c>
      <c r="I49" s="3" t="str">
        <f>VLOOKUP($A49,[1]Sheet_One!$B:$W,9,FALSE)</f>
        <v>06409</v>
      </c>
      <c r="J49" s="47">
        <f>IFERROR(VLOOKUP(A49,'[3]KPI Trend by Chain - 171 or 173'!$A:$E,5,FALSE),VLOOKUP(A49,'[4]KPI Trend by Chain - 171 '!$A:$E,5,FALSE))</f>
        <v>14.9</v>
      </c>
      <c r="K49" s="4" t="str">
        <f>IFERROR(VLOOKUP(A49,'Location Substitution table'!B:D,3,FALSE),"")</f>
        <v/>
      </c>
      <c r="L49" s="9" t="str">
        <f>IFERROR(VLOOKUP($A49,[1]Sheet_One!$B:$W,5,FALSE),"")</f>
        <v>M</v>
      </c>
      <c r="M49" s="9">
        <f>IFERROR(MATCH(L49,{"U","M","T","W","R","F","S"},0),"")</f>
        <v>2</v>
      </c>
      <c r="N49" s="26">
        <f>IFERROR(IF(COUNTIF('Holiday Dates'!$A:$A,DATE($M$1,N$1,1+7*$D49)-WEEKDAY(DATE($M$1,N$1,8-$M49)))&gt;=1,IF($D49&gt;=3,DATE($M$1,N$1,1+7*($D49-1)-WEEKDAY(DATE($M$1,N$1,8-$M49))),DATE($M$1,N$1,1+7*($D49+1)-WEEKDAY(DATE($M$1,N$1,8-$M49)))),DATE($M$1,N$1,1+7*$D49)-WEEKDAY(DATE($M$1,N$1,8-$M49))),"")</f>
        <v>45166</v>
      </c>
      <c r="O49" s="26">
        <f>IFERROR(IF(COUNTIF('Holiday Dates'!$A:$A,DATE($M$1,O$1,1+7*$D49)-WEEKDAY(DATE($M$1,O$1,8-$M49)))&gt;=1,IF($D49&gt;=3,DATE($M$1,O$1,1+7*($D49-1)-WEEKDAY(DATE($M$1,O$1,8-$M49))),DATE($M$1,O$1,1+7*($D49+1)-WEEKDAY(DATE($M$1,O$1,8-$M49)))),DATE($M$1,O$1,1+7*$D49)-WEEKDAY(DATE($M$1,O$1,8-$M49))),"")</f>
        <v>45187</v>
      </c>
      <c r="P49" s="26">
        <f>IFERROR(IF(COUNTIF('Holiday Dates'!$A:$A,DATE($M$1,P$1,1+7*$D49)-WEEKDAY(DATE($M$1,P$1,8-$M49)))&gt;=1,IF($D49&gt;=3,DATE($M$1,P$1,1+7*($D49-1)-WEEKDAY(DATE($M$1,P$1,8-$M49))),DATE($M$1,P$1,1+7*($D49+1)-WEEKDAY(DATE($M$1,P$1,8-$M49)))),DATE($M$1,P$1,1+7*$D49)-WEEKDAY(DATE($M$1,P$1,8-$M49))),"")</f>
        <v>45222</v>
      </c>
      <c r="Q49" s="26">
        <f>IFERROR(IF(COUNTIF('Holiday Dates'!$A:$A,DATE($M$1,Q$1,1+7*$D49)-WEEKDAY(DATE($M$1,Q$1,8-$M49)))&gt;=1,IF($D49&gt;=3,DATE($M$1,Q$1,1+7*($D49-1)-WEEKDAY(DATE($M$1,Q$1,8-$M49))),DATE($M$1,Q$1,1+7*($D49+1)-WEEKDAY(DATE($M$1,Q$1,8-$M49)))),DATE($M$1,Q$1,1+7*$D49)-WEEKDAY(DATE($M$1,Q$1,8-$M49))),"")</f>
        <v>45257</v>
      </c>
      <c r="R49" s="26">
        <f>IFERROR(IF(COUNTIF('Holiday Dates'!$A:$A,DATE($M$1,R$1,1+7*$D49)-WEEKDAY(DATE($M$1,R$1,8-$M49)))&gt;=1,IF($D49&gt;=3,DATE($M$1,R$1,1+7*($D49-1)-WEEKDAY(DATE($M$1,R$1,8-$M49))),DATE($M$1,R$1,1+7*($D49+1)-WEEKDAY(DATE($M$1,R$1,8-$M49)))),DATE($M$1,R$1,1+7*$D49)-WEEKDAY(DATE($M$1,R$1,8-$M49))),"")</f>
        <v>45278</v>
      </c>
      <c r="S49" s="30"/>
      <c r="T49" s="30">
        <f>IFERROR(IF(COUNTIF('Holiday Dates'!$A:$A,DATE($S$1,T$1,1+7*$D49)-WEEKDAY(DATE($S$1,T$1,8-$M49)))&gt;=1,IF($D49&gt;=3,DATE($S$1,T$1,1+7*($D49-1)-WEEKDAY(DATE($S$1,T$1,8-$M49))),DATE($S$1,T$1,1+7*($D49+1)-WEEKDAY(DATE($S$1,T$1,8-$M49)))),DATE($S$1,T$1,1+7*$D49)-WEEKDAY(DATE($S$1,T$1,8-$M49))),"")</f>
        <v>45313</v>
      </c>
      <c r="U49" s="30">
        <f>IFERROR(IF(COUNTIF('Holiday Dates'!$A:$A,DATE($S$1,U$1,1+7*$D49)-WEEKDAY(DATE($S$1,U$1,8-$M49)))&gt;=1,IF($D49&gt;=3,DATE($S$1,U$1,1+7*($D49-1)-WEEKDAY(DATE($S$1,U$1,8-$M49))),DATE($S$1,U$1,1+7*($D49+1)-WEEKDAY(DATE($S$1,U$1,8-$M49)))),DATE($S$1,U$1,1+7*$D49)-WEEKDAY(DATE($S$1,U$1,8-$M49))),"")</f>
        <v>45348</v>
      </c>
      <c r="V49" s="30">
        <f>IFERROR(IF(COUNTIF('Holiday Dates'!$A:$A,DATE($S$1,V$1,1+7*$D49)-WEEKDAY(DATE($S$1,V$1,8-$M49)))&gt;=1,IF($D49&gt;=3,DATE($S$1,V$1,1+7*($D49-1)-WEEKDAY(DATE($S$1,V$1,8-$M49))),DATE($S$1,V$1,1+7*($D49+1)-WEEKDAY(DATE($S$1,V$1,8-$M49)))),DATE($S$1,V$1,1+7*$D49)-WEEKDAY(DATE($S$1,V$1,8-$M49))),"")</f>
        <v>45376</v>
      </c>
      <c r="W49" s="30">
        <f>IFERROR(IF(COUNTIF('Holiday Dates'!$A:$A,DATE($S$1,W$1,1+7*$D49)-WEEKDAY(DATE($S$1,W$1,8-$M49)))&gt;=1,IF($D49&gt;=3,DATE($S$1,W$1,1+7*($D49-1)-WEEKDAY(DATE($S$1,W$1,8-$M49))),DATE($S$1,W$1,1+7*($D49+1)-WEEKDAY(DATE($S$1,W$1,8-$M49)))),DATE($S$1,W$1,1+7*$D49)-WEEKDAY(DATE($S$1,W$1,8-$M49))),"")</f>
        <v>45404</v>
      </c>
      <c r="X49" s="30">
        <f>IFERROR(IF(COUNTIF('Holiday Dates'!$A:$A,DATE($S$1,X$1,1+7*$D49)-WEEKDAY(DATE($S$1,X$1,8-$M49)))&gt;=1,IF($D49&gt;=3,DATE($S$1,X$1,1+7*($D49-1)-WEEKDAY(DATE($S$1,X$1,8-$M49))),DATE($S$1,X$1,1+7*($D49+1)-WEEKDAY(DATE($S$1,X$1,8-$M49)))),DATE($S$1,X$1,1+7*$D49)-WEEKDAY(DATE($S$1,X$1,8-$M49))),"")</f>
        <v>45432</v>
      </c>
      <c r="Y49" s="30">
        <f>IFERROR(IF(COUNTIF('Holiday Dates'!$A:$A,DATE($S$1,Y$1,1+7*$D49)-WEEKDAY(DATE($S$1,Y$1,8-$M49)))&gt;=1,IF($D49&gt;=3,DATE($S$1,Y$1,1+7*($D49-1)-WEEKDAY(DATE($S$1,Y$1,8-$M49))),DATE($S$1,Y$1,1+7*($D49+1)-WEEKDAY(DATE($S$1,Y$1,8-$M49)))),DATE($S$1,Y$1,1+7*$D49)-WEEKDAY(DATE($S$1,Y$1,8-$M49))),"")</f>
        <v>45467</v>
      </c>
      <c r="Z49" s="30">
        <f>IFERROR(IF(COUNTIF('Holiday Dates'!$A:$A,DATE($S$1,Z$1,1+7*$D49)-WEEKDAY(DATE($S$1,Z$1,8-$M49)))&gt;=1,IF($D49&gt;=3,DATE($S$1,Z$1,1+7*($D49-1)-WEEKDAY(DATE($S$1,Z$1,8-$M49))),DATE($S$1,Z$1,1+7*($D49+1)-WEEKDAY(DATE($S$1,Z$1,8-$M49)))),DATE($S$1,Z$1,1+7*$D49)-WEEKDAY(DATE($S$1,Z$1,8-$M49))),"")</f>
        <v>45495</v>
      </c>
    </row>
    <row r="50" spans="1:26" customFormat="1" ht="15" customHeight="1" x14ac:dyDescent="0.25">
      <c r="A50" s="3">
        <v>770047</v>
      </c>
      <c r="B50" s="1" t="s">
        <v>1463</v>
      </c>
      <c r="C50" s="1" t="str">
        <f>VLOOKUP($A50,[1]Sheet_One!$B:$W,7,FALSE)</f>
        <v>CENTRAL VILLAG</v>
      </c>
      <c r="D50" s="10">
        <f>IFERROR(VLOOKUP(A50,[2]Sheet1!$A:$AA,27,FALSE),"")</f>
        <v>4</v>
      </c>
      <c r="E50" s="1"/>
      <c r="F50" s="3" t="str">
        <f>VLOOKUP($A50,[1]Sheet_One!$B:$W,6,FALSE)</f>
        <v>105 PUTNAM RD</v>
      </c>
      <c r="G50" s="3" t="str">
        <f>VLOOKUP($A50,[1]Sheet_One!$B:$W,7,FALSE)</f>
        <v>CENTRAL VILLAG</v>
      </c>
      <c r="H50" s="3" t="str">
        <f>VLOOKUP($A50,[1]Sheet_One!$B:$W,8,FALSE)</f>
        <v>CT</v>
      </c>
      <c r="I50" s="3" t="str">
        <f>VLOOKUP($A50,[1]Sheet_One!$B:$W,9,FALSE)</f>
        <v>06332</v>
      </c>
      <c r="J50" s="47">
        <f>IFERROR(VLOOKUP(A50,'[3]KPI Trend by Chain - 171 or 173'!$A:$E,5,FALSE),VLOOKUP(A50,'[4]KPI Trend by Chain - 171 '!$A:$E,5,FALSE))</f>
        <v>41.625</v>
      </c>
      <c r="K50" s="4" t="str">
        <f>IFERROR(VLOOKUP(A50,'Location Substitution table'!B:D,3,FALSE),"")</f>
        <v/>
      </c>
      <c r="L50" s="9" t="str">
        <f>IFERROR(VLOOKUP($A50,[1]Sheet_One!$B:$W,5,FALSE),"")</f>
        <v>R</v>
      </c>
      <c r="M50" s="9">
        <f>IFERROR(MATCH(L50,{"U","M","T","W","R","F","S"},0),"")</f>
        <v>5</v>
      </c>
      <c r="N50" s="26">
        <f>IFERROR(IF(COUNTIF('Holiday Dates'!$A:$A,DATE($M$1,N$1,1+7*$D50)-WEEKDAY(DATE($M$1,N$1,8-$M50)))&gt;=1,IF($D50&gt;=3,DATE($M$1,N$1,1+7*($D50-1)-WEEKDAY(DATE($M$1,N$1,8-$M50))),DATE($M$1,N$1,1+7*($D50+1)-WEEKDAY(DATE($M$1,N$1,8-$M50)))),DATE($M$1,N$1,1+7*$D50)-WEEKDAY(DATE($M$1,N$1,8-$M50))),"")</f>
        <v>45162</v>
      </c>
      <c r="O50" s="26">
        <f>IFERROR(IF(COUNTIF('Holiday Dates'!$A:$A,DATE($M$1,O$1,1+7*$D50)-WEEKDAY(DATE($M$1,O$1,8-$M50)))&gt;=1,IF($D50&gt;=3,DATE($M$1,O$1,1+7*($D50-1)-WEEKDAY(DATE($M$1,O$1,8-$M50))),DATE($M$1,O$1,1+7*($D50+1)-WEEKDAY(DATE($M$1,O$1,8-$M50)))),DATE($M$1,O$1,1+7*$D50)-WEEKDAY(DATE($M$1,O$1,8-$M50))),"")</f>
        <v>45197</v>
      </c>
      <c r="P50" s="26">
        <f>IFERROR(IF(COUNTIF('Holiday Dates'!$A:$A,DATE($M$1,P$1,1+7*$D50)-WEEKDAY(DATE($M$1,P$1,8-$M50)))&gt;=1,IF($D50&gt;=3,DATE($M$1,P$1,1+7*($D50-1)-WEEKDAY(DATE($M$1,P$1,8-$M50))),DATE($M$1,P$1,1+7*($D50+1)-WEEKDAY(DATE($M$1,P$1,8-$M50)))),DATE($M$1,P$1,1+7*$D50)-WEEKDAY(DATE($M$1,P$1,8-$M50))),"")</f>
        <v>45225</v>
      </c>
      <c r="Q50" s="26">
        <f>IFERROR(IF(COUNTIF('Holiday Dates'!$A:$A,DATE($M$1,Q$1,1+7*$D50)-WEEKDAY(DATE($M$1,Q$1,8-$M50)))&gt;=1,IF($D50&gt;=3,DATE($M$1,Q$1,1+7*($D50-1)-WEEKDAY(DATE($M$1,Q$1,8-$M50))),DATE($M$1,Q$1,1+7*($D50+1)-WEEKDAY(DATE($M$1,Q$1,8-$M50)))),DATE($M$1,Q$1,1+7*$D50)-WEEKDAY(DATE($M$1,Q$1,8-$M50))),"")</f>
        <v>45246</v>
      </c>
      <c r="R50" s="26">
        <f>IFERROR(IF(COUNTIF('Holiday Dates'!$A:$A,DATE($M$1,R$1,1+7*$D50)-WEEKDAY(DATE($M$1,R$1,8-$M50)))&gt;=1,IF($D50&gt;=3,DATE($M$1,R$1,1+7*($D50-1)-WEEKDAY(DATE($M$1,R$1,8-$M50))),DATE($M$1,R$1,1+7*($D50+1)-WEEKDAY(DATE($M$1,R$1,8-$M50)))),DATE($M$1,R$1,1+7*$D50)-WEEKDAY(DATE($M$1,R$1,8-$M50))),"")</f>
        <v>45281</v>
      </c>
      <c r="S50" s="30"/>
      <c r="T50" s="30">
        <f>IFERROR(IF(COUNTIF('Holiday Dates'!$A:$A,DATE($S$1,T$1,1+7*$D50)-WEEKDAY(DATE($S$1,T$1,8-$M50)))&gt;=1,IF($D50&gt;=3,DATE($S$1,T$1,1+7*($D50-1)-WEEKDAY(DATE($S$1,T$1,8-$M50))),DATE($S$1,T$1,1+7*($D50+1)-WEEKDAY(DATE($S$1,T$1,8-$M50)))),DATE($S$1,T$1,1+7*$D50)-WEEKDAY(DATE($S$1,T$1,8-$M50))),"")</f>
        <v>45316</v>
      </c>
      <c r="U50" s="30">
        <f>IFERROR(IF(COUNTIF('Holiday Dates'!$A:$A,DATE($S$1,U$1,1+7*$D50)-WEEKDAY(DATE($S$1,U$1,8-$M50)))&gt;=1,IF($D50&gt;=3,DATE($S$1,U$1,1+7*($D50-1)-WEEKDAY(DATE($S$1,U$1,8-$M50))),DATE($S$1,U$1,1+7*($D50+1)-WEEKDAY(DATE($S$1,U$1,8-$M50)))),DATE($S$1,U$1,1+7*$D50)-WEEKDAY(DATE($S$1,U$1,8-$M50))),"")</f>
        <v>45337</v>
      </c>
      <c r="V50" s="30">
        <f>IFERROR(IF(COUNTIF('Holiday Dates'!$A:$A,DATE($S$1,V$1,1+7*$D50)-WEEKDAY(DATE($S$1,V$1,8-$M50)))&gt;=1,IF($D50&gt;=3,DATE($S$1,V$1,1+7*($D50-1)-WEEKDAY(DATE($S$1,V$1,8-$M50))),DATE($S$1,V$1,1+7*($D50+1)-WEEKDAY(DATE($S$1,V$1,8-$M50)))),DATE($S$1,V$1,1+7*$D50)-WEEKDAY(DATE($S$1,V$1,8-$M50))),"")</f>
        <v>45379</v>
      </c>
      <c r="W50" s="30">
        <f>IFERROR(IF(COUNTIF('Holiday Dates'!$A:$A,DATE($S$1,W$1,1+7*$D50)-WEEKDAY(DATE($S$1,W$1,8-$M50)))&gt;=1,IF($D50&gt;=3,DATE($S$1,W$1,1+7*($D50-1)-WEEKDAY(DATE($S$1,W$1,8-$M50))),DATE($S$1,W$1,1+7*($D50+1)-WEEKDAY(DATE($S$1,W$1,8-$M50)))),DATE($S$1,W$1,1+7*$D50)-WEEKDAY(DATE($S$1,W$1,8-$M50))),"")</f>
        <v>45407</v>
      </c>
      <c r="X50" s="30">
        <f>IFERROR(IF(COUNTIF('Holiday Dates'!$A:$A,DATE($S$1,X$1,1+7*$D50)-WEEKDAY(DATE($S$1,X$1,8-$M50)))&gt;=1,IF($D50&gt;=3,DATE($S$1,X$1,1+7*($D50-1)-WEEKDAY(DATE($S$1,X$1,8-$M50))),DATE($S$1,X$1,1+7*($D50+1)-WEEKDAY(DATE($S$1,X$1,8-$M50)))),DATE($S$1,X$1,1+7*$D50)-WEEKDAY(DATE($S$1,X$1,8-$M50))),"")</f>
        <v>45435</v>
      </c>
      <c r="Y50" s="30">
        <f>IFERROR(IF(COUNTIF('Holiday Dates'!$A:$A,DATE($S$1,Y$1,1+7*$D50)-WEEKDAY(DATE($S$1,Y$1,8-$M50)))&gt;=1,IF($D50&gt;=3,DATE($S$1,Y$1,1+7*($D50-1)-WEEKDAY(DATE($S$1,Y$1,8-$M50))),DATE($S$1,Y$1,1+7*($D50+1)-WEEKDAY(DATE($S$1,Y$1,8-$M50)))),DATE($S$1,Y$1,1+7*$D50)-WEEKDAY(DATE($S$1,Y$1,8-$M50))),"")</f>
        <v>45470</v>
      </c>
      <c r="Z50" s="30">
        <f>IFERROR(IF(COUNTIF('Holiday Dates'!$A:$A,DATE($S$1,Z$1,1+7*$D50)-WEEKDAY(DATE($S$1,Z$1,8-$M50)))&gt;=1,IF($D50&gt;=3,DATE($S$1,Z$1,1+7*($D50-1)-WEEKDAY(DATE($S$1,Z$1,8-$M50))),DATE($S$1,Z$1,1+7*($D50+1)-WEEKDAY(DATE($S$1,Z$1,8-$M50)))),DATE($S$1,Z$1,1+7*$D50)-WEEKDAY(DATE($S$1,Z$1,8-$M50))),"")</f>
        <v>45498</v>
      </c>
    </row>
    <row r="51" spans="1:26" customFormat="1" ht="15" customHeight="1" x14ac:dyDescent="0.25">
      <c r="A51" s="3">
        <v>770048</v>
      </c>
      <c r="B51" s="1" t="s">
        <v>626</v>
      </c>
      <c r="C51" s="1" t="str">
        <f>VLOOKUP($A51,[1]Sheet_One!$B:$W,7,FALSE)</f>
        <v>CHAPLIN</v>
      </c>
      <c r="D51" s="10">
        <f>IFERROR(VLOOKUP(A51,[2]Sheet1!$A:$AA,27,FALSE),"")</f>
        <v>3</v>
      </c>
      <c r="E51" s="1"/>
      <c r="F51" s="3" t="str">
        <f>VLOOKUP($A51,[1]Sheet_One!$B:$W,6,FALSE)</f>
        <v>240 PALMER RD</v>
      </c>
      <c r="G51" s="3" t="str">
        <f>VLOOKUP($A51,[1]Sheet_One!$B:$W,7,FALSE)</f>
        <v>CHAPLIN</v>
      </c>
      <c r="H51" s="3" t="str">
        <f>VLOOKUP($A51,[1]Sheet_One!$B:$W,8,FALSE)</f>
        <v>CT</v>
      </c>
      <c r="I51" s="3" t="str">
        <f>VLOOKUP($A51,[1]Sheet_One!$B:$W,9,FALSE)</f>
        <v>06235</v>
      </c>
      <c r="J51" s="47">
        <f>IFERROR(VLOOKUP(A51,'[3]KPI Trend by Chain - 171 or 173'!$A:$E,5,FALSE),VLOOKUP(A51,'[4]KPI Trend by Chain - 171 '!$A:$E,5,FALSE))</f>
        <v>14.25</v>
      </c>
      <c r="K51" s="4" t="str">
        <f>IFERROR(VLOOKUP(A51,'Location Substitution table'!B:D,3,FALSE),"")</f>
        <v/>
      </c>
      <c r="L51" s="9" t="str">
        <f>IFERROR(VLOOKUP($A51,[1]Sheet_One!$B:$W,5,FALSE),"")</f>
        <v>W</v>
      </c>
      <c r="M51" s="9">
        <f>IFERROR(MATCH(L51,{"U","M","T","W","R","F","S"},0),"")</f>
        <v>4</v>
      </c>
      <c r="N51" s="26">
        <f>IFERROR(IF(COUNTIF('Holiday Dates'!$A:$A,DATE($M$1,N$1,1+7*$D51)-WEEKDAY(DATE($M$1,N$1,8-$M51)))&gt;=1,IF($D51&gt;=3,DATE($M$1,N$1,1+7*($D51-1)-WEEKDAY(DATE($M$1,N$1,8-$M51))),DATE($M$1,N$1,1+7*($D51+1)-WEEKDAY(DATE($M$1,N$1,8-$M51)))),DATE($M$1,N$1,1+7*$D51)-WEEKDAY(DATE($M$1,N$1,8-$M51))),"")</f>
        <v>45154</v>
      </c>
      <c r="O51" s="26">
        <f>IFERROR(IF(COUNTIF('Holiday Dates'!$A:$A,DATE($M$1,O$1,1+7*$D51)-WEEKDAY(DATE($M$1,O$1,8-$M51)))&gt;=1,IF($D51&gt;=3,DATE($M$1,O$1,1+7*($D51-1)-WEEKDAY(DATE($M$1,O$1,8-$M51))),DATE($M$1,O$1,1+7*($D51+1)-WEEKDAY(DATE($M$1,O$1,8-$M51)))),DATE($M$1,O$1,1+7*$D51)-WEEKDAY(DATE($M$1,O$1,8-$M51))),"")</f>
        <v>45189</v>
      </c>
      <c r="P51" s="26">
        <f>IFERROR(IF(COUNTIF('Holiday Dates'!$A:$A,DATE($M$1,P$1,1+7*$D51)-WEEKDAY(DATE($M$1,P$1,8-$M51)))&gt;=1,IF($D51&gt;=3,DATE($M$1,P$1,1+7*($D51-1)-WEEKDAY(DATE($M$1,P$1,8-$M51))),DATE($M$1,P$1,1+7*($D51+1)-WEEKDAY(DATE($M$1,P$1,8-$M51)))),DATE($M$1,P$1,1+7*$D51)-WEEKDAY(DATE($M$1,P$1,8-$M51))),"")</f>
        <v>45217</v>
      </c>
      <c r="Q51" s="26">
        <f>IFERROR(IF(COUNTIF('Holiday Dates'!$A:$A,DATE($M$1,Q$1,1+7*$D51)-WEEKDAY(DATE($M$1,Q$1,8-$M51)))&gt;=1,IF($D51&gt;=3,DATE($M$1,Q$1,1+7*($D51-1)-WEEKDAY(DATE($M$1,Q$1,8-$M51))),DATE($M$1,Q$1,1+7*($D51+1)-WEEKDAY(DATE($M$1,Q$1,8-$M51)))),DATE($M$1,Q$1,1+7*$D51)-WEEKDAY(DATE($M$1,Q$1,8-$M51))),"")</f>
        <v>45245</v>
      </c>
      <c r="R51" s="26">
        <f>IFERROR(IF(COUNTIF('Holiday Dates'!$A:$A,DATE($M$1,R$1,1+7*$D51)-WEEKDAY(DATE($M$1,R$1,8-$M51)))&gt;=1,IF($D51&gt;=3,DATE($M$1,R$1,1+7*($D51-1)-WEEKDAY(DATE($M$1,R$1,8-$M51))),DATE($M$1,R$1,1+7*($D51+1)-WEEKDAY(DATE($M$1,R$1,8-$M51)))),DATE($M$1,R$1,1+7*$D51)-WEEKDAY(DATE($M$1,R$1,8-$M51))),"")</f>
        <v>45280</v>
      </c>
      <c r="S51" s="30"/>
      <c r="T51" s="30">
        <f>IFERROR(IF(COUNTIF('Holiday Dates'!$A:$A,DATE($S$1,T$1,1+7*$D51)-WEEKDAY(DATE($S$1,T$1,8-$M51)))&gt;=1,IF($D51&gt;=3,DATE($S$1,T$1,1+7*($D51-1)-WEEKDAY(DATE($S$1,T$1,8-$M51))),DATE($S$1,T$1,1+7*($D51+1)-WEEKDAY(DATE($S$1,T$1,8-$M51)))),DATE($S$1,T$1,1+7*$D51)-WEEKDAY(DATE($S$1,T$1,8-$M51))),"")</f>
        <v>45308</v>
      </c>
      <c r="U51" s="30">
        <f>IFERROR(IF(COUNTIF('Holiday Dates'!$A:$A,DATE($S$1,U$1,1+7*$D51)-WEEKDAY(DATE($S$1,U$1,8-$M51)))&gt;=1,IF($D51&gt;=3,DATE($S$1,U$1,1+7*($D51-1)-WEEKDAY(DATE($S$1,U$1,8-$M51))),DATE($S$1,U$1,1+7*($D51+1)-WEEKDAY(DATE($S$1,U$1,8-$M51)))),DATE($S$1,U$1,1+7*$D51)-WEEKDAY(DATE($S$1,U$1,8-$M51))),"")</f>
        <v>45336</v>
      </c>
      <c r="V51" s="30">
        <f>IFERROR(IF(COUNTIF('Holiday Dates'!$A:$A,DATE($S$1,V$1,1+7*$D51)-WEEKDAY(DATE($S$1,V$1,8-$M51)))&gt;=1,IF($D51&gt;=3,DATE($S$1,V$1,1+7*($D51-1)-WEEKDAY(DATE($S$1,V$1,8-$M51))),DATE($S$1,V$1,1+7*($D51+1)-WEEKDAY(DATE($S$1,V$1,8-$M51)))),DATE($S$1,V$1,1+7*$D51)-WEEKDAY(DATE($S$1,V$1,8-$M51))),"")</f>
        <v>45371</v>
      </c>
      <c r="W51" s="30">
        <f>IFERROR(IF(COUNTIF('Holiday Dates'!$A:$A,DATE($S$1,W$1,1+7*$D51)-WEEKDAY(DATE($S$1,W$1,8-$M51)))&gt;=1,IF($D51&gt;=3,DATE($S$1,W$1,1+7*($D51-1)-WEEKDAY(DATE($S$1,W$1,8-$M51))),DATE($S$1,W$1,1+7*($D51+1)-WEEKDAY(DATE($S$1,W$1,8-$M51)))),DATE($S$1,W$1,1+7*$D51)-WEEKDAY(DATE($S$1,W$1,8-$M51))),"")</f>
        <v>45399</v>
      </c>
      <c r="X51" s="30">
        <f>IFERROR(IF(COUNTIF('Holiday Dates'!$A:$A,DATE($S$1,X$1,1+7*$D51)-WEEKDAY(DATE($S$1,X$1,8-$M51)))&gt;=1,IF($D51&gt;=3,DATE($S$1,X$1,1+7*($D51-1)-WEEKDAY(DATE($S$1,X$1,8-$M51))),DATE($S$1,X$1,1+7*($D51+1)-WEEKDAY(DATE($S$1,X$1,8-$M51)))),DATE($S$1,X$1,1+7*$D51)-WEEKDAY(DATE($S$1,X$1,8-$M51))),"")</f>
        <v>45427</v>
      </c>
      <c r="Y51" s="30">
        <f>IFERROR(IF(COUNTIF('Holiday Dates'!$A:$A,DATE($S$1,Y$1,1+7*$D51)-WEEKDAY(DATE($S$1,Y$1,8-$M51)))&gt;=1,IF($D51&gt;=3,DATE($S$1,Y$1,1+7*($D51-1)-WEEKDAY(DATE($S$1,Y$1,8-$M51))),DATE($S$1,Y$1,1+7*($D51+1)-WEEKDAY(DATE($S$1,Y$1,8-$M51)))),DATE($S$1,Y$1,1+7*$D51)-WEEKDAY(DATE($S$1,Y$1,8-$M51))),"")</f>
        <v>45455</v>
      </c>
      <c r="Z51" s="30">
        <f>IFERROR(IF(COUNTIF('Holiday Dates'!$A:$A,DATE($S$1,Z$1,1+7*$D51)-WEEKDAY(DATE($S$1,Z$1,8-$M51)))&gt;=1,IF($D51&gt;=3,DATE($S$1,Z$1,1+7*($D51-1)-WEEKDAY(DATE($S$1,Z$1,8-$M51))),DATE($S$1,Z$1,1+7*($D51+1)-WEEKDAY(DATE($S$1,Z$1,8-$M51)))),DATE($S$1,Z$1,1+7*$D51)-WEEKDAY(DATE($S$1,Z$1,8-$M51))),"")</f>
        <v>45490</v>
      </c>
    </row>
    <row r="52" spans="1:26" customFormat="1" ht="15" customHeight="1" x14ac:dyDescent="0.25">
      <c r="A52" s="3">
        <v>770049</v>
      </c>
      <c r="B52" s="1" t="s">
        <v>627</v>
      </c>
      <c r="C52" s="1" t="str">
        <f>VLOOKUP($A52,[1]Sheet_One!$B:$W,7,FALSE)</f>
        <v>CHAPLIN</v>
      </c>
      <c r="D52" s="10">
        <f>IFERROR(VLOOKUP(A52,[2]Sheet1!$A:$AA,27,FALSE),"")</f>
        <v>4</v>
      </c>
      <c r="E52" s="1"/>
      <c r="F52" s="3" t="str">
        <f>VLOOKUP($A52,[1]Sheet_One!$B:$W,6,FALSE)</f>
        <v>304 PARISH HILL RD</v>
      </c>
      <c r="G52" s="3" t="str">
        <f>VLOOKUP($A52,[1]Sheet_One!$B:$W,7,FALSE)</f>
        <v>CHAPLIN</v>
      </c>
      <c r="H52" s="3" t="str">
        <f>VLOOKUP($A52,[1]Sheet_One!$B:$W,8,FALSE)</f>
        <v>CT</v>
      </c>
      <c r="I52" s="3" t="str">
        <f>VLOOKUP($A52,[1]Sheet_One!$B:$W,9,FALSE)</f>
        <v>06235</v>
      </c>
      <c r="J52" s="47">
        <f>IFERROR(VLOOKUP(A52,'[3]KPI Trend by Chain - 171 or 173'!$A:$E,5,FALSE),VLOOKUP(A52,'[4]KPI Trend by Chain - 171 '!$A:$E,5,FALSE))</f>
        <v>16.375</v>
      </c>
      <c r="K52" s="4" t="str">
        <f>IFERROR(VLOOKUP(A52,'Location Substitution table'!B:D,3,FALSE),"")</f>
        <v/>
      </c>
      <c r="L52" s="9" t="str">
        <f>IFERROR(VLOOKUP($A52,[1]Sheet_One!$B:$W,5,FALSE),"")</f>
        <v>W</v>
      </c>
      <c r="M52" s="9">
        <f>IFERROR(MATCH(L52,{"U","M","T","W","R","F","S"},0),"")</f>
        <v>4</v>
      </c>
      <c r="N52" s="26">
        <f>IFERROR(IF(COUNTIF('Holiday Dates'!$A:$A,DATE($M$1,N$1,1+7*$D52)-WEEKDAY(DATE($M$1,N$1,8-$M52)))&gt;=1,IF($D52&gt;=3,DATE($M$1,N$1,1+7*($D52-1)-WEEKDAY(DATE($M$1,N$1,8-$M52))),DATE($M$1,N$1,1+7*($D52+1)-WEEKDAY(DATE($M$1,N$1,8-$M52)))),DATE($M$1,N$1,1+7*$D52)-WEEKDAY(DATE($M$1,N$1,8-$M52))),"")</f>
        <v>45161</v>
      </c>
      <c r="O52" s="26">
        <f>IFERROR(IF(COUNTIF('Holiday Dates'!$A:$A,DATE($M$1,O$1,1+7*$D52)-WEEKDAY(DATE($M$1,O$1,8-$M52)))&gt;=1,IF($D52&gt;=3,DATE($M$1,O$1,1+7*($D52-1)-WEEKDAY(DATE($M$1,O$1,8-$M52))),DATE($M$1,O$1,1+7*($D52+1)-WEEKDAY(DATE($M$1,O$1,8-$M52)))),DATE($M$1,O$1,1+7*$D52)-WEEKDAY(DATE($M$1,O$1,8-$M52))),"")</f>
        <v>45196</v>
      </c>
      <c r="P52" s="26">
        <f>IFERROR(IF(COUNTIF('Holiday Dates'!$A:$A,DATE($M$1,P$1,1+7*$D52)-WEEKDAY(DATE($M$1,P$1,8-$M52)))&gt;=1,IF($D52&gt;=3,DATE($M$1,P$1,1+7*($D52-1)-WEEKDAY(DATE($M$1,P$1,8-$M52))),DATE($M$1,P$1,1+7*($D52+1)-WEEKDAY(DATE($M$1,P$1,8-$M52)))),DATE($M$1,P$1,1+7*$D52)-WEEKDAY(DATE($M$1,P$1,8-$M52))),"")</f>
        <v>45224</v>
      </c>
      <c r="Q52" s="26">
        <f>IFERROR(IF(COUNTIF('Holiday Dates'!$A:$A,DATE($M$1,Q$1,1+7*$D52)-WEEKDAY(DATE($M$1,Q$1,8-$M52)))&gt;=1,IF($D52&gt;=3,DATE($M$1,Q$1,1+7*($D52-1)-WEEKDAY(DATE($M$1,Q$1,8-$M52))),DATE($M$1,Q$1,1+7*($D52+1)-WEEKDAY(DATE($M$1,Q$1,8-$M52)))),DATE($M$1,Q$1,1+7*$D52)-WEEKDAY(DATE($M$1,Q$1,8-$M52))),"")</f>
        <v>45245</v>
      </c>
      <c r="R52" s="26">
        <f>IFERROR(IF(COUNTIF('Holiday Dates'!$A:$A,DATE($M$1,R$1,1+7*$D52)-WEEKDAY(DATE($M$1,R$1,8-$M52)))&gt;=1,IF($D52&gt;=3,DATE($M$1,R$1,1+7*($D52-1)-WEEKDAY(DATE($M$1,R$1,8-$M52))),DATE($M$1,R$1,1+7*($D52+1)-WEEKDAY(DATE($M$1,R$1,8-$M52)))),DATE($M$1,R$1,1+7*$D52)-WEEKDAY(DATE($M$1,R$1,8-$M52))),"")</f>
        <v>45280</v>
      </c>
      <c r="S52" s="30"/>
      <c r="T52" s="30">
        <f>IFERROR(IF(COUNTIF('Holiday Dates'!$A:$A,DATE($S$1,T$1,1+7*$D52)-WEEKDAY(DATE($S$1,T$1,8-$M52)))&gt;=1,IF($D52&gt;=3,DATE($S$1,T$1,1+7*($D52-1)-WEEKDAY(DATE($S$1,T$1,8-$M52))),DATE($S$1,T$1,1+7*($D52+1)-WEEKDAY(DATE($S$1,T$1,8-$M52)))),DATE($S$1,T$1,1+7*$D52)-WEEKDAY(DATE($S$1,T$1,8-$M52))),"")</f>
        <v>45315</v>
      </c>
      <c r="U52" s="30">
        <f>IFERROR(IF(COUNTIF('Holiday Dates'!$A:$A,DATE($S$1,U$1,1+7*$D52)-WEEKDAY(DATE($S$1,U$1,8-$M52)))&gt;=1,IF($D52&gt;=3,DATE($S$1,U$1,1+7*($D52-1)-WEEKDAY(DATE($S$1,U$1,8-$M52))),DATE($S$1,U$1,1+7*($D52+1)-WEEKDAY(DATE($S$1,U$1,8-$M52)))),DATE($S$1,U$1,1+7*$D52)-WEEKDAY(DATE($S$1,U$1,8-$M52))),"")</f>
        <v>45350</v>
      </c>
      <c r="V52" s="30">
        <f>IFERROR(IF(COUNTIF('Holiday Dates'!$A:$A,DATE($S$1,V$1,1+7*$D52)-WEEKDAY(DATE($S$1,V$1,8-$M52)))&gt;=1,IF($D52&gt;=3,DATE($S$1,V$1,1+7*($D52-1)-WEEKDAY(DATE($S$1,V$1,8-$M52))),DATE($S$1,V$1,1+7*($D52+1)-WEEKDAY(DATE($S$1,V$1,8-$M52)))),DATE($S$1,V$1,1+7*$D52)-WEEKDAY(DATE($S$1,V$1,8-$M52))),"")</f>
        <v>45378</v>
      </c>
      <c r="W52" s="30">
        <f>IFERROR(IF(COUNTIF('Holiday Dates'!$A:$A,DATE($S$1,W$1,1+7*$D52)-WEEKDAY(DATE($S$1,W$1,8-$M52)))&gt;=1,IF($D52&gt;=3,DATE($S$1,W$1,1+7*($D52-1)-WEEKDAY(DATE($S$1,W$1,8-$M52))),DATE($S$1,W$1,1+7*($D52+1)-WEEKDAY(DATE($S$1,W$1,8-$M52)))),DATE($S$1,W$1,1+7*$D52)-WEEKDAY(DATE($S$1,W$1,8-$M52))),"")</f>
        <v>45406</v>
      </c>
      <c r="X52" s="30">
        <f>IFERROR(IF(COUNTIF('Holiday Dates'!$A:$A,DATE($S$1,X$1,1+7*$D52)-WEEKDAY(DATE($S$1,X$1,8-$M52)))&gt;=1,IF($D52&gt;=3,DATE($S$1,X$1,1+7*($D52-1)-WEEKDAY(DATE($S$1,X$1,8-$M52))),DATE($S$1,X$1,1+7*($D52+1)-WEEKDAY(DATE($S$1,X$1,8-$M52)))),DATE($S$1,X$1,1+7*$D52)-WEEKDAY(DATE($S$1,X$1,8-$M52))),"")</f>
        <v>45434</v>
      </c>
      <c r="Y52" s="30">
        <f>IFERROR(IF(COUNTIF('Holiday Dates'!$A:$A,DATE($S$1,Y$1,1+7*$D52)-WEEKDAY(DATE($S$1,Y$1,8-$M52)))&gt;=1,IF($D52&gt;=3,DATE($S$1,Y$1,1+7*($D52-1)-WEEKDAY(DATE($S$1,Y$1,8-$M52))),DATE($S$1,Y$1,1+7*($D52+1)-WEEKDAY(DATE($S$1,Y$1,8-$M52)))),DATE($S$1,Y$1,1+7*$D52)-WEEKDAY(DATE($S$1,Y$1,8-$M52))),"")</f>
        <v>45469</v>
      </c>
      <c r="Z52" s="30">
        <f>IFERROR(IF(COUNTIF('Holiday Dates'!$A:$A,DATE($S$1,Z$1,1+7*$D52)-WEEKDAY(DATE($S$1,Z$1,8-$M52)))&gt;=1,IF($D52&gt;=3,DATE($S$1,Z$1,1+7*($D52-1)-WEEKDAY(DATE($S$1,Z$1,8-$M52))),DATE($S$1,Z$1,1+7*($D52+1)-WEEKDAY(DATE($S$1,Z$1,8-$M52)))),DATE($S$1,Z$1,1+7*$D52)-WEEKDAY(DATE($S$1,Z$1,8-$M52))),"")</f>
        <v>45497</v>
      </c>
    </row>
    <row r="53" spans="1:26" customFormat="1" ht="15" customHeight="1" x14ac:dyDescent="0.25">
      <c r="A53" s="3">
        <v>770050</v>
      </c>
      <c r="B53" s="1" t="s">
        <v>628</v>
      </c>
      <c r="C53" s="1" t="str">
        <f>VLOOKUP($A53,[1]Sheet_One!$B:$W,7,FALSE)</f>
        <v>CHESHIRE</v>
      </c>
      <c r="D53" s="10">
        <f>IFERROR(VLOOKUP(A53,[2]Sheet1!$A:$AA,27,FALSE),"")</f>
        <v>4</v>
      </c>
      <c r="E53" s="1"/>
      <c r="F53" s="3" t="str">
        <f>VLOOKUP($A53,[1]Sheet_One!$B:$W,6,FALSE)</f>
        <v>38 COUNTRY CLUB RD</v>
      </c>
      <c r="G53" s="3" t="str">
        <f>VLOOKUP($A53,[1]Sheet_One!$B:$W,7,FALSE)</f>
        <v>CHESHIRE</v>
      </c>
      <c r="H53" s="3" t="str">
        <f>VLOOKUP($A53,[1]Sheet_One!$B:$W,8,FALSE)</f>
        <v>CT</v>
      </c>
      <c r="I53" s="3" t="str">
        <f>VLOOKUP($A53,[1]Sheet_One!$B:$W,9,FALSE)</f>
        <v>06410</v>
      </c>
      <c r="J53" s="47">
        <f>IFERROR(VLOOKUP(A53,'[3]KPI Trend by Chain - 171 or 173'!$A:$E,5,FALSE),VLOOKUP(A53,'[4]KPI Trend by Chain - 171 '!$A:$E,5,FALSE))</f>
        <v>13.8</v>
      </c>
      <c r="K53" s="4">
        <f>IFERROR(VLOOKUP(A53,'Location Substitution table'!B:D,3,FALSE),"")</f>
        <v>260915</v>
      </c>
      <c r="L53" s="9" t="str">
        <f>IFERROR(VLOOKUP($A53,[1]Sheet_One!$B:$W,5,FALSE),"")</f>
        <v>W</v>
      </c>
      <c r="M53" s="9">
        <f>IFERROR(MATCH(L53,{"U","M","T","W","R","F","S"},0),"")</f>
        <v>4</v>
      </c>
      <c r="N53" s="26">
        <f>IFERROR(IF(COUNTIF('Holiday Dates'!$A:$A,DATE($M$1,N$1,1+7*$D53)-WEEKDAY(DATE($M$1,N$1,8-$M53)))&gt;=1,IF($D53&gt;=3,DATE($M$1,N$1,1+7*($D53-1)-WEEKDAY(DATE($M$1,N$1,8-$M53))),DATE($M$1,N$1,1+7*($D53+1)-WEEKDAY(DATE($M$1,N$1,8-$M53)))),DATE($M$1,N$1,1+7*$D53)-WEEKDAY(DATE($M$1,N$1,8-$M53))),"")</f>
        <v>45161</v>
      </c>
      <c r="O53" s="26">
        <f>IFERROR(IF(COUNTIF('Holiday Dates'!$A:$A,DATE($M$1,O$1,1+7*$D53)-WEEKDAY(DATE($M$1,O$1,8-$M53)))&gt;=1,IF($D53&gt;=3,DATE($M$1,O$1,1+7*($D53-1)-WEEKDAY(DATE($M$1,O$1,8-$M53))),DATE($M$1,O$1,1+7*($D53+1)-WEEKDAY(DATE($M$1,O$1,8-$M53)))),DATE($M$1,O$1,1+7*$D53)-WEEKDAY(DATE($M$1,O$1,8-$M53))),"")</f>
        <v>45196</v>
      </c>
      <c r="P53" s="26">
        <f>IFERROR(IF(COUNTIF('Holiday Dates'!$A:$A,DATE($M$1,P$1,1+7*$D53)-WEEKDAY(DATE($M$1,P$1,8-$M53)))&gt;=1,IF($D53&gt;=3,DATE($M$1,P$1,1+7*($D53-1)-WEEKDAY(DATE($M$1,P$1,8-$M53))),DATE($M$1,P$1,1+7*($D53+1)-WEEKDAY(DATE($M$1,P$1,8-$M53)))),DATE($M$1,P$1,1+7*$D53)-WEEKDAY(DATE($M$1,P$1,8-$M53))),"")</f>
        <v>45224</v>
      </c>
      <c r="Q53" s="26">
        <f>IFERROR(IF(COUNTIF('Holiday Dates'!$A:$A,DATE($M$1,Q$1,1+7*$D53)-WEEKDAY(DATE($M$1,Q$1,8-$M53)))&gt;=1,IF($D53&gt;=3,DATE($M$1,Q$1,1+7*($D53-1)-WEEKDAY(DATE($M$1,Q$1,8-$M53))),DATE($M$1,Q$1,1+7*($D53+1)-WEEKDAY(DATE($M$1,Q$1,8-$M53)))),DATE($M$1,Q$1,1+7*$D53)-WEEKDAY(DATE($M$1,Q$1,8-$M53))),"")</f>
        <v>45245</v>
      </c>
      <c r="R53" s="26">
        <f>IFERROR(IF(COUNTIF('Holiday Dates'!$A:$A,DATE($M$1,R$1,1+7*$D53)-WEEKDAY(DATE($M$1,R$1,8-$M53)))&gt;=1,IF($D53&gt;=3,DATE($M$1,R$1,1+7*($D53-1)-WEEKDAY(DATE($M$1,R$1,8-$M53))),DATE($M$1,R$1,1+7*($D53+1)-WEEKDAY(DATE($M$1,R$1,8-$M53)))),DATE($M$1,R$1,1+7*$D53)-WEEKDAY(DATE($M$1,R$1,8-$M53))),"")</f>
        <v>45280</v>
      </c>
      <c r="S53" s="30"/>
      <c r="T53" s="30">
        <f>IFERROR(IF(COUNTIF('Holiday Dates'!$A:$A,DATE($S$1,T$1,1+7*$D53)-WEEKDAY(DATE($S$1,T$1,8-$M53)))&gt;=1,IF($D53&gt;=3,DATE($S$1,T$1,1+7*($D53-1)-WEEKDAY(DATE($S$1,T$1,8-$M53))),DATE($S$1,T$1,1+7*($D53+1)-WEEKDAY(DATE($S$1,T$1,8-$M53)))),DATE($S$1,T$1,1+7*$D53)-WEEKDAY(DATE($S$1,T$1,8-$M53))),"")</f>
        <v>45315</v>
      </c>
      <c r="U53" s="30">
        <f>IFERROR(IF(COUNTIF('Holiday Dates'!$A:$A,DATE($S$1,U$1,1+7*$D53)-WEEKDAY(DATE($S$1,U$1,8-$M53)))&gt;=1,IF($D53&gt;=3,DATE($S$1,U$1,1+7*($D53-1)-WEEKDAY(DATE($S$1,U$1,8-$M53))),DATE($S$1,U$1,1+7*($D53+1)-WEEKDAY(DATE($S$1,U$1,8-$M53)))),DATE($S$1,U$1,1+7*$D53)-WEEKDAY(DATE($S$1,U$1,8-$M53))),"")</f>
        <v>45350</v>
      </c>
      <c r="V53" s="30">
        <f>IFERROR(IF(COUNTIF('Holiday Dates'!$A:$A,DATE($S$1,V$1,1+7*$D53)-WEEKDAY(DATE($S$1,V$1,8-$M53)))&gt;=1,IF($D53&gt;=3,DATE($S$1,V$1,1+7*($D53-1)-WEEKDAY(DATE($S$1,V$1,8-$M53))),DATE($S$1,V$1,1+7*($D53+1)-WEEKDAY(DATE($S$1,V$1,8-$M53)))),DATE($S$1,V$1,1+7*$D53)-WEEKDAY(DATE($S$1,V$1,8-$M53))),"")</f>
        <v>45378</v>
      </c>
      <c r="W53" s="30">
        <f>IFERROR(IF(COUNTIF('Holiday Dates'!$A:$A,DATE($S$1,W$1,1+7*$D53)-WEEKDAY(DATE($S$1,W$1,8-$M53)))&gt;=1,IF($D53&gt;=3,DATE($S$1,W$1,1+7*($D53-1)-WEEKDAY(DATE($S$1,W$1,8-$M53))),DATE($S$1,W$1,1+7*($D53+1)-WEEKDAY(DATE($S$1,W$1,8-$M53)))),DATE($S$1,W$1,1+7*$D53)-WEEKDAY(DATE($S$1,W$1,8-$M53))),"")</f>
        <v>45406</v>
      </c>
      <c r="X53" s="30">
        <f>IFERROR(IF(COUNTIF('Holiday Dates'!$A:$A,DATE($S$1,X$1,1+7*$D53)-WEEKDAY(DATE($S$1,X$1,8-$M53)))&gt;=1,IF($D53&gt;=3,DATE($S$1,X$1,1+7*($D53-1)-WEEKDAY(DATE($S$1,X$1,8-$M53))),DATE($S$1,X$1,1+7*($D53+1)-WEEKDAY(DATE($S$1,X$1,8-$M53)))),DATE($S$1,X$1,1+7*$D53)-WEEKDAY(DATE($S$1,X$1,8-$M53))),"")</f>
        <v>45434</v>
      </c>
      <c r="Y53" s="30">
        <f>IFERROR(IF(COUNTIF('Holiday Dates'!$A:$A,DATE($S$1,Y$1,1+7*$D53)-WEEKDAY(DATE($S$1,Y$1,8-$M53)))&gt;=1,IF($D53&gt;=3,DATE($S$1,Y$1,1+7*($D53-1)-WEEKDAY(DATE($S$1,Y$1,8-$M53))),DATE($S$1,Y$1,1+7*($D53+1)-WEEKDAY(DATE($S$1,Y$1,8-$M53)))),DATE($S$1,Y$1,1+7*$D53)-WEEKDAY(DATE($S$1,Y$1,8-$M53))),"")</f>
        <v>45469</v>
      </c>
      <c r="Z53" s="30">
        <f>IFERROR(IF(COUNTIF('Holiday Dates'!$A:$A,DATE($S$1,Z$1,1+7*$D53)-WEEKDAY(DATE($S$1,Z$1,8-$M53)))&gt;=1,IF($D53&gt;=3,DATE($S$1,Z$1,1+7*($D53-1)-WEEKDAY(DATE($S$1,Z$1,8-$M53))),DATE($S$1,Z$1,1+7*($D53+1)-WEEKDAY(DATE($S$1,Z$1,8-$M53)))),DATE($S$1,Z$1,1+7*$D53)-WEEKDAY(DATE($S$1,Z$1,8-$M53))),"")</f>
        <v>45497</v>
      </c>
    </row>
    <row r="54" spans="1:26" customFormat="1" ht="15" customHeight="1" x14ac:dyDescent="0.25">
      <c r="A54" s="3">
        <v>770051</v>
      </c>
      <c r="B54" s="1" t="s">
        <v>1638</v>
      </c>
      <c r="C54" s="1" t="str">
        <f>VLOOKUP($A54,[1]Sheet_One!$B:$W,7,FALSE)</f>
        <v>CHESHIRE</v>
      </c>
      <c r="D54" s="10">
        <f>IFERROR(VLOOKUP(A54,[2]Sheet1!$A:$AA,27,FALSE),"")</f>
        <v>3</v>
      </c>
      <c r="E54" s="1"/>
      <c r="F54" s="3" t="str">
        <f>VLOOKUP($A54,[1]Sheet_One!$B:$W,6,FALSE)</f>
        <v>525 S MAIN ST</v>
      </c>
      <c r="G54" s="3" t="str">
        <f>VLOOKUP($A54,[1]Sheet_One!$B:$W,7,FALSE)</f>
        <v>CHESHIRE</v>
      </c>
      <c r="H54" s="3" t="str">
        <f>VLOOKUP($A54,[1]Sheet_One!$B:$W,8,FALSE)</f>
        <v>CT</v>
      </c>
      <c r="I54" s="3" t="str">
        <f>VLOOKUP($A54,[1]Sheet_One!$B:$W,9,FALSE)</f>
        <v>06410</v>
      </c>
      <c r="J54" s="47">
        <f>IFERROR(VLOOKUP(A54,'[3]KPI Trend by Chain - 171 or 173'!$A:$E,5,FALSE),VLOOKUP(A54,'[4]KPI Trend by Chain - 171 '!$A:$E,5,FALSE))</f>
        <v>45.5</v>
      </c>
      <c r="K54" s="4">
        <f>IFERROR(VLOOKUP(A54,'Location Substitution table'!B:D,3,FALSE),"")</f>
        <v>260920</v>
      </c>
      <c r="L54" s="9" t="str">
        <f>IFERROR(VLOOKUP($A54,[1]Sheet_One!$B:$W,5,FALSE),"")</f>
        <v>W</v>
      </c>
      <c r="M54" s="9">
        <f>IFERROR(MATCH(L54,{"U","M","T","W","R","F","S"},0),"")</f>
        <v>4</v>
      </c>
      <c r="N54" s="26">
        <f>IFERROR(IF(COUNTIF('Holiday Dates'!$A:$A,DATE($M$1,N$1,1+7*$D54)-WEEKDAY(DATE($M$1,N$1,8-$M54)))&gt;=1,IF($D54&gt;=3,DATE($M$1,N$1,1+7*($D54-1)-WEEKDAY(DATE($M$1,N$1,8-$M54))),DATE($M$1,N$1,1+7*($D54+1)-WEEKDAY(DATE($M$1,N$1,8-$M54)))),DATE($M$1,N$1,1+7*$D54)-WEEKDAY(DATE($M$1,N$1,8-$M54))),"")</f>
        <v>45154</v>
      </c>
      <c r="O54" s="26">
        <f>IFERROR(IF(COUNTIF('Holiday Dates'!$A:$A,DATE($M$1,O$1,1+7*$D54)-WEEKDAY(DATE($M$1,O$1,8-$M54)))&gt;=1,IF($D54&gt;=3,DATE($M$1,O$1,1+7*($D54-1)-WEEKDAY(DATE($M$1,O$1,8-$M54))),DATE($M$1,O$1,1+7*($D54+1)-WEEKDAY(DATE($M$1,O$1,8-$M54)))),DATE($M$1,O$1,1+7*$D54)-WEEKDAY(DATE($M$1,O$1,8-$M54))),"")</f>
        <v>45189</v>
      </c>
      <c r="P54" s="26">
        <f>IFERROR(IF(COUNTIF('Holiday Dates'!$A:$A,DATE($M$1,P$1,1+7*$D54)-WEEKDAY(DATE($M$1,P$1,8-$M54)))&gt;=1,IF($D54&gt;=3,DATE($M$1,P$1,1+7*($D54-1)-WEEKDAY(DATE($M$1,P$1,8-$M54))),DATE($M$1,P$1,1+7*($D54+1)-WEEKDAY(DATE($M$1,P$1,8-$M54)))),DATE($M$1,P$1,1+7*$D54)-WEEKDAY(DATE($M$1,P$1,8-$M54))),"")</f>
        <v>45217</v>
      </c>
      <c r="Q54" s="26">
        <f>IFERROR(IF(COUNTIF('Holiday Dates'!$A:$A,DATE($M$1,Q$1,1+7*$D54)-WEEKDAY(DATE($M$1,Q$1,8-$M54)))&gt;=1,IF($D54&gt;=3,DATE($M$1,Q$1,1+7*($D54-1)-WEEKDAY(DATE($M$1,Q$1,8-$M54))),DATE($M$1,Q$1,1+7*($D54+1)-WEEKDAY(DATE($M$1,Q$1,8-$M54)))),DATE($M$1,Q$1,1+7*$D54)-WEEKDAY(DATE($M$1,Q$1,8-$M54))),"")</f>
        <v>45245</v>
      </c>
      <c r="R54" s="26">
        <f>IFERROR(IF(COUNTIF('Holiday Dates'!$A:$A,DATE($M$1,R$1,1+7*$D54)-WEEKDAY(DATE($M$1,R$1,8-$M54)))&gt;=1,IF($D54&gt;=3,DATE($M$1,R$1,1+7*($D54-1)-WEEKDAY(DATE($M$1,R$1,8-$M54))),DATE($M$1,R$1,1+7*($D54+1)-WEEKDAY(DATE($M$1,R$1,8-$M54)))),DATE($M$1,R$1,1+7*$D54)-WEEKDAY(DATE($M$1,R$1,8-$M54))),"")</f>
        <v>45280</v>
      </c>
      <c r="S54" s="30"/>
      <c r="T54" s="30">
        <f>IFERROR(IF(COUNTIF('Holiday Dates'!$A:$A,DATE($S$1,T$1,1+7*$D54)-WEEKDAY(DATE($S$1,T$1,8-$M54)))&gt;=1,IF($D54&gt;=3,DATE($S$1,T$1,1+7*($D54-1)-WEEKDAY(DATE($S$1,T$1,8-$M54))),DATE($S$1,T$1,1+7*($D54+1)-WEEKDAY(DATE($S$1,T$1,8-$M54)))),DATE($S$1,T$1,1+7*$D54)-WEEKDAY(DATE($S$1,T$1,8-$M54))),"")</f>
        <v>45308</v>
      </c>
      <c r="U54" s="30">
        <f>IFERROR(IF(COUNTIF('Holiday Dates'!$A:$A,DATE($S$1,U$1,1+7*$D54)-WEEKDAY(DATE($S$1,U$1,8-$M54)))&gt;=1,IF($D54&gt;=3,DATE($S$1,U$1,1+7*($D54-1)-WEEKDAY(DATE($S$1,U$1,8-$M54))),DATE($S$1,U$1,1+7*($D54+1)-WEEKDAY(DATE($S$1,U$1,8-$M54)))),DATE($S$1,U$1,1+7*$D54)-WEEKDAY(DATE($S$1,U$1,8-$M54))),"")</f>
        <v>45336</v>
      </c>
      <c r="V54" s="30">
        <f>IFERROR(IF(COUNTIF('Holiday Dates'!$A:$A,DATE($S$1,V$1,1+7*$D54)-WEEKDAY(DATE($S$1,V$1,8-$M54)))&gt;=1,IF($D54&gt;=3,DATE($S$1,V$1,1+7*($D54-1)-WEEKDAY(DATE($S$1,V$1,8-$M54))),DATE($S$1,V$1,1+7*($D54+1)-WEEKDAY(DATE($S$1,V$1,8-$M54)))),DATE($S$1,V$1,1+7*$D54)-WEEKDAY(DATE($S$1,V$1,8-$M54))),"")</f>
        <v>45371</v>
      </c>
      <c r="W54" s="30">
        <f>IFERROR(IF(COUNTIF('Holiday Dates'!$A:$A,DATE($S$1,W$1,1+7*$D54)-WEEKDAY(DATE($S$1,W$1,8-$M54)))&gt;=1,IF($D54&gt;=3,DATE($S$1,W$1,1+7*($D54-1)-WEEKDAY(DATE($S$1,W$1,8-$M54))),DATE($S$1,W$1,1+7*($D54+1)-WEEKDAY(DATE($S$1,W$1,8-$M54)))),DATE($S$1,W$1,1+7*$D54)-WEEKDAY(DATE($S$1,W$1,8-$M54))),"")</f>
        <v>45399</v>
      </c>
      <c r="X54" s="30">
        <f>IFERROR(IF(COUNTIF('Holiday Dates'!$A:$A,DATE($S$1,X$1,1+7*$D54)-WEEKDAY(DATE($S$1,X$1,8-$M54)))&gt;=1,IF($D54&gt;=3,DATE($S$1,X$1,1+7*($D54-1)-WEEKDAY(DATE($S$1,X$1,8-$M54))),DATE($S$1,X$1,1+7*($D54+1)-WEEKDAY(DATE($S$1,X$1,8-$M54)))),DATE($S$1,X$1,1+7*$D54)-WEEKDAY(DATE($S$1,X$1,8-$M54))),"")</f>
        <v>45427</v>
      </c>
      <c r="Y54" s="30">
        <f>IFERROR(IF(COUNTIF('Holiday Dates'!$A:$A,DATE($S$1,Y$1,1+7*$D54)-WEEKDAY(DATE($S$1,Y$1,8-$M54)))&gt;=1,IF($D54&gt;=3,DATE($S$1,Y$1,1+7*($D54-1)-WEEKDAY(DATE($S$1,Y$1,8-$M54))),DATE($S$1,Y$1,1+7*($D54+1)-WEEKDAY(DATE($S$1,Y$1,8-$M54)))),DATE($S$1,Y$1,1+7*$D54)-WEEKDAY(DATE($S$1,Y$1,8-$M54))),"")</f>
        <v>45455</v>
      </c>
      <c r="Z54" s="30">
        <f>IFERROR(IF(COUNTIF('Holiday Dates'!$A:$A,DATE($S$1,Z$1,1+7*$D54)-WEEKDAY(DATE($S$1,Z$1,8-$M54)))&gt;=1,IF($D54&gt;=3,DATE($S$1,Z$1,1+7*($D54-1)-WEEKDAY(DATE($S$1,Z$1,8-$M54))),DATE($S$1,Z$1,1+7*($D54+1)-WEEKDAY(DATE($S$1,Z$1,8-$M54)))),DATE($S$1,Z$1,1+7*$D54)-WEEKDAY(DATE($S$1,Z$1,8-$M54))),"")</f>
        <v>45490</v>
      </c>
    </row>
    <row r="55" spans="1:26" customFormat="1" ht="15" customHeight="1" x14ac:dyDescent="0.25">
      <c r="A55" s="3">
        <v>770052</v>
      </c>
      <c r="B55" s="1" t="s">
        <v>1639</v>
      </c>
      <c r="C55" s="1" t="str">
        <f>VLOOKUP($A55,[1]Sheet_One!$B:$W,7,FALSE)</f>
        <v>CHESHIRE</v>
      </c>
      <c r="D55" s="10">
        <f>IFERROR(VLOOKUP(A55,[2]Sheet1!$A:$AA,27,FALSE),"")</f>
        <v>2</v>
      </c>
      <c r="E55" s="1"/>
      <c r="F55" s="3" t="str">
        <f>VLOOKUP($A55,[1]Sheet_One!$B:$W,6,FALSE)</f>
        <v>100 PARK PLACE</v>
      </c>
      <c r="G55" s="3" t="str">
        <f>VLOOKUP($A55,[1]Sheet_One!$B:$W,7,FALSE)</f>
        <v>CHESHIRE</v>
      </c>
      <c r="H55" s="3" t="str">
        <f>VLOOKUP($A55,[1]Sheet_One!$B:$W,8,FALSE)</f>
        <v>CT</v>
      </c>
      <c r="I55" s="3" t="str">
        <f>VLOOKUP($A55,[1]Sheet_One!$B:$W,9,FALSE)</f>
        <v>06410</v>
      </c>
      <c r="J55" s="47">
        <f>IFERROR(VLOOKUP(A55,'[3]KPI Trend by Chain - 171 or 173'!$A:$E,5,FALSE),VLOOKUP(A55,'[4]KPI Trend by Chain - 171 '!$A:$E,5,FALSE))</f>
        <v>19.125</v>
      </c>
      <c r="K55" s="4">
        <f>IFERROR(VLOOKUP(A55,'Location Substitution table'!B:D,3,FALSE),"")</f>
        <v>260919</v>
      </c>
      <c r="L55" s="9" t="str">
        <f>IFERROR(VLOOKUP($A55,[1]Sheet_One!$B:$W,5,FALSE),"")</f>
        <v>W</v>
      </c>
      <c r="M55" s="9">
        <f>IFERROR(MATCH(L55,{"U","M","T","W","R","F","S"},0),"")</f>
        <v>4</v>
      </c>
      <c r="N55" s="26">
        <f>IFERROR(IF(COUNTIF('Holiday Dates'!$A:$A,DATE($M$1,N$1,1+7*$D55)-WEEKDAY(DATE($M$1,N$1,8-$M55)))&gt;=1,IF($D55&gt;=3,DATE($M$1,N$1,1+7*($D55-1)-WEEKDAY(DATE($M$1,N$1,8-$M55))),DATE($M$1,N$1,1+7*($D55+1)-WEEKDAY(DATE($M$1,N$1,8-$M55)))),DATE($M$1,N$1,1+7*$D55)-WEEKDAY(DATE($M$1,N$1,8-$M55))),"")</f>
        <v>45147</v>
      </c>
      <c r="O55" s="26">
        <f>IFERROR(IF(COUNTIF('Holiday Dates'!$A:$A,DATE($M$1,O$1,1+7*$D55)-WEEKDAY(DATE($M$1,O$1,8-$M55)))&gt;=1,IF($D55&gt;=3,DATE($M$1,O$1,1+7*($D55-1)-WEEKDAY(DATE($M$1,O$1,8-$M55))),DATE($M$1,O$1,1+7*($D55+1)-WEEKDAY(DATE($M$1,O$1,8-$M55)))),DATE($M$1,O$1,1+7*$D55)-WEEKDAY(DATE($M$1,O$1,8-$M55))),"")</f>
        <v>45182</v>
      </c>
      <c r="P55" s="26">
        <f>IFERROR(IF(COUNTIF('Holiday Dates'!$A:$A,DATE($M$1,P$1,1+7*$D55)-WEEKDAY(DATE($M$1,P$1,8-$M55)))&gt;=1,IF($D55&gt;=3,DATE($M$1,P$1,1+7*($D55-1)-WEEKDAY(DATE($M$1,P$1,8-$M55))),DATE($M$1,P$1,1+7*($D55+1)-WEEKDAY(DATE($M$1,P$1,8-$M55)))),DATE($M$1,P$1,1+7*$D55)-WEEKDAY(DATE($M$1,P$1,8-$M55))),"")</f>
        <v>45210</v>
      </c>
      <c r="Q55" s="26">
        <f>IFERROR(IF(COUNTIF('Holiday Dates'!$A:$A,DATE($M$1,Q$1,1+7*$D55)-WEEKDAY(DATE($M$1,Q$1,8-$M55)))&gt;=1,IF($D55&gt;=3,DATE($M$1,Q$1,1+7*($D55-1)-WEEKDAY(DATE($M$1,Q$1,8-$M55))),DATE($M$1,Q$1,1+7*($D55+1)-WEEKDAY(DATE($M$1,Q$1,8-$M55)))),DATE($M$1,Q$1,1+7*$D55)-WEEKDAY(DATE($M$1,Q$1,8-$M55))),"")</f>
        <v>45238</v>
      </c>
      <c r="R55" s="26">
        <f>IFERROR(IF(COUNTIF('Holiday Dates'!$A:$A,DATE($M$1,R$1,1+7*$D55)-WEEKDAY(DATE($M$1,R$1,8-$M55)))&gt;=1,IF($D55&gt;=3,DATE($M$1,R$1,1+7*($D55-1)-WEEKDAY(DATE($M$1,R$1,8-$M55))),DATE($M$1,R$1,1+7*($D55+1)-WEEKDAY(DATE($M$1,R$1,8-$M55)))),DATE($M$1,R$1,1+7*$D55)-WEEKDAY(DATE($M$1,R$1,8-$M55))),"")</f>
        <v>45273</v>
      </c>
      <c r="S55" s="30"/>
      <c r="T55" s="30">
        <f>IFERROR(IF(COUNTIF('Holiday Dates'!$A:$A,DATE($S$1,T$1,1+7*$D55)-WEEKDAY(DATE($S$1,T$1,8-$M55)))&gt;=1,IF($D55&gt;=3,DATE($S$1,T$1,1+7*($D55-1)-WEEKDAY(DATE($S$1,T$1,8-$M55))),DATE($S$1,T$1,1+7*($D55+1)-WEEKDAY(DATE($S$1,T$1,8-$M55)))),DATE($S$1,T$1,1+7*$D55)-WEEKDAY(DATE($S$1,T$1,8-$M55))),"")</f>
        <v>45301</v>
      </c>
      <c r="U55" s="30">
        <f>IFERROR(IF(COUNTIF('Holiday Dates'!$A:$A,DATE($S$1,U$1,1+7*$D55)-WEEKDAY(DATE($S$1,U$1,8-$M55)))&gt;=1,IF($D55&gt;=3,DATE($S$1,U$1,1+7*($D55-1)-WEEKDAY(DATE($S$1,U$1,8-$M55))),DATE($S$1,U$1,1+7*($D55+1)-WEEKDAY(DATE($S$1,U$1,8-$M55)))),DATE($S$1,U$1,1+7*$D55)-WEEKDAY(DATE($S$1,U$1,8-$M55))),"")</f>
        <v>45336</v>
      </c>
      <c r="V55" s="30">
        <f>IFERROR(IF(COUNTIF('Holiday Dates'!$A:$A,DATE($S$1,V$1,1+7*$D55)-WEEKDAY(DATE($S$1,V$1,8-$M55)))&gt;=1,IF($D55&gt;=3,DATE($S$1,V$1,1+7*($D55-1)-WEEKDAY(DATE($S$1,V$1,8-$M55))),DATE($S$1,V$1,1+7*($D55+1)-WEEKDAY(DATE($S$1,V$1,8-$M55)))),DATE($S$1,V$1,1+7*$D55)-WEEKDAY(DATE($S$1,V$1,8-$M55))),"")</f>
        <v>45364</v>
      </c>
      <c r="W55" s="30">
        <f>IFERROR(IF(COUNTIF('Holiday Dates'!$A:$A,DATE($S$1,W$1,1+7*$D55)-WEEKDAY(DATE($S$1,W$1,8-$M55)))&gt;=1,IF($D55&gt;=3,DATE($S$1,W$1,1+7*($D55-1)-WEEKDAY(DATE($S$1,W$1,8-$M55))),DATE($S$1,W$1,1+7*($D55+1)-WEEKDAY(DATE($S$1,W$1,8-$M55)))),DATE($S$1,W$1,1+7*$D55)-WEEKDAY(DATE($S$1,W$1,8-$M55))),"")</f>
        <v>45399</v>
      </c>
      <c r="X55" s="30">
        <f>IFERROR(IF(COUNTIF('Holiday Dates'!$A:$A,DATE($S$1,X$1,1+7*$D55)-WEEKDAY(DATE($S$1,X$1,8-$M55)))&gt;=1,IF($D55&gt;=3,DATE($S$1,X$1,1+7*($D55-1)-WEEKDAY(DATE($S$1,X$1,8-$M55))),DATE($S$1,X$1,1+7*($D55+1)-WEEKDAY(DATE($S$1,X$1,8-$M55)))),DATE($S$1,X$1,1+7*$D55)-WEEKDAY(DATE($S$1,X$1,8-$M55))),"")</f>
        <v>45420</v>
      </c>
      <c r="Y55" s="30">
        <f>IFERROR(IF(COUNTIF('Holiday Dates'!$A:$A,DATE($S$1,Y$1,1+7*$D55)-WEEKDAY(DATE($S$1,Y$1,8-$M55)))&gt;=1,IF($D55&gt;=3,DATE($S$1,Y$1,1+7*($D55-1)-WEEKDAY(DATE($S$1,Y$1,8-$M55))),DATE($S$1,Y$1,1+7*($D55+1)-WEEKDAY(DATE($S$1,Y$1,8-$M55)))),DATE($S$1,Y$1,1+7*$D55)-WEEKDAY(DATE($S$1,Y$1,8-$M55))),"")</f>
        <v>45455</v>
      </c>
      <c r="Z55" s="30">
        <f>IFERROR(IF(COUNTIF('Holiday Dates'!$A:$A,DATE($S$1,Z$1,1+7*$D55)-WEEKDAY(DATE($S$1,Z$1,8-$M55)))&gt;=1,IF($D55&gt;=3,DATE($S$1,Z$1,1+7*($D55-1)-WEEKDAY(DATE($S$1,Z$1,8-$M55))),DATE($S$1,Z$1,1+7*($D55+1)-WEEKDAY(DATE($S$1,Z$1,8-$M55)))),DATE($S$1,Z$1,1+7*$D55)-WEEKDAY(DATE($S$1,Z$1,8-$M55))),"")</f>
        <v>45483</v>
      </c>
    </row>
    <row r="56" spans="1:26" customFormat="1" ht="15" customHeight="1" x14ac:dyDescent="0.25">
      <c r="A56" s="3">
        <v>770053</v>
      </c>
      <c r="B56" s="1" t="s">
        <v>1640</v>
      </c>
      <c r="C56" s="1" t="str">
        <f>VLOOKUP($A56,[1]Sheet_One!$B:$W,7,FALSE)</f>
        <v>CHESHIRE</v>
      </c>
      <c r="D56" s="10">
        <f>IFERROR(VLOOKUP(A56,[2]Sheet1!$A:$AA,27,FALSE),"")</f>
        <v>1</v>
      </c>
      <c r="E56" s="1"/>
      <c r="F56" s="3" t="str">
        <f>VLOOKUP($A56,[1]Sheet_One!$B:$W,6,FALSE)</f>
        <v>735 CORNWALL AVE</v>
      </c>
      <c r="G56" s="3" t="str">
        <f>VLOOKUP($A56,[1]Sheet_One!$B:$W,7,FALSE)</f>
        <v>CHESHIRE</v>
      </c>
      <c r="H56" s="3" t="str">
        <f>VLOOKUP($A56,[1]Sheet_One!$B:$W,8,FALSE)</f>
        <v>CT</v>
      </c>
      <c r="I56" s="3" t="str">
        <f>VLOOKUP($A56,[1]Sheet_One!$B:$W,9,FALSE)</f>
        <v>06410</v>
      </c>
      <c r="J56" s="47">
        <f>IFERROR(VLOOKUP(A56,'[3]KPI Trend by Chain - 171 or 173'!$A:$E,5,FALSE),VLOOKUP(A56,'[4]KPI Trend by Chain - 171 '!$A:$E,5,FALSE))</f>
        <v>13.1666666666667</v>
      </c>
      <c r="K56" s="4">
        <f>IFERROR(VLOOKUP(A56,'Location Substitution table'!B:D,3,FALSE),"")</f>
        <v>260916</v>
      </c>
      <c r="L56" s="9" t="str">
        <f>IFERROR(VLOOKUP($A56,[1]Sheet_One!$B:$W,5,FALSE),"")</f>
        <v>W</v>
      </c>
      <c r="M56" s="9">
        <f>IFERROR(MATCH(L56,{"U","M","T","W","R","F","S"},0),"")</f>
        <v>4</v>
      </c>
      <c r="N56" s="26">
        <f>IFERROR(IF(COUNTIF('Holiday Dates'!$A:$A,DATE($M$1,N$1,1+7*$D56)-WEEKDAY(DATE($M$1,N$1,8-$M56)))&gt;=1,IF($D56&gt;=3,DATE($M$1,N$1,1+7*($D56-1)-WEEKDAY(DATE($M$1,N$1,8-$M56))),DATE($M$1,N$1,1+7*($D56+1)-WEEKDAY(DATE($M$1,N$1,8-$M56)))),DATE($M$1,N$1,1+7*$D56)-WEEKDAY(DATE($M$1,N$1,8-$M56))),"")</f>
        <v>45140</v>
      </c>
      <c r="O56" s="26">
        <f>IFERROR(IF(COUNTIF('Holiday Dates'!$A:$A,DATE($M$1,O$1,1+7*$D56)-WEEKDAY(DATE($M$1,O$1,8-$M56)))&gt;=1,IF($D56&gt;=3,DATE($M$1,O$1,1+7*($D56-1)-WEEKDAY(DATE($M$1,O$1,8-$M56))),DATE($M$1,O$1,1+7*($D56+1)-WEEKDAY(DATE($M$1,O$1,8-$M56)))),DATE($M$1,O$1,1+7*$D56)-WEEKDAY(DATE($M$1,O$1,8-$M56))),"")</f>
        <v>45175</v>
      </c>
      <c r="P56" s="26">
        <f>IFERROR(IF(COUNTIF('Holiday Dates'!$A:$A,DATE($M$1,P$1,1+7*$D56)-WEEKDAY(DATE($M$1,P$1,8-$M56)))&gt;=1,IF($D56&gt;=3,DATE($M$1,P$1,1+7*($D56-1)-WEEKDAY(DATE($M$1,P$1,8-$M56))),DATE($M$1,P$1,1+7*($D56+1)-WEEKDAY(DATE($M$1,P$1,8-$M56)))),DATE($M$1,P$1,1+7*$D56)-WEEKDAY(DATE($M$1,P$1,8-$M56))),"")</f>
        <v>45203</v>
      </c>
      <c r="Q56" s="26">
        <f>IFERROR(IF(COUNTIF('Holiday Dates'!$A:$A,DATE($M$1,Q$1,1+7*$D56)-WEEKDAY(DATE($M$1,Q$1,8-$M56)))&gt;=1,IF($D56&gt;=3,DATE($M$1,Q$1,1+7*($D56-1)-WEEKDAY(DATE($M$1,Q$1,8-$M56))),DATE($M$1,Q$1,1+7*($D56+1)-WEEKDAY(DATE($M$1,Q$1,8-$M56)))),DATE($M$1,Q$1,1+7*$D56)-WEEKDAY(DATE($M$1,Q$1,8-$M56))),"")</f>
        <v>45231</v>
      </c>
      <c r="R56" s="26">
        <f>IFERROR(IF(COUNTIF('Holiday Dates'!$A:$A,DATE($M$1,R$1,1+7*$D56)-WEEKDAY(DATE($M$1,R$1,8-$M56)))&gt;=1,IF($D56&gt;=3,DATE($M$1,R$1,1+7*($D56-1)-WEEKDAY(DATE($M$1,R$1,8-$M56))),DATE($M$1,R$1,1+7*($D56+1)-WEEKDAY(DATE($M$1,R$1,8-$M56)))),DATE($M$1,R$1,1+7*$D56)-WEEKDAY(DATE($M$1,R$1,8-$M56))),"")</f>
        <v>45266</v>
      </c>
      <c r="S56" s="30"/>
      <c r="T56" s="30">
        <f>IFERROR(IF(COUNTIF('Holiday Dates'!$A:$A,DATE($S$1,T$1,1+7*$D56)-WEEKDAY(DATE($S$1,T$1,8-$M56)))&gt;=1,IF($D56&gt;=3,DATE($S$1,T$1,1+7*($D56-1)-WEEKDAY(DATE($S$1,T$1,8-$M56))),DATE($S$1,T$1,1+7*($D56+1)-WEEKDAY(DATE($S$1,T$1,8-$M56)))),DATE($S$1,T$1,1+7*$D56)-WEEKDAY(DATE($S$1,T$1,8-$M56))),"")</f>
        <v>45294</v>
      </c>
      <c r="U56" s="30">
        <f>IFERROR(IF(COUNTIF('Holiday Dates'!$A:$A,DATE($S$1,U$1,1+7*$D56)-WEEKDAY(DATE($S$1,U$1,8-$M56)))&gt;=1,IF($D56&gt;=3,DATE($S$1,U$1,1+7*($D56-1)-WEEKDAY(DATE($S$1,U$1,8-$M56))),DATE($S$1,U$1,1+7*($D56+1)-WEEKDAY(DATE($S$1,U$1,8-$M56)))),DATE($S$1,U$1,1+7*$D56)-WEEKDAY(DATE($S$1,U$1,8-$M56))),"")</f>
        <v>45329</v>
      </c>
      <c r="V56" s="30">
        <f>IFERROR(IF(COUNTIF('Holiday Dates'!$A:$A,DATE($S$1,V$1,1+7*$D56)-WEEKDAY(DATE($S$1,V$1,8-$M56)))&gt;=1,IF($D56&gt;=3,DATE($S$1,V$1,1+7*($D56-1)-WEEKDAY(DATE($S$1,V$1,8-$M56))),DATE($S$1,V$1,1+7*($D56+1)-WEEKDAY(DATE($S$1,V$1,8-$M56)))),DATE($S$1,V$1,1+7*$D56)-WEEKDAY(DATE($S$1,V$1,8-$M56))),"")</f>
        <v>45357</v>
      </c>
      <c r="W56" s="30">
        <f>IFERROR(IF(COUNTIF('Holiday Dates'!$A:$A,DATE($S$1,W$1,1+7*$D56)-WEEKDAY(DATE($S$1,W$1,8-$M56)))&gt;=1,IF($D56&gt;=3,DATE($S$1,W$1,1+7*($D56-1)-WEEKDAY(DATE($S$1,W$1,8-$M56))),DATE($S$1,W$1,1+7*($D56+1)-WEEKDAY(DATE($S$1,W$1,8-$M56)))),DATE($S$1,W$1,1+7*$D56)-WEEKDAY(DATE($S$1,W$1,8-$M56))),"")</f>
        <v>45385</v>
      </c>
      <c r="X56" s="30">
        <f>IFERROR(IF(COUNTIF('Holiday Dates'!$A:$A,DATE($S$1,X$1,1+7*$D56)-WEEKDAY(DATE($S$1,X$1,8-$M56)))&gt;=1,IF($D56&gt;=3,DATE($S$1,X$1,1+7*($D56-1)-WEEKDAY(DATE($S$1,X$1,8-$M56))),DATE($S$1,X$1,1+7*($D56+1)-WEEKDAY(DATE($S$1,X$1,8-$M56)))),DATE($S$1,X$1,1+7*$D56)-WEEKDAY(DATE($S$1,X$1,8-$M56))),"")</f>
        <v>45413</v>
      </c>
      <c r="Y56" s="30">
        <f>IFERROR(IF(COUNTIF('Holiday Dates'!$A:$A,DATE($S$1,Y$1,1+7*$D56)-WEEKDAY(DATE($S$1,Y$1,8-$M56)))&gt;=1,IF($D56&gt;=3,DATE($S$1,Y$1,1+7*($D56-1)-WEEKDAY(DATE($S$1,Y$1,8-$M56))),DATE($S$1,Y$1,1+7*($D56+1)-WEEKDAY(DATE($S$1,Y$1,8-$M56)))),DATE($S$1,Y$1,1+7*$D56)-WEEKDAY(DATE($S$1,Y$1,8-$M56))),"")</f>
        <v>45448</v>
      </c>
      <c r="Z56" s="30">
        <f>IFERROR(IF(COUNTIF('Holiday Dates'!$A:$A,DATE($S$1,Z$1,1+7*$D56)-WEEKDAY(DATE($S$1,Z$1,8-$M56)))&gt;=1,IF($D56&gt;=3,DATE($S$1,Z$1,1+7*($D56-1)-WEEKDAY(DATE($S$1,Z$1,8-$M56))),DATE($S$1,Z$1,1+7*($D56+1)-WEEKDAY(DATE($S$1,Z$1,8-$M56)))),DATE($S$1,Z$1,1+7*$D56)-WEEKDAY(DATE($S$1,Z$1,8-$M56))),"")</f>
        <v>45476</v>
      </c>
    </row>
    <row r="57" spans="1:26" customFormat="1" ht="15" customHeight="1" x14ac:dyDescent="0.25">
      <c r="A57" s="3">
        <v>770054</v>
      </c>
      <c r="B57" s="1" t="s">
        <v>632</v>
      </c>
      <c r="C57" s="1" t="str">
        <f>VLOOKUP($A57,[1]Sheet_One!$B:$W,7,FALSE)</f>
        <v>CHESHIRE</v>
      </c>
      <c r="D57" s="10">
        <f>IFERROR(VLOOKUP(A57,[2]Sheet1!$A:$AA,27,FALSE),"")</f>
        <v>2</v>
      </c>
      <c r="E57" s="1"/>
      <c r="F57" s="3" t="str">
        <f>VLOOKUP($A57,[1]Sheet_One!$B:$W,6,FALSE)</f>
        <v>490 HIGHLAND AVE</v>
      </c>
      <c r="G57" s="3" t="str">
        <f>VLOOKUP($A57,[1]Sheet_One!$B:$W,7,FALSE)</f>
        <v>CHESHIRE</v>
      </c>
      <c r="H57" s="3" t="str">
        <f>VLOOKUP($A57,[1]Sheet_One!$B:$W,8,FALSE)</f>
        <v>CT</v>
      </c>
      <c r="I57" s="3" t="str">
        <f>VLOOKUP($A57,[1]Sheet_One!$B:$W,9,FALSE)</f>
        <v>06410</v>
      </c>
      <c r="J57" s="47">
        <f>IFERROR(VLOOKUP(A57,'[3]KPI Trend by Chain - 171 or 173'!$A:$E,5,FALSE),VLOOKUP(A57,'[4]KPI Trend by Chain - 171 '!$A:$E,5,FALSE))</f>
        <v>67.272727272727295</v>
      </c>
      <c r="K57" s="4">
        <f>IFERROR(VLOOKUP(A57,'Location Substitution table'!B:D,3,FALSE),"")</f>
        <v>260917</v>
      </c>
      <c r="L57" s="9" t="str">
        <f>IFERROR(VLOOKUP($A57,[1]Sheet_One!$B:$W,5,FALSE),"")</f>
        <v>W</v>
      </c>
      <c r="M57" s="9">
        <f>IFERROR(MATCH(L57,{"U","M","T","W","R","F","S"},0),"")</f>
        <v>4</v>
      </c>
      <c r="N57" s="26">
        <f>IFERROR(IF(COUNTIF('Holiday Dates'!$A:$A,DATE($M$1,N$1,1+7*$D57)-WEEKDAY(DATE($M$1,N$1,8-$M57)))&gt;=1,IF($D57&gt;=3,DATE($M$1,N$1,1+7*($D57-1)-WEEKDAY(DATE($M$1,N$1,8-$M57))),DATE($M$1,N$1,1+7*($D57+1)-WEEKDAY(DATE($M$1,N$1,8-$M57)))),DATE($M$1,N$1,1+7*$D57)-WEEKDAY(DATE($M$1,N$1,8-$M57))),"")</f>
        <v>45147</v>
      </c>
      <c r="O57" s="26">
        <f>IFERROR(IF(COUNTIF('Holiday Dates'!$A:$A,DATE($M$1,O$1,1+7*$D57)-WEEKDAY(DATE($M$1,O$1,8-$M57)))&gt;=1,IF($D57&gt;=3,DATE($M$1,O$1,1+7*($D57-1)-WEEKDAY(DATE($M$1,O$1,8-$M57))),DATE($M$1,O$1,1+7*($D57+1)-WEEKDAY(DATE($M$1,O$1,8-$M57)))),DATE($M$1,O$1,1+7*$D57)-WEEKDAY(DATE($M$1,O$1,8-$M57))),"")</f>
        <v>45182</v>
      </c>
      <c r="P57" s="26">
        <f>IFERROR(IF(COUNTIF('Holiday Dates'!$A:$A,DATE($M$1,P$1,1+7*$D57)-WEEKDAY(DATE($M$1,P$1,8-$M57)))&gt;=1,IF($D57&gt;=3,DATE($M$1,P$1,1+7*($D57-1)-WEEKDAY(DATE($M$1,P$1,8-$M57))),DATE($M$1,P$1,1+7*($D57+1)-WEEKDAY(DATE($M$1,P$1,8-$M57)))),DATE($M$1,P$1,1+7*$D57)-WEEKDAY(DATE($M$1,P$1,8-$M57))),"")</f>
        <v>45210</v>
      </c>
      <c r="Q57" s="26">
        <f>IFERROR(IF(COUNTIF('Holiday Dates'!$A:$A,DATE($M$1,Q$1,1+7*$D57)-WEEKDAY(DATE($M$1,Q$1,8-$M57)))&gt;=1,IF($D57&gt;=3,DATE($M$1,Q$1,1+7*($D57-1)-WEEKDAY(DATE($M$1,Q$1,8-$M57))),DATE($M$1,Q$1,1+7*($D57+1)-WEEKDAY(DATE($M$1,Q$1,8-$M57)))),DATE($M$1,Q$1,1+7*$D57)-WEEKDAY(DATE($M$1,Q$1,8-$M57))),"")</f>
        <v>45238</v>
      </c>
      <c r="R57" s="26">
        <f>IFERROR(IF(COUNTIF('Holiday Dates'!$A:$A,DATE($M$1,R$1,1+7*$D57)-WEEKDAY(DATE($M$1,R$1,8-$M57)))&gt;=1,IF($D57&gt;=3,DATE($M$1,R$1,1+7*($D57-1)-WEEKDAY(DATE($M$1,R$1,8-$M57))),DATE($M$1,R$1,1+7*($D57+1)-WEEKDAY(DATE($M$1,R$1,8-$M57)))),DATE($M$1,R$1,1+7*$D57)-WEEKDAY(DATE($M$1,R$1,8-$M57))),"")</f>
        <v>45273</v>
      </c>
      <c r="S57" s="30"/>
      <c r="T57" s="30">
        <f>IFERROR(IF(COUNTIF('Holiday Dates'!$A:$A,DATE($S$1,T$1,1+7*$D57)-WEEKDAY(DATE($S$1,T$1,8-$M57)))&gt;=1,IF($D57&gt;=3,DATE($S$1,T$1,1+7*($D57-1)-WEEKDAY(DATE($S$1,T$1,8-$M57))),DATE($S$1,T$1,1+7*($D57+1)-WEEKDAY(DATE($S$1,T$1,8-$M57)))),DATE($S$1,T$1,1+7*$D57)-WEEKDAY(DATE($S$1,T$1,8-$M57))),"")</f>
        <v>45301</v>
      </c>
      <c r="U57" s="30">
        <f>IFERROR(IF(COUNTIF('Holiday Dates'!$A:$A,DATE($S$1,U$1,1+7*$D57)-WEEKDAY(DATE($S$1,U$1,8-$M57)))&gt;=1,IF($D57&gt;=3,DATE($S$1,U$1,1+7*($D57-1)-WEEKDAY(DATE($S$1,U$1,8-$M57))),DATE($S$1,U$1,1+7*($D57+1)-WEEKDAY(DATE($S$1,U$1,8-$M57)))),DATE($S$1,U$1,1+7*$D57)-WEEKDAY(DATE($S$1,U$1,8-$M57))),"")</f>
        <v>45336</v>
      </c>
      <c r="V57" s="30">
        <f>IFERROR(IF(COUNTIF('Holiday Dates'!$A:$A,DATE($S$1,V$1,1+7*$D57)-WEEKDAY(DATE($S$1,V$1,8-$M57)))&gt;=1,IF($D57&gt;=3,DATE($S$1,V$1,1+7*($D57-1)-WEEKDAY(DATE($S$1,V$1,8-$M57))),DATE($S$1,V$1,1+7*($D57+1)-WEEKDAY(DATE($S$1,V$1,8-$M57)))),DATE($S$1,V$1,1+7*$D57)-WEEKDAY(DATE($S$1,V$1,8-$M57))),"")</f>
        <v>45364</v>
      </c>
      <c r="W57" s="30">
        <f>IFERROR(IF(COUNTIF('Holiday Dates'!$A:$A,DATE($S$1,W$1,1+7*$D57)-WEEKDAY(DATE($S$1,W$1,8-$M57)))&gt;=1,IF($D57&gt;=3,DATE($S$1,W$1,1+7*($D57-1)-WEEKDAY(DATE($S$1,W$1,8-$M57))),DATE($S$1,W$1,1+7*($D57+1)-WEEKDAY(DATE($S$1,W$1,8-$M57)))),DATE($S$1,W$1,1+7*$D57)-WEEKDAY(DATE($S$1,W$1,8-$M57))),"")</f>
        <v>45399</v>
      </c>
      <c r="X57" s="30">
        <f>IFERROR(IF(COUNTIF('Holiday Dates'!$A:$A,DATE($S$1,X$1,1+7*$D57)-WEEKDAY(DATE($S$1,X$1,8-$M57)))&gt;=1,IF($D57&gt;=3,DATE($S$1,X$1,1+7*($D57-1)-WEEKDAY(DATE($S$1,X$1,8-$M57))),DATE($S$1,X$1,1+7*($D57+1)-WEEKDAY(DATE($S$1,X$1,8-$M57)))),DATE($S$1,X$1,1+7*$D57)-WEEKDAY(DATE($S$1,X$1,8-$M57))),"")</f>
        <v>45420</v>
      </c>
      <c r="Y57" s="30">
        <f>IFERROR(IF(COUNTIF('Holiday Dates'!$A:$A,DATE($S$1,Y$1,1+7*$D57)-WEEKDAY(DATE($S$1,Y$1,8-$M57)))&gt;=1,IF($D57&gt;=3,DATE($S$1,Y$1,1+7*($D57-1)-WEEKDAY(DATE($S$1,Y$1,8-$M57))),DATE($S$1,Y$1,1+7*($D57+1)-WEEKDAY(DATE($S$1,Y$1,8-$M57)))),DATE($S$1,Y$1,1+7*$D57)-WEEKDAY(DATE($S$1,Y$1,8-$M57))),"")</f>
        <v>45455</v>
      </c>
      <c r="Z57" s="30">
        <f>IFERROR(IF(COUNTIF('Holiday Dates'!$A:$A,DATE($S$1,Z$1,1+7*$D57)-WEEKDAY(DATE($S$1,Z$1,8-$M57)))&gt;=1,IF($D57&gt;=3,DATE($S$1,Z$1,1+7*($D57-1)-WEEKDAY(DATE($S$1,Z$1,8-$M57))),DATE($S$1,Z$1,1+7*($D57+1)-WEEKDAY(DATE($S$1,Z$1,8-$M57)))),DATE($S$1,Z$1,1+7*$D57)-WEEKDAY(DATE($S$1,Z$1,8-$M57))),"")</f>
        <v>45483</v>
      </c>
    </row>
    <row r="58" spans="1:26" customFormat="1" ht="15" customHeight="1" x14ac:dyDescent="0.25">
      <c r="A58" s="3">
        <v>770055</v>
      </c>
      <c r="B58" s="1" t="s">
        <v>633</v>
      </c>
      <c r="C58" s="1" t="str">
        <f>VLOOKUP($A58,[1]Sheet_One!$B:$W,7,FALSE)</f>
        <v>CHESHIRE</v>
      </c>
      <c r="D58" s="10">
        <f>IFERROR(VLOOKUP(A58,[2]Sheet1!$A:$AA,27,FALSE),"")</f>
        <v>3</v>
      </c>
      <c r="E58" s="1"/>
      <c r="F58" s="3" t="str">
        <f>VLOOKUP($A58,[1]Sheet_One!$B:$W,6,FALSE)</f>
        <v>414 N BROOKSVALE RD</v>
      </c>
      <c r="G58" s="3" t="str">
        <f>VLOOKUP($A58,[1]Sheet_One!$B:$W,7,FALSE)</f>
        <v>CHESHIRE</v>
      </c>
      <c r="H58" s="3" t="str">
        <f>VLOOKUP($A58,[1]Sheet_One!$B:$W,8,FALSE)</f>
        <v>CT</v>
      </c>
      <c r="I58" s="3" t="str">
        <f>VLOOKUP($A58,[1]Sheet_One!$B:$W,9,FALSE)</f>
        <v>06410</v>
      </c>
      <c r="J58" s="47">
        <f>IFERROR(VLOOKUP(A58,'[3]KPI Trend by Chain - 171 or 173'!$A:$E,5,FALSE),VLOOKUP(A58,'[4]KPI Trend by Chain - 171 '!$A:$E,5,FALSE))</f>
        <v>12.3333333333333</v>
      </c>
      <c r="K58" s="4">
        <f>IFERROR(VLOOKUP(A58,'Location Substitution table'!B:D,3,FALSE),"")</f>
        <v>260918</v>
      </c>
      <c r="L58" s="9" t="str">
        <f>IFERROR(VLOOKUP($A58,[1]Sheet_One!$B:$W,5,FALSE),"")</f>
        <v>W</v>
      </c>
      <c r="M58" s="9">
        <f>IFERROR(MATCH(L58,{"U","M","T","W","R","F","S"},0),"")</f>
        <v>4</v>
      </c>
      <c r="N58" s="26">
        <f>IFERROR(IF(COUNTIF('Holiday Dates'!$A:$A,DATE($M$1,N$1,1+7*$D58)-WEEKDAY(DATE($M$1,N$1,8-$M58)))&gt;=1,IF($D58&gt;=3,DATE($M$1,N$1,1+7*($D58-1)-WEEKDAY(DATE($M$1,N$1,8-$M58))),DATE($M$1,N$1,1+7*($D58+1)-WEEKDAY(DATE($M$1,N$1,8-$M58)))),DATE($M$1,N$1,1+7*$D58)-WEEKDAY(DATE($M$1,N$1,8-$M58))),"")</f>
        <v>45154</v>
      </c>
      <c r="O58" s="26">
        <f>IFERROR(IF(COUNTIF('Holiday Dates'!$A:$A,DATE($M$1,O$1,1+7*$D58)-WEEKDAY(DATE($M$1,O$1,8-$M58)))&gt;=1,IF($D58&gt;=3,DATE($M$1,O$1,1+7*($D58-1)-WEEKDAY(DATE($M$1,O$1,8-$M58))),DATE($M$1,O$1,1+7*($D58+1)-WEEKDAY(DATE($M$1,O$1,8-$M58)))),DATE($M$1,O$1,1+7*$D58)-WEEKDAY(DATE($M$1,O$1,8-$M58))),"")</f>
        <v>45189</v>
      </c>
      <c r="P58" s="26">
        <f>IFERROR(IF(COUNTIF('Holiday Dates'!$A:$A,DATE($M$1,P$1,1+7*$D58)-WEEKDAY(DATE($M$1,P$1,8-$M58)))&gt;=1,IF($D58&gt;=3,DATE($M$1,P$1,1+7*($D58-1)-WEEKDAY(DATE($M$1,P$1,8-$M58))),DATE($M$1,P$1,1+7*($D58+1)-WEEKDAY(DATE($M$1,P$1,8-$M58)))),DATE($M$1,P$1,1+7*$D58)-WEEKDAY(DATE($M$1,P$1,8-$M58))),"")</f>
        <v>45217</v>
      </c>
      <c r="Q58" s="26">
        <f>IFERROR(IF(COUNTIF('Holiday Dates'!$A:$A,DATE($M$1,Q$1,1+7*$D58)-WEEKDAY(DATE($M$1,Q$1,8-$M58)))&gt;=1,IF($D58&gt;=3,DATE($M$1,Q$1,1+7*($D58-1)-WEEKDAY(DATE($M$1,Q$1,8-$M58))),DATE($M$1,Q$1,1+7*($D58+1)-WEEKDAY(DATE($M$1,Q$1,8-$M58)))),DATE($M$1,Q$1,1+7*$D58)-WEEKDAY(DATE($M$1,Q$1,8-$M58))),"")</f>
        <v>45245</v>
      </c>
      <c r="R58" s="26">
        <f>IFERROR(IF(COUNTIF('Holiday Dates'!$A:$A,DATE($M$1,R$1,1+7*$D58)-WEEKDAY(DATE($M$1,R$1,8-$M58)))&gt;=1,IF($D58&gt;=3,DATE($M$1,R$1,1+7*($D58-1)-WEEKDAY(DATE($M$1,R$1,8-$M58))),DATE($M$1,R$1,1+7*($D58+1)-WEEKDAY(DATE($M$1,R$1,8-$M58)))),DATE($M$1,R$1,1+7*$D58)-WEEKDAY(DATE($M$1,R$1,8-$M58))),"")</f>
        <v>45280</v>
      </c>
      <c r="S58" s="30"/>
      <c r="T58" s="30">
        <f>IFERROR(IF(COUNTIF('Holiday Dates'!$A:$A,DATE($S$1,T$1,1+7*$D58)-WEEKDAY(DATE($S$1,T$1,8-$M58)))&gt;=1,IF($D58&gt;=3,DATE($S$1,T$1,1+7*($D58-1)-WEEKDAY(DATE($S$1,T$1,8-$M58))),DATE($S$1,T$1,1+7*($D58+1)-WEEKDAY(DATE($S$1,T$1,8-$M58)))),DATE($S$1,T$1,1+7*$D58)-WEEKDAY(DATE($S$1,T$1,8-$M58))),"")</f>
        <v>45308</v>
      </c>
      <c r="U58" s="30">
        <f>IFERROR(IF(COUNTIF('Holiday Dates'!$A:$A,DATE($S$1,U$1,1+7*$D58)-WEEKDAY(DATE($S$1,U$1,8-$M58)))&gt;=1,IF($D58&gt;=3,DATE($S$1,U$1,1+7*($D58-1)-WEEKDAY(DATE($S$1,U$1,8-$M58))),DATE($S$1,U$1,1+7*($D58+1)-WEEKDAY(DATE($S$1,U$1,8-$M58)))),DATE($S$1,U$1,1+7*$D58)-WEEKDAY(DATE($S$1,U$1,8-$M58))),"")</f>
        <v>45336</v>
      </c>
      <c r="V58" s="30">
        <f>IFERROR(IF(COUNTIF('Holiday Dates'!$A:$A,DATE($S$1,V$1,1+7*$D58)-WEEKDAY(DATE($S$1,V$1,8-$M58)))&gt;=1,IF($D58&gt;=3,DATE($S$1,V$1,1+7*($D58-1)-WEEKDAY(DATE($S$1,V$1,8-$M58))),DATE($S$1,V$1,1+7*($D58+1)-WEEKDAY(DATE($S$1,V$1,8-$M58)))),DATE($S$1,V$1,1+7*$D58)-WEEKDAY(DATE($S$1,V$1,8-$M58))),"")</f>
        <v>45371</v>
      </c>
      <c r="W58" s="30">
        <f>IFERROR(IF(COUNTIF('Holiday Dates'!$A:$A,DATE($S$1,W$1,1+7*$D58)-WEEKDAY(DATE($S$1,W$1,8-$M58)))&gt;=1,IF($D58&gt;=3,DATE($S$1,W$1,1+7*($D58-1)-WEEKDAY(DATE($S$1,W$1,8-$M58))),DATE($S$1,W$1,1+7*($D58+1)-WEEKDAY(DATE($S$1,W$1,8-$M58)))),DATE($S$1,W$1,1+7*$D58)-WEEKDAY(DATE($S$1,W$1,8-$M58))),"")</f>
        <v>45399</v>
      </c>
      <c r="X58" s="30">
        <f>IFERROR(IF(COUNTIF('Holiday Dates'!$A:$A,DATE($S$1,X$1,1+7*$D58)-WEEKDAY(DATE($S$1,X$1,8-$M58)))&gt;=1,IF($D58&gt;=3,DATE($S$1,X$1,1+7*($D58-1)-WEEKDAY(DATE($S$1,X$1,8-$M58))),DATE($S$1,X$1,1+7*($D58+1)-WEEKDAY(DATE($S$1,X$1,8-$M58)))),DATE($S$1,X$1,1+7*$D58)-WEEKDAY(DATE($S$1,X$1,8-$M58))),"")</f>
        <v>45427</v>
      </c>
      <c r="Y58" s="30">
        <f>IFERROR(IF(COUNTIF('Holiday Dates'!$A:$A,DATE($S$1,Y$1,1+7*$D58)-WEEKDAY(DATE($S$1,Y$1,8-$M58)))&gt;=1,IF($D58&gt;=3,DATE($S$1,Y$1,1+7*($D58-1)-WEEKDAY(DATE($S$1,Y$1,8-$M58))),DATE($S$1,Y$1,1+7*($D58+1)-WEEKDAY(DATE($S$1,Y$1,8-$M58)))),DATE($S$1,Y$1,1+7*$D58)-WEEKDAY(DATE($S$1,Y$1,8-$M58))),"")</f>
        <v>45455</v>
      </c>
      <c r="Z58" s="30">
        <f>IFERROR(IF(COUNTIF('Holiday Dates'!$A:$A,DATE($S$1,Z$1,1+7*$D58)-WEEKDAY(DATE($S$1,Z$1,8-$M58)))&gt;=1,IF($D58&gt;=3,DATE($S$1,Z$1,1+7*($D58-1)-WEEKDAY(DATE($S$1,Z$1,8-$M58))),DATE($S$1,Z$1,1+7*($D58+1)-WEEKDAY(DATE($S$1,Z$1,8-$M58)))),DATE($S$1,Z$1,1+7*$D58)-WEEKDAY(DATE($S$1,Z$1,8-$M58))),"")</f>
        <v>45490</v>
      </c>
    </row>
    <row r="59" spans="1:26" customFormat="1" ht="15" customHeight="1" x14ac:dyDescent="0.25">
      <c r="A59" s="3">
        <v>770056</v>
      </c>
      <c r="B59" s="1" t="s">
        <v>1641</v>
      </c>
      <c r="C59" s="1" t="str">
        <f>VLOOKUP($A59,[1]Sheet_One!$B:$W,7,FALSE)</f>
        <v>CHESTER</v>
      </c>
      <c r="D59" s="10">
        <f>IFERROR(VLOOKUP(A59,[2]Sheet1!$A:$AA,27,FALSE),"")</f>
        <v>4</v>
      </c>
      <c r="E59" s="1"/>
      <c r="F59" s="3" t="str">
        <f>VLOOKUP($A59,[1]Sheet_One!$B:$W,6,FALSE)</f>
        <v>23 RIDGE RD</v>
      </c>
      <c r="G59" s="3" t="str">
        <f>VLOOKUP($A59,[1]Sheet_One!$B:$W,7,FALSE)</f>
        <v>CHESTER</v>
      </c>
      <c r="H59" s="3" t="str">
        <f>VLOOKUP($A59,[1]Sheet_One!$B:$W,8,FALSE)</f>
        <v>CT</v>
      </c>
      <c r="I59" s="3" t="str">
        <f>VLOOKUP($A59,[1]Sheet_One!$B:$W,9,FALSE)</f>
        <v>06412</v>
      </c>
      <c r="J59" s="47">
        <f>IFERROR(VLOOKUP(A59,'[3]KPI Trend by Chain - 171 or 173'!$A:$E,5,FALSE),VLOOKUP(A59,'[4]KPI Trend by Chain - 171 '!$A:$E,5,FALSE))</f>
        <v>12.5714285714286</v>
      </c>
      <c r="K59" s="4" t="str">
        <f>IFERROR(VLOOKUP(A59,'Location Substitution table'!B:D,3,FALSE),"")</f>
        <v/>
      </c>
      <c r="L59" s="9" t="str">
        <f>IFERROR(VLOOKUP($A59,[1]Sheet_One!$B:$W,5,FALSE),"")</f>
        <v>M</v>
      </c>
      <c r="M59" s="9">
        <f>IFERROR(MATCH(L59,{"U","M","T","W","R","F","S"},0),"")</f>
        <v>2</v>
      </c>
      <c r="N59" s="26">
        <f>IFERROR(IF(COUNTIF('Holiday Dates'!$A:$A,DATE($M$1,N$1,1+7*$D59)-WEEKDAY(DATE($M$1,N$1,8-$M59)))&gt;=1,IF($D59&gt;=3,DATE($M$1,N$1,1+7*($D59-1)-WEEKDAY(DATE($M$1,N$1,8-$M59))),DATE($M$1,N$1,1+7*($D59+1)-WEEKDAY(DATE($M$1,N$1,8-$M59)))),DATE($M$1,N$1,1+7*$D59)-WEEKDAY(DATE($M$1,N$1,8-$M59))),"")</f>
        <v>45166</v>
      </c>
      <c r="O59" s="26">
        <f>IFERROR(IF(COUNTIF('Holiday Dates'!$A:$A,DATE($M$1,O$1,1+7*$D59)-WEEKDAY(DATE($M$1,O$1,8-$M59)))&gt;=1,IF($D59&gt;=3,DATE($M$1,O$1,1+7*($D59-1)-WEEKDAY(DATE($M$1,O$1,8-$M59))),DATE($M$1,O$1,1+7*($D59+1)-WEEKDAY(DATE($M$1,O$1,8-$M59)))),DATE($M$1,O$1,1+7*$D59)-WEEKDAY(DATE($M$1,O$1,8-$M59))),"")</f>
        <v>45187</v>
      </c>
      <c r="P59" s="26">
        <f>IFERROR(IF(COUNTIF('Holiday Dates'!$A:$A,DATE($M$1,P$1,1+7*$D59)-WEEKDAY(DATE($M$1,P$1,8-$M59)))&gt;=1,IF($D59&gt;=3,DATE($M$1,P$1,1+7*($D59-1)-WEEKDAY(DATE($M$1,P$1,8-$M59))),DATE($M$1,P$1,1+7*($D59+1)-WEEKDAY(DATE($M$1,P$1,8-$M59)))),DATE($M$1,P$1,1+7*$D59)-WEEKDAY(DATE($M$1,P$1,8-$M59))),"")</f>
        <v>45222</v>
      </c>
      <c r="Q59" s="26">
        <f>IFERROR(IF(COUNTIF('Holiday Dates'!$A:$A,DATE($M$1,Q$1,1+7*$D59)-WEEKDAY(DATE($M$1,Q$1,8-$M59)))&gt;=1,IF($D59&gt;=3,DATE($M$1,Q$1,1+7*($D59-1)-WEEKDAY(DATE($M$1,Q$1,8-$M59))),DATE($M$1,Q$1,1+7*($D59+1)-WEEKDAY(DATE($M$1,Q$1,8-$M59)))),DATE($M$1,Q$1,1+7*$D59)-WEEKDAY(DATE($M$1,Q$1,8-$M59))),"")</f>
        <v>45257</v>
      </c>
      <c r="R59" s="26">
        <f>IFERROR(IF(COUNTIF('Holiday Dates'!$A:$A,DATE($M$1,R$1,1+7*$D59)-WEEKDAY(DATE($M$1,R$1,8-$M59)))&gt;=1,IF($D59&gt;=3,DATE($M$1,R$1,1+7*($D59-1)-WEEKDAY(DATE($M$1,R$1,8-$M59))),DATE($M$1,R$1,1+7*($D59+1)-WEEKDAY(DATE($M$1,R$1,8-$M59)))),DATE($M$1,R$1,1+7*$D59)-WEEKDAY(DATE($M$1,R$1,8-$M59))),"")</f>
        <v>45278</v>
      </c>
      <c r="S59" s="30"/>
      <c r="T59" s="30">
        <f>IFERROR(IF(COUNTIF('Holiday Dates'!$A:$A,DATE($S$1,T$1,1+7*$D59)-WEEKDAY(DATE($S$1,T$1,8-$M59)))&gt;=1,IF($D59&gt;=3,DATE($S$1,T$1,1+7*($D59-1)-WEEKDAY(DATE($S$1,T$1,8-$M59))),DATE($S$1,T$1,1+7*($D59+1)-WEEKDAY(DATE($S$1,T$1,8-$M59)))),DATE($S$1,T$1,1+7*$D59)-WEEKDAY(DATE($S$1,T$1,8-$M59))),"")</f>
        <v>45313</v>
      </c>
      <c r="U59" s="30">
        <f>IFERROR(IF(COUNTIF('Holiday Dates'!$A:$A,DATE($S$1,U$1,1+7*$D59)-WEEKDAY(DATE($S$1,U$1,8-$M59)))&gt;=1,IF($D59&gt;=3,DATE($S$1,U$1,1+7*($D59-1)-WEEKDAY(DATE($S$1,U$1,8-$M59))),DATE($S$1,U$1,1+7*($D59+1)-WEEKDAY(DATE($S$1,U$1,8-$M59)))),DATE($S$1,U$1,1+7*$D59)-WEEKDAY(DATE($S$1,U$1,8-$M59))),"")</f>
        <v>45348</v>
      </c>
      <c r="V59" s="30">
        <f>IFERROR(IF(COUNTIF('Holiday Dates'!$A:$A,DATE($S$1,V$1,1+7*$D59)-WEEKDAY(DATE($S$1,V$1,8-$M59)))&gt;=1,IF($D59&gt;=3,DATE($S$1,V$1,1+7*($D59-1)-WEEKDAY(DATE($S$1,V$1,8-$M59))),DATE($S$1,V$1,1+7*($D59+1)-WEEKDAY(DATE($S$1,V$1,8-$M59)))),DATE($S$1,V$1,1+7*$D59)-WEEKDAY(DATE($S$1,V$1,8-$M59))),"")</f>
        <v>45376</v>
      </c>
      <c r="W59" s="30">
        <f>IFERROR(IF(COUNTIF('Holiday Dates'!$A:$A,DATE($S$1,W$1,1+7*$D59)-WEEKDAY(DATE($S$1,W$1,8-$M59)))&gt;=1,IF($D59&gt;=3,DATE($S$1,W$1,1+7*($D59-1)-WEEKDAY(DATE($S$1,W$1,8-$M59))),DATE($S$1,W$1,1+7*($D59+1)-WEEKDAY(DATE($S$1,W$1,8-$M59)))),DATE($S$1,W$1,1+7*$D59)-WEEKDAY(DATE($S$1,W$1,8-$M59))),"")</f>
        <v>45404</v>
      </c>
      <c r="X59" s="30">
        <f>IFERROR(IF(COUNTIF('Holiday Dates'!$A:$A,DATE($S$1,X$1,1+7*$D59)-WEEKDAY(DATE($S$1,X$1,8-$M59)))&gt;=1,IF($D59&gt;=3,DATE($S$1,X$1,1+7*($D59-1)-WEEKDAY(DATE($S$1,X$1,8-$M59))),DATE($S$1,X$1,1+7*($D59+1)-WEEKDAY(DATE($S$1,X$1,8-$M59)))),DATE($S$1,X$1,1+7*$D59)-WEEKDAY(DATE($S$1,X$1,8-$M59))),"")</f>
        <v>45432</v>
      </c>
      <c r="Y59" s="30">
        <f>IFERROR(IF(COUNTIF('Holiday Dates'!$A:$A,DATE($S$1,Y$1,1+7*$D59)-WEEKDAY(DATE($S$1,Y$1,8-$M59)))&gt;=1,IF($D59&gt;=3,DATE($S$1,Y$1,1+7*($D59-1)-WEEKDAY(DATE($S$1,Y$1,8-$M59))),DATE($S$1,Y$1,1+7*($D59+1)-WEEKDAY(DATE($S$1,Y$1,8-$M59)))),DATE($S$1,Y$1,1+7*$D59)-WEEKDAY(DATE($S$1,Y$1,8-$M59))),"")</f>
        <v>45467</v>
      </c>
      <c r="Z59" s="30">
        <f>IFERROR(IF(COUNTIF('Holiday Dates'!$A:$A,DATE($S$1,Z$1,1+7*$D59)-WEEKDAY(DATE($S$1,Z$1,8-$M59)))&gt;=1,IF($D59&gt;=3,DATE($S$1,Z$1,1+7*($D59-1)-WEEKDAY(DATE($S$1,Z$1,8-$M59))),DATE($S$1,Z$1,1+7*($D59+1)-WEEKDAY(DATE($S$1,Z$1,8-$M59)))),DATE($S$1,Z$1,1+7*$D59)-WEEKDAY(DATE($S$1,Z$1,8-$M59))),"")</f>
        <v>45495</v>
      </c>
    </row>
    <row r="60" spans="1:26" customFormat="1" ht="15" customHeight="1" x14ac:dyDescent="0.25">
      <c r="A60" s="3">
        <v>770057</v>
      </c>
      <c r="B60" s="1" t="s">
        <v>634</v>
      </c>
      <c r="C60" s="1" t="str">
        <f>VLOOKUP($A60,[1]Sheet_One!$B:$W,7,FALSE)</f>
        <v>CLINTON</v>
      </c>
      <c r="D60" s="10">
        <f>IFERROR(VLOOKUP(A60,[2]Sheet1!$A:$AA,27,FALSE),"")</f>
        <v>4</v>
      </c>
      <c r="E60" s="3"/>
      <c r="F60" s="3" t="str">
        <f>VLOOKUP($A60,[1]Sheet_One!$B:$W,6,FALSE)</f>
        <v>69 FAIRY DELL RD</v>
      </c>
      <c r="G60" s="3" t="str">
        <f>VLOOKUP($A60,[1]Sheet_One!$B:$W,7,FALSE)</f>
        <v>CLINTON</v>
      </c>
      <c r="H60" s="3" t="str">
        <f>VLOOKUP($A60,[1]Sheet_One!$B:$W,8,FALSE)</f>
        <v>CT</v>
      </c>
      <c r="I60" s="3" t="str">
        <f>VLOOKUP($A60,[1]Sheet_One!$B:$W,9,FALSE)</f>
        <v>06413</v>
      </c>
      <c r="J60" s="47">
        <f>IFERROR(VLOOKUP(A60,'[3]KPI Trend by Chain - 171 or 173'!$A:$E,5,FALSE),VLOOKUP(A60,'[4]KPI Trend by Chain - 171 '!$A:$E,5,FALSE))</f>
        <v>13.875</v>
      </c>
      <c r="K60" s="4" t="str">
        <f>IFERROR(VLOOKUP(A60,'Location Substitution table'!B:D,3,FALSE),"")</f>
        <v/>
      </c>
      <c r="L60" s="9" t="str">
        <f>IFERROR(VLOOKUP($A60,[1]Sheet_One!$B:$W,5,FALSE),"")</f>
        <v>M</v>
      </c>
      <c r="M60" s="9">
        <f>IFERROR(MATCH(L60,{"U","M","T","W","R","F","S"},0),"")</f>
        <v>2</v>
      </c>
      <c r="N60" s="26">
        <f>IFERROR(IF(COUNTIF('Holiday Dates'!$A:$A,DATE($M$1,N$1,1+7*$D60)-WEEKDAY(DATE($M$1,N$1,8-$M60)))&gt;=1,IF($D60&gt;=3,DATE($M$1,N$1,1+7*($D60-1)-WEEKDAY(DATE($M$1,N$1,8-$M60))),DATE($M$1,N$1,1+7*($D60+1)-WEEKDAY(DATE($M$1,N$1,8-$M60)))),DATE($M$1,N$1,1+7*$D60)-WEEKDAY(DATE($M$1,N$1,8-$M60))),"")</f>
        <v>45166</v>
      </c>
      <c r="O60" s="26">
        <f>IFERROR(IF(COUNTIF('Holiday Dates'!$A:$A,DATE($M$1,O$1,1+7*$D60)-WEEKDAY(DATE($M$1,O$1,8-$M60)))&gt;=1,IF($D60&gt;=3,DATE($M$1,O$1,1+7*($D60-1)-WEEKDAY(DATE($M$1,O$1,8-$M60))),DATE($M$1,O$1,1+7*($D60+1)-WEEKDAY(DATE($M$1,O$1,8-$M60)))),DATE($M$1,O$1,1+7*$D60)-WEEKDAY(DATE($M$1,O$1,8-$M60))),"")</f>
        <v>45187</v>
      </c>
      <c r="P60" s="26">
        <f>IFERROR(IF(COUNTIF('Holiday Dates'!$A:$A,DATE($M$1,P$1,1+7*$D60)-WEEKDAY(DATE($M$1,P$1,8-$M60)))&gt;=1,IF($D60&gt;=3,DATE($M$1,P$1,1+7*($D60-1)-WEEKDAY(DATE($M$1,P$1,8-$M60))),DATE($M$1,P$1,1+7*($D60+1)-WEEKDAY(DATE($M$1,P$1,8-$M60)))),DATE($M$1,P$1,1+7*$D60)-WEEKDAY(DATE($M$1,P$1,8-$M60))),"")</f>
        <v>45222</v>
      </c>
      <c r="Q60" s="26">
        <f>IFERROR(IF(COUNTIF('Holiday Dates'!$A:$A,DATE($M$1,Q$1,1+7*$D60)-WEEKDAY(DATE($M$1,Q$1,8-$M60)))&gt;=1,IF($D60&gt;=3,DATE($M$1,Q$1,1+7*($D60-1)-WEEKDAY(DATE($M$1,Q$1,8-$M60))),DATE($M$1,Q$1,1+7*($D60+1)-WEEKDAY(DATE($M$1,Q$1,8-$M60)))),DATE($M$1,Q$1,1+7*$D60)-WEEKDAY(DATE($M$1,Q$1,8-$M60))),"")</f>
        <v>45257</v>
      </c>
      <c r="R60" s="26">
        <f>IFERROR(IF(COUNTIF('Holiday Dates'!$A:$A,DATE($M$1,R$1,1+7*$D60)-WEEKDAY(DATE($M$1,R$1,8-$M60)))&gt;=1,IF($D60&gt;=3,DATE($M$1,R$1,1+7*($D60-1)-WEEKDAY(DATE($M$1,R$1,8-$M60))),DATE($M$1,R$1,1+7*($D60+1)-WEEKDAY(DATE($M$1,R$1,8-$M60)))),DATE($M$1,R$1,1+7*$D60)-WEEKDAY(DATE($M$1,R$1,8-$M60))),"")</f>
        <v>45278</v>
      </c>
      <c r="S60" s="30"/>
      <c r="T60" s="30">
        <f>IFERROR(IF(COUNTIF('Holiday Dates'!$A:$A,DATE($S$1,T$1,1+7*$D60)-WEEKDAY(DATE($S$1,T$1,8-$M60)))&gt;=1,IF($D60&gt;=3,DATE($S$1,T$1,1+7*($D60-1)-WEEKDAY(DATE($S$1,T$1,8-$M60))),DATE($S$1,T$1,1+7*($D60+1)-WEEKDAY(DATE($S$1,T$1,8-$M60)))),DATE($S$1,T$1,1+7*$D60)-WEEKDAY(DATE($S$1,T$1,8-$M60))),"")</f>
        <v>45313</v>
      </c>
      <c r="U60" s="30">
        <f>IFERROR(IF(COUNTIF('Holiday Dates'!$A:$A,DATE($S$1,U$1,1+7*$D60)-WEEKDAY(DATE($S$1,U$1,8-$M60)))&gt;=1,IF($D60&gt;=3,DATE($S$1,U$1,1+7*($D60-1)-WEEKDAY(DATE($S$1,U$1,8-$M60))),DATE($S$1,U$1,1+7*($D60+1)-WEEKDAY(DATE($S$1,U$1,8-$M60)))),DATE($S$1,U$1,1+7*$D60)-WEEKDAY(DATE($S$1,U$1,8-$M60))),"")</f>
        <v>45348</v>
      </c>
      <c r="V60" s="30">
        <f>IFERROR(IF(COUNTIF('Holiday Dates'!$A:$A,DATE($S$1,V$1,1+7*$D60)-WEEKDAY(DATE($S$1,V$1,8-$M60)))&gt;=1,IF($D60&gt;=3,DATE($S$1,V$1,1+7*($D60-1)-WEEKDAY(DATE($S$1,V$1,8-$M60))),DATE($S$1,V$1,1+7*($D60+1)-WEEKDAY(DATE($S$1,V$1,8-$M60)))),DATE($S$1,V$1,1+7*$D60)-WEEKDAY(DATE($S$1,V$1,8-$M60))),"")</f>
        <v>45376</v>
      </c>
      <c r="W60" s="30">
        <f>IFERROR(IF(COUNTIF('Holiday Dates'!$A:$A,DATE($S$1,W$1,1+7*$D60)-WEEKDAY(DATE($S$1,W$1,8-$M60)))&gt;=1,IF($D60&gt;=3,DATE($S$1,W$1,1+7*($D60-1)-WEEKDAY(DATE($S$1,W$1,8-$M60))),DATE($S$1,W$1,1+7*($D60+1)-WEEKDAY(DATE($S$1,W$1,8-$M60)))),DATE($S$1,W$1,1+7*$D60)-WEEKDAY(DATE($S$1,W$1,8-$M60))),"")</f>
        <v>45404</v>
      </c>
      <c r="X60" s="30">
        <f>IFERROR(IF(COUNTIF('Holiday Dates'!$A:$A,DATE($S$1,X$1,1+7*$D60)-WEEKDAY(DATE($S$1,X$1,8-$M60)))&gt;=1,IF($D60&gt;=3,DATE($S$1,X$1,1+7*($D60-1)-WEEKDAY(DATE($S$1,X$1,8-$M60))),DATE($S$1,X$1,1+7*($D60+1)-WEEKDAY(DATE($S$1,X$1,8-$M60)))),DATE($S$1,X$1,1+7*$D60)-WEEKDAY(DATE($S$1,X$1,8-$M60))),"")</f>
        <v>45432</v>
      </c>
      <c r="Y60" s="30">
        <f>IFERROR(IF(COUNTIF('Holiday Dates'!$A:$A,DATE($S$1,Y$1,1+7*$D60)-WEEKDAY(DATE($S$1,Y$1,8-$M60)))&gt;=1,IF($D60&gt;=3,DATE($S$1,Y$1,1+7*($D60-1)-WEEKDAY(DATE($S$1,Y$1,8-$M60))),DATE($S$1,Y$1,1+7*($D60+1)-WEEKDAY(DATE($S$1,Y$1,8-$M60)))),DATE($S$1,Y$1,1+7*$D60)-WEEKDAY(DATE($S$1,Y$1,8-$M60))),"")</f>
        <v>45467</v>
      </c>
      <c r="Z60" s="30">
        <f>IFERROR(IF(COUNTIF('Holiday Dates'!$A:$A,DATE($S$1,Z$1,1+7*$D60)-WEEKDAY(DATE($S$1,Z$1,8-$M60)))&gt;=1,IF($D60&gt;=3,DATE($S$1,Z$1,1+7*($D60-1)-WEEKDAY(DATE($S$1,Z$1,8-$M60))),DATE($S$1,Z$1,1+7*($D60+1)-WEEKDAY(DATE($S$1,Z$1,8-$M60)))),DATE($S$1,Z$1,1+7*$D60)-WEEKDAY(DATE($S$1,Z$1,8-$M60))),"")</f>
        <v>45495</v>
      </c>
    </row>
    <row r="61" spans="1:26" customFormat="1" ht="15" customHeight="1" x14ac:dyDescent="0.2">
      <c r="A61" s="3">
        <v>770058</v>
      </c>
      <c r="B61" s="3" t="s">
        <v>635</v>
      </c>
      <c r="C61" s="3" t="str">
        <f>VLOOKUP($A61,[1]Sheet_One!$B:$W,7,FALSE)</f>
        <v>CLINTON</v>
      </c>
      <c r="D61" s="4">
        <f>IFERROR(VLOOKUP(A61,[2]Sheet1!$A:$AA,27,FALSE),"")</f>
        <v>3</v>
      </c>
      <c r="E61" s="3"/>
      <c r="F61" s="3" t="str">
        <f>VLOOKUP($A61,[1]Sheet_One!$B:$W,6,FALSE)</f>
        <v>137 GLENWOOD RD</v>
      </c>
      <c r="G61" s="3" t="str">
        <f>VLOOKUP($A61,[1]Sheet_One!$B:$W,7,FALSE)</f>
        <v>CLINTON</v>
      </c>
      <c r="H61" s="3" t="str">
        <f>VLOOKUP($A61,[1]Sheet_One!$B:$W,8,FALSE)</f>
        <v>CT</v>
      </c>
      <c r="I61" s="3" t="str">
        <f>VLOOKUP($A61,[1]Sheet_One!$B:$W,9,FALSE)</f>
        <v>06413</v>
      </c>
      <c r="J61" s="47">
        <f>IFERROR(VLOOKUP(A61,'[3]KPI Trend by Chain - 171 or 173'!$A:$E,5,FALSE),VLOOKUP(A61,'[4]KPI Trend by Chain - 171 '!$A:$E,5,FALSE))</f>
        <v>21</v>
      </c>
      <c r="K61" s="4" t="str">
        <f>IFERROR(VLOOKUP(A61,'Location Substitution table'!B:D,3,FALSE),"")</f>
        <v/>
      </c>
      <c r="L61" s="9" t="str">
        <f>IFERROR(VLOOKUP($A61,[1]Sheet_One!$B:$W,5,FALSE),"")</f>
        <v>M</v>
      </c>
      <c r="M61" s="9">
        <f>IFERROR(MATCH(L61,{"U","M","T","W","R","F","S"},0),"")</f>
        <v>2</v>
      </c>
      <c r="N61" s="26">
        <f>IFERROR(IF(COUNTIF('Holiday Dates'!$A:$A,DATE($M$1,N$1,1+7*$D61)-WEEKDAY(DATE($M$1,N$1,8-$M61)))&gt;=1,IF($D61&gt;=3,DATE($M$1,N$1,1+7*($D61-1)-WEEKDAY(DATE($M$1,N$1,8-$M61))),DATE($M$1,N$1,1+7*($D61+1)-WEEKDAY(DATE($M$1,N$1,8-$M61)))),DATE($M$1,N$1,1+7*$D61)-WEEKDAY(DATE($M$1,N$1,8-$M61))),"")</f>
        <v>45159</v>
      </c>
      <c r="O61" s="26">
        <f>IFERROR(IF(COUNTIF('Holiday Dates'!$A:$A,DATE($M$1,O$1,1+7*$D61)-WEEKDAY(DATE($M$1,O$1,8-$M61)))&gt;=1,IF($D61&gt;=3,DATE($M$1,O$1,1+7*($D61-1)-WEEKDAY(DATE($M$1,O$1,8-$M61))),DATE($M$1,O$1,1+7*($D61+1)-WEEKDAY(DATE($M$1,O$1,8-$M61)))),DATE($M$1,O$1,1+7*$D61)-WEEKDAY(DATE($M$1,O$1,8-$M61))),"")</f>
        <v>45187</v>
      </c>
      <c r="P61" s="26">
        <f>IFERROR(IF(COUNTIF('Holiday Dates'!$A:$A,DATE($M$1,P$1,1+7*$D61)-WEEKDAY(DATE($M$1,P$1,8-$M61)))&gt;=1,IF($D61&gt;=3,DATE($M$1,P$1,1+7*($D61-1)-WEEKDAY(DATE($M$1,P$1,8-$M61))),DATE($M$1,P$1,1+7*($D61+1)-WEEKDAY(DATE($M$1,P$1,8-$M61)))),DATE($M$1,P$1,1+7*$D61)-WEEKDAY(DATE($M$1,P$1,8-$M61))),"")</f>
        <v>45215</v>
      </c>
      <c r="Q61" s="26">
        <f>IFERROR(IF(COUNTIF('Holiday Dates'!$A:$A,DATE($M$1,Q$1,1+7*$D61)-WEEKDAY(DATE($M$1,Q$1,8-$M61)))&gt;=1,IF($D61&gt;=3,DATE($M$1,Q$1,1+7*($D61-1)-WEEKDAY(DATE($M$1,Q$1,8-$M61))),DATE($M$1,Q$1,1+7*($D61+1)-WEEKDAY(DATE($M$1,Q$1,8-$M61)))),DATE($M$1,Q$1,1+7*$D61)-WEEKDAY(DATE($M$1,Q$1,8-$M61))),"")</f>
        <v>45250</v>
      </c>
      <c r="R61" s="26">
        <f>IFERROR(IF(COUNTIF('Holiday Dates'!$A:$A,DATE($M$1,R$1,1+7*$D61)-WEEKDAY(DATE($M$1,R$1,8-$M61)))&gt;=1,IF($D61&gt;=3,DATE($M$1,R$1,1+7*($D61-1)-WEEKDAY(DATE($M$1,R$1,8-$M61))),DATE($M$1,R$1,1+7*($D61+1)-WEEKDAY(DATE($M$1,R$1,8-$M61)))),DATE($M$1,R$1,1+7*$D61)-WEEKDAY(DATE($M$1,R$1,8-$M61))),"")</f>
        <v>45278</v>
      </c>
      <c r="S61" s="30"/>
      <c r="T61" s="30">
        <f>IFERROR(IF(COUNTIF('Holiday Dates'!$A:$A,DATE($S$1,T$1,1+7*$D61)-WEEKDAY(DATE($S$1,T$1,8-$M61)))&gt;=1,IF($D61&gt;=3,DATE($S$1,T$1,1+7*($D61-1)-WEEKDAY(DATE($S$1,T$1,8-$M61))),DATE($S$1,T$1,1+7*($D61+1)-WEEKDAY(DATE($S$1,T$1,8-$M61)))),DATE($S$1,T$1,1+7*$D61)-WEEKDAY(DATE($S$1,T$1,8-$M61))),"")</f>
        <v>45299</v>
      </c>
      <c r="U61" s="30">
        <f>IFERROR(IF(COUNTIF('Holiday Dates'!$A:$A,DATE($S$1,U$1,1+7*$D61)-WEEKDAY(DATE($S$1,U$1,8-$M61)))&gt;=1,IF($D61&gt;=3,DATE($S$1,U$1,1+7*($D61-1)-WEEKDAY(DATE($S$1,U$1,8-$M61))),DATE($S$1,U$1,1+7*($D61+1)-WEEKDAY(DATE($S$1,U$1,8-$M61)))),DATE($S$1,U$1,1+7*$D61)-WEEKDAY(DATE($S$1,U$1,8-$M61))),"")</f>
        <v>45334</v>
      </c>
      <c r="V61" s="30">
        <f>IFERROR(IF(COUNTIF('Holiday Dates'!$A:$A,DATE($S$1,V$1,1+7*$D61)-WEEKDAY(DATE($S$1,V$1,8-$M61)))&gt;=1,IF($D61&gt;=3,DATE($S$1,V$1,1+7*($D61-1)-WEEKDAY(DATE($S$1,V$1,8-$M61))),DATE($S$1,V$1,1+7*($D61+1)-WEEKDAY(DATE($S$1,V$1,8-$M61)))),DATE($S$1,V$1,1+7*$D61)-WEEKDAY(DATE($S$1,V$1,8-$M61))),"")</f>
        <v>45369</v>
      </c>
      <c r="W61" s="30">
        <f>IFERROR(IF(COUNTIF('Holiday Dates'!$A:$A,DATE($S$1,W$1,1+7*$D61)-WEEKDAY(DATE($S$1,W$1,8-$M61)))&gt;=1,IF($D61&gt;=3,DATE($S$1,W$1,1+7*($D61-1)-WEEKDAY(DATE($S$1,W$1,8-$M61))),DATE($S$1,W$1,1+7*($D61+1)-WEEKDAY(DATE($S$1,W$1,8-$M61)))),DATE($S$1,W$1,1+7*$D61)-WEEKDAY(DATE($S$1,W$1,8-$M61))),"")</f>
        <v>45397</v>
      </c>
      <c r="X61" s="30">
        <f>IFERROR(IF(COUNTIF('Holiday Dates'!$A:$A,DATE($S$1,X$1,1+7*$D61)-WEEKDAY(DATE($S$1,X$1,8-$M61)))&gt;=1,IF($D61&gt;=3,DATE($S$1,X$1,1+7*($D61-1)-WEEKDAY(DATE($S$1,X$1,8-$M61))),DATE($S$1,X$1,1+7*($D61+1)-WEEKDAY(DATE($S$1,X$1,8-$M61)))),DATE($S$1,X$1,1+7*$D61)-WEEKDAY(DATE($S$1,X$1,8-$M61))),"")</f>
        <v>45432</v>
      </c>
      <c r="Y61" s="30">
        <f>IFERROR(IF(COUNTIF('Holiday Dates'!$A:$A,DATE($S$1,Y$1,1+7*$D61)-WEEKDAY(DATE($S$1,Y$1,8-$M61)))&gt;=1,IF($D61&gt;=3,DATE($S$1,Y$1,1+7*($D61-1)-WEEKDAY(DATE($S$1,Y$1,8-$M61))),DATE($S$1,Y$1,1+7*($D61+1)-WEEKDAY(DATE($S$1,Y$1,8-$M61)))),DATE($S$1,Y$1,1+7*$D61)-WEEKDAY(DATE($S$1,Y$1,8-$M61))),"")</f>
        <v>45460</v>
      </c>
      <c r="Z61" s="30">
        <f>IFERROR(IF(COUNTIF('Holiday Dates'!$A:$A,DATE($S$1,Z$1,1+7*$D61)-WEEKDAY(DATE($S$1,Z$1,8-$M61)))&gt;=1,IF($D61&gt;=3,DATE($S$1,Z$1,1+7*($D61-1)-WEEKDAY(DATE($S$1,Z$1,8-$M61))),DATE($S$1,Z$1,1+7*($D61+1)-WEEKDAY(DATE($S$1,Z$1,8-$M61)))),DATE($S$1,Z$1,1+7*$D61)-WEEKDAY(DATE($S$1,Z$1,8-$M61))),"")</f>
        <v>45488</v>
      </c>
    </row>
    <row r="62" spans="1:26" customFormat="1" ht="15" customHeight="1" x14ac:dyDescent="0.25">
      <c r="A62" s="3">
        <v>770059</v>
      </c>
      <c r="B62" s="1" t="s">
        <v>636</v>
      </c>
      <c r="C62" s="1" t="str">
        <f>VLOOKUP($A62,[1]Sheet_One!$B:$W,7,FALSE)</f>
        <v>CLINTON</v>
      </c>
      <c r="D62" s="10">
        <f>IFERROR(VLOOKUP(A62,[2]Sheet1!$A:$AA,27,FALSE),"")</f>
        <v>2</v>
      </c>
      <c r="E62" s="1"/>
      <c r="F62" s="3" t="str">
        <f>VLOOKUP($A62,[1]Sheet_One!$B:$W,6,FALSE)</f>
        <v>27 KILLINGWORTH TPKE</v>
      </c>
      <c r="G62" s="3" t="str">
        <f>VLOOKUP($A62,[1]Sheet_One!$B:$W,7,FALSE)</f>
        <v>CLINTON</v>
      </c>
      <c r="H62" s="3" t="str">
        <f>VLOOKUP($A62,[1]Sheet_One!$B:$W,8,FALSE)</f>
        <v>CT</v>
      </c>
      <c r="I62" s="3" t="str">
        <f>VLOOKUP($A62,[1]Sheet_One!$B:$W,9,FALSE)</f>
        <v>06413</v>
      </c>
      <c r="J62" s="47">
        <f>IFERROR(VLOOKUP(A62,'[3]KPI Trend by Chain - 171 or 173'!$A:$E,5,FALSE),VLOOKUP(A62,'[4]KPI Trend by Chain - 171 '!$A:$E,5,FALSE))</f>
        <v>22.1111111111111</v>
      </c>
      <c r="K62" s="4" t="str">
        <f>IFERROR(VLOOKUP(A62,'Location Substitution table'!B:D,3,FALSE),"")</f>
        <v/>
      </c>
      <c r="L62" s="9" t="str">
        <f>IFERROR(VLOOKUP($A62,[1]Sheet_One!$B:$W,5,FALSE),"")</f>
        <v>M</v>
      </c>
      <c r="M62" s="9">
        <f>IFERROR(MATCH(L62,{"U","M","T","W","R","F","S"},0),"")</f>
        <v>2</v>
      </c>
      <c r="N62" s="26">
        <f>IFERROR(IF(COUNTIF('Holiday Dates'!$A:$A,DATE($M$1,N$1,1+7*$D62)-WEEKDAY(DATE($M$1,N$1,8-$M62)))&gt;=1,IF($D62&gt;=3,DATE($M$1,N$1,1+7*($D62-1)-WEEKDAY(DATE($M$1,N$1,8-$M62))),DATE($M$1,N$1,1+7*($D62+1)-WEEKDAY(DATE($M$1,N$1,8-$M62)))),DATE($M$1,N$1,1+7*$D62)-WEEKDAY(DATE($M$1,N$1,8-$M62))),"")</f>
        <v>45152</v>
      </c>
      <c r="O62" s="26">
        <f>IFERROR(IF(COUNTIF('Holiday Dates'!$A:$A,DATE($M$1,O$1,1+7*$D62)-WEEKDAY(DATE($M$1,O$1,8-$M62)))&gt;=1,IF($D62&gt;=3,DATE($M$1,O$1,1+7*($D62-1)-WEEKDAY(DATE($M$1,O$1,8-$M62))),DATE($M$1,O$1,1+7*($D62+1)-WEEKDAY(DATE($M$1,O$1,8-$M62)))),DATE($M$1,O$1,1+7*$D62)-WEEKDAY(DATE($M$1,O$1,8-$M62))),"")</f>
        <v>45180</v>
      </c>
      <c r="P62" s="26">
        <f>IFERROR(IF(COUNTIF('Holiday Dates'!$A:$A,DATE($M$1,P$1,1+7*$D62)-WEEKDAY(DATE($M$1,P$1,8-$M62)))&gt;=1,IF($D62&gt;=3,DATE($M$1,P$1,1+7*($D62-1)-WEEKDAY(DATE($M$1,P$1,8-$M62))),DATE($M$1,P$1,1+7*($D62+1)-WEEKDAY(DATE($M$1,P$1,8-$M62)))),DATE($M$1,P$1,1+7*$D62)-WEEKDAY(DATE($M$1,P$1,8-$M62))),"")</f>
        <v>45215</v>
      </c>
      <c r="Q62" s="26">
        <f>IFERROR(IF(COUNTIF('Holiday Dates'!$A:$A,DATE($M$1,Q$1,1+7*$D62)-WEEKDAY(DATE($M$1,Q$1,8-$M62)))&gt;=1,IF($D62&gt;=3,DATE($M$1,Q$1,1+7*($D62-1)-WEEKDAY(DATE($M$1,Q$1,8-$M62))),DATE($M$1,Q$1,1+7*($D62+1)-WEEKDAY(DATE($M$1,Q$1,8-$M62)))),DATE($M$1,Q$1,1+7*$D62)-WEEKDAY(DATE($M$1,Q$1,8-$M62))),"")</f>
        <v>45243</v>
      </c>
      <c r="R62" s="26">
        <f>IFERROR(IF(COUNTIF('Holiday Dates'!$A:$A,DATE($M$1,R$1,1+7*$D62)-WEEKDAY(DATE($M$1,R$1,8-$M62)))&gt;=1,IF($D62&gt;=3,DATE($M$1,R$1,1+7*($D62-1)-WEEKDAY(DATE($M$1,R$1,8-$M62))),DATE($M$1,R$1,1+7*($D62+1)-WEEKDAY(DATE($M$1,R$1,8-$M62)))),DATE($M$1,R$1,1+7*$D62)-WEEKDAY(DATE($M$1,R$1,8-$M62))),"")</f>
        <v>45271</v>
      </c>
      <c r="S62" s="30"/>
      <c r="T62" s="30">
        <f>IFERROR(IF(COUNTIF('Holiday Dates'!$A:$A,DATE($S$1,T$1,1+7*$D62)-WEEKDAY(DATE($S$1,T$1,8-$M62)))&gt;=1,IF($D62&gt;=3,DATE($S$1,T$1,1+7*($D62-1)-WEEKDAY(DATE($S$1,T$1,8-$M62))),DATE($S$1,T$1,1+7*($D62+1)-WEEKDAY(DATE($S$1,T$1,8-$M62)))),DATE($S$1,T$1,1+7*$D62)-WEEKDAY(DATE($S$1,T$1,8-$M62))),"")</f>
        <v>45299</v>
      </c>
      <c r="U62" s="30">
        <f>IFERROR(IF(COUNTIF('Holiday Dates'!$A:$A,DATE($S$1,U$1,1+7*$D62)-WEEKDAY(DATE($S$1,U$1,8-$M62)))&gt;=1,IF($D62&gt;=3,DATE($S$1,U$1,1+7*($D62-1)-WEEKDAY(DATE($S$1,U$1,8-$M62))),DATE($S$1,U$1,1+7*($D62+1)-WEEKDAY(DATE($S$1,U$1,8-$M62)))),DATE($S$1,U$1,1+7*$D62)-WEEKDAY(DATE($S$1,U$1,8-$M62))),"")</f>
        <v>45334</v>
      </c>
      <c r="V62" s="30">
        <f>IFERROR(IF(COUNTIF('Holiday Dates'!$A:$A,DATE($S$1,V$1,1+7*$D62)-WEEKDAY(DATE($S$1,V$1,8-$M62)))&gt;=1,IF($D62&gt;=3,DATE($S$1,V$1,1+7*($D62-1)-WEEKDAY(DATE($S$1,V$1,8-$M62))),DATE($S$1,V$1,1+7*($D62+1)-WEEKDAY(DATE($S$1,V$1,8-$M62)))),DATE($S$1,V$1,1+7*$D62)-WEEKDAY(DATE($S$1,V$1,8-$M62))),"")</f>
        <v>45362</v>
      </c>
      <c r="W62" s="30">
        <f>IFERROR(IF(COUNTIF('Holiday Dates'!$A:$A,DATE($S$1,W$1,1+7*$D62)-WEEKDAY(DATE($S$1,W$1,8-$M62)))&gt;=1,IF($D62&gt;=3,DATE($S$1,W$1,1+7*($D62-1)-WEEKDAY(DATE($S$1,W$1,8-$M62))),DATE($S$1,W$1,1+7*($D62+1)-WEEKDAY(DATE($S$1,W$1,8-$M62)))),DATE($S$1,W$1,1+7*$D62)-WEEKDAY(DATE($S$1,W$1,8-$M62))),"")</f>
        <v>45397</v>
      </c>
      <c r="X62" s="30">
        <f>IFERROR(IF(COUNTIF('Holiday Dates'!$A:$A,DATE($S$1,X$1,1+7*$D62)-WEEKDAY(DATE($S$1,X$1,8-$M62)))&gt;=1,IF($D62&gt;=3,DATE($S$1,X$1,1+7*($D62-1)-WEEKDAY(DATE($S$1,X$1,8-$M62))),DATE($S$1,X$1,1+7*($D62+1)-WEEKDAY(DATE($S$1,X$1,8-$M62)))),DATE($S$1,X$1,1+7*$D62)-WEEKDAY(DATE($S$1,X$1,8-$M62))),"")</f>
        <v>45425</v>
      </c>
      <c r="Y62" s="30">
        <f>IFERROR(IF(COUNTIF('Holiday Dates'!$A:$A,DATE($S$1,Y$1,1+7*$D62)-WEEKDAY(DATE($S$1,Y$1,8-$M62)))&gt;=1,IF($D62&gt;=3,DATE($S$1,Y$1,1+7*($D62-1)-WEEKDAY(DATE($S$1,Y$1,8-$M62))),DATE($S$1,Y$1,1+7*($D62+1)-WEEKDAY(DATE($S$1,Y$1,8-$M62)))),DATE($S$1,Y$1,1+7*$D62)-WEEKDAY(DATE($S$1,Y$1,8-$M62))),"")</f>
        <v>45453</v>
      </c>
      <c r="Z62" s="30">
        <f>IFERROR(IF(COUNTIF('Holiday Dates'!$A:$A,DATE($S$1,Z$1,1+7*$D62)-WEEKDAY(DATE($S$1,Z$1,8-$M62)))&gt;=1,IF($D62&gt;=3,DATE($S$1,Z$1,1+7*($D62-1)-WEEKDAY(DATE($S$1,Z$1,8-$M62))),DATE($S$1,Z$1,1+7*($D62+1)-WEEKDAY(DATE($S$1,Z$1,8-$M62)))),DATE($S$1,Z$1,1+7*$D62)-WEEKDAY(DATE($S$1,Z$1,8-$M62))),"")</f>
        <v>45481</v>
      </c>
    </row>
    <row r="63" spans="1:26" customFormat="1" ht="15" customHeight="1" x14ac:dyDescent="0.25">
      <c r="A63" s="3">
        <v>770060</v>
      </c>
      <c r="B63" s="3" t="str">
        <f>VLOOKUP($A63,[1]Sheet_One!$B:$W,2,FALSE)</f>
        <v>PIERSON SCH USDA</v>
      </c>
      <c r="C63" s="1" t="str">
        <f>VLOOKUP($A63,[1]Sheet_One!$B:$W,7,FALSE)</f>
        <v>CLINTON</v>
      </c>
      <c r="D63" s="10">
        <f>IFERROR(VLOOKUP(A63,[2]Sheet1!$A:$AA,27,FALSE),"")</f>
        <v>1</v>
      </c>
      <c r="E63" s="3"/>
      <c r="F63" s="3" t="str">
        <f>VLOOKUP($A63,[1]Sheet_One!$B:$W,6,FALSE)</f>
        <v>75 E MAIN ST</v>
      </c>
      <c r="G63" s="3" t="str">
        <f>VLOOKUP($A63,[1]Sheet_One!$B:$W,7,FALSE)</f>
        <v>CLINTON</v>
      </c>
      <c r="H63" s="3" t="str">
        <f>VLOOKUP($A63,[1]Sheet_One!$B:$W,8,FALSE)</f>
        <v>CT</v>
      </c>
      <c r="I63" s="3" t="str">
        <f>VLOOKUP($A63,[1]Sheet_One!$B:$W,9,FALSE)</f>
        <v>06413</v>
      </c>
      <c r="J63" s="47"/>
      <c r="K63" s="4" t="str">
        <f>IFERROR(VLOOKUP(A63,'Location Substitution table'!B:D,3,FALSE),"")</f>
        <v/>
      </c>
      <c r="L63" s="9" t="str">
        <f>IFERROR(VLOOKUP($A63,[1]Sheet_One!$B:$W,5,FALSE),"")</f>
        <v>M</v>
      </c>
      <c r="M63" s="9">
        <f>IFERROR(MATCH(L63,{"U","M","T","W","R","F","S"},0),"")</f>
        <v>2</v>
      </c>
      <c r="N63" s="26">
        <f>IFERROR(IF(COUNTIF('Holiday Dates'!$A:$A,DATE($M$1,N$1,1+7*$D63)-WEEKDAY(DATE($M$1,N$1,8-$M63)))&gt;=1,IF($D63&gt;=3,DATE($M$1,N$1,1+7*($D63-1)-WEEKDAY(DATE($M$1,N$1,8-$M63))),DATE($M$1,N$1,1+7*($D63+1)-WEEKDAY(DATE($M$1,N$1,8-$M63)))),DATE($M$1,N$1,1+7*$D63)-WEEKDAY(DATE($M$1,N$1,8-$M63))),"")</f>
        <v>45145</v>
      </c>
      <c r="O63" s="26">
        <f>IFERROR(IF(COUNTIF('Holiday Dates'!$A:$A,DATE($M$1,O$1,1+7*$D63)-WEEKDAY(DATE($M$1,O$1,8-$M63)))&gt;=1,IF($D63&gt;=3,DATE($M$1,O$1,1+7*($D63-1)-WEEKDAY(DATE($M$1,O$1,8-$M63))),DATE($M$1,O$1,1+7*($D63+1)-WEEKDAY(DATE($M$1,O$1,8-$M63)))),DATE($M$1,O$1,1+7*$D63)-WEEKDAY(DATE($M$1,O$1,8-$M63))),"")</f>
        <v>45180</v>
      </c>
      <c r="P63" s="26">
        <f>IFERROR(IF(COUNTIF('Holiday Dates'!$A:$A,DATE($M$1,P$1,1+7*$D63)-WEEKDAY(DATE($M$1,P$1,8-$M63)))&gt;=1,IF($D63&gt;=3,DATE($M$1,P$1,1+7*($D63-1)-WEEKDAY(DATE($M$1,P$1,8-$M63))),DATE($M$1,P$1,1+7*($D63+1)-WEEKDAY(DATE($M$1,P$1,8-$M63)))),DATE($M$1,P$1,1+7*$D63)-WEEKDAY(DATE($M$1,P$1,8-$M63))),"")</f>
        <v>45201</v>
      </c>
      <c r="Q63" s="26">
        <f>IFERROR(IF(COUNTIF('Holiday Dates'!$A:$A,DATE($M$1,Q$1,1+7*$D63)-WEEKDAY(DATE($M$1,Q$1,8-$M63)))&gt;=1,IF($D63&gt;=3,DATE($M$1,Q$1,1+7*($D63-1)-WEEKDAY(DATE($M$1,Q$1,8-$M63))),DATE($M$1,Q$1,1+7*($D63+1)-WEEKDAY(DATE($M$1,Q$1,8-$M63)))),DATE($M$1,Q$1,1+7*$D63)-WEEKDAY(DATE($M$1,Q$1,8-$M63))),"")</f>
        <v>45236</v>
      </c>
      <c r="R63" s="26">
        <f>IFERROR(IF(COUNTIF('Holiday Dates'!$A:$A,DATE($M$1,R$1,1+7*$D63)-WEEKDAY(DATE($M$1,R$1,8-$M63)))&gt;=1,IF($D63&gt;=3,DATE($M$1,R$1,1+7*($D63-1)-WEEKDAY(DATE($M$1,R$1,8-$M63))),DATE($M$1,R$1,1+7*($D63+1)-WEEKDAY(DATE($M$1,R$1,8-$M63)))),DATE($M$1,R$1,1+7*$D63)-WEEKDAY(DATE($M$1,R$1,8-$M63))),"")</f>
        <v>45264</v>
      </c>
      <c r="S63" s="30"/>
      <c r="T63" s="30">
        <f>IFERROR(IF(COUNTIF('Holiday Dates'!$A:$A,DATE($S$1,T$1,1+7*$D63)-WEEKDAY(DATE($S$1,T$1,8-$M63)))&gt;=1,IF($D63&gt;=3,DATE($S$1,T$1,1+7*($D63-1)-WEEKDAY(DATE($S$1,T$1,8-$M63))),DATE($S$1,T$1,1+7*($D63+1)-WEEKDAY(DATE($S$1,T$1,8-$M63)))),DATE($S$1,T$1,1+7*$D63)-WEEKDAY(DATE($S$1,T$1,8-$M63))),"")</f>
        <v>45299</v>
      </c>
      <c r="U63" s="30">
        <f>IFERROR(IF(COUNTIF('Holiday Dates'!$A:$A,DATE($S$1,U$1,1+7*$D63)-WEEKDAY(DATE($S$1,U$1,8-$M63)))&gt;=1,IF($D63&gt;=3,DATE($S$1,U$1,1+7*($D63-1)-WEEKDAY(DATE($S$1,U$1,8-$M63))),DATE($S$1,U$1,1+7*($D63+1)-WEEKDAY(DATE($S$1,U$1,8-$M63)))),DATE($S$1,U$1,1+7*$D63)-WEEKDAY(DATE($S$1,U$1,8-$M63))),"")</f>
        <v>45327</v>
      </c>
      <c r="V63" s="30">
        <f>IFERROR(IF(COUNTIF('Holiday Dates'!$A:$A,DATE($S$1,V$1,1+7*$D63)-WEEKDAY(DATE($S$1,V$1,8-$M63)))&gt;=1,IF($D63&gt;=3,DATE($S$1,V$1,1+7*($D63-1)-WEEKDAY(DATE($S$1,V$1,8-$M63))),DATE($S$1,V$1,1+7*($D63+1)-WEEKDAY(DATE($S$1,V$1,8-$M63)))),DATE($S$1,V$1,1+7*$D63)-WEEKDAY(DATE($S$1,V$1,8-$M63))),"")</f>
        <v>45355</v>
      </c>
      <c r="W63" s="30">
        <f>IFERROR(IF(COUNTIF('Holiday Dates'!$A:$A,DATE($S$1,W$1,1+7*$D63)-WEEKDAY(DATE($S$1,W$1,8-$M63)))&gt;=1,IF($D63&gt;=3,DATE($S$1,W$1,1+7*($D63-1)-WEEKDAY(DATE($S$1,W$1,8-$M63))),DATE($S$1,W$1,1+7*($D63+1)-WEEKDAY(DATE($S$1,W$1,8-$M63)))),DATE($S$1,W$1,1+7*$D63)-WEEKDAY(DATE($S$1,W$1,8-$M63))),"")</f>
        <v>45383</v>
      </c>
      <c r="X63" s="30">
        <f>IFERROR(IF(COUNTIF('Holiday Dates'!$A:$A,DATE($S$1,X$1,1+7*$D63)-WEEKDAY(DATE($S$1,X$1,8-$M63)))&gt;=1,IF($D63&gt;=3,DATE($S$1,X$1,1+7*($D63-1)-WEEKDAY(DATE($S$1,X$1,8-$M63))),DATE($S$1,X$1,1+7*($D63+1)-WEEKDAY(DATE($S$1,X$1,8-$M63)))),DATE($S$1,X$1,1+7*$D63)-WEEKDAY(DATE($S$1,X$1,8-$M63))),"")</f>
        <v>45418</v>
      </c>
      <c r="Y63" s="30">
        <f>IFERROR(IF(COUNTIF('Holiday Dates'!$A:$A,DATE($S$1,Y$1,1+7*$D63)-WEEKDAY(DATE($S$1,Y$1,8-$M63)))&gt;=1,IF($D63&gt;=3,DATE($S$1,Y$1,1+7*($D63-1)-WEEKDAY(DATE($S$1,Y$1,8-$M63))),DATE($S$1,Y$1,1+7*($D63+1)-WEEKDAY(DATE($S$1,Y$1,8-$M63)))),DATE($S$1,Y$1,1+7*$D63)-WEEKDAY(DATE($S$1,Y$1,8-$M63))),"")</f>
        <v>45446</v>
      </c>
      <c r="Z63" s="30">
        <f>IFERROR(IF(COUNTIF('Holiday Dates'!$A:$A,DATE($S$1,Z$1,1+7*$D63)-WEEKDAY(DATE($S$1,Z$1,8-$M63)))&gt;=1,IF($D63&gt;=3,DATE($S$1,Z$1,1+7*($D63-1)-WEEKDAY(DATE($S$1,Z$1,8-$M63))),DATE($S$1,Z$1,1+7*($D63+1)-WEEKDAY(DATE($S$1,Z$1,8-$M63)))),DATE($S$1,Z$1,1+7*$D63)-WEEKDAY(DATE($S$1,Z$1,8-$M63))),"")</f>
        <v>45474</v>
      </c>
    </row>
    <row r="64" spans="1:26" customFormat="1" ht="15" customHeight="1" x14ac:dyDescent="0.25">
      <c r="A64" s="3">
        <v>770061</v>
      </c>
      <c r="B64" s="1" t="s">
        <v>637</v>
      </c>
      <c r="C64" s="1" t="str">
        <f>VLOOKUP($A64,[1]Sheet_One!$B:$W,7,FALSE)</f>
        <v>COLCHESTER</v>
      </c>
      <c r="D64" s="10">
        <f>IFERROR(VLOOKUP(A64,[2]Sheet1!$A:$AA,27,FALSE),"")</f>
        <v>4</v>
      </c>
      <c r="E64" s="1"/>
      <c r="F64" s="3" t="str">
        <f>VLOOKUP($A64,[1]Sheet_One!$B:$W,6,FALSE)</f>
        <v>611 NORWICH AVE</v>
      </c>
      <c r="G64" s="3" t="str">
        <f>VLOOKUP($A64,[1]Sheet_One!$B:$W,7,FALSE)</f>
        <v>COLCHESTER</v>
      </c>
      <c r="H64" s="3" t="str">
        <f>VLOOKUP($A64,[1]Sheet_One!$B:$W,8,FALSE)</f>
        <v>CT</v>
      </c>
      <c r="I64" s="3" t="str">
        <f>VLOOKUP($A64,[1]Sheet_One!$B:$W,9,FALSE)</f>
        <v>06415</v>
      </c>
      <c r="J64" s="47">
        <f>IFERROR(VLOOKUP(A64,'[3]KPI Trend by Chain - 171 or 173'!$A:$E,5,FALSE),VLOOKUP(A64,'[4]KPI Trend by Chain - 171 '!$A:$E,5,FALSE))</f>
        <v>27.7777777777778</v>
      </c>
      <c r="K64" s="4" t="str">
        <f>IFERROR(VLOOKUP(A64,'Location Substitution table'!B:D,3,FALSE),"")</f>
        <v/>
      </c>
      <c r="L64" s="9" t="str">
        <f>IFERROR(VLOOKUP($A64,[1]Sheet_One!$B:$W,5,FALSE),"")</f>
        <v>T</v>
      </c>
      <c r="M64" s="9">
        <f>IFERROR(MATCH(L64,{"U","M","T","W","R","F","S"},0),"")</f>
        <v>3</v>
      </c>
      <c r="N64" s="26">
        <f>IFERROR(IF(COUNTIF('Holiday Dates'!$A:$A,DATE($M$1,N$1,1+7*$D64)-WEEKDAY(DATE($M$1,N$1,8-$M64)))&gt;=1,IF($D64&gt;=3,DATE($M$1,N$1,1+7*($D64-1)-WEEKDAY(DATE($M$1,N$1,8-$M64))),DATE($M$1,N$1,1+7*($D64+1)-WEEKDAY(DATE($M$1,N$1,8-$M64)))),DATE($M$1,N$1,1+7*$D64)-WEEKDAY(DATE($M$1,N$1,8-$M64))),"")</f>
        <v>45160</v>
      </c>
      <c r="O64" s="26">
        <f>IFERROR(IF(COUNTIF('Holiday Dates'!$A:$A,DATE($M$1,O$1,1+7*$D64)-WEEKDAY(DATE($M$1,O$1,8-$M64)))&gt;=1,IF($D64&gt;=3,DATE($M$1,O$1,1+7*($D64-1)-WEEKDAY(DATE($M$1,O$1,8-$M64))),DATE($M$1,O$1,1+7*($D64+1)-WEEKDAY(DATE($M$1,O$1,8-$M64)))),DATE($M$1,O$1,1+7*$D64)-WEEKDAY(DATE($M$1,O$1,8-$M64))),"")</f>
        <v>45195</v>
      </c>
      <c r="P64" s="26">
        <f>IFERROR(IF(COUNTIF('Holiday Dates'!$A:$A,DATE($M$1,P$1,1+7*$D64)-WEEKDAY(DATE($M$1,P$1,8-$M64)))&gt;=1,IF($D64&gt;=3,DATE($M$1,P$1,1+7*($D64-1)-WEEKDAY(DATE($M$1,P$1,8-$M64))),DATE($M$1,P$1,1+7*($D64+1)-WEEKDAY(DATE($M$1,P$1,8-$M64)))),DATE($M$1,P$1,1+7*$D64)-WEEKDAY(DATE($M$1,P$1,8-$M64))),"")</f>
        <v>45223</v>
      </c>
      <c r="Q64" s="26">
        <f>IFERROR(IF(COUNTIF('Holiday Dates'!$A:$A,DATE($M$1,Q$1,1+7*$D64)-WEEKDAY(DATE($M$1,Q$1,8-$M64)))&gt;=1,IF($D64&gt;=3,DATE($M$1,Q$1,1+7*($D64-1)-WEEKDAY(DATE($M$1,Q$1,8-$M64))),DATE($M$1,Q$1,1+7*($D64+1)-WEEKDAY(DATE($M$1,Q$1,8-$M64)))),DATE($M$1,Q$1,1+7*$D64)-WEEKDAY(DATE($M$1,Q$1,8-$M64))),"")</f>
        <v>45258</v>
      </c>
      <c r="R64" s="26">
        <f>IFERROR(IF(COUNTIF('Holiday Dates'!$A:$A,DATE($M$1,R$1,1+7*$D64)-WEEKDAY(DATE($M$1,R$1,8-$M64)))&gt;=1,IF($D64&gt;=3,DATE($M$1,R$1,1+7*($D64-1)-WEEKDAY(DATE($M$1,R$1,8-$M64))),DATE($M$1,R$1,1+7*($D64+1)-WEEKDAY(DATE($M$1,R$1,8-$M64)))),DATE($M$1,R$1,1+7*$D64)-WEEKDAY(DATE($M$1,R$1,8-$M64))),"")</f>
        <v>45279</v>
      </c>
      <c r="S64" s="30"/>
      <c r="T64" s="30">
        <f>IFERROR(IF(COUNTIF('Holiday Dates'!$A:$A,DATE($S$1,T$1,1+7*$D64)-WEEKDAY(DATE($S$1,T$1,8-$M64)))&gt;=1,IF($D64&gt;=3,DATE($S$1,T$1,1+7*($D64-1)-WEEKDAY(DATE($S$1,T$1,8-$M64))),DATE($S$1,T$1,1+7*($D64+1)-WEEKDAY(DATE($S$1,T$1,8-$M64)))),DATE($S$1,T$1,1+7*$D64)-WEEKDAY(DATE($S$1,T$1,8-$M64))),"")</f>
        <v>45314</v>
      </c>
      <c r="U64" s="30">
        <f>IFERROR(IF(COUNTIF('Holiday Dates'!$A:$A,DATE($S$1,U$1,1+7*$D64)-WEEKDAY(DATE($S$1,U$1,8-$M64)))&gt;=1,IF($D64&gt;=3,DATE($S$1,U$1,1+7*($D64-1)-WEEKDAY(DATE($S$1,U$1,8-$M64))),DATE($S$1,U$1,1+7*($D64+1)-WEEKDAY(DATE($S$1,U$1,8-$M64)))),DATE($S$1,U$1,1+7*$D64)-WEEKDAY(DATE($S$1,U$1,8-$M64))),"")</f>
        <v>45349</v>
      </c>
      <c r="V64" s="30">
        <f>IFERROR(IF(COUNTIF('Holiday Dates'!$A:$A,DATE($S$1,V$1,1+7*$D64)-WEEKDAY(DATE($S$1,V$1,8-$M64)))&gt;=1,IF($D64&gt;=3,DATE($S$1,V$1,1+7*($D64-1)-WEEKDAY(DATE($S$1,V$1,8-$M64))),DATE($S$1,V$1,1+7*($D64+1)-WEEKDAY(DATE($S$1,V$1,8-$M64)))),DATE($S$1,V$1,1+7*$D64)-WEEKDAY(DATE($S$1,V$1,8-$M64))),"")</f>
        <v>45377</v>
      </c>
      <c r="W64" s="30">
        <f>IFERROR(IF(COUNTIF('Holiday Dates'!$A:$A,DATE($S$1,W$1,1+7*$D64)-WEEKDAY(DATE($S$1,W$1,8-$M64)))&gt;=1,IF($D64&gt;=3,DATE($S$1,W$1,1+7*($D64-1)-WEEKDAY(DATE($S$1,W$1,8-$M64))),DATE($S$1,W$1,1+7*($D64+1)-WEEKDAY(DATE($S$1,W$1,8-$M64)))),DATE($S$1,W$1,1+7*$D64)-WEEKDAY(DATE($S$1,W$1,8-$M64))),"")</f>
        <v>45405</v>
      </c>
      <c r="X64" s="30">
        <f>IFERROR(IF(COUNTIF('Holiday Dates'!$A:$A,DATE($S$1,X$1,1+7*$D64)-WEEKDAY(DATE($S$1,X$1,8-$M64)))&gt;=1,IF($D64&gt;=3,DATE($S$1,X$1,1+7*($D64-1)-WEEKDAY(DATE($S$1,X$1,8-$M64))),DATE($S$1,X$1,1+7*($D64+1)-WEEKDAY(DATE($S$1,X$1,8-$M64)))),DATE($S$1,X$1,1+7*$D64)-WEEKDAY(DATE($S$1,X$1,8-$M64))),"")</f>
        <v>45440</v>
      </c>
      <c r="Y64" s="30">
        <f>IFERROR(IF(COUNTIF('Holiday Dates'!$A:$A,DATE($S$1,Y$1,1+7*$D64)-WEEKDAY(DATE($S$1,Y$1,8-$M64)))&gt;=1,IF($D64&gt;=3,DATE($S$1,Y$1,1+7*($D64-1)-WEEKDAY(DATE($S$1,Y$1,8-$M64))),DATE($S$1,Y$1,1+7*($D64+1)-WEEKDAY(DATE($S$1,Y$1,8-$M64)))),DATE($S$1,Y$1,1+7*$D64)-WEEKDAY(DATE($S$1,Y$1,8-$M64))),"")</f>
        <v>45468</v>
      </c>
      <c r="Z64" s="30">
        <f>IFERROR(IF(COUNTIF('Holiday Dates'!$A:$A,DATE($S$1,Z$1,1+7*$D64)-WEEKDAY(DATE($S$1,Z$1,8-$M64)))&gt;=1,IF($D64&gt;=3,DATE($S$1,Z$1,1+7*($D64-1)-WEEKDAY(DATE($S$1,Z$1,8-$M64))),DATE($S$1,Z$1,1+7*($D64+1)-WEEKDAY(DATE($S$1,Z$1,8-$M64)))),DATE($S$1,Z$1,1+7*$D64)-WEEKDAY(DATE($S$1,Z$1,8-$M64))),"")</f>
        <v>45496</v>
      </c>
    </row>
    <row r="65" spans="1:26" customFormat="1" ht="15" customHeight="1" x14ac:dyDescent="0.25">
      <c r="A65" s="3">
        <v>770062</v>
      </c>
      <c r="B65" s="1" t="s">
        <v>638</v>
      </c>
      <c r="C65" s="1" t="str">
        <f>VLOOKUP($A65,[1]Sheet_One!$B:$W,7,FALSE)</f>
        <v>COLCHESTER</v>
      </c>
      <c r="D65" s="10">
        <f>IFERROR(VLOOKUP(A65,[2]Sheet1!$A:$AA,27,FALSE),"")</f>
        <v>3</v>
      </c>
      <c r="E65" s="1"/>
      <c r="F65" s="3" t="str">
        <f>VLOOKUP($A65,[1]Sheet_One!$B:$W,6,FALSE)</f>
        <v>315 HALLS HILL RD</v>
      </c>
      <c r="G65" s="3" t="str">
        <f>VLOOKUP($A65,[1]Sheet_One!$B:$W,7,FALSE)</f>
        <v>COLCHESTER</v>
      </c>
      <c r="H65" s="3" t="str">
        <f>VLOOKUP($A65,[1]Sheet_One!$B:$W,8,FALSE)</f>
        <v>CT</v>
      </c>
      <c r="I65" s="3" t="str">
        <f>VLOOKUP($A65,[1]Sheet_One!$B:$W,9,FALSE)</f>
        <v>06415</v>
      </c>
      <c r="J65" s="47">
        <f>IFERROR(VLOOKUP(A65,'[3]KPI Trend by Chain - 171 or 173'!$A:$E,5,FALSE),VLOOKUP(A65,'[4]KPI Trend by Chain - 171 '!$A:$E,5,FALSE))</f>
        <v>29.7777777777778</v>
      </c>
      <c r="K65" s="4" t="str">
        <f>IFERROR(VLOOKUP(A65,'Location Substitution table'!B:D,3,FALSE),"")</f>
        <v/>
      </c>
      <c r="L65" s="9" t="str">
        <f>IFERROR(VLOOKUP($A65,[1]Sheet_One!$B:$W,5,FALSE),"")</f>
        <v>T</v>
      </c>
      <c r="M65" s="9">
        <f>IFERROR(MATCH(L65,{"U","M","T","W","R","F","S"},0),"")</f>
        <v>3</v>
      </c>
      <c r="N65" s="26">
        <f>IFERROR(IF(COUNTIF('Holiday Dates'!$A:$A,DATE($M$1,N$1,1+7*$D65)-WEEKDAY(DATE($M$1,N$1,8-$M65)))&gt;=1,IF($D65&gt;=3,DATE($M$1,N$1,1+7*($D65-1)-WEEKDAY(DATE($M$1,N$1,8-$M65))),DATE($M$1,N$1,1+7*($D65+1)-WEEKDAY(DATE($M$1,N$1,8-$M65)))),DATE($M$1,N$1,1+7*$D65)-WEEKDAY(DATE($M$1,N$1,8-$M65))),"")</f>
        <v>45153</v>
      </c>
      <c r="O65" s="26">
        <f>IFERROR(IF(COUNTIF('Holiday Dates'!$A:$A,DATE($M$1,O$1,1+7*$D65)-WEEKDAY(DATE($M$1,O$1,8-$M65)))&gt;=1,IF($D65&gt;=3,DATE($M$1,O$1,1+7*($D65-1)-WEEKDAY(DATE($M$1,O$1,8-$M65))),DATE($M$1,O$1,1+7*($D65+1)-WEEKDAY(DATE($M$1,O$1,8-$M65)))),DATE($M$1,O$1,1+7*$D65)-WEEKDAY(DATE($M$1,O$1,8-$M65))),"")</f>
        <v>45188</v>
      </c>
      <c r="P65" s="26">
        <f>IFERROR(IF(COUNTIF('Holiday Dates'!$A:$A,DATE($M$1,P$1,1+7*$D65)-WEEKDAY(DATE($M$1,P$1,8-$M65)))&gt;=1,IF($D65&gt;=3,DATE($M$1,P$1,1+7*($D65-1)-WEEKDAY(DATE($M$1,P$1,8-$M65))),DATE($M$1,P$1,1+7*($D65+1)-WEEKDAY(DATE($M$1,P$1,8-$M65)))),DATE($M$1,P$1,1+7*$D65)-WEEKDAY(DATE($M$1,P$1,8-$M65))),"")</f>
        <v>45216</v>
      </c>
      <c r="Q65" s="26">
        <f>IFERROR(IF(COUNTIF('Holiday Dates'!$A:$A,DATE($M$1,Q$1,1+7*$D65)-WEEKDAY(DATE($M$1,Q$1,8-$M65)))&gt;=1,IF($D65&gt;=3,DATE($M$1,Q$1,1+7*($D65-1)-WEEKDAY(DATE($M$1,Q$1,8-$M65))),DATE($M$1,Q$1,1+7*($D65+1)-WEEKDAY(DATE($M$1,Q$1,8-$M65)))),DATE($M$1,Q$1,1+7*$D65)-WEEKDAY(DATE($M$1,Q$1,8-$M65))),"")</f>
        <v>45251</v>
      </c>
      <c r="R65" s="26">
        <f>IFERROR(IF(COUNTIF('Holiday Dates'!$A:$A,DATE($M$1,R$1,1+7*$D65)-WEEKDAY(DATE($M$1,R$1,8-$M65)))&gt;=1,IF($D65&gt;=3,DATE($M$1,R$1,1+7*($D65-1)-WEEKDAY(DATE($M$1,R$1,8-$M65))),DATE($M$1,R$1,1+7*($D65+1)-WEEKDAY(DATE($M$1,R$1,8-$M65)))),DATE($M$1,R$1,1+7*$D65)-WEEKDAY(DATE($M$1,R$1,8-$M65))),"")</f>
        <v>45279</v>
      </c>
      <c r="S65" s="30"/>
      <c r="T65" s="30">
        <f>IFERROR(IF(COUNTIF('Holiday Dates'!$A:$A,DATE($S$1,T$1,1+7*$D65)-WEEKDAY(DATE($S$1,T$1,8-$M65)))&gt;=1,IF($D65&gt;=3,DATE($S$1,T$1,1+7*($D65-1)-WEEKDAY(DATE($S$1,T$1,8-$M65))),DATE($S$1,T$1,1+7*($D65+1)-WEEKDAY(DATE($S$1,T$1,8-$M65)))),DATE($S$1,T$1,1+7*$D65)-WEEKDAY(DATE($S$1,T$1,8-$M65))),"")</f>
        <v>45307</v>
      </c>
      <c r="U65" s="30">
        <f>IFERROR(IF(COUNTIF('Holiday Dates'!$A:$A,DATE($S$1,U$1,1+7*$D65)-WEEKDAY(DATE($S$1,U$1,8-$M65)))&gt;=1,IF($D65&gt;=3,DATE($S$1,U$1,1+7*($D65-1)-WEEKDAY(DATE($S$1,U$1,8-$M65))),DATE($S$1,U$1,1+7*($D65+1)-WEEKDAY(DATE($S$1,U$1,8-$M65)))),DATE($S$1,U$1,1+7*$D65)-WEEKDAY(DATE($S$1,U$1,8-$M65))),"")</f>
        <v>45335</v>
      </c>
      <c r="V65" s="30">
        <f>IFERROR(IF(COUNTIF('Holiday Dates'!$A:$A,DATE($S$1,V$1,1+7*$D65)-WEEKDAY(DATE($S$1,V$1,8-$M65)))&gt;=1,IF($D65&gt;=3,DATE($S$1,V$1,1+7*($D65-1)-WEEKDAY(DATE($S$1,V$1,8-$M65))),DATE($S$1,V$1,1+7*($D65+1)-WEEKDAY(DATE($S$1,V$1,8-$M65)))),DATE($S$1,V$1,1+7*$D65)-WEEKDAY(DATE($S$1,V$1,8-$M65))),"")</f>
        <v>45370</v>
      </c>
      <c r="W65" s="30">
        <f>IFERROR(IF(COUNTIF('Holiday Dates'!$A:$A,DATE($S$1,W$1,1+7*$D65)-WEEKDAY(DATE($S$1,W$1,8-$M65)))&gt;=1,IF($D65&gt;=3,DATE($S$1,W$1,1+7*($D65-1)-WEEKDAY(DATE($S$1,W$1,8-$M65))),DATE($S$1,W$1,1+7*($D65+1)-WEEKDAY(DATE($S$1,W$1,8-$M65)))),DATE($S$1,W$1,1+7*$D65)-WEEKDAY(DATE($S$1,W$1,8-$M65))),"")</f>
        <v>45398</v>
      </c>
      <c r="X65" s="30">
        <f>IFERROR(IF(COUNTIF('Holiday Dates'!$A:$A,DATE($S$1,X$1,1+7*$D65)-WEEKDAY(DATE($S$1,X$1,8-$M65)))&gt;=1,IF($D65&gt;=3,DATE($S$1,X$1,1+7*($D65-1)-WEEKDAY(DATE($S$1,X$1,8-$M65))),DATE($S$1,X$1,1+7*($D65+1)-WEEKDAY(DATE($S$1,X$1,8-$M65)))),DATE($S$1,X$1,1+7*$D65)-WEEKDAY(DATE($S$1,X$1,8-$M65))),"")</f>
        <v>45433</v>
      </c>
      <c r="Y65" s="30">
        <f>IFERROR(IF(COUNTIF('Holiday Dates'!$A:$A,DATE($S$1,Y$1,1+7*$D65)-WEEKDAY(DATE($S$1,Y$1,8-$M65)))&gt;=1,IF($D65&gt;=3,DATE($S$1,Y$1,1+7*($D65-1)-WEEKDAY(DATE($S$1,Y$1,8-$M65))),DATE($S$1,Y$1,1+7*($D65+1)-WEEKDAY(DATE($S$1,Y$1,8-$M65)))),DATE($S$1,Y$1,1+7*$D65)-WEEKDAY(DATE($S$1,Y$1,8-$M65))),"")</f>
        <v>45461</v>
      </c>
      <c r="Z65" s="30">
        <f>IFERROR(IF(COUNTIF('Holiday Dates'!$A:$A,DATE($S$1,Z$1,1+7*$D65)-WEEKDAY(DATE($S$1,Z$1,8-$M65)))&gt;=1,IF($D65&gt;=3,DATE($S$1,Z$1,1+7*($D65-1)-WEEKDAY(DATE($S$1,Z$1,8-$M65))),DATE($S$1,Z$1,1+7*($D65+1)-WEEKDAY(DATE($S$1,Z$1,8-$M65)))),DATE($S$1,Z$1,1+7*$D65)-WEEKDAY(DATE($S$1,Z$1,8-$M65))),"")</f>
        <v>45489</v>
      </c>
    </row>
    <row r="66" spans="1:26" customFormat="1" ht="15" customHeight="1" x14ac:dyDescent="0.25">
      <c r="A66" s="3">
        <v>770063</v>
      </c>
      <c r="B66" s="1" t="s">
        <v>1642</v>
      </c>
      <c r="C66" s="1" t="str">
        <f>VLOOKUP($A66,[1]Sheet_One!$B:$W,7,FALSE)</f>
        <v>COLCHESTER</v>
      </c>
      <c r="D66" s="10">
        <f>IFERROR(VLOOKUP(A66,[2]Sheet1!$A:$AA,27,FALSE),"")</f>
        <v>2</v>
      </c>
      <c r="E66" s="1"/>
      <c r="F66" s="3" t="str">
        <f>VLOOKUP($A66,[1]Sheet_One!$B:$W,6,FALSE)</f>
        <v>215 HALLS HILL RD</v>
      </c>
      <c r="G66" s="3" t="str">
        <f>VLOOKUP($A66,[1]Sheet_One!$B:$W,7,FALSE)</f>
        <v>COLCHESTER</v>
      </c>
      <c r="H66" s="3" t="str">
        <f>VLOOKUP($A66,[1]Sheet_One!$B:$W,8,FALSE)</f>
        <v>CT</v>
      </c>
      <c r="I66" s="3" t="str">
        <f>VLOOKUP($A66,[1]Sheet_One!$B:$W,9,FALSE)</f>
        <v>06415</v>
      </c>
      <c r="J66" s="47">
        <f>IFERROR(VLOOKUP(A66,'[3]KPI Trend by Chain - 171 or 173'!$A:$E,5,FALSE),VLOOKUP(A66,'[4]KPI Trend by Chain - 171 '!$A:$E,5,FALSE))</f>
        <v>32.875</v>
      </c>
      <c r="K66" s="4" t="str">
        <f>IFERROR(VLOOKUP(A66,'Location Substitution table'!B:D,3,FALSE),"")</f>
        <v/>
      </c>
      <c r="L66" s="9" t="str">
        <f>IFERROR(VLOOKUP($A66,[1]Sheet_One!$B:$W,5,FALSE),"")</f>
        <v>T</v>
      </c>
      <c r="M66" s="9">
        <f>IFERROR(MATCH(L66,{"U","M","T","W","R","F","S"},0),"")</f>
        <v>3</v>
      </c>
      <c r="N66" s="26">
        <f>IFERROR(IF(COUNTIF('Holiday Dates'!$A:$A,DATE($M$1,N$1,1+7*$D66)-WEEKDAY(DATE($M$1,N$1,8-$M66)))&gt;=1,IF($D66&gt;=3,DATE($M$1,N$1,1+7*($D66-1)-WEEKDAY(DATE($M$1,N$1,8-$M66))),DATE($M$1,N$1,1+7*($D66+1)-WEEKDAY(DATE($M$1,N$1,8-$M66)))),DATE($M$1,N$1,1+7*$D66)-WEEKDAY(DATE($M$1,N$1,8-$M66))),"")</f>
        <v>45146</v>
      </c>
      <c r="O66" s="26">
        <f>IFERROR(IF(COUNTIF('Holiday Dates'!$A:$A,DATE($M$1,O$1,1+7*$D66)-WEEKDAY(DATE($M$1,O$1,8-$M66)))&gt;=1,IF($D66&gt;=3,DATE($M$1,O$1,1+7*($D66-1)-WEEKDAY(DATE($M$1,O$1,8-$M66))),DATE($M$1,O$1,1+7*($D66+1)-WEEKDAY(DATE($M$1,O$1,8-$M66)))),DATE($M$1,O$1,1+7*$D66)-WEEKDAY(DATE($M$1,O$1,8-$M66))),"")</f>
        <v>45181</v>
      </c>
      <c r="P66" s="26">
        <f>IFERROR(IF(COUNTIF('Holiday Dates'!$A:$A,DATE($M$1,P$1,1+7*$D66)-WEEKDAY(DATE($M$1,P$1,8-$M66)))&gt;=1,IF($D66&gt;=3,DATE($M$1,P$1,1+7*($D66-1)-WEEKDAY(DATE($M$1,P$1,8-$M66))),DATE($M$1,P$1,1+7*($D66+1)-WEEKDAY(DATE($M$1,P$1,8-$M66)))),DATE($M$1,P$1,1+7*$D66)-WEEKDAY(DATE($M$1,P$1,8-$M66))),"")</f>
        <v>45209</v>
      </c>
      <c r="Q66" s="26">
        <f>IFERROR(IF(COUNTIF('Holiday Dates'!$A:$A,DATE($M$1,Q$1,1+7*$D66)-WEEKDAY(DATE($M$1,Q$1,8-$M66)))&gt;=1,IF($D66&gt;=3,DATE($M$1,Q$1,1+7*($D66-1)-WEEKDAY(DATE($M$1,Q$1,8-$M66))),DATE($M$1,Q$1,1+7*($D66+1)-WEEKDAY(DATE($M$1,Q$1,8-$M66)))),DATE($M$1,Q$1,1+7*$D66)-WEEKDAY(DATE($M$1,Q$1,8-$M66))),"")</f>
        <v>45244</v>
      </c>
      <c r="R66" s="26">
        <f>IFERROR(IF(COUNTIF('Holiday Dates'!$A:$A,DATE($M$1,R$1,1+7*$D66)-WEEKDAY(DATE($M$1,R$1,8-$M66)))&gt;=1,IF($D66&gt;=3,DATE($M$1,R$1,1+7*($D66-1)-WEEKDAY(DATE($M$1,R$1,8-$M66))),DATE($M$1,R$1,1+7*($D66+1)-WEEKDAY(DATE($M$1,R$1,8-$M66)))),DATE($M$1,R$1,1+7*$D66)-WEEKDAY(DATE($M$1,R$1,8-$M66))),"")</f>
        <v>45272</v>
      </c>
      <c r="S66" s="30"/>
      <c r="T66" s="30">
        <f>IFERROR(IF(COUNTIF('Holiday Dates'!$A:$A,DATE($S$1,T$1,1+7*$D66)-WEEKDAY(DATE($S$1,T$1,8-$M66)))&gt;=1,IF($D66&gt;=3,DATE($S$1,T$1,1+7*($D66-1)-WEEKDAY(DATE($S$1,T$1,8-$M66))),DATE($S$1,T$1,1+7*($D66+1)-WEEKDAY(DATE($S$1,T$1,8-$M66)))),DATE($S$1,T$1,1+7*$D66)-WEEKDAY(DATE($S$1,T$1,8-$M66))),"")</f>
        <v>45300</v>
      </c>
      <c r="U66" s="30">
        <f>IFERROR(IF(COUNTIF('Holiday Dates'!$A:$A,DATE($S$1,U$1,1+7*$D66)-WEEKDAY(DATE($S$1,U$1,8-$M66)))&gt;=1,IF($D66&gt;=3,DATE($S$1,U$1,1+7*($D66-1)-WEEKDAY(DATE($S$1,U$1,8-$M66))),DATE($S$1,U$1,1+7*($D66+1)-WEEKDAY(DATE($S$1,U$1,8-$M66)))),DATE($S$1,U$1,1+7*$D66)-WEEKDAY(DATE($S$1,U$1,8-$M66))),"")</f>
        <v>45335</v>
      </c>
      <c r="V66" s="30">
        <f>IFERROR(IF(COUNTIF('Holiday Dates'!$A:$A,DATE($S$1,V$1,1+7*$D66)-WEEKDAY(DATE($S$1,V$1,8-$M66)))&gt;=1,IF($D66&gt;=3,DATE($S$1,V$1,1+7*($D66-1)-WEEKDAY(DATE($S$1,V$1,8-$M66))),DATE($S$1,V$1,1+7*($D66+1)-WEEKDAY(DATE($S$1,V$1,8-$M66)))),DATE($S$1,V$1,1+7*$D66)-WEEKDAY(DATE($S$1,V$1,8-$M66))),"")</f>
        <v>45363</v>
      </c>
      <c r="W66" s="30">
        <f>IFERROR(IF(COUNTIF('Holiday Dates'!$A:$A,DATE($S$1,W$1,1+7*$D66)-WEEKDAY(DATE($S$1,W$1,8-$M66)))&gt;=1,IF($D66&gt;=3,DATE($S$1,W$1,1+7*($D66-1)-WEEKDAY(DATE($S$1,W$1,8-$M66))),DATE($S$1,W$1,1+7*($D66+1)-WEEKDAY(DATE($S$1,W$1,8-$M66)))),DATE($S$1,W$1,1+7*$D66)-WEEKDAY(DATE($S$1,W$1,8-$M66))),"")</f>
        <v>45398</v>
      </c>
      <c r="X66" s="30">
        <f>IFERROR(IF(COUNTIF('Holiday Dates'!$A:$A,DATE($S$1,X$1,1+7*$D66)-WEEKDAY(DATE($S$1,X$1,8-$M66)))&gt;=1,IF($D66&gt;=3,DATE($S$1,X$1,1+7*($D66-1)-WEEKDAY(DATE($S$1,X$1,8-$M66))),DATE($S$1,X$1,1+7*($D66+1)-WEEKDAY(DATE($S$1,X$1,8-$M66)))),DATE($S$1,X$1,1+7*$D66)-WEEKDAY(DATE($S$1,X$1,8-$M66))),"")</f>
        <v>45426</v>
      </c>
      <c r="Y66" s="30">
        <f>IFERROR(IF(COUNTIF('Holiday Dates'!$A:$A,DATE($S$1,Y$1,1+7*$D66)-WEEKDAY(DATE($S$1,Y$1,8-$M66)))&gt;=1,IF($D66&gt;=3,DATE($S$1,Y$1,1+7*($D66-1)-WEEKDAY(DATE($S$1,Y$1,8-$M66))),DATE($S$1,Y$1,1+7*($D66+1)-WEEKDAY(DATE($S$1,Y$1,8-$M66)))),DATE($S$1,Y$1,1+7*$D66)-WEEKDAY(DATE($S$1,Y$1,8-$M66))),"")</f>
        <v>45454</v>
      </c>
      <c r="Z66" s="30">
        <f>IFERROR(IF(COUNTIF('Holiday Dates'!$A:$A,DATE($S$1,Z$1,1+7*$D66)-WEEKDAY(DATE($S$1,Z$1,8-$M66)))&gt;=1,IF($D66&gt;=3,DATE($S$1,Z$1,1+7*($D66-1)-WEEKDAY(DATE($S$1,Z$1,8-$M66))),DATE($S$1,Z$1,1+7*($D66+1)-WEEKDAY(DATE($S$1,Z$1,8-$M66)))),DATE($S$1,Z$1,1+7*$D66)-WEEKDAY(DATE($S$1,Z$1,8-$M66))),"")</f>
        <v>45482</v>
      </c>
    </row>
    <row r="67" spans="1:26" customFormat="1" ht="15" customHeight="1" x14ac:dyDescent="0.25">
      <c r="A67" s="3">
        <v>770064</v>
      </c>
      <c r="B67" s="1" t="s">
        <v>639</v>
      </c>
      <c r="C67" s="1" t="str">
        <f>VLOOKUP($A67,[1]Sheet_One!$B:$W,7,FALSE)</f>
        <v>COLCHESTER</v>
      </c>
      <c r="D67" s="10">
        <f>IFERROR(VLOOKUP(A67,[2]Sheet1!$A:$AA,27,FALSE),"")</f>
        <v>1</v>
      </c>
      <c r="E67" s="1"/>
      <c r="F67" s="3" t="str">
        <f>VLOOKUP($A67,[1]Sheet_One!$B:$W,6,FALSE)</f>
        <v>360 NORWICH AVE</v>
      </c>
      <c r="G67" s="3" t="str">
        <f>VLOOKUP($A67,[1]Sheet_One!$B:$W,7,FALSE)</f>
        <v>COLCHESTER</v>
      </c>
      <c r="H67" s="3" t="str">
        <f>VLOOKUP($A67,[1]Sheet_One!$B:$W,8,FALSE)</f>
        <v>CT</v>
      </c>
      <c r="I67" s="3" t="str">
        <f>VLOOKUP($A67,[1]Sheet_One!$B:$W,9,FALSE)</f>
        <v>06415</v>
      </c>
      <c r="J67" s="47">
        <f>IFERROR(VLOOKUP(A67,'[3]KPI Trend by Chain - 171 or 173'!$A:$E,5,FALSE),VLOOKUP(A67,'[4]KPI Trend by Chain - 171 '!$A:$E,5,FALSE))</f>
        <v>26.428571428571399</v>
      </c>
      <c r="K67" s="4" t="str">
        <f>IFERROR(VLOOKUP(A67,'Location Substitution table'!B:D,3,FALSE),"")</f>
        <v/>
      </c>
      <c r="L67" s="9" t="str">
        <f>IFERROR(VLOOKUP($A67,[1]Sheet_One!$B:$W,5,FALSE),"")</f>
        <v>T</v>
      </c>
      <c r="M67" s="9">
        <f>IFERROR(MATCH(L67,{"U","M","T","W","R","F","S"},0),"")</f>
        <v>3</v>
      </c>
      <c r="N67" s="26">
        <f>IFERROR(IF(COUNTIF('Holiday Dates'!$A:$A,DATE($M$1,N$1,1+7*$D67)-WEEKDAY(DATE($M$1,N$1,8-$M67)))&gt;=1,IF($D67&gt;=3,DATE($M$1,N$1,1+7*($D67-1)-WEEKDAY(DATE($M$1,N$1,8-$M67))),DATE($M$1,N$1,1+7*($D67+1)-WEEKDAY(DATE($M$1,N$1,8-$M67)))),DATE($M$1,N$1,1+7*$D67)-WEEKDAY(DATE($M$1,N$1,8-$M67))),"")</f>
        <v>45139</v>
      </c>
      <c r="O67" s="26">
        <f>IFERROR(IF(COUNTIF('Holiday Dates'!$A:$A,DATE($M$1,O$1,1+7*$D67)-WEEKDAY(DATE($M$1,O$1,8-$M67)))&gt;=1,IF($D67&gt;=3,DATE($M$1,O$1,1+7*($D67-1)-WEEKDAY(DATE($M$1,O$1,8-$M67))),DATE($M$1,O$1,1+7*($D67+1)-WEEKDAY(DATE($M$1,O$1,8-$M67)))),DATE($M$1,O$1,1+7*$D67)-WEEKDAY(DATE($M$1,O$1,8-$M67))),"")</f>
        <v>45174</v>
      </c>
      <c r="P67" s="26">
        <f>IFERROR(IF(COUNTIF('Holiday Dates'!$A:$A,DATE($M$1,P$1,1+7*$D67)-WEEKDAY(DATE($M$1,P$1,8-$M67)))&gt;=1,IF($D67&gt;=3,DATE($M$1,P$1,1+7*($D67-1)-WEEKDAY(DATE($M$1,P$1,8-$M67))),DATE($M$1,P$1,1+7*($D67+1)-WEEKDAY(DATE($M$1,P$1,8-$M67)))),DATE($M$1,P$1,1+7*$D67)-WEEKDAY(DATE($M$1,P$1,8-$M67))),"")</f>
        <v>45202</v>
      </c>
      <c r="Q67" s="26">
        <f>IFERROR(IF(COUNTIF('Holiday Dates'!$A:$A,DATE($M$1,Q$1,1+7*$D67)-WEEKDAY(DATE($M$1,Q$1,8-$M67)))&gt;=1,IF($D67&gt;=3,DATE($M$1,Q$1,1+7*($D67-1)-WEEKDAY(DATE($M$1,Q$1,8-$M67))),DATE($M$1,Q$1,1+7*($D67+1)-WEEKDAY(DATE($M$1,Q$1,8-$M67)))),DATE($M$1,Q$1,1+7*$D67)-WEEKDAY(DATE($M$1,Q$1,8-$M67))),"")</f>
        <v>45244</v>
      </c>
      <c r="R67" s="26">
        <f>IFERROR(IF(COUNTIF('Holiday Dates'!$A:$A,DATE($M$1,R$1,1+7*$D67)-WEEKDAY(DATE($M$1,R$1,8-$M67)))&gt;=1,IF($D67&gt;=3,DATE($M$1,R$1,1+7*($D67-1)-WEEKDAY(DATE($M$1,R$1,8-$M67))),DATE($M$1,R$1,1+7*($D67+1)-WEEKDAY(DATE($M$1,R$1,8-$M67)))),DATE($M$1,R$1,1+7*$D67)-WEEKDAY(DATE($M$1,R$1,8-$M67))),"")</f>
        <v>45265</v>
      </c>
      <c r="S67" s="30"/>
      <c r="T67" s="30">
        <f>IFERROR(IF(COUNTIF('Holiday Dates'!$A:$A,DATE($S$1,T$1,1+7*$D67)-WEEKDAY(DATE($S$1,T$1,8-$M67)))&gt;=1,IF($D67&gt;=3,DATE($S$1,T$1,1+7*($D67-1)-WEEKDAY(DATE($S$1,T$1,8-$M67))),DATE($S$1,T$1,1+7*($D67+1)-WEEKDAY(DATE($S$1,T$1,8-$M67)))),DATE($S$1,T$1,1+7*$D67)-WEEKDAY(DATE($S$1,T$1,8-$M67))),"")</f>
        <v>45293</v>
      </c>
      <c r="U67" s="30">
        <f>IFERROR(IF(COUNTIF('Holiday Dates'!$A:$A,DATE($S$1,U$1,1+7*$D67)-WEEKDAY(DATE($S$1,U$1,8-$M67)))&gt;=1,IF($D67&gt;=3,DATE($S$1,U$1,1+7*($D67-1)-WEEKDAY(DATE($S$1,U$1,8-$M67))),DATE($S$1,U$1,1+7*($D67+1)-WEEKDAY(DATE($S$1,U$1,8-$M67)))),DATE($S$1,U$1,1+7*$D67)-WEEKDAY(DATE($S$1,U$1,8-$M67))),"")</f>
        <v>45328</v>
      </c>
      <c r="V67" s="30">
        <f>IFERROR(IF(COUNTIF('Holiday Dates'!$A:$A,DATE($S$1,V$1,1+7*$D67)-WEEKDAY(DATE($S$1,V$1,8-$M67)))&gt;=1,IF($D67&gt;=3,DATE($S$1,V$1,1+7*($D67-1)-WEEKDAY(DATE($S$1,V$1,8-$M67))),DATE($S$1,V$1,1+7*($D67+1)-WEEKDAY(DATE($S$1,V$1,8-$M67)))),DATE($S$1,V$1,1+7*$D67)-WEEKDAY(DATE($S$1,V$1,8-$M67))),"")</f>
        <v>45356</v>
      </c>
      <c r="W67" s="30">
        <f>IFERROR(IF(COUNTIF('Holiday Dates'!$A:$A,DATE($S$1,W$1,1+7*$D67)-WEEKDAY(DATE($S$1,W$1,8-$M67)))&gt;=1,IF($D67&gt;=3,DATE($S$1,W$1,1+7*($D67-1)-WEEKDAY(DATE($S$1,W$1,8-$M67))),DATE($S$1,W$1,1+7*($D67+1)-WEEKDAY(DATE($S$1,W$1,8-$M67)))),DATE($S$1,W$1,1+7*$D67)-WEEKDAY(DATE($S$1,W$1,8-$M67))),"")</f>
        <v>45384</v>
      </c>
      <c r="X67" s="30">
        <f>IFERROR(IF(COUNTIF('Holiday Dates'!$A:$A,DATE($S$1,X$1,1+7*$D67)-WEEKDAY(DATE($S$1,X$1,8-$M67)))&gt;=1,IF($D67&gt;=3,DATE($S$1,X$1,1+7*($D67-1)-WEEKDAY(DATE($S$1,X$1,8-$M67))),DATE($S$1,X$1,1+7*($D67+1)-WEEKDAY(DATE($S$1,X$1,8-$M67)))),DATE($S$1,X$1,1+7*$D67)-WEEKDAY(DATE($S$1,X$1,8-$M67))),"")</f>
        <v>45419</v>
      </c>
      <c r="Y67" s="30">
        <f>IFERROR(IF(COUNTIF('Holiday Dates'!$A:$A,DATE($S$1,Y$1,1+7*$D67)-WEEKDAY(DATE($S$1,Y$1,8-$M67)))&gt;=1,IF($D67&gt;=3,DATE($S$1,Y$1,1+7*($D67-1)-WEEKDAY(DATE($S$1,Y$1,8-$M67))),DATE($S$1,Y$1,1+7*($D67+1)-WEEKDAY(DATE($S$1,Y$1,8-$M67)))),DATE($S$1,Y$1,1+7*$D67)-WEEKDAY(DATE($S$1,Y$1,8-$M67))),"")</f>
        <v>45447</v>
      </c>
      <c r="Z67" s="30">
        <f>IFERROR(IF(COUNTIF('Holiday Dates'!$A:$A,DATE($S$1,Z$1,1+7*$D67)-WEEKDAY(DATE($S$1,Z$1,8-$M67)))&gt;=1,IF($D67&gt;=3,DATE($S$1,Z$1,1+7*($D67-1)-WEEKDAY(DATE($S$1,Z$1,8-$M67))),DATE($S$1,Z$1,1+7*($D67+1)-WEEKDAY(DATE($S$1,Z$1,8-$M67)))),DATE($S$1,Z$1,1+7*$D67)-WEEKDAY(DATE($S$1,Z$1,8-$M67))),"")</f>
        <v>45475</v>
      </c>
    </row>
    <row r="68" spans="1:26" customFormat="1" ht="15" customHeight="1" x14ac:dyDescent="0.25">
      <c r="A68" s="3">
        <v>770065</v>
      </c>
      <c r="B68" s="1" t="s">
        <v>1643</v>
      </c>
      <c r="C68" s="1" t="str">
        <f>VLOOKUP($A68,[1]Sheet_One!$B:$W,7,FALSE)</f>
        <v>COLLINSVILLE</v>
      </c>
      <c r="D68" s="10">
        <f>IFERROR(VLOOKUP(A68,[2]Sheet1!$A:$AA,27,FALSE),"")</f>
        <v>4</v>
      </c>
      <c r="E68" s="1"/>
      <c r="F68" s="3" t="str">
        <f>VLOOKUP($A68,[1]Sheet_One!$B:$W,6,FALSE)</f>
        <v>76 SIMMONS AVENUE</v>
      </c>
      <c r="G68" s="3" t="str">
        <f>VLOOKUP($A68,[1]Sheet_One!$B:$W,7,FALSE)</f>
        <v>COLLINSVILLE</v>
      </c>
      <c r="H68" s="3" t="str">
        <f>VLOOKUP($A68,[1]Sheet_One!$B:$W,8,FALSE)</f>
        <v>CT</v>
      </c>
      <c r="I68" s="3" t="str">
        <f>VLOOKUP($A68,[1]Sheet_One!$B:$W,9,FALSE)</f>
        <v>06022</v>
      </c>
      <c r="J68" s="47">
        <f>IFERROR(VLOOKUP(A68,'[3]KPI Trend by Chain - 171 or 173'!$A:$E,5,FALSE),VLOOKUP(A68,'[4]KPI Trend by Chain - 171 '!$A:$E,5,FALSE))</f>
        <v>34.3333333333333</v>
      </c>
      <c r="K68" s="4" t="str">
        <f>IFERROR(VLOOKUP(A68,'Location Substitution table'!B:D,3,FALSE),"")</f>
        <v/>
      </c>
      <c r="L68" s="9" t="str">
        <f>IFERROR(VLOOKUP($A68,[1]Sheet_One!$B:$W,5,FALSE),"")</f>
        <v>W</v>
      </c>
      <c r="M68" s="9">
        <f>IFERROR(MATCH(L68,{"U","M","T","W","R","F","S"},0),"")</f>
        <v>4</v>
      </c>
      <c r="N68" s="26">
        <f>IFERROR(IF(COUNTIF('Holiday Dates'!$A:$A,DATE($M$1,N$1,1+7*$D68)-WEEKDAY(DATE($M$1,N$1,8-$M68)))&gt;=1,IF($D68&gt;=3,DATE($M$1,N$1,1+7*($D68-1)-WEEKDAY(DATE($M$1,N$1,8-$M68))),DATE($M$1,N$1,1+7*($D68+1)-WEEKDAY(DATE($M$1,N$1,8-$M68)))),DATE($M$1,N$1,1+7*$D68)-WEEKDAY(DATE($M$1,N$1,8-$M68))),"")</f>
        <v>45161</v>
      </c>
      <c r="O68" s="26">
        <f>IFERROR(IF(COUNTIF('Holiday Dates'!$A:$A,DATE($M$1,O$1,1+7*$D68)-WEEKDAY(DATE($M$1,O$1,8-$M68)))&gt;=1,IF($D68&gt;=3,DATE($M$1,O$1,1+7*($D68-1)-WEEKDAY(DATE($M$1,O$1,8-$M68))),DATE($M$1,O$1,1+7*($D68+1)-WEEKDAY(DATE($M$1,O$1,8-$M68)))),DATE($M$1,O$1,1+7*$D68)-WEEKDAY(DATE($M$1,O$1,8-$M68))),"")</f>
        <v>45196</v>
      </c>
      <c r="P68" s="26">
        <f>IFERROR(IF(COUNTIF('Holiday Dates'!$A:$A,DATE($M$1,P$1,1+7*$D68)-WEEKDAY(DATE($M$1,P$1,8-$M68)))&gt;=1,IF($D68&gt;=3,DATE($M$1,P$1,1+7*($D68-1)-WEEKDAY(DATE($M$1,P$1,8-$M68))),DATE($M$1,P$1,1+7*($D68+1)-WEEKDAY(DATE($M$1,P$1,8-$M68)))),DATE($M$1,P$1,1+7*$D68)-WEEKDAY(DATE($M$1,P$1,8-$M68))),"")</f>
        <v>45224</v>
      </c>
      <c r="Q68" s="26">
        <f>IFERROR(IF(COUNTIF('Holiday Dates'!$A:$A,DATE($M$1,Q$1,1+7*$D68)-WEEKDAY(DATE($M$1,Q$1,8-$M68)))&gt;=1,IF($D68&gt;=3,DATE($M$1,Q$1,1+7*($D68-1)-WEEKDAY(DATE($M$1,Q$1,8-$M68))),DATE($M$1,Q$1,1+7*($D68+1)-WEEKDAY(DATE($M$1,Q$1,8-$M68)))),DATE($M$1,Q$1,1+7*$D68)-WEEKDAY(DATE($M$1,Q$1,8-$M68))),"")</f>
        <v>45245</v>
      </c>
      <c r="R68" s="26">
        <f>IFERROR(IF(COUNTIF('Holiday Dates'!$A:$A,DATE($M$1,R$1,1+7*$D68)-WEEKDAY(DATE($M$1,R$1,8-$M68)))&gt;=1,IF($D68&gt;=3,DATE($M$1,R$1,1+7*($D68-1)-WEEKDAY(DATE($M$1,R$1,8-$M68))),DATE($M$1,R$1,1+7*($D68+1)-WEEKDAY(DATE($M$1,R$1,8-$M68)))),DATE($M$1,R$1,1+7*$D68)-WEEKDAY(DATE($M$1,R$1,8-$M68))),"")</f>
        <v>45280</v>
      </c>
      <c r="S68" s="30"/>
      <c r="T68" s="30">
        <f>IFERROR(IF(COUNTIF('Holiday Dates'!$A:$A,DATE($S$1,T$1,1+7*$D68)-WEEKDAY(DATE($S$1,T$1,8-$M68)))&gt;=1,IF($D68&gt;=3,DATE($S$1,T$1,1+7*($D68-1)-WEEKDAY(DATE($S$1,T$1,8-$M68))),DATE($S$1,T$1,1+7*($D68+1)-WEEKDAY(DATE($S$1,T$1,8-$M68)))),DATE($S$1,T$1,1+7*$D68)-WEEKDAY(DATE($S$1,T$1,8-$M68))),"")</f>
        <v>45315</v>
      </c>
      <c r="U68" s="30">
        <f>IFERROR(IF(COUNTIF('Holiday Dates'!$A:$A,DATE($S$1,U$1,1+7*$D68)-WEEKDAY(DATE($S$1,U$1,8-$M68)))&gt;=1,IF($D68&gt;=3,DATE($S$1,U$1,1+7*($D68-1)-WEEKDAY(DATE($S$1,U$1,8-$M68))),DATE($S$1,U$1,1+7*($D68+1)-WEEKDAY(DATE($S$1,U$1,8-$M68)))),DATE($S$1,U$1,1+7*$D68)-WEEKDAY(DATE($S$1,U$1,8-$M68))),"")</f>
        <v>45350</v>
      </c>
      <c r="V68" s="30">
        <f>IFERROR(IF(COUNTIF('Holiday Dates'!$A:$A,DATE($S$1,V$1,1+7*$D68)-WEEKDAY(DATE($S$1,V$1,8-$M68)))&gt;=1,IF($D68&gt;=3,DATE($S$1,V$1,1+7*($D68-1)-WEEKDAY(DATE($S$1,V$1,8-$M68))),DATE($S$1,V$1,1+7*($D68+1)-WEEKDAY(DATE($S$1,V$1,8-$M68)))),DATE($S$1,V$1,1+7*$D68)-WEEKDAY(DATE($S$1,V$1,8-$M68))),"")</f>
        <v>45378</v>
      </c>
      <c r="W68" s="30">
        <f>IFERROR(IF(COUNTIF('Holiday Dates'!$A:$A,DATE($S$1,W$1,1+7*$D68)-WEEKDAY(DATE($S$1,W$1,8-$M68)))&gt;=1,IF($D68&gt;=3,DATE($S$1,W$1,1+7*($D68-1)-WEEKDAY(DATE($S$1,W$1,8-$M68))),DATE($S$1,W$1,1+7*($D68+1)-WEEKDAY(DATE($S$1,W$1,8-$M68)))),DATE($S$1,W$1,1+7*$D68)-WEEKDAY(DATE($S$1,W$1,8-$M68))),"")</f>
        <v>45406</v>
      </c>
      <c r="X68" s="30">
        <f>IFERROR(IF(COUNTIF('Holiday Dates'!$A:$A,DATE($S$1,X$1,1+7*$D68)-WEEKDAY(DATE($S$1,X$1,8-$M68)))&gt;=1,IF($D68&gt;=3,DATE($S$1,X$1,1+7*($D68-1)-WEEKDAY(DATE($S$1,X$1,8-$M68))),DATE($S$1,X$1,1+7*($D68+1)-WEEKDAY(DATE($S$1,X$1,8-$M68)))),DATE($S$1,X$1,1+7*$D68)-WEEKDAY(DATE($S$1,X$1,8-$M68))),"")</f>
        <v>45434</v>
      </c>
      <c r="Y68" s="30">
        <f>IFERROR(IF(COUNTIF('Holiday Dates'!$A:$A,DATE($S$1,Y$1,1+7*$D68)-WEEKDAY(DATE($S$1,Y$1,8-$M68)))&gt;=1,IF($D68&gt;=3,DATE($S$1,Y$1,1+7*($D68-1)-WEEKDAY(DATE($S$1,Y$1,8-$M68))),DATE($S$1,Y$1,1+7*($D68+1)-WEEKDAY(DATE($S$1,Y$1,8-$M68)))),DATE($S$1,Y$1,1+7*$D68)-WEEKDAY(DATE($S$1,Y$1,8-$M68))),"")</f>
        <v>45469</v>
      </c>
      <c r="Z68" s="30">
        <f>IFERROR(IF(COUNTIF('Holiday Dates'!$A:$A,DATE($S$1,Z$1,1+7*$D68)-WEEKDAY(DATE($S$1,Z$1,8-$M68)))&gt;=1,IF($D68&gt;=3,DATE($S$1,Z$1,1+7*($D68-1)-WEEKDAY(DATE($S$1,Z$1,8-$M68))),DATE($S$1,Z$1,1+7*($D68+1)-WEEKDAY(DATE($S$1,Z$1,8-$M68)))),DATE($S$1,Z$1,1+7*$D68)-WEEKDAY(DATE($S$1,Z$1,8-$M68))),"")</f>
        <v>45497</v>
      </c>
    </row>
    <row r="69" spans="1:26" customFormat="1" ht="15" customHeight="1" x14ac:dyDescent="0.25">
      <c r="A69" s="3">
        <v>770066</v>
      </c>
      <c r="B69" s="1" t="s">
        <v>640</v>
      </c>
      <c r="C69" s="1" t="str">
        <f>VLOOKUP($A69,[1]Sheet_One!$B:$W,7,FALSE)</f>
        <v>COLUMBIA</v>
      </c>
      <c r="D69" s="10">
        <f>IFERROR(VLOOKUP(A69,[2]Sheet1!$A:$AA,27,FALSE),"")</f>
        <v>4</v>
      </c>
      <c r="E69" s="1"/>
      <c r="F69" s="3" t="str">
        <f>VLOOKUP($A69,[1]Sheet_One!$B:$W,6,FALSE)</f>
        <v>14 ROUTE 66</v>
      </c>
      <c r="G69" s="3" t="str">
        <f>VLOOKUP($A69,[1]Sheet_One!$B:$W,7,FALSE)</f>
        <v>COLUMBIA</v>
      </c>
      <c r="H69" s="3" t="str">
        <f>VLOOKUP($A69,[1]Sheet_One!$B:$W,8,FALSE)</f>
        <v>CT</v>
      </c>
      <c r="I69" s="3" t="str">
        <f>VLOOKUP($A69,[1]Sheet_One!$B:$W,9,FALSE)</f>
        <v>06237</v>
      </c>
      <c r="J69" s="47">
        <f>IFERROR(VLOOKUP(A69,'[3]KPI Trend by Chain - 171 or 173'!$A:$E,5,FALSE),VLOOKUP(A69,'[4]KPI Trend by Chain - 171 '!$A:$E,5,FALSE))</f>
        <v>56.75</v>
      </c>
      <c r="K69" s="4" t="str">
        <f>IFERROR(VLOOKUP(A69,'Location Substitution table'!B:D,3,FALSE),"")</f>
        <v/>
      </c>
      <c r="L69" s="9" t="str">
        <f>IFERROR(VLOOKUP($A69,[1]Sheet_One!$B:$W,5,FALSE),"")</f>
        <v>W</v>
      </c>
      <c r="M69" s="9">
        <f>IFERROR(MATCH(L69,{"U","M","T","W","R","F","S"},0),"")</f>
        <v>4</v>
      </c>
      <c r="N69" s="26">
        <f>IFERROR(IF(COUNTIF('Holiday Dates'!$A:$A,DATE($M$1,N$1,1+7*$D69)-WEEKDAY(DATE($M$1,N$1,8-$M69)))&gt;=1,IF($D69&gt;=3,DATE($M$1,N$1,1+7*($D69-1)-WEEKDAY(DATE($M$1,N$1,8-$M69))),DATE($M$1,N$1,1+7*($D69+1)-WEEKDAY(DATE($M$1,N$1,8-$M69)))),DATE($M$1,N$1,1+7*$D69)-WEEKDAY(DATE($M$1,N$1,8-$M69))),"")</f>
        <v>45161</v>
      </c>
      <c r="O69" s="26">
        <f>IFERROR(IF(COUNTIF('Holiday Dates'!$A:$A,DATE($M$1,O$1,1+7*$D69)-WEEKDAY(DATE($M$1,O$1,8-$M69)))&gt;=1,IF($D69&gt;=3,DATE($M$1,O$1,1+7*($D69-1)-WEEKDAY(DATE($M$1,O$1,8-$M69))),DATE($M$1,O$1,1+7*($D69+1)-WEEKDAY(DATE($M$1,O$1,8-$M69)))),DATE($M$1,O$1,1+7*$D69)-WEEKDAY(DATE($M$1,O$1,8-$M69))),"")</f>
        <v>45196</v>
      </c>
      <c r="P69" s="26">
        <f>IFERROR(IF(COUNTIF('Holiday Dates'!$A:$A,DATE($M$1,P$1,1+7*$D69)-WEEKDAY(DATE($M$1,P$1,8-$M69)))&gt;=1,IF($D69&gt;=3,DATE($M$1,P$1,1+7*($D69-1)-WEEKDAY(DATE($M$1,P$1,8-$M69))),DATE($M$1,P$1,1+7*($D69+1)-WEEKDAY(DATE($M$1,P$1,8-$M69)))),DATE($M$1,P$1,1+7*$D69)-WEEKDAY(DATE($M$1,P$1,8-$M69))),"")</f>
        <v>45224</v>
      </c>
      <c r="Q69" s="26">
        <f>IFERROR(IF(COUNTIF('Holiday Dates'!$A:$A,DATE($M$1,Q$1,1+7*$D69)-WEEKDAY(DATE($M$1,Q$1,8-$M69)))&gt;=1,IF($D69&gt;=3,DATE($M$1,Q$1,1+7*($D69-1)-WEEKDAY(DATE($M$1,Q$1,8-$M69))),DATE($M$1,Q$1,1+7*($D69+1)-WEEKDAY(DATE($M$1,Q$1,8-$M69)))),DATE($M$1,Q$1,1+7*$D69)-WEEKDAY(DATE($M$1,Q$1,8-$M69))),"")</f>
        <v>45245</v>
      </c>
      <c r="R69" s="26">
        <f>IFERROR(IF(COUNTIF('Holiday Dates'!$A:$A,DATE($M$1,R$1,1+7*$D69)-WEEKDAY(DATE($M$1,R$1,8-$M69)))&gt;=1,IF($D69&gt;=3,DATE($M$1,R$1,1+7*($D69-1)-WEEKDAY(DATE($M$1,R$1,8-$M69))),DATE($M$1,R$1,1+7*($D69+1)-WEEKDAY(DATE($M$1,R$1,8-$M69)))),DATE($M$1,R$1,1+7*$D69)-WEEKDAY(DATE($M$1,R$1,8-$M69))),"")</f>
        <v>45280</v>
      </c>
      <c r="S69" s="30"/>
      <c r="T69" s="30">
        <f>IFERROR(IF(COUNTIF('Holiday Dates'!$A:$A,DATE($S$1,T$1,1+7*$D69)-WEEKDAY(DATE($S$1,T$1,8-$M69)))&gt;=1,IF($D69&gt;=3,DATE($S$1,T$1,1+7*($D69-1)-WEEKDAY(DATE($S$1,T$1,8-$M69))),DATE($S$1,T$1,1+7*($D69+1)-WEEKDAY(DATE($S$1,T$1,8-$M69)))),DATE($S$1,T$1,1+7*$D69)-WEEKDAY(DATE($S$1,T$1,8-$M69))),"")</f>
        <v>45315</v>
      </c>
      <c r="U69" s="30">
        <f>IFERROR(IF(COUNTIF('Holiday Dates'!$A:$A,DATE($S$1,U$1,1+7*$D69)-WEEKDAY(DATE($S$1,U$1,8-$M69)))&gt;=1,IF($D69&gt;=3,DATE($S$1,U$1,1+7*($D69-1)-WEEKDAY(DATE($S$1,U$1,8-$M69))),DATE($S$1,U$1,1+7*($D69+1)-WEEKDAY(DATE($S$1,U$1,8-$M69)))),DATE($S$1,U$1,1+7*$D69)-WEEKDAY(DATE($S$1,U$1,8-$M69))),"")</f>
        <v>45350</v>
      </c>
      <c r="V69" s="30">
        <f>IFERROR(IF(COUNTIF('Holiday Dates'!$A:$A,DATE($S$1,V$1,1+7*$D69)-WEEKDAY(DATE($S$1,V$1,8-$M69)))&gt;=1,IF($D69&gt;=3,DATE($S$1,V$1,1+7*($D69-1)-WEEKDAY(DATE($S$1,V$1,8-$M69))),DATE($S$1,V$1,1+7*($D69+1)-WEEKDAY(DATE($S$1,V$1,8-$M69)))),DATE($S$1,V$1,1+7*$D69)-WEEKDAY(DATE($S$1,V$1,8-$M69))),"")</f>
        <v>45378</v>
      </c>
      <c r="W69" s="30">
        <f>IFERROR(IF(COUNTIF('Holiday Dates'!$A:$A,DATE($S$1,W$1,1+7*$D69)-WEEKDAY(DATE($S$1,W$1,8-$M69)))&gt;=1,IF($D69&gt;=3,DATE($S$1,W$1,1+7*($D69-1)-WEEKDAY(DATE($S$1,W$1,8-$M69))),DATE($S$1,W$1,1+7*($D69+1)-WEEKDAY(DATE($S$1,W$1,8-$M69)))),DATE($S$1,W$1,1+7*$D69)-WEEKDAY(DATE($S$1,W$1,8-$M69))),"")</f>
        <v>45406</v>
      </c>
      <c r="X69" s="30">
        <f>IFERROR(IF(COUNTIF('Holiday Dates'!$A:$A,DATE($S$1,X$1,1+7*$D69)-WEEKDAY(DATE($S$1,X$1,8-$M69)))&gt;=1,IF($D69&gt;=3,DATE($S$1,X$1,1+7*($D69-1)-WEEKDAY(DATE($S$1,X$1,8-$M69))),DATE($S$1,X$1,1+7*($D69+1)-WEEKDAY(DATE($S$1,X$1,8-$M69)))),DATE($S$1,X$1,1+7*$D69)-WEEKDAY(DATE($S$1,X$1,8-$M69))),"")</f>
        <v>45434</v>
      </c>
      <c r="Y69" s="30">
        <f>IFERROR(IF(COUNTIF('Holiday Dates'!$A:$A,DATE($S$1,Y$1,1+7*$D69)-WEEKDAY(DATE($S$1,Y$1,8-$M69)))&gt;=1,IF($D69&gt;=3,DATE($S$1,Y$1,1+7*($D69-1)-WEEKDAY(DATE($S$1,Y$1,8-$M69))),DATE($S$1,Y$1,1+7*($D69+1)-WEEKDAY(DATE($S$1,Y$1,8-$M69)))),DATE($S$1,Y$1,1+7*$D69)-WEEKDAY(DATE($S$1,Y$1,8-$M69))),"")</f>
        <v>45469</v>
      </c>
      <c r="Z69" s="30">
        <f>IFERROR(IF(COUNTIF('Holiday Dates'!$A:$A,DATE($S$1,Z$1,1+7*$D69)-WEEKDAY(DATE($S$1,Z$1,8-$M69)))&gt;=1,IF($D69&gt;=3,DATE($S$1,Z$1,1+7*($D69-1)-WEEKDAY(DATE($S$1,Z$1,8-$M69))),DATE($S$1,Z$1,1+7*($D69+1)-WEEKDAY(DATE($S$1,Z$1,8-$M69)))),DATE($S$1,Z$1,1+7*$D69)-WEEKDAY(DATE($S$1,Z$1,8-$M69))),"")</f>
        <v>45497</v>
      </c>
    </row>
    <row r="70" spans="1:26" customFormat="1" ht="15" customHeight="1" x14ac:dyDescent="0.25">
      <c r="A70" s="3">
        <v>770067</v>
      </c>
      <c r="B70" s="1" t="s">
        <v>641</v>
      </c>
      <c r="C70" s="1" t="str">
        <f>VLOOKUP($A70,[1]Sheet_One!$B:$W,7,FALSE)</f>
        <v>COLUMBIA</v>
      </c>
      <c r="D70" s="10">
        <f>IFERROR(VLOOKUP(A70,[2]Sheet1!$A:$AA,27,FALSE),"")</f>
        <v>3</v>
      </c>
      <c r="E70" s="1"/>
      <c r="F70" s="3" t="str">
        <f>VLOOKUP($A70,[1]Sheet_One!$B:$W,6,FALSE)</f>
        <v>3 SCHOOLHOUSE RD</v>
      </c>
      <c r="G70" s="3" t="str">
        <f>VLOOKUP($A70,[1]Sheet_One!$B:$W,7,FALSE)</f>
        <v>COLUMBIA</v>
      </c>
      <c r="H70" s="3" t="str">
        <f>VLOOKUP($A70,[1]Sheet_One!$B:$W,8,FALSE)</f>
        <v>CT</v>
      </c>
      <c r="I70" s="3" t="str">
        <f>VLOOKUP($A70,[1]Sheet_One!$B:$W,9,FALSE)</f>
        <v>06237</v>
      </c>
      <c r="J70" s="47">
        <f>IFERROR(VLOOKUP(A70,'[3]KPI Trend by Chain - 171 or 173'!$A:$E,5,FALSE),VLOOKUP(A70,'[4]KPI Trend by Chain - 171 '!$A:$E,5,FALSE))</f>
        <v>32</v>
      </c>
      <c r="K70" s="4" t="str">
        <f>IFERROR(VLOOKUP(A70,'Location Substitution table'!B:D,3,FALSE),"")</f>
        <v/>
      </c>
      <c r="L70" s="9" t="str">
        <f>IFERROR(VLOOKUP($A70,[1]Sheet_One!$B:$W,5,FALSE),"")</f>
        <v>W</v>
      </c>
      <c r="M70" s="9">
        <f>IFERROR(MATCH(L70,{"U","M","T","W","R","F","S"},0),"")</f>
        <v>4</v>
      </c>
      <c r="N70" s="26">
        <f>IFERROR(IF(COUNTIF('Holiday Dates'!$A:$A,DATE($M$1,N$1,1+7*$D70)-WEEKDAY(DATE($M$1,N$1,8-$M70)))&gt;=1,IF($D70&gt;=3,DATE($M$1,N$1,1+7*($D70-1)-WEEKDAY(DATE($M$1,N$1,8-$M70))),DATE($M$1,N$1,1+7*($D70+1)-WEEKDAY(DATE($M$1,N$1,8-$M70)))),DATE($M$1,N$1,1+7*$D70)-WEEKDAY(DATE($M$1,N$1,8-$M70))),"")</f>
        <v>45154</v>
      </c>
      <c r="O70" s="26">
        <f>IFERROR(IF(COUNTIF('Holiday Dates'!$A:$A,DATE($M$1,O$1,1+7*$D70)-WEEKDAY(DATE($M$1,O$1,8-$M70)))&gt;=1,IF($D70&gt;=3,DATE($M$1,O$1,1+7*($D70-1)-WEEKDAY(DATE($M$1,O$1,8-$M70))),DATE($M$1,O$1,1+7*($D70+1)-WEEKDAY(DATE($M$1,O$1,8-$M70)))),DATE($M$1,O$1,1+7*$D70)-WEEKDAY(DATE($M$1,O$1,8-$M70))),"")</f>
        <v>45189</v>
      </c>
      <c r="P70" s="26">
        <f>IFERROR(IF(COUNTIF('Holiday Dates'!$A:$A,DATE($M$1,P$1,1+7*$D70)-WEEKDAY(DATE($M$1,P$1,8-$M70)))&gt;=1,IF($D70&gt;=3,DATE($M$1,P$1,1+7*($D70-1)-WEEKDAY(DATE($M$1,P$1,8-$M70))),DATE($M$1,P$1,1+7*($D70+1)-WEEKDAY(DATE($M$1,P$1,8-$M70)))),DATE($M$1,P$1,1+7*$D70)-WEEKDAY(DATE($M$1,P$1,8-$M70))),"")</f>
        <v>45217</v>
      </c>
      <c r="Q70" s="26">
        <f>IFERROR(IF(COUNTIF('Holiday Dates'!$A:$A,DATE($M$1,Q$1,1+7*$D70)-WEEKDAY(DATE($M$1,Q$1,8-$M70)))&gt;=1,IF($D70&gt;=3,DATE($M$1,Q$1,1+7*($D70-1)-WEEKDAY(DATE($M$1,Q$1,8-$M70))),DATE($M$1,Q$1,1+7*($D70+1)-WEEKDAY(DATE($M$1,Q$1,8-$M70)))),DATE($M$1,Q$1,1+7*$D70)-WEEKDAY(DATE($M$1,Q$1,8-$M70))),"")</f>
        <v>45245</v>
      </c>
      <c r="R70" s="26">
        <f>IFERROR(IF(COUNTIF('Holiday Dates'!$A:$A,DATE($M$1,R$1,1+7*$D70)-WEEKDAY(DATE($M$1,R$1,8-$M70)))&gt;=1,IF($D70&gt;=3,DATE($M$1,R$1,1+7*($D70-1)-WEEKDAY(DATE($M$1,R$1,8-$M70))),DATE($M$1,R$1,1+7*($D70+1)-WEEKDAY(DATE($M$1,R$1,8-$M70)))),DATE($M$1,R$1,1+7*$D70)-WEEKDAY(DATE($M$1,R$1,8-$M70))),"")</f>
        <v>45280</v>
      </c>
      <c r="S70" s="30"/>
      <c r="T70" s="30">
        <f>IFERROR(IF(COUNTIF('Holiday Dates'!$A:$A,DATE($S$1,T$1,1+7*$D70)-WEEKDAY(DATE($S$1,T$1,8-$M70)))&gt;=1,IF($D70&gt;=3,DATE($S$1,T$1,1+7*($D70-1)-WEEKDAY(DATE($S$1,T$1,8-$M70))),DATE($S$1,T$1,1+7*($D70+1)-WEEKDAY(DATE($S$1,T$1,8-$M70)))),DATE($S$1,T$1,1+7*$D70)-WEEKDAY(DATE($S$1,T$1,8-$M70))),"")</f>
        <v>45308</v>
      </c>
      <c r="U70" s="30">
        <f>IFERROR(IF(COUNTIF('Holiday Dates'!$A:$A,DATE($S$1,U$1,1+7*$D70)-WEEKDAY(DATE($S$1,U$1,8-$M70)))&gt;=1,IF($D70&gt;=3,DATE($S$1,U$1,1+7*($D70-1)-WEEKDAY(DATE($S$1,U$1,8-$M70))),DATE($S$1,U$1,1+7*($D70+1)-WEEKDAY(DATE($S$1,U$1,8-$M70)))),DATE($S$1,U$1,1+7*$D70)-WEEKDAY(DATE($S$1,U$1,8-$M70))),"")</f>
        <v>45336</v>
      </c>
      <c r="V70" s="30">
        <f>IFERROR(IF(COUNTIF('Holiday Dates'!$A:$A,DATE($S$1,V$1,1+7*$D70)-WEEKDAY(DATE($S$1,V$1,8-$M70)))&gt;=1,IF($D70&gt;=3,DATE($S$1,V$1,1+7*($D70-1)-WEEKDAY(DATE($S$1,V$1,8-$M70))),DATE($S$1,V$1,1+7*($D70+1)-WEEKDAY(DATE($S$1,V$1,8-$M70)))),DATE($S$1,V$1,1+7*$D70)-WEEKDAY(DATE($S$1,V$1,8-$M70))),"")</f>
        <v>45371</v>
      </c>
      <c r="W70" s="30">
        <f>IFERROR(IF(COUNTIF('Holiday Dates'!$A:$A,DATE($S$1,W$1,1+7*$D70)-WEEKDAY(DATE($S$1,W$1,8-$M70)))&gt;=1,IF($D70&gt;=3,DATE($S$1,W$1,1+7*($D70-1)-WEEKDAY(DATE($S$1,W$1,8-$M70))),DATE($S$1,W$1,1+7*($D70+1)-WEEKDAY(DATE($S$1,W$1,8-$M70)))),DATE($S$1,W$1,1+7*$D70)-WEEKDAY(DATE($S$1,W$1,8-$M70))),"")</f>
        <v>45399</v>
      </c>
      <c r="X70" s="30">
        <f>IFERROR(IF(COUNTIF('Holiday Dates'!$A:$A,DATE($S$1,X$1,1+7*$D70)-WEEKDAY(DATE($S$1,X$1,8-$M70)))&gt;=1,IF($D70&gt;=3,DATE($S$1,X$1,1+7*($D70-1)-WEEKDAY(DATE($S$1,X$1,8-$M70))),DATE($S$1,X$1,1+7*($D70+1)-WEEKDAY(DATE($S$1,X$1,8-$M70)))),DATE($S$1,X$1,1+7*$D70)-WEEKDAY(DATE($S$1,X$1,8-$M70))),"")</f>
        <v>45427</v>
      </c>
      <c r="Y70" s="30">
        <f>IFERROR(IF(COUNTIF('Holiday Dates'!$A:$A,DATE($S$1,Y$1,1+7*$D70)-WEEKDAY(DATE($S$1,Y$1,8-$M70)))&gt;=1,IF($D70&gt;=3,DATE($S$1,Y$1,1+7*($D70-1)-WEEKDAY(DATE($S$1,Y$1,8-$M70))),DATE($S$1,Y$1,1+7*($D70+1)-WEEKDAY(DATE($S$1,Y$1,8-$M70)))),DATE($S$1,Y$1,1+7*$D70)-WEEKDAY(DATE($S$1,Y$1,8-$M70))),"")</f>
        <v>45455</v>
      </c>
      <c r="Z70" s="30">
        <f>IFERROR(IF(COUNTIF('Holiday Dates'!$A:$A,DATE($S$1,Z$1,1+7*$D70)-WEEKDAY(DATE($S$1,Z$1,8-$M70)))&gt;=1,IF($D70&gt;=3,DATE($S$1,Z$1,1+7*($D70-1)-WEEKDAY(DATE($S$1,Z$1,8-$M70))),DATE($S$1,Z$1,1+7*($D70+1)-WEEKDAY(DATE($S$1,Z$1,8-$M70)))),DATE($S$1,Z$1,1+7*$D70)-WEEKDAY(DATE($S$1,Z$1,8-$M70))),"")</f>
        <v>45490</v>
      </c>
    </row>
    <row r="71" spans="1:26" customFormat="1" ht="15" customHeight="1" x14ac:dyDescent="0.25">
      <c r="A71" s="3">
        <v>770068</v>
      </c>
      <c r="B71" s="1" t="s">
        <v>642</v>
      </c>
      <c r="C71" s="1" t="str">
        <f>VLOOKUP($A71,[1]Sheet_One!$B:$W,7,FALSE)</f>
        <v>COVENTRY</v>
      </c>
      <c r="D71" s="10">
        <v>3</v>
      </c>
      <c r="E71" s="1"/>
      <c r="F71" s="3" t="str">
        <f>VLOOKUP($A71,[1]Sheet_One!$B:$W,6,FALSE)</f>
        <v>1776 MAIN ST</v>
      </c>
      <c r="G71" s="3" t="str">
        <f>VLOOKUP($A71,[1]Sheet_One!$B:$W,7,FALSE)</f>
        <v>COVENTRY</v>
      </c>
      <c r="H71" s="3" t="str">
        <f>VLOOKUP($A71,[1]Sheet_One!$B:$W,8,FALSE)</f>
        <v>CT</v>
      </c>
      <c r="I71" s="3" t="str">
        <f>VLOOKUP($A71,[1]Sheet_One!$B:$W,9,FALSE)</f>
        <v>06238</v>
      </c>
      <c r="J71" s="47">
        <f>IFERROR(VLOOKUP(A71,'[3]KPI Trend by Chain - 171 or 173'!$A:$E,5,FALSE),VLOOKUP(A71,'[4]KPI Trend by Chain - 171 '!$A:$E,5,FALSE))</f>
        <v>20</v>
      </c>
      <c r="K71" s="4">
        <f>IFERROR(VLOOKUP(A71,'Location Substitution table'!B:D,3,FALSE),"")</f>
        <v>261060</v>
      </c>
      <c r="L71" s="9" t="str">
        <f>IFERROR(VLOOKUP($A71,[1]Sheet_One!$B:$W,5,FALSE),"")</f>
        <v>W</v>
      </c>
      <c r="M71" s="9">
        <f>IFERROR(MATCH(L71,{"U","M","T","W","R","F","S"},0),"")</f>
        <v>4</v>
      </c>
      <c r="N71" s="26">
        <f>IFERROR(IF(COUNTIF('Holiday Dates'!$A:$A,DATE($M$1,N$1,1+7*$D71)-WEEKDAY(DATE($M$1,N$1,8-$M71)))&gt;=1,IF($D71&gt;=3,DATE($M$1,N$1,1+7*($D71-1)-WEEKDAY(DATE($M$1,N$1,8-$M71))),DATE($M$1,N$1,1+7*($D71+1)-WEEKDAY(DATE($M$1,N$1,8-$M71)))),DATE($M$1,N$1,1+7*$D71)-WEEKDAY(DATE($M$1,N$1,8-$M71))),"")</f>
        <v>45154</v>
      </c>
      <c r="O71" s="26">
        <f>IFERROR(IF(COUNTIF('Holiday Dates'!$A:$A,DATE($M$1,O$1,1+7*$D71)-WEEKDAY(DATE($M$1,O$1,8-$M71)))&gt;=1,IF($D71&gt;=3,DATE($M$1,O$1,1+7*($D71-1)-WEEKDAY(DATE($M$1,O$1,8-$M71))),DATE($M$1,O$1,1+7*($D71+1)-WEEKDAY(DATE($M$1,O$1,8-$M71)))),DATE($M$1,O$1,1+7*$D71)-WEEKDAY(DATE($M$1,O$1,8-$M71))),"")</f>
        <v>45189</v>
      </c>
      <c r="P71" s="26">
        <f>IFERROR(IF(COUNTIF('Holiday Dates'!$A:$A,DATE($M$1,P$1,1+7*$D71)-WEEKDAY(DATE($M$1,P$1,8-$M71)))&gt;=1,IF($D71&gt;=3,DATE($M$1,P$1,1+7*($D71-1)-WEEKDAY(DATE($M$1,P$1,8-$M71))),DATE($M$1,P$1,1+7*($D71+1)-WEEKDAY(DATE($M$1,P$1,8-$M71)))),DATE($M$1,P$1,1+7*$D71)-WEEKDAY(DATE($M$1,P$1,8-$M71))),"")</f>
        <v>45217</v>
      </c>
      <c r="Q71" s="26">
        <f>IFERROR(IF(COUNTIF('Holiday Dates'!$A:$A,DATE($M$1,Q$1,1+7*$D71)-WEEKDAY(DATE($M$1,Q$1,8-$M71)))&gt;=1,IF($D71&gt;=3,DATE($M$1,Q$1,1+7*($D71-1)-WEEKDAY(DATE($M$1,Q$1,8-$M71))),DATE($M$1,Q$1,1+7*($D71+1)-WEEKDAY(DATE($M$1,Q$1,8-$M71)))),DATE($M$1,Q$1,1+7*$D71)-WEEKDAY(DATE($M$1,Q$1,8-$M71))),"")</f>
        <v>45245</v>
      </c>
      <c r="R71" s="26">
        <f>IFERROR(IF(COUNTIF('Holiday Dates'!$A:$A,DATE($M$1,R$1,1+7*$D71)-WEEKDAY(DATE($M$1,R$1,8-$M71)))&gt;=1,IF($D71&gt;=3,DATE($M$1,R$1,1+7*($D71-1)-WEEKDAY(DATE($M$1,R$1,8-$M71))),DATE($M$1,R$1,1+7*($D71+1)-WEEKDAY(DATE($M$1,R$1,8-$M71)))),DATE($M$1,R$1,1+7*$D71)-WEEKDAY(DATE($M$1,R$1,8-$M71))),"")</f>
        <v>45280</v>
      </c>
      <c r="S71" s="30"/>
      <c r="T71" s="30">
        <f>IFERROR(IF(COUNTIF('Holiday Dates'!$A:$A,DATE($S$1,T$1,1+7*$D71)-WEEKDAY(DATE($S$1,T$1,8-$M71)))&gt;=1,IF($D71&gt;=3,DATE($S$1,T$1,1+7*($D71-1)-WEEKDAY(DATE($S$1,T$1,8-$M71))),DATE($S$1,T$1,1+7*($D71+1)-WEEKDAY(DATE($S$1,T$1,8-$M71)))),DATE($S$1,T$1,1+7*$D71)-WEEKDAY(DATE($S$1,T$1,8-$M71))),"")</f>
        <v>45308</v>
      </c>
      <c r="U71" s="30">
        <f>IFERROR(IF(COUNTIF('Holiday Dates'!$A:$A,DATE($S$1,U$1,1+7*$D71)-WEEKDAY(DATE($S$1,U$1,8-$M71)))&gt;=1,IF($D71&gt;=3,DATE($S$1,U$1,1+7*($D71-1)-WEEKDAY(DATE($S$1,U$1,8-$M71))),DATE($S$1,U$1,1+7*($D71+1)-WEEKDAY(DATE($S$1,U$1,8-$M71)))),DATE($S$1,U$1,1+7*$D71)-WEEKDAY(DATE($S$1,U$1,8-$M71))),"")</f>
        <v>45336</v>
      </c>
      <c r="V71" s="30">
        <f>IFERROR(IF(COUNTIF('Holiday Dates'!$A:$A,DATE($S$1,V$1,1+7*$D71)-WEEKDAY(DATE($S$1,V$1,8-$M71)))&gt;=1,IF($D71&gt;=3,DATE($S$1,V$1,1+7*($D71-1)-WEEKDAY(DATE($S$1,V$1,8-$M71))),DATE($S$1,V$1,1+7*($D71+1)-WEEKDAY(DATE($S$1,V$1,8-$M71)))),DATE($S$1,V$1,1+7*$D71)-WEEKDAY(DATE($S$1,V$1,8-$M71))),"")</f>
        <v>45371</v>
      </c>
      <c r="W71" s="30">
        <f>IFERROR(IF(COUNTIF('Holiday Dates'!$A:$A,DATE($S$1,W$1,1+7*$D71)-WEEKDAY(DATE($S$1,W$1,8-$M71)))&gt;=1,IF($D71&gt;=3,DATE($S$1,W$1,1+7*($D71-1)-WEEKDAY(DATE($S$1,W$1,8-$M71))),DATE($S$1,W$1,1+7*($D71+1)-WEEKDAY(DATE($S$1,W$1,8-$M71)))),DATE($S$1,W$1,1+7*$D71)-WEEKDAY(DATE($S$1,W$1,8-$M71))),"")</f>
        <v>45399</v>
      </c>
      <c r="X71" s="30">
        <f>IFERROR(IF(COUNTIF('Holiday Dates'!$A:$A,DATE($S$1,X$1,1+7*$D71)-WEEKDAY(DATE($S$1,X$1,8-$M71)))&gt;=1,IF($D71&gt;=3,DATE($S$1,X$1,1+7*($D71-1)-WEEKDAY(DATE($S$1,X$1,8-$M71))),DATE($S$1,X$1,1+7*($D71+1)-WEEKDAY(DATE($S$1,X$1,8-$M71)))),DATE($S$1,X$1,1+7*$D71)-WEEKDAY(DATE($S$1,X$1,8-$M71))),"")</f>
        <v>45427</v>
      </c>
      <c r="Y71" s="30">
        <f>IFERROR(IF(COUNTIF('Holiday Dates'!$A:$A,DATE($S$1,Y$1,1+7*$D71)-WEEKDAY(DATE($S$1,Y$1,8-$M71)))&gt;=1,IF($D71&gt;=3,DATE($S$1,Y$1,1+7*($D71-1)-WEEKDAY(DATE($S$1,Y$1,8-$M71))),DATE($S$1,Y$1,1+7*($D71+1)-WEEKDAY(DATE($S$1,Y$1,8-$M71)))),DATE($S$1,Y$1,1+7*$D71)-WEEKDAY(DATE($S$1,Y$1,8-$M71))),"")</f>
        <v>45455</v>
      </c>
      <c r="Z71" s="30">
        <f>IFERROR(IF(COUNTIF('Holiday Dates'!$A:$A,DATE($S$1,Z$1,1+7*$D71)-WEEKDAY(DATE($S$1,Z$1,8-$M71)))&gt;=1,IF($D71&gt;=3,DATE($S$1,Z$1,1+7*($D71-1)-WEEKDAY(DATE($S$1,Z$1,8-$M71))),DATE($S$1,Z$1,1+7*($D71+1)-WEEKDAY(DATE($S$1,Z$1,8-$M71)))),DATE($S$1,Z$1,1+7*$D71)-WEEKDAY(DATE($S$1,Z$1,8-$M71))),"")</f>
        <v>45490</v>
      </c>
    </row>
    <row r="72" spans="1:26" customFormat="1" ht="15" customHeight="1" x14ac:dyDescent="0.25">
      <c r="A72" s="3">
        <v>770069</v>
      </c>
      <c r="B72" s="1" t="s">
        <v>643</v>
      </c>
      <c r="C72" s="1" t="str">
        <f>VLOOKUP($A72,[1]Sheet_One!$B:$W,7,FALSE)</f>
        <v>COVENTRY</v>
      </c>
      <c r="D72" s="10">
        <f>IFERROR(VLOOKUP(A72,[2]Sheet1!$A:$AA,27,FALSE),"")</f>
        <v>3</v>
      </c>
      <c r="E72" s="1"/>
      <c r="F72" s="3" t="str">
        <f>VLOOKUP($A72,[1]Sheet_One!$B:$W,6,FALSE)</f>
        <v>3453 MAIN ST</v>
      </c>
      <c r="G72" s="3" t="str">
        <f>VLOOKUP($A72,[1]Sheet_One!$B:$W,7,FALSE)</f>
        <v>COVENTRY</v>
      </c>
      <c r="H72" s="3" t="str">
        <f>VLOOKUP($A72,[1]Sheet_One!$B:$W,8,FALSE)</f>
        <v>CT</v>
      </c>
      <c r="I72" s="3" t="str">
        <f>VLOOKUP($A72,[1]Sheet_One!$B:$W,9,FALSE)</f>
        <v>06238</v>
      </c>
      <c r="J72" s="47">
        <f>IFERROR(VLOOKUP(A72,'[3]KPI Trend by Chain - 171 or 173'!$A:$E,5,FALSE),VLOOKUP(A72,'[4]KPI Trend by Chain - 171 '!$A:$E,5,FALSE))</f>
        <v>16.375</v>
      </c>
      <c r="K72" s="4">
        <f>IFERROR(VLOOKUP(A72,'Location Substitution table'!B:D,3,FALSE),"")</f>
        <v>261062</v>
      </c>
      <c r="L72" s="9" t="str">
        <f>IFERROR(VLOOKUP($A72,[1]Sheet_One!$B:$W,5,FALSE),"")</f>
        <v>W</v>
      </c>
      <c r="M72" s="9">
        <f>IFERROR(MATCH(L72,{"U","M","T","W","R","F","S"},0),"")</f>
        <v>4</v>
      </c>
      <c r="N72" s="26">
        <f>IFERROR(IF(COUNTIF('Holiday Dates'!$A:$A,DATE($M$1,N$1,1+7*$D72)-WEEKDAY(DATE($M$1,N$1,8-$M72)))&gt;=1,IF($D72&gt;=3,DATE($M$1,N$1,1+7*($D72-1)-WEEKDAY(DATE($M$1,N$1,8-$M72))),DATE($M$1,N$1,1+7*($D72+1)-WEEKDAY(DATE($M$1,N$1,8-$M72)))),DATE($M$1,N$1,1+7*$D72)-WEEKDAY(DATE($M$1,N$1,8-$M72))),"")</f>
        <v>45154</v>
      </c>
      <c r="O72" s="26">
        <f>IFERROR(IF(COUNTIF('Holiday Dates'!$A:$A,DATE($M$1,O$1,1+7*$D72)-WEEKDAY(DATE($M$1,O$1,8-$M72)))&gt;=1,IF($D72&gt;=3,DATE($M$1,O$1,1+7*($D72-1)-WEEKDAY(DATE($M$1,O$1,8-$M72))),DATE($M$1,O$1,1+7*($D72+1)-WEEKDAY(DATE($M$1,O$1,8-$M72)))),DATE($M$1,O$1,1+7*$D72)-WEEKDAY(DATE($M$1,O$1,8-$M72))),"")</f>
        <v>45189</v>
      </c>
      <c r="P72" s="26">
        <f>IFERROR(IF(COUNTIF('Holiday Dates'!$A:$A,DATE($M$1,P$1,1+7*$D72)-WEEKDAY(DATE($M$1,P$1,8-$M72)))&gt;=1,IF($D72&gt;=3,DATE($M$1,P$1,1+7*($D72-1)-WEEKDAY(DATE($M$1,P$1,8-$M72))),DATE($M$1,P$1,1+7*($D72+1)-WEEKDAY(DATE($M$1,P$1,8-$M72)))),DATE($M$1,P$1,1+7*$D72)-WEEKDAY(DATE($M$1,P$1,8-$M72))),"")</f>
        <v>45217</v>
      </c>
      <c r="Q72" s="26">
        <f>IFERROR(IF(COUNTIF('Holiday Dates'!$A:$A,DATE($M$1,Q$1,1+7*$D72)-WEEKDAY(DATE($M$1,Q$1,8-$M72)))&gt;=1,IF($D72&gt;=3,DATE($M$1,Q$1,1+7*($D72-1)-WEEKDAY(DATE($M$1,Q$1,8-$M72))),DATE($M$1,Q$1,1+7*($D72+1)-WEEKDAY(DATE($M$1,Q$1,8-$M72)))),DATE($M$1,Q$1,1+7*$D72)-WEEKDAY(DATE($M$1,Q$1,8-$M72))),"")</f>
        <v>45245</v>
      </c>
      <c r="R72" s="26">
        <f>IFERROR(IF(COUNTIF('Holiday Dates'!$A:$A,DATE($M$1,R$1,1+7*$D72)-WEEKDAY(DATE($M$1,R$1,8-$M72)))&gt;=1,IF($D72&gt;=3,DATE($M$1,R$1,1+7*($D72-1)-WEEKDAY(DATE($M$1,R$1,8-$M72))),DATE($M$1,R$1,1+7*($D72+1)-WEEKDAY(DATE($M$1,R$1,8-$M72)))),DATE($M$1,R$1,1+7*$D72)-WEEKDAY(DATE($M$1,R$1,8-$M72))),"")</f>
        <v>45280</v>
      </c>
      <c r="S72" s="30"/>
      <c r="T72" s="30">
        <f>IFERROR(IF(COUNTIF('Holiday Dates'!$A:$A,DATE($S$1,T$1,1+7*$D72)-WEEKDAY(DATE($S$1,T$1,8-$M72)))&gt;=1,IF($D72&gt;=3,DATE($S$1,T$1,1+7*($D72-1)-WEEKDAY(DATE($S$1,T$1,8-$M72))),DATE($S$1,T$1,1+7*($D72+1)-WEEKDAY(DATE($S$1,T$1,8-$M72)))),DATE($S$1,T$1,1+7*$D72)-WEEKDAY(DATE($S$1,T$1,8-$M72))),"")</f>
        <v>45308</v>
      </c>
      <c r="U72" s="30">
        <f>IFERROR(IF(COUNTIF('Holiday Dates'!$A:$A,DATE($S$1,U$1,1+7*$D72)-WEEKDAY(DATE($S$1,U$1,8-$M72)))&gt;=1,IF($D72&gt;=3,DATE($S$1,U$1,1+7*($D72-1)-WEEKDAY(DATE($S$1,U$1,8-$M72))),DATE($S$1,U$1,1+7*($D72+1)-WEEKDAY(DATE($S$1,U$1,8-$M72)))),DATE($S$1,U$1,1+7*$D72)-WEEKDAY(DATE($S$1,U$1,8-$M72))),"")</f>
        <v>45336</v>
      </c>
      <c r="V72" s="30">
        <f>IFERROR(IF(COUNTIF('Holiday Dates'!$A:$A,DATE($S$1,V$1,1+7*$D72)-WEEKDAY(DATE($S$1,V$1,8-$M72)))&gt;=1,IF($D72&gt;=3,DATE($S$1,V$1,1+7*($D72-1)-WEEKDAY(DATE($S$1,V$1,8-$M72))),DATE($S$1,V$1,1+7*($D72+1)-WEEKDAY(DATE($S$1,V$1,8-$M72)))),DATE($S$1,V$1,1+7*$D72)-WEEKDAY(DATE($S$1,V$1,8-$M72))),"")</f>
        <v>45371</v>
      </c>
      <c r="W72" s="30">
        <f>IFERROR(IF(COUNTIF('Holiday Dates'!$A:$A,DATE($S$1,W$1,1+7*$D72)-WEEKDAY(DATE($S$1,W$1,8-$M72)))&gt;=1,IF($D72&gt;=3,DATE($S$1,W$1,1+7*($D72-1)-WEEKDAY(DATE($S$1,W$1,8-$M72))),DATE($S$1,W$1,1+7*($D72+1)-WEEKDAY(DATE($S$1,W$1,8-$M72)))),DATE($S$1,W$1,1+7*$D72)-WEEKDAY(DATE($S$1,W$1,8-$M72))),"")</f>
        <v>45399</v>
      </c>
      <c r="X72" s="30">
        <f>IFERROR(IF(COUNTIF('Holiday Dates'!$A:$A,DATE($S$1,X$1,1+7*$D72)-WEEKDAY(DATE($S$1,X$1,8-$M72)))&gt;=1,IF($D72&gt;=3,DATE($S$1,X$1,1+7*($D72-1)-WEEKDAY(DATE($S$1,X$1,8-$M72))),DATE($S$1,X$1,1+7*($D72+1)-WEEKDAY(DATE($S$1,X$1,8-$M72)))),DATE($S$1,X$1,1+7*$D72)-WEEKDAY(DATE($S$1,X$1,8-$M72))),"")</f>
        <v>45427</v>
      </c>
      <c r="Y72" s="30">
        <f>IFERROR(IF(COUNTIF('Holiday Dates'!$A:$A,DATE($S$1,Y$1,1+7*$D72)-WEEKDAY(DATE($S$1,Y$1,8-$M72)))&gt;=1,IF($D72&gt;=3,DATE($S$1,Y$1,1+7*($D72-1)-WEEKDAY(DATE($S$1,Y$1,8-$M72))),DATE($S$1,Y$1,1+7*($D72+1)-WEEKDAY(DATE($S$1,Y$1,8-$M72)))),DATE($S$1,Y$1,1+7*$D72)-WEEKDAY(DATE($S$1,Y$1,8-$M72))),"")</f>
        <v>45455</v>
      </c>
      <c r="Z72" s="30">
        <f>IFERROR(IF(COUNTIF('Holiday Dates'!$A:$A,DATE($S$1,Z$1,1+7*$D72)-WEEKDAY(DATE($S$1,Z$1,8-$M72)))&gt;=1,IF($D72&gt;=3,DATE($S$1,Z$1,1+7*($D72-1)-WEEKDAY(DATE($S$1,Z$1,8-$M72))),DATE($S$1,Z$1,1+7*($D72+1)-WEEKDAY(DATE($S$1,Z$1,8-$M72)))),DATE($S$1,Z$1,1+7*$D72)-WEEKDAY(DATE($S$1,Z$1,8-$M72))),"")</f>
        <v>45490</v>
      </c>
    </row>
    <row r="73" spans="1:26" customFormat="1" ht="15" customHeight="1" x14ac:dyDescent="0.25">
      <c r="A73" s="3">
        <v>770070</v>
      </c>
      <c r="B73" s="1" t="s">
        <v>644</v>
      </c>
      <c r="C73" s="1" t="str">
        <f>VLOOKUP($A73,[1]Sheet_One!$B:$W,7,FALSE)</f>
        <v>COVENTRY</v>
      </c>
      <c r="D73" s="10">
        <v>1</v>
      </c>
      <c r="E73" s="1"/>
      <c r="F73" s="3" t="str">
        <f>VLOOKUP($A73,[1]Sheet_One!$B:$W,6,FALSE)</f>
        <v>78 RIPLEY HILL RD</v>
      </c>
      <c r="G73" s="3" t="str">
        <f>VLOOKUP($A73,[1]Sheet_One!$B:$W,7,FALSE)</f>
        <v>COVENTRY</v>
      </c>
      <c r="H73" s="3" t="str">
        <f>VLOOKUP($A73,[1]Sheet_One!$B:$W,8,FALSE)</f>
        <v>CT</v>
      </c>
      <c r="I73" s="3" t="str">
        <f>VLOOKUP($A73,[1]Sheet_One!$B:$W,9,FALSE)</f>
        <v>06238</v>
      </c>
      <c r="J73" s="47">
        <f>IFERROR(VLOOKUP(A73,'[3]KPI Trend by Chain - 171 or 173'!$A:$E,5,FALSE),VLOOKUP(A73,'[4]KPI Trend by Chain - 171 '!$A:$E,5,FALSE))</f>
        <v>15.2</v>
      </c>
      <c r="K73" s="4">
        <f>IFERROR(VLOOKUP(A73,'Location Substitution table'!B:D,3,FALSE),"")</f>
        <v>261059</v>
      </c>
      <c r="L73" s="9" t="str">
        <f>IFERROR(VLOOKUP($A73,[1]Sheet_One!$B:$W,5,FALSE),"")</f>
        <v>W</v>
      </c>
      <c r="M73" s="9">
        <f>IFERROR(MATCH(L73,{"U","M","T","W","R","F","S"},0),"")</f>
        <v>4</v>
      </c>
      <c r="N73" s="26">
        <f>IFERROR(IF(COUNTIF('Holiday Dates'!$A:$A,DATE($M$1,N$1,1+7*$D73)-WEEKDAY(DATE($M$1,N$1,8-$M73)))&gt;=1,IF($D73&gt;=3,DATE($M$1,N$1,1+7*($D73-1)-WEEKDAY(DATE($M$1,N$1,8-$M73))),DATE($M$1,N$1,1+7*($D73+1)-WEEKDAY(DATE($M$1,N$1,8-$M73)))),DATE($M$1,N$1,1+7*$D73)-WEEKDAY(DATE($M$1,N$1,8-$M73))),"")</f>
        <v>45140</v>
      </c>
      <c r="O73" s="26">
        <f>IFERROR(IF(COUNTIF('Holiday Dates'!$A:$A,DATE($M$1,O$1,1+7*$D73)-WEEKDAY(DATE($M$1,O$1,8-$M73)))&gt;=1,IF($D73&gt;=3,DATE($M$1,O$1,1+7*($D73-1)-WEEKDAY(DATE($M$1,O$1,8-$M73))),DATE($M$1,O$1,1+7*($D73+1)-WEEKDAY(DATE($M$1,O$1,8-$M73)))),DATE($M$1,O$1,1+7*$D73)-WEEKDAY(DATE($M$1,O$1,8-$M73))),"")</f>
        <v>45175</v>
      </c>
      <c r="P73" s="26">
        <f>IFERROR(IF(COUNTIF('Holiday Dates'!$A:$A,DATE($M$1,P$1,1+7*$D73)-WEEKDAY(DATE($M$1,P$1,8-$M73)))&gt;=1,IF($D73&gt;=3,DATE($M$1,P$1,1+7*($D73-1)-WEEKDAY(DATE($M$1,P$1,8-$M73))),DATE($M$1,P$1,1+7*($D73+1)-WEEKDAY(DATE($M$1,P$1,8-$M73)))),DATE($M$1,P$1,1+7*$D73)-WEEKDAY(DATE($M$1,P$1,8-$M73))),"")</f>
        <v>45203</v>
      </c>
      <c r="Q73" s="26">
        <f>IFERROR(IF(COUNTIF('Holiday Dates'!$A:$A,DATE($M$1,Q$1,1+7*$D73)-WEEKDAY(DATE($M$1,Q$1,8-$M73)))&gt;=1,IF($D73&gt;=3,DATE($M$1,Q$1,1+7*($D73-1)-WEEKDAY(DATE($M$1,Q$1,8-$M73))),DATE($M$1,Q$1,1+7*($D73+1)-WEEKDAY(DATE($M$1,Q$1,8-$M73)))),DATE($M$1,Q$1,1+7*$D73)-WEEKDAY(DATE($M$1,Q$1,8-$M73))),"")</f>
        <v>45231</v>
      </c>
      <c r="R73" s="26">
        <f>IFERROR(IF(COUNTIF('Holiday Dates'!$A:$A,DATE($M$1,R$1,1+7*$D73)-WEEKDAY(DATE($M$1,R$1,8-$M73)))&gt;=1,IF($D73&gt;=3,DATE($M$1,R$1,1+7*($D73-1)-WEEKDAY(DATE($M$1,R$1,8-$M73))),DATE($M$1,R$1,1+7*($D73+1)-WEEKDAY(DATE($M$1,R$1,8-$M73)))),DATE($M$1,R$1,1+7*$D73)-WEEKDAY(DATE($M$1,R$1,8-$M73))),"")</f>
        <v>45266</v>
      </c>
      <c r="S73" s="30"/>
      <c r="T73" s="30">
        <f>IFERROR(IF(COUNTIF('Holiday Dates'!$A:$A,DATE($S$1,T$1,1+7*$D73)-WEEKDAY(DATE($S$1,T$1,8-$M73)))&gt;=1,IF($D73&gt;=3,DATE($S$1,T$1,1+7*($D73-1)-WEEKDAY(DATE($S$1,T$1,8-$M73))),DATE($S$1,T$1,1+7*($D73+1)-WEEKDAY(DATE($S$1,T$1,8-$M73)))),DATE($S$1,T$1,1+7*$D73)-WEEKDAY(DATE($S$1,T$1,8-$M73))),"")</f>
        <v>45294</v>
      </c>
      <c r="U73" s="30">
        <f>IFERROR(IF(COUNTIF('Holiday Dates'!$A:$A,DATE($S$1,U$1,1+7*$D73)-WEEKDAY(DATE($S$1,U$1,8-$M73)))&gt;=1,IF($D73&gt;=3,DATE($S$1,U$1,1+7*($D73-1)-WEEKDAY(DATE($S$1,U$1,8-$M73))),DATE($S$1,U$1,1+7*($D73+1)-WEEKDAY(DATE($S$1,U$1,8-$M73)))),DATE($S$1,U$1,1+7*$D73)-WEEKDAY(DATE($S$1,U$1,8-$M73))),"")</f>
        <v>45329</v>
      </c>
      <c r="V73" s="30">
        <f>IFERROR(IF(COUNTIF('Holiday Dates'!$A:$A,DATE($S$1,V$1,1+7*$D73)-WEEKDAY(DATE($S$1,V$1,8-$M73)))&gt;=1,IF($D73&gt;=3,DATE($S$1,V$1,1+7*($D73-1)-WEEKDAY(DATE($S$1,V$1,8-$M73))),DATE($S$1,V$1,1+7*($D73+1)-WEEKDAY(DATE($S$1,V$1,8-$M73)))),DATE($S$1,V$1,1+7*$D73)-WEEKDAY(DATE($S$1,V$1,8-$M73))),"")</f>
        <v>45357</v>
      </c>
      <c r="W73" s="30">
        <f>IFERROR(IF(COUNTIF('Holiday Dates'!$A:$A,DATE($S$1,W$1,1+7*$D73)-WEEKDAY(DATE($S$1,W$1,8-$M73)))&gt;=1,IF($D73&gt;=3,DATE($S$1,W$1,1+7*($D73-1)-WEEKDAY(DATE($S$1,W$1,8-$M73))),DATE($S$1,W$1,1+7*($D73+1)-WEEKDAY(DATE($S$1,W$1,8-$M73)))),DATE($S$1,W$1,1+7*$D73)-WEEKDAY(DATE($S$1,W$1,8-$M73))),"")</f>
        <v>45385</v>
      </c>
      <c r="X73" s="30">
        <f>IFERROR(IF(COUNTIF('Holiday Dates'!$A:$A,DATE($S$1,X$1,1+7*$D73)-WEEKDAY(DATE($S$1,X$1,8-$M73)))&gt;=1,IF($D73&gt;=3,DATE($S$1,X$1,1+7*($D73-1)-WEEKDAY(DATE($S$1,X$1,8-$M73))),DATE($S$1,X$1,1+7*($D73+1)-WEEKDAY(DATE($S$1,X$1,8-$M73)))),DATE($S$1,X$1,1+7*$D73)-WEEKDAY(DATE($S$1,X$1,8-$M73))),"")</f>
        <v>45413</v>
      </c>
      <c r="Y73" s="30">
        <f>IFERROR(IF(COUNTIF('Holiday Dates'!$A:$A,DATE($S$1,Y$1,1+7*$D73)-WEEKDAY(DATE($S$1,Y$1,8-$M73)))&gt;=1,IF($D73&gt;=3,DATE($S$1,Y$1,1+7*($D73-1)-WEEKDAY(DATE($S$1,Y$1,8-$M73))),DATE($S$1,Y$1,1+7*($D73+1)-WEEKDAY(DATE($S$1,Y$1,8-$M73)))),DATE($S$1,Y$1,1+7*$D73)-WEEKDAY(DATE($S$1,Y$1,8-$M73))),"")</f>
        <v>45448</v>
      </c>
      <c r="Z73" s="30">
        <f>IFERROR(IF(COUNTIF('Holiday Dates'!$A:$A,DATE($S$1,Z$1,1+7*$D73)-WEEKDAY(DATE($S$1,Z$1,8-$M73)))&gt;=1,IF($D73&gt;=3,DATE($S$1,Z$1,1+7*($D73-1)-WEEKDAY(DATE($S$1,Z$1,8-$M73))),DATE($S$1,Z$1,1+7*($D73+1)-WEEKDAY(DATE($S$1,Z$1,8-$M73)))),DATE($S$1,Z$1,1+7*$D73)-WEEKDAY(DATE($S$1,Z$1,8-$M73))),"")</f>
        <v>45476</v>
      </c>
    </row>
    <row r="74" spans="1:26" customFormat="1" ht="15" customHeight="1" x14ac:dyDescent="0.25">
      <c r="A74" s="3">
        <v>770071</v>
      </c>
      <c r="B74" s="1" t="s">
        <v>1644</v>
      </c>
      <c r="C74" s="1" t="str">
        <f>VLOOKUP($A74,[1]Sheet_One!$B:$W,7,FALSE)</f>
        <v>COVENTRY</v>
      </c>
      <c r="D74" s="10">
        <f>IFERROR(VLOOKUP(A74,[2]Sheet1!$A:$AA,27,FALSE),"")</f>
        <v>1</v>
      </c>
      <c r="E74" s="1"/>
      <c r="F74" s="3" t="str">
        <f>VLOOKUP($A74,[1]Sheet_One!$B:$W,6,FALSE)</f>
        <v>227 CROSS ST</v>
      </c>
      <c r="G74" s="3" t="str">
        <f>VLOOKUP($A74,[1]Sheet_One!$B:$W,7,FALSE)</f>
        <v>COVENTRY</v>
      </c>
      <c r="H74" s="3" t="str">
        <f>VLOOKUP($A74,[1]Sheet_One!$B:$W,8,FALSE)</f>
        <v>CT</v>
      </c>
      <c r="I74" s="3" t="str">
        <f>VLOOKUP($A74,[1]Sheet_One!$B:$W,9,FALSE)</f>
        <v>06238</v>
      </c>
      <c r="J74" s="47">
        <f>IFERROR(VLOOKUP(A74,'[3]KPI Trend by Chain - 171 or 173'!$A:$E,5,FALSE),VLOOKUP(A74,'[4]KPI Trend by Chain - 171 '!$A:$E,5,FALSE))</f>
        <v>15.875</v>
      </c>
      <c r="K74" s="4">
        <f>IFERROR(VLOOKUP(A74,'Location Substitution table'!B:D,3,FALSE),"")</f>
        <v>261061</v>
      </c>
      <c r="L74" s="9" t="str">
        <f>IFERROR(VLOOKUP($A74,[1]Sheet_One!$B:$W,5,FALSE),"")</f>
        <v>W</v>
      </c>
      <c r="M74" s="9">
        <f>IFERROR(MATCH(L74,{"U","M","T","W","R","F","S"},0),"")</f>
        <v>4</v>
      </c>
      <c r="N74" s="26">
        <f>IFERROR(IF(COUNTIF('Holiday Dates'!$A:$A,DATE($M$1,N$1,1+7*$D74)-WEEKDAY(DATE($M$1,N$1,8-$M74)))&gt;=1,IF($D74&gt;=3,DATE($M$1,N$1,1+7*($D74-1)-WEEKDAY(DATE($M$1,N$1,8-$M74))),DATE($M$1,N$1,1+7*($D74+1)-WEEKDAY(DATE($M$1,N$1,8-$M74)))),DATE($M$1,N$1,1+7*$D74)-WEEKDAY(DATE($M$1,N$1,8-$M74))),"")</f>
        <v>45140</v>
      </c>
      <c r="O74" s="26">
        <f>IFERROR(IF(COUNTIF('Holiday Dates'!$A:$A,DATE($M$1,O$1,1+7*$D74)-WEEKDAY(DATE($M$1,O$1,8-$M74)))&gt;=1,IF($D74&gt;=3,DATE($M$1,O$1,1+7*($D74-1)-WEEKDAY(DATE($M$1,O$1,8-$M74))),DATE($M$1,O$1,1+7*($D74+1)-WEEKDAY(DATE($M$1,O$1,8-$M74)))),DATE($M$1,O$1,1+7*$D74)-WEEKDAY(DATE($M$1,O$1,8-$M74))),"")</f>
        <v>45175</v>
      </c>
      <c r="P74" s="26">
        <f>IFERROR(IF(COUNTIF('Holiday Dates'!$A:$A,DATE($M$1,P$1,1+7*$D74)-WEEKDAY(DATE($M$1,P$1,8-$M74)))&gt;=1,IF($D74&gt;=3,DATE($M$1,P$1,1+7*($D74-1)-WEEKDAY(DATE($M$1,P$1,8-$M74))),DATE($M$1,P$1,1+7*($D74+1)-WEEKDAY(DATE($M$1,P$1,8-$M74)))),DATE($M$1,P$1,1+7*$D74)-WEEKDAY(DATE($M$1,P$1,8-$M74))),"")</f>
        <v>45203</v>
      </c>
      <c r="Q74" s="26">
        <f>IFERROR(IF(COUNTIF('Holiday Dates'!$A:$A,DATE($M$1,Q$1,1+7*$D74)-WEEKDAY(DATE($M$1,Q$1,8-$M74)))&gt;=1,IF($D74&gt;=3,DATE($M$1,Q$1,1+7*($D74-1)-WEEKDAY(DATE($M$1,Q$1,8-$M74))),DATE($M$1,Q$1,1+7*($D74+1)-WEEKDAY(DATE($M$1,Q$1,8-$M74)))),DATE($M$1,Q$1,1+7*$D74)-WEEKDAY(DATE($M$1,Q$1,8-$M74))),"")</f>
        <v>45231</v>
      </c>
      <c r="R74" s="26">
        <f>IFERROR(IF(COUNTIF('Holiday Dates'!$A:$A,DATE($M$1,R$1,1+7*$D74)-WEEKDAY(DATE($M$1,R$1,8-$M74)))&gt;=1,IF($D74&gt;=3,DATE($M$1,R$1,1+7*($D74-1)-WEEKDAY(DATE($M$1,R$1,8-$M74))),DATE($M$1,R$1,1+7*($D74+1)-WEEKDAY(DATE($M$1,R$1,8-$M74)))),DATE($M$1,R$1,1+7*$D74)-WEEKDAY(DATE($M$1,R$1,8-$M74))),"")</f>
        <v>45266</v>
      </c>
      <c r="S74" s="30"/>
      <c r="T74" s="30">
        <f>IFERROR(IF(COUNTIF('Holiday Dates'!$A:$A,DATE($S$1,T$1,1+7*$D74)-WEEKDAY(DATE($S$1,T$1,8-$M74)))&gt;=1,IF($D74&gt;=3,DATE($S$1,T$1,1+7*($D74-1)-WEEKDAY(DATE($S$1,T$1,8-$M74))),DATE($S$1,T$1,1+7*($D74+1)-WEEKDAY(DATE($S$1,T$1,8-$M74)))),DATE($S$1,T$1,1+7*$D74)-WEEKDAY(DATE($S$1,T$1,8-$M74))),"")</f>
        <v>45294</v>
      </c>
      <c r="U74" s="30">
        <f>IFERROR(IF(COUNTIF('Holiday Dates'!$A:$A,DATE($S$1,U$1,1+7*$D74)-WEEKDAY(DATE($S$1,U$1,8-$M74)))&gt;=1,IF($D74&gt;=3,DATE($S$1,U$1,1+7*($D74-1)-WEEKDAY(DATE($S$1,U$1,8-$M74))),DATE($S$1,U$1,1+7*($D74+1)-WEEKDAY(DATE($S$1,U$1,8-$M74)))),DATE($S$1,U$1,1+7*$D74)-WEEKDAY(DATE($S$1,U$1,8-$M74))),"")</f>
        <v>45329</v>
      </c>
      <c r="V74" s="30">
        <f>IFERROR(IF(COUNTIF('Holiday Dates'!$A:$A,DATE($S$1,V$1,1+7*$D74)-WEEKDAY(DATE($S$1,V$1,8-$M74)))&gt;=1,IF($D74&gt;=3,DATE($S$1,V$1,1+7*($D74-1)-WEEKDAY(DATE($S$1,V$1,8-$M74))),DATE($S$1,V$1,1+7*($D74+1)-WEEKDAY(DATE($S$1,V$1,8-$M74)))),DATE($S$1,V$1,1+7*$D74)-WEEKDAY(DATE($S$1,V$1,8-$M74))),"")</f>
        <v>45357</v>
      </c>
      <c r="W74" s="30">
        <f>IFERROR(IF(COUNTIF('Holiday Dates'!$A:$A,DATE($S$1,W$1,1+7*$D74)-WEEKDAY(DATE($S$1,W$1,8-$M74)))&gt;=1,IF($D74&gt;=3,DATE($S$1,W$1,1+7*($D74-1)-WEEKDAY(DATE($S$1,W$1,8-$M74))),DATE($S$1,W$1,1+7*($D74+1)-WEEKDAY(DATE($S$1,W$1,8-$M74)))),DATE($S$1,W$1,1+7*$D74)-WEEKDAY(DATE($S$1,W$1,8-$M74))),"")</f>
        <v>45385</v>
      </c>
      <c r="X74" s="30">
        <f>IFERROR(IF(COUNTIF('Holiday Dates'!$A:$A,DATE($S$1,X$1,1+7*$D74)-WEEKDAY(DATE($S$1,X$1,8-$M74)))&gt;=1,IF($D74&gt;=3,DATE($S$1,X$1,1+7*($D74-1)-WEEKDAY(DATE($S$1,X$1,8-$M74))),DATE($S$1,X$1,1+7*($D74+1)-WEEKDAY(DATE($S$1,X$1,8-$M74)))),DATE($S$1,X$1,1+7*$D74)-WEEKDAY(DATE($S$1,X$1,8-$M74))),"")</f>
        <v>45413</v>
      </c>
      <c r="Y74" s="30">
        <f>IFERROR(IF(COUNTIF('Holiday Dates'!$A:$A,DATE($S$1,Y$1,1+7*$D74)-WEEKDAY(DATE($S$1,Y$1,8-$M74)))&gt;=1,IF($D74&gt;=3,DATE($S$1,Y$1,1+7*($D74-1)-WEEKDAY(DATE($S$1,Y$1,8-$M74))),DATE($S$1,Y$1,1+7*($D74+1)-WEEKDAY(DATE($S$1,Y$1,8-$M74)))),DATE($S$1,Y$1,1+7*$D74)-WEEKDAY(DATE($S$1,Y$1,8-$M74))),"")</f>
        <v>45448</v>
      </c>
      <c r="Z74" s="30">
        <f>IFERROR(IF(COUNTIF('Holiday Dates'!$A:$A,DATE($S$1,Z$1,1+7*$D74)-WEEKDAY(DATE($S$1,Z$1,8-$M74)))&gt;=1,IF($D74&gt;=3,DATE($S$1,Z$1,1+7*($D74-1)-WEEKDAY(DATE($S$1,Z$1,8-$M74))),DATE($S$1,Z$1,1+7*($D74+1)-WEEKDAY(DATE($S$1,Z$1,8-$M74)))),DATE($S$1,Z$1,1+7*$D74)-WEEKDAY(DATE($S$1,Z$1,8-$M74))),"")</f>
        <v>45476</v>
      </c>
    </row>
    <row r="75" spans="1:26" customFormat="1" ht="15" customHeight="1" x14ac:dyDescent="0.25">
      <c r="A75" s="3">
        <v>770072</v>
      </c>
      <c r="B75" s="1" t="s">
        <v>1645</v>
      </c>
      <c r="C75" s="1" t="str">
        <f>VLOOKUP($A75,[1]Sheet_One!$B:$W,7,FALSE)</f>
        <v>CROMWELL</v>
      </c>
      <c r="D75" s="10">
        <f>IFERROR(VLOOKUP(A75,[2]Sheet1!$A:$AA,27,FALSE),"")</f>
        <v>4</v>
      </c>
      <c r="E75" s="1"/>
      <c r="F75" s="3" t="str">
        <f>VLOOKUP($A75,[1]Sheet_One!$B:$W,6,FALSE)</f>
        <v>60 HICKSVILLE RD</v>
      </c>
      <c r="G75" s="3" t="str">
        <f>VLOOKUP($A75,[1]Sheet_One!$B:$W,7,FALSE)</f>
        <v>CROMWELL</v>
      </c>
      <c r="H75" s="3" t="str">
        <f>VLOOKUP($A75,[1]Sheet_One!$B:$W,8,FALSE)</f>
        <v>CT</v>
      </c>
      <c r="I75" s="3" t="str">
        <f>VLOOKUP($A75,[1]Sheet_One!$B:$W,9,FALSE)</f>
        <v>06416</v>
      </c>
      <c r="J75" s="47">
        <f>IFERROR(VLOOKUP(A75,'[3]KPI Trend by Chain - 171 or 173'!$A:$E,5,FALSE),VLOOKUP(A75,'[4]KPI Trend by Chain - 171 '!$A:$E,5,FALSE))</f>
        <v>31.25</v>
      </c>
      <c r="K75" s="4" t="str">
        <f>IFERROR(VLOOKUP(A75,'Location Substitution table'!B:D,3,FALSE),"")</f>
        <v/>
      </c>
      <c r="L75" s="9" t="str">
        <f>IFERROR(VLOOKUP($A75,[1]Sheet_One!$B:$W,5,FALSE),"")</f>
        <v>W</v>
      </c>
      <c r="M75" s="9">
        <f>IFERROR(MATCH(L75,{"U","M","T","W","R","F","S"},0),"")</f>
        <v>4</v>
      </c>
      <c r="N75" s="26">
        <f>IFERROR(IF(COUNTIF('Holiday Dates'!$A:$A,DATE($M$1,N$1,1+7*$D75)-WEEKDAY(DATE($M$1,N$1,8-$M75)))&gt;=1,IF($D75&gt;=3,DATE($M$1,N$1,1+7*($D75-1)-WEEKDAY(DATE($M$1,N$1,8-$M75))),DATE($M$1,N$1,1+7*($D75+1)-WEEKDAY(DATE($M$1,N$1,8-$M75)))),DATE($M$1,N$1,1+7*$D75)-WEEKDAY(DATE($M$1,N$1,8-$M75))),"")</f>
        <v>45161</v>
      </c>
      <c r="O75" s="26">
        <f>IFERROR(IF(COUNTIF('Holiday Dates'!$A:$A,DATE($M$1,O$1,1+7*$D75)-WEEKDAY(DATE($M$1,O$1,8-$M75)))&gt;=1,IF($D75&gt;=3,DATE($M$1,O$1,1+7*($D75-1)-WEEKDAY(DATE($M$1,O$1,8-$M75))),DATE($M$1,O$1,1+7*($D75+1)-WEEKDAY(DATE($M$1,O$1,8-$M75)))),DATE($M$1,O$1,1+7*$D75)-WEEKDAY(DATE($M$1,O$1,8-$M75))),"")</f>
        <v>45196</v>
      </c>
      <c r="P75" s="26">
        <f>IFERROR(IF(COUNTIF('Holiday Dates'!$A:$A,DATE($M$1,P$1,1+7*$D75)-WEEKDAY(DATE($M$1,P$1,8-$M75)))&gt;=1,IF($D75&gt;=3,DATE($M$1,P$1,1+7*($D75-1)-WEEKDAY(DATE($M$1,P$1,8-$M75))),DATE($M$1,P$1,1+7*($D75+1)-WEEKDAY(DATE($M$1,P$1,8-$M75)))),DATE($M$1,P$1,1+7*$D75)-WEEKDAY(DATE($M$1,P$1,8-$M75))),"")</f>
        <v>45224</v>
      </c>
      <c r="Q75" s="26">
        <f>IFERROR(IF(COUNTIF('Holiday Dates'!$A:$A,DATE($M$1,Q$1,1+7*$D75)-WEEKDAY(DATE($M$1,Q$1,8-$M75)))&gt;=1,IF($D75&gt;=3,DATE($M$1,Q$1,1+7*($D75-1)-WEEKDAY(DATE($M$1,Q$1,8-$M75))),DATE($M$1,Q$1,1+7*($D75+1)-WEEKDAY(DATE($M$1,Q$1,8-$M75)))),DATE($M$1,Q$1,1+7*$D75)-WEEKDAY(DATE($M$1,Q$1,8-$M75))),"")</f>
        <v>45245</v>
      </c>
      <c r="R75" s="26">
        <f>IFERROR(IF(COUNTIF('Holiday Dates'!$A:$A,DATE($M$1,R$1,1+7*$D75)-WEEKDAY(DATE($M$1,R$1,8-$M75)))&gt;=1,IF($D75&gt;=3,DATE($M$1,R$1,1+7*($D75-1)-WEEKDAY(DATE($M$1,R$1,8-$M75))),DATE($M$1,R$1,1+7*($D75+1)-WEEKDAY(DATE($M$1,R$1,8-$M75)))),DATE($M$1,R$1,1+7*$D75)-WEEKDAY(DATE($M$1,R$1,8-$M75))),"")</f>
        <v>45280</v>
      </c>
      <c r="S75" s="30"/>
      <c r="T75" s="30">
        <f>IFERROR(IF(COUNTIF('Holiday Dates'!$A:$A,DATE($S$1,T$1,1+7*$D75)-WEEKDAY(DATE($S$1,T$1,8-$M75)))&gt;=1,IF($D75&gt;=3,DATE($S$1,T$1,1+7*($D75-1)-WEEKDAY(DATE($S$1,T$1,8-$M75))),DATE($S$1,T$1,1+7*($D75+1)-WEEKDAY(DATE($S$1,T$1,8-$M75)))),DATE($S$1,T$1,1+7*$D75)-WEEKDAY(DATE($S$1,T$1,8-$M75))),"")</f>
        <v>45315</v>
      </c>
      <c r="U75" s="30">
        <f>IFERROR(IF(COUNTIF('Holiday Dates'!$A:$A,DATE($S$1,U$1,1+7*$D75)-WEEKDAY(DATE($S$1,U$1,8-$M75)))&gt;=1,IF($D75&gt;=3,DATE($S$1,U$1,1+7*($D75-1)-WEEKDAY(DATE($S$1,U$1,8-$M75))),DATE($S$1,U$1,1+7*($D75+1)-WEEKDAY(DATE($S$1,U$1,8-$M75)))),DATE($S$1,U$1,1+7*$D75)-WEEKDAY(DATE($S$1,U$1,8-$M75))),"")</f>
        <v>45350</v>
      </c>
      <c r="V75" s="30">
        <f>IFERROR(IF(COUNTIF('Holiday Dates'!$A:$A,DATE($S$1,V$1,1+7*$D75)-WEEKDAY(DATE($S$1,V$1,8-$M75)))&gt;=1,IF($D75&gt;=3,DATE($S$1,V$1,1+7*($D75-1)-WEEKDAY(DATE($S$1,V$1,8-$M75))),DATE($S$1,V$1,1+7*($D75+1)-WEEKDAY(DATE($S$1,V$1,8-$M75)))),DATE($S$1,V$1,1+7*$D75)-WEEKDAY(DATE($S$1,V$1,8-$M75))),"")</f>
        <v>45378</v>
      </c>
      <c r="W75" s="30">
        <f>IFERROR(IF(COUNTIF('Holiday Dates'!$A:$A,DATE($S$1,W$1,1+7*$D75)-WEEKDAY(DATE($S$1,W$1,8-$M75)))&gt;=1,IF($D75&gt;=3,DATE($S$1,W$1,1+7*($D75-1)-WEEKDAY(DATE($S$1,W$1,8-$M75))),DATE($S$1,W$1,1+7*($D75+1)-WEEKDAY(DATE($S$1,W$1,8-$M75)))),DATE($S$1,W$1,1+7*$D75)-WEEKDAY(DATE($S$1,W$1,8-$M75))),"")</f>
        <v>45406</v>
      </c>
      <c r="X75" s="30">
        <f>IFERROR(IF(COUNTIF('Holiday Dates'!$A:$A,DATE($S$1,X$1,1+7*$D75)-WEEKDAY(DATE($S$1,X$1,8-$M75)))&gt;=1,IF($D75&gt;=3,DATE($S$1,X$1,1+7*($D75-1)-WEEKDAY(DATE($S$1,X$1,8-$M75))),DATE($S$1,X$1,1+7*($D75+1)-WEEKDAY(DATE($S$1,X$1,8-$M75)))),DATE($S$1,X$1,1+7*$D75)-WEEKDAY(DATE($S$1,X$1,8-$M75))),"")</f>
        <v>45434</v>
      </c>
      <c r="Y75" s="30">
        <f>IFERROR(IF(COUNTIF('Holiday Dates'!$A:$A,DATE($S$1,Y$1,1+7*$D75)-WEEKDAY(DATE($S$1,Y$1,8-$M75)))&gt;=1,IF($D75&gt;=3,DATE($S$1,Y$1,1+7*($D75-1)-WEEKDAY(DATE($S$1,Y$1,8-$M75))),DATE($S$1,Y$1,1+7*($D75+1)-WEEKDAY(DATE($S$1,Y$1,8-$M75)))),DATE($S$1,Y$1,1+7*$D75)-WEEKDAY(DATE($S$1,Y$1,8-$M75))),"")</f>
        <v>45469</v>
      </c>
      <c r="Z75" s="30">
        <f>IFERROR(IF(COUNTIF('Holiday Dates'!$A:$A,DATE($S$1,Z$1,1+7*$D75)-WEEKDAY(DATE($S$1,Z$1,8-$M75)))&gt;=1,IF($D75&gt;=3,DATE($S$1,Z$1,1+7*($D75-1)-WEEKDAY(DATE($S$1,Z$1,8-$M75))),DATE($S$1,Z$1,1+7*($D75+1)-WEEKDAY(DATE($S$1,Z$1,8-$M75)))),DATE($S$1,Z$1,1+7*$D75)-WEEKDAY(DATE($S$1,Z$1,8-$M75))),"")</f>
        <v>45497</v>
      </c>
    </row>
    <row r="76" spans="1:26" customFormat="1" ht="15" customHeight="1" x14ac:dyDescent="0.25">
      <c r="A76" s="3">
        <v>770073</v>
      </c>
      <c r="B76" s="1" t="s">
        <v>646</v>
      </c>
      <c r="C76" s="1" t="str">
        <f>VLOOKUP($A76,[1]Sheet_One!$B:$W,7,FALSE)</f>
        <v>CROMWELL</v>
      </c>
      <c r="D76" s="10">
        <f>IFERROR(VLOOKUP(A76,[2]Sheet1!$A:$AA,27,FALSE),"")</f>
        <v>3</v>
      </c>
      <c r="E76" s="1"/>
      <c r="F76" s="3" t="str">
        <f>VLOOKUP($A76,[1]Sheet_One!$B:$W,6,FALSE)</f>
        <v>6 MANN MEMORIAL DR</v>
      </c>
      <c r="G76" s="3" t="str">
        <f>VLOOKUP($A76,[1]Sheet_One!$B:$W,7,FALSE)</f>
        <v>CROMWELL</v>
      </c>
      <c r="H76" s="3" t="str">
        <f>VLOOKUP($A76,[1]Sheet_One!$B:$W,8,FALSE)</f>
        <v>CT</v>
      </c>
      <c r="I76" s="3" t="str">
        <f>VLOOKUP($A76,[1]Sheet_One!$B:$W,9,FALSE)</f>
        <v>06416</v>
      </c>
      <c r="J76" s="47">
        <f>IFERROR(VLOOKUP(A76,'[3]KPI Trend by Chain - 171 or 173'!$A:$E,5,FALSE),VLOOKUP(A76,'[4]KPI Trend by Chain - 171 '!$A:$E,5,FALSE))</f>
        <v>18.1111111111111</v>
      </c>
      <c r="K76" s="4" t="str">
        <f>IFERROR(VLOOKUP(A76,'Location Substitution table'!B:D,3,FALSE),"")</f>
        <v/>
      </c>
      <c r="L76" s="9" t="str">
        <f>IFERROR(VLOOKUP($A76,[1]Sheet_One!$B:$W,5,FALSE),"")</f>
        <v>W</v>
      </c>
      <c r="M76" s="9">
        <f>IFERROR(MATCH(L76,{"U","M","T","W","R","F","S"},0),"")</f>
        <v>4</v>
      </c>
      <c r="N76" s="26">
        <f>IFERROR(IF(COUNTIF('Holiday Dates'!$A:$A,DATE($M$1,N$1,1+7*$D76)-WEEKDAY(DATE($M$1,N$1,8-$M76)))&gt;=1,IF($D76&gt;=3,DATE($M$1,N$1,1+7*($D76-1)-WEEKDAY(DATE($M$1,N$1,8-$M76))),DATE($M$1,N$1,1+7*($D76+1)-WEEKDAY(DATE($M$1,N$1,8-$M76)))),DATE($M$1,N$1,1+7*$D76)-WEEKDAY(DATE($M$1,N$1,8-$M76))),"")</f>
        <v>45154</v>
      </c>
      <c r="O76" s="26">
        <f>IFERROR(IF(COUNTIF('Holiday Dates'!$A:$A,DATE($M$1,O$1,1+7*$D76)-WEEKDAY(DATE($M$1,O$1,8-$M76)))&gt;=1,IF($D76&gt;=3,DATE($M$1,O$1,1+7*($D76-1)-WEEKDAY(DATE($M$1,O$1,8-$M76))),DATE($M$1,O$1,1+7*($D76+1)-WEEKDAY(DATE($M$1,O$1,8-$M76)))),DATE($M$1,O$1,1+7*$D76)-WEEKDAY(DATE($M$1,O$1,8-$M76))),"")</f>
        <v>45189</v>
      </c>
      <c r="P76" s="26">
        <f>IFERROR(IF(COUNTIF('Holiday Dates'!$A:$A,DATE($M$1,P$1,1+7*$D76)-WEEKDAY(DATE($M$1,P$1,8-$M76)))&gt;=1,IF($D76&gt;=3,DATE($M$1,P$1,1+7*($D76-1)-WEEKDAY(DATE($M$1,P$1,8-$M76))),DATE($M$1,P$1,1+7*($D76+1)-WEEKDAY(DATE($M$1,P$1,8-$M76)))),DATE($M$1,P$1,1+7*$D76)-WEEKDAY(DATE($M$1,P$1,8-$M76))),"")</f>
        <v>45217</v>
      </c>
      <c r="Q76" s="26">
        <f>IFERROR(IF(COUNTIF('Holiday Dates'!$A:$A,DATE($M$1,Q$1,1+7*$D76)-WEEKDAY(DATE($M$1,Q$1,8-$M76)))&gt;=1,IF($D76&gt;=3,DATE($M$1,Q$1,1+7*($D76-1)-WEEKDAY(DATE($M$1,Q$1,8-$M76))),DATE($M$1,Q$1,1+7*($D76+1)-WEEKDAY(DATE($M$1,Q$1,8-$M76)))),DATE($M$1,Q$1,1+7*$D76)-WEEKDAY(DATE($M$1,Q$1,8-$M76))),"")</f>
        <v>45245</v>
      </c>
      <c r="R76" s="26">
        <f>IFERROR(IF(COUNTIF('Holiday Dates'!$A:$A,DATE($M$1,R$1,1+7*$D76)-WEEKDAY(DATE($M$1,R$1,8-$M76)))&gt;=1,IF($D76&gt;=3,DATE($M$1,R$1,1+7*($D76-1)-WEEKDAY(DATE($M$1,R$1,8-$M76))),DATE($M$1,R$1,1+7*($D76+1)-WEEKDAY(DATE($M$1,R$1,8-$M76)))),DATE($M$1,R$1,1+7*$D76)-WEEKDAY(DATE($M$1,R$1,8-$M76))),"")</f>
        <v>45280</v>
      </c>
      <c r="S76" s="30"/>
      <c r="T76" s="30">
        <f>IFERROR(IF(COUNTIF('Holiday Dates'!$A:$A,DATE($S$1,T$1,1+7*$D76)-WEEKDAY(DATE($S$1,T$1,8-$M76)))&gt;=1,IF($D76&gt;=3,DATE($S$1,T$1,1+7*($D76-1)-WEEKDAY(DATE($S$1,T$1,8-$M76))),DATE($S$1,T$1,1+7*($D76+1)-WEEKDAY(DATE($S$1,T$1,8-$M76)))),DATE($S$1,T$1,1+7*$D76)-WEEKDAY(DATE($S$1,T$1,8-$M76))),"")</f>
        <v>45308</v>
      </c>
      <c r="U76" s="30">
        <f>IFERROR(IF(COUNTIF('Holiday Dates'!$A:$A,DATE($S$1,U$1,1+7*$D76)-WEEKDAY(DATE($S$1,U$1,8-$M76)))&gt;=1,IF($D76&gt;=3,DATE($S$1,U$1,1+7*($D76-1)-WEEKDAY(DATE($S$1,U$1,8-$M76))),DATE($S$1,U$1,1+7*($D76+1)-WEEKDAY(DATE($S$1,U$1,8-$M76)))),DATE($S$1,U$1,1+7*$D76)-WEEKDAY(DATE($S$1,U$1,8-$M76))),"")</f>
        <v>45336</v>
      </c>
      <c r="V76" s="30">
        <f>IFERROR(IF(COUNTIF('Holiday Dates'!$A:$A,DATE($S$1,V$1,1+7*$D76)-WEEKDAY(DATE($S$1,V$1,8-$M76)))&gt;=1,IF($D76&gt;=3,DATE($S$1,V$1,1+7*($D76-1)-WEEKDAY(DATE($S$1,V$1,8-$M76))),DATE($S$1,V$1,1+7*($D76+1)-WEEKDAY(DATE($S$1,V$1,8-$M76)))),DATE($S$1,V$1,1+7*$D76)-WEEKDAY(DATE($S$1,V$1,8-$M76))),"")</f>
        <v>45371</v>
      </c>
      <c r="W76" s="30">
        <f>IFERROR(IF(COUNTIF('Holiday Dates'!$A:$A,DATE($S$1,W$1,1+7*$D76)-WEEKDAY(DATE($S$1,W$1,8-$M76)))&gt;=1,IF($D76&gt;=3,DATE($S$1,W$1,1+7*($D76-1)-WEEKDAY(DATE($S$1,W$1,8-$M76))),DATE($S$1,W$1,1+7*($D76+1)-WEEKDAY(DATE($S$1,W$1,8-$M76)))),DATE($S$1,W$1,1+7*$D76)-WEEKDAY(DATE($S$1,W$1,8-$M76))),"")</f>
        <v>45399</v>
      </c>
      <c r="X76" s="30">
        <f>IFERROR(IF(COUNTIF('Holiday Dates'!$A:$A,DATE($S$1,X$1,1+7*$D76)-WEEKDAY(DATE($S$1,X$1,8-$M76)))&gt;=1,IF($D76&gt;=3,DATE($S$1,X$1,1+7*($D76-1)-WEEKDAY(DATE($S$1,X$1,8-$M76))),DATE($S$1,X$1,1+7*($D76+1)-WEEKDAY(DATE($S$1,X$1,8-$M76)))),DATE($S$1,X$1,1+7*$D76)-WEEKDAY(DATE($S$1,X$1,8-$M76))),"")</f>
        <v>45427</v>
      </c>
      <c r="Y76" s="30">
        <f>IFERROR(IF(COUNTIF('Holiday Dates'!$A:$A,DATE($S$1,Y$1,1+7*$D76)-WEEKDAY(DATE($S$1,Y$1,8-$M76)))&gt;=1,IF($D76&gt;=3,DATE($S$1,Y$1,1+7*($D76-1)-WEEKDAY(DATE($S$1,Y$1,8-$M76))),DATE($S$1,Y$1,1+7*($D76+1)-WEEKDAY(DATE($S$1,Y$1,8-$M76)))),DATE($S$1,Y$1,1+7*$D76)-WEEKDAY(DATE($S$1,Y$1,8-$M76))),"")</f>
        <v>45455</v>
      </c>
      <c r="Z76" s="30">
        <f>IFERROR(IF(COUNTIF('Holiday Dates'!$A:$A,DATE($S$1,Z$1,1+7*$D76)-WEEKDAY(DATE($S$1,Z$1,8-$M76)))&gt;=1,IF($D76&gt;=3,DATE($S$1,Z$1,1+7*($D76-1)-WEEKDAY(DATE($S$1,Z$1,8-$M76))),DATE($S$1,Z$1,1+7*($D76+1)-WEEKDAY(DATE($S$1,Z$1,8-$M76)))),DATE($S$1,Z$1,1+7*$D76)-WEEKDAY(DATE($S$1,Z$1,8-$M76))),"")</f>
        <v>45490</v>
      </c>
    </row>
    <row r="77" spans="1:26" s="2" customFormat="1" ht="15" customHeight="1" x14ac:dyDescent="0.25">
      <c r="A77" s="3">
        <v>770074</v>
      </c>
      <c r="B77" s="1" t="s">
        <v>647</v>
      </c>
      <c r="C77" s="1" t="str">
        <f>VLOOKUP($A77,[1]Sheet_One!$B:$W,7,FALSE)</f>
        <v>CROMWELL</v>
      </c>
      <c r="D77" s="10">
        <f>IFERROR(VLOOKUP(A77,[2]Sheet1!$A:$AA,27,FALSE),"")</f>
        <v>2</v>
      </c>
      <c r="E77" s="1"/>
      <c r="F77" s="3" t="str">
        <f>VLOOKUP($A77,[1]Sheet_One!$B:$W,6,FALSE)</f>
        <v>1 DONALD HARRIS DR</v>
      </c>
      <c r="G77" s="3" t="str">
        <f>VLOOKUP($A77,[1]Sheet_One!$B:$W,7,FALSE)</f>
        <v>CROMWELL</v>
      </c>
      <c r="H77" s="3" t="str">
        <f>VLOOKUP($A77,[1]Sheet_One!$B:$W,8,FALSE)</f>
        <v>CT</v>
      </c>
      <c r="I77" s="3" t="str">
        <f>VLOOKUP($A77,[1]Sheet_One!$B:$W,9,FALSE)</f>
        <v>06416</v>
      </c>
      <c r="J77" s="47">
        <f>IFERROR(VLOOKUP(A77,'[3]KPI Trend by Chain - 171 or 173'!$A:$E,5,FALSE),VLOOKUP(A77,'[4]KPI Trend by Chain - 171 '!$A:$E,5,FALSE))</f>
        <v>21.571428571428601</v>
      </c>
      <c r="K77" s="4" t="str">
        <f>IFERROR(VLOOKUP(A77,'Location Substitution table'!B:D,3,FALSE),"")</f>
        <v/>
      </c>
      <c r="L77" s="9" t="str">
        <f>IFERROR(VLOOKUP($A77,[1]Sheet_One!$B:$W,5,FALSE),"")</f>
        <v>W</v>
      </c>
      <c r="M77" s="9">
        <f>IFERROR(MATCH(L77,{"U","M","T","W","R","F","S"},0),"")</f>
        <v>4</v>
      </c>
      <c r="N77" s="26">
        <f>IFERROR(IF(COUNTIF('Holiday Dates'!$A:$A,DATE($M$1,N$1,1+7*$D77)-WEEKDAY(DATE($M$1,N$1,8-$M77)))&gt;=1,IF($D77&gt;=3,DATE($M$1,N$1,1+7*($D77-1)-WEEKDAY(DATE($M$1,N$1,8-$M77))),DATE($M$1,N$1,1+7*($D77+1)-WEEKDAY(DATE($M$1,N$1,8-$M77)))),DATE($M$1,N$1,1+7*$D77)-WEEKDAY(DATE($M$1,N$1,8-$M77))),"")</f>
        <v>45147</v>
      </c>
      <c r="O77" s="26">
        <f>IFERROR(IF(COUNTIF('Holiday Dates'!$A:$A,DATE($M$1,O$1,1+7*$D77)-WEEKDAY(DATE($M$1,O$1,8-$M77)))&gt;=1,IF($D77&gt;=3,DATE($M$1,O$1,1+7*($D77-1)-WEEKDAY(DATE($M$1,O$1,8-$M77))),DATE($M$1,O$1,1+7*($D77+1)-WEEKDAY(DATE($M$1,O$1,8-$M77)))),DATE($M$1,O$1,1+7*$D77)-WEEKDAY(DATE($M$1,O$1,8-$M77))),"")</f>
        <v>45182</v>
      </c>
      <c r="P77" s="26">
        <f>IFERROR(IF(COUNTIF('Holiday Dates'!$A:$A,DATE($M$1,P$1,1+7*$D77)-WEEKDAY(DATE($M$1,P$1,8-$M77)))&gt;=1,IF($D77&gt;=3,DATE($M$1,P$1,1+7*($D77-1)-WEEKDAY(DATE($M$1,P$1,8-$M77))),DATE($M$1,P$1,1+7*($D77+1)-WEEKDAY(DATE($M$1,P$1,8-$M77)))),DATE($M$1,P$1,1+7*$D77)-WEEKDAY(DATE($M$1,P$1,8-$M77))),"")</f>
        <v>45210</v>
      </c>
      <c r="Q77" s="26">
        <f>IFERROR(IF(COUNTIF('Holiday Dates'!$A:$A,DATE($M$1,Q$1,1+7*$D77)-WEEKDAY(DATE($M$1,Q$1,8-$M77)))&gt;=1,IF($D77&gt;=3,DATE($M$1,Q$1,1+7*($D77-1)-WEEKDAY(DATE($M$1,Q$1,8-$M77))),DATE($M$1,Q$1,1+7*($D77+1)-WEEKDAY(DATE($M$1,Q$1,8-$M77)))),DATE($M$1,Q$1,1+7*$D77)-WEEKDAY(DATE($M$1,Q$1,8-$M77))),"")</f>
        <v>45238</v>
      </c>
      <c r="R77" s="26">
        <f>IFERROR(IF(COUNTIF('Holiday Dates'!$A:$A,DATE($M$1,R$1,1+7*$D77)-WEEKDAY(DATE($M$1,R$1,8-$M77)))&gt;=1,IF($D77&gt;=3,DATE($M$1,R$1,1+7*($D77-1)-WEEKDAY(DATE($M$1,R$1,8-$M77))),DATE($M$1,R$1,1+7*($D77+1)-WEEKDAY(DATE($M$1,R$1,8-$M77)))),DATE($M$1,R$1,1+7*$D77)-WEEKDAY(DATE($M$1,R$1,8-$M77))),"")</f>
        <v>45273</v>
      </c>
      <c r="S77" s="30"/>
      <c r="T77" s="30">
        <f>IFERROR(IF(COUNTIF('Holiday Dates'!$A:$A,DATE($S$1,T$1,1+7*$D77)-WEEKDAY(DATE($S$1,T$1,8-$M77)))&gt;=1,IF($D77&gt;=3,DATE($S$1,T$1,1+7*($D77-1)-WEEKDAY(DATE($S$1,T$1,8-$M77))),DATE($S$1,T$1,1+7*($D77+1)-WEEKDAY(DATE($S$1,T$1,8-$M77)))),DATE($S$1,T$1,1+7*$D77)-WEEKDAY(DATE($S$1,T$1,8-$M77))),"")</f>
        <v>45301</v>
      </c>
      <c r="U77" s="30">
        <f>IFERROR(IF(COUNTIF('Holiday Dates'!$A:$A,DATE($S$1,U$1,1+7*$D77)-WEEKDAY(DATE($S$1,U$1,8-$M77)))&gt;=1,IF($D77&gt;=3,DATE($S$1,U$1,1+7*($D77-1)-WEEKDAY(DATE($S$1,U$1,8-$M77))),DATE($S$1,U$1,1+7*($D77+1)-WEEKDAY(DATE($S$1,U$1,8-$M77)))),DATE($S$1,U$1,1+7*$D77)-WEEKDAY(DATE($S$1,U$1,8-$M77))),"")</f>
        <v>45336</v>
      </c>
      <c r="V77" s="30">
        <f>IFERROR(IF(COUNTIF('Holiday Dates'!$A:$A,DATE($S$1,V$1,1+7*$D77)-WEEKDAY(DATE($S$1,V$1,8-$M77)))&gt;=1,IF($D77&gt;=3,DATE($S$1,V$1,1+7*($D77-1)-WEEKDAY(DATE($S$1,V$1,8-$M77))),DATE($S$1,V$1,1+7*($D77+1)-WEEKDAY(DATE($S$1,V$1,8-$M77)))),DATE($S$1,V$1,1+7*$D77)-WEEKDAY(DATE($S$1,V$1,8-$M77))),"")</f>
        <v>45364</v>
      </c>
      <c r="W77" s="30">
        <f>IFERROR(IF(COUNTIF('Holiday Dates'!$A:$A,DATE($S$1,W$1,1+7*$D77)-WEEKDAY(DATE($S$1,W$1,8-$M77)))&gt;=1,IF($D77&gt;=3,DATE($S$1,W$1,1+7*($D77-1)-WEEKDAY(DATE($S$1,W$1,8-$M77))),DATE($S$1,W$1,1+7*($D77+1)-WEEKDAY(DATE($S$1,W$1,8-$M77)))),DATE($S$1,W$1,1+7*$D77)-WEEKDAY(DATE($S$1,W$1,8-$M77))),"")</f>
        <v>45399</v>
      </c>
      <c r="X77" s="30">
        <f>IFERROR(IF(COUNTIF('Holiday Dates'!$A:$A,DATE($S$1,X$1,1+7*$D77)-WEEKDAY(DATE($S$1,X$1,8-$M77)))&gt;=1,IF($D77&gt;=3,DATE($S$1,X$1,1+7*($D77-1)-WEEKDAY(DATE($S$1,X$1,8-$M77))),DATE($S$1,X$1,1+7*($D77+1)-WEEKDAY(DATE($S$1,X$1,8-$M77)))),DATE($S$1,X$1,1+7*$D77)-WEEKDAY(DATE($S$1,X$1,8-$M77))),"")</f>
        <v>45420</v>
      </c>
      <c r="Y77" s="30">
        <f>IFERROR(IF(COUNTIF('Holiday Dates'!$A:$A,DATE($S$1,Y$1,1+7*$D77)-WEEKDAY(DATE($S$1,Y$1,8-$M77)))&gt;=1,IF($D77&gt;=3,DATE($S$1,Y$1,1+7*($D77-1)-WEEKDAY(DATE($S$1,Y$1,8-$M77))),DATE($S$1,Y$1,1+7*($D77+1)-WEEKDAY(DATE($S$1,Y$1,8-$M77)))),DATE($S$1,Y$1,1+7*$D77)-WEEKDAY(DATE($S$1,Y$1,8-$M77))),"")</f>
        <v>45455</v>
      </c>
      <c r="Z77" s="30">
        <f>IFERROR(IF(COUNTIF('Holiday Dates'!$A:$A,DATE($S$1,Z$1,1+7*$D77)-WEEKDAY(DATE($S$1,Z$1,8-$M77)))&gt;=1,IF($D77&gt;=3,DATE($S$1,Z$1,1+7*($D77-1)-WEEKDAY(DATE($S$1,Z$1,8-$M77))),DATE($S$1,Z$1,1+7*($D77+1)-WEEKDAY(DATE($S$1,Z$1,8-$M77)))),DATE($S$1,Z$1,1+7*$D77)-WEEKDAY(DATE($S$1,Z$1,8-$M77))),"")</f>
        <v>45483</v>
      </c>
    </row>
    <row r="78" spans="1:26" ht="15" customHeight="1" x14ac:dyDescent="0.25">
      <c r="A78" s="3">
        <v>770075</v>
      </c>
      <c r="B78" s="1" t="s">
        <v>1646</v>
      </c>
      <c r="C78" s="1" t="str">
        <f>VLOOKUP($A78,[1]Sheet_One!$B:$W,7,FALSE)</f>
        <v>CROMWELL</v>
      </c>
      <c r="D78" s="10">
        <f>IFERROR(VLOOKUP(A78,[2]Sheet1!$A:$AA,27,FALSE),"")</f>
        <v>1</v>
      </c>
      <c r="E78" s="1"/>
      <c r="F78" s="3" t="str">
        <f>VLOOKUP($A78,[1]Sheet_One!$B:$W,6,FALSE)</f>
        <v>25 COURT ST</v>
      </c>
      <c r="G78" s="3" t="str">
        <f>VLOOKUP($A78,[1]Sheet_One!$B:$W,7,FALSE)</f>
        <v>CROMWELL</v>
      </c>
      <c r="H78" s="3" t="str">
        <f>VLOOKUP($A78,[1]Sheet_One!$B:$W,8,FALSE)</f>
        <v>CT</v>
      </c>
      <c r="I78" s="3" t="str">
        <f>VLOOKUP($A78,[1]Sheet_One!$B:$W,9,FALSE)</f>
        <v>06416</v>
      </c>
      <c r="J78" s="47">
        <f>IFERROR(VLOOKUP(A78,'[3]KPI Trend by Chain - 171 or 173'!$A:$E,5,FALSE),VLOOKUP(A78,'[4]KPI Trend by Chain - 171 '!$A:$E,5,FALSE))</f>
        <v>19.1666666666667</v>
      </c>
      <c r="K78" s="4" t="str">
        <f>IFERROR(VLOOKUP(A78,'Location Substitution table'!B:D,3,FALSE),"")</f>
        <v/>
      </c>
      <c r="L78" s="9" t="str">
        <f>IFERROR(VLOOKUP($A78,[1]Sheet_One!$B:$W,5,FALSE),"")</f>
        <v>M</v>
      </c>
      <c r="M78" s="9">
        <f>IFERROR(MATCH(L78,{"U","M","T","W","R","F","S"},0),"")</f>
        <v>2</v>
      </c>
      <c r="N78" s="26">
        <f>IFERROR(IF(COUNTIF('Holiday Dates'!$A:$A,DATE($M$1,N$1,1+7*$D78)-WEEKDAY(DATE($M$1,N$1,8-$M78)))&gt;=1,IF($D78&gt;=3,DATE($M$1,N$1,1+7*($D78-1)-WEEKDAY(DATE($M$1,N$1,8-$M78))),DATE($M$1,N$1,1+7*($D78+1)-WEEKDAY(DATE($M$1,N$1,8-$M78)))),DATE($M$1,N$1,1+7*$D78)-WEEKDAY(DATE($M$1,N$1,8-$M78))),"")</f>
        <v>45145</v>
      </c>
      <c r="O78" s="26">
        <f>IFERROR(IF(COUNTIF('Holiday Dates'!$A:$A,DATE($M$1,O$1,1+7*$D78)-WEEKDAY(DATE($M$1,O$1,8-$M78)))&gt;=1,IF($D78&gt;=3,DATE($M$1,O$1,1+7*($D78-1)-WEEKDAY(DATE($M$1,O$1,8-$M78))),DATE($M$1,O$1,1+7*($D78+1)-WEEKDAY(DATE($M$1,O$1,8-$M78)))),DATE($M$1,O$1,1+7*$D78)-WEEKDAY(DATE($M$1,O$1,8-$M78))),"")</f>
        <v>45180</v>
      </c>
      <c r="P78" s="26">
        <f>IFERROR(IF(COUNTIF('Holiday Dates'!$A:$A,DATE($M$1,P$1,1+7*$D78)-WEEKDAY(DATE($M$1,P$1,8-$M78)))&gt;=1,IF($D78&gt;=3,DATE($M$1,P$1,1+7*($D78-1)-WEEKDAY(DATE($M$1,P$1,8-$M78))),DATE($M$1,P$1,1+7*($D78+1)-WEEKDAY(DATE($M$1,P$1,8-$M78)))),DATE($M$1,P$1,1+7*$D78)-WEEKDAY(DATE($M$1,P$1,8-$M78))),"")</f>
        <v>45201</v>
      </c>
      <c r="Q78" s="26">
        <f>IFERROR(IF(COUNTIF('Holiday Dates'!$A:$A,DATE($M$1,Q$1,1+7*$D78)-WEEKDAY(DATE($M$1,Q$1,8-$M78)))&gt;=1,IF($D78&gt;=3,DATE($M$1,Q$1,1+7*($D78-1)-WEEKDAY(DATE($M$1,Q$1,8-$M78))),DATE($M$1,Q$1,1+7*($D78+1)-WEEKDAY(DATE($M$1,Q$1,8-$M78)))),DATE($M$1,Q$1,1+7*$D78)-WEEKDAY(DATE($M$1,Q$1,8-$M78))),"")</f>
        <v>45236</v>
      </c>
      <c r="R78" s="26">
        <f>IFERROR(IF(COUNTIF('Holiday Dates'!$A:$A,DATE($M$1,R$1,1+7*$D78)-WEEKDAY(DATE($M$1,R$1,8-$M78)))&gt;=1,IF($D78&gt;=3,DATE($M$1,R$1,1+7*($D78-1)-WEEKDAY(DATE($M$1,R$1,8-$M78))),DATE($M$1,R$1,1+7*($D78+1)-WEEKDAY(DATE($M$1,R$1,8-$M78)))),DATE($M$1,R$1,1+7*$D78)-WEEKDAY(DATE($M$1,R$1,8-$M78))),"")</f>
        <v>45264</v>
      </c>
      <c r="S78" s="30"/>
      <c r="T78" s="30">
        <f>IFERROR(IF(COUNTIF('Holiday Dates'!$A:$A,DATE($S$1,T$1,1+7*$D78)-WEEKDAY(DATE($S$1,T$1,8-$M78)))&gt;=1,IF($D78&gt;=3,DATE($S$1,T$1,1+7*($D78-1)-WEEKDAY(DATE($S$1,T$1,8-$M78))),DATE($S$1,T$1,1+7*($D78+1)-WEEKDAY(DATE($S$1,T$1,8-$M78)))),DATE($S$1,T$1,1+7*$D78)-WEEKDAY(DATE($S$1,T$1,8-$M78))),"")</f>
        <v>45299</v>
      </c>
      <c r="U78" s="30">
        <f>IFERROR(IF(COUNTIF('Holiday Dates'!$A:$A,DATE($S$1,U$1,1+7*$D78)-WEEKDAY(DATE($S$1,U$1,8-$M78)))&gt;=1,IF($D78&gt;=3,DATE($S$1,U$1,1+7*($D78-1)-WEEKDAY(DATE($S$1,U$1,8-$M78))),DATE($S$1,U$1,1+7*($D78+1)-WEEKDAY(DATE($S$1,U$1,8-$M78)))),DATE($S$1,U$1,1+7*$D78)-WEEKDAY(DATE($S$1,U$1,8-$M78))),"")</f>
        <v>45327</v>
      </c>
      <c r="V78" s="30">
        <f>IFERROR(IF(COUNTIF('Holiday Dates'!$A:$A,DATE($S$1,V$1,1+7*$D78)-WEEKDAY(DATE($S$1,V$1,8-$M78)))&gt;=1,IF($D78&gt;=3,DATE($S$1,V$1,1+7*($D78-1)-WEEKDAY(DATE($S$1,V$1,8-$M78))),DATE($S$1,V$1,1+7*($D78+1)-WEEKDAY(DATE($S$1,V$1,8-$M78)))),DATE($S$1,V$1,1+7*$D78)-WEEKDAY(DATE($S$1,V$1,8-$M78))),"")</f>
        <v>45355</v>
      </c>
      <c r="W78" s="30">
        <f>IFERROR(IF(COUNTIF('Holiday Dates'!$A:$A,DATE($S$1,W$1,1+7*$D78)-WEEKDAY(DATE($S$1,W$1,8-$M78)))&gt;=1,IF($D78&gt;=3,DATE($S$1,W$1,1+7*($D78-1)-WEEKDAY(DATE($S$1,W$1,8-$M78))),DATE($S$1,W$1,1+7*($D78+1)-WEEKDAY(DATE($S$1,W$1,8-$M78)))),DATE($S$1,W$1,1+7*$D78)-WEEKDAY(DATE($S$1,W$1,8-$M78))),"")</f>
        <v>45383</v>
      </c>
      <c r="X78" s="30">
        <f>IFERROR(IF(COUNTIF('Holiday Dates'!$A:$A,DATE($S$1,X$1,1+7*$D78)-WEEKDAY(DATE($S$1,X$1,8-$M78)))&gt;=1,IF($D78&gt;=3,DATE($S$1,X$1,1+7*($D78-1)-WEEKDAY(DATE($S$1,X$1,8-$M78))),DATE($S$1,X$1,1+7*($D78+1)-WEEKDAY(DATE($S$1,X$1,8-$M78)))),DATE($S$1,X$1,1+7*$D78)-WEEKDAY(DATE($S$1,X$1,8-$M78))),"")</f>
        <v>45418</v>
      </c>
      <c r="Y78" s="30">
        <f>IFERROR(IF(COUNTIF('Holiday Dates'!$A:$A,DATE($S$1,Y$1,1+7*$D78)-WEEKDAY(DATE($S$1,Y$1,8-$M78)))&gt;=1,IF($D78&gt;=3,DATE($S$1,Y$1,1+7*($D78-1)-WEEKDAY(DATE($S$1,Y$1,8-$M78))),DATE($S$1,Y$1,1+7*($D78+1)-WEEKDAY(DATE($S$1,Y$1,8-$M78)))),DATE($S$1,Y$1,1+7*$D78)-WEEKDAY(DATE($S$1,Y$1,8-$M78))),"")</f>
        <v>45446</v>
      </c>
      <c r="Z78" s="30">
        <f>IFERROR(IF(COUNTIF('Holiday Dates'!$A:$A,DATE($S$1,Z$1,1+7*$D78)-WEEKDAY(DATE($S$1,Z$1,8-$M78)))&gt;=1,IF($D78&gt;=3,DATE($S$1,Z$1,1+7*($D78-1)-WEEKDAY(DATE($S$1,Z$1,8-$M78))),DATE($S$1,Z$1,1+7*($D78+1)-WEEKDAY(DATE($S$1,Z$1,8-$M78)))),DATE($S$1,Z$1,1+7*$D78)-WEEKDAY(DATE($S$1,Z$1,8-$M78))),"")</f>
        <v>45474</v>
      </c>
    </row>
    <row r="79" spans="1:26" ht="15" customHeight="1" x14ac:dyDescent="0.25">
      <c r="A79" s="3">
        <v>770076</v>
      </c>
      <c r="B79" s="1" t="s">
        <v>648</v>
      </c>
      <c r="C79" s="1" t="str">
        <f>VLOOKUP($A79,[1]Sheet_One!$B:$W,7,FALSE)</f>
        <v>CROMWELL</v>
      </c>
      <c r="D79" s="10">
        <f>IFERROR(VLOOKUP(A79,[2]Sheet1!$A:$AA,27,FALSE),"")</f>
        <v>4</v>
      </c>
      <c r="E79" s="1"/>
      <c r="F79" s="3" t="str">
        <f>VLOOKUP($A79,[1]Sheet_One!$B:$W,6,FALSE)</f>
        <v>30 WOODSIDE RD</v>
      </c>
      <c r="G79" s="3" t="str">
        <f>VLOOKUP($A79,[1]Sheet_One!$B:$W,7,FALSE)</f>
        <v>CROMWELL</v>
      </c>
      <c r="H79" s="3" t="str">
        <f>VLOOKUP($A79,[1]Sheet_One!$B:$W,8,FALSE)</f>
        <v>CT</v>
      </c>
      <c r="I79" s="3" t="str">
        <f>VLOOKUP($A79,[1]Sheet_One!$B:$W,9,FALSE)</f>
        <v>06416</v>
      </c>
      <c r="J79" s="47">
        <f>IFERROR(VLOOKUP(A79,'[3]KPI Trend by Chain - 171 or 173'!$A:$E,5,FALSE),VLOOKUP(A79,'[4]KPI Trend by Chain - 171 '!$A:$E,5,FALSE))</f>
        <v>19.428571428571399</v>
      </c>
      <c r="K79" s="4" t="str">
        <f>IFERROR(VLOOKUP(A79,'Location Substitution table'!B:D,3,FALSE),"")</f>
        <v/>
      </c>
      <c r="L79" s="9" t="str">
        <f>IFERROR(VLOOKUP($A79,[1]Sheet_One!$B:$W,5,FALSE),"")</f>
        <v>W</v>
      </c>
      <c r="M79" s="9">
        <f>IFERROR(MATCH(L79,{"U","M","T","W","R","F","S"},0),"")</f>
        <v>4</v>
      </c>
      <c r="N79" s="26">
        <f>IFERROR(IF(COUNTIF('Holiday Dates'!$A:$A,DATE($M$1,N$1,1+7*$D79)-WEEKDAY(DATE($M$1,N$1,8-$M79)))&gt;=1,IF($D79&gt;=3,DATE($M$1,N$1,1+7*($D79-1)-WEEKDAY(DATE($M$1,N$1,8-$M79))),DATE($M$1,N$1,1+7*($D79+1)-WEEKDAY(DATE($M$1,N$1,8-$M79)))),DATE($M$1,N$1,1+7*$D79)-WEEKDAY(DATE($M$1,N$1,8-$M79))),"")</f>
        <v>45161</v>
      </c>
      <c r="O79" s="26">
        <f>IFERROR(IF(COUNTIF('Holiday Dates'!$A:$A,DATE($M$1,O$1,1+7*$D79)-WEEKDAY(DATE($M$1,O$1,8-$M79)))&gt;=1,IF($D79&gt;=3,DATE($M$1,O$1,1+7*($D79-1)-WEEKDAY(DATE($M$1,O$1,8-$M79))),DATE($M$1,O$1,1+7*($D79+1)-WEEKDAY(DATE($M$1,O$1,8-$M79)))),DATE($M$1,O$1,1+7*$D79)-WEEKDAY(DATE($M$1,O$1,8-$M79))),"")</f>
        <v>45196</v>
      </c>
      <c r="P79" s="26">
        <f>IFERROR(IF(COUNTIF('Holiday Dates'!$A:$A,DATE($M$1,P$1,1+7*$D79)-WEEKDAY(DATE($M$1,P$1,8-$M79)))&gt;=1,IF($D79&gt;=3,DATE($M$1,P$1,1+7*($D79-1)-WEEKDAY(DATE($M$1,P$1,8-$M79))),DATE($M$1,P$1,1+7*($D79+1)-WEEKDAY(DATE($M$1,P$1,8-$M79)))),DATE($M$1,P$1,1+7*$D79)-WEEKDAY(DATE($M$1,P$1,8-$M79))),"")</f>
        <v>45224</v>
      </c>
      <c r="Q79" s="26">
        <f>IFERROR(IF(COUNTIF('Holiday Dates'!$A:$A,DATE($M$1,Q$1,1+7*$D79)-WEEKDAY(DATE($M$1,Q$1,8-$M79)))&gt;=1,IF($D79&gt;=3,DATE($M$1,Q$1,1+7*($D79-1)-WEEKDAY(DATE($M$1,Q$1,8-$M79))),DATE($M$1,Q$1,1+7*($D79+1)-WEEKDAY(DATE($M$1,Q$1,8-$M79)))),DATE($M$1,Q$1,1+7*$D79)-WEEKDAY(DATE($M$1,Q$1,8-$M79))),"")</f>
        <v>45245</v>
      </c>
      <c r="R79" s="26">
        <f>IFERROR(IF(COUNTIF('Holiday Dates'!$A:$A,DATE($M$1,R$1,1+7*$D79)-WEEKDAY(DATE($M$1,R$1,8-$M79)))&gt;=1,IF($D79&gt;=3,DATE($M$1,R$1,1+7*($D79-1)-WEEKDAY(DATE($M$1,R$1,8-$M79))),DATE($M$1,R$1,1+7*($D79+1)-WEEKDAY(DATE($M$1,R$1,8-$M79)))),DATE($M$1,R$1,1+7*$D79)-WEEKDAY(DATE($M$1,R$1,8-$M79))),"")</f>
        <v>45280</v>
      </c>
      <c r="S79" s="30"/>
      <c r="T79" s="30">
        <f>IFERROR(IF(COUNTIF('Holiday Dates'!$A:$A,DATE($S$1,T$1,1+7*$D79)-WEEKDAY(DATE($S$1,T$1,8-$M79)))&gt;=1,IF($D79&gt;=3,DATE($S$1,T$1,1+7*($D79-1)-WEEKDAY(DATE($S$1,T$1,8-$M79))),DATE($S$1,T$1,1+7*($D79+1)-WEEKDAY(DATE($S$1,T$1,8-$M79)))),DATE($S$1,T$1,1+7*$D79)-WEEKDAY(DATE($S$1,T$1,8-$M79))),"")</f>
        <v>45315</v>
      </c>
      <c r="U79" s="30">
        <f>IFERROR(IF(COUNTIF('Holiday Dates'!$A:$A,DATE($S$1,U$1,1+7*$D79)-WEEKDAY(DATE($S$1,U$1,8-$M79)))&gt;=1,IF($D79&gt;=3,DATE($S$1,U$1,1+7*($D79-1)-WEEKDAY(DATE($S$1,U$1,8-$M79))),DATE($S$1,U$1,1+7*($D79+1)-WEEKDAY(DATE($S$1,U$1,8-$M79)))),DATE($S$1,U$1,1+7*$D79)-WEEKDAY(DATE($S$1,U$1,8-$M79))),"")</f>
        <v>45350</v>
      </c>
      <c r="V79" s="30">
        <f>IFERROR(IF(COUNTIF('Holiday Dates'!$A:$A,DATE($S$1,V$1,1+7*$D79)-WEEKDAY(DATE($S$1,V$1,8-$M79)))&gt;=1,IF($D79&gt;=3,DATE($S$1,V$1,1+7*($D79-1)-WEEKDAY(DATE($S$1,V$1,8-$M79))),DATE($S$1,V$1,1+7*($D79+1)-WEEKDAY(DATE($S$1,V$1,8-$M79)))),DATE($S$1,V$1,1+7*$D79)-WEEKDAY(DATE($S$1,V$1,8-$M79))),"")</f>
        <v>45378</v>
      </c>
      <c r="W79" s="30">
        <f>IFERROR(IF(COUNTIF('Holiday Dates'!$A:$A,DATE($S$1,W$1,1+7*$D79)-WEEKDAY(DATE($S$1,W$1,8-$M79)))&gt;=1,IF($D79&gt;=3,DATE($S$1,W$1,1+7*($D79-1)-WEEKDAY(DATE($S$1,W$1,8-$M79))),DATE($S$1,W$1,1+7*($D79+1)-WEEKDAY(DATE($S$1,W$1,8-$M79)))),DATE($S$1,W$1,1+7*$D79)-WEEKDAY(DATE($S$1,W$1,8-$M79))),"")</f>
        <v>45406</v>
      </c>
      <c r="X79" s="30">
        <f>IFERROR(IF(COUNTIF('Holiday Dates'!$A:$A,DATE($S$1,X$1,1+7*$D79)-WEEKDAY(DATE($S$1,X$1,8-$M79)))&gt;=1,IF($D79&gt;=3,DATE($S$1,X$1,1+7*($D79-1)-WEEKDAY(DATE($S$1,X$1,8-$M79))),DATE($S$1,X$1,1+7*($D79+1)-WEEKDAY(DATE($S$1,X$1,8-$M79)))),DATE($S$1,X$1,1+7*$D79)-WEEKDAY(DATE($S$1,X$1,8-$M79))),"")</f>
        <v>45434</v>
      </c>
      <c r="Y79" s="30">
        <f>IFERROR(IF(COUNTIF('Holiday Dates'!$A:$A,DATE($S$1,Y$1,1+7*$D79)-WEEKDAY(DATE($S$1,Y$1,8-$M79)))&gt;=1,IF($D79&gt;=3,DATE($S$1,Y$1,1+7*($D79-1)-WEEKDAY(DATE($S$1,Y$1,8-$M79))),DATE($S$1,Y$1,1+7*($D79+1)-WEEKDAY(DATE($S$1,Y$1,8-$M79)))),DATE($S$1,Y$1,1+7*$D79)-WEEKDAY(DATE($S$1,Y$1,8-$M79))),"")</f>
        <v>45469</v>
      </c>
      <c r="Z79" s="30">
        <f>IFERROR(IF(COUNTIF('Holiday Dates'!$A:$A,DATE($S$1,Z$1,1+7*$D79)-WEEKDAY(DATE($S$1,Z$1,8-$M79)))&gt;=1,IF($D79&gt;=3,DATE($S$1,Z$1,1+7*($D79-1)-WEEKDAY(DATE($S$1,Z$1,8-$M79))),DATE($S$1,Z$1,1+7*($D79+1)-WEEKDAY(DATE($S$1,Z$1,8-$M79)))),DATE($S$1,Z$1,1+7*$D79)-WEEKDAY(DATE($S$1,Z$1,8-$M79))),"")</f>
        <v>45497</v>
      </c>
    </row>
    <row r="80" spans="1:26" ht="15" customHeight="1" x14ac:dyDescent="0.25">
      <c r="A80" s="3">
        <v>770077</v>
      </c>
      <c r="B80" s="1" t="s">
        <v>649</v>
      </c>
      <c r="C80" s="1" t="str">
        <f>VLOOKUP($A80,[1]Sheet_One!$B:$W,7,FALSE)</f>
        <v>DANBURY</v>
      </c>
      <c r="D80" s="10">
        <f>IFERROR(VLOOKUP(A80,[2]Sheet1!$A:$AA,27,FALSE),"")</f>
        <v>4</v>
      </c>
      <c r="E80" s="1"/>
      <c r="F80" s="3" t="str">
        <f>VLOOKUP($A80,[1]Sheet_One!$B:$W,6,FALSE)</f>
        <v>72 HOSPITAL AVE</v>
      </c>
      <c r="G80" s="3" t="str">
        <f>VLOOKUP($A80,[1]Sheet_One!$B:$W,7,FALSE)</f>
        <v>DANBURY</v>
      </c>
      <c r="H80" s="3" t="str">
        <f>VLOOKUP($A80,[1]Sheet_One!$B:$W,8,FALSE)</f>
        <v>CT</v>
      </c>
      <c r="I80" s="3" t="str">
        <f>VLOOKUP($A80,[1]Sheet_One!$B:$W,9,FALSE)</f>
        <v>06810</v>
      </c>
      <c r="J80" s="47">
        <f>IFERROR(VLOOKUP(A80,'[3]KPI Trend by Chain - 171 or 173'!$A:$E,5,FALSE),VLOOKUP(A80,'[4]KPI Trend by Chain - 171 '!$A:$E,5,FALSE))</f>
        <v>96</v>
      </c>
      <c r="K80" s="4" t="str">
        <f>IFERROR(VLOOKUP(A80,'Location Substitution table'!B:D,3,FALSE),"")</f>
        <v/>
      </c>
      <c r="L80" s="9" t="str">
        <f>IFERROR(VLOOKUP($A80,[1]Sheet_One!$B:$W,5,FALSE),"")</f>
        <v>T</v>
      </c>
      <c r="M80" s="9">
        <f>IFERROR(MATCH(L80,{"U","M","T","W","R","F","S"},0),"")</f>
        <v>3</v>
      </c>
      <c r="N80" s="26">
        <f>IFERROR(IF(COUNTIF('Holiday Dates'!$A:$A,DATE($M$1,N$1,1+7*$D80)-WEEKDAY(DATE($M$1,N$1,8-$M80)))&gt;=1,IF($D80&gt;=3,DATE($M$1,N$1,1+7*($D80-1)-WEEKDAY(DATE($M$1,N$1,8-$M80))),DATE($M$1,N$1,1+7*($D80+1)-WEEKDAY(DATE($M$1,N$1,8-$M80)))),DATE($M$1,N$1,1+7*$D80)-WEEKDAY(DATE($M$1,N$1,8-$M80))),"")</f>
        <v>45160</v>
      </c>
      <c r="O80" s="26">
        <f>IFERROR(IF(COUNTIF('Holiday Dates'!$A:$A,DATE($M$1,O$1,1+7*$D80)-WEEKDAY(DATE($M$1,O$1,8-$M80)))&gt;=1,IF($D80&gt;=3,DATE($M$1,O$1,1+7*($D80-1)-WEEKDAY(DATE($M$1,O$1,8-$M80))),DATE($M$1,O$1,1+7*($D80+1)-WEEKDAY(DATE($M$1,O$1,8-$M80)))),DATE($M$1,O$1,1+7*$D80)-WEEKDAY(DATE($M$1,O$1,8-$M80))),"")</f>
        <v>45195</v>
      </c>
      <c r="P80" s="26">
        <f>IFERROR(IF(COUNTIF('Holiday Dates'!$A:$A,DATE($M$1,P$1,1+7*$D80)-WEEKDAY(DATE($M$1,P$1,8-$M80)))&gt;=1,IF($D80&gt;=3,DATE($M$1,P$1,1+7*($D80-1)-WEEKDAY(DATE($M$1,P$1,8-$M80))),DATE($M$1,P$1,1+7*($D80+1)-WEEKDAY(DATE($M$1,P$1,8-$M80)))),DATE($M$1,P$1,1+7*$D80)-WEEKDAY(DATE($M$1,P$1,8-$M80))),"")</f>
        <v>45223</v>
      </c>
      <c r="Q80" s="26">
        <f>IFERROR(IF(COUNTIF('Holiday Dates'!$A:$A,DATE($M$1,Q$1,1+7*$D80)-WEEKDAY(DATE($M$1,Q$1,8-$M80)))&gt;=1,IF($D80&gt;=3,DATE($M$1,Q$1,1+7*($D80-1)-WEEKDAY(DATE($M$1,Q$1,8-$M80))),DATE($M$1,Q$1,1+7*($D80+1)-WEEKDAY(DATE($M$1,Q$1,8-$M80)))),DATE($M$1,Q$1,1+7*$D80)-WEEKDAY(DATE($M$1,Q$1,8-$M80))),"")</f>
        <v>45258</v>
      </c>
      <c r="R80" s="26">
        <f>IFERROR(IF(COUNTIF('Holiday Dates'!$A:$A,DATE($M$1,R$1,1+7*$D80)-WEEKDAY(DATE($M$1,R$1,8-$M80)))&gt;=1,IF($D80&gt;=3,DATE($M$1,R$1,1+7*($D80-1)-WEEKDAY(DATE($M$1,R$1,8-$M80))),DATE($M$1,R$1,1+7*($D80+1)-WEEKDAY(DATE($M$1,R$1,8-$M80)))),DATE($M$1,R$1,1+7*$D80)-WEEKDAY(DATE($M$1,R$1,8-$M80))),"")</f>
        <v>45279</v>
      </c>
      <c r="S80" s="30"/>
      <c r="T80" s="30">
        <f>IFERROR(IF(COUNTIF('Holiday Dates'!$A:$A,DATE($S$1,T$1,1+7*$D80)-WEEKDAY(DATE($S$1,T$1,8-$M80)))&gt;=1,IF($D80&gt;=3,DATE($S$1,T$1,1+7*($D80-1)-WEEKDAY(DATE($S$1,T$1,8-$M80))),DATE($S$1,T$1,1+7*($D80+1)-WEEKDAY(DATE($S$1,T$1,8-$M80)))),DATE($S$1,T$1,1+7*$D80)-WEEKDAY(DATE($S$1,T$1,8-$M80))),"")</f>
        <v>45314</v>
      </c>
      <c r="U80" s="30">
        <f>IFERROR(IF(COUNTIF('Holiday Dates'!$A:$A,DATE($S$1,U$1,1+7*$D80)-WEEKDAY(DATE($S$1,U$1,8-$M80)))&gt;=1,IF($D80&gt;=3,DATE($S$1,U$1,1+7*($D80-1)-WEEKDAY(DATE($S$1,U$1,8-$M80))),DATE($S$1,U$1,1+7*($D80+1)-WEEKDAY(DATE($S$1,U$1,8-$M80)))),DATE($S$1,U$1,1+7*$D80)-WEEKDAY(DATE($S$1,U$1,8-$M80))),"")</f>
        <v>45349</v>
      </c>
      <c r="V80" s="30">
        <f>IFERROR(IF(COUNTIF('Holiday Dates'!$A:$A,DATE($S$1,V$1,1+7*$D80)-WEEKDAY(DATE($S$1,V$1,8-$M80)))&gt;=1,IF($D80&gt;=3,DATE($S$1,V$1,1+7*($D80-1)-WEEKDAY(DATE($S$1,V$1,8-$M80))),DATE($S$1,V$1,1+7*($D80+1)-WEEKDAY(DATE($S$1,V$1,8-$M80)))),DATE($S$1,V$1,1+7*$D80)-WEEKDAY(DATE($S$1,V$1,8-$M80))),"")</f>
        <v>45377</v>
      </c>
      <c r="W80" s="30">
        <f>IFERROR(IF(COUNTIF('Holiday Dates'!$A:$A,DATE($S$1,W$1,1+7*$D80)-WEEKDAY(DATE($S$1,W$1,8-$M80)))&gt;=1,IF($D80&gt;=3,DATE($S$1,W$1,1+7*($D80-1)-WEEKDAY(DATE($S$1,W$1,8-$M80))),DATE($S$1,W$1,1+7*($D80+1)-WEEKDAY(DATE($S$1,W$1,8-$M80)))),DATE($S$1,W$1,1+7*$D80)-WEEKDAY(DATE($S$1,W$1,8-$M80))),"")</f>
        <v>45405</v>
      </c>
      <c r="X80" s="30">
        <f>IFERROR(IF(COUNTIF('Holiday Dates'!$A:$A,DATE($S$1,X$1,1+7*$D80)-WEEKDAY(DATE($S$1,X$1,8-$M80)))&gt;=1,IF($D80&gt;=3,DATE($S$1,X$1,1+7*($D80-1)-WEEKDAY(DATE($S$1,X$1,8-$M80))),DATE($S$1,X$1,1+7*($D80+1)-WEEKDAY(DATE($S$1,X$1,8-$M80)))),DATE($S$1,X$1,1+7*$D80)-WEEKDAY(DATE($S$1,X$1,8-$M80))),"")</f>
        <v>45440</v>
      </c>
      <c r="Y80" s="30">
        <f>IFERROR(IF(COUNTIF('Holiday Dates'!$A:$A,DATE($S$1,Y$1,1+7*$D80)-WEEKDAY(DATE($S$1,Y$1,8-$M80)))&gt;=1,IF($D80&gt;=3,DATE($S$1,Y$1,1+7*($D80-1)-WEEKDAY(DATE($S$1,Y$1,8-$M80))),DATE($S$1,Y$1,1+7*($D80+1)-WEEKDAY(DATE($S$1,Y$1,8-$M80)))),DATE($S$1,Y$1,1+7*$D80)-WEEKDAY(DATE($S$1,Y$1,8-$M80))),"")</f>
        <v>45468</v>
      </c>
      <c r="Z80" s="30">
        <f>IFERROR(IF(COUNTIF('Holiday Dates'!$A:$A,DATE($S$1,Z$1,1+7*$D80)-WEEKDAY(DATE($S$1,Z$1,8-$M80)))&gt;=1,IF($D80&gt;=3,DATE($S$1,Z$1,1+7*($D80-1)-WEEKDAY(DATE($S$1,Z$1,8-$M80))),DATE($S$1,Z$1,1+7*($D80+1)-WEEKDAY(DATE($S$1,Z$1,8-$M80)))),DATE($S$1,Z$1,1+7*$D80)-WEEKDAY(DATE($S$1,Z$1,8-$M80))),"")</f>
        <v>45496</v>
      </c>
    </row>
    <row r="81" spans="1:26" ht="15" customHeight="1" x14ac:dyDescent="0.25">
      <c r="A81" s="3">
        <v>770078</v>
      </c>
      <c r="B81" s="1" t="s">
        <v>650</v>
      </c>
      <c r="C81" s="1" t="str">
        <f>VLOOKUP($A81,[1]Sheet_One!$B:$W,7,FALSE)</f>
        <v>DANBURY</v>
      </c>
      <c r="D81" s="10">
        <f>IFERROR(VLOOKUP(A81,[2]Sheet1!$A:$AA,27,FALSE),"")</f>
        <v>3</v>
      </c>
      <c r="E81" s="1"/>
      <c r="F81" s="3" t="str">
        <f>VLOOKUP($A81,[1]Sheet_One!$B:$W,6,FALSE)</f>
        <v>43 CLAPBOARD RIDGE RD</v>
      </c>
      <c r="G81" s="3" t="str">
        <f>VLOOKUP($A81,[1]Sheet_One!$B:$W,7,FALSE)</f>
        <v>DANBURY</v>
      </c>
      <c r="H81" s="3" t="str">
        <f>VLOOKUP($A81,[1]Sheet_One!$B:$W,8,FALSE)</f>
        <v>CT</v>
      </c>
      <c r="I81" s="3" t="str">
        <f>VLOOKUP($A81,[1]Sheet_One!$B:$W,9,FALSE)</f>
        <v>06811</v>
      </c>
      <c r="J81" s="47">
        <f>IFERROR(VLOOKUP(A81,'[3]KPI Trend by Chain - 171 or 173'!$A:$E,5,FALSE),VLOOKUP(A81,'[4]KPI Trend by Chain - 171 '!$A:$E,5,FALSE))</f>
        <v>215.5</v>
      </c>
      <c r="K81" s="4" t="str">
        <f>IFERROR(VLOOKUP(A81,'Location Substitution table'!B:D,3,FALSE),"")</f>
        <v/>
      </c>
      <c r="L81" s="9" t="str">
        <f>IFERROR(VLOOKUP($A81,[1]Sheet_One!$B:$W,5,FALSE),"")</f>
        <v>T</v>
      </c>
      <c r="M81" s="9">
        <f>IFERROR(MATCH(L81,{"U","M","T","W","R","F","S"},0),"")</f>
        <v>3</v>
      </c>
      <c r="N81" s="26">
        <f>IFERROR(IF(COUNTIF('Holiday Dates'!$A:$A,DATE($M$1,N$1,1+7*$D81)-WEEKDAY(DATE($M$1,N$1,8-$M81)))&gt;=1,IF($D81&gt;=3,DATE($M$1,N$1,1+7*($D81-1)-WEEKDAY(DATE($M$1,N$1,8-$M81))),DATE($M$1,N$1,1+7*($D81+1)-WEEKDAY(DATE($M$1,N$1,8-$M81)))),DATE($M$1,N$1,1+7*$D81)-WEEKDAY(DATE($M$1,N$1,8-$M81))),"")</f>
        <v>45153</v>
      </c>
      <c r="O81" s="26">
        <f>IFERROR(IF(COUNTIF('Holiday Dates'!$A:$A,DATE($M$1,O$1,1+7*$D81)-WEEKDAY(DATE($M$1,O$1,8-$M81)))&gt;=1,IF($D81&gt;=3,DATE($M$1,O$1,1+7*($D81-1)-WEEKDAY(DATE($M$1,O$1,8-$M81))),DATE($M$1,O$1,1+7*($D81+1)-WEEKDAY(DATE($M$1,O$1,8-$M81)))),DATE($M$1,O$1,1+7*$D81)-WEEKDAY(DATE($M$1,O$1,8-$M81))),"")</f>
        <v>45188</v>
      </c>
      <c r="P81" s="26">
        <f>IFERROR(IF(COUNTIF('Holiday Dates'!$A:$A,DATE($M$1,P$1,1+7*$D81)-WEEKDAY(DATE($M$1,P$1,8-$M81)))&gt;=1,IF($D81&gt;=3,DATE($M$1,P$1,1+7*($D81-1)-WEEKDAY(DATE($M$1,P$1,8-$M81))),DATE($M$1,P$1,1+7*($D81+1)-WEEKDAY(DATE($M$1,P$1,8-$M81)))),DATE($M$1,P$1,1+7*$D81)-WEEKDAY(DATE($M$1,P$1,8-$M81))),"")</f>
        <v>45216</v>
      </c>
      <c r="Q81" s="26">
        <f>IFERROR(IF(COUNTIF('Holiday Dates'!$A:$A,DATE($M$1,Q$1,1+7*$D81)-WEEKDAY(DATE($M$1,Q$1,8-$M81)))&gt;=1,IF($D81&gt;=3,DATE($M$1,Q$1,1+7*($D81-1)-WEEKDAY(DATE($M$1,Q$1,8-$M81))),DATE($M$1,Q$1,1+7*($D81+1)-WEEKDAY(DATE($M$1,Q$1,8-$M81)))),DATE($M$1,Q$1,1+7*$D81)-WEEKDAY(DATE($M$1,Q$1,8-$M81))),"")</f>
        <v>45251</v>
      </c>
      <c r="R81" s="26">
        <f>IFERROR(IF(COUNTIF('Holiday Dates'!$A:$A,DATE($M$1,R$1,1+7*$D81)-WEEKDAY(DATE($M$1,R$1,8-$M81)))&gt;=1,IF($D81&gt;=3,DATE($M$1,R$1,1+7*($D81-1)-WEEKDAY(DATE($M$1,R$1,8-$M81))),DATE($M$1,R$1,1+7*($D81+1)-WEEKDAY(DATE($M$1,R$1,8-$M81)))),DATE($M$1,R$1,1+7*$D81)-WEEKDAY(DATE($M$1,R$1,8-$M81))),"")</f>
        <v>45279</v>
      </c>
      <c r="S81" s="30"/>
      <c r="T81" s="30">
        <f>IFERROR(IF(COUNTIF('Holiday Dates'!$A:$A,DATE($S$1,T$1,1+7*$D81)-WEEKDAY(DATE($S$1,T$1,8-$M81)))&gt;=1,IF($D81&gt;=3,DATE($S$1,T$1,1+7*($D81-1)-WEEKDAY(DATE($S$1,T$1,8-$M81))),DATE($S$1,T$1,1+7*($D81+1)-WEEKDAY(DATE($S$1,T$1,8-$M81)))),DATE($S$1,T$1,1+7*$D81)-WEEKDAY(DATE($S$1,T$1,8-$M81))),"")</f>
        <v>45307</v>
      </c>
      <c r="U81" s="30">
        <f>IFERROR(IF(COUNTIF('Holiday Dates'!$A:$A,DATE($S$1,U$1,1+7*$D81)-WEEKDAY(DATE($S$1,U$1,8-$M81)))&gt;=1,IF($D81&gt;=3,DATE($S$1,U$1,1+7*($D81-1)-WEEKDAY(DATE($S$1,U$1,8-$M81))),DATE($S$1,U$1,1+7*($D81+1)-WEEKDAY(DATE($S$1,U$1,8-$M81)))),DATE($S$1,U$1,1+7*$D81)-WEEKDAY(DATE($S$1,U$1,8-$M81))),"")</f>
        <v>45335</v>
      </c>
      <c r="V81" s="30">
        <f>IFERROR(IF(COUNTIF('Holiday Dates'!$A:$A,DATE($S$1,V$1,1+7*$D81)-WEEKDAY(DATE($S$1,V$1,8-$M81)))&gt;=1,IF($D81&gt;=3,DATE($S$1,V$1,1+7*($D81-1)-WEEKDAY(DATE($S$1,V$1,8-$M81))),DATE($S$1,V$1,1+7*($D81+1)-WEEKDAY(DATE($S$1,V$1,8-$M81)))),DATE($S$1,V$1,1+7*$D81)-WEEKDAY(DATE($S$1,V$1,8-$M81))),"")</f>
        <v>45370</v>
      </c>
      <c r="W81" s="30">
        <f>IFERROR(IF(COUNTIF('Holiday Dates'!$A:$A,DATE($S$1,W$1,1+7*$D81)-WEEKDAY(DATE($S$1,W$1,8-$M81)))&gt;=1,IF($D81&gt;=3,DATE($S$1,W$1,1+7*($D81-1)-WEEKDAY(DATE($S$1,W$1,8-$M81))),DATE($S$1,W$1,1+7*($D81+1)-WEEKDAY(DATE($S$1,W$1,8-$M81)))),DATE($S$1,W$1,1+7*$D81)-WEEKDAY(DATE($S$1,W$1,8-$M81))),"")</f>
        <v>45398</v>
      </c>
      <c r="X81" s="30">
        <f>IFERROR(IF(COUNTIF('Holiday Dates'!$A:$A,DATE($S$1,X$1,1+7*$D81)-WEEKDAY(DATE($S$1,X$1,8-$M81)))&gt;=1,IF($D81&gt;=3,DATE($S$1,X$1,1+7*($D81-1)-WEEKDAY(DATE($S$1,X$1,8-$M81))),DATE($S$1,X$1,1+7*($D81+1)-WEEKDAY(DATE($S$1,X$1,8-$M81)))),DATE($S$1,X$1,1+7*$D81)-WEEKDAY(DATE($S$1,X$1,8-$M81))),"")</f>
        <v>45433</v>
      </c>
      <c r="Y81" s="30">
        <f>IFERROR(IF(COUNTIF('Holiday Dates'!$A:$A,DATE($S$1,Y$1,1+7*$D81)-WEEKDAY(DATE($S$1,Y$1,8-$M81)))&gt;=1,IF($D81&gt;=3,DATE($S$1,Y$1,1+7*($D81-1)-WEEKDAY(DATE($S$1,Y$1,8-$M81))),DATE($S$1,Y$1,1+7*($D81+1)-WEEKDAY(DATE($S$1,Y$1,8-$M81)))),DATE($S$1,Y$1,1+7*$D81)-WEEKDAY(DATE($S$1,Y$1,8-$M81))),"")</f>
        <v>45461</v>
      </c>
      <c r="Z81" s="30">
        <f>IFERROR(IF(COUNTIF('Holiday Dates'!$A:$A,DATE($S$1,Z$1,1+7*$D81)-WEEKDAY(DATE($S$1,Z$1,8-$M81)))&gt;=1,IF($D81&gt;=3,DATE($S$1,Z$1,1+7*($D81-1)-WEEKDAY(DATE($S$1,Z$1,8-$M81))),DATE($S$1,Z$1,1+7*($D81+1)-WEEKDAY(DATE($S$1,Z$1,8-$M81)))),DATE($S$1,Z$1,1+7*$D81)-WEEKDAY(DATE($S$1,Z$1,8-$M81))),"")</f>
        <v>45489</v>
      </c>
    </row>
    <row r="82" spans="1:26" ht="15" customHeight="1" x14ac:dyDescent="0.25">
      <c r="A82" s="3">
        <v>770079</v>
      </c>
      <c r="B82" s="1" t="s">
        <v>1219</v>
      </c>
      <c r="C82" s="1" t="str">
        <f>VLOOKUP($A82,[1]Sheet_One!$B:$W,7,FALSE)</f>
        <v>DANBURY</v>
      </c>
      <c r="D82" s="10">
        <f>IFERROR(VLOOKUP(A82,[2]Sheet1!$A:$AA,27,FALSE),"")</f>
        <v>2</v>
      </c>
      <c r="E82" s="1"/>
      <c r="F82" s="3" t="str">
        <f>VLOOKUP($A82,[1]Sheet_One!$B:$W,6,FALSE)</f>
        <v>21 HAYESTOWN AVE</v>
      </c>
      <c r="G82" s="3" t="str">
        <f>VLOOKUP($A82,[1]Sheet_One!$B:$W,7,FALSE)</f>
        <v>DANBURY</v>
      </c>
      <c r="H82" s="3" t="str">
        <f>VLOOKUP($A82,[1]Sheet_One!$B:$W,8,FALSE)</f>
        <v>CT</v>
      </c>
      <c r="I82" s="3" t="str">
        <f>VLOOKUP($A82,[1]Sheet_One!$B:$W,9,FALSE)</f>
        <v>06811</v>
      </c>
      <c r="J82" s="47">
        <f>IFERROR(VLOOKUP(A82,'[3]KPI Trend by Chain - 171 or 173'!$A:$E,5,FALSE),VLOOKUP(A82,'[4]KPI Trend by Chain - 171 '!$A:$E,5,FALSE))</f>
        <v>23.090909090909101</v>
      </c>
      <c r="K82" s="4">
        <f>IFERROR(VLOOKUP(A82,'Location Substitution table'!B:D,3,FALSE),"")</f>
        <v>780009</v>
      </c>
      <c r="L82" s="9" t="str">
        <f>IFERROR(VLOOKUP($A82,[1]Sheet_One!$B:$W,5,FALSE),"")</f>
        <v>T</v>
      </c>
      <c r="M82" s="9">
        <f>IFERROR(MATCH(L82,{"U","M","T","W","R","F","S"},0),"")</f>
        <v>3</v>
      </c>
      <c r="N82" s="26">
        <f>IFERROR(IF(COUNTIF('Holiday Dates'!$A:$A,DATE($M$1,N$1,1+7*$D82)-WEEKDAY(DATE($M$1,N$1,8-$M82)))&gt;=1,IF($D82&gt;=3,DATE($M$1,N$1,1+7*($D82-1)-WEEKDAY(DATE($M$1,N$1,8-$M82))),DATE($M$1,N$1,1+7*($D82+1)-WEEKDAY(DATE($M$1,N$1,8-$M82)))),DATE($M$1,N$1,1+7*$D82)-WEEKDAY(DATE($M$1,N$1,8-$M82))),"")</f>
        <v>45146</v>
      </c>
      <c r="O82" s="26">
        <f>IFERROR(IF(COUNTIF('Holiday Dates'!$A:$A,DATE($M$1,O$1,1+7*$D82)-WEEKDAY(DATE($M$1,O$1,8-$M82)))&gt;=1,IF($D82&gt;=3,DATE($M$1,O$1,1+7*($D82-1)-WEEKDAY(DATE($M$1,O$1,8-$M82))),DATE($M$1,O$1,1+7*($D82+1)-WEEKDAY(DATE($M$1,O$1,8-$M82)))),DATE($M$1,O$1,1+7*$D82)-WEEKDAY(DATE($M$1,O$1,8-$M82))),"")</f>
        <v>45181</v>
      </c>
      <c r="P82" s="26">
        <f>IFERROR(IF(COUNTIF('Holiday Dates'!$A:$A,DATE($M$1,P$1,1+7*$D82)-WEEKDAY(DATE($M$1,P$1,8-$M82)))&gt;=1,IF($D82&gt;=3,DATE($M$1,P$1,1+7*($D82-1)-WEEKDAY(DATE($M$1,P$1,8-$M82))),DATE($M$1,P$1,1+7*($D82+1)-WEEKDAY(DATE($M$1,P$1,8-$M82)))),DATE($M$1,P$1,1+7*$D82)-WEEKDAY(DATE($M$1,P$1,8-$M82))),"")</f>
        <v>45209</v>
      </c>
      <c r="Q82" s="26">
        <f>IFERROR(IF(COUNTIF('Holiday Dates'!$A:$A,DATE($M$1,Q$1,1+7*$D82)-WEEKDAY(DATE($M$1,Q$1,8-$M82)))&gt;=1,IF($D82&gt;=3,DATE($M$1,Q$1,1+7*($D82-1)-WEEKDAY(DATE($M$1,Q$1,8-$M82))),DATE($M$1,Q$1,1+7*($D82+1)-WEEKDAY(DATE($M$1,Q$1,8-$M82)))),DATE($M$1,Q$1,1+7*$D82)-WEEKDAY(DATE($M$1,Q$1,8-$M82))),"")</f>
        <v>45244</v>
      </c>
      <c r="R82" s="26">
        <f>IFERROR(IF(COUNTIF('Holiday Dates'!$A:$A,DATE($M$1,R$1,1+7*$D82)-WEEKDAY(DATE($M$1,R$1,8-$M82)))&gt;=1,IF($D82&gt;=3,DATE($M$1,R$1,1+7*($D82-1)-WEEKDAY(DATE($M$1,R$1,8-$M82))),DATE($M$1,R$1,1+7*($D82+1)-WEEKDAY(DATE($M$1,R$1,8-$M82)))),DATE($M$1,R$1,1+7*$D82)-WEEKDAY(DATE($M$1,R$1,8-$M82))),"")</f>
        <v>45272</v>
      </c>
      <c r="S82" s="30"/>
      <c r="T82" s="30">
        <f>IFERROR(IF(COUNTIF('Holiday Dates'!$A:$A,DATE($S$1,T$1,1+7*$D82)-WEEKDAY(DATE($S$1,T$1,8-$M82)))&gt;=1,IF($D82&gt;=3,DATE($S$1,T$1,1+7*($D82-1)-WEEKDAY(DATE($S$1,T$1,8-$M82))),DATE($S$1,T$1,1+7*($D82+1)-WEEKDAY(DATE($S$1,T$1,8-$M82)))),DATE($S$1,T$1,1+7*$D82)-WEEKDAY(DATE($S$1,T$1,8-$M82))),"")</f>
        <v>45300</v>
      </c>
      <c r="U82" s="30">
        <f>IFERROR(IF(COUNTIF('Holiday Dates'!$A:$A,DATE($S$1,U$1,1+7*$D82)-WEEKDAY(DATE($S$1,U$1,8-$M82)))&gt;=1,IF($D82&gt;=3,DATE($S$1,U$1,1+7*($D82-1)-WEEKDAY(DATE($S$1,U$1,8-$M82))),DATE($S$1,U$1,1+7*($D82+1)-WEEKDAY(DATE($S$1,U$1,8-$M82)))),DATE($S$1,U$1,1+7*$D82)-WEEKDAY(DATE($S$1,U$1,8-$M82))),"")</f>
        <v>45335</v>
      </c>
      <c r="V82" s="30">
        <f>IFERROR(IF(COUNTIF('Holiday Dates'!$A:$A,DATE($S$1,V$1,1+7*$D82)-WEEKDAY(DATE($S$1,V$1,8-$M82)))&gt;=1,IF($D82&gt;=3,DATE($S$1,V$1,1+7*($D82-1)-WEEKDAY(DATE($S$1,V$1,8-$M82))),DATE($S$1,V$1,1+7*($D82+1)-WEEKDAY(DATE($S$1,V$1,8-$M82)))),DATE($S$1,V$1,1+7*$D82)-WEEKDAY(DATE($S$1,V$1,8-$M82))),"")</f>
        <v>45363</v>
      </c>
      <c r="W82" s="30">
        <f>IFERROR(IF(COUNTIF('Holiday Dates'!$A:$A,DATE($S$1,W$1,1+7*$D82)-WEEKDAY(DATE($S$1,W$1,8-$M82)))&gt;=1,IF($D82&gt;=3,DATE($S$1,W$1,1+7*($D82-1)-WEEKDAY(DATE($S$1,W$1,8-$M82))),DATE($S$1,W$1,1+7*($D82+1)-WEEKDAY(DATE($S$1,W$1,8-$M82)))),DATE($S$1,W$1,1+7*$D82)-WEEKDAY(DATE($S$1,W$1,8-$M82))),"")</f>
        <v>45398</v>
      </c>
      <c r="X82" s="30">
        <f>IFERROR(IF(COUNTIF('Holiday Dates'!$A:$A,DATE($S$1,X$1,1+7*$D82)-WEEKDAY(DATE($S$1,X$1,8-$M82)))&gt;=1,IF($D82&gt;=3,DATE($S$1,X$1,1+7*($D82-1)-WEEKDAY(DATE($S$1,X$1,8-$M82))),DATE($S$1,X$1,1+7*($D82+1)-WEEKDAY(DATE($S$1,X$1,8-$M82)))),DATE($S$1,X$1,1+7*$D82)-WEEKDAY(DATE($S$1,X$1,8-$M82))),"")</f>
        <v>45426</v>
      </c>
      <c r="Y82" s="30">
        <f>IFERROR(IF(COUNTIF('Holiday Dates'!$A:$A,DATE($S$1,Y$1,1+7*$D82)-WEEKDAY(DATE($S$1,Y$1,8-$M82)))&gt;=1,IF($D82&gt;=3,DATE($S$1,Y$1,1+7*($D82-1)-WEEKDAY(DATE($S$1,Y$1,8-$M82))),DATE($S$1,Y$1,1+7*($D82+1)-WEEKDAY(DATE($S$1,Y$1,8-$M82)))),DATE($S$1,Y$1,1+7*$D82)-WEEKDAY(DATE($S$1,Y$1,8-$M82))),"")</f>
        <v>45454</v>
      </c>
      <c r="Z82" s="30">
        <f>IFERROR(IF(COUNTIF('Holiday Dates'!$A:$A,DATE($S$1,Z$1,1+7*$D82)-WEEKDAY(DATE($S$1,Z$1,8-$M82)))&gt;=1,IF($D82&gt;=3,DATE($S$1,Z$1,1+7*($D82-1)-WEEKDAY(DATE($S$1,Z$1,8-$M82))),DATE($S$1,Z$1,1+7*($D82+1)-WEEKDAY(DATE($S$1,Z$1,8-$M82)))),DATE($S$1,Z$1,1+7*$D82)-WEEKDAY(DATE($S$1,Z$1,8-$M82))),"")</f>
        <v>45482</v>
      </c>
    </row>
    <row r="83" spans="1:26" ht="15" customHeight="1" x14ac:dyDescent="0.25">
      <c r="A83" s="3">
        <v>770080</v>
      </c>
      <c r="B83" s="1" t="s">
        <v>652</v>
      </c>
      <c r="C83" s="1" t="str">
        <f>VLOOKUP($A83,[1]Sheet_One!$B:$W,7,FALSE)</f>
        <v>DANBURY</v>
      </c>
      <c r="D83" s="10">
        <f>IFERROR(VLOOKUP(A83,[2]Sheet1!$A:$AA,27,FALSE),"")</f>
        <v>1</v>
      </c>
      <c r="E83" s="1"/>
      <c r="F83" s="3" t="str">
        <f>VLOOKUP($A83,[1]Sheet_One!$B:$W,6,FALSE)</f>
        <v>21 MEMORIAL DR</v>
      </c>
      <c r="G83" s="3" t="str">
        <f>VLOOKUP($A83,[1]Sheet_One!$B:$W,7,FALSE)</f>
        <v>DANBURY</v>
      </c>
      <c r="H83" s="3" t="str">
        <f>VLOOKUP($A83,[1]Sheet_One!$B:$W,8,FALSE)</f>
        <v>CT</v>
      </c>
      <c r="I83" s="3" t="str">
        <f>VLOOKUP($A83,[1]Sheet_One!$B:$W,9,FALSE)</f>
        <v>06810</v>
      </c>
      <c r="J83" s="47">
        <f>IFERROR(VLOOKUP(A83,'[3]KPI Trend by Chain - 171 or 173'!$A:$E,5,FALSE),VLOOKUP(A83,'[4]KPI Trend by Chain - 171 '!$A:$E,5,FALSE))</f>
        <v>418</v>
      </c>
      <c r="K83" s="4" t="str">
        <f>IFERROR(VLOOKUP(A83,'Location Substitution table'!B:D,3,FALSE),"")</f>
        <v/>
      </c>
      <c r="L83" s="9" t="str">
        <f>IFERROR(VLOOKUP($A83,[1]Sheet_One!$B:$W,5,FALSE),"")</f>
        <v>T</v>
      </c>
      <c r="M83" s="9">
        <f>IFERROR(MATCH(L83,{"U","M","T","W","R","F","S"},0),"")</f>
        <v>3</v>
      </c>
      <c r="N83" s="26">
        <f>IFERROR(IF(COUNTIF('Holiday Dates'!$A:$A,DATE($M$1,N$1,1+7*$D83)-WEEKDAY(DATE($M$1,N$1,8-$M83)))&gt;=1,IF($D83&gt;=3,DATE($M$1,N$1,1+7*($D83-1)-WEEKDAY(DATE($M$1,N$1,8-$M83))),DATE($M$1,N$1,1+7*($D83+1)-WEEKDAY(DATE($M$1,N$1,8-$M83)))),DATE($M$1,N$1,1+7*$D83)-WEEKDAY(DATE($M$1,N$1,8-$M83))),"")</f>
        <v>45139</v>
      </c>
      <c r="O83" s="26">
        <f>IFERROR(IF(COUNTIF('Holiday Dates'!$A:$A,DATE($M$1,O$1,1+7*$D83)-WEEKDAY(DATE($M$1,O$1,8-$M83)))&gt;=1,IF($D83&gt;=3,DATE($M$1,O$1,1+7*($D83-1)-WEEKDAY(DATE($M$1,O$1,8-$M83))),DATE($M$1,O$1,1+7*($D83+1)-WEEKDAY(DATE($M$1,O$1,8-$M83)))),DATE($M$1,O$1,1+7*$D83)-WEEKDAY(DATE($M$1,O$1,8-$M83))),"")</f>
        <v>45174</v>
      </c>
      <c r="P83" s="26">
        <f>IFERROR(IF(COUNTIF('Holiday Dates'!$A:$A,DATE($M$1,P$1,1+7*$D83)-WEEKDAY(DATE($M$1,P$1,8-$M83)))&gt;=1,IF($D83&gt;=3,DATE($M$1,P$1,1+7*($D83-1)-WEEKDAY(DATE($M$1,P$1,8-$M83))),DATE($M$1,P$1,1+7*($D83+1)-WEEKDAY(DATE($M$1,P$1,8-$M83)))),DATE($M$1,P$1,1+7*$D83)-WEEKDAY(DATE($M$1,P$1,8-$M83))),"")</f>
        <v>45202</v>
      </c>
      <c r="Q83" s="26">
        <f>IFERROR(IF(COUNTIF('Holiday Dates'!$A:$A,DATE($M$1,Q$1,1+7*$D83)-WEEKDAY(DATE($M$1,Q$1,8-$M83)))&gt;=1,IF($D83&gt;=3,DATE($M$1,Q$1,1+7*($D83-1)-WEEKDAY(DATE($M$1,Q$1,8-$M83))),DATE($M$1,Q$1,1+7*($D83+1)-WEEKDAY(DATE($M$1,Q$1,8-$M83)))),DATE($M$1,Q$1,1+7*$D83)-WEEKDAY(DATE($M$1,Q$1,8-$M83))),"")</f>
        <v>45244</v>
      </c>
      <c r="R83" s="26">
        <f>IFERROR(IF(COUNTIF('Holiday Dates'!$A:$A,DATE($M$1,R$1,1+7*$D83)-WEEKDAY(DATE($M$1,R$1,8-$M83)))&gt;=1,IF($D83&gt;=3,DATE($M$1,R$1,1+7*($D83-1)-WEEKDAY(DATE($M$1,R$1,8-$M83))),DATE($M$1,R$1,1+7*($D83+1)-WEEKDAY(DATE($M$1,R$1,8-$M83)))),DATE($M$1,R$1,1+7*$D83)-WEEKDAY(DATE($M$1,R$1,8-$M83))),"")</f>
        <v>45265</v>
      </c>
      <c r="S83" s="30"/>
      <c r="T83" s="30">
        <f>IFERROR(IF(COUNTIF('Holiday Dates'!$A:$A,DATE($S$1,T$1,1+7*$D83)-WEEKDAY(DATE($S$1,T$1,8-$M83)))&gt;=1,IF($D83&gt;=3,DATE($S$1,T$1,1+7*($D83-1)-WEEKDAY(DATE($S$1,T$1,8-$M83))),DATE($S$1,T$1,1+7*($D83+1)-WEEKDAY(DATE($S$1,T$1,8-$M83)))),DATE($S$1,T$1,1+7*$D83)-WEEKDAY(DATE($S$1,T$1,8-$M83))),"")</f>
        <v>45293</v>
      </c>
      <c r="U83" s="30">
        <f>IFERROR(IF(COUNTIF('Holiday Dates'!$A:$A,DATE($S$1,U$1,1+7*$D83)-WEEKDAY(DATE($S$1,U$1,8-$M83)))&gt;=1,IF($D83&gt;=3,DATE($S$1,U$1,1+7*($D83-1)-WEEKDAY(DATE($S$1,U$1,8-$M83))),DATE($S$1,U$1,1+7*($D83+1)-WEEKDAY(DATE($S$1,U$1,8-$M83)))),DATE($S$1,U$1,1+7*$D83)-WEEKDAY(DATE($S$1,U$1,8-$M83))),"")</f>
        <v>45328</v>
      </c>
      <c r="V83" s="30">
        <f>IFERROR(IF(COUNTIF('Holiday Dates'!$A:$A,DATE($S$1,V$1,1+7*$D83)-WEEKDAY(DATE($S$1,V$1,8-$M83)))&gt;=1,IF($D83&gt;=3,DATE($S$1,V$1,1+7*($D83-1)-WEEKDAY(DATE($S$1,V$1,8-$M83))),DATE($S$1,V$1,1+7*($D83+1)-WEEKDAY(DATE($S$1,V$1,8-$M83)))),DATE($S$1,V$1,1+7*$D83)-WEEKDAY(DATE($S$1,V$1,8-$M83))),"")</f>
        <v>45356</v>
      </c>
      <c r="W83" s="30">
        <f>IFERROR(IF(COUNTIF('Holiday Dates'!$A:$A,DATE($S$1,W$1,1+7*$D83)-WEEKDAY(DATE($S$1,W$1,8-$M83)))&gt;=1,IF($D83&gt;=3,DATE($S$1,W$1,1+7*($D83-1)-WEEKDAY(DATE($S$1,W$1,8-$M83))),DATE($S$1,W$1,1+7*($D83+1)-WEEKDAY(DATE($S$1,W$1,8-$M83)))),DATE($S$1,W$1,1+7*$D83)-WEEKDAY(DATE($S$1,W$1,8-$M83))),"")</f>
        <v>45384</v>
      </c>
      <c r="X83" s="30">
        <f>IFERROR(IF(COUNTIF('Holiday Dates'!$A:$A,DATE($S$1,X$1,1+7*$D83)-WEEKDAY(DATE($S$1,X$1,8-$M83)))&gt;=1,IF($D83&gt;=3,DATE($S$1,X$1,1+7*($D83-1)-WEEKDAY(DATE($S$1,X$1,8-$M83))),DATE($S$1,X$1,1+7*($D83+1)-WEEKDAY(DATE($S$1,X$1,8-$M83)))),DATE($S$1,X$1,1+7*$D83)-WEEKDAY(DATE($S$1,X$1,8-$M83))),"")</f>
        <v>45419</v>
      </c>
      <c r="Y83" s="30">
        <f>IFERROR(IF(COUNTIF('Holiday Dates'!$A:$A,DATE($S$1,Y$1,1+7*$D83)-WEEKDAY(DATE($S$1,Y$1,8-$M83)))&gt;=1,IF($D83&gt;=3,DATE($S$1,Y$1,1+7*($D83-1)-WEEKDAY(DATE($S$1,Y$1,8-$M83))),DATE($S$1,Y$1,1+7*($D83+1)-WEEKDAY(DATE($S$1,Y$1,8-$M83)))),DATE($S$1,Y$1,1+7*$D83)-WEEKDAY(DATE($S$1,Y$1,8-$M83))),"")</f>
        <v>45447</v>
      </c>
      <c r="Z83" s="30">
        <f>IFERROR(IF(COUNTIF('Holiday Dates'!$A:$A,DATE($S$1,Z$1,1+7*$D83)-WEEKDAY(DATE($S$1,Z$1,8-$M83)))&gt;=1,IF($D83&gt;=3,DATE($S$1,Z$1,1+7*($D83-1)-WEEKDAY(DATE($S$1,Z$1,8-$M83))),DATE($S$1,Z$1,1+7*($D83+1)-WEEKDAY(DATE($S$1,Z$1,8-$M83)))),DATE($S$1,Z$1,1+7*$D83)-WEEKDAY(DATE($S$1,Z$1,8-$M83))),"")</f>
        <v>45475</v>
      </c>
    </row>
    <row r="84" spans="1:26" ht="15" customHeight="1" x14ac:dyDescent="0.25">
      <c r="A84" s="3">
        <v>770081</v>
      </c>
      <c r="B84" s="1" t="s">
        <v>1588</v>
      </c>
      <c r="C84" s="1" t="str">
        <f>VLOOKUP($A84,[1]Sheet_One!$B:$W,7,FALSE)</f>
        <v>DANIELSON</v>
      </c>
      <c r="D84" s="10">
        <f>IFERROR(VLOOKUP(A84,[2]Sheet1!$A:$AA,27,FALSE),"")</f>
        <v>3</v>
      </c>
      <c r="E84" s="1"/>
      <c r="F84" s="3" t="str">
        <f>VLOOKUP($A84,[1]Sheet_One!$B:$W,6,FALSE)</f>
        <v>613 UPPER MAPLE ST</v>
      </c>
      <c r="G84" s="3" t="str">
        <f>VLOOKUP($A84,[1]Sheet_One!$B:$W,7,FALSE)</f>
        <v>DANIELSON</v>
      </c>
      <c r="H84" s="3" t="str">
        <f>VLOOKUP($A84,[1]Sheet_One!$B:$W,8,FALSE)</f>
        <v>CT</v>
      </c>
      <c r="I84" s="3" t="str">
        <f>VLOOKUP($A84,[1]Sheet_One!$B:$W,9,FALSE)</f>
        <v>06239</v>
      </c>
      <c r="J84" s="47">
        <f>IFERROR(VLOOKUP(A84,'[3]KPI Trend by Chain - 171 or 173'!$A:$E,5,FALSE),VLOOKUP(A84,'[4]KPI Trend by Chain - 171 '!$A:$E,5,FALSE))</f>
        <v>18.3333333333333</v>
      </c>
      <c r="K84" s="4">
        <f>IFERROR(VLOOKUP(A84,'Location Substitution table'!B:D,3,FALSE),"")</f>
        <v>780008</v>
      </c>
      <c r="L84" s="9" t="str">
        <f>IFERROR(VLOOKUP($A84,[1]Sheet_One!$B:$W,5,FALSE),"")</f>
        <v>R</v>
      </c>
      <c r="M84" s="9">
        <f>IFERROR(MATCH(L84,{"U","M","T","W","R","F","S"},0),"")</f>
        <v>5</v>
      </c>
      <c r="N84" s="26">
        <f>IFERROR(IF(COUNTIF('Holiday Dates'!$A:$A,DATE($M$1,N$1,1+7*$D84)-WEEKDAY(DATE($M$1,N$1,8-$M84)))&gt;=1,IF($D84&gt;=3,DATE($M$1,N$1,1+7*($D84-1)-WEEKDAY(DATE($M$1,N$1,8-$M84))),DATE($M$1,N$1,1+7*($D84+1)-WEEKDAY(DATE($M$1,N$1,8-$M84)))),DATE($M$1,N$1,1+7*$D84)-WEEKDAY(DATE($M$1,N$1,8-$M84))),"")</f>
        <v>45155</v>
      </c>
      <c r="O84" s="26">
        <f>IFERROR(IF(COUNTIF('Holiday Dates'!$A:$A,DATE($M$1,O$1,1+7*$D84)-WEEKDAY(DATE($M$1,O$1,8-$M84)))&gt;=1,IF($D84&gt;=3,DATE($M$1,O$1,1+7*($D84-1)-WEEKDAY(DATE($M$1,O$1,8-$M84))),DATE($M$1,O$1,1+7*($D84+1)-WEEKDAY(DATE($M$1,O$1,8-$M84)))),DATE($M$1,O$1,1+7*$D84)-WEEKDAY(DATE($M$1,O$1,8-$M84))),"")</f>
        <v>45190</v>
      </c>
      <c r="P84" s="26">
        <f>IFERROR(IF(COUNTIF('Holiday Dates'!$A:$A,DATE($M$1,P$1,1+7*$D84)-WEEKDAY(DATE($M$1,P$1,8-$M84)))&gt;=1,IF($D84&gt;=3,DATE($M$1,P$1,1+7*($D84-1)-WEEKDAY(DATE($M$1,P$1,8-$M84))),DATE($M$1,P$1,1+7*($D84+1)-WEEKDAY(DATE($M$1,P$1,8-$M84)))),DATE($M$1,P$1,1+7*$D84)-WEEKDAY(DATE($M$1,P$1,8-$M84))),"")</f>
        <v>45218</v>
      </c>
      <c r="Q84" s="26">
        <f>IFERROR(IF(COUNTIF('Holiday Dates'!$A:$A,DATE($M$1,Q$1,1+7*$D84)-WEEKDAY(DATE($M$1,Q$1,8-$M84)))&gt;=1,IF($D84&gt;=3,DATE($M$1,Q$1,1+7*($D84-1)-WEEKDAY(DATE($M$1,Q$1,8-$M84))),DATE($M$1,Q$1,1+7*($D84+1)-WEEKDAY(DATE($M$1,Q$1,8-$M84)))),DATE($M$1,Q$1,1+7*$D84)-WEEKDAY(DATE($M$1,Q$1,8-$M84))),"")</f>
        <v>45246</v>
      </c>
      <c r="R84" s="26">
        <f>IFERROR(IF(COUNTIF('Holiday Dates'!$A:$A,DATE($M$1,R$1,1+7*$D84)-WEEKDAY(DATE($M$1,R$1,8-$M84)))&gt;=1,IF($D84&gt;=3,DATE($M$1,R$1,1+7*($D84-1)-WEEKDAY(DATE($M$1,R$1,8-$M84))),DATE($M$1,R$1,1+7*($D84+1)-WEEKDAY(DATE($M$1,R$1,8-$M84)))),DATE($M$1,R$1,1+7*$D84)-WEEKDAY(DATE($M$1,R$1,8-$M84))),"")</f>
        <v>45281</v>
      </c>
      <c r="S84" s="30"/>
      <c r="T84" s="30">
        <f>IFERROR(IF(COUNTIF('Holiday Dates'!$A:$A,DATE($S$1,T$1,1+7*$D84)-WEEKDAY(DATE($S$1,T$1,8-$M84)))&gt;=1,IF($D84&gt;=3,DATE($S$1,T$1,1+7*($D84-1)-WEEKDAY(DATE($S$1,T$1,8-$M84))),DATE($S$1,T$1,1+7*($D84+1)-WEEKDAY(DATE($S$1,T$1,8-$M84)))),DATE($S$1,T$1,1+7*$D84)-WEEKDAY(DATE($S$1,T$1,8-$M84))),"")</f>
        <v>45309</v>
      </c>
      <c r="U84" s="30">
        <f>IFERROR(IF(COUNTIF('Holiday Dates'!$A:$A,DATE($S$1,U$1,1+7*$D84)-WEEKDAY(DATE($S$1,U$1,8-$M84)))&gt;=1,IF($D84&gt;=3,DATE($S$1,U$1,1+7*($D84-1)-WEEKDAY(DATE($S$1,U$1,8-$M84))),DATE($S$1,U$1,1+7*($D84+1)-WEEKDAY(DATE($S$1,U$1,8-$M84)))),DATE($S$1,U$1,1+7*$D84)-WEEKDAY(DATE($S$1,U$1,8-$M84))),"")</f>
        <v>45337</v>
      </c>
      <c r="V84" s="30">
        <f>IFERROR(IF(COUNTIF('Holiday Dates'!$A:$A,DATE($S$1,V$1,1+7*$D84)-WEEKDAY(DATE($S$1,V$1,8-$M84)))&gt;=1,IF($D84&gt;=3,DATE($S$1,V$1,1+7*($D84-1)-WEEKDAY(DATE($S$1,V$1,8-$M84))),DATE($S$1,V$1,1+7*($D84+1)-WEEKDAY(DATE($S$1,V$1,8-$M84)))),DATE($S$1,V$1,1+7*$D84)-WEEKDAY(DATE($S$1,V$1,8-$M84))),"")</f>
        <v>45372</v>
      </c>
      <c r="W84" s="30">
        <f>IFERROR(IF(COUNTIF('Holiday Dates'!$A:$A,DATE($S$1,W$1,1+7*$D84)-WEEKDAY(DATE($S$1,W$1,8-$M84)))&gt;=1,IF($D84&gt;=3,DATE($S$1,W$1,1+7*($D84-1)-WEEKDAY(DATE($S$1,W$1,8-$M84))),DATE($S$1,W$1,1+7*($D84+1)-WEEKDAY(DATE($S$1,W$1,8-$M84)))),DATE($S$1,W$1,1+7*$D84)-WEEKDAY(DATE($S$1,W$1,8-$M84))),"")</f>
        <v>45400</v>
      </c>
      <c r="X84" s="30">
        <f>IFERROR(IF(COUNTIF('Holiday Dates'!$A:$A,DATE($S$1,X$1,1+7*$D84)-WEEKDAY(DATE($S$1,X$1,8-$M84)))&gt;=1,IF($D84&gt;=3,DATE($S$1,X$1,1+7*($D84-1)-WEEKDAY(DATE($S$1,X$1,8-$M84))),DATE($S$1,X$1,1+7*($D84+1)-WEEKDAY(DATE($S$1,X$1,8-$M84)))),DATE($S$1,X$1,1+7*$D84)-WEEKDAY(DATE($S$1,X$1,8-$M84))),"")</f>
        <v>45428</v>
      </c>
      <c r="Y84" s="30">
        <f>IFERROR(IF(COUNTIF('Holiday Dates'!$A:$A,DATE($S$1,Y$1,1+7*$D84)-WEEKDAY(DATE($S$1,Y$1,8-$M84)))&gt;=1,IF($D84&gt;=3,DATE($S$1,Y$1,1+7*($D84-1)-WEEKDAY(DATE($S$1,Y$1,8-$M84))),DATE($S$1,Y$1,1+7*($D84+1)-WEEKDAY(DATE($S$1,Y$1,8-$M84)))),DATE($S$1,Y$1,1+7*$D84)-WEEKDAY(DATE($S$1,Y$1,8-$M84))),"")</f>
        <v>45463</v>
      </c>
      <c r="Z84" s="30">
        <f>IFERROR(IF(COUNTIF('Holiday Dates'!$A:$A,DATE($S$1,Z$1,1+7*$D84)-WEEKDAY(DATE($S$1,Z$1,8-$M84)))&gt;=1,IF($D84&gt;=3,DATE($S$1,Z$1,1+7*($D84-1)-WEEKDAY(DATE($S$1,Z$1,8-$M84))),DATE($S$1,Z$1,1+7*($D84+1)-WEEKDAY(DATE($S$1,Z$1,8-$M84)))),DATE($S$1,Z$1,1+7*$D84)-WEEKDAY(DATE($S$1,Z$1,8-$M84))),"")</f>
        <v>45491</v>
      </c>
    </row>
    <row r="85" spans="1:26" ht="15" customHeight="1" x14ac:dyDescent="0.25">
      <c r="A85" s="3">
        <v>770082</v>
      </c>
      <c r="B85" s="1" t="s">
        <v>1218</v>
      </c>
      <c r="C85" s="1" t="str">
        <f>VLOOKUP($A85,[1]Sheet_One!$B:$W,7,FALSE)</f>
        <v>DANIELSON</v>
      </c>
      <c r="D85" s="10">
        <f>IFERROR(VLOOKUP(A85,[2]Sheet1!$A:$AA,27,FALSE),"")</f>
        <v>2</v>
      </c>
      <c r="E85" s="1"/>
      <c r="F85" s="3" t="str">
        <f>VLOOKUP($A85,[1]Sheet_One!$B:$W,6,FALSE)</f>
        <v>339 Main Street</v>
      </c>
      <c r="G85" s="3" t="str">
        <f>VLOOKUP($A85,[1]Sheet_One!$B:$W,7,FALSE)</f>
        <v>DANIELSON</v>
      </c>
      <c r="H85" s="3" t="str">
        <f>VLOOKUP($A85,[1]Sheet_One!$B:$W,8,FALSE)</f>
        <v>CT</v>
      </c>
      <c r="I85" s="3" t="str">
        <f>VLOOKUP($A85,[1]Sheet_One!$B:$W,9,FALSE)</f>
        <v>06239</v>
      </c>
      <c r="J85" s="47">
        <f>IFERROR(VLOOKUP(A85,'[3]KPI Trend by Chain - 171 or 173'!$A:$E,5,FALSE),VLOOKUP(A85,'[4]KPI Trend by Chain - 171 '!$A:$E,5,FALSE))</f>
        <v>54.428571428571402</v>
      </c>
      <c r="K85" s="4" t="str">
        <f>IFERROR(VLOOKUP(A85,'Location Substitution table'!B:D,3,FALSE),"")</f>
        <v/>
      </c>
      <c r="L85" s="40" t="str">
        <f>IFERROR(VLOOKUP($A85,[1]Sheet_One!$B:$W,5,FALSE),"")</f>
        <v>R</v>
      </c>
      <c r="M85" s="9">
        <f>IFERROR(MATCH(L85,{"U","M","T","W","R","F","S"},0),"")</f>
        <v>5</v>
      </c>
      <c r="N85" s="26">
        <f>IFERROR(IF(COUNTIF('Holiday Dates'!$A:$A,DATE($M$1,N$1,1+7*$D85)-WEEKDAY(DATE($M$1,N$1,8-$M85)))&gt;=1,IF($D85&gt;=3,DATE($M$1,N$1,1+7*($D85-1)-WEEKDAY(DATE($M$1,N$1,8-$M85))),DATE($M$1,N$1,1+7*($D85+1)-WEEKDAY(DATE($M$1,N$1,8-$M85)))),DATE($M$1,N$1,1+7*$D85)-WEEKDAY(DATE($M$1,N$1,8-$M85))),"")</f>
        <v>45148</v>
      </c>
      <c r="O85" s="26">
        <f>IFERROR(IF(COUNTIF('Holiday Dates'!$A:$A,DATE($M$1,O$1,1+7*$D85)-WEEKDAY(DATE($M$1,O$1,8-$M85)))&gt;=1,IF($D85&gt;=3,DATE($M$1,O$1,1+7*($D85-1)-WEEKDAY(DATE($M$1,O$1,8-$M85))),DATE($M$1,O$1,1+7*($D85+1)-WEEKDAY(DATE($M$1,O$1,8-$M85)))),DATE($M$1,O$1,1+7*$D85)-WEEKDAY(DATE($M$1,O$1,8-$M85))),"")</f>
        <v>45183</v>
      </c>
      <c r="P85" s="26">
        <f>IFERROR(IF(COUNTIF('Holiday Dates'!$A:$A,DATE($M$1,P$1,1+7*$D85)-WEEKDAY(DATE($M$1,P$1,8-$M85)))&gt;=1,IF($D85&gt;=3,DATE($M$1,P$1,1+7*($D85-1)-WEEKDAY(DATE($M$1,P$1,8-$M85))),DATE($M$1,P$1,1+7*($D85+1)-WEEKDAY(DATE($M$1,P$1,8-$M85)))),DATE($M$1,P$1,1+7*$D85)-WEEKDAY(DATE($M$1,P$1,8-$M85))),"")</f>
        <v>45211</v>
      </c>
      <c r="Q85" s="26">
        <f>IFERROR(IF(COUNTIF('Holiday Dates'!$A:$A,DATE($M$1,Q$1,1+7*$D85)-WEEKDAY(DATE($M$1,Q$1,8-$M85)))&gt;=1,IF($D85&gt;=3,DATE($M$1,Q$1,1+7*($D85-1)-WEEKDAY(DATE($M$1,Q$1,8-$M85))),DATE($M$1,Q$1,1+7*($D85+1)-WEEKDAY(DATE($M$1,Q$1,8-$M85)))),DATE($M$1,Q$1,1+7*$D85)-WEEKDAY(DATE($M$1,Q$1,8-$M85))),"")</f>
        <v>45239</v>
      </c>
      <c r="R85" s="26">
        <f>IFERROR(IF(COUNTIF('Holiday Dates'!$A:$A,DATE($M$1,R$1,1+7*$D85)-WEEKDAY(DATE($M$1,R$1,8-$M85)))&gt;=1,IF($D85&gt;=3,DATE($M$1,R$1,1+7*($D85-1)-WEEKDAY(DATE($M$1,R$1,8-$M85))),DATE($M$1,R$1,1+7*($D85+1)-WEEKDAY(DATE($M$1,R$1,8-$M85)))),DATE($M$1,R$1,1+7*$D85)-WEEKDAY(DATE($M$1,R$1,8-$M85))),"")</f>
        <v>45274</v>
      </c>
      <c r="S85" s="30"/>
      <c r="T85" s="30">
        <f>IFERROR(IF(COUNTIF('Holiday Dates'!$A:$A,DATE($S$1,T$1,1+7*$D85)-WEEKDAY(DATE($S$1,T$1,8-$M85)))&gt;=1,IF($D85&gt;=3,DATE($S$1,T$1,1+7*($D85-1)-WEEKDAY(DATE($S$1,T$1,8-$M85))),DATE($S$1,T$1,1+7*($D85+1)-WEEKDAY(DATE($S$1,T$1,8-$M85)))),DATE($S$1,T$1,1+7*$D85)-WEEKDAY(DATE($S$1,T$1,8-$M85))),"")</f>
        <v>45302</v>
      </c>
      <c r="U85" s="30">
        <f>IFERROR(IF(COUNTIF('Holiday Dates'!$A:$A,DATE($S$1,U$1,1+7*$D85)-WEEKDAY(DATE($S$1,U$1,8-$M85)))&gt;=1,IF($D85&gt;=3,DATE($S$1,U$1,1+7*($D85-1)-WEEKDAY(DATE($S$1,U$1,8-$M85))),DATE($S$1,U$1,1+7*($D85+1)-WEEKDAY(DATE($S$1,U$1,8-$M85)))),DATE($S$1,U$1,1+7*$D85)-WEEKDAY(DATE($S$1,U$1,8-$M85))),"")</f>
        <v>45330</v>
      </c>
      <c r="V85" s="30">
        <f>IFERROR(IF(COUNTIF('Holiday Dates'!$A:$A,DATE($S$1,V$1,1+7*$D85)-WEEKDAY(DATE($S$1,V$1,8-$M85)))&gt;=1,IF($D85&gt;=3,DATE($S$1,V$1,1+7*($D85-1)-WEEKDAY(DATE($S$1,V$1,8-$M85))),DATE($S$1,V$1,1+7*($D85+1)-WEEKDAY(DATE($S$1,V$1,8-$M85)))),DATE($S$1,V$1,1+7*$D85)-WEEKDAY(DATE($S$1,V$1,8-$M85))),"")</f>
        <v>45365</v>
      </c>
      <c r="W85" s="30">
        <f>IFERROR(IF(COUNTIF('Holiday Dates'!$A:$A,DATE($S$1,W$1,1+7*$D85)-WEEKDAY(DATE($S$1,W$1,8-$M85)))&gt;=1,IF($D85&gt;=3,DATE($S$1,W$1,1+7*($D85-1)-WEEKDAY(DATE($S$1,W$1,8-$M85))),DATE($S$1,W$1,1+7*($D85+1)-WEEKDAY(DATE($S$1,W$1,8-$M85)))),DATE($S$1,W$1,1+7*$D85)-WEEKDAY(DATE($S$1,W$1,8-$M85))),"")</f>
        <v>45400</v>
      </c>
      <c r="X85" s="30">
        <f>IFERROR(IF(COUNTIF('Holiday Dates'!$A:$A,DATE($S$1,X$1,1+7*$D85)-WEEKDAY(DATE($S$1,X$1,8-$M85)))&gt;=1,IF($D85&gt;=3,DATE($S$1,X$1,1+7*($D85-1)-WEEKDAY(DATE($S$1,X$1,8-$M85))),DATE($S$1,X$1,1+7*($D85+1)-WEEKDAY(DATE($S$1,X$1,8-$M85)))),DATE($S$1,X$1,1+7*$D85)-WEEKDAY(DATE($S$1,X$1,8-$M85))),"")</f>
        <v>45421</v>
      </c>
      <c r="Y85" s="30">
        <f>IFERROR(IF(COUNTIF('Holiday Dates'!$A:$A,DATE($S$1,Y$1,1+7*$D85)-WEEKDAY(DATE($S$1,Y$1,8-$M85)))&gt;=1,IF($D85&gt;=3,DATE($S$1,Y$1,1+7*($D85-1)-WEEKDAY(DATE($S$1,Y$1,8-$M85))),DATE($S$1,Y$1,1+7*($D85+1)-WEEKDAY(DATE($S$1,Y$1,8-$M85)))),DATE($S$1,Y$1,1+7*$D85)-WEEKDAY(DATE($S$1,Y$1,8-$M85))),"")</f>
        <v>45456</v>
      </c>
      <c r="Z85" s="30">
        <f>IFERROR(IF(COUNTIF('Holiday Dates'!$A:$A,DATE($S$1,Z$1,1+7*$D85)-WEEKDAY(DATE($S$1,Z$1,8-$M85)))&gt;=1,IF($D85&gt;=3,DATE($S$1,Z$1,1+7*($D85-1)-WEEKDAY(DATE($S$1,Z$1,8-$M85))),DATE($S$1,Z$1,1+7*($D85+1)-WEEKDAY(DATE($S$1,Z$1,8-$M85)))),DATE($S$1,Z$1,1+7*$D85)-WEEKDAY(DATE($S$1,Z$1,8-$M85))),"")</f>
        <v>45484</v>
      </c>
    </row>
    <row r="86" spans="1:26" ht="15" customHeight="1" x14ac:dyDescent="0.25">
      <c r="A86" s="3">
        <v>770083</v>
      </c>
      <c r="B86" s="1" t="s">
        <v>1647</v>
      </c>
      <c r="C86" s="1" t="str">
        <f>VLOOKUP($A86,[1]Sheet_One!$B:$W,7,FALSE)</f>
        <v>DANIELSON</v>
      </c>
      <c r="D86" s="10">
        <v>3</v>
      </c>
      <c r="F86" s="3" t="str">
        <f>VLOOKUP($A86,[1]Sheet_One!$B:$W,6,FALSE)</f>
        <v>120 WATER ST</v>
      </c>
      <c r="G86" s="3" t="str">
        <f>VLOOKUP($A86,[1]Sheet_One!$B:$W,7,FALSE)</f>
        <v>DANIELSON</v>
      </c>
      <c r="H86" s="3" t="str">
        <f>VLOOKUP($A86,[1]Sheet_One!$B:$W,8,FALSE)</f>
        <v>CT</v>
      </c>
      <c r="I86" s="3" t="str">
        <f>VLOOKUP($A86,[1]Sheet_One!$B:$W,9,FALSE)</f>
        <v>06239</v>
      </c>
      <c r="J86" s="47">
        <f>IFERROR(VLOOKUP(A86,'[3]KPI Trend by Chain - 171 or 173'!$A:$E,5,FALSE),VLOOKUP(A86,'[4]KPI Trend by Chain - 171 '!$A:$E,5,FALSE))</f>
        <v>19.6666666666667</v>
      </c>
      <c r="K86" s="4" t="str">
        <f>IFERROR(VLOOKUP(A86,'Location Substitution table'!B:D,3,FALSE),"")</f>
        <v/>
      </c>
      <c r="L86" s="9" t="str">
        <f>IFERROR(VLOOKUP($A86,[1]Sheet_One!$B:$W,5,FALSE),"")</f>
        <v>R</v>
      </c>
      <c r="M86" s="9">
        <f>IFERROR(MATCH(L86,{"U","M","T","W","R","F","S"},0),"")</f>
        <v>5</v>
      </c>
      <c r="N86" s="26">
        <f>IFERROR(IF(COUNTIF('Holiday Dates'!$A:$A,DATE($M$1,N$1,1+7*$D86)-WEEKDAY(DATE($M$1,N$1,8-$M86)))&gt;=1,IF($D86&gt;=3,DATE($M$1,N$1,1+7*($D86-1)-WEEKDAY(DATE($M$1,N$1,8-$M86))),DATE($M$1,N$1,1+7*($D86+1)-WEEKDAY(DATE($M$1,N$1,8-$M86)))),DATE($M$1,N$1,1+7*$D86)-WEEKDAY(DATE($M$1,N$1,8-$M86))),"")</f>
        <v>45155</v>
      </c>
      <c r="O86" s="26">
        <f>IFERROR(IF(COUNTIF('Holiday Dates'!$A:$A,DATE($M$1,O$1,1+7*$D86)-WEEKDAY(DATE($M$1,O$1,8-$M86)))&gt;=1,IF($D86&gt;=3,DATE($M$1,O$1,1+7*($D86-1)-WEEKDAY(DATE($M$1,O$1,8-$M86))),DATE($M$1,O$1,1+7*($D86+1)-WEEKDAY(DATE($M$1,O$1,8-$M86)))),DATE($M$1,O$1,1+7*$D86)-WEEKDAY(DATE($M$1,O$1,8-$M86))),"")</f>
        <v>45190</v>
      </c>
      <c r="P86" s="26">
        <f>IFERROR(IF(COUNTIF('Holiday Dates'!$A:$A,DATE($M$1,P$1,1+7*$D86)-WEEKDAY(DATE($M$1,P$1,8-$M86)))&gt;=1,IF($D86&gt;=3,DATE($M$1,P$1,1+7*($D86-1)-WEEKDAY(DATE($M$1,P$1,8-$M86))),DATE($M$1,P$1,1+7*($D86+1)-WEEKDAY(DATE($M$1,P$1,8-$M86)))),DATE($M$1,P$1,1+7*$D86)-WEEKDAY(DATE($M$1,P$1,8-$M86))),"")</f>
        <v>45218</v>
      </c>
      <c r="Q86" s="26">
        <f>IFERROR(IF(COUNTIF('Holiday Dates'!$A:$A,DATE($M$1,Q$1,1+7*$D86)-WEEKDAY(DATE($M$1,Q$1,8-$M86)))&gt;=1,IF($D86&gt;=3,DATE($M$1,Q$1,1+7*($D86-1)-WEEKDAY(DATE($M$1,Q$1,8-$M86))),DATE($M$1,Q$1,1+7*($D86+1)-WEEKDAY(DATE($M$1,Q$1,8-$M86)))),DATE($M$1,Q$1,1+7*$D86)-WEEKDAY(DATE($M$1,Q$1,8-$M86))),"")</f>
        <v>45246</v>
      </c>
      <c r="R86" s="26">
        <f>IFERROR(IF(COUNTIF('Holiday Dates'!$A:$A,DATE($M$1,R$1,1+7*$D86)-WEEKDAY(DATE($M$1,R$1,8-$M86)))&gt;=1,IF($D86&gt;=3,DATE($M$1,R$1,1+7*($D86-1)-WEEKDAY(DATE($M$1,R$1,8-$M86))),DATE($M$1,R$1,1+7*($D86+1)-WEEKDAY(DATE($M$1,R$1,8-$M86)))),DATE($M$1,R$1,1+7*$D86)-WEEKDAY(DATE($M$1,R$1,8-$M86))),"")</f>
        <v>45281</v>
      </c>
      <c r="S86" s="30"/>
      <c r="T86" s="30">
        <f>IFERROR(IF(COUNTIF('Holiday Dates'!$A:$A,DATE($S$1,T$1,1+7*$D86)-WEEKDAY(DATE($S$1,T$1,8-$M86)))&gt;=1,IF($D86&gt;=3,DATE($S$1,T$1,1+7*($D86-1)-WEEKDAY(DATE($S$1,T$1,8-$M86))),DATE($S$1,T$1,1+7*($D86+1)-WEEKDAY(DATE($S$1,T$1,8-$M86)))),DATE($S$1,T$1,1+7*$D86)-WEEKDAY(DATE($S$1,T$1,8-$M86))),"")</f>
        <v>45309</v>
      </c>
      <c r="U86" s="30">
        <f>IFERROR(IF(COUNTIF('Holiday Dates'!$A:$A,DATE($S$1,U$1,1+7*$D86)-WEEKDAY(DATE($S$1,U$1,8-$M86)))&gt;=1,IF($D86&gt;=3,DATE($S$1,U$1,1+7*($D86-1)-WEEKDAY(DATE($S$1,U$1,8-$M86))),DATE($S$1,U$1,1+7*($D86+1)-WEEKDAY(DATE($S$1,U$1,8-$M86)))),DATE($S$1,U$1,1+7*$D86)-WEEKDAY(DATE($S$1,U$1,8-$M86))),"")</f>
        <v>45337</v>
      </c>
      <c r="V86" s="30">
        <f>IFERROR(IF(COUNTIF('Holiday Dates'!$A:$A,DATE($S$1,V$1,1+7*$D86)-WEEKDAY(DATE($S$1,V$1,8-$M86)))&gt;=1,IF($D86&gt;=3,DATE($S$1,V$1,1+7*($D86-1)-WEEKDAY(DATE($S$1,V$1,8-$M86))),DATE($S$1,V$1,1+7*($D86+1)-WEEKDAY(DATE($S$1,V$1,8-$M86)))),DATE($S$1,V$1,1+7*$D86)-WEEKDAY(DATE($S$1,V$1,8-$M86))),"")</f>
        <v>45372</v>
      </c>
      <c r="W86" s="30">
        <f>IFERROR(IF(COUNTIF('Holiday Dates'!$A:$A,DATE($S$1,W$1,1+7*$D86)-WEEKDAY(DATE($S$1,W$1,8-$M86)))&gt;=1,IF($D86&gt;=3,DATE($S$1,W$1,1+7*($D86-1)-WEEKDAY(DATE($S$1,W$1,8-$M86))),DATE($S$1,W$1,1+7*($D86+1)-WEEKDAY(DATE($S$1,W$1,8-$M86)))),DATE($S$1,W$1,1+7*$D86)-WEEKDAY(DATE($S$1,W$1,8-$M86))),"")</f>
        <v>45400</v>
      </c>
      <c r="X86" s="30">
        <f>IFERROR(IF(COUNTIF('Holiday Dates'!$A:$A,DATE($S$1,X$1,1+7*$D86)-WEEKDAY(DATE($S$1,X$1,8-$M86)))&gt;=1,IF($D86&gt;=3,DATE($S$1,X$1,1+7*($D86-1)-WEEKDAY(DATE($S$1,X$1,8-$M86))),DATE($S$1,X$1,1+7*($D86+1)-WEEKDAY(DATE($S$1,X$1,8-$M86)))),DATE($S$1,X$1,1+7*$D86)-WEEKDAY(DATE($S$1,X$1,8-$M86))),"")</f>
        <v>45428</v>
      </c>
      <c r="Y86" s="30">
        <f>IFERROR(IF(COUNTIF('Holiday Dates'!$A:$A,DATE($S$1,Y$1,1+7*$D86)-WEEKDAY(DATE($S$1,Y$1,8-$M86)))&gt;=1,IF($D86&gt;=3,DATE($S$1,Y$1,1+7*($D86-1)-WEEKDAY(DATE($S$1,Y$1,8-$M86))),DATE($S$1,Y$1,1+7*($D86+1)-WEEKDAY(DATE($S$1,Y$1,8-$M86)))),DATE($S$1,Y$1,1+7*$D86)-WEEKDAY(DATE($S$1,Y$1,8-$M86))),"")</f>
        <v>45463</v>
      </c>
      <c r="Z86" s="30">
        <f>IFERROR(IF(COUNTIF('Holiday Dates'!$A:$A,DATE($S$1,Z$1,1+7*$D86)-WEEKDAY(DATE($S$1,Z$1,8-$M86)))&gt;=1,IF($D86&gt;=3,DATE($S$1,Z$1,1+7*($D86-1)-WEEKDAY(DATE($S$1,Z$1,8-$M86))),DATE($S$1,Z$1,1+7*($D86+1)-WEEKDAY(DATE($S$1,Z$1,8-$M86)))),DATE($S$1,Z$1,1+7*$D86)-WEEKDAY(DATE($S$1,Z$1,8-$M86))),"")</f>
        <v>45491</v>
      </c>
    </row>
    <row r="87" spans="1:26" ht="15" customHeight="1" x14ac:dyDescent="0.25">
      <c r="A87" s="3">
        <v>770084</v>
      </c>
      <c r="B87" s="1" t="s">
        <v>1648</v>
      </c>
      <c r="C87" s="1" t="str">
        <f>VLOOKUP($A87,[1]Sheet_One!$B:$W,7,FALSE)</f>
        <v>DAYVILLE</v>
      </c>
      <c r="D87" s="10">
        <v>3</v>
      </c>
      <c r="E87" s="1"/>
      <c r="F87" s="3" t="str">
        <f>VLOOKUP($A87,[1]Sheet_One!$B:$W,6,FALSE)</f>
        <v>60 SOAP ST</v>
      </c>
      <c r="G87" s="3" t="str">
        <f>VLOOKUP($A87,[1]Sheet_One!$B:$W,7,FALSE)</f>
        <v>DAYVILLE</v>
      </c>
      <c r="H87" s="3" t="str">
        <f>VLOOKUP($A87,[1]Sheet_One!$B:$W,8,FALSE)</f>
        <v>CT</v>
      </c>
      <c r="I87" s="3" t="str">
        <f>VLOOKUP($A87,[1]Sheet_One!$B:$W,9,FALSE)</f>
        <v>06241</v>
      </c>
      <c r="J87" s="47">
        <f>IFERROR(VLOOKUP(A87,'[3]KPI Trend by Chain - 171 or 173'!$A:$E,5,FALSE),VLOOKUP(A87,'[4]KPI Trend by Chain - 171 '!$A:$E,5,FALSE))</f>
        <v>33.5</v>
      </c>
      <c r="K87" s="4" t="str">
        <f>IFERROR(VLOOKUP(A87,'Location Substitution table'!B:D,3,FALSE),"")</f>
        <v/>
      </c>
      <c r="L87" s="9" t="str">
        <f>IFERROR(VLOOKUP($A87,[1]Sheet_One!$B:$W,5,FALSE),"")</f>
        <v>R</v>
      </c>
      <c r="M87" s="9">
        <f>IFERROR(MATCH(L87,{"U","M","T","W","R","F","S"},0),"")</f>
        <v>5</v>
      </c>
      <c r="N87" s="26">
        <f>IFERROR(IF(COUNTIF('Holiday Dates'!$A:$A,DATE($M$1,N$1,1+7*$D87)-WEEKDAY(DATE($M$1,N$1,8-$M87)))&gt;=1,IF($D87&gt;=3,DATE($M$1,N$1,1+7*($D87-1)-WEEKDAY(DATE($M$1,N$1,8-$M87))),DATE($M$1,N$1,1+7*($D87+1)-WEEKDAY(DATE($M$1,N$1,8-$M87)))),DATE($M$1,N$1,1+7*$D87)-WEEKDAY(DATE($M$1,N$1,8-$M87))),"")</f>
        <v>45155</v>
      </c>
      <c r="O87" s="26">
        <f>IFERROR(IF(COUNTIF('Holiday Dates'!$A:$A,DATE($M$1,O$1,1+7*$D87)-WEEKDAY(DATE($M$1,O$1,8-$M87)))&gt;=1,IF($D87&gt;=3,DATE($M$1,O$1,1+7*($D87-1)-WEEKDAY(DATE($M$1,O$1,8-$M87))),DATE($M$1,O$1,1+7*($D87+1)-WEEKDAY(DATE($M$1,O$1,8-$M87)))),DATE($M$1,O$1,1+7*$D87)-WEEKDAY(DATE($M$1,O$1,8-$M87))),"")</f>
        <v>45190</v>
      </c>
      <c r="P87" s="26">
        <f>IFERROR(IF(COUNTIF('Holiday Dates'!$A:$A,DATE($M$1,P$1,1+7*$D87)-WEEKDAY(DATE($M$1,P$1,8-$M87)))&gt;=1,IF($D87&gt;=3,DATE($M$1,P$1,1+7*($D87-1)-WEEKDAY(DATE($M$1,P$1,8-$M87))),DATE($M$1,P$1,1+7*($D87+1)-WEEKDAY(DATE($M$1,P$1,8-$M87)))),DATE($M$1,P$1,1+7*$D87)-WEEKDAY(DATE($M$1,P$1,8-$M87))),"")</f>
        <v>45218</v>
      </c>
      <c r="Q87" s="26">
        <f>IFERROR(IF(COUNTIF('Holiday Dates'!$A:$A,DATE($M$1,Q$1,1+7*$D87)-WEEKDAY(DATE($M$1,Q$1,8-$M87)))&gt;=1,IF($D87&gt;=3,DATE($M$1,Q$1,1+7*($D87-1)-WEEKDAY(DATE($M$1,Q$1,8-$M87))),DATE($M$1,Q$1,1+7*($D87+1)-WEEKDAY(DATE($M$1,Q$1,8-$M87)))),DATE($M$1,Q$1,1+7*$D87)-WEEKDAY(DATE($M$1,Q$1,8-$M87))),"")</f>
        <v>45246</v>
      </c>
      <c r="R87" s="26">
        <f>IFERROR(IF(COUNTIF('Holiday Dates'!$A:$A,DATE($M$1,R$1,1+7*$D87)-WEEKDAY(DATE($M$1,R$1,8-$M87)))&gt;=1,IF($D87&gt;=3,DATE($M$1,R$1,1+7*($D87-1)-WEEKDAY(DATE($M$1,R$1,8-$M87))),DATE($M$1,R$1,1+7*($D87+1)-WEEKDAY(DATE($M$1,R$1,8-$M87)))),DATE($M$1,R$1,1+7*$D87)-WEEKDAY(DATE($M$1,R$1,8-$M87))),"")</f>
        <v>45281</v>
      </c>
      <c r="S87" s="30"/>
      <c r="T87" s="30">
        <f>IFERROR(IF(COUNTIF('Holiday Dates'!$A:$A,DATE($S$1,T$1,1+7*$D87)-WEEKDAY(DATE($S$1,T$1,8-$M87)))&gt;=1,IF($D87&gt;=3,DATE($S$1,T$1,1+7*($D87-1)-WEEKDAY(DATE($S$1,T$1,8-$M87))),DATE($S$1,T$1,1+7*($D87+1)-WEEKDAY(DATE($S$1,T$1,8-$M87)))),DATE($S$1,T$1,1+7*$D87)-WEEKDAY(DATE($S$1,T$1,8-$M87))),"")</f>
        <v>45309</v>
      </c>
      <c r="U87" s="30">
        <f>IFERROR(IF(COUNTIF('Holiday Dates'!$A:$A,DATE($S$1,U$1,1+7*$D87)-WEEKDAY(DATE($S$1,U$1,8-$M87)))&gt;=1,IF($D87&gt;=3,DATE($S$1,U$1,1+7*($D87-1)-WEEKDAY(DATE($S$1,U$1,8-$M87))),DATE($S$1,U$1,1+7*($D87+1)-WEEKDAY(DATE($S$1,U$1,8-$M87)))),DATE($S$1,U$1,1+7*$D87)-WEEKDAY(DATE($S$1,U$1,8-$M87))),"")</f>
        <v>45337</v>
      </c>
      <c r="V87" s="30">
        <f>IFERROR(IF(COUNTIF('Holiday Dates'!$A:$A,DATE($S$1,V$1,1+7*$D87)-WEEKDAY(DATE($S$1,V$1,8-$M87)))&gt;=1,IF($D87&gt;=3,DATE($S$1,V$1,1+7*($D87-1)-WEEKDAY(DATE($S$1,V$1,8-$M87))),DATE($S$1,V$1,1+7*($D87+1)-WEEKDAY(DATE($S$1,V$1,8-$M87)))),DATE($S$1,V$1,1+7*$D87)-WEEKDAY(DATE($S$1,V$1,8-$M87))),"")</f>
        <v>45372</v>
      </c>
      <c r="W87" s="30">
        <f>IFERROR(IF(COUNTIF('Holiday Dates'!$A:$A,DATE($S$1,W$1,1+7*$D87)-WEEKDAY(DATE($S$1,W$1,8-$M87)))&gt;=1,IF($D87&gt;=3,DATE($S$1,W$1,1+7*($D87-1)-WEEKDAY(DATE($S$1,W$1,8-$M87))),DATE($S$1,W$1,1+7*($D87+1)-WEEKDAY(DATE($S$1,W$1,8-$M87)))),DATE($S$1,W$1,1+7*$D87)-WEEKDAY(DATE($S$1,W$1,8-$M87))),"")</f>
        <v>45400</v>
      </c>
      <c r="X87" s="30">
        <f>IFERROR(IF(COUNTIF('Holiday Dates'!$A:$A,DATE($S$1,X$1,1+7*$D87)-WEEKDAY(DATE($S$1,X$1,8-$M87)))&gt;=1,IF($D87&gt;=3,DATE($S$1,X$1,1+7*($D87-1)-WEEKDAY(DATE($S$1,X$1,8-$M87))),DATE($S$1,X$1,1+7*($D87+1)-WEEKDAY(DATE($S$1,X$1,8-$M87)))),DATE($S$1,X$1,1+7*$D87)-WEEKDAY(DATE($S$1,X$1,8-$M87))),"")</f>
        <v>45428</v>
      </c>
      <c r="Y87" s="30">
        <f>IFERROR(IF(COUNTIF('Holiday Dates'!$A:$A,DATE($S$1,Y$1,1+7*$D87)-WEEKDAY(DATE($S$1,Y$1,8-$M87)))&gt;=1,IF($D87&gt;=3,DATE($S$1,Y$1,1+7*($D87-1)-WEEKDAY(DATE($S$1,Y$1,8-$M87))),DATE($S$1,Y$1,1+7*($D87+1)-WEEKDAY(DATE($S$1,Y$1,8-$M87)))),DATE($S$1,Y$1,1+7*$D87)-WEEKDAY(DATE($S$1,Y$1,8-$M87))),"")</f>
        <v>45463</v>
      </c>
      <c r="Z87" s="30">
        <f>IFERROR(IF(COUNTIF('Holiday Dates'!$A:$A,DATE($S$1,Z$1,1+7*$D87)-WEEKDAY(DATE($S$1,Z$1,8-$M87)))&gt;=1,IF($D87&gt;=3,DATE($S$1,Z$1,1+7*($D87-1)-WEEKDAY(DATE($S$1,Z$1,8-$M87))),DATE($S$1,Z$1,1+7*($D87+1)-WEEKDAY(DATE($S$1,Z$1,8-$M87)))),DATE($S$1,Z$1,1+7*$D87)-WEEKDAY(DATE($S$1,Z$1,8-$M87))),"")</f>
        <v>45491</v>
      </c>
    </row>
    <row r="88" spans="1:26" ht="15" customHeight="1" x14ac:dyDescent="0.25">
      <c r="A88" s="3">
        <v>770085</v>
      </c>
      <c r="B88" s="1" t="s">
        <v>1587</v>
      </c>
      <c r="C88" s="1" t="str">
        <f>VLOOKUP($A88,[1]Sheet_One!$B:$W,7,FALSE)</f>
        <v>DAYVILLE</v>
      </c>
      <c r="D88" s="10">
        <f>IFERROR(VLOOKUP(A88,[2]Sheet1!$A:$AA,27,FALSE),"")</f>
        <v>3</v>
      </c>
      <c r="E88" s="1"/>
      <c r="F88" s="3" t="str">
        <f>VLOOKUP($A88,[1]Sheet_One!$B:$W,6,FALSE)</f>
        <v>226 PUTNAM PIKE</v>
      </c>
      <c r="G88" s="3" t="str">
        <f>VLOOKUP($A88,[1]Sheet_One!$B:$W,7,FALSE)</f>
        <v>DAYVILLE</v>
      </c>
      <c r="H88" s="3" t="str">
        <f>VLOOKUP($A88,[1]Sheet_One!$B:$W,8,FALSE)</f>
        <v>CT</v>
      </c>
      <c r="I88" s="3" t="str">
        <f>VLOOKUP($A88,[1]Sheet_One!$B:$W,9,FALSE)</f>
        <v>06241</v>
      </c>
      <c r="J88" s="47">
        <f>IFERROR(VLOOKUP(A88,'[3]KPI Trend by Chain - 171 or 173'!$A:$E,5,FALSE),VLOOKUP(A88,'[4]KPI Trend by Chain - 171 '!$A:$E,5,FALSE))</f>
        <v>57</v>
      </c>
      <c r="K88" s="4" t="str">
        <f>IFERROR(VLOOKUP(A88,'Location Substitution table'!B:D,3,FALSE),"")</f>
        <v/>
      </c>
      <c r="L88" s="40" t="str">
        <f>IFERROR(VLOOKUP($A88,[1]Sheet_One!$B:$W,5,FALSE),"")</f>
        <v>R</v>
      </c>
      <c r="M88" s="9">
        <f>IFERROR(MATCH(L88,{"U","M","T","W","R","F","S"},0),"")</f>
        <v>5</v>
      </c>
      <c r="N88" s="26">
        <f>IFERROR(IF(COUNTIF('Holiday Dates'!$A:$A,DATE($M$1,N$1,1+7*$D88)-WEEKDAY(DATE($M$1,N$1,8-$M88)))&gt;=1,IF($D88&gt;=3,DATE($M$1,N$1,1+7*($D88-1)-WEEKDAY(DATE($M$1,N$1,8-$M88))),DATE($M$1,N$1,1+7*($D88+1)-WEEKDAY(DATE($M$1,N$1,8-$M88)))),DATE($M$1,N$1,1+7*$D88)-WEEKDAY(DATE($M$1,N$1,8-$M88))),"")</f>
        <v>45155</v>
      </c>
      <c r="O88" s="26">
        <f>IFERROR(IF(COUNTIF('Holiday Dates'!$A:$A,DATE($M$1,O$1,1+7*$D88)-WEEKDAY(DATE($M$1,O$1,8-$M88)))&gt;=1,IF($D88&gt;=3,DATE($M$1,O$1,1+7*($D88-1)-WEEKDAY(DATE($M$1,O$1,8-$M88))),DATE($M$1,O$1,1+7*($D88+1)-WEEKDAY(DATE($M$1,O$1,8-$M88)))),DATE($M$1,O$1,1+7*$D88)-WEEKDAY(DATE($M$1,O$1,8-$M88))),"")</f>
        <v>45190</v>
      </c>
      <c r="P88" s="26">
        <f>IFERROR(IF(COUNTIF('Holiday Dates'!$A:$A,DATE($M$1,P$1,1+7*$D88)-WEEKDAY(DATE($M$1,P$1,8-$M88)))&gt;=1,IF($D88&gt;=3,DATE($M$1,P$1,1+7*($D88-1)-WEEKDAY(DATE($M$1,P$1,8-$M88))),DATE($M$1,P$1,1+7*($D88+1)-WEEKDAY(DATE($M$1,P$1,8-$M88)))),DATE($M$1,P$1,1+7*$D88)-WEEKDAY(DATE($M$1,P$1,8-$M88))),"")</f>
        <v>45218</v>
      </c>
      <c r="Q88" s="26">
        <f>IFERROR(IF(COUNTIF('Holiday Dates'!$A:$A,DATE($M$1,Q$1,1+7*$D88)-WEEKDAY(DATE($M$1,Q$1,8-$M88)))&gt;=1,IF($D88&gt;=3,DATE($M$1,Q$1,1+7*($D88-1)-WEEKDAY(DATE($M$1,Q$1,8-$M88))),DATE($M$1,Q$1,1+7*($D88+1)-WEEKDAY(DATE($M$1,Q$1,8-$M88)))),DATE($M$1,Q$1,1+7*$D88)-WEEKDAY(DATE($M$1,Q$1,8-$M88))),"")</f>
        <v>45246</v>
      </c>
      <c r="R88" s="26">
        <f>IFERROR(IF(COUNTIF('Holiday Dates'!$A:$A,DATE($M$1,R$1,1+7*$D88)-WEEKDAY(DATE($M$1,R$1,8-$M88)))&gt;=1,IF($D88&gt;=3,DATE($M$1,R$1,1+7*($D88-1)-WEEKDAY(DATE($M$1,R$1,8-$M88))),DATE($M$1,R$1,1+7*($D88+1)-WEEKDAY(DATE($M$1,R$1,8-$M88)))),DATE($M$1,R$1,1+7*$D88)-WEEKDAY(DATE($M$1,R$1,8-$M88))),"")</f>
        <v>45281</v>
      </c>
      <c r="S88" s="30"/>
      <c r="T88" s="30">
        <f>IFERROR(IF(COUNTIF('Holiday Dates'!$A:$A,DATE($S$1,T$1,1+7*$D88)-WEEKDAY(DATE($S$1,T$1,8-$M88)))&gt;=1,IF($D88&gt;=3,DATE($S$1,T$1,1+7*($D88-1)-WEEKDAY(DATE($S$1,T$1,8-$M88))),DATE($S$1,T$1,1+7*($D88+1)-WEEKDAY(DATE($S$1,T$1,8-$M88)))),DATE($S$1,T$1,1+7*$D88)-WEEKDAY(DATE($S$1,T$1,8-$M88))),"")</f>
        <v>45309</v>
      </c>
      <c r="U88" s="30">
        <f>IFERROR(IF(COUNTIF('Holiday Dates'!$A:$A,DATE($S$1,U$1,1+7*$D88)-WEEKDAY(DATE($S$1,U$1,8-$M88)))&gt;=1,IF($D88&gt;=3,DATE($S$1,U$1,1+7*($D88-1)-WEEKDAY(DATE($S$1,U$1,8-$M88))),DATE($S$1,U$1,1+7*($D88+1)-WEEKDAY(DATE($S$1,U$1,8-$M88)))),DATE($S$1,U$1,1+7*$D88)-WEEKDAY(DATE($S$1,U$1,8-$M88))),"")</f>
        <v>45337</v>
      </c>
      <c r="V88" s="30">
        <f>IFERROR(IF(COUNTIF('Holiday Dates'!$A:$A,DATE($S$1,V$1,1+7*$D88)-WEEKDAY(DATE($S$1,V$1,8-$M88)))&gt;=1,IF($D88&gt;=3,DATE($S$1,V$1,1+7*($D88-1)-WEEKDAY(DATE($S$1,V$1,8-$M88))),DATE($S$1,V$1,1+7*($D88+1)-WEEKDAY(DATE($S$1,V$1,8-$M88)))),DATE($S$1,V$1,1+7*$D88)-WEEKDAY(DATE($S$1,V$1,8-$M88))),"")</f>
        <v>45372</v>
      </c>
      <c r="W88" s="30">
        <f>IFERROR(IF(COUNTIF('Holiday Dates'!$A:$A,DATE($S$1,W$1,1+7*$D88)-WEEKDAY(DATE($S$1,W$1,8-$M88)))&gt;=1,IF($D88&gt;=3,DATE($S$1,W$1,1+7*($D88-1)-WEEKDAY(DATE($S$1,W$1,8-$M88))),DATE($S$1,W$1,1+7*($D88+1)-WEEKDAY(DATE($S$1,W$1,8-$M88)))),DATE($S$1,W$1,1+7*$D88)-WEEKDAY(DATE($S$1,W$1,8-$M88))),"")</f>
        <v>45400</v>
      </c>
      <c r="X88" s="30">
        <f>IFERROR(IF(COUNTIF('Holiday Dates'!$A:$A,DATE($S$1,X$1,1+7*$D88)-WEEKDAY(DATE($S$1,X$1,8-$M88)))&gt;=1,IF($D88&gt;=3,DATE($S$1,X$1,1+7*($D88-1)-WEEKDAY(DATE($S$1,X$1,8-$M88))),DATE($S$1,X$1,1+7*($D88+1)-WEEKDAY(DATE($S$1,X$1,8-$M88)))),DATE($S$1,X$1,1+7*$D88)-WEEKDAY(DATE($S$1,X$1,8-$M88))),"")</f>
        <v>45428</v>
      </c>
      <c r="Y88" s="30">
        <f>IFERROR(IF(COUNTIF('Holiday Dates'!$A:$A,DATE($S$1,Y$1,1+7*$D88)-WEEKDAY(DATE($S$1,Y$1,8-$M88)))&gt;=1,IF($D88&gt;=3,DATE($S$1,Y$1,1+7*($D88-1)-WEEKDAY(DATE($S$1,Y$1,8-$M88))),DATE($S$1,Y$1,1+7*($D88+1)-WEEKDAY(DATE($S$1,Y$1,8-$M88)))),DATE($S$1,Y$1,1+7*$D88)-WEEKDAY(DATE($S$1,Y$1,8-$M88))),"")</f>
        <v>45463</v>
      </c>
      <c r="Z88" s="30">
        <f>IFERROR(IF(COUNTIF('Holiday Dates'!$A:$A,DATE($S$1,Z$1,1+7*$D88)-WEEKDAY(DATE($S$1,Z$1,8-$M88)))&gt;=1,IF($D88&gt;=3,DATE($S$1,Z$1,1+7*($D88-1)-WEEKDAY(DATE($S$1,Z$1,8-$M88))),DATE($S$1,Z$1,1+7*($D88+1)-WEEKDAY(DATE($S$1,Z$1,8-$M88)))),DATE($S$1,Z$1,1+7*$D88)-WEEKDAY(DATE($S$1,Z$1,8-$M88))),"")</f>
        <v>45491</v>
      </c>
    </row>
    <row r="89" spans="1:26" ht="15" customHeight="1" x14ac:dyDescent="0.25">
      <c r="A89" s="3">
        <v>770086</v>
      </c>
      <c r="B89" s="1" t="s">
        <v>655</v>
      </c>
      <c r="C89" s="1" t="str">
        <f>VLOOKUP($A89,[1]Sheet_One!$B:$W,7,FALSE)</f>
        <v>DAYVILLE</v>
      </c>
      <c r="D89" s="10">
        <f>IFERROR(VLOOKUP(A89,[2]Sheet1!$A:$AA,27,FALSE),"")</f>
        <v>2</v>
      </c>
      <c r="E89" s="1"/>
      <c r="F89" s="3" t="str">
        <f>VLOOKUP($A89,[1]Sheet_One!$B:$W,6,FALSE)</f>
        <v>1599 UPPER MAPLE ST</v>
      </c>
      <c r="G89" s="3" t="str">
        <f>VLOOKUP($A89,[1]Sheet_One!$B:$W,7,FALSE)</f>
        <v>DAYVILLE</v>
      </c>
      <c r="H89" s="3" t="str">
        <f>VLOOKUP($A89,[1]Sheet_One!$B:$W,8,FALSE)</f>
        <v>CT</v>
      </c>
      <c r="I89" s="3" t="str">
        <f>VLOOKUP($A89,[1]Sheet_One!$B:$W,9,FALSE)</f>
        <v>06241</v>
      </c>
      <c r="J89" s="47">
        <f>IFERROR(VLOOKUP(A89,'[3]KPI Trend by Chain - 171 or 173'!$A:$E,5,FALSE),VLOOKUP(A89,'[4]KPI Trend by Chain - 171 '!$A:$E,5,FALSE))</f>
        <v>41.5</v>
      </c>
      <c r="K89" s="4" t="str">
        <f>IFERROR(VLOOKUP(A89,'Location Substitution table'!B:D,3,FALSE),"")</f>
        <v/>
      </c>
      <c r="L89" s="9" t="str">
        <f>IFERROR(VLOOKUP($A89,[1]Sheet_One!$B:$W,5,FALSE),"")</f>
        <v>R</v>
      </c>
      <c r="M89" s="9">
        <f>IFERROR(MATCH(L89,{"U","M","T","W","R","F","S"},0),"")</f>
        <v>5</v>
      </c>
      <c r="N89" s="26">
        <f>IFERROR(IF(COUNTIF('Holiday Dates'!$A:$A,DATE($M$1,N$1,1+7*$D89)-WEEKDAY(DATE($M$1,N$1,8-$M89)))&gt;=1,IF($D89&gt;=3,DATE($M$1,N$1,1+7*($D89-1)-WEEKDAY(DATE($M$1,N$1,8-$M89))),DATE($M$1,N$1,1+7*($D89+1)-WEEKDAY(DATE($M$1,N$1,8-$M89)))),DATE($M$1,N$1,1+7*$D89)-WEEKDAY(DATE($M$1,N$1,8-$M89))),"")</f>
        <v>45148</v>
      </c>
      <c r="O89" s="26">
        <f>IFERROR(IF(COUNTIF('Holiday Dates'!$A:$A,DATE($M$1,O$1,1+7*$D89)-WEEKDAY(DATE($M$1,O$1,8-$M89)))&gt;=1,IF($D89&gt;=3,DATE($M$1,O$1,1+7*($D89-1)-WEEKDAY(DATE($M$1,O$1,8-$M89))),DATE($M$1,O$1,1+7*($D89+1)-WEEKDAY(DATE($M$1,O$1,8-$M89)))),DATE($M$1,O$1,1+7*$D89)-WEEKDAY(DATE($M$1,O$1,8-$M89))),"")</f>
        <v>45183</v>
      </c>
      <c r="P89" s="26">
        <f>IFERROR(IF(COUNTIF('Holiday Dates'!$A:$A,DATE($M$1,P$1,1+7*$D89)-WEEKDAY(DATE($M$1,P$1,8-$M89)))&gt;=1,IF($D89&gt;=3,DATE($M$1,P$1,1+7*($D89-1)-WEEKDAY(DATE($M$1,P$1,8-$M89))),DATE($M$1,P$1,1+7*($D89+1)-WEEKDAY(DATE($M$1,P$1,8-$M89)))),DATE($M$1,P$1,1+7*$D89)-WEEKDAY(DATE($M$1,P$1,8-$M89))),"")</f>
        <v>45211</v>
      </c>
      <c r="Q89" s="26">
        <f>IFERROR(IF(COUNTIF('Holiday Dates'!$A:$A,DATE($M$1,Q$1,1+7*$D89)-WEEKDAY(DATE($M$1,Q$1,8-$M89)))&gt;=1,IF($D89&gt;=3,DATE($M$1,Q$1,1+7*($D89-1)-WEEKDAY(DATE($M$1,Q$1,8-$M89))),DATE($M$1,Q$1,1+7*($D89+1)-WEEKDAY(DATE($M$1,Q$1,8-$M89)))),DATE($M$1,Q$1,1+7*$D89)-WEEKDAY(DATE($M$1,Q$1,8-$M89))),"")</f>
        <v>45239</v>
      </c>
      <c r="R89" s="26">
        <f>IFERROR(IF(COUNTIF('Holiday Dates'!$A:$A,DATE($M$1,R$1,1+7*$D89)-WEEKDAY(DATE($M$1,R$1,8-$M89)))&gt;=1,IF($D89&gt;=3,DATE($M$1,R$1,1+7*($D89-1)-WEEKDAY(DATE($M$1,R$1,8-$M89))),DATE($M$1,R$1,1+7*($D89+1)-WEEKDAY(DATE($M$1,R$1,8-$M89)))),DATE($M$1,R$1,1+7*$D89)-WEEKDAY(DATE($M$1,R$1,8-$M89))),"")</f>
        <v>45274</v>
      </c>
      <c r="S89" s="30"/>
      <c r="T89" s="30">
        <f>IFERROR(IF(COUNTIF('Holiday Dates'!$A:$A,DATE($S$1,T$1,1+7*$D89)-WEEKDAY(DATE($S$1,T$1,8-$M89)))&gt;=1,IF($D89&gt;=3,DATE($S$1,T$1,1+7*($D89-1)-WEEKDAY(DATE($S$1,T$1,8-$M89))),DATE($S$1,T$1,1+7*($D89+1)-WEEKDAY(DATE($S$1,T$1,8-$M89)))),DATE($S$1,T$1,1+7*$D89)-WEEKDAY(DATE($S$1,T$1,8-$M89))),"")</f>
        <v>45302</v>
      </c>
      <c r="U89" s="30">
        <f>IFERROR(IF(COUNTIF('Holiday Dates'!$A:$A,DATE($S$1,U$1,1+7*$D89)-WEEKDAY(DATE($S$1,U$1,8-$M89)))&gt;=1,IF($D89&gt;=3,DATE($S$1,U$1,1+7*($D89-1)-WEEKDAY(DATE($S$1,U$1,8-$M89))),DATE($S$1,U$1,1+7*($D89+1)-WEEKDAY(DATE($S$1,U$1,8-$M89)))),DATE($S$1,U$1,1+7*$D89)-WEEKDAY(DATE($S$1,U$1,8-$M89))),"")</f>
        <v>45330</v>
      </c>
      <c r="V89" s="30">
        <f>IFERROR(IF(COUNTIF('Holiday Dates'!$A:$A,DATE($S$1,V$1,1+7*$D89)-WEEKDAY(DATE($S$1,V$1,8-$M89)))&gt;=1,IF($D89&gt;=3,DATE($S$1,V$1,1+7*($D89-1)-WEEKDAY(DATE($S$1,V$1,8-$M89))),DATE($S$1,V$1,1+7*($D89+1)-WEEKDAY(DATE($S$1,V$1,8-$M89)))),DATE($S$1,V$1,1+7*$D89)-WEEKDAY(DATE($S$1,V$1,8-$M89))),"")</f>
        <v>45365</v>
      </c>
      <c r="W89" s="30">
        <f>IFERROR(IF(COUNTIF('Holiday Dates'!$A:$A,DATE($S$1,W$1,1+7*$D89)-WEEKDAY(DATE($S$1,W$1,8-$M89)))&gt;=1,IF($D89&gt;=3,DATE($S$1,W$1,1+7*($D89-1)-WEEKDAY(DATE($S$1,W$1,8-$M89))),DATE($S$1,W$1,1+7*($D89+1)-WEEKDAY(DATE($S$1,W$1,8-$M89)))),DATE($S$1,W$1,1+7*$D89)-WEEKDAY(DATE($S$1,W$1,8-$M89))),"")</f>
        <v>45400</v>
      </c>
      <c r="X89" s="30">
        <f>IFERROR(IF(COUNTIF('Holiday Dates'!$A:$A,DATE($S$1,X$1,1+7*$D89)-WEEKDAY(DATE($S$1,X$1,8-$M89)))&gt;=1,IF($D89&gt;=3,DATE($S$1,X$1,1+7*($D89-1)-WEEKDAY(DATE($S$1,X$1,8-$M89))),DATE($S$1,X$1,1+7*($D89+1)-WEEKDAY(DATE($S$1,X$1,8-$M89)))),DATE($S$1,X$1,1+7*$D89)-WEEKDAY(DATE($S$1,X$1,8-$M89))),"")</f>
        <v>45421</v>
      </c>
      <c r="Y89" s="30">
        <f>IFERROR(IF(COUNTIF('Holiday Dates'!$A:$A,DATE($S$1,Y$1,1+7*$D89)-WEEKDAY(DATE($S$1,Y$1,8-$M89)))&gt;=1,IF($D89&gt;=3,DATE($S$1,Y$1,1+7*($D89-1)-WEEKDAY(DATE($S$1,Y$1,8-$M89))),DATE($S$1,Y$1,1+7*($D89+1)-WEEKDAY(DATE($S$1,Y$1,8-$M89)))),DATE($S$1,Y$1,1+7*$D89)-WEEKDAY(DATE($S$1,Y$1,8-$M89))),"")</f>
        <v>45456</v>
      </c>
      <c r="Z89" s="30">
        <f>IFERROR(IF(COUNTIF('Holiday Dates'!$A:$A,DATE($S$1,Z$1,1+7*$D89)-WEEKDAY(DATE($S$1,Z$1,8-$M89)))&gt;=1,IF($D89&gt;=3,DATE($S$1,Z$1,1+7*($D89-1)-WEEKDAY(DATE($S$1,Z$1,8-$M89))),DATE($S$1,Z$1,1+7*($D89+1)-WEEKDAY(DATE($S$1,Z$1,8-$M89)))),DATE($S$1,Z$1,1+7*$D89)-WEEKDAY(DATE($S$1,Z$1,8-$M89))),"")</f>
        <v>45484</v>
      </c>
    </row>
    <row r="90" spans="1:26" ht="15" customHeight="1" x14ac:dyDescent="0.25">
      <c r="A90" s="3">
        <v>770087</v>
      </c>
      <c r="B90" s="1" t="s">
        <v>656</v>
      </c>
      <c r="C90" s="1" t="str">
        <f>VLOOKUP($A90,[1]Sheet_One!$B:$W,7,FALSE)</f>
        <v>DEEP RIVER</v>
      </c>
      <c r="D90" s="10">
        <f>IFERROR(VLOOKUP(A90,[2]Sheet1!$A:$AA,27,FALSE),"")</f>
        <v>4</v>
      </c>
      <c r="E90" s="1"/>
      <c r="F90" s="3" t="str">
        <f>VLOOKUP($A90,[1]Sheet_One!$B:$W,6,FALSE)</f>
        <v>12 RIVER ST</v>
      </c>
      <c r="G90" s="3" t="str">
        <f>VLOOKUP($A90,[1]Sheet_One!$B:$W,7,FALSE)</f>
        <v>DEEP RIVER</v>
      </c>
      <c r="H90" s="3" t="str">
        <f>VLOOKUP($A90,[1]Sheet_One!$B:$W,8,FALSE)</f>
        <v>CT</v>
      </c>
      <c r="I90" s="3" t="str">
        <f>VLOOKUP($A90,[1]Sheet_One!$B:$W,9,FALSE)</f>
        <v>06417</v>
      </c>
      <c r="J90" s="47">
        <f>IFERROR(VLOOKUP(A90,'[3]KPI Trend by Chain - 171 or 173'!$A:$E,5,FALSE),VLOOKUP(A90,'[4]KPI Trend by Chain - 171 '!$A:$E,5,FALSE))</f>
        <v>14.3</v>
      </c>
      <c r="K90" s="4" t="str">
        <f>IFERROR(VLOOKUP(A90,'Location Substitution table'!B:D,3,FALSE),"")</f>
        <v/>
      </c>
      <c r="L90" s="9" t="str">
        <f>IFERROR(VLOOKUP($A90,[1]Sheet_One!$B:$W,5,FALSE),"")</f>
        <v>M</v>
      </c>
      <c r="M90" s="9">
        <f>IFERROR(MATCH(L90,{"U","M","T","W","R","F","S"},0),"")</f>
        <v>2</v>
      </c>
      <c r="N90" s="26">
        <f>IFERROR(IF(COUNTIF('Holiday Dates'!$A:$A,DATE($M$1,N$1,1+7*$D90)-WEEKDAY(DATE($M$1,N$1,8-$M90)))&gt;=1,IF($D90&gt;=3,DATE($M$1,N$1,1+7*($D90-1)-WEEKDAY(DATE($M$1,N$1,8-$M90))),DATE($M$1,N$1,1+7*($D90+1)-WEEKDAY(DATE($M$1,N$1,8-$M90)))),DATE($M$1,N$1,1+7*$D90)-WEEKDAY(DATE($M$1,N$1,8-$M90))),"")</f>
        <v>45166</v>
      </c>
      <c r="O90" s="26">
        <f>IFERROR(IF(COUNTIF('Holiday Dates'!$A:$A,DATE($M$1,O$1,1+7*$D90)-WEEKDAY(DATE($M$1,O$1,8-$M90)))&gt;=1,IF($D90&gt;=3,DATE($M$1,O$1,1+7*($D90-1)-WEEKDAY(DATE($M$1,O$1,8-$M90))),DATE($M$1,O$1,1+7*($D90+1)-WEEKDAY(DATE($M$1,O$1,8-$M90)))),DATE($M$1,O$1,1+7*$D90)-WEEKDAY(DATE($M$1,O$1,8-$M90))),"")</f>
        <v>45187</v>
      </c>
      <c r="P90" s="26">
        <f>IFERROR(IF(COUNTIF('Holiday Dates'!$A:$A,DATE($M$1,P$1,1+7*$D90)-WEEKDAY(DATE($M$1,P$1,8-$M90)))&gt;=1,IF($D90&gt;=3,DATE($M$1,P$1,1+7*($D90-1)-WEEKDAY(DATE($M$1,P$1,8-$M90))),DATE($M$1,P$1,1+7*($D90+1)-WEEKDAY(DATE($M$1,P$1,8-$M90)))),DATE($M$1,P$1,1+7*$D90)-WEEKDAY(DATE($M$1,P$1,8-$M90))),"")</f>
        <v>45222</v>
      </c>
      <c r="Q90" s="26">
        <f>IFERROR(IF(COUNTIF('Holiday Dates'!$A:$A,DATE($M$1,Q$1,1+7*$D90)-WEEKDAY(DATE($M$1,Q$1,8-$M90)))&gt;=1,IF($D90&gt;=3,DATE($M$1,Q$1,1+7*($D90-1)-WEEKDAY(DATE($M$1,Q$1,8-$M90))),DATE($M$1,Q$1,1+7*($D90+1)-WEEKDAY(DATE($M$1,Q$1,8-$M90)))),DATE($M$1,Q$1,1+7*$D90)-WEEKDAY(DATE($M$1,Q$1,8-$M90))),"")</f>
        <v>45257</v>
      </c>
      <c r="R90" s="26">
        <f>IFERROR(IF(COUNTIF('Holiday Dates'!$A:$A,DATE($M$1,R$1,1+7*$D90)-WEEKDAY(DATE($M$1,R$1,8-$M90)))&gt;=1,IF($D90&gt;=3,DATE($M$1,R$1,1+7*($D90-1)-WEEKDAY(DATE($M$1,R$1,8-$M90))),DATE($M$1,R$1,1+7*($D90+1)-WEEKDAY(DATE($M$1,R$1,8-$M90)))),DATE($M$1,R$1,1+7*$D90)-WEEKDAY(DATE($M$1,R$1,8-$M90))),"")</f>
        <v>45278</v>
      </c>
      <c r="S90" s="30"/>
      <c r="T90" s="30">
        <f>IFERROR(IF(COUNTIF('Holiday Dates'!$A:$A,DATE($S$1,T$1,1+7*$D90)-WEEKDAY(DATE($S$1,T$1,8-$M90)))&gt;=1,IF($D90&gt;=3,DATE($S$1,T$1,1+7*($D90-1)-WEEKDAY(DATE($S$1,T$1,8-$M90))),DATE($S$1,T$1,1+7*($D90+1)-WEEKDAY(DATE($S$1,T$1,8-$M90)))),DATE($S$1,T$1,1+7*$D90)-WEEKDAY(DATE($S$1,T$1,8-$M90))),"")</f>
        <v>45313</v>
      </c>
      <c r="U90" s="30">
        <f>IFERROR(IF(COUNTIF('Holiday Dates'!$A:$A,DATE($S$1,U$1,1+7*$D90)-WEEKDAY(DATE($S$1,U$1,8-$M90)))&gt;=1,IF($D90&gt;=3,DATE($S$1,U$1,1+7*($D90-1)-WEEKDAY(DATE($S$1,U$1,8-$M90))),DATE($S$1,U$1,1+7*($D90+1)-WEEKDAY(DATE($S$1,U$1,8-$M90)))),DATE($S$1,U$1,1+7*$D90)-WEEKDAY(DATE($S$1,U$1,8-$M90))),"")</f>
        <v>45348</v>
      </c>
      <c r="V90" s="30">
        <f>IFERROR(IF(COUNTIF('Holiday Dates'!$A:$A,DATE($S$1,V$1,1+7*$D90)-WEEKDAY(DATE($S$1,V$1,8-$M90)))&gt;=1,IF($D90&gt;=3,DATE($S$1,V$1,1+7*($D90-1)-WEEKDAY(DATE($S$1,V$1,8-$M90))),DATE($S$1,V$1,1+7*($D90+1)-WEEKDAY(DATE($S$1,V$1,8-$M90)))),DATE($S$1,V$1,1+7*$D90)-WEEKDAY(DATE($S$1,V$1,8-$M90))),"")</f>
        <v>45376</v>
      </c>
      <c r="W90" s="30">
        <f>IFERROR(IF(COUNTIF('Holiday Dates'!$A:$A,DATE($S$1,W$1,1+7*$D90)-WEEKDAY(DATE($S$1,W$1,8-$M90)))&gt;=1,IF($D90&gt;=3,DATE($S$1,W$1,1+7*($D90-1)-WEEKDAY(DATE($S$1,W$1,8-$M90))),DATE($S$1,W$1,1+7*($D90+1)-WEEKDAY(DATE($S$1,W$1,8-$M90)))),DATE($S$1,W$1,1+7*$D90)-WEEKDAY(DATE($S$1,W$1,8-$M90))),"")</f>
        <v>45404</v>
      </c>
      <c r="X90" s="30">
        <f>IFERROR(IF(COUNTIF('Holiday Dates'!$A:$A,DATE($S$1,X$1,1+7*$D90)-WEEKDAY(DATE($S$1,X$1,8-$M90)))&gt;=1,IF($D90&gt;=3,DATE($S$1,X$1,1+7*($D90-1)-WEEKDAY(DATE($S$1,X$1,8-$M90))),DATE($S$1,X$1,1+7*($D90+1)-WEEKDAY(DATE($S$1,X$1,8-$M90)))),DATE($S$1,X$1,1+7*$D90)-WEEKDAY(DATE($S$1,X$1,8-$M90))),"")</f>
        <v>45432</v>
      </c>
      <c r="Y90" s="30">
        <f>IFERROR(IF(COUNTIF('Holiday Dates'!$A:$A,DATE($S$1,Y$1,1+7*$D90)-WEEKDAY(DATE($S$1,Y$1,8-$M90)))&gt;=1,IF($D90&gt;=3,DATE($S$1,Y$1,1+7*($D90-1)-WEEKDAY(DATE($S$1,Y$1,8-$M90))),DATE($S$1,Y$1,1+7*($D90+1)-WEEKDAY(DATE($S$1,Y$1,8-$M90)))),DATE($S$1,Y$1,1+7*$D90)-WEEKDAY(DATE($S$1,Y$1,8-$M90))),"")</f>
        <v>45467</v>
      </c>
      <c r="Z90" s="30">
        <f>IFERROR(IF(COUNTIF('Holiday Dates'!$A:$A,DATE($S$1,Z$1,1+7*$D90)-WEEKDAY(DATE($S$1,Z$1,8-$M90)))&gt;=1,IF($D90&gt;=3,DATE($S$1,Z$1,1+7*($D90-1)-WEEKDAY(DATE($S$1,Z$1,8-$M90))),DATE($S$1,Z$1,1+7*($D90+1)-WEEKDAY(DATE($S$1,Z$1,8-$M90)))),DATE($S$1,Z$1,1+7*$D90)-WEEKDAY(DATE($S$1,Z$1,8-$M90))),"")</f>
        <v>45495</v>
      </c>
    </row>
    <row r="91" spans="1:26" ht="15" customHeight="1" x14ac:dyDescent="0.25">
      <c r="A91" s="3">
        <v>770088</v>
      </c>
      <c r="B91" s="1" t="s">
        <v>1649</v>
      </c>
      <c r="C91" s="1" t="str">
        <f>VLOOKUP($A91,[1]Sheet_One!$B:$W,7,FALSE)</f>
        <v>DERBY</v>
      </c>
      <c r="D91" s="10">
        <f>IFERROR(VLOOKUP(A91,[2]Sheet1!$A:$AA,27,FALSE),"")</f>
        <v>4</v>
      </c>
      <c r="E91" s="1"/>
      <c r="F91" s="3" t="str">
        <f>VLOOKUP($A91,[1]Sheet_One!$B:$W,6,FALSE)</f>
        <v>8 NUTMEG AVE</v>
      </c>
      <c r="G91" s="3" t="str">
        <f>VLOOKUP($A91,[1]Sheet_One!$B:$W,7,FALSE)</f>
        <v>DERBY</v>
      </c>
      <c r="H91" s="3" t="str">
        <f>VLOOKUP($A91,[1]Sheet_One!$B:$W,8,FALSE)</f>
        <v>CT</v>
      </c>
      <c r="I91" s="3" t="str">
        <f>VLOOKUP($A91,[1]Sheet_One!$B:$W,9,FALSE)</f>
        <v>06418</v>
      </c>
      <c r="J91" s="47">
        <f>IFERROR(VLOOKUP(A91,'[3]KPI Trend by Chain - 171 or 173'!$A:$E,5,FALSE),VLOOKUP(A91,'[4]KPI Trend by Chain - 171 '!$A:$E,5,FALSE))</f>
        <v>120.444444444444</v>
      </c>
      <c r="K91" s="4" t="str">
        <f>IFERROR(VLOOKUP(A91,'Location Substitution table'!B:D,3,FALSE),"")</f>
        <v/>
      </c>
      <c r="L91" s="9" t="str">
        <f>IFERROR(VLOOKUP($A91,[1]Sheet_One!$B:$W,5,FALSE),"")</f>
        <v>F</v>
      </c>
      <c r="M91" s="9">
        <f>IFERROR(MATCH(L91,{"U","M","T","W","R","F","S"},0),"")</f>
        <v>6</v>
      </c>
      <c r="N91" s="26">
        <f>IFERROR(IF(COUNTIF('Holiday Dates'!$A:$A,DATE($M$1,N$1,1+7*$D91)-WEEKDAY(DATE($M$1,N$1,8-$M91)))&gt;=1,IF($D91&gt;=3,DATE($M$1,N$1,1+7*($D91-1)-WEEKDAY(DATE($M$1,N$1,8-$M91))),DATE($M$1,N$1,1+7*($D91+1)-WEEKDAY(DATE($M$1,N$1,8-$M91)))),DATE($M$1,N$1,1+7*$D91)-WEEKDAY(DATE($M$1,N$1,8-$M91))),"")</f>
        <v>45163</v>
      </c>
      <c r="O91" s="26">
        <f>IFERROR(IF(COUNTIF('Holiday Dates'!$A:$A,DATE($M$1,O$1,1+7*$D91)-WEEKDAY(DATE($M$1,O$1,8-$M91)))&gt;=1,IF($D91&gt;=3,DATE($M$1,O$1,1+7*($D91-1)-WEEKDAY(DATE($M$1,O$1,8-$M91))),DATE($M$1,O$1,1+7*($D91+1)-WEEKDAY(DATE($M$1,O$1,8-$M91)))),DATE($M$1,O$1,1+7*$D91)-WEEKDAY(DATE($M$1,O$1,8-$M91))),"")</f>
        <v>45191</v>
      </c>
      <c r="P91" s="26">
        <f>IFERROR(IF(COUNTIF('Holiday Dates'!$A:$A,DATE($M$1,P$1,1+7*$D91)-WEEKDAY(DATE($M$1,P$1,8-$M91)))&gt;=1,IF($D91&gt;=3,DATE($M$1,P$1,1+7*($D91-1)-WEEKDAY(DATE($M$1,P$1,8-$M91))),DATE($M$1,P$1,1+7*($D91+1)-WEEKDAY(DATE($M$1,P$1,8-$M91)))),DATE($M$1,P$1,1+7*$D91)-WEEKDAY(DATE($M$1,P$1,8-$M91))),"")</f>
        <v>45226</v>
      </c>
      <c r="Q91" s="26">
        <f>IFERROR(IF(COUNTIF('Holiday Dates'!$A:$A,DATE($M$1,Q$1,1+7*$D91)-WEEKDAY(DATE($M$1,Q$1,8-$M91)))&gt;=1,IF($D91&gt;=3,DATE($M$1,Q$1,1+7*($D91-1)-WEEKDAY(DATE($M$1,Q$1,8-$M91))),DATE($M$1,Q$1,1+7*($D91+1)-WEEKDAY(DATE($M$1,Q$1,8-$M91)))),DATE($M$1,Q$1,1+7*$D91)-WEEKDAY(DATE($M$1,Q$1,8-$M91))),"")</f>
        <v>45247</v>
      </c>
      <c r="R91" s="26">
        <f>IFERROR(IF(COUNTIF('Holiday Dates'!$A:$A,DATE($M$1,R$1,1+7*$D91)-WEEKDAY(DATE($M$1,R$1,8-$M91)))&gt;=1,IF($D91&gt;=3,DATE($M$1,R$1,1+7*($D91-1)-WEEKDAY(DATE($M$1,R$1,8-$M91))),DATE($M$1,R$1,1+7*($D91+1)-WEEKDAY(DATE($M$1,R$1,8-$M91)))),DATE($M$1,R$1,1+7*$D91)-WEEKDAY(DATE($M$1,R$1,8-$M91))),"")</f>
        <v>45275</v>
      </c>
      <c r="S91" s="30"/>
      <c r="T91" s="30">
        <f>IFERROR(IF(COUNTIF('Holiday Dates'!$A:$A,DATE($S$1,T$1,1+7*$D91)-WEEKDAY(DATE($S$1,T$1,8-$M91)))&gt;=1,IF($D91&gt;=3,DATE($S$1,T$1,1+7*($D91-1)-WEEKDAY(DATE($S$1,T$1,8-$M91))),DATE($S$1,T$1,1+7*($D91+1)-WEEKDAY(DATE($S$1,T$1,8-$M91)))),DATE($S$1,T$1,1+7*$D91)-WEEKDAY(DATE($S$1,T$1,8-$M91))),"")</f>
        <v>45317</v>
      </c>
      <c r="U91" s="30">
        <f>IFERROR(IF(COUNTIF('Holiday Dates'!$A:$A,DATE($S$1,U$1,1+7*$D91)-WEEKDAY(DATE($S$1,U$1,8-$M91)))&gt;=1,IF($D91&gt;=3,DATE($S$1,U$1,1+7*($D91-1)-WEEKDAY(DATE($S$1,U$1,8-$M91))),DATE($S$1,U$1,1+7*($D91+1)-WEEKDAY(DATE($S$1,U$1,8-$M91)))),DATE($S$1,U$1,1+7*$D91)-WEEKDAY(DATE($S$1,U$1,8-$M91))),"")</f>
        <v>45345</v>
      </c>
      <c r="V91" s="30">
        <f>IFERROR(IF(COUNTIF('Holiday Dates'!$A:$A,DATE($S$1,V$1,1+7*$D91)-WEEKDAY(DATE($S$1,V$1,8-$M91)))&gt;=1,IF($D91&gt;=3,DATE($S$1,V$1,1+7*($D91-1)-WEEKDAY(DATE($S$1,V$1,8-$M91))),DATE($S$1,V$1,1+7*($D91+1)-WEEKDAY(DATE($S$1,V$1,8-$M91)))),DATE($S$1,V$1,1+7*$D91)-WEEKDAY(DATE($S$1,V$1,8-$M91))),"")</f>
        <v>45373</v>
      </c>
      <c r="W91" s="30">
        <f>IFERROR(IF(COUNTIF('Holiday Dates'!$A:$A,DATE($S$1,W$1,1+7*$D91)-WEEKDAY(DATE($S$1,W$1,8-$M91)))&gt;=1,IF($D91&gt;=3,DATE($S$1,W$1,1+7*($D91-1)-WEEKDAY(DATE($S$1,W$1,8-$M91))),DATE($S$1,W$1,1+7*($D91+1)-WEEKDAY(DATE($S$1,W$1,8-$M91)))),DATE($S$1,W$1,1+7*$D91)-WEEKDAY(DATE($S$1,W$1,8-$M91))),"")</f>
        <v>45408</v>
      </c>
      <c r="X91" s="30">
        <f>IFERROR(IF(COUNTIF('Holiday Dates'!$A:$A,DATE($S$1,X$1,1+7*$D91)-WEEKDAY(DATE($S$1,X$1,8-$M91)))&gt;=1,IF($D91&gt;=3,DATE($S$1,X$1,1+7*($D91-1)-WEEKDAY(DATE($S$1,X$1,8-$M91))),DATE($S$1,X$1,1+7*($D91+1)-WEEKDAY(DATE($S$1,X$1,8-$M91)))),DATE($S$1,X$1,1+7*$D91)-WEEKDAY(DATE($S$1,X$1,8-$M91))),"")</f>
        <v>45436</v>
      </c>
      <c r="Y91" s="30">
        <f>IFERROR(IF(COUNTIF('Holiday Dates'!$A:$A,DATE($S$1,Y$1,1+7*$D91)-WEEKDAY(DATE($S$1,Y$1,8-$M91)))&gt;=1,IF($D91&gt;=3,DATE($S$1,Y$1,1+7*($D91-1)-WEEKDAY(DATE($S$1,Y$1,8-$M91))),DATE($S$1,Y$1,1+7*($D91+1)-WEEKDAY(DATE($S$1,Y$1,8-$M91)))),DATE($S$1,Y$1,1+7*$D91)-WEEKDAY(DATE($S$1,Y$1,8-$M91))),"")</f>
        <v>45471</v>
      </c>
      <c r="Z91" s="30">
        <f>IFERROR(IF(COUNTIF('Holiday Dates'!$A:$A,DATE($S$1,Z$1,1+7*$D91)-WEEKDAY(DATE($S$1,Z$1,8-$M91)))&gt;=1,IF($D91&gt;=3,DATE($S$1,Z$1,1+7*($D91-1)-WEEKDAY(DATE($S$1,Z$1,8-$M91))),DATE($S$1,Z$1,1+7*($D91+1)-WEEKDAY(DATE($S$1,Z$1,8-$M91)))),DATE($S$1,Z$1,1+7*$D91)-WEEKDAY(DATE($S$1,Z$1,8-$M91))),"")</f>
        <v>45499</v>
      </c>
    </row>
    <row r="92" spans="1:26" ht="15" customHeight="1" x14ac:dyDescent="0.25">
      <c r="A92" s="3">
        <v>770089</v>
      </c>
      <c r="B92" s="1" t="s">
        <v>945</v>
      </c>
      <c r="C92" s="1" t="str">
        <f>VLOOKUP($A92,[1]Sheet_One!$B:$W,7,FALSE)</f>
        <v>DURHAM</v>
      </c>
      <c r="D92" s="10">
        <f>IFERROR(VLOOKUP(A92,[2]Sheet1!$A:$AA,27,FALSE),"")</f>
        <v>4</v>
      </c>
      <c r="E92" s="1"/>
      <c r="F92" s="3" t="str">
        <f>VLOOKUP($A92,[1]Sheet_One!$B:$W,6,FALSE)</f>
        <v>135 PICKETT LN</v>
      </c>
      <c r="G92" s="3" t="str">
        <f>VLOOKUP($A92,[1]Sheet_One!$B:$W,7,FALSE)</f>
        <v>DURHAM</v>
      </c>
      <c r="H92" s="3" t="str">
        <f>VLOOKUP($A92,[1]Sheet_One!$B:$W,8,FALSE)</f>
        <v>CT</v>
      </c>
      <c r="I92" s="3" t="str">
        <f>VLOOKUP($A92,[1]Sheet_One!$B:$W,9,FALSE)</f>
        <v>06422</v>
      </c>
      <c r="J92" s="47">
        <f>IFERROR(VLOOKUP(A92,'[3]KPI Trend by Chain - 171 or 173'!$A:$E,5,FALSE),VLOOKUP(A92,'[4]KPI Trend by Chain - 171 '!$A:$E,5,FALSE))</f>
        <v>49.428571428571402</v>
      </c>
      <c r="K92" s="4" t="str">
        <f>IFERROR(VLOOKUP(A92,'Location Substitution table'!B:D,3,FALSE),"")</f>
        <v/>
      </c>
      <c r="L92" s="9" t="str">
        <f>IFERROR(VLOOKUP($A92,[1]Sheet_One!$B:$W,5,FALSE),"")</f>
        <v>W</v>
      </c>
      <c r="M92" s="9">
        <f>IFERROR(MATCH(L92,{"U","M","T","W","R","F","S"},0),"")</f>
        <v>4</v>
      </c>
      <c r="N92" s="26">
        <f>IFERROR(IF(COUNTIF('Holiday Dates'!$A:$A,DATE($M$1,N$1,1+7*$D92)-WEEKDAY(DATE($M$1,N$1,8-$M92)))&gt;=1,IF($D92&gt;=3,DATE($M$1,N$1,1+7*($D92-1)-WEEKDAY(DATE($M$1,N$1,8-$M92))),DATE($M$1,N$1,1+7*($D92+1)-WEEKDAY(DATE($M$1,N$1,8-$M92)))),DATE($M$1,N$1,1+7*$D92)-WEEKDAY(DATE($M$1,N$1,8-$M92))),"")</f>
        <v>45161</v>
      </c>
      <c r="O92" s="26">
        <f>IFERROR(IF(COUNTIF('Holiday Dates'!$A:$A,DATE($M$1,O$1,1+7*$D92)-WEEKDAY(DATE($M$1,O$1,8-$M92)))&gt;=1,IF($D92&gt;=3,DATE($M$1,O$1,1+7*($D92-1)-WEEKDAY(DATE($M$1,O$1,8-$M92))),DATE($M$1,O$1,1+7*($D92+1)-WEEKDAY(DATE($M$1,O$1,8-$M92)))),DATE($M$1,O$1,1+7*$D92)-WEEKDAY(DATE($M$1,O$1,8-$M92))),"")</f>
        <v>45196</v>
      </c>
      <c r="P92" s="26">
        <f>IFERROR(IF(COUNTIF('Holiday Dates'!$A:$A,DATE($M$1,P$1,1+7*$D92)-WEEKDAY(DATE($M$1,P$1,8-$M92)))&gt;=1,IF($D92&gt;=3,DATE($M$1,P$1,1+7*($D92-1)-WEEKDAY(DATE($M$1,P$1,8-$M92))),DATE($M$1,P$1,1+7*($D92+1)-WEEKDAY(DATE($M$1,P$1,8-$M92)))),DATE($M$1,P$1,1+7*$D92)-WEEKDAY(DATE($M$1,P$1,8-$M92))),"")</f>
        <v>45224</v>
      </c>
      <c r="Q92" s="26">
        <f>IFERROR(IF(COUNTIF('Holiday Dates'!$A:$A,DATE($M$1,Q$1,1+7*$D92)-WEEKDAY(DATE($M$1,Q$1,8-$M92)))&gt;=1,IF($D92&gt;=3,DATE($M$1,Q$1,1+7*($D92-1)-WEEKDAY(DATE($M$1,Q$1,8-$M92))),DATE($M$1,Q$1,1+7*($D92+1)-WEEKDAY(DATE($M$1,Q$1,8-$M92)))),DATE($M$1,Q$1,1+7*$D92)-WEEKDAY(DATE($M$1,Q$1,8-$M92))),"")</f>
        <v>45245</v>
      </c>
      <c r="R92" s="26">
        <f>IFERROR(IF(COUNTIF('Holiday Dates'!$A:$A,DATE($M$1,R$1,1+7*$D92)-WEEKDAY(DATE($M$1,R$1,8-$M92)))&gt;=1,IF($D92&gt;=3,DATE($M$1,R$1,1+7*($D92-1)-WEEKDAY(DATE($M$1,R$1,8-$M92))),DATE($M$1,R$1,1+7*($D92+1)-WEEKDAY(DATE($M$1,R$1,8-$M92)))),DATE($M$1,R$1,1+7*$D92)-WEEKDAY(DATE($M$1,R$1,8-$M92))),"")</f>
        <v>45280</v>
      </c>
      <c r="S92" s="30"/>
      <c r="T92" s="30">
        <f>IFERROR(IF(COUNTIF('Holiday Dates'!$A:$A,DATE($S$1,T$1,1+7*$D92)-WEEKDAY(DATE($S$1,T$1,8-$M92)))&gt;=1,IF($D92&gt;=3,DATE($S$1,T$1,1+7*($D92-1)-WEEKDAY(DATE($S$1,T$1,8-$M92))),DATE($S$1,T$1,1+7*($D92+1)-WEEKDAY(DATE($S$1,T$1,8-$M92)))),DATE($S$1,T$1,1+7*$D92)-WEEKDAY(DATE($S$1,T$1,8-$M92))),"")</f>
        <v>45315</v>
      </c>
      <c r="U92" s="30">
        <f>IFERROR(IF(COUNTIF('Holiday Dates'!$A:$A,DATE($S$1,U$1,1+7*$D92)-WEEKDAY(DATE($S$1,U$1,8-$M92)))&gt;=1,IF($D92&gt;=3,DATE($S$1,U$1,1+7*($D92-1)-WEEKDAY(DATE($S$1,U$1,8-$M92))),DATE($S$1,U$1,1+7*($D92+1)-WEEKDAY(DATE($S$1,U$1,8-$M92)))),DATE($S$1,U$1,1+7*$D92)-WEEKDAY(DATE($S$1,U$1,8-$M92))),"")</f>
        <v>45350</v>
      </c>
      <c r="V92" s="30">
        <f>IFERROR(IF(COUNTIF('Holiday Dates'!$A:$A,DATE($S$1,V$1,1+7*$D92)-WEEKDAY(DATE($S$1,V$1,8-$M92)))&gt;=1,IF($D92&gt;=3,DATE($S$1,V$1,1+7*($D92-1)-WEEKDAY(DATE($S$1,V$1,8-$M92))),DATE($S$1,V$1,1+7*($D92+1)-WEEKDAY(DATE($S$1,V$1,8-$M92)))),DATE($S$1,V$1,1+7*$D92)-WEEKDAY(DATE($S$1,V$1,8-$M92))),"")</f>
        <v>45378</v>
      </c>
      <c r="W92" s="30">
        <f>IFERROR(IF(COUNTIF('Holiday Dates'!$A:$A,DATE($S$1,W$1,1+7*$D92)-WEEKDAY(DATE($S$1,W$1,8-$M92)))&gt;=1,IF($D92&gt;=3,DATE($S$1,W$1,1+7*($D92-1)-WEEKDAY(DATE($S$1,W$1,8-$M92))),DATE($S$1,W$1,1+7*($D92+1)-WEEKDAY(DATE($S$1,W$1,8-$M92)))),DATE($S$1,W$1,1+7*$D92)-WEEKDAY(DATE($S$1,W$1,8-$M92))),"")</f>
        <v>45406</v>
      </c>
      <c r="X92" s="30">
        <f>IFERROR(IF(COUNTIF('Holiday Dates'!$A:$A,DATE($S$1,X$1,1+7*$D92)-WEEKDAY(DATE($S$1,X$1,8-$M92)))&gt;=1,IF($D92&gt;=3,DATE($S$1,X$1,1+7*($D92-1)-WEEKDAY(DATE($S$1,X$1,8-$M92))),DATE($S$1,X$1,1+7*($D92+1)-WEEKDAY(DATE($S$1,X$1,8-$M92)))),DATE($S$1,X$1,1+7*$D92)-WEEKDAY(DATE($S$1,X$1,8-$M92))),"")</f>
        <v>45434</v>
      </c>
      <c r="Y92" s="30">
        <f>IFERROR(IF(COUNTIF('Holiday Dates'!$A:$A,DATE($S$1,Y$1,1+7*$D92)-WEEKDAY(DATE($S$1,Y$1,8-$M92)))&gt;=1,IF($D92&gt;=3,DATE($S$1,Y$1,1+7*($D92-1)-WEEKDAY(DATE($S$1,Y$1,8-$M92))),DATE($S$1,Y$1,1+7*($D92+1)-WEEKDAY(DATE($S$1,Y$1,8-$M92)))),DATE($S$1,Y$1,1+7*$D92)-WEEKDAY(DATE($S$1,Y$1,8-$M92))),"")</f>
        <v>45469</v>
      </c>
      <c r="Z92" s="30">
        <f>IFERROR(IF(COUNTIF('Holiday Dates'!$A:$A,DATE($S$1,Z$1,1+7*$D92)-WEEKDAY(DATE($S$1,Z$1,8-$M92)))&gt;=1,IF($D92&gt;=3,DATE($S$1,Z$1,1+7*($D92-1)-WEEKDAY(DATE($S$1,Z$1,8-$M92))),DATE($S$1,Z$1,1+7*($D92+1)-WEEKDAY(DATE($S$1,Z$1,8-$M92)))),DATE($S$1,Z$1,1+7*$D92)-WEEKDAY(DATE($S$1,Z$1,8-$M92))),"")</f>
        <v>45497</v>
      </c>
    </row>
    <row r="93" spans="1:26" ht="15" customHeight="1" x14ac:dyDescent="0.25">
      <c r="A93" s="3">
        <v>770090</v>
      </c>
      <c r="B93" s="1" t="s">
        <v>1650</v>
      </c>
      <c r="C93" s="1" t="str">
        <f>VLOOKUP($A93,[1]Sheet_One!$B:$W,7,FALSE)</f>
        <v>DURHAM</v>
      </c>
      <c r="D93" s="10">
        <f>IFERROR(VLOOKUP(A93,[2]Sheet1!$A:$AA,27,FALSE),"")</f>
        <v>3</v>
      </c>
      <c r="E93" s="1"/>
      <c r="F93" s="3" t="str">
        <f>VLOOKUP($A93,[1]Sheet_One!$B:$W,6,FALSE)</f>
        <v>191 MAIN ST</v>
      </c>
      <c r="G93" s="3" t="str">
        <f>VLOOKUP($A93,[1]Sheet_One!$B:$W,7,FALSE)</f>
        <v>DURHAM</v>
      </c>
      <c r="H93" s="3" t="str">
        <f>VLOOKUP($A93,[1]Sheet_One!$B:$W,8,FALSE)</f>
        <v>CT</v>
      </c>
      <c r="I93" s="3" t="str">
        <f>VLOOKUP($A93,[1]Sheet_One!$B:$W,9,FALSE)</f>
        <v>06422</v>
      </c>
      <c r="J93" s="47">
        <f>IFERROR(VLOOKUP(A93,'[3]KPI Trend by Chain - 171 or 173'!$A:$E,5,FALSE),VLOOKUP(A93,'[4]KPI Trend by Chain - 171 '!$A:$E,5,FALSE))</f>
        <v>32.200000000000003</v>
      </c>
      <c r="K93" s="4" t="str">
        <f>IFERROR(VLOOKUP(A93,'Location Substitution table'!B:D,3,FALSE),"")</f>
        <v/>
      </c>
      <c r="L93" s="9" t="str">
        <f>IFERROR(VLOOKUP($A93,[1]Sheet_One!$B:$W,5,FALSE),"")</f>
        <v>W</v>
      </c>
      <c r="M93" s="9">
        <f>IFERROR(MATCH(L93,{"U","M","T","W","R","F","S"},0),"")</f>
        <v>4</v>
      </c>
      <c r="N93" s="26">
        <f>IFERROR(IF(COUNTIF('Holiday Dates'!$A:$A,DATE($M$1,N$1,1+7*$D93)-WEEKDAY(DATE($M$1,N$1,8-$M93)))&gt;=1,IF($D93&gt;=3,DATE($M$1,N$1,1+7*($D93-1)-WEEKDAY(DATE($M$1,N$1,8-$M93))),DATE($M$1,N$1,1+7*($D93+1)-WEEKDAY(DATE($M$1,N$1,8-$M93)))),DATE($M$1,N$1,1+7*$D93)-WEEKDAY(DATE($M$1,N$1,8-$M93))),"")</f>
        <v>45154</v>
      </c>
      <c r="O93" s="26">
        <f>IFERROR(IF(COUNTIF('Holiday Dates'!$A:$A,DATE($M$1,O$1,1+7*$D93)-WEEKDAY(DATE($M$1,O$1,8-$M93)))&gt;=1,IF($D93&gt;=3,DATE($M$1,O$1,1+7*($D93-1)-WEEKDAY(DATE($M$1,O$1,8-$M93))),DATE($M$1,O$1,1+7*($D93+1)-WEEKDAY(DATE($M$1,O$1,8-$M93)))),DATE($M$1,O$1,1+7*$D93)-WEEKDAY(DATE($M$1,O$1,8-$M93))),"")</f>
        <v>45189</v>
      </c>
      <c r="P93" s="26">
        <f>IFERROR(IF(COUNTIF('Holiday Dates'!$A:$A,DATE($M$1,P$1,1+7*$D93)-WEEKDAY(DATE($M$1,P$1,8-$M93)))&gt;=1,IF($D93&gt;=3,DATE($M$1,P$1,1+7*($D93-1)-WEEKDAY(DATE($M$1,P$1,8-$M93))),DATE($M$1,P$1,1+7*($D93+1)-WEEKDAY(DATE($M$1,P$1,8-$M93)))),DATE($M$1,P$1,1+7*$D93)-WEEKDAY(DATE($M$1,P$1,8-$M93))),"")</f>
        <v>45217</v>
      </c>
      <c r="Q93" s="26">
        <f>IFERROR(IF(COUNTIF('Holiday Dates'!$A:$A,DATE($M$1,Q$1,1+7*$D93)-WEEKDAY(DATE($M$1,Q$1,8-$M93)))&gt;=1,IF($D93&gt;=3,DATE($M$1,Q$1,1+7*($D93-1)-WEEKDAY(DATE($M$1,Q$1,8-$M93))),DATE($M$1,Q$1,1+7*($D93+1)-WEEKDAY(DATE($M$1,Q$1,8-$M93)))),DATE($M$1,Q$1,1+7*$D93)-WEEKDAY(DATE($M$1,Q$1,8-$M93))),"")</f>
        <v>45245</v>
      </c>
      <c r="R93" s="26">
        <f>IFERROR(IF(COUNTIF('Holiday Dates'!$A:$A,DATE($M$1,R$1,1+7*$D93)-WEEKDAY(DATE($M$1,R$1,8-$M93)))&gt;=1,IF($D93&gt;=3,DATE($M$1,R$1,1+7*($D93-1)-WEEKDAY(DATE($M$1,R$1,8-$M93))),DATE($M$1,R$1,1+7*($D93+1)-WEEKDAY(DATE($M$1,R$1,8-$M93)))),DATE($M$1,R$1,1+7*$D93)-WEEKDAY(DATE($M$1,R$1,8-$M93))),"")</f>
        <v>45280</v>
      </c>
      <c r="S93" s="30"/>
      <c r="T93" s="30">
        <f>IFERROR(IF(COUNTIF('Holiday Dates'!$A:$A,DATE($S$1,T$1,1+7*$D93)-WEEKDAY(DATE($S$1,T$1,8-$M93)))&gt;=1,IF($D93&gt;=3,DATE($S$1,T$1,1+7*($D93-1)-WEEKDAY(DATE($S$1,T$1,8-$M93))),DATE($S$1,T$1,1+7*($D93+1)-WEEKDAY(DATE($S$1,T$1,8-$M93)))),DATE($S$1,T$1,1+7*$D93)-WEEKDAY(DATE($S$1,T$1,8-$M93))),"")</f>
        <v>45308</v>
      </c>
      <c r="U93" s="30">
        <f>IFERROR(IF(COUNTIF('Holiday Dates'!$A:$A,DATE($S$1,U$1,1+7*$D93)-WEEKDAY(DATE($S$1,U$1,8-$M93)))&gt;=1,IF($D93&gt;=3,DATE($S$1,U$1,1+7*($D93-1)-WEEKDAY(DATE($S$1,U$1,8-$M93))),DATE($S$1,U$1,1+7*($D93+1)-WEEKDAY(DATE($S$1,U$1,8-$M93)))),DATE($S$1,U$1,1+7*$D93)-WEEKDAY(DATE($S$1,U$1,8-$M93))),"")</f>
        <v>45336</v>
      </c>
      <c r="V93" s="30">
        <f>IFERROR(IF(COUNTIF('Holiday Dates'!$A:$A,DATE($S$1,V$1,1+7*$D93)-WEEKDAY(DATE($S$1,V$1,8-$M93)))&gt;=1,IF($D93&gt;=3,DATE($S$1,V$1,1+7*($D93-1)-WEEKDAY(DATE($S$1,V$1,8-$M93))),DATE($S$1,V$1,1+7*($D93+1)-WEEKDAY(DATE($S$1,V$1,8-$M93)))),DATE($S$1,V$1,1+7*$D93)-WEEKDAY(DATE($S$1,V$1,8-$M93))),"")</f>
        <v>45371</v>
      </c>
      <c r="W93" s="30">
        <f>IFERROR(IF(COUNTIF('Holiday Dates'!$A:$A,DATE($S$1,W$1,1+7*$D93)-WEEKDAY(DATE($S$1,W$1,8-$M93)))&gt;=1,IF($D93&gt;=3,DATE($S$1,W$1,1+7*($D93-1)-WEEKDAY(DATE($S$1,W$1,8-$M93))),DATE($S$1,W$1,1+7*($D93+1)-WEEKDAY(DATE($S$1,W$1,8-$M93)))),DATE($S$1,W$1,1+7*$D93)-WEEKDAY(DATE($S$1,W$1,8-$M93))),"")</f>
        <v>45399</v>
      </c>
      <c r="X93" s="30">
        <f>IFERROR(IF(COUNTIF('Holiday Dates'!$A:$A,DATE($S$1,X$1,1+7*$D93)-WEEKDAY(DATE($S$1,X$1,8-$M93)))&gt;=1,IF($D93&gt;=3,DATE($S$1,X$1,1+7*($D93-1)-WEEKDAY(DATE($S$1,X$1,8-$M93))),DATE($S$1,X$1,1+7*($D93+1)-WEEKDAY(DATE($S$1,X$1,8-$M93)))),DATE($S$1,X$1,1+7*$D93)-WEEKDAY(DATE($S$1,X$1,8-$M93))),"")</f>
        <v>45427</v>
      </c>
      <c r="Y93" s="30">
        <f>IFERROR(IF(COUNTIF('Holiday Dates'!$A:$A,DATE($S$1,Y$1,1+7*$D93)-WEEKDAY(DATE($S$1,Y$1,8-$M93)))&gt;=1,IF($D93&gt;=3,DATE($S$1,Y$1,1+7*($D93-1)-WEEKDAY(DATE($S$1,Y$1,8-$M93))),DATE($S$1,Y$1,1+7*($D93+1)-WEEKDAY(DATE($S$1,Y$1,8-$M93)))),DATE($S$1,Y$1,1+7*$D93)-WEEKDAY(DATE($S$1,Y$1,8-$M93))),"")</f>
        <v>45455</v>
      </c>
      <c r="Z93" s="30">
        <f>IFERROR(IF(COUNTIF('Holiday Dates'!$A:$A,DATE($S$1,Z$1,1+7*$D93)-WEEKDAY(DATE($S$1,Z$1,8-$M93)))&gt;=1,IF($D93&gt;=3,DATE($S$1,Z$1,1+7*($D93-1)-WEEKDAY(DATE($S$1,Z$1,8-$M93))),DATE($S$1,Z$1,1+7*($D93+1)-WEEKDAY(DATE($S$1,Z$1,8-$M93)))),DATE($S$1,Z$1,1+7*$D93)-WEEKDAY(DATE($S$1,Z$1,8-$M93))),"")</f>
        <v>45490</v>
      </c>
    </row>
    <row r="94" spans="1:26" ht="15" customHeight="1" x14ac:dyDescent="0.25">
      <c r="A94" s="3">
        <v>770091</v>
      </c>
      <c r="B94" s="1" t="s">
        <v>657</v>
      </c>
      <c r="C94" s="1" t="str">
        <f>VLOOKUP($A94,[1]Sheet_One!$B:$W,7,FALSE)</f>
        <v>EAST HAMPTON</v>
      </c>
      <c r="D94" s="10">
        <f>IFERROR(VLOOKUP(A94,[2]Sheet1!$A:$AA,27,FALSE),"")</f>
        <v>4</v>
      </c>
      <c r="E94" s="1"/>
      <c r="F94" s="3" t="str">
        <f>VLOOKUP($A94,[1]Sheet_One!$B:$W,6,FALSE)</f>
        <v>15 N MAPLE ST</v>
      </c>
      <c r="G94" s="3" t="str">
        <f>VLOOKUP($A94,[1]Sheet_One!$B:$W,7,FALSE)</f>
        <v>EAST HAMPTON</v>
      </c>
      <c r="H94" s="3" t="str">
        <f>VLOOKUP($A94,[1]Sheet_One!$B:$W,8,FALSE)</f>
        <v>CT</v>
      </c>
      <c r="I94" s="3" t="str">
        <f>VLOOKUP($A94,[1]Sheet_One!$B:$W,9,FALSE)</f>
        <v>06424</v>
      </c>
      <c r="J94" s="47">
        <f>IFERROR(VLOOKUP(A94,'[3]KPI Trend by Chain - 171 or 173'!$A:$E,5,FALSE),VLOOKUP(A94,'[4]KPI Trend by Chain - 171 '!$A:$E,5,FALSE))</f>
        <v>12.285714285714301</v>
      </c>
      <c r="K94" s="4">
        <f>IFERROR(VLOOKUP(A94,'Location Substitution table'!B:D,3,FALSE),"")</f>
        <v>261154</v>
      </c>
      <c r="L94" s="9" t="str">
        <f>IFERROR(VLOOKUP($A94,[1]Sheet_One!$B:$W,5,FALSE),"")</f>
        <v>W</v>
      </c>
      <c r="M94" s="9">
        <f>IFERROR(MATCH(L94,{"U","M","T","W","R","F","S"},0),"")</f>
        <v>4</v>
      </c>
      <c r="N94" s="26">
        <f>IFERROR(IF(COUNTIF('Holiday Dates'!$A:$A,DATE($M$1,N$1,1+7*$D94)-WEEKDAY(DATE($M$1,N$1,8-$M94)))&gt;=1,IF($D94&gt;=3,DATE($M$1,N$1,1+7*($D94-1)-WEEKDAY(DATE($M$1,N$1,8-$M94))),DATE($M$1,N$1,1+7*($D94+1)-WEEKDAY(DATE($M$1,N$1,8-$M94)))),DATE($M$1,N$1,1+7*$D94)-WEEKDAY(DATE($M$1,N$1,8-$M94))),"")</f>
        <v>45161</v>
      </c>
      <c r="O94" s="26">
        <f>IFERROR(IF(COUNTIF('Holiday Dates'!$A:$A,DATE($M$1,O$1,1+7*$D94)-WEEKDAY(DATE($M$1,O$1,8-$M94)))&gt;=1,IF($D94&gt;=3,DATE($M$1,O$1,1+7*($D94-1)-WEEKDAY(DATE($M$1,O$1,8-$M94))),DATE($M$1,O$1,1+7*($D94+1)-WEEKDAY(DATE($M$1,O$1,8-$M94)))),DATE($M$1,O$1,1+7*$D94)-WEEKDAY(DATE($M$1,O$1,8-$M94))),"")</f>
        <v>45196</v>
      </c>
      <c r="P94" s="26">
        <f>IFERROR(IF(COUNTIF('Holiday Dates'!$A:$A,DATE($M$1,P$1,1+7*$D94)-WEEKDAY(DATE($M$1,P$1,8-$M94)))&gt;=1,IF($D94&gt;=3,DATE($M$1,P$1,1+7*($D94-1)-WEEKDAY(DATE($M$1,P$1,8-$M94))),DATE($M$1,P$1,1+7*($D94+1)-WEEKDAY(DATE($M$1,P$1,8-$M94)))),DATE($M$1,P$1,1+7*$D94)-WEEKDAY(DATE($M$1,P$1,8-$M94))),"")</f>
        <v>45224</v>
      </c>
      <c r="Q94" s="26">
        <f>IFERROR(IF(COUNTIF('Holiday Dates'!$A:$A,DATE($M$1,Q$1,1+7*$D94)-WEEKDAY(DATE($M$1,Q$1,8-$M94)))&gt;=1,IF($D94&gt;=3,DATE($M$1,Q$1,1+7*($D94-1)-WEEKDAY(DATE($M$1,Q$1,8-$M94))),DATE($M$1,Q$1,1+7*($D94+1)-WEEKDAY(DATE($M$1,Q$1,8-$M94)))),DATE($M$1,Q$1,1+7*$D94)-WEEKDAY(DATE($M$1,Q$1,8-$M94))),"")</f>
        <v>45245</v>
      </c>
      <c r="R94" s="26">
        <f>IFERROR(IF(COUNTIF('Holiday Dates'!$A:$A,DATE($M$1,R$1,1+7*$D94)-WEEKDAY(DATE($M$1,R$1,8-$M94)))&gt;=1,IF($D94&gt;=3,DATE($M$1,R$1,1+7*($D94-1)-WEEKDAY(DATE($M$1,R$1,8-$M94))),DATE($M$1,R$1,1+7*($D94+1)-WEEKDAY(DATE($M$1,R$1,8-$M94)))),DATE($M$1,R$1,1+7*$D94)-WEEKDAY(DATE($M$1,R$1,8-$M94))),"")</f>
        <v>45280</v>
      </c>
      <c r="S94" s="30"/>
      <c r="T94" s="30">
        <f>IFERROR(IF(COUNTIF('Holiday Dates'!$A:$A,DATE($S$1,T$1,1+7*$D94)-WEEKDAY(DATE($S$1,T$1,8-$M94)))&gt;=1,IF($D94&gt;=3,DATE($S$1,T$1,1+7*($D94-1)-WEEKDAY(DATE($S$1,T$1,8-$M94))),DATE($S$1,T$1,1+7*($D94+1)-WEEKDAY(DATE($S$1,T$1,8-$M94)))),DATE($S$1,T$1,1+7*$D94)-WEEKDAY(DATE($S$1,T$1,8-$M94))),"")</f>
        <v>45315</v>
      </c>
      <c r="U94" s="30">
        <f>IFERROR(IF(COUNTIF('Holiday Dates'!$A:$A,DATE($S$1,U$1,1+7*$D94)-WEEKDAY(DATE($S$1,U$1,8-$M94)))&gt;=1,IF($D94&gt;=3,DATE($S$1,U$1,1+7*($D94-1)-WEEKDAY(DATE($S$1,U$1,8-$M94))),DATE($S$1,U$1,1+7*($D94+1)-WEEKDAY(DATE($S$1,U$1,8-$M94)))),DATE($S$1,U$1,1+7*$D94)-WEEKDAY(DATE($S$1,U$1,8-$M94))),"")</f>
        <v>45350</v>
      </c>
      <c r="V94" s="30">
        <f>IFERROR(IF(COUNTIF('Holiday Dates'!$A:$A,DATE($S$1,V$1,1+7*$D94)-WEEKDAY(DATE($S$1,V$1,8-$M94)))&gt;=1,IF($D94&gt;=3,DATE($S$1,V$1,1+7*($D94-1)-WEEKDAY(DATE($S$1,V$1,8-$M94))),DATE($S$1,V$1,1+7*($D94+1)-WEEKDAY(DATE($S$1,V$1,8-$M94)))),DATE($S$1,V$1,1+7*$D94)-WEEKDAY(DATE($S$1,V$1,8-$M94))),"")</f>
        <v>45378</v>
      </c>
      <c r="W94" s="30">
        <f>IFERROR(IF(COUNTIF('Holiday Dates'!$A:$A,DATE($S$1,W$1,1+7*$D94)-WEEKDAY(DATE($S$1,W$1,8-$M94)))&gt;=1,IF($D94&gt;=3,DATE($S$1,W$1,1+7*($D94-1)-WEEKDAY(DATE($S$1,W$1,8-$M94))),DATE($S$1,W$1,1+7*($D94+1)-WEEKDAY(DATE($S$1,W$1,8-$M94)))),DATE($S$1,W$1,1+7*$D94)-WEEKDAY(DATE($S$1,W$1,8-$M94))),"")</f>
        <v>45406</v>
      </c>
      <c r="X94" s="30">
        <f>IFERROR(IF(COUNTIF('Holiday Dates'!$A:$A,DATE($S$1,X$1,1+7*$D94)-WEEKDAY(DATE($S$1,X$1,8-$M94)))&gt;=1,IF($D94&gt;=3,DATE($S$1,X$1,1+7*($D94-1)-WEEKDAY(DATE($S$1,X$1,8-$M94))),DATE($S$1,X$1,1+7*($D94+1)-WEEKDAY(DATE($S$1,X$1,8-$M94)))),DATE($S$1,X$1,1+7*$D94)-WEEKDAY(DATE($S$1,X$1,8-$M94))),"")</f>
        <v>45434</v>
      </c>
      <c r="Y94" s="30">
        <f>IFERROR(IF(COUNTIF('Holiday Dates'!$A:$A,DATE($S$1,Y$1,1+7*$D94)-WEEKDAY(DATE($S$1,Y$1,8-$M94)))&gt;=1,IF($D94&gt;=3,DATE($S$1,Y$1,1+7*($D94-1)-WEEKDAY(DATE($S$1,Y$1,8-$M94))),DATE($S$1,Y$1,1+7*($D94+1)-WEEKDAY(DATE($S$1,Y$1,8-$M94)))),DATE($S$1,Y$1,1+7*$D94)-WEEKDAY(DATE($S$1,Y$1,8-$M94))),"")</f>
        <v>45469</v>
      </c>
      <c r="Z94" s="30">
        <f>IFERROR(IF(COUNTIF('Holiday Dates'!$A:$A,DATE($S$1,Z$1,1+7*$D94)-WEEKDAY(DATE($S$1,Z$1,8-$M94)))&gt;=1,IF($D94&gt;=3,DATE($S$1,Z$1,1+7*($D94-1)-WEEKDAY(DATE($S$1,Z$1,8-$M94))),DATE($S$1,Z$1,1+7*($D94+1)-WEEKDAY(DATE($S$1,Z$1,8-$M94)))),DATE($S$1,Z$1,1+7*$D94)-WEEKDAY(DATE($S$1,Z$1,8-$M94))),"")</f>
        <v>45497</v>
      </c>
    </row>
    <row r="95" spans="1:26" ht="15" customHeight="1" x14ac:dyDescent="0.2">
      <c r="A95" s="3">
        <v>770092</v>
      </c>
      <c r="B95" s="3" t="s">
        <v>658</v>
      </c>
      <c r="C95" s="3" t="str">
        <f>VLOOKUP($A95,[1]Sheet_One!$B:$W,7,FALSE)</f>
        <v>EAST HAMPTON</v>
      </c>
      <c r="D95" s="4">
        <f>IFERROR(VLOOKUP(A95,[2]Sheet1!$A:$AA,27,FALSE),"")</f>
        <v>3</v>
      </c>
      <c r="F95" s="3" t="str">
        <f>VLOOKUP($A95,[1]Sheet_One!$B:$W,6,FALSE)</f>
        <v>19 CHILDS RD</v>
      </c>
      <c r="G95" s="3" t="str">
        <f>VLOOKUP($A95,[1]Sheet_One!$B:$W,7,FALSE)</f>
        <v>EAST HAMPTON</v>
      </c>
      <c r="H95" s="3" t="str">
        <f>VLOOKUP($A95,[1]Sheet_One!$B:$W,8,FALSE)</f>
        <v>CT</v>
      </c>
      <c r="I95" s="3" t="str">
        <f>VLOOKUP($A95,[1]Sheet_One!$B:$W,9,FALSE)</f>
        <v>06424</v>
      </c>
      <c r="J95" s="47">
        <f>IFERROR(VLOOKUP(A95,'[3]KPI Trend by Chain - 171 or 173'!$A:$E,5,FALSE),VLOOKUP(A95,'[4]KPI Trend by Chain - 171 '!$A:$E,5,FALSE))</f>
        <v>20.25</v>
      </c>
      <c r="K95" s="4">
        <f>IFERROR(VLOOKUP(A95,'Location Substitution table'!B:D,3,FALSE),"")</f>
        <v>261153</v>
      </c>
      <c r="L95" s="9" t="str">
        <f>IFERROR(VLOOKUP($A95,[1]Sheet_One!$B:$W,5,FALSE),"")</f>
        <v>W</v>
      </c>
      <c r="M95" s="9">
        <f>IFERROR(MATCH(L95,{"U","M","T","W","R","F","S"},0),"")</f>
        <v>4</v>
      </c>
      <c r="N95" s="26">
        <f>IFERROR(IF(COUNTIF('Holiday Dates'!$A:$A,DATE($M$1,N$1,1+7*$D95)-WEEKDAY(DATE($M$1,N$1,8-$M95)))&gt;=1,IF($D95&gt;=3,DATE($M$1,N$1,1+7*($D95-1)-WEEKDAY(DATE($M$1,N$1,8-$M95))),DATE($M$1,N$1,1+7*($D95+1)-WEEKDAY(DATE($M$1,N$1,8-$M95)))),DATE($M$1,N$1,1+7*$D95)-WEEKDAY(DATE($M$1,N$1,8-$M95))),"")</f>
        <v>45154</v>
      </c>
      <c r="O95" s="26">
        <f>IFERROR(IF(COUNTIF('Holiday Dates'!$A:$A,DATE($M$1,O$1,1+7*$D95)-WEEKDAY(DATE($M$1,O$1,8-$M95)))&gt;=1,IF($D95&gt;=3,DATE($M$1,O$1,1+7*($D95-1)-WEEKDAY(DATE($M$1,O$1,8-$M95))),DATE($M$1,O$1,1+7*($D95+1)-WEEKDAY(DATE($M$1,O$1,8-$M95)))),DATE($M$1,O$1,1+7*$D95)-WEEKDAY(DATE($M$1,O$1,8-$M95))),"")</f>
        <v>45189</v>
      </c>
      <c r="P95" s="26">
        <f>IFERROR(IF(COUNTIF('Holiday Dates'!$A:$A,DATE($M$1,P$1,1+7*$D95)-WEEKDAY(DATE($M$1,P$1,8-$M95)))&gt;=1,IF($D95&gt;=3,DATE($M$1,P$1,1+7*($D95-1)-WEEKDAY(DATE($M$1,P$1,8-$M95))),DATE($M$1,P$1,1+7*($D95+1)-WEEKDAY(DATE($M$1,P$1,8-$M95)))),DATE($M$1,P$1,1+7*$D95)-WEEKDAY(DATE($M$1,P$1,8-$M95))),"")</f>
        <v>45217</v>
      </c>
      <c r="Q95" s="26">
        <f>IFERROR(IF(COUNTIF('Holiday Dates'!$A:$A,DATE($M$1,Q$1,1+7*$D95)-WEEKDAY(DATE($M$1,Q$1,8-$M95)))&gt;=1,IF($D95&gt;=3,DATE($M$1,Q$1,1+7*($D95-1)-WEEKDAY(DATE($M$1,Q$1,8-$M95))),DATE($M$1,Q$1,1+7*($D95+1)-WEEKDAY(DATE($M$1,Q$1,8-$M95)))),DATE($M$1,Q$1,1+7*$D95)-WEEKDAY(DATE($M$1,Q$1,8-$M95))),"")</f>
        <v>45245</v>
      </c>
      <c r="R95" s="26">
        <f>IFERROR(IF(COUNTIF('Holiday Dates'!$A:$A,DATE($M$1,R$1,1+7*$D95)-WEEKDAY(DATE($M$1,R$1,8-$M95)))&gt;=1,IF($D95&gt;=3,DATE($M$1,R$1,1+7*($D95-1)-WEEKDAY(DATE($M$1,R$1,8-$M95))),DATE($M$1,R$1,1+7*($D95+1)-WEEKDAY(DATE($M$1,R$1,8-$M95)))),DATE($M$1,R$1,1+7*$D95)-WEEKDAY(DATE($M$1,R$1,8-$M95))),"")</f>
        <v>45280</v>
      </c>
      <c r="S95" s="30"/>
      <c r="T95" s="30">
        <f>IFERROR(IF(COUNTIF('Holiday Dates'!$A:$A,DATE($S$1,T$1,1+7*$D95)-WEEKDAY(DATE($S$1,T$1,8-$M95)))&gt;=1,IF($D95&gt;=3,DATE($S$1,T$1,1+7*($D95-1)-WEEKDAY(DATE($S$1,T$1,8-$M95))),DATE($S$1,T$1,1+7*($D95+1)-WEEKDAY(DATE($S$1,T$1,8-$M95)))),DATE($S$1,T$1,1+7*$D95)-WEEKDAY(DATE($S$1,T$1,8-$M95))),"")</f>
        <v>45308</v>
      </c>
      <c r="U95" s="30">
        <f>IFERROR(IF(COUNTIF('Holiday Dates'!$A:$A,DATE($S$1,U$1,1+7*$D95)-WEEKDAY(DATE($S$1,U$1,8-$M95)))&gt;=1,IF($D95&gt;=3,DATE($S$1,U$1,1+7*($D95-1)-WEEKDAY(DATE($S$1,U$1,8-$M95))),DATE($S$1,U$1,1+7*($D95+1)-WEEKDAY(DATE($S$1,U$1,8-$M95)))),DATE($S$1,U$1,1+7*$D95)-WEEKDAY(DATE($S$1,U$1,8-$M95))),"")</f>
        <v>45336</v>
      </c>
      <c r="V95" s="30">
        <f>IFERROR(IF(COUNTIF('Holiday Dates'!$A:$A,DATE($S$1,V$1,1+7*$D95)-WEEKDAY(DATE($S$1,V$1,8-$M95)))&gt;=1,IF($D95&gt;=3,DATE($S$1,V$1,1+7*($D95-1)-WEEKDAY(DATE($S$1,V$1,8-$M95))),DATE($S$1,V$1,1+7*($D95+1)-WEEKDAY(DATE($S$1,V$1,8-$M95)))),DATE($S$1,V$1,1+7*$D95)-WEEKDAY(DATE($S$1,V$1,8-$M95))),"")</f>
        <v>45371</v>
      </c>
      <c r="W95" s="30">
        <f>IFERROR(IF(COUNTIF('Holiday Dates'!$A:$A,DATE($S$1,W$1,1+7*$D95)-WEEKDAY(DATE($S$1,W$1,8-$M95)))&gt;=1,IF($D95&gt;=3,DATE($S$1,W$1,1+7*($D95-1)-WEEKDAY(DATE($S$1,W$1,8-$M95))),DATE($S$1,W$1,1+7*($D95+1)-WEEKDAY(DATE($S$1,W$1,8-$M95)))),DATE($S$1,W$1,1+7*$D95)-WEEKDAY(DATE($S$1,W$1,8-$M95))),"")</f>
        <v>45399</v>
      </c>
      <c r="X95" s="30">
        <f>IFERROR(IF(COUNTIF('Holiday Dates'!$A:$A,DATE($S$1,X$1,1+7*$D95)-WEEKDAY(DATE($S$1,X$1,8-$M95)))&gt;=1,IF($D95&gt;=3,DATE($S$1,X$1,1+7*($D95-1)-WEEKDAY(DATE($S$1,X$1,8-$M95))),DATE($S$1,X$1,1+7*($D95+1)-WEEKDAY(DATE($S$1,X$1,8-$M95)))),DATE($S$1,X$1,1+7*$D95)-WEEKDAY(DATE($S$1,X$1,8-$M95))),"")</f>
        <v>45427</v>
      </c>
      <c r="Y95" s="30">
        <f>IFERROR(IF(COUNTIF('Holiday Dates'!$A:$A,DATE($S$1,Y$1,1+7*$D95)-WEEKDAY(DATE($S$1,Y$1,8-$M95)))&gt;=1,IF($D95&gt;=3,DATE($S$1,Y$1,1+7*($D95-1)-WEEKDAY(DATE($S$1,Y$1,8-$M95))),DATE($S$1,Y$1,1+7*($D95+1)-WEEKDAY(DATE($S$1,Y$1,8-$M95)))),DATE($S$1,Y$1,1+7*$D95)-WEEKDAY(DATE($S$1,Y$1,8-$M95))),"")</f>
        <v>45455</v>
      </c>
      <c r="Z95" s="30">
        <f>IFERROR(IF(COUNTIF('Holiday Dates'!$A:$A,DATE($S$1,Z$1,1+7*$D95)-WEEKDAY(DATE($S$1,Z$1,8-$M95)))&gt;=1,IF($D95&gt;=3,DATE($S$1,Z$1,1+7*($D95-1)-WEEKDAY(DATE($S$1,Z$1,8-$M95))),DATE($S$1,Z$1,1+7*($D95+1)-WEEKDAY(DATE($S$1,Z$1,8-$M95)))),DATE($S$1,Z$1,1+7*$D95)-WEEKDAY(DATE($S$1,Z$1,8-$M95))),"")</f>
        <v>45490</v>
      </c>
    </row>
    <row r="96" spans="1:26" ht="15" customHeight="1" x14ac:dyDescent="0.2">
      <c r="A96" s="3">
        <v>770093</v>
      </c>
      <c r="B96" s="3" t="s">
        <v>1651</v>
      </c>
      <c r="C96" s="3" t="str">
        <f>VLOOKUP($A96,[1]Sheet_One!$B:$W,7,FALSE)</f>
        <v>EAST HAMPTON</v>
      </c>
      <c r="D96" s="4">
        <f>IFERROR(VLOOKUP(A96,[2]Sheet1!$A:$AA,27,FALSE),"")</f>
        <v>2</v>
      </c>
      <c r="F96" s="3" t="str">
        <f>VLOOKUP($A96,[1]Sheet_One!$B:$W,6,FALSE)</f>
        <v>7 SUMMIT STREET</v>
      </c>
      <c r="G96" s="3" t="str">
        <f>VLOOKUP($A96,[1]Sheet_One!$B:$W,7,FALSE)</f>
        <v>EAST HAMPTON</v>
      </c>
      <c r="H96" s="3" t="str">
        <f>VLOOKUP($A96,[1]Sheet_One!$B:$W,8,FALSE)</f>
        <v>CT</v>
      </c>
      <c r="I96" s="3" t="str">
        <f>VLOOKUP($A96,[1]Sheet_One!$B:$W,9,FALSE)</f>
        <v>06424</v>
      </c>
      <c r="J96" s="47">
        <f>IFERROR(VLOOKUP(A96,'[3]KPI Trend by Chain - 171 or 173'!$A:$E,5,FALSE),VLOOKUP(A96,'[4]KPI Trend by Chain - 171 '!$A:$E,5,FALSE))</f>
        <v>14</v>
      </c>
      <c r="K96" s="4">
        <f>IFERROR(VLOOKUP(A96,'Location Substitution table'!B:D,3,FALSE),"")</f>
        <v>261152</v>
      </c>
      <c r="L96" s="9" t="str">
        <f>IFERROR(VLOOKUP($A96,[1]Sheet_One!$B:$W,5,FALSE),"")</f>
        <v>W</v>
      </c>
      <c r="M96" s="9">
        <f>IFERROR(MATCH(L96,{"U","M","T","W","R","F","S"},0),"")</f>
        <v>4</v>
      </c>
      <c r="N96" s="26">
        <f>IFERROR(IF(COUNTIF('Holiday Dates'!$A:$A,DATE($M$1,N$1,1+7*$D96)-WEEKDAY(DATE($M$1,N$1,8-$M96)))&gt;=1,IF($D96&gt;=3,DATE($M$1,N$1,1+7*($D96-1)-WEEKDAY(DATE($M$1,N$1,8-$M96))),DATE($M$1,N$1,1+7*($D96+1)-WEEKDAY(DATE($M$1,N$1,8-$M96)))),DATE($M$1,N$1,1+7*$D96)-WEEKDAY(DATE($M$1,N$1,8-$M96))),"")</f>
        <v>45147</v>
      </c>
      <c r="O96" s="26">
        <f>IFERROR(IF(COUNTIF('Holiday Dates'!$A:$A,DATE($M$1,O$1,1+7*$D96)-WEEKDAY(DATE($M$1,O$1,8-$M96)))&gt;=1,IF($D96&gt;=3,DATE($M$1,O$1,1+7*($D96-1)-WEEKDAY(DATE($M$1,O$1,8-$M96))),DATE($M$1,O$1,1+7*($D96+1)-WEEKDAY(DATE($M$1,O$1,8-$M96)))),DATE($M$1,O$1,1+7*$D96)-WEEKDAY(DATE($M$1,O$1,8-$M96))),"")</f>
        <v>45182</v>
      </c>
      <c r="P96" s="26">
        <f>IFERROR(IF(COUNTIF('Holiday Dates'!$A:$A,DATE($M$1,P$1,1+7*$D96)-WEEKDAY(DATE($M$1,P$1,8-$M96)))&gt;=1,IF($D96&gt;=3,DATE($M$1,P$1,1+7*($D96-1)-WEEKDAY(DATE($M$1,P$1,8-$M96))),DATE($M$1,P$1,1+7*($D96+1)-WEEKDAY(DATE($M$1,P$1,8-$M96)))),DATE($M$1,P$1,1+7*$D96)-WEEKDAY(DATE($M$1,P$1,8-$M96))),"")</f>
        <v>45210</v>
      </c>
      <c r="Q96" s="26">
        <f>IFERROR(IF(COUNTIF('Holiday Dates'!$A:$A,DATE($M$1,Q$1,1+7*$D96)-WEEKDAY(DATE($M$1,Q$1,8-$M96)))&gt;=1,IF($D96&gt;=3,DATE($M$1,Q$1,1+7*($D96-1)-WEEKDAY(DATE($M$1,Q$1,8-$M96))),DATE($M$1,Q$1,1+7*($D96+1)-WEEKDAY(DATE($M$1,Q$1,8-$M96)))),DATE($M$1,Q$1,1+7*$D96)-WEEKDAY(DATE($M$1,Q$1,8-$M96))),"")</f>
        <v>45238</v>
      </c>
      <c r="R96" s="26">
        <f>IFERROR(IF(COUNTIF('Holiday Dates'!$A:$A,DATE($M$1,R$1,1+7*$D96)-WEEKDAY(DATE($M$1,R$1,8-$M96)))&gt;=1,IF($D96&gt;=3,DATE($M$1,R$1,1+7*($D96-1)-WEEKDAY(DATE($M$1,R$1,8-$M96))),DATE($M$1,R$1,1+7*($D96+1)-WEEKDAY(DATE($M$1,R$1,8-$M96)))),DATE($M$1,R$1,1+7*$D96)-WEEKDAY(DATE($M$1,R$1,8-$M96))),"")</f>
        <v>45273</v>
      </c>
      <c r="S96" s="30"/>
      <c r="T96" s="30">
        <f>IFERROR(IF(COUNTIF('Holiday Dates'!$A:$A,DATE($S$1,T$1,1+7*$D96)-WEEKDAY(DATE($S$1,T$1,8-$M96)))&gt;=1,IF($D96&gt;=3,DATE($S$1,T$1,1+7*($D96-1)-WEEKDAY(DATE($S$1,T$1,8-$M96))),DATE($S$1,T$1,1+7*($D96+1)-WEEKDAY(DATE($S$1,T$1,8-$M96)))),DATE($S$1,T$1,1+7*$D96)-WEEKDAY(DATE($S$1,T$1,8-$M96))),"")</f>
        <v>45301</v>
      </c>
      <c r="U96" s="30">
        <f>IFERROR(IF(COUNTIF('Holiday Dates'!$A:$A,DATE($S$1,U$1,1+7*$D96)-WEEKDAY(DATE($S$1,U$1,8-$M96)))&gt;=1,IF($D96&gt;=3,DATE($S$1,U$1,1+7*($D96-1)-WEEKDAY(DATE($S$1,U$1,8-$M96))),DATE($S$1,U$1,1+7*($D96+1)-WEEKDAY(DATE($S$1,U$1,8-$M96)))),DATE($S$1,U$1,1+7*$D96)-WEEKDAY(DATE($S$1,U$1,8-$M96))),"")</f>
        <v>45336</v>
      </c>
      <c r="V96" s="30">
        <f>IFERROR(IF(COUNTIF('Holiday Dates'!$A:$A,DATE($S$1,V$1,1+7*$D96)-WEEKDAY(DATE($S$1,V$1,8-$M96)))&gt;=1,IF($D96&gt;=3,DATE($S$1,V$1,1+7*($D96-1)-WEEKDAY(DATE($S$1,V$1,8-$M96))),DATE($S$1,V$1,1+7*($D96+1)-WEEKDAY(DATE($S$1,V$1,8-$M96)))),DATE($S$1,V$1,1+7*$D96)-WEEKDAY(DATE($S$1,V$1,8-$M96))),"")</f>
        <v>45364</v>
      </c>
      <c r="W96" s="30">
        <f>IFERROR(IF(COUNTIF('Holiday Dates'!$A:$A,DATE($S$1,W$1,1+7*$D96)-WEEKDAY(DATE($S$1,W$1,8-$M96)))&gt;=1,IF($D96&gt;=3,DATE($S$1,W$1,1+7*($D96-1)-WEEKDAY(DATE($S$1,W$1,8-$M96))),DATE($S$1,W$1,1+7*($D96+1)-WEEKDAY(DATE($S$1,W$1,8-$M96)))),DATE($S$1,W$1,1+7*$D96)-WEEKDAY(DATE($S$1,W$1,8-$M96))),"")</f>
        <v>45399</v>
      </c>
      <c r="X96" s="30">
        <f>IFERROR(IF(COUNTIF('Holiday Dates'!$A:$A,DATE($S$1,X$1,1+7*$D96)-WEEKDAY(DATE($S$1,X$1,8-$M96)))&gt;=1,IF($D96&gt;=3,DATE($S$1,X$1,1+7*($D96-1)-WEEKDAY(DATE($S$1,X$1,8-$M96))),DATE($S$1,X$1,1+7*($D96+1)-WEEKDAY(DATE($S$1,X$1,8-$M96)))),DATE($S$1,X$1,1+7*$D96)-WEEKDAY(DATE($S$1,X$1,8-$M96))),"")</f>
        <v>45420</v>
      </c>
      <c r="Y96" s="30">
        <f>IFERROR(IF(COUNTIF('Holiday Dates'!$A:$A,DATE($S$1,Y$1,1+7*$D96)-WEEKDAY(DATE($S$1,Y$1,8-$M96)))&gt;=1,IF($D96&gt;=3,DATE($S$1,Y$1,1+7*($D96-1)-WEEKDAY(DATE($S$1,Y$1,8-$M96))),DATE($S$1,Y$1,1+7*($D96+1)-WEEKDAY(DATE($S$1,Y$1,8-$M96)))),DATE($S$1,Y$1,1+7*$D96)-WEEKDAY(DATE($S$1,Y$1,8-$M96))),"")</f>
        <v>45455</v>
      </c>
      <c r="Z96" s="30">
        <f>IFERROR(IF(COUNTIF('Holiday Dates'!$A:$A,DATE($S$1,Z$1,1+7*$D96)-WEEKDAY(DATE($S$1,Z$1,8-$M96)))&gt;=1,IF($D96&gt;=3,DATE($S$1,Z$1,1+7*($D96-1)-WEEKDAY(DATE($S$1,Z$1,8-$M96))),DATE($S$1,Z$1,1+7*($D96+1)-WEEKDAY(DATE($S$1,Z$1,8-$M96)))),DATE($S$1,Z$1,1+7*$D96)-WEEKDAY(DATE($S$1,Z$1,8-$M96))),"")</f>
        <v>45483</v>
      </c>
    </row>
    <row r="97" spans="1:26" ht="15" customHeight="1" x14ac:dyDescent="0.25">
      <c r="A97" s="3">
        <v>770094</v>
      </c>
      <c r="B97" s="1" t="s">
        <v>660</v>
      </c>
      <c r="C97" s="1" t="str">
        <f>VLOOKUP($A97,[1]Sheet_One!$B:$W,7,FALSE)</f>
        <v>EAST HAMPTON</v>
      </c>
      <c r="D97" s="10">
        <f>IFERROR(VLOOKUP(A97,[2]Sheet1!$A:$AA,27,FALSE),"")</f>
        <v>1</v>
      </c>
      <c r="E97" s="1"/>
      <c r="F97" s="3" t="str">
        <f>VLOOKUP($A97,[1]Sheet_One!$B:$W,6,FALSE)</f>
        <v>SMITH STREET</v>
      </c>
      <c r="G97" s="3" t="str">
        <f>VLOOKUP($A97,[1]Sheet_One!$B:$W,7,FALSE)</f>
        <v>EAST HAMPTON</v>
      </c>
      <c r="H97" s="3" t="str">
        <f>VLOOKUP($A97,[1]Sheet_One!$B:$W,8,FALSE)</f>
        <v>CT</v>
      </c>
      <c r="I97" s="3" t="str">
        <f>VLOOKUP($A97,[1]Sheet_One!$B:$W,9,FALSE)</f>
        <v>06424</v>
      </c>
      <c r="J97" s="47">
        <f>IFERROR(VLOOKUP(A97,'[3]KPI Trend by Chain - 171 or 173'!$A:$E,5,FALSE),VLOOKUP(A97,'[4]KPI Trend by Chain - 171 '!$A:$E,5,FALSE))</f>
        <v>18.571428571428601</v>
      </c>
      <c r="K97" s="4" t="str">
        <f>IFERROR(VLOOKUP(A97,'Location Substitution table'!B:D,3,FALSE),"")</f>
        <v/>
      </c>
      <c r="L97" s="9" t="str">
        <f>IFERROR(VLOOKUP($A97,[1]Sheet_One!$B:$W,5,FALSE),"")</f>
        <v>W</v>
      </c>
      <c r="M97" s="9">
        <f>IFERROR(MATCH(L97,{"U","M","T","W","R","F","S"},0),"")</f>
        <v>4</v>
      </c>
      <c r="N97" s="26">
        <f>IFERROR(IF(COUNTIF('Holiday Dates'!$A:$A,DATE($M$1,N$1,1+7*$D97)-WEEKDAY(DATE($M$1,N$1,8-$M97)))&gt;=1,IF($D97&gt;=3,DATE($M$1,N$1,1+7*($D97-1)-WEEKDAY(DATE($M$1,N$1,8-$M97))),DATE($M$1,N$1,1+7*($D97+1)-WEEKDAY(DATE($M$1,N$1,8-$M97)))),DATE($M$1,N$1,1+7*$D97)-WEEKDAY(DATE($M$1,N$1,8-$M97))),"")</f>
        <v>45140</v>
      </c>
      <c r="O97" s="26">
        <f>IFERROR(IF(COUNTIF('Holiday Dates'!$A:$A,DATE($M$1,O$1,1+7*$D97)-WEEKDAY(DATE($M$1,O$1,8-$M97)))&gt;=1,IF($D97&gt;=3,DATE($M$1,O$1,1+7*($D97-1)-WEEKDAY(DATE($M$1,O$1,8-$M97))),DATE($M$1,O$1,1+7*($D97+1)-WEEKDAY(DATE($M$1,O$1,8-$M97)))),DATE($M$1,O$1,1+7*$D97)-WEEKDAY(DATE($M$1,O$1,8-$M97))),"")</f>
        <v>45175</v>
      </c>
      <c r="P97" s="26">
        <f>IFERROR(IF(COUNTIF('Holiday Dates'!$A:$A,DATE($M$1,P$1,1+7*$D97)-WEEKDAY(DATE($M$1,P$1,8-$M97)))&gt;=1,IF($D97&gt;=3,DATE($M$1,P$1,1+7*($D97-1)-WEEKDAY(DATE($M$1,P$1,8-$M97))),DATE($M$1,P$1,1+7*($D97+1)-WEEKDAY(DATE($M$1,P$1,8-$M97)))),DATE($M$1,P$1,1+7*$D97)-WEEKDAY(DATE($M$1,P$1,8-$M97))),"")</f>
        <v>45203</v>
      </c>
      <c r="Q97" s="26">
        <f>IFERROR(IF(COUNTIF('Holiday Dates'!$A:$A,DATE($M$1,Q$1,1+7*$D97)-WEEKDAY(DATE($M$1,Q$1,8-$M97)))&gt;=1,IF($D97&gt;=3,DATE($M$1,Q$1,1+7*($D97-1)-WEEKDAY(DATE($M$1,Q$1,8-$M97))),DATE($M$1,Q$1,1+7*($D97+1)-WEEKDAY(DATE($M$1,Q$1,8-$M97)))),DATE($M$1,Q$1,1+7*$D97)-WEEKDAY(DATE($M$1,Q$1,8-$M97))),"")</f>
        <v>45231</v>
      </c>
      <c r="R97" s="26">
        <f>IFERROR(IF(COUNTIF('Holiday Dates'!$A:$A,DATE($M$1,R$1,1+7*$D97)-WEEKDAY(DATE($M$1,R$1,8-$M97)))&gt;=1,IF($D97&gt;=3,DATE($M$1,R$1,1+7*($D97-1)-WEEKDAY(DATE($M$1,R$1,8-$M97))),DATE($M$1,R$1,1+7*($D97+1)-WEEKDAY(DATE($M$1,R$1,8-$M97)))),DATE($M$1,R$1,1+7*$D97)-WEEKDAY(DATE($M$1,R$1,8-$M97))),"")</f>
        <v>45266</v>
      </c>
      <c r="S97" s="30"/>
      <c r="T97" s="30">
        <f>IFERROR(IF(COUNTIF('Holiday Dates'!$A:$A,DATE($S$1,T$1,1+7*$D97)-WEEKDAY(DATE($S$1,T$1,8-$M97)))&gt;=1,IF($D97&gt;=3,DATE($S$1,T$1,1+7*($D97-1)-WEEKDAY(DATE($S$1,T$1,8-$M97))),DATE($S$1,T$1,1+7*($D97+1)-WEEKDAY(DATE($S$1,T$1,8-$M97)))),DATE($S$1,T$1,1+7*$D97)-WEEKDAY(DATE($S$1,T$1,8-$M97))),"")</f>
        <v>45294</v>
      </c>
      <c r="U97" s="30">
        <f>IFERROR(IF(COUNTIF('Holiday Dates'!$A:$A,DATE($S$1,U$1,1+7*$D97)-WEEKDAY(DATE($S$1,U$1,8-$M97)))&gt;=1,IF($D97&gt;=3,DATE($S$1,U$1,1+7*($D97-1)-WEEKDAY(DATE($S$1,U$1,8-$M97))),DATE($S$1,U$1,1+7*($D97+1)-WEEKDAY(DATE($S$1,U$1,8-$M97)))),DATE($S$1,U$1,1+7*$D97)-WEEKDAY(DATE($S$1,U$1,8-$M97))),"")</f>
        <v>45329</v>
      </c>
      <c r="V97" s="30">
        <f>IFERROR(IF(COUNTIF('Holiday Dates'!$A:$A,DATE($S$1,V$1,1+7*$D97)-WEEKDAY(DATE($S$1,V$1,8-$M97)))&gt;=1,IF($D97&gt;=3,DATE($S$1,V$1,1+7*($D97-1)-WEEKDAY(DATE($S$1,V$1,8-$M97))),DATE($S$1,V$1,1+7*($D97+1)-WEEKDAY(DATE($S$1,V$1,8-$M97)))),DATE($S$1,V$1,1+7*$D97)-WEEKDAY(DATE($S$1,V$1,8-$M97))),"")</f>
        <v>45357</v>
      </c>
      <c r="W97" s="30">
        <f>IFERROR(IF(COUNTIF('Holiday Dates'!$A:$A,DATE($S$1,W$1,1+7*$D97)-WEEKDAY(DATE($S$1,W$1,8-$M97)))&gt;=1,IF($D97&gt;=3,DATE($S$1,W$1,1+7*($D97-1)-WEEKDAY(DATE($S$1,W$1,8-$M97))),DATE($S$1,W$1,1+7*($D97+1)-WEEKDAY(DATE($S$1,W$1,8-$M97)))),DATE($S$1,W$1,1+7*$D97)-WEEKDAY(DATE($S$1,W$1,8-$M97))),"")</f>
        <v>45385</v>
      </c>
      <c r="X97" s="30">
        <f>IFERROR(IF(COUNTIF('Holiday Dates'!$A:$A,DATE($S$1,X$1,1+7*$D97)-WEEKDAY(DATE($S$1,X$1,8-$M97)))&gt;=1,IF($D97&gt;=3,DATE($S$1,X$1,1+7*($D97-1)-WEEKDAY(DATE($S$1,X$1,8-$M97))),DATE($S$1,X$1,1+7*($D97+1)-WEEKDAY(DATE($S$1,X$1,8-$M97)))),DATE($S$1,X$1,1+7*$D97)-WEEKDAY(DATE($S$1,X$1,8-$M97))),"")</f>
        <v>45413</v>
      </c>
      <c r="Y97" s="30">
        <f>IFERROR(IF(COUNTIF('Holiday Dates'!$A:$A,DATE($S$1,Y$1,1+7*$D97)-WEEKDAY(DATE($S$1,Y$1,8-$M97)))&gt;=1,IF($D97&gt;=3,DATE($S$1,Y$1,1+7*($D97-1)-WEEKDAY(DATE($S$1,Y$1,8-$M97))),DATE($S$1,Y$1,1+7*($D97+1)-WEEKDAY(DATE($S$1,Y$1,8-$M97)))),DATE($S$1,Y$1,1+7*$D97)-WEEKDAY(DATE($S$1,Y$1,8-$M97))),"")</f>
        <v>45448</v>
      </c>
      <c r="Z97" s="30">
        <f>IFERROR(IF(COUNTIF('Holiday Dates'!$A:$A,DATE($S$1,Z$1,1+7*$D97)-WEEKDAY(DATE($S$1,Z$1,8-$M97)))&gt;=1,IF($D97&gt;=3,DATE($S$1,Z$1,1+7*($D97-1)-WEEKDAY(DATE($S$1,Z$1,8-$M97))),DATE($S$1,Z$1,1+7*($D97+1)-WEEKDAY(DATE($S$1,Z$1,8-$M97)))),DATE($S$1,Z$1,1+7*$D97)-WEEKDAY(DATE($S$1,Z$1,8-$M97))),"")</f>
        <v>45476</v>
      </c>
    </row>
    <row r="98" spans="1:26" ht="15" customHeight="1" x14ac:dyDescent="0.25">
      <c r="A98" s="3">
        <v>770095</v>
      </c>
      <c r="B98" s="1" t="s">
        <v>1215</v>
      </c>
      <c r="C98" s="1" t="str">
        <f>VLOOKUP($A98,[1]Sheet_One!$B:$W,7,FALSE)</f>
        <v>EAST HARTFORD</v>
      </c>
      <c r="D98" s="10">
        <f>IFERROR(VLOOKUP(A98,[2]Sheet1!$A:$AA,27,FALSE),"")</f>
        <v>2</v>
      </c>
      <c r="E98" s="1"/>
      <c r="F98" s="3" t="str">
        <f>VLOOKUP($A98,[1]Sheet_One!$B:$W,6,FALSE)</f>
        <v>9 RIVERSIDE DR</v>
      </c>
      <c r="G98" s="3" t="str">
        <f>VLOOKUP($A98,[1]Sheet_One!$B:$W,7,FALSE)</f>
        <v>EAST HARTFORD</v>
      </c>
      <c r="H98" s="3" t="str">
        <f>VLOOKUP($A98,[1]Sheet_One!$B:$W,8,FALSE)</f>
        <v>CT</v>
      </c>
      <c r="I98" s="3" t="str">
        <f>VLOOKUP($A98,[1]Sheet_One!$B:$W,9,FALSE)</f>
        <v>06118</v>
      </c>
      <c r="J98" s="47">
        <f>IFERROR(VLOOKUP(A98,'[3]KPI Trend by Chain - 171 or 173'!$A:$E,5,FALSE),VLOOKUP(A98,'[4]KPI Trend by Chain - 171 '!$A:$E,5,FALSE))</f>
        <v>41.625</v>
      </c>
      <c r="K98" s="4" t="str">
        <f>IFERROR(VLOOKUP(A98,'Location Substitution table'!B:D,3,FALSE),"")</f>
        <v/>
      </c>
      <c r="L98" s="9" t="str">
        <f>IFERROR(VLOOKUP($A98,[1]Sheet_One!$B:$W,5,FALSE),"")</f>
        <v>R</v>
      </c>
      <c r="M98" s="9">
        <f>IFERROR(MATCH(L98,{"U","M","T","W","R","F","S"},0),"")</f>
        <v>5</v>
      </c>
      <c r="N98" s="26">
        <f>IFERROR(IF(COUNTIF('Holiday Dates'!$A:$A,DATE($M$1,N$1,1+7*$D98)-WEEKDAY(DATE($M$1,N$1,8-$M98)))&gt;=1,IF($D98&gt;=3,DATE($M$1,N$1,1+7*($D98-1)-WEEKDAY(DATE($M$1,N$1,8-$M98))),DATE($M$1,N$1,1+7*($D98+1)-WEEKDAY(DATE($M$1,N$1,8-$M98)))),DATE($M$1,N$1,1+7*$D98)-WEEKDAY(DATE($M$1,N$1,8-$M98))),"")</f>
        <v>45148</v>
      </c>
      <c r="O98" s="26">
        <f>IFERROR(IF(COUNTIF('Holiday Dates'!$A:$A,DATE($M$1,O$1,1+7*$D98)-WEEKDAY(DATE($M$1,O$1,8-$M98)))&gt;=1,IF($D98&gt;=3,DATE($M$1,O$1,1+7*($D98-1)-WEEKDAY(DATE($M$1,O$1,8-$M98))),DATE($M$1,O$1,1+7*($D98+1)-WEEKDAY(DATE($M$1,O$1,8-$M98)))),DATE($M$1,O$1,1+7*$D98)-WEEKDAY(DATE($M$1,O$1,8-$M98))),"")</f>
        <v>45183</v>
      </c>
      <c r="P98" s="26">
        <f>IFERROR(IF(COUNTIF('Holiday Dates'!$A:$A,DATE($M$1,P$1,1+7*$D98)-WEEKDAY(DATE($M$1,P$1,8-$M98)))&gt;=1,IF($D98&gt;=3,DATE($M$1,P$1,1+7*($D98-1)-WEEKDAY(DATE($M$1,P$1,8-$M98))),DATE($M$1,P$1,1+7*($D98+1)-WEEKDAY(DATE($M$1,P$1,8-$M98)))),DATE($M$1,P$1,1+7*$D98)-WEEKDAY(DATE($M$1,P$1,8-$M98))),"")</f>
        <v>45211</v>
      </c>
      <c r="Q98" s="26">
        <f>IFERROR(IF(COUNTIF('Holiday Dates'!$A:$A,DATE($M$1,Q$1,1+7*$D98)-WEEKDAY(DATE($M$1,Q$1,8-$M98)))&gt;=1,IF($D98&gt;=3,DATE($M$1,Q$1,1+7*($D98-1)-WEEKDAY(DATE($M$1,Q$1,8-$M98))),DATE($M$1,Q$1,1+7*($D98+1)-WEEKDAY(DATE($M$1,Q$1,8-$M98)))),DATE($M$1,Q$1,1+7*$D98)-WEEKDAY(DATE($M$1,Q$1,8-$M98))),"")</f>
        <v>45239</v>
      </c>
      <c r="R98" s="26">
        <f>IFERROR(IF(COUNTIF('Holiday Dates'!$A:$A,DATE($M$1,R$1,1+7*$D98)-WEEKDAY(DATE($M$1,R$1,8-$M98)))&gt;=1,IF($D98&gt;=3,DATE($M$1,R$1,1+7*($D98-1)-WEEKDAY(DATE($M$1,R$1,8-$M98))),DATE($M$1,R$1,1+7*($D98+1)-WEEKDAY(DATE($M$1,R$1,8-$M98)))),DATE($M$1,R$1,1+7*$D98)-WEEKDAY(DATE($M$1,R$1,8-$M98))),"")</f>
        <v>45274</v>
      </c>
      <c r="S98" s="30"/>
      <c r="T98" s="30">
        <f>IFERROR(IF(COUNTIF('Holiday Dates'!$A:$A,DATE($S$1,T$1,1+7*$D98)-WEEKDAY(DATE($S$1,T$1,8-$M98)))&gt;=1,IF($D98&gt;=3,DATE($S$1,T$1,1+7*($D98-1)-WEEKDAY(DATE($S$1,T$1,8-$M98))),DATE($S$1,T$1,1+7*($D98+1)-WEEKDAY(DATE($S$1,T$1,8-$M98)))),DATE($S$1,T$1,1+7*$D98)-WEEKDAY(DATE($S$1,T$1,8-$M98))),"")</f>
        <v>45302</v>
      </c>
      <c r="U98" s="30">
        <f>IFERROR(IF(COUNTIF('Holiday Dates'!$A:$A,DATE($S$1,U$1,1+7*$D98)-WEEKDAY(DATE($S$1,U$1,8-$M98)))&gt;=1,IF($D98&gt;=3,DATE($S$1,U$1,1+7*($D98-1)-WEEKDAY(DATE($S$1,U$1,8-$M98))),DATE($S$1,U$1,1+7*($D98+1)-WEEKDAY(DATE($S$1,U$1,8-$M98)))),DATE($S$1,U$1,1+7*$D98)-WEEKDAY(DATE($S$1,U$1,8-$M98))),"")</f>
        <v>45330</v>
      </c>
      <c r="V98" s="30">
        <f>IFERROR(IF(COUNTIF('Holiday Dates'!$A:$A,DATE($S$1,V$1,1+7*$D98)-WEEKDAY(DATE($S$1,V$1,8-$M98)))&gt;=1,IF($D98&gt;=3,DATE($S$1,V$1,1+7*($D98-1)-WEEKDAY(DATE($S$1,V$1,8-$M98))),DATE($S$1,V$1,1+7*($D98+1)-WEEKDAY(DATE($S$1,V$1,8-$M98)))),DATE($S$1,V$1,1+7*$D98)-WEEKDAY(DATE($S$1,V$1,8-$M98))),"")</f>
        <v>45365</v>
      </c>
      <c r="W98" s="30">
        <f>IFERROR(IF(COUNTIF('Holiday Dates'!$A:$A,DATE($S$1,W$1,1+7*$D98)-WEEKDAY(DATE($S$1,W$1,8-$M98)))&gt;=1,IF($D98&gt;=3,DATE($S$1,W$1,1+7*($D98-1)-WEEKDAY(DATE($S$1,W$1,8-$M98))),DATE($S$1,W$1,1+7*($D98+1)-WEEKDAY(DATE($S$1,W$1,8-$M98)))),DATE($S$1,W$1,1+7*$D98)-WEEKDAY(DATE($S$1,W$1,8-$M98))),"")</f>
        <v>45400</v>
      </c>
      <c r="X98" s="30">
        <f>IFERROR(IF(COUNTIF('Holiday Dates'!$A:$A,DATE($S$1,X$1,1+7*$D98)-WEEKDAY(DATE($S$1,X$1,8-$M98)))&gt;=1,IF($D98&gt;=3,DATE($S$1,X$1,1+7*($D98-1)-WEEKDAY(DATE($S$1,X$1,8-$M98))),DATE($S$1,X$1,1+7*($D98+1)-WEEKDAY(DATE($S$1,X$1,8-$M98)))),DATE($S$1,X$1,1+7*$D98)-WEEKDAY(DATE($S$1,X$1,8-$M98))),"")</f>
        <v>45421</v>
      </c>
      <c r="Y98" s="30">
        <f>IFERROR(IF(COUNTIF('Holiday Dates'!$A:$A,DATE($S$1,Y$1,1+7*$D98)-WEEKDAY(DATE($S$1,Y$1,8-$M98)))&gt;=1,IF($D98&gt;=3,DATE($S$1,Y$1,1+7*($D98-1)-WEEKDAY(DATE($S$1,Y$1,8-$M98))),DATE($S$1,Y$1,1+7*($D98+1)-WEEKDAY(DATE($S$1,Y$1,8-$M98)))),DATE($S$1,Y$1,1+7*$D98)-WEEKDAY(DATE($S$1,Y$1,8-$M98))),"")</f>
        <v>45456</v>
      </c>
      <c r="Z98" s="30">
        <f>IFERROR(IF(COUNTIF('Holiday Dates'!$A:$A,DATE($S$1,Z$1,1+7*$D98)-WEEKDAY(DATE($S$1,Z$1,8-$M98)))&gt;=1,IF($D98&gt;=3,DATE($S$1,Z$1,1+7*($D98-1)-WEEKDAY(DATE($S$1,Z$1,8-$M98))),DATE($S$1,Z$1,1+7*($D98+1)-WEEKDAY(DATE($S$1,Z$1,8-$M98)))),DATE($S$1,Z$1,1+7*$D98)-WEEKDAY(DATE($S$1,Z$1,8-$M98))),"")</f>
        <v>45484</v>
      </c>
    </row>
    <row r="99" spans="1:26" ht="15" customHeight="1" x14ac:dyDescent="0.25">
      <c r="A99" s="3">
        <v>770096</v>
      </c>
      <c r="B99" s="1" t="s">
        <v>1281</v>
      </c>
      <c r="C99" s="1" t="str">
        <f>VLOOKUP($A99,[1]Sheet_One!$B:$W,7,FALSE)</f>
        <v>EAST HARTFORD</v>
      </c>
      <c r="D99" s="10">
        <f>IFERROR(VLOOKUP(A99,[2]Sheet1!$A:$AA,27,FALSE),"")</f>
        <v>1</v>
      </c>
      <c r="E99" s="1"/>
      <c r="F99" s="3" t="str">
        <f>VLOOKUP($A99,[1]Sheet_One!$B:$W,6,FALSE)</f>
        <v>869 FORBES ST</v>
      </c>
      <c r="G99" s="3" t="str">
        <f>VLOOKUP($A99,[1]Sheet_One!$B:$W,7,FALSE)</f>
        <v>EAST HARTFORD</v>
      </c>
      <c r="H99" s="3" t="str">
        <f>VLOOKUP($A99,[1]Sheet_One!$B:$W,8,FALSE)</f>
        <v>CT</v>
      </c>
      <c r="I99" s="3" t="str">
        <f>VLOOKUP($A99,[1]Sheet_One!$B:$W,9,FALSE)</f>
        <v>06118</v>
      </c>
      <c r="J99" s="47">
        <f>IFERROR(VLOOKUP(A99,'[3]KPI Trend by Chain - 171 or 173'!$A:$E,5,FALSE),VLOOKUP(A99,'[4]KPI Trend by Chain - 171 '!$A:$E,5,FALSE))</f>
        <v>181.86666666666699</v>
      </c>
      <c r="K99" s="4" t="str">
        <f>IFERROR(VLOOKUP(A99,'Location Substitution table'!B:D,3,FALSE),"")</f>
        <v/>
      </c>
      <c r="L99" s="9" t="str">
        <f>IFERROR(VLOOKUP($A99,[1]Sheet_One!$B:$W,5,FALSE),"")</f>
        <v>W</v>
      </c>
      <c r="M99" s="9">
        <f>IFERROR(MATCH(L99,{"U","M","T","W","R","F","S"},0),"")</f>
        <v>4</v>
      </c>
      <c r="N99" s="26">
        <f>IFERROR(IF(COUNTIF('Holiday Dates'!$A:$A,DATE($M$1,N$1,1+7*$D99)-WEEKDAY(DATE($M$1,N$1,8-$M99)))&gt;=1,IF($D99&gt;=3,DATE($M$1,N$1,1+7*($D99-1)-WEEKDAY(DATE($M$1,N$1,8-$M99))),DATE($M$1,N$1,1+7*($D99+1)-WEEKDAY(DATE($M$1,N$1,8-$M99)))),DATE($M$1,N$1,1+7*$D99)-WEEKDAY(DATE($M$1,N$1,8-$M99))),"")</f>
        <v>45140</v>
      </c>
      <c r="O99" s="26">
        <f>IFERROR(IF(COUNTIF('Holiday Dates'!$A:$A,DATE($M$1,O$1,1+7*$D99)-WEEKDAY(DATE($M$1,O$1,8-$M99)))&gt;=1,IF($D99&gt;=3,DATE($M$1,O$1,1+7*($D99-1)-WEEKDAY(DATE($M$1,O$1,8-$M99))),DATE($M$1,O$1,1+7*($D99+1)-WEEKDAY(DATE($M$1,O$1,8-$M99)))),DATE($M$1,O$1,1+7*$D99)-WEEKDAY(DATE($M$1,O$1,8-$M99))),"")</f>
        <v>45175</v>
      </c>
      <c r="P99" s="26">
        <f>IFERROR(IF(COUNTIF('Holiday Dates'!$A:$A,DATE($M$1,P$1,1+7*$D99)-WEEKDAY(DATE($M$1,P$1,8-$M99)))&gt;=1,IF($D99&gt;=3,DATE($M$1,P$1,1+7*($D99-1)-WEEKDAY(DATE($M$1,P$1,8-$M99))),DATE($M$1,P$1,1+7*($D99+1)-WEEKDAY(DATE($M$1,P$1,8-$M99)))),DATE($M$1,P$1,1+7*$D99)-WEEKDAY(DATE($M$1,P$1,8-$M99))),"")</f>
        <v>45203</v>
      </c>
      <c r="Q99" s="26">
        <f>IFERROR(IF(COUNTIF('Holiday Dates'!$A:$A,DATE($M$1,Q$1,1+7*$D99)-WEEKDAY(DATE($M$1,Q$1,8-$M99)))&gt;=1,IF($D99&gt;=3,DATE($M$1,Q$1,1+7*($D99-1)-WEEKDAY(DATE($M$1,Q$1,8-$M99))),DATE($M$1,Q$1,1+7*($D99+1)-WEEKDAY(DATE($M$1,Q$1,8-$M99)))),DATE($M$1,Q$1,1+7*$D99)-WEEKDAY(DATE($M$1,Q$1,8-$M99))),"")</f>
        <v>45231</v>
      </c>
      <c r="R99" s="26">
        <f>IFERROR(IF(COUNTIF('Holiday Dates'!$A:$A,DATE($M$1,R$1,1+7*$D99)-WEEKDAY(DATE($M$1,R$1,8-$M99)))&gt;=1,IF($D99&gt;=3,DATE($M$1,R$1,1+7*($D99-1)-WEEKDAY(DATE($M$1,R$1,8-$M99))),DATE($M$1,R$1,1+7*($D99+1)-WEEKDAY(DATE($M$1,R$1,8-$M99)))),DATE($M$1,R$1,1+7*$D99)-WEEKDAY(DATE($M$1,R$1,8-$M99))),"")</f>
        <v>45266</v>
      </c>
      <c r="S99" s="30"/>
      <c r="T99" s="30">
        <f>IFERROR(IF(COUNTIF('Holiday Dates'!$A:$A,DATE($S$1,T$1,1+7*$D99)-WEEKDAY(DATE($S$1,T$1,8-$M99)))&gt;=1,IF($D99&gt;=3,DATE($S$1,T$1,1+7*($D99-1)-WEEKDAY(DATE($S$1,T$1,8-$M99))),DATE($S$1,T$1,1+7*($D99+1)-WEEKDAY(DATE($S$1,T$1,8-$M99)))),DATE($S$1,T$1,1+7*$D99)-WEEKDAY(DATE($S$1,T$1,8-$M99))),"")</f>
        <v>45294</v>
      </c>
      <c r="U99" s="30">
        <f>IFERROR(IF(COUNTIF('Holiday Dates'!$A:$A,DATE($S$1,U$1,1+7*$D99)-WEEKDAY(DATE($S$1,U$1,8-$M99)))&gt;=1,IF($D99&gt;=3,DATE($S$1,U$1,1+7*($D99-1)-WEEKDAY(DATE($S$1,U$1,8-$M99))),DATE($S$1,U$1,1+7*($D99+1)-WEEKDAY(DATE($S$1,U$1,8-$M99)))),DATE($S$1,U$1,1+7*$D99)-WEEKDAY(DATE($S$1,U$1,8-$M99))),"")</f>
        <v>45329</v>
      </c>
      <c r="V99" s="30">
        <f>IFERROR(IF(COUNTIF('Holiday Dates'!$A:$A,DATE($S$1,V$1,1+7*$D99)-WEEKDAY(DATE($S$1,V$1,8-$M99)))&gt;=1,IF($D99&gt;=3,DATE($S$1,V$1,1+7*($D99-1)-WEEKDAY(DATE($S$1,V$1,8-$M99))),DATE($S$1,V$1,1+7*($D99+1)-WEEKDAY(DATE($S$1,V$1,8-$M99)))),DATE($S$1,V$1,1+7*$D99)-WEEKDAY(DATE($S$1,V$1,8-$M99))),"")</f>
        <v>45357</v>
      </c>
      <c r="W99" s="30">
        <f>IFERROR(IF(COUNTIF('Holiday Dates'!$A:$A,DATE($S$1,W$1,1+7*$D99)-WEEKDAY(DATE($S$1,W$1,8-$M99)))&gt;=1,IF($D99&gt;=3,DATE($S$1,W$1,1+7*($D99-1)-WEEKDAY(DATE($S$1,W$1,8-$M99))),DATE($S$1,W$1,1+7*($D99+1)-WEEKDAY(DATE($S$1,W$1,8-$M99)))),DATE($S$1,W$1,1+7*$D99)-WEEKDAY(DATE($S$1,W$1,8-$M99))),"")</f>
        <v>45385</v>
      </c>
      <c r="X99" s="30">
        <f>IFERROR(IF(COUNTIF('Holiday Dates'!$A:$A,DATE($S$1,X$1,1+7*$D99)-WEEKDAY(DATE($S$1,X$1,8-$M99)))&gt;=1,IF($D99&gt;=3,DATE($S$1,X$1,1+7*($D99-1)-WEEKDAY(DATE($S$1,X$1,8-$M99))),DATE($S$1,X$1,1+7*($D99+1)-WEEKDAY(DATE($S$1,X$1,8-$M99)))),DATE($S$1,X$1,1+7*$D99)-WEEKDAY(DATE($S$1,X$1,8-$M99))),"")</f>
        <v>45413</v>
      </c>
      <c r="Y99" s="30">
        <f>IFERROR(IF(COUNTIF('Holiday Dates'!$A:$A,DATE($S$1,Y$1,1+7*$D99)-WEEKDAY(DATE($S$1,Y$1,8-$M99)))&gt;=1,IF($D99&gt;=3,DATE($S$1,Y$1,1+7*($D99-1)-WEEKDAY(DATE($S$1,Y$1,8-$M99))),DATE($S$1,Y$1,1+7*($D99+1)-WEEKDAY(DATE($S$1,Y$1,8-$M99)))),DATE($S$1,Y$1,1+7*$D99)-WEEKDAY(DATE($S$1,Y$1,8-$M99))),"")</f>
        <v>45448</v>
      </c>
      <c r="Z99" s="30">
        <f>IFERROR(IF(COUNTIF('Holiday Dates'!$A:$A,DATE($S$1,Z$1,1+7*$D99)-WEEKDAY(DATE($S$1,Z$1,8-$M99)))&gt;=1,IF($D99&gt;=3,DATE($S$1,Z$1,1+7*($D99-1)-WEEKDAY(DATE($S$1,Z$1,8-$M99))),DATE($S$1,Z$1,1+7*($D99+1)-WEEKDAY(DATE($S$1,Z$1,8-$M99)))),DATE($S$1,Z$1,1+7*$D99)-WEEKDAY(DATE($S$1,Z$1,8-$M99))),"")</f>
        <v>45476</v>
      </c>
    </row>
    <row r="100" spans="1:26" ht="15" customHeight="1" x14ac:dyDescent="0.25">
      <c r="A100" s="3">
        <v>770097</v>
      </c>
      <c r="B100" s="1" t="s">
        <v>946</v>
      </c>
      <c r="C100" s="1" t="str">
        <f>VLOOKUP($A100,[1]Sheet_One!$B:$W,7,FALSE)</f>
        <v>EAST HARTFORD</v>
      </c>
      <c r="D100" s="10">
        <f>IFERROR(VLOOKUP(A100,[2]Sheet1!$A:$AA,27,FALSE),"")</f>
        <v>4</v>
      </c>
      <c r="E100" s="1"/>
      <c r="F100" s="3" t="str">
        <f>VLOOKUP($A100,[1]Sheet_One!$B:$W,6,FALSE)</f>
        <v>474 SCHOOL ST</v>
      </c>
      <c r="G100" s="3" t="str">
        <f>VLOOKUP($A100,[1]Sheet_One!$B:$W,7,FALSE)</f>
        <v>EAST HARTFORD</v>
      </c>
      <c r="H100" s="3" t="str">
        <f>VLOOKUP($A100,[1]Sheet_One!$B:$W,8,FALSE)</f>
        <v>CT</v>
      </c>
      <c r="I100" s="3" t="str">
        <f>VLOOKUP($A100,[1]Sheet_One!$B:$W,9,FALSE)</f>
        <v>06108</v>
      </c>
      <c r="J100" s="47">
        <f>IFERROR(VLOOKUP(A100,'[3]KPI Trend by Chain - 171 or 173'!$A:$E,5,FALSE),VLOOKUP(A100,'[4]KPI Trend by Chain - 171 '!$A:$E,5,FALSE))</f>
        <v>21.428571428571399</v>
      </c>
      <c r="K100" s="4" t="str">
        <f>IFERROR(VLOOKUP(A100,'Location Substitution table'!B:D,3,FALSE),"")</f>
        <v/>
      </c>
      <c r="L100" s="9" t="str">
        <f>IFERROR(VLOOKUP($A100,[1]Sheet_One!$B:$W,5,FALSE),"")</f>
        <v>W</v>
      </c>
      <c r="M100" s="9">
        <f>IFERROR(MATCH(L100,{"U","M","T","W","R","F","S"},0),"")</f>
        <v>4</v>
      </c>
      <c r="N100" s="26">
        <f>IFERROR(IF(COUNTIF('Holiday Dates'!$A:$A,DATE($M$1,N$1,1+7*$D100)-WEEKDAY(DATE($M$1,N$1,8-$M100)))&gt;=1,IF($D100&gt;=3,DATE($M$1,N$1,1+7*($D100-1)-WEEKDAY(DATE($M$1,N$1,8-$M100))),DATE($M$1,N$1,1+7*($D100+1)-WEEKDAY(DATE($M$1,N$1,8-$M100)))),DATE($M$1,N$1,1+7*$D100)-WEEKDAY(DATE($M$1,N$1,8-$M100))),"")</f>
        <v>45161</v>
      </c>
      <c r="O100" s="26">
        <f>IFERROR(IF(COUNTIF('Holiday Dates'!$A:$A,DATE($M$1,O$1,1+7*$D100)-WEEKDAY(DATE($M$1,O$1,8-$M100)))&gt;=1,IF($D100&gt;=3,DATE($M$1,O$1,1+7*($D100-1)-WEEKDAY(DATE($M$1,O$1,8-$M100))),DATE($M$1,O$1,1+7*($D100+1)-WEEKDAY(DATE($M$1,O$1,8-$M100)))),DATE($M$1,O$1,1+7*$D100)-WEEKDAY(DATE($M$1,O$1,8-$M100))),"")</f>
        <v>45196</v>
      </c>
      <c r="P100" s="26">
        <f>IFERROR(IF(COUNTIF('Holiday Dates'!$A:$A,DATE($M$1,P$1,1+7*$D100)-WEEKDAY(DATE($M$1,P$1,8-$M100)))&gt;=1,IF($D100&gt;=3,DATE($M$1,P$1,1+7*($D100-1)-WEEKDAY(DATE($M$1,P$1,8-$M100))),DATE($M$1,P$1,1+7*($D100+1)-WEEKDAY(DATE($M$1,P$1,8-$M100)))),DATE($M$1,P$1,1+7*$D100)-WEEKDAY(DATE($M$1,P$1,8-$M100))),"")</f>
        <v>45224</v>
      </c>
      <c r="Q100" s="26">
        <f>IFERROR(IF(COUNTIF('Holiday Dates'!$A:$A,DATE($M$1,Q$1,1+7*$D100)-WEEKDAY(DATE($M$1,Q$1,8-$M100)))&gt;=1,IF($D100&gt;=3,DATE($M$1,Q$1,1+7*($D100-1)-WEEKDAY(DATE($M$1,Q$1,8-$M100))),DATE($M$1,Q$1,1+7*($D100+1)-WEEKDAY(DATE($M$1,Q$1,8-$M100)))),DATE($M$1,Q$1,1+7*$D100)-WEEKDAY(DATE($M$1,Q$1,8-$M100))),"")</f>
        <v>45245</v>
      </c>
      <c r="R100" s="26">
        <f>IFERROR(IF(COUNTIF('Holiday Dates'!$A:$A,DATE($M$1,R$1,1+7*$D100)-WEEKDAY(DATE($M$1,R$1,8-$M100)))&gt;=1,IF($D100&gt;=3,DATE($M$1,R$1,1+7*($D100-1)-WEEKDAY(DATE($M$1,R$1,8-$M100))),DATE($M$1,R$1,1+7*($D100+1)-WEEKDAY(DATE($M$1,R$1,8-$M100)))),DATE($M$1,R$1,1+7*$D100)-WEEKDAY(DATE($M$1,R$1,8-$M100))),"")</f>
        <v>45280</v>
      </c>
      <c r="S100" s="30"/>
      <c r="T100" s="30">
        <f>IFERROR(IF(COUNTIF('Holiday Dates'!$A:$A,DATE($S$1,T$1,1+7*$D100)-WEEKDAY(DATE($S$1,T$1,8-$M100)))&gt;=1,IF($D100&gt;=3,DATE($S$1,T$1,1+7*($D100-1)-WEEKDAY(DATE($S$1,T$1,8-$M100))),DATE($S$1,T$1,1+7*($D100+1)-WEEKDAY(DATE($S$1,T$1,8-$M100)))),DATE($S$1,T$1,1+7*$D100)-WEEKDAY(DATE($S$1,T$1,8-$M100))),"")</f>
        <v>45315</v>
      </c>
      <c r="U100" s="30">
        <f>IFERROR(IF(COUNTIF('Holiday Dates'!$A:$A,DATE($S$1,U$1,1+7*$D100)-WEEKDAY(DATE($S$1,U$1,8-$M100)))&gt;=1,IF($D100&gt;=3,DATE($S$1,U$1,1+7*($D100-1)-WEEKDAY(DATE($S$1,U$1,8-$M100))),DATE($S$1,U$1,1+7*($D100+1)-WEEKDAY(DATE($S$1,U$1,8-$M100)))),DATE($S$1,U$1,1+7*$D100)-WEEKDAY(DATE($S$1,U$1,8-$M100))),"")</f>
        <v>45350</v>
      </c>
      <c r="V100" s="30">
        <f>IFERROR(IF(COUNTIF('Holiday Dates'!$A:$A,DATE($S$1,V$1,1+7*$D100)-WEEKDAY(DATE($S$1,V$1,8-$M100)))&gt;=1,IF($D100&gt;=3,DATE($S$1,V$1,1+7*($D100-1)-WEEKDAY(DATE($S$1,V$1,8-$M100))),DATE($S$1,V$1,1+7*($D100+1)-WEEKDAY(DATE($S$1,V$1,8-$M100)))),DATE($S$1,V$1,1+7*$D100)-WEEKDAY(DATE($S$1,V$1,8-$M100))),"")</f>
        <v>45378</v>
      </c>
      <c r="W100" s="30">
        <f>IFERROR(IF(COUNTIF('Holiday Dates'!$A:$A,DATE($S$1,W$1,1+7*$D100)-WEEKDAY(DATE($S$1,W$1,8-$M100)))&gt;=1,IF($D100&gt;=3,DATE($S$1,W$1,1+7*($D100-1)-WEEKDAY(DATE($S$1,W$1,8-$M100))),DATE($S$1,W$1,1+7*($D100+1)-WEEKDAY(DATE($S$1,W$1,8-$M100)))),DATE($S$1,W$1,1+7*$D100)-WEEKDAY(DATE($S$1,W$1,8-$M100))),"")</f>
        <v>45406</v>
      </c>
      <c r="X100" s="30">
        <f>IFERROR(IF(COUNTIF('Holiday Dates'!$A:$A,DATE($S$1,X$1,1+7*$D100)-WEEKDAY(DATE($S$1,X$1,8-$M100)))&gt;=1,IF($D100&gt;=3,DATE($S$1,X$1,1+7*($D100-1)-WEEKDAY(DATE($S$1,X$1,8-$M100))),DATE($S$1,X$1,1+7*($D100+1)-WEEKDAY(DATE($S$1,X$1,8-$M100)))),DATE($S$1,X$1,1+7*$D100)-WEEKDAY(DATE($S$1,X$1,8-$M100))),"")</f>
        <v>45434</v>
      </c>
      <c r="Y100" s="30">
        <f>IFERROR(IF(COUNTIF('Holiday Dates'!$A:$A,DATE($S$1,Y$1,1+7*$D100)-WEEKDAY(DATE($S$1,Y$1,8-$M100)))&gt;=1,IF($D100&gt;=3,DATE($S$1,Y$1,1+7*($D100-1)-WEEKDAY(DATE($S$1,Y$1,8-$M100))),DATE($S$1,Y$1,1+7*($D100+1)-WEEKDAY(DATE($S$1,Y$1,8-$M100)))),DATE($S$1,Y$1,1+7*$D100)-WEEKDAY(DATE($S$1,Y$1,8-$M100))),"")</f>
        <v>45469</v>
      </c>
      <c r="Z100" s="30">
        <f>IFERROR(IF(COUNTIF('Holiday Dates'!$A:$A,DATE($S$1,Z$1,1+7*$D100)-WEEKDAY(DATE($S$1,Z$1,8-$M100)))&gt;=1,IF($D100&gt;=3,DATE($S$1,Z$1,1+7*($D100-1)-WEEKDAY(DATE($S$1,Z$1,8-$M100))),DATE($S$1,Z$1,1+7*($D100+1)-WEEKDAY(DATE($S$1,Z$1,8-$M100)))),DATE($S$1,Z$1,1+7*$D100)-WEEKDAY(DATE($S$1,Z$1,8-$M100))),"")</f>
        <v>45497</v>
      </c>
    </row>
    <row r="101" spans="1:26" ht="15" customHeight="1" x14ac:dyDescent="0.25">
      <c r="A101" s="3">
        <v>770098</v>
      </c>
      <c r="B101" s="1" t="str">
        <f>VLOOKUP($A101,[1]Sheet_One!$B:$W,2,FALSE)</f>
        <v>TWO RIVERS MAG SCH USDA</v>
      </c>
      <c r="C101" s="1" t="str">
        <f>VLOOKUP($A101,[1]Sheet_One!$B:$W,7,FALSE)</f>
        <v>EAST HARTFORD</v>
      </c>
      <c r="D101" s="10">
        <f>IFERROR(VLOOKUP(A101,[2]Sheet1!$A:$AA,27,FALSE),"")</f>
        <v>3</v>
      </c>
      <c r="F101" s="3" t="str">
        <f>VLOOKUP($A101,[1]Sheet_One!$B:$W,6,FALSE)</f>
        <v>337 E RIVER DR</v>
      </c>
      <c r="G101" s="3" t="str">
        <f>VLOOKUP($A101,[1]Sheet_One!$B:$W,7,FALSE)</f>
        <v>EAST HARTFORD</v>
      </c>
      <c r="H101" s="3" t="str">
        <f>VLOOKUP($A101,[1]Sheet_One!$B:$W,8,FALSE)</f>
        <v>CT</v>
      </c>
      <c r="I101" s="3" t="str">
        <f>VLOOKUP($A101,[1]Sheet_One!$B:$W,9,FALSE)</f>
        <v>06108</v>
      </c>
      <c r="K101" s="4" t="str">
        <f>IFERROR(VLOOKUP(A101,'Location Substitution table'!B:D,3,FALSE),"")</f>
        <v/>
      </c>
      <c r="L101" s="9" t="str">
        <f>IFERROR(VLOOKUP($A101,[1]Sheet_One!$B:$W,5,FALSE),"")</f>
        <v>W</v>
      </c>
      <c r="M101" s="9">
        <f>IFERROR(MATCH(L101,{"U","M","T","W","R","F","S"},0),"")</f>
        <v>4</v>
      </c>
      <c r="N101" s="26">
        <f>IFERROR(IF(COUNTIF('Holiday Dates'!$A:$A,DATE($M$1,N$1,1+7*$D101)-WEEKDAY(DATE($M$1,N$1,8-$M101)))&gt;=1,IF($D101&gt;=3,DATE($M$1,N$1,1+7*($D101-1)-WEEKDAY(DATE($M$1,N$1,8-$M101))),DATE($M$1,N$1,1+7*($D101+1)-WEEKDAY(DATE($M$1,N$1,8-$M101)))),DATE($M$1,N$1,1+7*$D101)-WEEKDAY(DATE($M$1,N$1,8-$M101))),"")</f>
        <v>45154</v>
      </c>
      <c r="O101" s="26">
        <f>IFERROR(IF(COUNTIF('Holiday Dates'!$A:$A,DATE($M$1,O$1,1+7*$D101)-WEEKDAY(DATE($M$1,O$1,8-$M101)))&gt;=1,IF($D101&gt;=3,DATE($M$1,O$1,1+7*($D101-1)-WEEKDAY(DATE($M$1,O$1,8-$M101))),DATE($M$1,O$1,1+7*($D101+1)-WEEKDAY(DATE($M$1,O$1,8-$M101)))),DATE($M$1,O$1,1+7*$D101)-WEEKDAY(DATE($M$1,O$1,8-$M101))),"")</f>
        <v>45189</v>
      </c>
      <c r="P101" s="26">
        <f>IFERROR(IF(COUNTIF('Holiday Dates'!$A:$A,DATE($M$1,P$1,1+7*$D101)-WEEKDAY(DATE($M$1,P$1,8-$M101)))&gt;=1,IF($D101&gt;=3,DATE($M$1,P$1,1+7*($D101-1)-WEEKDAY(DATE($M$1,P$1,8-$M101))),DATE($M$1,P$1,1+7*($D101+1)-WEEKDAY(DATE($M$1,P$1,8-$M101)))),DATE($M$1,P$1,1+7*$D101)-WEEKDAY(DATE($M$1,P$1,8-$M101))),"")</f>
        <v>45217</v>
      </c>
      <c r="Q101" s="26">
        <f>IFERROR(IF(COUNTIF('Holiday Dates'!$A:$A,DATE($M$1,Q$1,1+7*$D101)-WEEKDAY(DATE($M$1,Q$1,8-$M101)))&gt;=1,IF($D101&gt;=3,DATE($M$1,Q$1,1+7*($D101-1)-WEEKDAY(DATE($M$1,Q$1,8-$M101))),DATE($M$1,Q$1,1+7*($D101+1)-WEEKDAY(DATE($M$1,Q$1,8-$M101)))),DATE($M$1,Q$1,1+7*$D101)-WEEKDAY(DATE($M$1,Q$1,8-$M101))),"")</f>
        <v>45245</v>
      </c>
      <c r="R101" s="26">
        <f>IFERROR(IF(COUNTIF('Holiday Dates'!$A:$A,DATE($M$1,R$1,1+7*$D101)-WEEKDAY(DATE($M$1,R$1,8-$M101)))&gt;=1,IF($D101&gt;=3,DATE($M$1,R$1,1+7*($D101-1)-WEEKDAY(DATE($M$1,R$1,8-$M101))),DATE($M$1,R$1,1+7*($D101+1)-WEEKDAY(DATE($M$1,R$1,8-$M101)))),DATE($M$1,R$1,1+7*$D101)-WEEKDAY(DATE($M$1,R$1,8-$M101))),"")</f>
        <v>45280</v>
      </c>
      <c r="S101" s="30"/>
      <c r="T101" s="30">
        <f>IFERROR(IF(COUNTIF('Holiday Dates'!$A:$A,DATE($S$1,T$1,1+7*$D101)-WEEKDAY(DATE($S$1,T$1,8-$M101)))&gt;=1,IF($D101&gt;=3,DATE($S$1,T$1,1+7*($D101-1)-WEEKDAY(DATE($S$1,T$1,8-$M101))),DATE($S$1,T$1,1+7*($D101+1)-WEEKDAY(DATE($S$1,T$1,8-$M101)))),DATE($S$1,T$1,1+7*$D101)-WEEKDAY(DATE($S$1,T$1,8-$M101))),"")</f>
        <v>45308</v>
      </c>
      <c r="U101" s="30">
        <f>IFERROR(IF(COUNTIF('Holiday Dates'!$A:$A,DATE($S$1,U$1,1+7*$D101)-WEEKDAY(DATE($S$1,U$1,8-$M101)))&gt;=1,IF($D101&gt;=3,DATE($S$1,U$1,1+7*($D101-1)-WEEKDAY(DATE($S$1,U$1,8-$M101))),DATE($S$1,U$1,1+7*($D101+1)-WEEKDAY(DATE($S$1,U$1,8-$M101)))),DATE($S$1,U$1,1+7*$D101)-WEEKDAY(DATE($S$1,U$1,8-$M101))),"")</f>
        <v>45336</v>
      </c>
      <c r="V101" s="30">
        <f>IFERROR(IF(COUNTIF('Holiday Dates'!$A:$A,DATE($S$1,V$1,1+7*$D101)-WEEKDAY(DATE($S$1,V$1,8-$M101)))&gt;=1,IF($D101&gt;=3,DATE($S$1,V$1,1+7*($D101-1)-WEEKDAY(DATE($S$1,V$1,8-$M101))),DATE($S$1,V$1,1+7*($D101+1)-WEEKDAY(DATE($S$1,V$1,8-$M101)))),DATE($S$1,V$1,1+7*$D101)-WEEKDAY(DATE($S$1,V$1,8-$M101))),"")</f>
        <v>45371</v>
      </c>
      <c r="W101" s="30">
        <f>IFERROR(IF(COUNTIF('Holiday Dates'!$A:$A,DATE($S$1,W$1,1+7*$D101)-WEEKDAY(DATE($S$1,W$1,8-$M101)))&gt;=1,IF($D101&gt;=3,DATE($S$1,W$1,1+7*($D101-1)-WEEKDAY(DATE($S$1,W$1,8-$M101))),DATE($S$1,W$1,1+7*($D101+1)-WEEKDAY(DATE($S$1,W$1,8-$M101)))),DATE($S$1,W$1,1+7*$D101)-WEEKDAY(DATE($S$1,W$1,8-$M101))),"")</f>
        <v>45399</v>
      </c>
      <c r="X101" s="30">
        <f>IFERROR(IF(COUNTIF('Holiday Dates'!$A:$A,DATE($S$1,X$1,1+7*$D101)-WEEKDAY(DATE($S$1,X$1,8-$M101)))&gt;=1,IF($D101&gt;=3,DATE($S$1,X$1,1+7*($D101-1)-WEEKDAY(DATE($S$1,X$1,8-$M101))),DATE($S$1,X$1,1+7*($D101+1)-WEEKDAY(DATE($S$1,X$1,8-$M101)))),DATE($S$1,X$1,1+7*$D101)-WEEKDAY(DATE($S$1,X$1,8-$M101))),"")</f>
        <v>45427</v>
      </c>
      <c r="Y101" s="30">
        <f>IFERROR(IF(COUNTIF('Holiday Dates'!$A:$A,DATE($S$1,Y$1,1+7*$D101)-WEEKDAY(DATE($S$1,Y$1,8-$M101)))&gt;=1,IF($D101&gt;=3,DATE($S$1,Y$1,1+7*($D101-1)-WEEKDAY(DATE($S$1,Y$1,8-$M101))),DATE($S$1,Y$1,1+7*($D101+1)-WEEKDAY(DATE($S$1,Y$1,8-$M101)))),DATE($S$1,Y$1,1+7*$D101)-WEEKDAY(DATE($S$1,Y$1,8-$M101))),"")</f>
        <v>45455</v>
      </c>
      <c r="Z101" s="30">
        <f>IFERROR(IF(COUNTIF('Holiday Dates'!$A:$A,DATE($S$1,Z$1,1+7*$D101)-WEEKDAY(DATE($S$1,Z$1,8-$M101)))&gt;=1,IF($D101&gt;=3,DATE($S$1,Z$1,1+7*($D101-1)-WEEKDAY(DATE($S$1,Z$1,8-$M101))),DATE($S$1,Z$1,1+7*($D101+1)-WEEKDAY(DATE($S$1,Z$1,8-$M101)))),DATE($S$1,Z$1,1+7*$D101)-WEEKDAY(DATE($S$1,Z$1,8-$M101))),"")</f>
        <v>45490</v>
      </c>
    </row>
    <row r="102" spans="1:26" ht="15" customHeight="1" x14ac:dyDescent="0.25">
      <c r="A102" s="3">
        <v>770099</v>
      </c>
      <c r="B102" s="1" t="s">
        <v>1447</v>
      </c>
      <c r="C102" s="1" t="str">
        <f>VLOOKUP($A102,[1]Sheet_One!$B:$W,7,FALSE)</f>
        <v>EAST HAVEN</v>
      </c>
      <c r="D102" s="10">
        <v>3</v>
      </c>
      <c r="E102" s="1"/>
      <c r="F102" s="3" t="str">
        <f>VLOOKUP($A102,[1]Sheet_One!$B:$W,6,FALSE)</f>
        <v>35 WHEELBARROW LN</v>
      </c>
      <c r="G102" s="3" t="str">
        <f>VLOOKUP($A102,[1]Sheet_One!$B:$W,7,FALSE)</f>
        <v>EAST HAVEN</v>
      </c>
      <c r="H102" s="3" t="str">
        <f>VLOOKUP($A102,[1]Sheet_One!$B:$W,8,FALSE)</f>
        <v>CT</v>
      </c>
      <c r="I102" s="3" t="str">
        <f>VLOOKUP($A102,[1]Sheet_One!$B:$W,9,FALSE)</f>
        <v>06513</v>
      </c>
      <c r="J102" s="47">
        <f>IFERROR(VLOOKUP(A102,'[3]KPI Trend by Chain - 171 or 173'!$A:$E,5,FALSE),VLOOKUP(A102,'[4]KPI Trend by Chain - 171 '!$A:$E,5,FALSE))</f>
        <v>85.714285714285694</v>
      </c>
      <c r="K102" s="4" t="str">
        <f>IFERROR(VLOOKUP(A102,'Location Substitution table'!B:D,3,FALSE),"")</f>
        <v/>
      </c>
      <c r="L102" s="9" t="str">
        <f>IFERROR(VLOOKUP($A102,[1]Sheet_One!$B:$W,5,FALSE),"")</f>
        <v>T</v>
      </c>
      <c r="M102" s="9">
        <f>IFERROR(MATCH(L102,{"U","M","T","W","R","F","S"},0),"")</f>
        <v>3</v>
      </c>
      <c r="N102" s="26">
        <f>IFERROR(IF(COUNTIF('Holiday Dates'!$A:$A,DATE($M$1,N$1,1+7*$D102)-WEEKDAY(DATE($M$1,N$1,8-$M102)))&gt;=1,IF($D102&gt;=3,DATE($M$1,N$1,1+7*($D102-1)-WEEKDAY(DATE($M$1,N$1,8-$M102))),DATE($M$1,N$1,1+7*($D102+1)-WEEKDAY(DATE($M$1,N$1,8-$M102)))),DATE($M$1,N$1,1+7*$D102)-WEEKDAY(DATE($M$1,N$1,8-$M102))),"")</f>
        <v>45153</v>
      </c>
      <c r="O102" s="26">
        <f>IFERROR(IF(COUNTIF('Holiday Dates'!$A:$A,DATE($M$1,O$1,1+7*$D102)-WEEKDAY(DATE($M$1,O$1,8-$M102)))&gt;=1,IF($D102&gt;=3,DATE($M$1,O$1,1+7*($D102-1)-WEEKDAY(DATE($M$1,O$1,8-$M102))),DATE($M$1,O$1,1+7*($D102+1)-WEEKDAY(DATE($M$1,O$1,8-$M102)))),DATE($M$1,O$1,1+7*$D102)-WEEKDAY(DATE($M$1,O$1,8-$M102))),"")</f>
        <v>45188</v>
      </c>
      <c r="P102" s="26">
        <f>IFERROR(IF(COUNTIF('Holiday Dates'!$A:$A,DATE($M$1,P$1,1+7*$D102)-WEEKDAY(DATE($M$1,P$1,8-$M102)))&gt;=1,IF($D102&gt;=3,DATE($M$1,P$1,1+7*($D102-1)-WEEKDAY(DATE($M$1,P$1,8-$M102))),DATE($M$1,P$1,1+7*($D102+1)-WEEKDAY(DATE($M$1,P$1,8-$M102)))),DATE($M$1,P$1,1+7*$D102)-WEEKDAY(DATE($M$1,P$1,8-$M102))),"")</f>
        <v>45216</v>
      </c>
      <c r="Q102" s="26">
        <f>IFERROR(IF(COUNTIF('Holiday Dates'!$A:$A,DATE($M$1,Q$1,1+7*$D102)-WEEKDAY(DATE($M$1,Q$1,8-$M102)))&gt;=1,IF($D102&gt;=3,DATE($M$1,Q$1,1+7*($D102-1)-WEEKDAY(DATE($M$1,Q$1,8-$M102))),DATE($M$1,Q$1,1+7*($D102+1)-WEEKDAY(DATE($M$1,Q$1,8-$M102)))),DATE($M$1,Q$1,1+7*$D102)-WEEKDAY(DATE($M$1,Q$1,8-$M102))),"")</f>
        <v>45251</v>
      </c>
      <c r="R102" s="26">
        <f>IFERROR(IF(COUNTIF('Holiday Dates'!$A:$A,DATE($M$1,R$1,1+7*$D102)-WEEKDAY(DATE($M$1,R$1,8-$M102)))&gt;=1,IF($D102&gt;=3,DATE($M$1,R$1,1+7*($D102-1)-WEEKDAY(DATE($M$1,R$1,8-$M102))),DATE($M$1,R$1,1+7*($D102+1)-WEEKDAY(DATE($M$1,R$1,8-$M102)))),DATE($M$1,R$1,1+7*$D102)-WEEKDAY(DATE($M$1,R$1,8-$M102))),"")</f>
        <v>45279</v>
      </c>
      <c r="S102" s="30"/>
      <c r="T102" s="30">
        <f>IFERROR(IF(COUNTIF('Holiday Dates'!$A:$A,DATE($S$1,T$1,1+7*$D102)-WEEKDAY(DATE($S$1,T$1,8-$M102)))&gt;=1,IF($D102&gt;=3,DATE($S$1,T$1,1+7*($D102-1)-WEEKDAY(DATE($S$1,T$1,8-$M102))),DATE($S$1,T$1,1+7*($D102+1)-WEEKDAY(DATE($S$1,T$1,8-$M102)))),DATE($S$1,T$1,1+7*$D102)-WEEKDAY(DATE($S$1,T$1,8-$M102))),"")</f>
        <v>45307</v>
      </c>
      <c r="U102" s="30">
        <f>IFERROR(IF(COUNTIF('Holiday Dates'!$A:$A,DATE($S$1,U$1,1+7*$D102)-WEEKDAY(DATE($S$1,U$1,8-$M102)))&gt;=1,IF($D102&gt;=3,DATE($S$1,U$1,1+7*($D102-1)-WEEKDAY(DATE($S$1,U$1,8-$M102))),DATE($S$1,U$1,1+7*($D102+1)-WEEKDAY(DATE($S$1,U$1,8-$M102)))),DATE($S$1,U$1,1+7*$D102)-WEEKDAY(DATE($S$1,U$1,8-$M102))),"")</f>
        <v>45335</v>
      </c>
      <c r="V102" s="30">
        <f>IFERROR(IF(COUNTIF('Holiday Dates'!$A:$A,DATE($S$1,V$1,1+7*$D102)-WEEKDAY(DATE($S$1,V$1,8-$M102)))&gt;=1,IF($D102&gt;=3,DATE($S$1,V$1,1+7*($D102-1)-WEEKDAY(DATE($S$1,V$1,8-$M102))),DATE($S$1,V$1,1+7*($D102+1)-WEEKDAY(DATE($S$1,V$1,8-$M102)))),DATE($S$1,V$1,1+7*$D102)-WEEKDAY(DATE($S$1,V$1,8-$M102))),"")</f>
        <v>45370</v>
      </c>
      <c r="W102" s="30">
        <f>IFERROR(IF(COUNTIF('Holiday Dates'!$A:$A,DATE($S$1,W$1,1+7*$D102)-WEEKDAY(DATE($S$1,W$1,8-$M102)))&gt;=1,IF($D102&gt;=3,DATE($S$1,W$1,1+7*($D102-1)-WEEKDAY(DATE($S$1,W$1,8-$M102))),DATE($S$1,W$1,1+7*($D102+1)-WEEKDAY(DATE($S$1,W$1,8-$M102)))),DATE($S$1,W$1,1+7*$D102)-WEEKDAY(DATE($S$1,W$1,8-$M102))),"")</f>
        <v>45398</v>
      </c>
      <c r="X102" s="30">
        <f>IFERROR(IF(COUNTIF('Holiday Dates'!$A:$A,DATE($S$1,X$1,1+7*$D102)-WEEKDAY(DATE($S$1,X$1,8-$M102)))&gt;=1,IF($D102&gt;=3,DATE($S$1,X$1,1+7*($D102-1)-WEEKDAY(DATE($S$1,X$1,8-$M102))),DATE($S$1,X$1,1+7*($D102+1)-WEEKDAY(DATE($S$1,X$1,8-$M102)))),DATE($S$1,X$1,1+7*$D102)-WEEKDAY(DATE($S$1,X$1,8-$M102))),"")</f>
        <v>45433</v>
      </c>
      <c r="Y102" s="30">
        <f>IFERROR(IF(COUNTIF('Holiday Dates'!$A:$A,DATE($S$1,Y$1,1+7*$D102)-WEEKDAY(DATE($S$1,Y$1,8-$M102)))&gt;=1,IF($D102&gt;=3,DATE($S$1,Y$1,1+7*($D102-1)-WEEKDAY(DATE($S$1,Y$1,8-$M102))),DATE($S$1,Y$1,1+7*($D102+1)-WEEKDAY(DATE($S$1,Y$1,8-$M102)))),DATE($S$1,Y$1,1+7*$D102)-WEEKDAY(DATE($S$1,Y$1,8-$M102))),"")</f>
        <v>45461</v>
      </c>
      <c r="Z102" s="30">
        <f>IFERROR(IF(COUNTIF('Holiday Dates'!$A:$A,DATE($S$1,Z$1,1+7*$D102)-WEEKDAY(DATE($S$1,Z$1,8-$M102)))&gt;=1,IF($D102&gt;=3,DATE($S$1,Z$1,1+7*($D102-1)-WEEKDAY(DATE($S$1,Z$1,8-$M102))),DATE($S$1,Z$1,1+7*($D102+1)-WEEKDAY(DATE($S$1,Z$1,8-$M102)))),DATE($S$1,Z$1,1+7*$D102)-WEEKDAY(DATE($S$1,Z$1,8-$M102))),"")</f>
        <v>45489</v>
      </c>
    </row>
    <row r="103" spans="1:26" ht="15" customHeight="1" x14ac:dyDescent="0.25">
      <c r="A103" s="3">
        <v>770100</v>
      </c>
      <c r="B103" s="1" t="s">
        <v>661</v>
      </c>
      <c r="C103" s="1" t="str">
        <f>VLOOKUP($A103,[1]Sheet_One!$B:$W,7,FALSE)</f>
        <v>Niantic</v>
      </c>
      <c r="D103" s="10">
        <f>IFERROR(VLOOKUP(A103,[2]Sheet1!$A:$AA,27,FALSE),"")</f>
        <v>2</v>
      </c>
      <c r="E103" s="1"/>
      <c r="F103" s="3" t="str">
        <f>VLOOKUP($A103,[1]Sheet_One!$B:$W,6,FALSE)</f>
        <v>31  SOCIETY RD</v>
      </c>
      <c r="G103" s="3" t="str">
        <f>VLOOKUP($A103,[1]Sheet_One!$B:$W,7,FALSE)</f>
        <v>Niantic</v>
      </c>
      <c r="H103" s="3" t="str">
        <f>VLOOKUP($A103,[1]Sheet_One!$B:$W,8,FALSE)</f>
        <v>CT</v>
      </c>
      <c r="I103" s="3" t="str">
        <f>VLOOKUP($A103,[1]Sheet_One!$B:$W,9,FALSE)</f>
        <v>06357</v>
      </c>
      <c r="J103" s="47">
        <f>IFERROR(VLOOKUP(A103,'[3]KPI Trend by Chain - 171 or 173'!$A:$E,5,FALSE),VLOOKUP(A103,'[4]KPI Trend by Chain - 171 '!$A:$E,5,FALSE))</f>
        <v>141.833333333333</v>
      </c>
      <c r="K103" s="4" t="str">
        <f>IFERROR(VLOOKUP(A103,'Location Substitution table'!B:D,3,FALSE),"")</f>
        <v/>
      </c>
      <c r="L103" s="9" t="str">
        <f>IFERROR(VLOOKUP($A103,[1]Sheet_One!$B:$W,5,FALSE),"")</f>
        <v>M</v>
      </c>
      <c r="M103" s="9">
        <f>IFERROR(MATCH(L103,{"U","M","T","W","R","F","S"},0),"")</f>
        <v>2</v>
      </c>
      <c r="N103" s="26">
        <f>IFERROR(IF(COUNTIF('Holiday Dates'!$A:$A,DATE($M$1,N$1,1+7*$D103)-WEEKDAY(DATE($M$1,N$1,8-$M103)))&gt;=1,IF($D103&gt;=3,DATE($M$1,N$1,1+7*($D103-1)-WEEKDAY(DATE($M$1,N$1,8-$M103))),DATE($M$1,N$1,1+7*($D103+1)-WEEKDAY(DATE($M$1,N$1,8-$M103)))),DATE($M$1,N$1,1+7*$D103)-WEEKDAY(DATE($M$1,N$1,8-$M103))),"")</f>
        <v>45152</v>
      </c>
      <c r="O103" s="26">
        <f>IFERROR(IF(COUNTIF('Holiday Dates'!$A:$A,DATE($M$1,O$1,1+7*$D103)-WEEKDAY(DATE($M$1,O$1,8-$M103)))&gt;=1,IF($D103&gt;=3,DATE($M$1,O$1,1+7*($D103-1)-WEEKDAY(DATE($M$1,O$1,8-$M103))),DATE($M$1,O$1,1+7*($D103+1)-WEEKDAY(DATE($M$1,O$1,8-$M103)))),DATE($M$1,O$1,1+7*$D103)-WEEKDAY(DATE($M$1,O$1,8-$M103))),"")</f>
        <v>45180</v>
      </c>
      <c r="P103" s="26">
        <f>IFERROR(IF(COUNTIF('Holiday Dates'!$A:$A,DATE($M$1,P$1,1+7*$D103)-WEEKDAY(DATE($M$1,P$1,8-$M103)))&gt;=1,IF($D103&gt;=3,DATE($M$1,P$1,1+7*($D103-1)-WEEKDAY(DATE($M$1,P$1,8-$M103))),DATE($M$1,P$1,1+7*($D103+1)-WEEKDAY(DATE($M$1,P$1,8-$M103)))),DATE($M$1,P$1,1+7*$D103)-WEEKDAY(DATE($M$1,P$1,8-$M103))),"")</f>
        <v>45215</v>
      </c>
      <c r="Q103" s="26">
        <f>IFERROR(IF(COUNTIF('Holiday Dates'!$A:$A,DATE($M$1,Q$1,1+7*$D103)-WEEKDAY(DATE($M$1,Q$1,8-$M103)))&gt;=1,IF($D103&gt;=3,DATE($M$1,Q$1,1+7*($D103-1)-WEEKDAY(DATE($M$1,Q$1,8-$M103))),DATE($M$1,Q$1,1+7*($D103+1)-WEEKDAY(DATE($M$1,Q$1,8-$M103)))),DATE($M$1,Q$1,1+7*$D103)-WEEKDAY(DATE($M$1,Q$1,8-$M103))),"")</f>
        <v>45243</v>
      </c>
      <c r="R103" s="26">
        <f>IFERROR(IF(COUNTIF('Holiday Dates'!$A:$A,DATE($M$1,R$1,1+7*$D103)-WEEKDAY(DATE($M$1,R$1,8-$M103)))&gt;=1,IF($D103&gt;=3,DATE($M$1,R$1,1+7*($D103-1)-WEEKDAY(DATE($M$1,R$1,8-$M103))),DATE($M$1,R$1,1+7*($D103+1)-WEEKDAY(DATE($M$1,R$1,8-$M103)))),DATE($M$1,R$1,1+7*$D103)-WEEKDAY(DATE($M$1,R$1,8-$M103))),"")</f>
        <v>45271</v>
      </c>
      <c r="S103" s="30"/>
      <c r="T103" s="30">
        <f>IFERROR(IF(COUNTIF('Holiday Dates'!$A:$A,DATE($S$1,T$1,1+7*$D103)-WEEKDAY(DATE($S$1,T$1,8-$M103)))&gt;=1,IF($D103&gt;=3,DATE($S$1,T$1,1+7*($D103-1)-WEEKDAY(DATE($S$1,T$1,8-$M103))),DATE($S$1,T$1,1+7*($D103+1)-WEEKDAY(DATE($S$1,T$1,8-$M103)))),DATE($S$1,T$1,1+7*$D103)-WEEKDAY(DATE($S$1,T$1,8-$M103))),"")</f>
        <v>45299</v>
      </c>
      <c r="U103" s="30">
        <f>IFERROR(IF(COUNTIF('Holiday Dates'!$A:$A,DATE($S$1,U$1,1+7*$D103)-WEEKDAY(DATE($S$1,U$1,8-$M103)))&gt;=1,IF($D103&gt;=3,DATE($S$1,U$1,1+7*($D103-1)-WEEKDAY(DATE($S$1,U$1,8-$M103))),DATE($S$1,U$1,1+7*($D103+1)-WEEKDAY(DATE($S$1,U$1,8-$M103)))),DATE($S$1,U$1,1+7*$D103)-WEEKDAY(DATE($S$1,U$1,8-$M103))),"")</f>
        <v>45334</v>
      </c>
      <c r="V103" s="30">
        <f>IFERROR(IF(COUNTIF('Holiday Dates'!$A:$A,DATE($S$1,V$1,1+7*$D103)-WEEKDAY(DATE($S$1,V$1,8-$M103)))&gt;=1,IF($D103&gt;=3,DATE($S$1,V$1,1+7*($D103-1)-WEEKDAY(DATE($S$1,V$1,8-$M103))),DATE($S$1,V$1,1+7*($D103+1)-WEEKDAY(DATE($S$1,V$1,8-$M103)))),DATE($S$1,V$1,1+7*$D103)-WEEKDAY(DATE($S$1,V$1,8-$M103))),"")</f>
        <v>45362</v>
      </c>
      <c r="W103" s="30">
        <f>IFERROR(IF(COUNTIF('Holiday Dates'!$A:$A,DATE($S$1,W$1,1+7*$D103)-WEEKDAY(DATE($S$1,W$1,8-$M103)))&gt;=1,IF($D103&gt;=3,DATE($S$1,W$1,1+7*($D103-1)-WEEKDAY(DATE($S$1,W$1,8-$M103))),DATE($S$1,W$1,1+7*($D103+1)-WEEKDAY(DATE($S$1,W$1,8-$M103)))),DATE($S$1,W$1,1+7*$D103)-WEEKDAY(DATE($S$1,W$1,8-$M103))),"")</f>
        <v>45397</v>
      </c>
      <c r="X103" s="30">
        <f>IFERROR(IF(COUNTIF('Holiday Dates'!$A:$A,DATE($S$1,X$1,1+7*$D103)-WEEKDAY(DATE($S$1,X$1,8-$M103)))&gt;=1,IF($D103&gt;=3,DATE($S$1,X$1,1+7*($D103-1)-WEEKDAY(DATE($S$1,X$1,8-$M103))),DATE($S$1,X$1,1+7*($D103+1)-WEEKDAY(DATE($S$1,X$1,8-$M103)))),DATE($S$1,X$1,1+7*$D103)-WEEKDAY(DATE($S$1,X$1,8-$M103))),"")</f>
        <v>45425</v>
      </c>
      <c r="Y103" s="30">
        <f>IFERROR(IF(COUNTIF('Holiday Dates'!$A:$A,DATE($S$1,Y$1,1+7*$D103)-WEEKDAY(DATE($S$1,Y$1,8-$M103)))&gt;=1,IF($D103&gt;=3,DATE($S$1,Y$1,1+7*($D103-1)-WEEKDAY(DATE($S$1,Y$1,8-$M103))),DATE($S$1,Y$1,1+7*($D103+1)-WEEKDAY(DATE($S$1,Y$1,8-$M103)))),DATE($S$1,Y$1,1+7*$D103)-WEEKDAY(DATE($S$1,Y$1,8-$M103))),"")</f>
        <v>45453</v>
      </c>
      <c r="Z103" s="30">
        <f>IFERROR(IF(COUNTIF('Holiday Dates'!$A:$A,DATE($S$1,Z$1,1+7*$D103)-WEEKDAY(DATE($S$1,Z$1,8-$M103)))&gt;=1,IF($D103&gt;=3,DATE($S$1,Z$1,1+7*($D103-1)-WEEKDAY(DATE($S$1,Z$1,8-$M103))),DATE($S$1,Z$1,1+7*($D103+1)-WEEKDAY(DATE($S$1,Z$1,8-$M103)))),DATE($S$1,Z$1,1+7*$D103)-WEEKDAY(DATE($S$1,Z$1,8-$M103))),"")</f>
        <v>45481</v>
      </c>
    </row>
    <row r="104" spans="1:26" ht="15" customHeight="1" x14ac:dyDescent="0.25">
      <c r="A104" s="3">
        <v>770101</v>
      </c>
      <c r="B104" s="1" t="s">
        <v>1652</v>
      </c>
      <c r="C104" s="1" t="str">
        <f>VLOOKUP($A104,[1]Sheet_One!$B:$W,7,FALSE)</f>
        <v>EAST LYME</v>
      </c>
      <c r="D104" s="10">
        <f>IFERROR(VLOOKUP(A104,[2]Sheet1!$A:$AA,27,FALSE),"")</f>
        <v>1</v>
      </c>
      <c r="E104" s="1"/>
      <c r="F104" s="3" t="str">
        <f>VLOOKUP($A104,[1]Sheet_One!$B:$W,6,FALSE)</f>
        <v>30 CHESTERFIELD RD</v>
      </c>
      <c r="G104" s="3" t="str">
        <f>VLOOKUP($A104,[1]Sheet_One!$B:$W,7,FALSE)</f>
        <v>EAST LYME</v>
      </c>
      <c r="H104" s="3" t="str">
        <f>VLOOKUP($A104,[1]Sheet_One!$B:$W,8,FALSE)</f>
        <v>CT</v>
      </c>
      <c r="I104" s="3" t="str">
        <f>VLOOKUP($A104,[1]Sheet_One!$B:$W,9,FALSE)</f>
        <v>06333</v>
      </c>
      <c r="J104" s="47">
        <f>IFERROR(VLOOKUP(A104,'[3]KPI Trend by Chain - 171 or 173'!$A:$E,5,FALSE),VLOOKUP(A104,'[4]KPI Trend by Chain - 171 '!$A:$E,5,FALSE))</f>
        <v>110.25</v>
      </c>
      <c r="K104" s="4" t="str">
        <f>IFERROR(VLOOKUP(A104,'Location Substitution table'!B:D,3,FALSE),"")</f>
        <v/>
      </c>
      <c r="L104" s="9" t="str">
        <f>IFERROR(VLOOKUP($A104,[1]Sheet_One!$B:$W,5,FALSE),"")</f>
        <v>M</v>
      </c>
      <c r="M104" s="9">
        <f>IFERROR(MATCH(L104,{"U","M","T","W","R","F","S"},0),"")</f>
        <v>2</v>
      </c>
      <c r="N104" s="26">
        <f>IFERROR(IF(COUNTIF('Holiday Dates'!$A:$A,DATE($M$1,N$1,1+7*$D104)-WEEKDAY(DATE($M$1,N$1,8-$M104)))&gt;=1,IF($D104&gt;=3,DATE($M$1,N$1,1+7*($D104-1)-WEEKDAY(DATE($M$1,N$1,8-$M104))),DATE($M$1,N$1,1+7*($D104+1)-WEEKDAY(DATE($M$1,N$1,8-$M104)))),DATE($M$1,N$1,1+7*$D104)-WEEKDAY(DATE($M$1,N$1,8-$M104))),"")</f>
        <v>45145</v>
      </c>
      <c r="O104" s="26">
        <f>IFERROR(IF(COUNTIF('Holiday Dates'!$A:$A,DATE($M$1,O$1,1+7*$D104)-WEEKDAY(DATE($M$1,O$1,8-$M104)))&gt;=1,IF($D104&gt;=3,DATE($M$1,O$1,1+7*($D104-1)-WEEKDAY(DATE($M$1,O$1,8-$M104))),DATE($M$1,O$1,1+7*($D104+1)-WEEKDAY(DATE($M$1,O$1,8-$M104)))),DATE($M$1,O$1,1+7*$D104)-WEEKDAY(DATE($M$1,O$1,8-$M104))),"")</f>
        <v>45180</v>
      </c>
      <c r="P104" s="26">
        <f>IFERROR(IF(COUNTIF('Holiday Dates'!$A:$A,DATE($M$1,P$1,1+7*$D104)-WEEKDAY(DATE($M$1,P$1,8-$M104)))&gt;=1,IF($D104&gt;=3,DATE($M$1,P$1,1+7*($D104-1)-WEEKDAY(DATE($M$1,P$1,8-$M104))),DATE($M$1,P$1,1+7*($D104+1)-WEEKDAY(DATE($M$1,P$1,8-$M104)))),DATE($M$1,P$1,1+7*$D104)-WEEKDAY(DATE($M$1,P$1,8-$M104))),"")</f>
        <v>45201</v>
      </c>
      <c r="Q104" s="26">
        <f>IFERROR(IF(COUNTIF('Holiday Dates'!$A:$A,DATE($M$1,Q$1,1+7*$D104)-WEEKDAY(DATE($M$1,Q$1,8-$M104)))&gt;=1,IF($D104&gt;=3,DATE($M$1,Q$1,1+7*($D104-1)-WEEKDAY(DATE($M$1,Q$1,8-$M104))),DATE($M$1,Q$1,1+7*($D104+1)-WEEKDAY(DATE($M$1,Q$1,8-$M104)))),DATE($M$1,Q$1,1+7*$D104)-WEEKDAY(DATE($M$1,Q$1,8-$M104))),"")</f>
        <v>45236</v>
      </c>
      <c r="R104" s="26">
        <f>IFERROR(IF(COUNTIF('Holiday Dates'!$A:$A,DATE($M$1,R$1,1+7*$D104)-WEEKDAY(DATE($M$1,R$1,8-$M104)))&gt;=1,IF($D104&gt;=3,DATE($M$1,R$1,1+7*($D104-1)-WEEKDAY(DATE($M$1,R$1,8-$M104))),DATE($M$1,R$1,1+7*($D104+1)-WEEKDAY(DATE($M$1,R$1,8-$M104)))),DATE($M$1,R$1,1+7*$D104)-WEEKDAY(DATE($M$1,R$1,8-$M104))),"")</f>
        <v>45264</v>
      </c>
      <c r="S104" s="30"/>
      <c r="T104" s="30">
        <f>IFERROR(IF(COUNTIF('Holiday Dates'!$A:$A,DATE($S$1,T$1,1+7*$D104)-WEEKDAY(DATE($S$1,T$1,8-$M104)))&gt;=1,IF($D104&gt;=3,DATE($S$1,T$1,1+7*($D104-1)-WEEKDAY(DATE($S$1,T$1,8-$M104))),DATE($S$1,T$1,1+7*($D104+1)-WEEKDAY(DATE($S$1,T$1,8-$M104)))),DATE($S$1,T$1,1+7*$D104)-WEEKDAY(DATE($S$1,T$1,8-$M104))),"")</f>
        <v>45299</v>
      </c>
      <c r="U104" s="30">
        <f>IFERROR(IF(COUNTIF('Holiday Dates'!$A:$A,DATE($S$1,U$1,1+7*$D104)-WEEKDAY(DATE($S$1,U$1,8-$M104)))&gt;=1,IF($D104&gt;=3,DATE($S$1,U$1,1+7*($D104-1)-WEEKDAY(DATE($S$1,U$1,8-$M104))),DATE($S$1,U$1,1+7*($D104+1)-WEEKDAY(DATE($S$1,U$1,8-$M104)))),DATE($S$1,U$1,1+7*$D104)-WEEKDAY(DATE($S$1,U$1,8-$M104))),"")</f>
        <v>45327</v>
      </c>
      <c r="V104" s="30">
        <f>IFERROR(IF(COUNTIF('Holiday Dates'!$A:$A,DATE($S$1,V$1,1+7*$D104)-WEEKDAY(DATE($S$1,V$1,8-$M104)))&gt;=1,IF($D104&gt;=3,DATE($S$1,V$1,1+7*($D104-1)-WEEKDAY(DATE($S$1,V$1,8-$M104))),DATE($S$1,V$1,1+7*($D104+1)-WEEKDAY(DATE($S$1,V$1,8-$M104)))),DATE($S$1,V$1,1+7*$D104)-WEEKDAY(DATE($S$1,V$1,8-$M104))),"")</f>
        <v>45355</v>
      </c>
      <c r="W104" s="30">
        <f>IFERROR(IF(COUNTIF('Holiday Dates'!$A:$A,DATE($S$1,W$1,1+7*$D104)-WEEKDAY(DATE($S$1,W$1,8-$M104)))&gt;=1,IF($D104&gt;=3,DATE($S$1,W$1,1+7*($D104-1)-WEEKDAY(DATE($S$1,W$1,8-$M104))),DATE($S$1,W$1,1+7*($D104+1)-WEEKDAY(DATE($S$1,W$1,8-$M104)))),DATE($S$1,W$1,1+7*$D104)-WEEKDAY(DATE($S$1,W$1,8-$M104))),"")</f>
        <v>45383</v>
      </c>
      <c r="X104" s="30">
        <f>IFERROR(IF(COUNTIF('Holiday Dates'!$A:$A,DATE($S$1,X$1,1+7*$D104)-WEEKDAY(DATE($S$1,X$1,8-$M104)))&gt;=1,IF($D104&gt;=3,DATE($S$1,X$1,1+7*($D104-1)-WEEKDAY(DATE($S$1,X$1,8-$M104))),DATE($S$1,X$1,1+7*($D104+1)-WEEKDAY(DATE($S$1,X$1,8-$M104)))),DATE($S$1,X$1,1+7*$D104)-WEEKDAY(DATE($S$1,X$1,8-$M104))),"")</f>
        <v>45418</v>
      </c>
      <c r="Y104" s="30">
        <f>IFERROR(IF(COUNTIF('Holiday Dates'!$A:$A,DATE($S$1,Y$1,1+7*$D104)-WEEKDAY(DATE($S$1,Y$1,8-$M104)))&gt;=1,IF($D104&gt;=3,DATE($S$1,Y$1,1+7*($D104-1)-WEEKDAY(DATE($S$1,Y$1,8-$M104))),DATE($S$1,Y$1,1+7*($D104+1)-WEEKDAY(DATE($S$1,Y$1,8-$M104)))),DATE($S$1,Y$1,1+7*$D104)-WEEKDAY(DATE($S$1,Y$1,8-$M104))),"")</f>
        <v>45446</v>
      </c>
      <c r="Z104" s="30">
        <f>IFERROR(IF(COUNTIF('Holiday Dates'!$A:$A,DATE($S$1,Z$1,1+7*$D104)-WEEKDAY(DATE($S$1,Z$1,8-$M104)))&gt;=1,IF($D104&gt;=3,DATE($S$1,Z$1,1+7*($D104-1)-WEEKDAY(DATE($S$1,Z$1,8-$M104))),DATE($S$1,Z$1,1+7*($D104+1)-WEEKDAY(DATE($S$1,Z$1,8-$M104)))),DATE($S$1,Z$1,1+7*$D104)-WEEKDAY(DATE($S$1,Z$1,8-$M104))),"")</f>
        <v>45474</v>
      </c>
    </row>
    <row r="105" spans="1:26" ht="15" customHeight="1" x14ac:dyDescent="0.25">
      <c r="A105" s="3">
        <v>770102</v>
      </c>
      <c r="B105" s="1" t="s">
        <v>662</v>
      </c>
      <c r="C105" s="1" t="str">
        <f>VLOOKUP($A105,[1]Sheet_One!$B:$W,7,FALSE)</f>
        <v>EAST LYME</v>
      </c>
      <c r="D105" s="10">
        <f>IFERROR(VLOOKUP(A105,[2]Sheet1!$A:$AA,27,FALSE),"")</f>
        <v>3</v>
      </c>
      <c r="E105" s="1"/>
      <c r="F105" s="3" t="str">
        <f>VLOOKUP($A105,[1]Sheet_One!$B:$W,6,FALSE)</f>
        <v>167 BOSTON POST RD</v>
      </c>
      <c r="G105" s="3" t="str">
        <f>VLOOKUP($A105,[1]Sheet_One!$B:$W,7,FALSE)</f>
        <v>EAST LYME</v>
      </c>
      <c r="H105" s="3" t="str">
        <f>VLOOKUP($A105,[1]Sheet_One!$B:$W,8,FALSE)</f>
        <v>CT</v>
      </c>
      <c r="I105" s="3" t="str">
        <f>VLOOKUP($A105,[1]Sheet_One!$B:$W,9,FALSE)</f>
        <v>06333</v>
      </c>
      <c r="J105" s="47">
        <f>IFERROR(VLOOKUP(A105,'[3]KPI Trend by Chain - 171 or 173'!$A:$E,5,FALSE),VLOOKUP(A105,'[4]KPI Trend by Chain - 171 '!$A:$E,5,FALSE))</f>
        <v>14</v>
      </c>
      <c r="K105" s="4" t="str">
        <f>IFERROR(VLOOKUP(A105,'Location Substitution table'!B:D,3,FALSE),"")</f>
        <v/>
      </c>
      <c r="L105" s="9" t="str">
        <f>IFERROR(VLOOKUP($A105,[1]Sheet_One!$B:$W,5,FALSE),"")</f>
        <v>W</v>
      </c>
      <c r="M105" s="9">
        <f>IFERROR(MATCH(L105,{"U","M","T","W","R","F","S"},0),"")</f>
        <v>4</v>
      </c>
      <c r="N105" s="26">
        <f>IFERROR(IF(COUNTIF('Holiday Dates'!$A:$A,DATE($M$1,N$1,1+7*$D105)-WEEKDAY(DATE($M$1,N$1,8-$M105)))&gt;=1,IF($D105&gt;=3,DATE($M$1,N$1,1+7*($D105-1)-WEEKDAY(DATE($M$1,N$1,8-$M105))),DATE($M$1,N$1,1+7*($D105+1)-WEEKDAY(DATE($M$1,N$1,8-$M105)))),DATE($M$1,N$1,1+7*$D105)-WEEKDAY(DATE($M$1,N$1,8-$M105))),"")</f>
        <v>45154</v>
      </c>
      <c r="O105" s="26">
        <f>IFERROR(IF(COUNTIF('Holiday Dates'!$A:$A,DATE($M$1,O$1,1+7*$D105)-WEEKDAY(DATE($M$1,O$1,8-$M105)))&gt;=1,IF($D105&gt;=3,DATE($M$1,O$1,1+7*($D105-1)-WEEKDAY(DATE($M$1,O$1,8-$M105))),DATE($M$1,O$1,1+7*($D105+1)-WEEKDAY(DATE($M$1,O$1,8-$M105)))),DATE($M$1,O$1,1+7*$D105)-WEEKDAY(DATE($M$1,O$1,8-$M105))),"")</f>
        <v>45189</v>
      </c>
      <c r="P105" s="26">
        <f>IFERROR(IF(COUNTIF('Holiday Dates'!$A:$A,DATE($M$1,P$1,1+7*$D105)-WEEKDAY(DATE($M$1,P$1,8-$M105)))&gt;=1,IF($D105&gt;=3,DATE($M$1,P$1,1+7*($D105-1)-WEEKDAY(DATE($M$1,P$1,8-$M105))),DATE($M$1,P$1,1+7*($D105+1)-WEEKDAY(DATE($M$1,P$1,8-$M105)))),DATE($M$1,P$1,1+7*$D105)-WEEKDAY(DATE($M$1,P$1,8-$M105))),"")</f>
        <v>45217</v>
      </c>
      <c r="Q105" s="26">
        <f>IFERROR(IF(COUNTIF('Holiday Dates'!$A:$A,DATE($M$1,Q$1,1+7*$D105)-WEEKDAY(DATE($M$1,Q$1,8-$M105)))&gt;=1,IF($D105&gt;=3,DATE($M$1,Q$1,1+7*($D105-1)-WEEKDAY(DATE($M$1,Q$1,8-$M105))),DATE($M$1,Q$1,1+7*($D105+1)-WEEKDAY(DATE($M$1,Q$1,8-$M105)))),DATE($M$1,Q$1,1+7*$D105)-WEEKDAY(DATE($M$1,Q$1,8-$M105))),"")</f>
        <v>45245</v>
      </c>
      <c r="R105" s="26">
        <f>IFERROR(IF(COUNTIF('Holiday Dates'!$A:$A,DATE($M$1,R$1,1+7*$D105)-WEEKDAY(DATE($M$1,R$1,8-$M105)))&gt;=1,IF($D105&gt;=3,DATE($M$1,R$1,1+7*($D105-1)-WEEKDAY(DATE($M$1,R$1,8-$M105))),DATE($M$1,R$1,1+7*($D105+1)-WEEKDAY(DATE($M$1,R$1,8-$M105)))),DATE($M$1,R$1,1+7*$D105)-WEEKDAY(DATE($M$1,R$1,8-$M105))),"")</f>
        <v>45280</v>
      </c>
      <c r="S105" s="30"/>
      <c r="T105" s="30">
        <f>IFERROR(IF(COUNTIF('Holiday Dates'!$A:$A,DATE($S$1,T$1,1+7*$D105)-WEEKDAY(DATE($S$1,T$1,8-$M105)))&gt;=1,IF($D105&gt;=3,DATE($S$1,T$1,1+7*($D105-1)-WEEKDAY(DATE($S$1,T$1,8-$M105))),DATE($S$1,T$1,1+7*($D105+1)-WEEKDAY(DATE($S$1,T$1,8-$M105)))),DATE($S$1,T$1,1+7*$D105)-WEEKDAY(DATE($S$1,T$1,8-$M105))),"")</f>
        <v>45308</v>
      </c>
      <c r="U105" s="30">
        <f>IFERROR(IF(COUNTIF('Holiday Dates'!$A:$A,DATE($S$1,U$1,1+7*$D105)-WEEKDAY(DATE($S$1,U$1,8-$M105)))&gt;=1,IF($D105&gt;=3,DATE($S$1,U$1,1+7*($D105-1)-WEEKDAY(DATE($S$1,U$1,8-$M105))),DATE($S$1,U$1,1+7*($D105+1)-WEEKDAY(DATE($S$1,U$1,8-$M105)))),DATE($S$1,U$1,1+7*$D105)-WEEKDAY(DATE($S$1,U$1,8-$M105))),"")</f>
        <v>45336</v>
      </c>
      <c r="V105" s="30">
        <f>IFERROR(IF(COUNTIF('Holiday Dates'!$A:$A,DATE($S$1,V$1,1+7*$D105)-WEEKDAY(DATE($S$1,V$1,8-$M105)))&gt;=1,IF($D105&gt;=3,DATE($S$1,V$1,1+7*($D105-1)-WEEKDAY(DATE($S$1,V$1,8-$M105))),DATE($S$1,V$1,1+7*($D105+1)-WEEKDAY(DATE($S$1,V$1,8-$M105)))),DATE($S$1,V$1,1+7*$D105)-WEEKDAY(DATE($S$1,V$1,8-$M105))),"")</f>
        <v>45371</v>
      </c>
      <c r="W105" s="30">
        <f>IFERROR(IF(COUNTIF('Holiday Dates'!$A:$A,DATE($S$1,W$1,1+7*$D105)-WEEKDAY(DATE($S$1,W$1,8-$M105)))&gt;=1,IF($D105&gt;=3,DATE($S$1,W$1,1+7*($D105-1)-WEEKDAY(DATE($S$1,W$1,8-$M105))),DATE($S$1,W$1,1+7*($D105+1)-WEEKDAY(DATE($S$1,W$1,8-$M105)))),DATE($S$1,W$1,1+7*$D105)-WEEKDAY(DATE($S$1,W$1,8-$M105))),"")</f>
        <v>45399</v>
      </c>
      <c r="X105" s="30">
        <f>IFERROR(IF(COUNTIF('Holiday Dates'!$A:$A,DATE($S$1,X$1,1+7*$D105)-WEEKDAY(DATE($S$1,X$1,8-$M105)))&gt;=1,IF($D105&gt;=3,DATE($S$1,X$1,1+7*($D105-1)-WEEKDAY(DATE($S$1,X$1,8-$M105))),DATE($S$1,X$1,1+7*($D105+1)-WEEKDAY(DATE($S$1,X$1,8-$M105)))),DATE($S$1,X$1,1+7*$D105)-WEEKDAY(DATE($S$1,X$1,8-$M105))),"")</f>
        <v>45427</v>
      </c>
      <c r="Y105" s="30">
        <f>IFERROR(IF(COUNTIF('Holiday Dates'!$A:$A,DATE($S$1,Y$1,1+7*$D105)-WEEKDAY(DATE($S$1,Y$1,8-$M105)))&gt;=1,IF($D105&gt;=3,DATE($S$1,Y$1,1+7*($D105-1)-WEEKDAY(DATE($S$1,Y$1,8-$M105))),DATE($S$1,Y$1,1+7*($D105+1)-WEEKDAY(DATE($S$1,Y$1,8-$M105)))),DATE($S$1,Y$1,1+7*$D105)-WEEKDAY(DATE($S$1,Y$1,8-$M105))),"")</f>
        <v>45455</v>
      </c>
      <c r="Z105" s="30">
        <f>IFERROR(IF(COUNTIF('Holiday Dates'!$A:$A,DATE($S$1,Z$1,1+7*$D105)-WEEKDAY(DATE($S$1,Z$1,8-$M105)))&gt;=1,IF($D105&gt;=3,DATE($S$1,Z$1,1+7*($D105-1)-WEEKDAY(DATE($S$1,Z$1,8-$M105))),DATE($S$1,Z$1,1+7*($D105+1)-WEEKDAY(DATE($S$1,Z$1,8-$M105)))),DATE($S$1,Z$1,1+7*$D105)-WEEKDAY(DATE($S$1,Z$1,8-$M105))),"")</f>
        <v>45490</v>
      </c>
    </row>
    <row r="106" spans="1:26" ht="15" customHeight="1" x14ac:dyDescent="0.25">
      <c r="A106" s="3">
        <v>770103</v>
      </c>
      <c r="B106" s="1" t="s">
        <v>1583</v>
      </c>
      <c r="C106" s="1" t="str">
        <f>VLOOKUP($A106,[1]Sheet_One!$B:$W,7,FALSE)</f>
        <v>EAST LYME</v>
      </c>
      <c r="D106" s="10">
        <f>IFERROR(VLOOKUP(A106,[2]Sheet1!$A:$AA,27,FALSE),"")</f>
        <v>3</v>
      </c>
      <c r="E106" s="1"/>
      <c r="F106" s="3" t="str">
        <f>VLOOKUP($A106,[1]Sheet_One!$B:$W,6,FALSE)</f>
        <v>29 W SOCIETY RD</v>
      </c>
      <c r="G106" s="3" t="str">
        <f>VLOOKUP($A106,[1]Sheet_One!$B:$W,7,FALSE)</f>
        <v>EAST LYME</v>
      </c>
      <c r="H106" s="3" t="str">
        <f>VLOOKUP($A106,[1]Sheet_One!$B:$W,8,FALSE)</f>
        <v>CT</v>
      </c>
      <c r="I106" s="3" t="str">
        <f>VLOOKUP($A106,[1]Sheet_One!$B:$W,9,FALSE)</f>
        <v>06333</v>
      </c>
      <c r="J106" s="47">
        <f>IFERROR(VLOOKUP(A106,'[3]KPI Trend by Chain - 171 or 173'!$A:$E,5,FALSE),VLOOKUP(A106,'[4]KPI Trend by Chain - 171 '!$A:$E,5,FALSE))</f>
        <v>16</v>
      </c>
      <c r="K106" s="4" t="str">
        <f>IFERROR(VLOOKUP(A106,'Location Substitution table'!B:D,3,FALSE),"")</f>
        <v/>
      </c>
      <c r="L106" s="9" t="str">
        <f>IFERROR(VLOOKUP($A106,[1]Sheet_One!$B:$W,5,FALSE),"")</f>
        <v>W</v>
      </c>
      <c r="M106" s="9">
        <f>IFERROR(MATCH(L106,{"U","M","T","W","R","F","S"},0),"")</f>
        <v>4</v>
      </c>
      <c r="N106" s="26">
        <f>IFERROR(IF(COUNTIF('Holiday Dates'!$A:$A,DATE($M$1,N$1,1+7*$D106)-WEEKDAY(DATE($M$1,N$1,8-$M106)))&gt;=1,IF($D106&gt;=3,DATE($M$1,N$1,1+7*($D106-1)-WEEKDAY(DATE($M$1,N$1,8-$M106))),DATE($M$1,N$1,1+7*($D106+1)-WEEKDAY(DATE($M$1,N$1,8-$M106)))),DATE($M$1,N$1,1+7*$D106)-WEEKDAY(DATE($M$1,N$1,8-$M106))),"")</f>
        <v>45154</v>
      </c>
      <c r="O106" s="26">
        <f>IFERROR(IF(COUNTIF('Holiday Dates'!$A:$A,DATE($M$1,O$1,1+7*$D106)-WEEKDAY(DATE($M$1,O$1,8-$M106)))&gt;=1,IF($D106&gt;=3,DATE($M$1,O$1,1+7*($D106-1)-WEEKDAY(DATE($M$1,O$1,8-$M106))),DATE($M$1,O$1,1+7*($D106+1)-WEEKDAY(DATE($M$1,O$1,8-$M106)))),DATE($M$1,O$1,1+7*$D106)-WEEKDAY(DATE($M$1,O$1,8-$M106))),"")</f>
        <v>45189</v>
      </c>
      <c r="P106" s="26">
        <f>IFERROR(IF(COUNTIF('Holiday Dates'!$A:$A,DATE($M$1,P$1,1+7*$D106)-WEEKDAY(DATE($M$1,P$1,8-$M106)))&gt;=1,IF($D106&gt;=3,DATE($M$1,P$1,1+7*($D106-1)-WEEKDAY(DATE($M$1,P$1,8-$M106))),DATE($M$1,P$1,1+7*($D106+1)-WEEKDAY(DATE($M$1,P$1,8-$M106)))),DATE($M$1,P$1,1+7*$D106)-WEEKDAY(DATE($M$1,P$1,8-$M106))),"")</f>
        <v>45217</v>
      </c>
      <c r="Q106" s="26">
        <f>IFERROR(IF(COUNTIF('Holiday Dates'!$A:$A,DATE($M$1,Q$1,1+7*$D106)-WEEKDAY(DATE($M$1,Q$1,8-$M106)))&gt;=1,IF($D106&gt;=3,DATE($M$1,Q$1,1+7*($D106-1)-WEEKDAY(DATE($M$1,Q$1,8-$M106))),DATE($M$1,Q$1,1+7*($D106+1)-WEEKDAY(DATE($M$1,Q$1,8-$M106)))),DATE($M$1,Q$1,1+7*$D106)-WEEKDAY(DATE($M$1,Q$1,8-$M106))),"")</f>
        <v>45245</v>
      </c>
      <c r="R106" s="26">
        <f>IFERROR(IF(COUNTIF('Holiday Dates'!$A:$A,DATE($M$1,R$1,1+7*$D106)-WEEKDAY(DATE($M$1,R$1,8-$M106)))&gt;=1,IF($D106&gt;=3,DATE($M$1,R$1,1+7*($D106-1)-WEEKDAY(DATE($M$1,R$1,8-$M106))),DATE($M$1,R$1,1+7*($D106+1)-WEEKDAY(DATE($M$1,R$1,8-$M106)))),DATE($M$1,R$1,1+7*$D106)-WEEKDAY(DATE($M$1,R$1,8-$M106))),"")</f>
        <v>45280</v>
      </c>
      <c r="S106" s="30"/>
      <c r="T106" s="30">
        <f>IFERROR(IF(COUNTIF('Holiday Dates'!$A:$A,DATE($S$1,T$1,1+7*$D106)-WEEKDAY(DATE($S$1,T$1,8-$M106)))&gt;=1,IF($D106&gt;=3,DATE($S$1,T$1,1+7*($D106-1)-WEEKDAY(DATE($S$1,T$1,8-$M106))),DATE($S$1,T$1,1+7*($D106+1)-WEEKDAY(DATE($S$1,T$1,8-$M106)))),DATE($S$1,T$1,1+7*$D106)-WEEKDAY(DATE($S$1,T$1,8-$M106))),"")</f>
        <v>45308</v>
      </c>
      <c r="U106" s="30">
        <f>IFERROR(IF(COUNTIF('Holiday Dates'!$A:$A,DATE($S$1,U$1,1+7*$D106)-WEEKDAY(DATE($S$1,U$1,8-$M106)))&gt;=1,IF($D106&gt;=3,DATE($S$1,U$1,1+7*($D106-1)-WEEKDAY(DATE($S$1,U$1,8-$M106))),DATE($S$1,U$1,1+7*($D106+1)-WEEKDAY(DATE($S$1,U$1,8-$M106)))),DATE($S$1,U$1,1+7*$D106)-WEEKDAY(DATE($S$1,U$1,8-$M106))),"")</f>
        <v>45336</v>
      </c>
      <c r="V106" s="30">
        <f>IFERROR(IF(COUNTIF('Holiday Dates'!$A:$A,DATE($S$1,V$1,1+7*$D106)-WEEKDAY(DATE($S$1,V$1,8-$M106)))&gt;=1,IF($D106&gt;=3,DATE($S$1,V$1,1+7*($D106-1)-WEEKDAY(DATE($S$1,V$1,8-$M106))),DATE($S$1,V$1,1+7*($D106+1)-WEEKDAY(DATE($S$1,V$1,8-$M106)))),DATE($S$1,V$1,1+7*$D106)-WEEKDAY(DATE($S$1,V$1,8-$M106))),"")</f>
        <v>45371</v>
      </c>
      <c r="W106" s="30">
        <f>IFERROR(IF(COUNTIF('Holiday Dates'!$A:$A,DATE($S$1,W$1,1+7*$D106)-WEEKDAY(DATE($S$1,W$1,8-$M106)))&gt;=1,IF($D106&gt;=3,DATE($S$1,W$1,1+7*($D106-1)-WEEKDAY(DATE($S$1,W$1,8-$M106))),DATE($S$1,W$1,1+7*($D106+1)-WEEKDAY(DATE($S$1,W$1,8-$M106)))),DATE($S$1,W$1,1+7*$D106)-WEEKDAY(DATE($S$1,W$1,8-$M106))),"")</f>
        <v>45399</v>
      </c>
      <c r="X106" s="30">
        <f>IFERROR(IF(COUNTIF('Holiday Dates'!$A:$A,DATE($S$1,X$1,1+7*$D106)-WEEKDAY(DATE($S$1,X$1,8-$M106)))&gt;=1,IF($D106&gt;=3,DATE($S$1,X$1,1+7*($D106-1)-WEEKDAY(DATE($S$1,X$1,8-$M106))),DATE($S$1,X$1,1+7*($D106+1)-WEEKDAY(DATE($S$1,X$1,8-$M106)))),DATE($S$1,X$1,1+7*$D106)-WEEKDAY(DATE($S$1,X$1,8-$M106))),"")</f>
        <v>45427</v>
      </c>
      <c r="Y106" s="30">
        <f>IFERROR(IF(COUNTIF('Holiday Dates'!$A:$A,DATE($S$1,Y$1,1+7*$D106)-WEEKDAY(DATE($S$1,Y$1,8-$M106)))&gt;=1,IF($D106&gt;=3,DATE($S$1,Y$1,1+7*($D106-1)-WEEKDAY(DATE($S$1,Y$1,8-$M106))),DATE($S$1,Y$1,1+7*($D106+1)-WEEKDAY(DATE($S$1,Y$1,8-$M106)))),DATE($S$1,Y$1,1+7*$D106)-WEEKDAY(DATE($S$1,Y$1,8-$M106))),"")</f>
        <v>45455</v>
      </c>
      <c r="Z106" s="30">
        <f>IFERROR(IF(COUNTIF('Holiday Dates'!$A:$A,DATE($S$1,Z$1,1+7*$D106)-WEEKDAY(DATE($S$1,Z$1,8-$M106)))&gt;=1,IF($D106&gt;=3,DATE($S$1,Z$1,1+7*($D106-1)-WEEKDAY(DATE($S$1,Z$1,8-$M106))),DATE($S$1,Z$1,1+7*($D106+1)-WEEKDAY(DATE($S$1,Z$1,8-$M106)))),DATE($S$1,Z$1,1+7*$D106)-WEEKDAY(DATE($S$1,Z$1,8-$M106))),"")</f>
        <v>45490</v>
      </c>
    </row>
    <row r="107" spans="1:26" ht="15" customHeight="1" x14ac:dyDescent="0.25">
      <c r="A107" s="3">
        <v>770104</v>
      </c>
      <c r="B107" s="3" t="str">
        <f>VLOOKUP($A107,[1]Sheet_One!$B:$W,2,FALSE)</f>
        <v>SOLNIT NORTH DCF USDA</v>
      </c>
      <c r="C107" s="1" t="str">
        <f>VLOOKUP($A107,[1]Sheet_One!$B:$W,7,FALSE)</f>
        <v>EAST WINDSOR</v>
      </c>
      <c r="D107" s="10">
        <f>IFERROR(VLOOKUP(A107,[2]Sheet1!$A:$AA,27,FALSE),"")</f>
        <v>4</v>
      </c>
      <c r="F107" s="3" t="str">
        <f>VLOOKUP($A107,[1]Sheet_One!$B:$W,6,FALSE)</f>
        <v>36 GARDNER STREET</v>
      </c>
      <c r="G107" s="3" t="str">
        <f>VLOOKUP($A107,[1]Sheet_One!$B:$W,7,FALSE)</f>
        <v>EAST WINDSOR</v>
      </c>
      <c r="H107" s="3" t="str">
        <f>VLOOKUP($A107,[1]Sheet_One!$B:$W,8,FALSE)</f>
        <v>CT</v>
      </c>
      <c r="I107" s="3" t="str">
        <f>VLOOKUP($A107,[1]Sheet_One!$B:$W,9,FALSE)</f>
        <v>06088</v>
      </c>
      <c r="K107" s="4">
        <f>IFERROR(VLOOKUP(A107,'Location Substitution table'!B:D,3,FALSE),"")</f>
        <v>780001</v>
      </c>
      <c r="L107" s="9" t="str">
        <f>IFERROR(VLOOKUP($A107,[1]Sheet_One!$B:$W,5,FALSE),"")</f>
        <v>W</v>
      </c>
      <c r="M107" s="9">
        <f>IFERROR(MATCH(L107,{"U","M","T","W","R","F","S"},0),"")</f>
        <v>4</v>
      </c>
      <c r="N107" s="26">
        <f>IFERROR(IF(COUNTIF('Holiday Dates'!$A:$A,DATE($M$1,N$1,1+7*$D107)-WEEKDAY(DATE($M$1,N$1,8-$M107)))&gt;=1,IF($D107&gt;=3,DATE($M$1,N$1,1+7*($D107-1)-WEEKDAY(DATE($M$1,N$1,8-$M107))),DATE($M$1,N$1,1+7*($D107+1)-WEEKDAY(DATE($M$1,N$1,8-$M107)))),DATE($M$1,N$1,1+7*$D107)-WEEKDAY(DATE($M$1,N$1,8-$M107))),"")</f>
        <v>45161</v>
      </c>
      <c r="O107" s="26">
        <f>IFERROR(IF(COUNTIF('Holiday Dates'!$A:$A,DATE($M$1,O$1,1+7*$D107)-WEEKDAY(DATE($M$1,O$1,8-$M107)))&gt;=1,IF($D107&gt;=3,DATE($M$1,O$1,1+7*($D107-1)-WEEKDAY(DATE($M$1,O$1,8-$M107))),DATE($M$1,O$1,1+7*($D107+1)-WEEKDAY(DATE($M$1,O$1,8-$M107)))),DATE($M$1,O$1,1+7*$D107)-WEEKDAY(DATE($M$1,O$1,8-$M107))),"")</f>
        <v>45196</v>
      </c>
      <c r="P107" s="26">
        <f>IFERROR(IF(COUNTIF('Holiday Dates'!$A:$A,DATE($M$1,P$1,1+7*$D107)-WEEKDAY(DATE($M$1,P$1,8-$M107)))&gt;=1,IF($D107&gt;=3,DATE($M$1,P$1,1+7*($D107-1)-WEEKDAY(DATE($M$1,P$1,8-$M107))),DATE($M$1,P$1,1+7*($D107+1)-WEEKDAY(DATE($M$1,P$1,8-$M107)))),DATE($M$1,P$1,1+7*$D107)-WEEKDAY(DATE($M$1,P$1,8-$M107))),"")</f>
        <v>45224</v>
      </c>
      <c r="Q107" s="26">
        <f>IFERROR(IF(COUNTIF('Holiday Dates'!$A:$A,DATE($M$1,Q$1,1+7*$D107)-WEEKDAY(DATE($M$1,Q$1,8-$M107)))&gt;=1,IF($D107&gt;=3,DATE($M$1,Q$1,1+7*($D107-1)-WEEKDAY(DATE($M$1,Q$1,8-$M107))),DATE($M$1,Q$1,1+7*($D107+1)-WEEKDAY(DATE($M$1,Q$1,8-$M107)))),DATE($M$1,Q$1,1+7*$D107)-WEEKDAY(DATE($M$1,Q$1,8-$M107))),"")</f>
        <v>45245</v>
      </c>
      <c r="R107" s="26">
        <f>IFERROR(IF(COUNTIF('Holiday Dates'!$A:$A,DATE($M$1,R$1,1+7*$D107)-WEEKDAY(DATE($M$1,R$1,8-$M107)))&gt;=1,IF($D107&gt;=3,DATE($M$1,R$1,1+7*($D107-1)-WEEKDAY(DATE($M$1,R$1,8-$M107))),DATE($M$1,R$1,1+7*($D107+1)-WEEKDAY(DATE($M$1,R$1,8-$M107)))),DATE($M$1,R$1,1+7*$D107)-WEEKDAY(DATE($M$1,R$1,8-$M107))),"")</f>
        <v>45280</v>
      </c>
      <c r="S107" s="30"/>
      <c r="T107" s="30">
        <f>IFERROR(IF(COUNTIF('Holiday Dates'!$A:$A,DATE($S$1,T$1,1+7*$D107)-WEEKDAY(DATE($S$1,T$1,8-$M107)))&gt;=1,IF($D107&gt;=3,DATE($S$1,T$1,1+7*($D107-1)-WEEKDAY(DATE($S$1,T$1,8-$M107))),DATE($S$1,T$1,1+7*($D107+1)-WEEKDAY(DATE($S$1,T$1,8-$M107)))),DATE($S$1,T$1,1+7*$D107)-WEEKDAY(DATE($S$1,T$1,8-$M107))),"")</f>
        <v>45315</v>
      </c>
      <c r="U107" s="30">
        <f>IFERROR(IF(COUNTIF('Holiday Dates'!$A:$A,DATE($S$1,U$1,1+7*$D107)-WEEKDAY(DATE($S$1,U$1,8-$M107)))&gt;=1,IF($D107&gt;=3,DATE($S$1,U$1,1+7*($D107-1)-WEEKDAY(DATE($S$1,U$1,8-$M107))),DATE($S$1,U$1,1+7*($D107+1)-WEEKDAY(DATE($S$1,U$1,8-$M107)))),DATE($S$1,U$1,1+7*$D107)-WEEKDAY(DATE($S$1,U$1,8-$M107))),"")</f>
        <v>45350</v>
      </c>
      <c r="V107" s="30">
        <f>IFERROR(IF(COUNTIF('Holiday Dates'!$A:$A,DATE($S$1,V$1,1+7*$D107)-WEEKDAY(DATE($S$1,V$1,8-$M107)))&gt;=1,IF($D107&gt;=3,DATE($S$1,V$1,1+7*($D107-1)-WEEKDAY(DATE($S$1,V$1,8-$M107))),DATE($S$1,V$1,1+7*($D107+1)-WEEKDAY(DATE($S$1,V$1,8-$M107)))),DATE($S$1,V$1,1+7*$D107)-WEEKDAY(DATE($S$1,V$1,8-$M107))),"")</f>
        <v>45378</v>
      </c>
      <c r="W107" s="30">
        <f>IFERROR(IF(COUNTIF('Holiday Dates'!$A:$A,DATE($S$1,W$1,1+7*$D107)-WEEKDAY(DATE($S$1,W$1,8-$M107)))&gt;=1,IF($D107&gt;=3,DATE($S$1,W$1,1+7*($D107-1)-WEEKDAY(DATE($S$1,W$1,8-$M107))),DATE($S$1,W$1,1+7*($D107+1)-WEEKDAY(DATE($S$1,W$1,8-$M107)))),DATE($S$1,W$1,1+7*$D107)-WEEKDAY(DATE($S$1,W$1,8-$M107))),"")</f>
        <v>45406</v>
      </c>
      <c r="X107" s="30">
        <f>IFERROR(IF(COUNTIF('Holiday Dates'!$A:$A,DATE($S$1,X$1,1+7*$D107)-WEEKDAY(DATE($S$1,X$1,8-$M107)))&gt;=1,IF($D107&gt;=3,DATE($S$1,X$1,1+7*($D107-1)-WEEKDAY(DATE($S$1,X$1,8-$M107))),DATE($S$1,X$1,1+7*($D107+1)-WEEKDAY(DATE($S$1,X$1,8-$M107)))),DATE($S$1,X$1,1+7*$D107)-WEEKDAY(DATE($S$1,X$1,8-$M107))),"")</f>
        <v>45434</v>
      </c>
      <c r="Y107" s="30">
        <f>IFERROR(IF(COUNTIF('Holiday Dates'!$A:$A,DATE($S$1,Y$1,1+7*$D107)-WEEKDAY(DATE($S$1,Y$1,8-$M107)))&gt;=1,IF($D107&gt;=3,DATE($S$1,Y$1,1+7*($D107-1)-WEEKDAY(DATE($S$1,Y$1,8-$M107))),DATE($S$1,Y$1,1+7*($D107+1)-WEEKDAY(DATE($S$1,Y$1,8-$M107)))),DATE($S$1,Y$1,1+7*$D107)-WEEKDAY(DATE($S$1,Y$1,8-$M107))),"")</f>
        <v>45469</v>
      </c>
      <c r="Z107" s="30">
        <f>IFERROR(IF(COUNTIF('Holiday Dates'!$A:$A,DATE($S$1,Z$1,1+7*$D107)-WEEKDAY(DATE($S$1,Z$1,8-$M107)))&gt;=1,IF($D107&gt;=3,DATE($S$1,Z$1,1+7*($D107-1)-WEEKDAY(DATE($S$1,Z$1,8-$M107))),DATE($S$1,Z$1,1+7*($D107+1)-WEEKDAY(DATE($S$1,Z$1,8-$M107)))),DATE($S$1,Z$1,1+7*$D107)-WEEKDAY(DATE($S$1,Z$1,8-$M107))),"")</f>
        <v>45497</v>
      </c>
    </row>
    <row r="108" spans="1:26" ht="15" customHeight="1" x14ac:dyDescent="0.25">
      <c r="A108" s="3">
        <v>770105</v>
      </c>
      <c r="B108" s="1" t="s">
        <v>1445</v>
      </c>
      <c r="C108" s="1" t="str">
        <f>VLOOKUP($A108,[1]Sheet_One!$B:$W,7,FALSE)</f>
        <v>EASTON</v>
      </c>
      <c r="D108" s="10">
        <f>IFERROR(VLOOKUP(A108,[2]Sheet1!$A:$AA,27,FALSE),"")</f>
        <v>4</v>
      </c>
      <c r="E108" s="1"/>
      <c r="F108" s="3" t="str">
        <f>VLOOKUP($A108,[1]Sheet_One!$B:$W,6,FALSE)</f>
        <v>360 SPORT HILL RD</v>
      </c>
      <c r="G108" s="3" t="str">
        <f>VLOOKUP($A108,[1]Sheet_One!$B:$W,7,FALSE)</f>
        <v>EASTON</v>
      </c>
      <c r="H108" s="3" t="str">
        <f>VLOOKUP($A108,[1]Sheet_One!$B:$W,8,FALSE)</f>
        <v>CT</v>
      </c>
      <c r="I108" s="3" t="str">
        <f>VLOOKUP($A108,[1]Sheet_One!$B:$W,9,FALSE)</f>
        <v>06612</v>
      </c>
      <c r="J108" s="47">
        <f>IFERROR(VLOOKUP(A108,'[3]KPI Trend by Chain - 171 or 173'!$A:$E,5,FALSE),VLOOKUP(A108,'[4]KPI Trend by Chain - 171 '!$A:$E,5,FALSE))</f>
        <v>26.4</v>
      </c>
      <c r="K108" s="4" t="str">
        <f>IFERROR(VLOOKUP(A108,'Location Substitution table'!B:D,3,FALSE),"")</f>
        <v/>
      </c>
      <c r="L108" s="9" t="str">
        <f>IFERROR(VLOOKUP($A108,[1]Sheet_One!$B:$W,5,FALSE),"")</f>
        <v>T</v>
      </c>
      <c r="M108" s="9">
        <f>IFERROR(MATCH(L108,{"U","M","T","W","R","F","S"},0),"")</f>
        <v>3</v>
      </c>
      <c r="N108" s="26">
        <f>IFERROR(IF(COUNTIF('Holiday Dates'!$A:$A,DATE($M$1,N$1,1+7*$D108)-WEEKDAY(DATE($M$1,N$1,8-$M108)))&gt;=1,IF($D108&gt;=3,DATE($M$1,N$1,1+7*($D108-1)-WEEKDAY(DATE($M$1,N$1,8-$M108))),DATE($M$1,N$1,1+7*($D108+1)-WEEKDAY(DATE($M$1,N$1,8-$M108)))),DATE($M$1,N$1,1+7*$D108)-WEEKDAY(DATE($M$1,N$1,8-$M108))),"")</f>
        <v>45160</v>
      </c>
      <c r="O108" s="26">
        <f>IFERROR(IF(COUNTIF('Holiday Dates'!$A:$A,DATE($M$1,O$1,1+7*$D108)-WEEKDAY(DATE($M$1,O$1,8-$M108)))&gt;=1,IF($D108&gt;=3,DATE($M$1,O$1,1+7*($D108-1)-WEEKDAY(DATE($M$1,O$1,8-$M108))),DATE($M$1,O$1,1+7*($D108+1)-WEEKDAY(DATE($M$1,O$1,8-$M108)))),DATE($M$1,O$1,1+7*$D108)-WEEKDAY(DATE($M$1,O$1,8-$M108))),"")</f>
        <v>45195</v>
      </c>
      <c r="P108" s="26">
        <f>IFERROR(IF(COUNTIF('Holiday Dates'!$A:$A,DATE($M$1,P$1,1+7*$D108)-WEEKDAY(DATE($M$1,P$1,8-$M108)))&gt;=1,IF($D108&gt;=3,DATE($M$1,P$1,1+7*($D108-1)-WEEKDAY(DATE($M$1,P$1,8-$M108))),DATE($M$1,P$1,1+7*($D108+1)-WEEKDAY(DATE($M$1,P$1,8-$M108)))),DATE($M$1,P$1,1+7*$D108)-WEEKDAY(DATE($M$1,P$1,8-$M108))),"")</f>
        <v>45223</v>
      </c>
      <c r="Q108" s="26">
        <f>IFERROR(IF(COUNTIF('Holiday Dates'!$A:$A,DATE($M$1,Q$1,1+7*$D108)-WEEKDAY(DATE($M$1,Q$1,8-$M108)))&gt;=1,IF($D108&gt;=3,DATE($M$1,Q$1,1+7*($D108-1)-WEEKDAY(DATE($M$1,Q$1,8-$M108))),DATE($M$1,Q$1,1+7*($D108+1)-WEEKDAY(DATE($M$1,Q$1,8-$M108)))),DATE($M$1,Q$1,1+7*$D108)-WEEKDAY(DATE($M$1,Q$1,8-$M108))),"")</f>
        <v>45258</v>
      </c>
      <c r="R108" s="26">
        <f>IFERROR(IF(COUNTIF('Holiday Dates'!$A:$A,DATE($M$1,R$1,1+7*$D108)-WEEKDAY(DATE($M$1,R$1,8-$M108)))&gt;=1,IF($D108&gt;=3,DATE($M$1,R$1,1+7*($D108-1)-WEEKDAY(DATE($M$1,R$1,8-$M108))),DATE($M$1,R$1,1+7*($D108+1)-WEEKDAY(DATE($M$1,R$1,8-$M108)))),DATE($M$1,R$1,1+7*$D108)-WEEKDAY(DATE($M$1,R$1,8-$M108))),"")</f>
        <v>45279</v>
      </c>
      <c r="S108" s="30"/>
      <c r="T108" s="30">
        <f>IFERROR(IF(COUNTIF('Holiday Dates'!$A:$A,DATE($S$1,T$1,1+7*$D108)-WEEKDAY(DATE($S$1,T$1,8-$M108)))&gt;=1,IF($D108&gt;=3,DATE($S$1,T$1,1+7*($D108-1)-WEEKDAY(DATE($S$1,T$1,8-$M108))),DATE($S$1,T$1,1+7*($D108+1)-WEEKDAY(DATE($S$1,T$1,8-$M108)))),DATE($S$1,T$1,1+7*$D108)-WEEKDAY(DATE($S$1,T$1,8-$M108))),"")</f>
        <v>45314</v>
      </c>
      <c r="U108" s="30">
        <f>IFERROR(IF(COUNTIF('Holiday Dates'!$A:$A,DATE($S$1,U$1,1+7*$D108)-WEEKDAY(DATE($S$1,U$1,8-$M108)))&gt;=1,IF($D108&gt;=3,DATE($S$1,U$1,1+7*($D108-1)-WEEKDAY(DATE($S$1,U$1,8-$M108))),DATE($S$1,U$1,1+7*($D108+1)-WEEKDAY(DATE($S$1,U$1,8-$M108)))),DATE($S$1,U$1,1+7*$D108)-WEEKDAY(DATE($S$1,U$1,8-$M108))),"")</f>
        <v>45349</v>
      </c>
      <c r="V108" s="30">
        <f>IFERROR(IF(COUNTIF('Holiday Dates'!$A:$A,DATE($S$1,V$1,1+7*$D108)-WEEKDAY(DATE($S$1,V$1,8-$M108)))&gt;=1,IF($D108&gt;=3,DATE($S$1,V$1,1+7*($D108-1)-WEEKDAY(DATE($S$1,V$1,8-$M108))),DATE($S$1,V$1,1+7*($D108+1)-WEEKDAY(DATE($S$1,V$1,8-$M108)))),DATE($S$1,V$1,1+7*$D108)-WEEKDAY(DATE($S$1,V$1,8-$M108))),"")</f>
        <v>45377</v>
      </c>
      <c r="W108" s="30">
        <f>IFERROR(IF(COUNTIF('Holiday Dates'!$A:$A,DATE($S$1,W$1,1+7*$D108)-WEEKDAY(DATE($S$1,W$1,8-$M108)))&gt;=1,IF($D108&gt;=3,DATE($S$1,W$1,1+7*($D108-1)-WEEKDAY(DATE($S$1,W$1,8-$M108))),DATE($S$1,W$1,1+7*($D108+1)-WEEKDAY(DATE($S$1,W$1,8-$M108)))),DATE($S$1,W$1,1+7*$D108)-WEEKDAY(DATE($S$1,W$1,8-$M108))),"")</f>
        <v>45405</v>
      </c>
      <c r="X108" s="30">
        <f>IFERROR(IF(COUNTIF('Holiday Dates'!$A:$A,DATE($S$1,X$1,1+7*$D108)-WEEKDAY(DATE($S$1,X$1,8-$M108)))&gt;=1,IF($D108&gt;=3,DATE($S$1,X$1,1+7*($D108-1)-WEEKDAY(DATE($S$1,X$1,8-$M108))),DATE($S$1,X$1,1+7*($D108+1)-WEEKDAY(DATE($S$1,X$1,8-$M108)))),DATE($S$1,X$1,1+7*$D108)-WEEKDAY(DATE($S$1,X$1,8-$M108))),"")</f>
        <v>45440</v>
      </c>
      <c r="Y108" s="30">
        <f>IFERROR(IF(COUNTIF('Holiday Dates'!$A:$A,DATE($S$1,Y$1,1+7*$D108)-WEEKDAY(DATE($S$1,Y$1,8-$M108)))&gt;=1,IF($D108&gt;=3,DATE($S$1,Y$1,1+7*($D108-1)-WEEKDAY(DATE($S$1,Y$1,8-$M108))),DATE($S$1,Y$1,1+7*($D108+1)-WEEKDAY(DATE($S$1,Y$1,8-$M108)))),DATE($S$1,Y$1,1+7*$D108)-WEEKDAY(DATE($S$1,Y$1,8-$M108))),"")</f>
        <v>45468</v>
      </c>
      <c r="Z108" s="30">
        <f>IFERROR(IF(COUNTIF('Holiday Dates'!$A:$A,DATE($S$1,Z$1,1+7*$D108)-WEEKDAY(DATE($S$1,Z$1,8-$M108)))&gt;=1,IF($D108&gt;=3,DATE($S$1,Z$1,1+7*($D108-1)-WEEKDAY(DATE($S$1,Z$1,8-$M108))),DATE($S$1,Z$1,1+7*($D108+1)-WEEKDAY(DATE($S$1,Z$1,8-$M108)))),DATE($S$1,Z$1,1+7*$D108)-WEEKDAY(DATE($S$1,Z$1,8-$M108))),"")</f>
        <v>45496</v>
      </c>
    </row>
    <row r="109" spans="1:26" ht="15" customHeight="1" x14ac:dyDescent="0.25">
      <c r="A109" s="3">
        <v>770106</v>
      </c>
      <c r="B109" s="1" t="s">
        <v>1582</v>
      </c>
      <c r="C109" s="1" t="str">
        <f>VLOOKUP($A109,[1]Sheet_One!$B:$W,7,FALSE)</f>
        <v>EASTON</v>
      </c>
      <c r="D109" s="10">
        <f>IFERROR(VLOOKUP(A109,[2]Sheet1!$A:$AA,27,FALSE),"")</f>
        <v>3</v>
      </c>
      <c r="E109" s="1"/>
      <c r="F109" s="3" t="str">
        <f>VLOOKUP($A109,[1]Sheet_One!$B:$W,6,FALSE)</f>
        <v>515 MOREHOUSE RD</v>
      </c>
      <c r="G109" s="3" t="str">
        <f>VLOOKUP($A109,[1]Sheet_One!$B:$W,7,FALSE)</f>
        <v>EASTON</v>
      </c>
      <c r="H109" s="3" t="str">
        <f>VLOOKUP($A109,[1]Sheet_One!$B:$W,8,FALSE)</f>
        <v>CT</v>
      </c>
      <c r="I109" s="3" t="str">
        <f>VLOOKUP($A109,[1]Sheet_One!$B:$W,9,FALSE)</f>
        <v>06612</v>
      </c>
      <c r="J109" s="47">
        <f>IFERROR(VLOOKUP(A109,'[3]KPI Trend by Chain - 171 or 173'!$A:$E,5,FALSE),VLOOKUP(A109,'[4]KPI Trend by Chain - 171 '!$A:$E,5,FALSE))</f>
        <v>36</v>
      </c>
      <c r="K109" s="4" t="str">
        <f>IFERROR(VLOOKUP(A109,'Location Substitution table'!B:D,3,FALSE),"")</f>
        <v/>
      </c>
      <c r="L109" s="9" t="str">
        <f>IFERROR(VLOOKUP($A109,[1]Sheet_One!$B:$W,5,FALSE),"")</f>
        <v>T</v>
      </c>
      <c r="M109" s="9">
        <f>IFERROR(MATCH(L109,{"U","M","T","W","R","F","S"},0),"")</f>
        <v>3</v>
      </c>
      <c r="N109" s="26">
        <f>IFERROR(IF(COUNTIF('Holiday Dates'!$A:$A,DATE($M$1,N$1,1+7*$D109)-WEEKDAY(DATE($M$1,N$1,8-$M109)))&gt;=1,IF($D109&gt;=3,DATE($M$1,N$1,1+7*($D109-1)-WEEKDAY(DATE($M$1,N$1,8-$M109))),DATE($M$1,N$1,1+7*($D109+1)-WEEKDAY(DATE($M$1,N$1,8-$M109)))),DATE($M$1,N$1,1+7*$D109)-WEEKDAY(DATE($M$1,N$1,8-$M109))),"")</f>
        <v>45153</v>
      </c>
      <c r="O109" s="26">
        <f>IFERROR(IF(COUNTIF('Holiday Dates'!$A:$A,DATE($M$1,O$1,1+7*$D109)-WEEKDAY(DATE($M$1,O$1,8-$M109)))&gt;=1,IF($D109&gt;=3,DATE($M$1,O$1,1+7*($D109-1)-WEEKDAY(DATE($M$1,O$1,8-$M109))),DATE($M$1,O$1,1+7*($D109+1)-WEEKDAY(DATE($M$1,O$1,8-$M109)))),DATE($M$1,O$1,1+7*$D109)-WEEKDAY(DATE($M$1,O$1,8-$M109))),"")</f>
        <v>45188</v>
      </c>
      <c r="P109" s="26">
        <f>IFERROR(IF(COUNTIF('Holiday Dates'!$A:$A,DATE($M$1,P$1,1+7*$D109)-WEEKDAY(DATE($M$1,P$1,8-$M109)))&gt;=1,IF($D109&gt;=3,DATE($M$1,P$1,1+7*($D109-1)-WEEKDAY(DATE($M$1,P$1,8-$M109))),DATE($M$1,P$1,1+7*($D109+1)-WEEKDAY(DATE($M$1,P$1,8-$M109)))),DATE($M$1,P$1,1+7*$D109)-WEEKDAY(DATE($M$1,P$1,8-$M109))),"")</f>
        <v>45216</v>
      </c>
      <c r="Q109" s="26">
        <f>IFERROR(IF(COUNTIF('Holiday Dates'!$A:$A,DATE($M$1,Q$1,1+7*$D109)-WEEKDAY(DATE($M$1,Q$1,8-$M109)))&gt;=1,IF($D109&gt;=3,DATE($M$1,Q$1,1+7*($D109-1)-WEEKDAY(DATE($M$1,Q$1,8-$M109))),DATE($M$1,Q$1,1+7*($D109+1)-WEEKDAY(DATE($M$1,Q$1,8-$M109)))),DATE($M$1,Q$1,1+7*$D109)-WEEKDAY(DATE($M$1,Q$1,8-$M109))),"")</f>
        <v>45251</v>
      </c>
      <c r="R109" s="26">
        <f>IFERROR(IF(COUNTIF('Holiday Dates'!$A:$A,DATE($M$1,R$1,1+7*$D109)-WEEKDAY(DATE($M$1,R$1,8-$M109)))&gt;=1,IF($D109&gt;=3,DATE($M$1,R$1,1+7*($D109-1)-WEEKDAY(DATE($M$1,R$1,8-$M109))),DATE($M$1,R$1,1+7*($D109+1)-WEEKDAY(DATE($M$1,R$1,8-$M109)))),DATE($M$1,R$1,1+7*$D109)-WEEKDAY(DATE($M$1,R$1,8-$M109))),"")</f>
        <v>45279</v>
      </c>
      <c r="S109" s="30"/>
      <c r="T109" s="30">
        <f>IFERROR(IF(COUNTIF('Holiday Dates'!$A:$A,DATE($S$1,T$1,1+7*$D109)-WEEKDAY(DATE($S$1,T$1,8-$M109)))&gt;=1,IF($D109&gt;=3,DATE($S$1,T$1,1+7*($D109-1)-WEEKDAY(DATE($S$1,T$1,8-$M109))),DATE($S$1,T$1,1+7*($D109+1)-WEEKDAY(DATE($S$1,T$1,8-$M109)))),DATE($S$1,T$1,1+7*$D109)-WEEKDAY(DATE($S$1,T$1,8-$M109))),"")</f>
        <v>45307</v>
      </c>
      <c r="U109" s="30">
        <f>IFERROR(IF(COUNTIF('Holiday Dates'!$A:$A,DATE($S$1,U$1,1+7*$D109)-WEEKDAY(DATE($S$1,U$1,8-$M109)))&gt;=1,IF($D109&gt;=3,DATE($S$1,U$1,1+7*($D109-1)-WEEKDAY(DATE($S$1,U$1,8-$M109))),DATE($S$1,U$1,1+7*($D109+1)-WEEKDAY(DATE($S$1,U$1,8-$M109)))),DATE($S$1,U$1,1+7*$D109)-WEEKDAY(DATE($S$1,U$1,8-$M109))),"")</f>
        <v>45335</v>
      </c>
      <c r="V109" s="30">
        <f>IFERROR(IF(COUNTIF('Holiday Dates'!$A:$A,DATE($S$1,V$1,1+7*$D109)-WEEKDAY(DATE($S$1,V$1,8-$M109)))&gt;=1,IF($D109&gt;=3,DATE($S$1,V$1,1+7*($D109-1)-WEEKDAY(DATE($S$1,V$1,8-$M109))),DATE($S$1,V$1,1+7*($D109+1)-WEEKDAY(DATE($S$1,V$1,8-$M109)))),DATE($S$1,V$1,1+7*$D109)-WEEKDAY(DATE($S$1,V$1,8-$M109))),"")</f>
        <v>45370</v>
      </c>
      <c r="W109" s="30">
        <f>IFERROR(IF(COUNTIF('Holiday Dates'!$A:$A,DATE($S$1,W$1,1+7*$D109)-WEEKDAY(DATE($S$1,W$1,8-$M109)))&gt;=1,IF($D109&gt;=3,DATE($S$1,W$1,1+7*($D109-1)-WEEKDAY(DATE($S$1,W$1,8-$M109))),DATE($S$1,W$1,1+7*($D109+1)-WEEKDAY(DATE($S$1,W$1,8-$M109)))),DATE($S$1,W$1,1+7*$D109)-WEEKDAY(DATE($S$1,W$1,8-$M109))),"")</f>
        <v>45398</v>
      </c>
      <c r="X109" s="30">
        <f>IFERROR(IF(COUNTIF('Holiday Dates'!$A:$A,DATE($S$1,X$1,1+7*$D109)-WEEKDAY(DATE($S$1,X$1,8-$M109)))&gt;=1,IF($D109&gt;=3,DATE($S$1,X$1,1+7*($D109-1)-WEEKDAY(DATE($S$1,X$1,8-$M109))),DATE($S$1,X$1,1+7*($D109+1)-WEEKDAY(DATE($S$1,X$1,8-$M109)))),DATE($S$1,X$1,1+7*$D109)-WEEKDAY(DATE($S$1,X$1,8-$M109))),"")</f>
        <v>45433</v>
      </c>
      <c r="Y109" s="30">
        <f>IFERROR(IF(COUNTIF('Holiday Dates'!$A:$A,DATE($S$1,Y$1,1+7*$D109)-WEEKDAY(DATE($S$1,Y$1,8-$M109)))&gt;=1,IF($D109&gt;=3,DATE($S$1,Y$1,1+7*($D109-1)-WEEKDAY(DATE($S$1,Y$1,8-$M109))),DATE($S$1,Y$1,1+7*($D109+1)-WEEKDAY(DATE($S$1,Y$1,8-$M109)))),DATE($S$1,Y$1,1+7*$D109)-WEEKDAY(DATE($S$1,Y$1,8-$M109))),"")</f>
        <v>45461</v>
      </c>
      <c r="Z109" s="30">
        <f>IFERROR(IF(COUNTIF('Holiday Dates'!$A:$A,DATE($S$1,Z$1,1+7*$D109)-WEEKDAY(DATE($S$1,Z$1,8-$M109)))&gt;=1,IF($D109&gt;=3,DATE($S$1,Z$1,1+7*($D109-1)-WEEKDAY(DATE($S$1,Z$1,8-$M109))),DATE($S$1,Z$1,1+7*($D109+1)-WEEKDAY(DATE($S$1,Z$1,8-$M109)))),DATE($S$1,Z$1,1+7*$D109)-WEEKDAY(DATE($S$1,Z$1,8-$M109))),"")</f>
        <v>45489</v>
      </c>
    </row>
    <row r="110" spans="1:26" ht="15" customHeight="1" x14ac:dyDescent="0.2">
      <c r="A110" s="3">
        <v>770107</v>
      </c>
      <c r="B110" s="3" t="s">
        <v>1444</v>
      </c>
      <c r="C110" s="3" t="str">
        <f>VLOOKUP($A110,[1]Sheet_One!$B:$W,7,FALSE)</f>
        <v>ELLINGTON</v>
      </c>
      <c r="D110" s="4">
        <f>IFERROR(VLOOKUP(A110,[2]Sheet1!$A:$AA,27,FALSE),"")</f>
        <v>4</v>
      </c>
      <c r="F110" s="3" t="str">
        <f>VLOOKUP($A110,[1]Sheet_One!$B:$W,6,FALSE)</f>
        <v>36 MAPLE ST</v>
      </c>
      <c r="G110" s="3" t="str">
        <f>VLOOKUP($A110,[1]Sheet_One!$B:$W,7,FALSE)</f>
        <v>ELLINGTON</v>
      </c>
      <c r="H110" s="3" t="str">
        <f>VLOOKUP($A110,[1]Sheet_One!$B:$W,8,FALSE)</f>
        <v>CT</v>
      </c>
      <c r="I110" s="3" t="str">
        <f>VLOOKUP($A110,[1]Sheet_One!$B:$W,9,FALSE)</f>
        <v>06029</v>
      </c>
      <c r="J110" s="47">
        <f>IFERROR(VLOOKUP(A110,'[3]KPI Trend by Chain - 171 or 173'!$A:$E,5,FALSE),VLOOKUP(A110,'[4]KPI Trend by Chain - 171 '!$A:$E,5,FALSE))</f>
        <v>45.5555555555556</v>
      </c>
      <c r="K110" s="4" t="str">
        <f>IFERROR(VLOOKUP(A110,'Location Substitution table'!B:D,3,FALSE),"")</f>
        <v/>
      </c>
      <c r="L110" s="9" t="str">
        <f>IFERROR(VLOOKUP($A110,[1]Sheet_One!$B:$W,5,FALSE),"")</f>
        <v>R</v>
      </c>
      <c r="M110" s="9">
        <f>IFERROR(MATCH(L110,{"U","M","T","W","R","F","S"},0),"")</f>
        <v>5</v>
      </c>
      <c r="N110" s="26">
        <f>IFERROR(IF(COUNTIF('Holiday Dates'!$A:$A,DATE($M$1,N$1,1+7*$D110)-WEEKDAY(DATE($M$1,N$1,8-$M110)))&gt;=1,IF($D110&gt;=3,DATE($M$1,N$1,1+7*($D110-1)-WEEKDAY(DATE($M$1,N$1,8-$M110))),DATE($M$1,N$1,1+7*($D110+1)-WEEKDAY(DATE($M$1,N$1,8-$M110)))),DATE($M$1,N$1,1+7*$D110)-WEEKDAY(DATE($M$1,N$1,8-$M110))),"")</f>
        <v>45162</v>
      </c>
      <c r="O110" s="26">
        <f>IFERROR(IF(COUNTIF('Holiday Dates'!$A:$A,DATE($M$1,O$1,1+7*$D110)-WEEKDAY(DATE($M$1,O$1,8-$M110)))&gt;=1,IF($D110&gt;=3,DATE($M$1,O$1,1+7*($D110-1)-WEEKDAY(DATE($M$1,O$1,8-$M110))),DATE($M$1,O$1,1+7*($D110+1)-WEEKDAY(DATE($M$1,O$1,8-$M110)))),DATE($M$1,O$1,1+7*$D110)-WEEKDAY(DATE($M$1,O$1,8-$M110))),"")</f>
        <v>45197</v>
      </c>
      <c r="P110" s="26">
        <f>IFERROR(IF(COUNTIF('Holiday Dates'!$A:$A,DATE($M$1,P$1,1+7*$D110)-WEEKDAY(DATE($M$1,P$1,8-$M110)))&gt;=1,IF($D110&gt;=3,DATE($M$1,P$1,1+7*($D110-1)-WEEKDAY(DATE($M$1,P$1,8-$M110))),DATE($M$1,P$1,1+7*($D110+1)-WEEKDAY(DATE($M$1,P$1,8-$M110)))),DATE($M$1,P$1,1+7*$D110)-WEEKDAY(DATE($M$1,P$1,8-$M110))),"")</f>
        <v>45225</v>
      </c>
      <c r="Q110" s="26">
        <f>IFERROR(IF(COUNTIF('Holiday Dates'!$A:$A,DATE($M$1,Q$1,1+7*$D110)-WEEKDAY(DATE($M$1,Q$1,8-$M110)))&gt;=1,IF($D110&gt;=3,DATE($M$1,Q$1,1+7*($D110-1)-WEEKDAY(DATE($M$1,Q$1,8-$M110))),DATE($M$1,Q$1,1+7*($D110+1)-WEEKDAY(DATE($M$1,Q$1,8-$M110)))),DATE($M$1,Q$1,1+7*$D110)-WEEKDAY(DATE($M$1,Q$1,8-$M110))),"")</f>
        <v>45246</v>
      </c>
      <c r="R110" s="26">
        <f>IFERROR(IF(COUNTIF('Holiday Dates'!$A:$A,DATE($M$1,R$1,1+7*$D110)-WEEKDAY(DATE($M$1,R$1,8-$M110)))&gt;=1,IF($D110&gt;=3,DATE($M$1,R$1,1+7*($D110-1)-WEEKDAY(DATE($M$1,R$1,8-$M110))),DATE($M$1,R$1,1+7*($D110+1)-WEEKDAY(DATE($M$1,R$1,8-$M110)))),DATE($M$1,R$1,1+7*$D110)-WEEKDAY(DATE($M$1,R$1,8-$M110))),"")</f>
        <v>45281</v>
      </c>
      <c r="S110" s="30"/>
      <c r="T110" s="30">
        <f>IFERROR(IF(COUNTIF('Holiday Dates'!$A:$A,DATE($S$1,T$1,1+7*$D110)-WEEKDAY(DATE($S$1,T$1,8-$M110)))&gt;=1,IF($D110&gt;=3,DATE($S$1,T$1,1+7*($D110-1)-WEEKDAY(DATE($S$1,T$1,8-$M110))),DATE($S$1,T$1,1+7*($D110+1)-WEEKDAY(DATE($S$1,T$1,8-$M110)))),DATE($S$1,T$1,1+7*$D110)-WEEKDAY(DATE($S$1,T$1,8-$M110))),"")</f>
        <v>45316</v>
      </c>
      <c r="U110" s="30">
        <f>IFERROR(IF(COUNTIF('Holiday Dates'!$A:$A,DATE($S$1,U$1,1+7*$D110)-WEEKDAY(DATE($S$1,U$1,8-$M110)))&gt;=1,IF($D110&gt;=3,DATE($S$1,U$1,1+7*($D110-1)-WEEKDAY(DATE($S$1,U$1,8-$M110))),DATE($S$1,U$1,1+7*($D110+1)-WEEKDAY(DATE($S$1,U$1,8-$M110)))),DATE($S$1,U$1,1+7*$D110)-WEEKDAY(DATE($S$1,U$1,8-$M110))),"")</f>
        <v>45337</v>
      </c>
      <c r="V110" s="30">
        <f>IFERROR(IF(COUNTIF('Holiday Dates'!$A:$A,DATE($S$1,V$1,1+7*$D110)-WEEKDAY(DATE($S$1,V$1,8-$M110)))&gt;=1,IF($D110&gt;=3,DATE($S$1,V$1,1+7*($D110-1)-WEEKDAY(DATE($S$1,V$1,8-$M110))),DATE($S$1,V$1,1+7*($D110+1)-WEEKDAY(DATE($S$1,V$1,8-$M110)))),DATE($S$1,V$1,1+7*$D110)-WEEKDAY(DATE($S$1,V$1,8-$M110))),"")</f>
        <v>45379</v>
      </c>
      <c r="W110" s="30">
        <f>IFERROR(IF(COUNTIF('Holiday Dates'!$A:$A,DATE($S$1,W$1,1+7*$D110)-WEEKDAY(DATE($S$1,W$1,8-$M110)))&gt;=1,IF($D110&gt;=3,DATE($S$1,W$1,1+7*($D110-1)-WEEKDAY(DATE($S$1,W$1,8-$M110))),DATE($S$1,W$1,1+7*($D110+1)-WEEKDAY(DATE($S$1,W$1,8-$M110)))),DATE($S$1,W$1,1+7*$D110)-WEEKDAY(DATE($S$1,W$1,8-$M110))),"")</f>
        <v>45407</v>
      </c>
      <c r="X110" s="30">
        <f>IFERROR(IF(COUNTIF('Holiday Dates'!$A:$A,DATE($S$1,X$1,1+7*$D110)-WEEKDAY(DATE($S$1,X$1,8-$M110)))&gt;=1,IF($D110&gt;=3,DATE($S$1,X$1,1+7*($D110-1)-WEEKDAY(DATE($S$1,X$1,8-$M110))),DATE($S$1,X$1,1+7*($D110+1)-WEEKDAY(DATE($S$1,X$1,8-$M110)))),DATE($S$1,X$1,1+7*$D110)-WEEKDAY(DATE($S$1,X$1,8-$M110))),"")</f>
        <v>45435</v>
      </c>
      <c r="Y110" s="30">
        <f>IFERROR(IF(COUNTIF('Holiday Dates'!$A:$A,DATE($S$1,Y$1,1+7*$D110)-WEEKDAY(DATE($S$1,Y$1,8-$M110)))&gt;=1,IF($D110&gt;=3,DATE($S$1,Y$1,1+7*($D110-1)-WEEKDAY(DATE($S$1,Y$1,8-$M110))),DATE($S$1,Y$1,1+7*($D110+1)-WEEKDAY(DATE($S$1,Y$1,8-$M110)))),DATE($S$1,Y$1,1+7*$D110)-WEEKDAY(DATE($S$1,Y$1,8-$M110))),"")</f>
        <v>45470</v>
      </c>
      <c r="Z110" s="30">
        <f>IFERROR(IF(COUNTIF('Holiday Dates'!$A:$A,DATE($S$1,Z$1,1+7*$D110)-WEEKDAY(DATE($S$1,Z$1,8-$M110)))&gt;=1,IF($D110&gt;=3,DATE($S$1,Z$1,1+7*($D110-1)-WEEKDAY(DATE($S$1,Z$1,8-$M110))),DATE($S$1,Z$1,1+7*($D110+1)-WEEKDAY(DATE($S$1,Z$1,8-$M110)))),DATE($S$1,Z$1,1+7*$D110)-WEEKDAY(DATE($S$1,Z$1,8-$M110))),"")</f>
        <v>45498</v>
      </c>
    </row>
    <row r="111" spans="1:26" ht="15" customHeight="1" x14ac:dyDescent="0.25">
      <c r="A111" s="3">
        <v>770108</v>
      </c>
      <c r="B111" s="1" t="s">
        <v>1581</v>
      </c>
      <c r="C111" s="1" t="str">
        <f>VLOOKUP($A111,[1]Sheet_One!$B:$W,7,FALSE)</f>
        <v>ELLINGTON</v>
      </c>
      <c r="D111" s="10">
        <f>IFERROR(VLOOKUP(A111,[2]Sheet1!$A:$AA,27,FALSE),"")</f>
        <v>3</v>
      </c>
      <c r="E111" s="1"/>
      <c r="F111" s="3" t="str">
        <f>VLOOKUP($A111,[1]Sheet_One!$B:$W,6,FALSE)</f>
        <v>46 MIDDLE BUTCHER RD</v>
      </c>
      <c r="G111" s="3" t="str">
        <f>VLOOKUP($A111,[1]Sheet_One!$B:$W,7,FALSE)</f>
        <v>ELLINGTON</v>
      </c>
      <c r="H111" s="3" t="str">
        <f>VLOOKUP($A111,[1]Sheet_One!$B:$W,8,FALSE)</f>
        <v>CT</v>
      </c>
      <c r="I111" s="3" t="str">
        <f>VLOOKUP($A111,[1]Sheet_One!$B:$W,9,FALSE)</f>
        <v>06029</v>
      </c>
      <c r="J111" s="47">
        <f>IFERROR(VLOOKUP(A111,'[3]KPI Trend by Chain - 171 or 173'!$A:$E,5,FALSE),VLOOKUP(A111,'[4]KPI Trend by Chain - 171 '!$A:$E,5,FALSE))</f>
        <v>23.727272727272702</v>
      </c>
      <c r="K111" s="4" t="str">
        <f>IFERROR(VLOOKUP(A111,'Location Substitution table'!B:D,3,FALSE),"")</f>
        <v/>
      </c>
      <c r="L111" s="9" t="str">
        <f>IFERROR(VLOOKUP($A111,[1]Sheet_One!$B:$W,5,FALSE),"")</f>
        <v>R</v>
      </c>
      <c r="M111" s="9">
        <f>IFERROR(MATCH(L111,{"U","M","T","W","R","F","S"},0),"")</f>
        <v>5</v>
      </c>
      <c r="N111" s="26">
        <f>IFERROR(IF(COUNTIF('Holiday Dates'!$A:$A,DATE($M$1,N$1,1+7*$D111)-WEEKDAY(DATE($M$1,N$1,8-$M111)))&gt;=1,IF($D111&gt;=3,DATE($M$1,N$1,1+7*($D111-1)-WEEKDAY(DATE($M$1,N$1,8-$M111))),DATE($M$1,N$1,1+7*($D111+1)-WEEKDAY(DATE($M$1,N$1,8-$M111)))),DATE($M$1,N$1,1+7*$D111)-WEEKDAY(DATE($M$1,N$1,8-$M111))),"")</f>
        <v>45155</v>
      </c>
      <c r="O111" s="26">
        <f>IFERROR(IF(COUNTIF('Holiday Dates'!$A:$A,DATE($M$1,O$1,1+7*$D111)-WEEKDAY(DATE($M$1,O$1,8-$M111)))&gt;=1,IF($D111&gt;=3,DATE($M$1,O$1,1+7*($D111-1)-WEEKDAY(DATE($M$1,O$1,8-$M111))),DATE($M$1,O$1,1+7*($D111+1)-WEEKDAY(DATE($M$1,O$1,8-$M111)))),DATE($M$1,O$1,1+7*$D111)-WEEKDAY(DATE($M$1,O$1,8-$M111))),"")</f>
        <v>45190</v>
      </c>
      <c r="P111" s="26">
        <f>IFERROR(IF(COUNTIF('Holiday Dates'!$A:$A,DATE($M$1,P$1,1+7*$D111)-WEEKDAY(DATE($M$1,P$1,8-$M111)))&gt;=1,IF($D111&gt;=3,DATE($M$1,P$1,1+7*($D111-1)-WEEKDAY(DATE($M$1,P$1,8-$M111))),DATE($M$1,P$1,1+7*($D111+1)-WEEKDAY(DATE($M$1,P$1,8-$M111)))),DATE($M$1,P$1,1+7*$D111)-WEEKDAY(DATE($M$1,P$1,8-$M111))),"")</f>
        <v>45218</v>
      </c>
      <c r="Q111" s="26">
        <f>IFERROR(IF(COUNTIF('Holiday Dates'!$A:$A,DATE($M$1,Q$1,1+7*$D111)-WEEKDAY(DATE($M$1,Q$1,8-$M111)))&gt;=1,IF($D111&gt;=3,DATE($M$1,Q$1,1+7*($D111-1)-WEEKDAY(DATE($M$1,Q$1,8-$M111))),DATE($M$1,Q$1,1+7*($D111+1)-WEEKDAY(DATE($M$1,Q$1,8-$M111)))),DATE($M$1,Q$1,1+7*$D111)-WEEKDAY(DATE($M$1,Q$1,8-$M111))),"")</f>
        <v>45246</v>
      </c>
      <c r="R111" s="26">
        <f>IFERROR(IF(COUNTIF('Holiday Dates'!$A:$A,DATE($M$1,R$1,1+7*$D111)-WEEKDAY(DATE($M$1,R$1,8-$M111)))&gt;=1,IF($D111&gt;=3,DATE($M$1,R$1,1+7*($D111-1)-WEEKDAY(DATE($M$1,R$1,8-$M111))),DATE($M$1,R$1,1+7*($D111+1)-WEEKDAY(DATE($M$1,R$1,8-$M111)))),DATE($M$1,R$1,1+7*$D111)-WEEKDAY(DATE($M$1,R$1,8-$M111))),"")</f>
        <v>45281</v>
      </c>
      <c r="S111" s="30"/>
      <c r="T111" s="30">
        <f>IFERROR(IF(COUNTIF('Holiday Dates'!$A:$A,DATE($S$1,T$1,1+7*$D111)-WEEKDAY(DATE($S$1,T$1,8-$M111)))&gt;=1,IF($D111&gt;=3,DATE($S$1,T$1,1+7*($D111-1)-WEEKDAY(DATE($S$1,T$1,8-$M111))),DATE($S$1,T$1,1+7*($D111+1)-WEEKDAY(DATE($S$1,T$1,8-$M111)))),DATE($S$1,T$1,1+7*$D111)-WEEKDAY(DATE($S$1,T$1,8-$M111))),"")</f>
        <v>45309</v>
      </c>
      <c r="U111" s="30">
        <f>IFERROR(IF(COUNTIF('Holiday Dates'!$A:$A,DATE($S$1,U$1,1+7*$D111)-WEEKDAY(DATE($S$1,U$1,8-$M111)))&gt;=1,IF($D111&gt;=3,DATE($S$1,U$1,1+7*($D111-1)-WEEKDAY(DATE($S$1,U$1,8-$M111))),DATE($S$1,U$1,1+7*($D111+1)-WEEKDAY(DATE($S$1,U$1,8-$M111)))),DATE($S$1,U$1,1+7*$D111)-WEEKDAY(DATE($S$1,U$1,8-$M111))),"")</f>
        <v>45337</v>
      </c>
      <c r="V111" s="30">
        <f>IFERROR(IF(COUNTIF('Holiday Dates'!$A:$A,DATE($S$1,V$1,1+7*$D111)-WEEKDAY(DATE($S$1,V$1,8-$M111)))&gt;=1,IF($D111&gt;=3,DATE($S$1,V$1,1+7*($D111-1)-WEEKDAY(DATE($S$1,V$1,8-$M111))),DATE($S$1,V$1,1+7*($D111+1)-WEEKDAY(DATE($S$1,V$1,8-$M111)))),DATE($S$1,V$1,1+7*$D111)-WEEKDAY(DATE($S$1,V$1,8-$M111))),"")</f>
        <v>45372</v>
      </c>
      <c r="W111" s="30">
        <f>IFERROR(IF(COUNTIF('Holiday Dates'!$A:$A,DATE($S$1,W$1,1+7*$D111)-WEEKDAY(DATE($S$1,W$1,8-$M111)))&gt;=1,IF($D111&gt;=3,DATE($S$1,W$1,1+7*($D111-1)-WEEKDAY(DATE($S$1,W$1,8-$M111))),DATE($S$1,W$1,1+7*($D111+1)-WEEKDAY(DATE($S$1,W$1,8-$M111)))),DATE($S$1,W$1,1+7*$D111)-WEEKDAY(DATE($S$1,W$1,8-$M111))),"")</f>
        <v>45400</v>
      </c>
      <c r="X111" s="30">
        <f>IFERROR(IF(COUNTIF('Holiday Dates'!$A:$A,DATE($S$1,X$1,1+7*$D111)-WEEKDAY(DATE($S$1,X$1,8-$M111)))&gt;=1,IF($D111&gt;=3,DATE($S$1,X$1,1+7*($D111-1)-WEEKDAY(DATE($S$1,X$1,8-$M111))),DATE($S$1,X$1,1+7*($D111+1)-WEEKDAY(DATE($S$1,X$1,8-$M111)))),DATE($S$1,X$1,1+7*$D111)-WEEKDAY(DATE($S$1,X$1,8-$M111))),"")</f>
        <v>45428</v>
      </c>
      <c r="Y111" s="30">
        <f>IFERROR(IF(COUNTIF('Holiday Dates'!$A:$A,DATE($S$1,Y$1,1+7*$D111)-WEEKDAY(DATE($S$1,Y$1,8-$M111)))&gt;=1,IF($D111&gt;=3,DATE($S$1,Y$1,1+7*($D111-1)-WEEKDAY(DATE($S$1,Y$1,8-$M111))),DATE($S$1,Y$1,1+7*($D111+1)-WEEKDAY(DATE($S$1,Y$1,8-$M111)))),DATE($S$1,Y$1,1+7*$D111)-WEEKDAY(DATE($S$1,Y$1,8-$M111))),"")</f>
        <v>45463</v>
      </c>
      <c r="Z111" s="30">
        <f>IFERROR(IF(COUNTIF('Holiday Dates'!$A:$A,DATE($S$1,Z$1,1+7*$D111)-WEEKDAY(DATE($S$1,Z$1,8-$M111)))&gt;=1,IF($D111&gt;=3,DATE($S$1,Z$1,1+7*($D111-1)-WEEKDAY(DATE($S$1,Z$1,8-$M111))),DATE($S$1,Z$1,1+7*($D111+1)-WEEKDAY(DATE($S$1,Z$1,8-$M111)))),DATE($S$1,Z$1,1+7*$D111)-WEEKDAY(DATE($S$1,Z$1,8-$M111))),"")</f>
        <v>45491</v>
      </c>
    </row>
    <row r="112" spans="1:26" ht="15" customHeight="1" x14ac:dyDescent="0.25">
      <c r="A112" s="3">
        <v>770109</v>
      </c>
      <c r="B112" s="1" t="s">
        <v>1653</v>
      </c>
      <c r="C112" s="1" t="str">
        <f>VLOOKUP($A112,[1]Sheet_One!$B:$W,7,FALSE)</f>
        <v>ENFIELD</v>
      </c>
      <c r="D112" s="10">
        <f>IFERROR(VLOOKUP(A112,[2]Sheet1!$A:$AA,27,FALSE),"")</f>
        <v>4</v>
      </c>
      <c r="E112" s="1"/>
      <c r="F112" s="3" t="str">
        <f>VLOOKUP($A112,[1]Sheet_One!$B:$W,6,FALSE)</f>
        <v>1264 ENFIELD ST</v>
      </c>
      <c r="G112" s="3" t="str">
        <f>VLOOKUP($A112,[1]Sheet_One!$B:$W,7,FALSE)</f>
        <v>ENFIELD</v>
      </c>
      <c r="H112" s="3" t="str">
        <f>VLOOKUP($A112,[1]Sheet_One!$B:$W,8,FALSE)</f>
        <v>CT</v>
      </c>
      <c r="I112" s="3" t="str">
        <f>VLOOKUP($A112,[1]Sheet_One!$B:$W,9,FALSE)</f>
        <v>06082</v>
      </c>
      <c r="J112" s="47">
        <f>IFERROR(VLOOKUP(A112,'[3]KPI Trend by Chain - 171 or 173'!$A:$E,5,FALSE),VLOOKUP(A112,'[4]KPI Trend by Chain - 171 '!$A:$E,5,FALSE))</f>
        <v>120.75</v>
      </c>
      <c r="K112" s="4" t="str">
        <f>IFERROR(VLOOKUP(A112,'Location Substitution table'!B:D,3,FALSE),"")</f>
        <v/>
      </c>
      <c r="L112" s="9" t="str">
        <f>IFERROR(VLOOKUP($A112,[1]Sheet_One!$B:$W,5,FALSE),"")</f>
        <v>T</v>
      </c>
      <c r="M112" s="9">
        <f>IFERROR(MATCH(L112,{"U","M","T","W","R","F","S"},0),"")</f>
        <v>3</v>
      </c>
      <c r="N112" s="26">
        <f>IFERROR(IF(COUNTIF('Holiday Dates'!$A:$A,DATE($M$1,N$1,1+7*$D112)-WEEKDAY(DATE($M$1,N$1,8-$M112)))&gt;=1,IF($D112&gt;=3,DATE($M$1,N$1,1+7*($D112-1)-WEEKDAY(DATE($M$1,N$1,8-$M112))),DATE($M$1,N$1,1+7*($D112+1)-WEEKDAY(DATE($M$1,N$1,8-$M112)))),DATE($M$1,N$1,1+7*$D112)-WEEKDAY(DATE($M$1,N$1,8-$M112))),"")</f>
        <v>45160</v>
      </c>
      <c r="O112" s="26">
        <f>IFERROR(IF(COUNTIF('Holiday Dates'!$A:$A,DATE($M$1,O$1,1+7*$D112)-WEEKDAY(DATE($M$1,O$1,8-$M112)))&gt;=1,IF($D112&gt;=3,DATE($M$1,O$1,1+7*($D112-1)-WEEKDAY(DATE($M$1,O$1,8-$M112))),DATE($M$1,O$1,1+7*($D112+1)-WEEKDAY(DATE($M$1,O$1,8-$M112)))),DATE($M$1,O$1,1+7*$D112)-WEEKDAY(DATE($M$1,O$1,8-$M112))),"")</f>
        <v>45195</v>
      </c>
      <c r="P112" s="26">
        <f>IFERROR(IF(COUNTIF('Holiday Dates'!$A:$A,DATE($M$1,P$1,1+7*$D112)-WEEKDAY(DATE($M$1,P$1,8-$M112)))&gt;=1,IF($D112&gt;=3,DATE($M$1,P$1,1+7*($D112-1)-WEEKDAY(DATE($M$1,P$1,8-$M112))),DATE($M$1,P$1,1+7*($D112+1)-WEEKDAY(DATE($M$1,P$1,8-$M112)))),DATE($M$1,P$1,1+7*$D112)-WEEKDAY(DATE($M$1,P$1,8-$M112))),"")</f>
        <v>45223</v>
      </c>
      <c r="Q112" s="26">
        <f>IFERROR(IF(COUNTIF('Holiday Dates'!$A:$A,DATE($M$1,Q$1,1+7*$D112)-WEEKDAY(DATE($M$1,Q$1,8-$M112)))&gt;=1,IF($D112&gt;=3,DATE($M$1,Q$1,1+7*($D112-1)-WEEKDAY(DATE($M$1,Q$1,8-$M112))),DATE($M$1,Q$1,1+7*($D112+1)-WEEKDAY(DATE($M$1,Q$1,8-$M112)))),DATE($M$1,Q$1,1+7*$D112)-WEEKDAY(DATE($M$1,Q$1,8-$M112))),"")</f>
        <v>45258</v>
      </c>
      <c r="R112" s="26">
        <f>IFERROR(IF(COUNTIF('Holiday Dates'!$A:$A,DATE($M$1,R$1,1+7*$D112)-WEEKDAY(DATE($M$1,R$1,8-$M112)))&gt;=1,IF($D112&gt;=3,DATE($M$1,R$1,1+7*($D112-1)-WEEKDAY(DATE($M$1,R$1,8-$M112))),DATE($M$1,R$1,1+7*($D112+1)-WEEKDAY(DATE($M$1,R$1,8-$M112)))),DATE($M$1,R$1,1+7*$D112)-WEEKDAY(DATE($M$1,R$1,8-$M112))),"")</f>
        <v>45279</v>
      </c>
      <c r="S112" s="30"/>
      <c r="T112" s="30">
        <f>IFERROR(IF(COUNTIF('Holiday Dates'!$A:$A,DATE($S$1,T$1,1+7*$D112)-WEEKDAY(DATE($S$1,T$1,8-$M112)))&gt;=1,IF($D112&gt;=3,DATE($S$1,T$1,1+7*($D112-1)-WEEKDAY(DATE($S$1,T$1,8-$M112))),DATE($S$1,T$1,1+7*($D112+1)-WEEKDAY(DATE($S$1,T$1,8-$M112)))),DATE($S$1,T$1,1+7*$D112)-WEEKDAY(DATE($S$1,T$1,8-$M112))),"")</f>
        <v>45314</v>
      </c>
      <c r="U112" s="30">
        <f>IFERROR(IF(COUNTIF('Holiday Dates'!$A:$A,DATE($S$1,U$1,1+7*$D112)-WEEKDAY(DATE($S$1,U$1,8-$M112)))&gt;=1,IF($D112&gt;=3,DATE($S$1,U$1,1+7*($D112-1)-WEEKDAY(DATE($S$1,U$1,8-$M112))),DATE($S$1,U$1,1+7*($D112+1)-WEEKDAY(DATE($S$1,U$1,8-$M112)))),DATE($S$1,U$1,1+7*$D112)-WEEKDAY(DATE($S$1,U$1,8-$M112))),"")</f>
        <v>45349</v>
      </c>
      <c r="V112" s="30">
        <f>IFERROR(IF(COUNTIF('Holiday Dates'!$A:$A,DATE($S$1,V$1,1+7*$D112)-WEEKDAY(DATE($S$1,V$1,8-$M112)))&gt;=1,IF($D112&gt;=3,DATE($S$1,V$1,1+7*($D112-1)-WEEKDAY(DATE($S$1,V$1,8-$M112))),DATE($S$1,V$1,1+7*($D112+1)-WEEKDAY(DATE($S$1,V$1,8-$M112)))),DATE($S$1,V$1,1+7*$D112)-WEEKDAY(DATE($S$1,V$1,8-$M112))),"")</f>
        <v>45377</v>
      </c>
      <c r="W112" s="30">
        <f>IFERROR(IF(COUNTIF('Holiday Dates'!$A:$A,DATE($S$1,W$1,1+7*$D112)-WEEKDAY(DATE($S$1,W$1,8-$M112)))&gt;=1,IF($D112&gt;=3,DATE($S$1,W$1,1+7*($D112-1)-WEEKDAY(DATE($S$1,W$1,8-$M112))),DATE($S$1,W$1,1+7*($D112+1)-WEEKDAY(DATE($S$1,W$1,8-$M112)))),DATE($S$1,W$1,1+7*$D112)-WEEKDAY(DATE($S$1,W$1,8-$M112))),"")</f>
        <v>45405</v>
      </c>
      <c r="X112" s="30">
        <f>IFERROR(IF(COUNTIF('Holiday Dates'!$A:$A,DATE($S$1,X$1,1+7*$D112)-WEEKDAY(DATE($S$1,X$1,8-$M112)))&gt;=1,IF($D112&gt;=3,DATE($S$1,X$1,1+7*($D112-1)-WEEKDAY(DATE($S$1,X$1,8-$M112))),DATE($S$1,X$1,1+7*($D112+1)-WEEKDAY(DATE($S$1,X$1,8-$M112)))),DATE($S$1,X$1,1+7*$D112)-WEEKDAY(DATE($S$1,X$1,8-$M112))),"")</f>
        <v>45440</v>
      </c>
      <c r="Y112" s="30">
        <f>IFERROR(IF(COUNTIF('Holiday Dates'!$A:$A,DATE($S$1,Y$1,1+7*$D112)-WEEKDAY(DATE($S$1,Y$1,8-$M112)))&gt;=1,IF($D112&gt;=3,DATE($S$1,Y$1,1+7*($D112-1)-WEEKDAY(DATE($S$1,Y$1,8-$M112))),DATE($S$1,Y$1,1+7*($D112+1)-WEEKDAY(DATE($S$1,Y$1,8-$M112)))),DATE($S$1,Y$1,1+7*$D112)-WEEKDAY(DATE($S$1,Y$1,8-$M112))),"")</f>
        <v>45468</v>
      </c>
      <c r="Z112" s="30">
        <f>IFERROR(IF(COUNTIF('Holiday Dates'!$A:$A,DATE($S$1,Z$1,1+7*$D112)-WEEKDAY(DATE($S$1,Z$1,8-$M112)))&gt;=1,IF($D112&gt;=3,DATE($S$1,Z$1,1+7*($D112-1)-WEEKDAY(DATE($S$1,Z$1,8-$M112))),DATE($S$1,Z$1,1+7*($D112+1)-WEEKDAY(DATE($S$1,Z$1,8-$M112)))),DATE($S$1,Z$1,1+7*$D112)-WEEKDAY(DATE($S$1,Z$1,8-$M112))),"")</f>
        <v>45496</v>
      </c>
    </row>
    <row r="113" spans="1:26" ht="15" customHeight="1" x14ac:dyDescent="0.25">
      <c r="A113" s="3">
        <v>770110</v>
      </c>
      <c r="B113" s="1" t="s">
        <v>664</v>
      </c>
      <c r="C113" s="1" t="str">
        <f>VLOOKUP($A113,[1]Sheet_One!$B:$W,7,FALSE)</f>
        <v>ENFIELD</v>
      </c>
      <c r="D113" s="10">
        <f>IFERROR(VLOOKUP(A113,[2]Sheet1!$A:$AA,27,FALSE),"")</f>
        <v>3</v>
      </c>
      <c r="E113" s="1"/>
      <c r="F113" s="3" t="str">
        <f>VLOOKUP($A113,[1]Sheet_One!$B:$W,6,FALSE)</f>
        <v>155 RAFFIA RD</v>
      </c>
      <c r="G113" s="3" t="str">
        <f>VLOOKUP($A113,[1]Sheet_One!$B:$W,7,FALSE)</f>
        <v>ENFIELD</v>
      </c>
      <c r="H113" s="3" t="str">
        <f>VLOOKUP($A113,[1]Sheet_One!$B:$W,8,FALSE)</f>
        <v>CT</v>
      </c>
      <c r="I113" s="3" t="str">
        <f>VLOOKUP($A113,[1]Sheet_One!$B:$W,9,FALSE)</f>
        <v>06082</v>
      </c>
      <c r="J113" s="47">
        <f>IFERROR(VLOOKUP(A113,'[3]KPI Trend by Chain - 171 or 173'!$A:$E,5,FALSE),VLOOKUP(A113,'[4]KPI Trend by Chain - 171 '!$A:$E,5,FALSE))</f>
        <v>100.333333333333</v>
      </c>
      <c r="K113" s="4" t="str">
        <f>IFERROR(VLOOKUP(A113,'Location Substitution table'!B:D,3,FALSE),"")</f>
        <v/>
      </c>
      <c r="L113" s="9" t="str">
        <f>IFERROR(VLOOKUP($A113,[1]Sheet_One!$B:$W,5,FALSE),"")</f>
        <v>T</v>
      </c>
      <c r="M113" s="9">
        <f>IFERROR(MATCH(L113,{"U","M","T","W","R","F","S"},0),"")</f>
        <v>3</v>
      </c>
      <c r="N113" s="26">
        <f>IFERROR(IF(COUNTIF('Holiday Dates'!$A:$A,DATE($M$1,N$1,1+7*$D113)-WEEKDAY(DATE($M$1,N$1,8-$M113)))&gt;=1,IF($D113&gt;=3,DATE($M$1,N$1,1+7*($D113-1)-WEEKDAY(DATE($M$1,N$1,8-$M113))),DATE($M$1,N$1,1+7*($D113+1)-WEEKDAY(DATE($M$1,N$1,8-$M113)))),DATE($M$1,N$1,1+7*$D113)-WEEKDAY(DATE($M$1,N$1,8-$M113))),"")</f>
        <v>45153</v>
      </c>
      <c r="O113" s="26">
        <f>IFERROR(IF(COUNTIF('Holiday Dates'!$A:$A,DATE($M$1,O$1,1+7*$D113)-WEEKDAY(DATE($M$1,O$1,8-$M113)))&gt;=1,IF($D113&gt;=3,DATE($M$1,O$1,1+7*($D113-1)-WEEKDAY(DATE($M$1,O$1,8-$M113))),DATE($M$1,O$1,1+7*($D113+1)-WEEKDAY(DATE($M$1,O$1,8-$M113)))),DATE($M$1,O$1,1+7*$D113)-WEEKDAY(DATE($M$1,O$1,8-$M113))),"")</f>
        <v>45188</v>
      </c>
      <c r="P113" s="26">
        <f>IFERROR(IF(COUNTIF('Holiday Dates'!$A:$A,DATE($M$1,P$1,1+7*$D113)-WEEKDAY(DATE($M$1,P$1,8-$M113)))&gt;=1,IF($D113&gt;=3,DATE($M$1,P$1,1+7*($D113-1)-WEEKDAY(DATE($M$1,P$1,8-$M113))),DATE($M$1,P$1,1+7*($D113+1)-WEEKDAY(DATE($M$1,P$1,8-$M113)))),DATE($M$1,P$1,1+7*$D113)-WEEKDAY(DATE($M$1,P$1,8-$M113))),"")</f>
        <v>45216</v>
      </c>
      <c r="Q113" s="26">
        <f>IFERROR(IF(COUNTIF('Holiday Dates'!$A:$A,DATE($M$1,Q$1,1+7*$D113)-WEEKDAY(DATE($M$1,Q$1,8-$M113)))&gt;=1,IF($D113&gt;=3,DATE($M$1,Q$1,1+7*($D113-1)-WEEKDAY(DATE($M$1,Q$1,8-$M113))),DATE($M$1,Q$1,1+7*($D113+1)-WEEKDAY(DATE($M$1,Q$1,8-$M113)))),DATE($M$1,Q$1,1+7*$D113)-WEEKDAY(DATE($M$1,Q$1,8-$M113))),"")</f>
        <v>45251</v>
      </c>
      <c r="R113" s="26">
        <f>IFERROR(IF(COUNTIF('Holiday Dates'!$A:$A,DATE($M$1,R$1,1+7*$D113)-WEEKDAY(DATE($M$1,R$1,8-$M113)))&gt;=1,IF($D113&gt;=3,DATE($M$1,R$1,1+7*($D113-1)-WEEKDAY(DATE($M$1,R$1,8-$M113))),DATE($M$1,R$1,1+7*($D113+1)-WEEKDAY(DATE($M$1,R$1,8-$M113)))),DATE($M$1,R$1,1+7*$D113)-WEEKDAY(DATE($M$1,R$1,8-$M113))),"")</f>
        <v>45279</v>
      </c>
      <c r="S113" s="30"/>
      <c r="T113" s="30">
        <f>IFERROR(IF(COUNTIF('Holiday Dates'!$A:$A,DATE($S$1,T$1,1+7*$D113)-WEEKDAY(DATE($S$1,T$1,8-$M113)))&gt;=1,IF($D113&gt;=3,DATE($S$1,T$1,1+7*($D113-1)-WEEKDAY(DATE($S$1,T$1,8-$M113))),DATE($S$1,T$1,1+7*($D113+1)-WEEKDAY(DATE($S$1,T$1,8-$M113)))),DATE($S$1,T$1,1+7*$D113)-WEEKDAY(DATE($S$1,T$1,8-$M113))),"")</f>
        <v>45307</v>
      </c>
      <c r="U113" s="30">
        <f>IFERROR(IF(COUNTIF('Holiday Dates'!$A:$A,DATE($S$1,U$1,1+7*$D113)-WEEKDAY(DATE($S$1,U$1,8-$M113)))&gt;=1,IF($D113&gt;=3,DATE($S$1,U$1,1+7*($D113-1)-WEEKDAY(DATE($S$1,U$1,8-$M113))),DATE($S$1,U$1,1+7*($D113+1)-WEEKDAY(DATE($S$1,U$1,8-$M113)))),DATE($S$1,U$1,1+7*$D113)-WEEKDAY(DATE($S$1,U$1,8-$M113))),"")</f>
        <v>45335</v>
      </c>
      <c r="V113" s="30">
        <f>IFERROR(IF(COUNTIF('Holiday Dates'!$A:$A,DATE($S$1,V$1,1+7*$D113)-WEEKDAY(DATE($S$1,V$1,8-$M113)))&gt;=1,IF($D113&gt;=3,DATE($S$1,V$1,1+7*($D113-1)-WEEKDAY(DATE($S$1,V$1,8-$M113))),DATE($S$1,V$1,1+7*($D113+1)-WEEKDAY(DATE($S$1,V$1,8-$M113)))),DATE($S$1,V$1,1+7*$D113)-WEEKDAY(DATE($S$1,V$1,8-$M113))),"")</f>
        <v>45370</v>
      </c>
      <c r="W113" s="30">
        <f>IFERROR(IF(COUNTIF('Holiday Dates'!$A:$A,DATE($S$1,W$1,1+7*$D113)-WEEKDAY(DATE($S$1,W$1,8-$M113)))&gt;=1,IF($D113&gt;=3,DATE($S$1,W$1,1+7*($D113-1)-WEEKDAY(DATE($S$1,W$1,8-$M113))),DATE($S$1,W$1,1+7*($D113+1)-WEEKDAY(DATE($S$1,W$1,8-$M113)))),DATE($S$1,W$1,1+7*$D113)-WEEKDAY(DATE($S$1,W$1,8-$M113))),"")</f>
        <v>45398</v>
      </c>
      <c r="X113" s="30">
        <f>IFERROR(IF(COUNTIF('Holiday Dates'!$A:$A,DATE($S$1,X$1,1+7*$D113)-WEEKDAY(DATE($S$1,X$1,8-$M113)))&gt;=1,IF($D113&gt;=3,DATE($S$1,X$1,1+7*($D113-1)-WEEKDAY(DATE($S$1,X$1,8-$M113))),DATE($S$1,X$1,1+7*($D113+1)-WEEKDAY(DATE($S$1,X$1,8-$M113)))),DATE($S$1,X$1,1+7*$D113)-WEEKDAY(DATE($S$1,X$1,8-$M113))),"")</f>
        <v>45433</v>
      </c>
      <c r="Y113" s="30">
        <f>IFERROR(IF(COUNTIF('Holiday Dates'!$A:$A,DATE($S$1,Y$1,1+7*$D113)-WEEKDAY(DATE($S$1,Y$1,8-$M113)))&gt;=1,IF($D113&gt;=3,DATE($S$1,Y$1,1+7*($D113-1)-WEEKDAY(DATE($S$1,Y$1,8-$M113))),DATE($S$1,Y$1,1+7*($D113+1)-WEEKDAY(DATE($S$1,Y$1,8-$M113)))),DATE($S$1,Y$1,1+7*$D113)-WEEKDAY(DATE($S$1,Y$1,8-$M113))),"")</f>
        <v>45461</v>
      </c>
      <c r="Z113" s="30">
        <f>IFERROR(IF(COUNTIF('Holiday Dates'!$A:$A,DATE($S$1,Z$1,1+7*$D113)-WEEKDAY(DATE($S$1,Z$1,8-$M113)))&gt;=1,IF($D113&gt;=3,DATE($S$1,Z$1,1+7*($D113-1)-WEEKDAY(DATE($S$1,Z$1,8-$M113))),DATE($S$1,Z$1,1+7*($D113+1)-WEEKDAY(DATE($S$1,Z$1,8-$M113)))),DATE($S$1,Z$1,1+7*$D113)-WEEKDAY(DATE($S$1,Z$1,8-$M113))),"")</f>
        <v>45489</v>
      </c>
    </row>
    <row r="114" spans="1:26" ht="15" customHeight="1" x14ac:dyDescent="0.25">
      <c r="A114" s="3">
        <v>770111</v>
      </c>
      <c r="B114" s="1" t="s">
        <v>1214</v>
      </c>
      <c r="C114" s="1" t="str">
        <f>VLOOKUP($A114,[1]Sheet_One!$B:$W,7,FALSE)</f>
        <v>ENFIELD</v>
      </c>
      <c r="D114" s="10">
        <f>IFERROR(VLOOKUP(A114,[2]Sheet1!$A:$AA,27,FALSE),"")</f>
        <v>2</v>
      </c>
      <c r="E114" s="1"/>
      <c r="F114" s="3" t="str">
        <f>VLOOKUP($A114,[1]Sheet_One!$B:$W,6,FALSE)</f>
        <v>1617 KING ST</v>
      </c>
      <c r="G114" s="3" t="str">
        <f>VLOOKUP($A114,[1]Sheet_One!$B:$W,7,FALSE)</f>
        <v>ENFIELD</v>
      </c>
      <c r="H114" s="3" t="str">
        <f>VLOOKUP($A114,[1]Sheet_One!$B:$W,8,FALSE)</f>
        <v>CT</v>
      </c>
      <c r="I114" s="3" t="str">
        <f>VLOOKUP($A114,[1]Sheet_One!$B:$W,9,FALSE)</f>
        <v>06082</v>
      </c>
      <c r="J114" s="47">
        <f>IFERROR(VLOOKUP(A114,'[3]KPI Trend by Chain - 171 or 173'!$A:$E,5,FALSE),VLOOKUP(A114,'[4]KPI Trend by Chain - 171 '!$A:$E,5,FALSE))</f>
        <v>36.6</v>
      </c>
      <c r="K114" s="4" t="str">
        <f>IFERROR(VLOOKUP(A114,'Location Substitution table'!B:D,3,FALSE),"")</f>
        <v/>
      </c>
      <c r="L114" s="9" t="str">
        <f>IFERROR(VLOOKUP($A114,[1]Sheet_One!$B:$W,5,FALSE),"")</f>
        <v>F</v>
      </c>
      <c r="M114" s="9">
        <f>IFERROR(MATCH(L114,{"U","M","T","W","R","F","S"},0),"")</f>
        <v>6</v>
      </c>
      <c r="N114" s="26">
        <f>IFERROR(IF(COUNTIF('Holiday Dates'!$A:$A,DATE($M$1,N$1,1+7*$D114)-WEEKDAY(DATE($M$1,N$1,8-$M114)))&gt;=1,IF($D114&gt;=3,DATE($M$1,N$1,1+7*($D114-1)-WEEKDAY(DATE($M$1,N$1,8-$M114))),DATE($M$1,N$1,1+7*($D114+1)-WEEKDAY(DATE($M$1,N$1,8-$M114)))),DATE($M$1,N$1,1+7*$D114)-WEEKDAY(DATE($M$1,N$1,8-$M114))),"")</f>
        <v>45149</v>
      </c>
      <c r="O114" s="26">
        <f>IFERROR(IF(COUNTIF('Holiday Dates'!$A:$A,DATE($M$1,O$1,1+7*$D114)-WEEKDAY(DATE($M$1,O$1,8-$M114)))&gt;=1,IF($D114&gt;=3,DATE($M$1,O$1,1+7*($D114-1)-WEEKDAY(DATE($M$1,O$1,8-$M114))),DATE($M$1,O$1,1+7*($D114+1)-WEEKDAY(DATE($M$1,O$1,8-$M114)))),DATE($M$1,O$1,1+7*$D114)-WEEKDAY(DATE($M$1,O$1,8-$M114))),"")</f>
        <v>45177</v>
      </c>
      <c r="P114" s="26">
        <f>IFERROR(IF(COUNTIF('Holiday Dates'!$A:$A,DATE($M$1,P$1,1+7*$D114)-WEEKDAY(DATE($M$1,P$1,8-$M114)))&gt;=1,IF($D114&gt;=3,DATE($M$1,P$1,1+7*($D114-1)-WEEKDAY(DATE($M$1,P$1,8-$M114))),DATE($M$1,P$1,1+7*($D114+1)-WEEKDAY(DATE($M$1,P$1,8-$M114)))),DATE($M$1,P$1,1+7*$D114)-WEEKDAY(DATE($M$1,P$1,8-$M114))),"")</f>
        <v>45212</v>
      </c>
      <c r="Q114" s="26">
        <f>IFERROR(IF(COUNTIF('Holiday Dates'!$A:$A,DATE($M$1,Q$1,1+7*$D114)-WEEKDAY(DATE($M$1,Q$1,8-$M114)))&gt;=1,IF($D114&gt;=3,DATE($M$1,Q$1,1+7*($D114-1)-WEEKDAY(DATE($M$1,Q$1,8-$M114))),DATE($M$1,Q$1,1+7*($D114+1)-WEEKDAY(DATE($M$1,Q$1,8-$M114)))),DATE($M$1,Q$1,1+7*$D114)-WEEKDAY(DATE($M$1,Q$1,8-$M114))),"")</f>
        <v>45247</v>
      </c>
      <c r="R114" s="26">
        <f>IFERROR(IF(COUNTIF('Holiday Dates'!$A:$A,DATE($M$1,R$1,1+7*$D114)-WEEKDAY(DATE($M$1,R$1,8-$M114)))&gt;=1,IF($D114&gt;=3,DATE($M$1,R$1,1+7*($D114-1)-WEEKDAY(DATE($M$1,R$1,8-$M114))),DATE($M$1,R$1,1+7*($D114+1)-WEEKDAY(DATE($M$1,R$1,8-$M114)))),DATE($M$1,R$1,1+7*$D114)-WEEKDAY(DATE($M$1,R$1,8-$M114))),"")</f>
        <v>45268</v>
      </c>
      <c r="S114" s="30"/>
      <c r="T114" s="30">
        <f>IFERROR(IF(COUNTIF('Holiday Dates'!$A:$A,DATE($S$1,T$1,1+7*$D114)-WEEKDAY(DATE($S$1,T$1,8-$M114)))&gt;=1,IF($D114&gt;=3,DATE($S$1,T$1,1+7*($D114-1)-WEEKDAY(DATE($S$1,T$1,8-$M114))),DATE($S$1,T$1,1+7*($D114+1)-WEEKDAY(DATE($S$1,T$1,8-$M114)))),DATE($S$1,T$1,1+7*$D114)-WEEKDAY(DATE($S$1,T$1,8-$M114))),"")</f>
        <v>45303</v>
      </c>
      <c r="U114" s="30">
        <f>IFERROR(IF(COUNTIF('Holiday Dates'!$A:$A,DATE($S$1,U$1,1+7*$D114)-WEEKDAY(DATE($S$1,U$1,8-$M114)))&gt;=1,IF($D114&gt;=3,DATE($S$1,U$1,1+7*($D114-1)-WEEKDAY(DATE($S$1,U$1,8-$M114))),DATE($S$1,U$1,1+7*($D114+1)-WEEKDAY(DATE($S$1,U$1,8-$M114)))),DATE($S$1,U$1,1+7*$D114)-WEEKDAY(DATE($S$1,U$1,8-$M114))),"")</f>
        <v>45331</v>
      </c>
      <c r="V114" s="30">
        <f>IFERROR(IF(COUNTIF('Holiday Dates'!$A:$A,DATE($S$1,V$1,1+7*$D114)-WEEKDAY(DATE($S$1,V$1,8-$M114)))&gt;=1,IF($D114&gt;=3,DATE($S$1,V$1,1+7*($D114-1)-WEEKDAY(DATE($S$1,V$1,8-$M114))),DATE($S$1,V$1,1+7*($D114+1)-WEEKDAY(DATE($S$1,V$1,8-$M114)))),DATE($S$1,V$1,1+7*$D114)-WEEKDAY(DATE($S$1,V$1,8-$M114))),"")</f>
        <v>45359</v>
      </c>
      <c r="W114" s="30">
        <f>IFERROR(IF(COUNTIF('Holiday Dates'!$A:$A,DATE($S$1,W$1,1+7*$D114)-WEEKDAY(DATE($S$1,W$1,8-$M114)))&gt;=1,IF($D114&gt;=3,DATE($S$1,W$1,1+7*($D114-1)-WEEKDAY(DATE($S$1,W$1,8-$M114))),DATE($S$1,W$1,1+7*($D114+1)-WEEKDAY(DATE($S$1,W$1,8-$M114)))),DATE($S$1,W$1,1+7*$D114)-WEEKDAY(DATE($S$1,W$1,8-$M114))),"")</f>
        <v>45401</v>
      </c>
      <c r="X114" s="30">
        <f>IFERROR(IF(COUNTIF('Holiday Dates'!$A:$A,DATE($S$1,X$1,1+7*$D114)-WEEKDAY(DATE($S$1,X$1,8-$M114)))&gt;=1,IF($D114&gt;=3,DATE($S$1,X$1,1+7*($D114-1)-WEEKDAY(DATE($S$1,X$1,8-$M114))),DATE($S$1,X$1,1+7*($D114+1)-WEEKDAY(DATE($S$1,X$1,8-$M114)))),DATE($S$1,X$1,1+7*$D114)-WEEKDAY(DATE($S$1,X$1,8-$M114))),"")</f>
        <v>45422</v>
      </c>
      <c r="Y114" s="30">
        <f>IFERROR(IF(COUNTIF('Holiday Dates'!$A:$A,DATE($S$1,Y$1,1+7*$D114)-WEEKDAY(DATE($S$1,Y$1,8-$M114)))&gt;=1,IF($D114&gt;=3,DATE($S$1,Y$1,1+7*($D114-1)-WEEKDAY(DATE($S$1,Y$1,8-$M114))),DATE($S$1,Y$1,1+7*($D114+1)-WEEKDAY(DATE($S$1,Y$1,8-$M114)))),DATE($S$1,Y$1,1+7*$D114)-WEEKDAY(DATE($S$1,Y$1,8-$M114))),"")</f>
        <v>45457</v>
      </c>
      <c r="Z114" s="30">
        <f>IFERROR(IF(COUNTIF('Holiday Dates'!$A:$A,DATE($S$1,Z$1,1+7*$D114)-WEEKDAY(DATE($S$1,Z$1,8-$M114)))&gt;=1,IF($D114&gt;=3,DATE($S$1,Z$1,1+7*($D114-1)-WEEKDAY(DATE($S$1,Z$1,8-$M114))),DATE($S$1,Z$1,1+7*($D114+1)-WEEKDAY(DATE($S$1,Z$1,8-$M114)))),DATE($S$1,Z$1,1+7*$D114)-WEEKDAY(DATE($S$1,Z$1,8-$M114))),"")</f>
        <v>45485</v>
      </c>
    </row>
    <row r="115" spans="1:26" ht="15" customHeight="1" x14ac:dyDescent="0.25">
      <c r="A115" s="3">
        <v>770112</v>
      </c>
      <c r="B115" s="1" t="s">
        <v>665</v>
      </c>
      <c r="C115" s="1" t="str">
        <f>VLOOKUP($A115,[1]Sheet_One!$B:$W,7,FALSE)</f>
        <v>FAIRFIELD</v>
      </c>
      <c r="D115" s="10">
        <v>1</v>
      </c>
      <c r="E115" s="1"/>
      <c r="F115" s="3" t="str">
        <f>VLOOKUP($A115,[1]Sheet_One!$B:$W,6,FALSE)</f>
        <v>755 MELVILLE AVE</v>
      </c>
      <c r="G115" s="3" t="str">
        <f>VLOOKUP($A115,[1]Sheet_One!$B:$W,7,FALSE)</f>
        <v>FAIRFIELD</v>
      </c>
      <c r="H115" s="3" t="str">
        <f>VLOOKUP($A115,[1]Sheet_One!$B:$W,8,FALSE)</f>
        <v>CT</v>
      </c>
      <c r="I115" s="3" t="str">
        <f>VLOOKUP($A115,[1]Sheet_One!$B:$W,9,FALSE)</f>
        <v>06430</v>
      </c>
      <c r="J115" s="47">
        <f>IFERROR(VLOOKUP(A115,'[3]KPI Trend by Chain - 171 or 173'!$A:$E,5,FALSE),VLOOKUP(A115,'[4]KPI Trend by Chain - 171 '!$A:$E,5,FALSE))</f>
        <v>262</v>
      </c>
      <c r="K115" s="4" t="str">
        <f>IFERROR(VLOOKUP(A115,'Location Substitution table'!B:D,3,FALSE),"")</f>
        <v/>
      </c>
      <c r="L115" s="9" t="str">
        <f>IFERROR(VLOOKUP($A115,[1]Sheet_One!$B:$W,5,FALSE),"")</f>
        <v>W</v>
      </c>
      <c r="M115" s="9">
        <f>IFERROR(MATCH(L115,{"U","M","T","W","R","F","S"},0),"")</f>
        <v>4</v>
      </c>
      <c r="N115" s="26">
        <f>IFERROR(IF(COUNTIF('Holiday Dates'!$A:$A,DATE($M$1,N$1,1+7*$D115)-WEEKDAY(DATE($M$1,N$1,8-$M115)))&gt;=1,IF($D115&gt;=3,DATE($M$1,N$1,1+7*($D115-1)-WEEKDAY(DATE($M$1,N$1,8-$M115))),DATE($M$1,N$1,1+7*($D115+1)-WEEKDAY(DATE($M$1,N$1,8-$M115)))),DATE($M$1,N$1,1+7*$D115)-WEEKDAY(DATE($M$1,N$1,8-$M115))),"")</f>
        <v>45140</v>
      </c>
      <c r="O115" s="26">
        <f>IFERROR(IF(COUNTIF('Holiday Dates'!$A:$A,DATE($M$1,O$1,1+7*$D115)-WEEKDAY(DATE($M$1,O$1,8-$M115)))&gt;=1,IF($D115&gt;=3,DATE($M$1,O$1,1+7*($D115-1)-WEEKDAY(DATE($M$1,O$1,8-$M115))),DATE($M$1,O$1,1+7*($D115+1)-WEEKDAY(DATE($M$1,O$1,8-$M115)))),DATE($M$1,O$1,1+7*$D115)-WEEKDAY(DATE($M$1,O$1,8-$M115))),"")</f>
        <v>45175</v>
      </c>
      <c r="P115" s="26">
        <f>IFERROR(IF(COUNTIF('Holiday Dates'!$A:$A,DATE($M$1,P$1,1+7*$D115)-WEEKDAY(DATE($M$1,P$1,8-$M115)))&gt;=1,IF($D115&gt;=3,DATE($M$1,P$1,1+7*($D115-1)-WEEKDAY(DATE($M$1,P$1,8-$M115))),DATE($M$1,P$1,1+7*($D115+1)-WEEKDAY(DATE($M$1,P$1,8-$M115)))),DATE($M$1,P$1,1+7*$D115)-WEEKDAY(DATE($M$1,P$1,8-$M115))),"")</f>
        <v>45203</v>
      </c>
      <c r="Q115" s="26">
        <f>IFERROR(IF(COUNTIF('Holiday Dates'!$A:$A,DATE($M$1,Q$1,1+7*$D115)-WEEKDAY(DATE($M$1,Q$1,8-$M115)))&gt;=1,IF($D115&gt;=3,DATE($M$1,Q$1,1+7*($D115-1)-WEEKDAY(DATE($M$1,Q$1,8-$M115))),DATE($M$1,Q$1,1+7*($D115+1)-WEEKDAY(DATE($M$1,Q$1,8-$M115)))),DATE($M$1,Q$1,1+7*$D115)-WEEKDAY(DATE($M$1,Q$1,8-$M115))),"")</f>
        <v>45231</v>
      </c>
      <c r="R115" s="26">
        <f>IFERROR(IF(COUNTIF('Holiday Dates'!$A:$A,DATE($M$1,R$1,1+7*$D115)-WEEKDAY(DATE($M$1,R$1,8-$M115)))&gt;=1,IF($D115&gt;=3,DATE($M$1,R$1,1+7*($D115-1)-WEEKDAY(DATE($M$1,R$1,8-$M115))),DATE($M$1,R$1,1+7*($D115+1)-WEEKDAY(DATE($M$1,R$1,8-$M115)))),DATE($M$1,R$1,1+7*$D115)-WEEKDAY(DATE($M$1,R$1,8-$M115))),"")</f>
        <v>45266</v>
      </c>
      <c r="S115" s="30"/>
      <c r="T115" s="30">
        <f>IFERROR(IF(COUNTIF('Holiday Dates'!$A:$A,DATE($S$1,T$1,1+7*$D115)-WEEKDAY(DATE($S$1,T$1,8-$M115)))&gt;=1,IF($D115&gt;=3,DATE($S$1,T$1,1+7*($D115-1)-WEEKDAY(DATE($S$1,T$1,8-$M115))),DATE($S$1,T$1,1+7*($D115+1)-WEEKDAY(DATE($S$1,T$1,8-$M115)))),DATE($S$1,T$1,1+7*$D115)-WEEKDAY(DATE($S$1,T$1,8-$M115))),"")</f>
        <v>45294</v>
      </c>
      <c r="U115" s="30">
        <f>IFERROR(IF(COUNTIF('Holiday Dates'!$A:$A,DATE($S$1,U$1,1+7*$D115)-WEEKDAY(DATE($S$1,U$1,8-$M115)))&gt;=1,IF($D115&gt;=3,DATE($S$1,U$1,1+7*($D115-1)-WEEKDAY(DATE($S$1,U$1,8-$M115))),DATE($S$1,U$1,1+7*($D115+1)-WEEKDAY(DATE($S$1,U$1,8-$M115)))),DATE($S$1,U$1,1+7*$D115)-WEEKDAY(DATE($S$1,U$1,8-$M115))),"")</f>
        <v>45329</v>
      </c>
      <c r="V115" s="30">
        <f>IFERROR(IF(COUNTIF('Holiday Dates'!$A:$A,DATE($S$1,V$1,1+7*$D115)-WEEKDAY(DATE($S$1,V$1,8-$M115)))&gt;=1,IF($D115&gt;=3,DATE($S$1,V$1,1+7*($D115-1)-WEEKDAY(DATE($S$1,V$1,8-$M115))),DATE($S$1,V$1,1+7*($D115+1)-WEEKDAY(DATE($S$1,V$1,8-$M115)))),DATE($S$1,V$1,1+7*$D115)-WEEKDAY(DATE($S$1,V$1,8-$M115))),"")</f>
        <v>45357</v>
      </c>
      <c r="W115" s="30">
        <f>IFERROR(IF(COUNTIF('Holiday Dates'!$A:$A,DATE($S$1,W$1,1+7*$D115)-WEEKDAY(DATE($S$1,W$1,8-$M115)))&gt;=1,IF($D115&gt;=3,DATE($S$1,W$1,1+7*($D115-1)-WEEKDAY(DATE($S$1,W$1,8-$M115))),DATE($S$1,W$1,1+7*($D115+1)-WEEKDAY(DATE($S$1,W$1,8-$M115)))),DATE($S$1,W$1,1+7*$D115)-WEEKDAY(DATE($S$1,W$1,8-$M115))),"")</f>
        <v>45385</v>
      </c>
      <c r="X115" s="30">
        <f>IFERROR(IF(COUNTIF('Holiday Dates'!$A:$A,DATE($S$1,X$1,1+7*$D115)-WEEKDAY(DATE($S$1,X$1,8-$M115)))&gt;=1,IF($D115&gt;=3,DATE($S$1,X$1,1+7*($D115-1)-WEEKDAY(DATE($S$1,X$1,8-$M115))),DATE($S$1,X$1,1+7*($D115+1)-WEEKDAY(DATE($S$1,X$1,8-$M115)))),DATE($S$1,X$1,1+7*$D115)-WEEKDAY(DATE($S$1,X$1,8-$M115))),"")</f>
        <v>45413</v>
      </c>
      <c r="Y115" s="30">
        <f>IFERROR(IF(COUNTIF('Holiday Dates'!$A:$A,DATE($S$1,Y$1,1+7*$D115)-WEEKDAY(DATE($S$1,Y$1,8-$M115)))&gt;=1,IF($D115&gt;=3,DATE($S$1,Y$1,1+7*($D115-1)-WEEKDAY(DATE($S$1,Y$1,8-$M115))),DATE($S$1,Y$1,1+7*($D115+1)-WEEKDAY(DATE($S$1,Y$1,8-$M115)))),DATE($S$1,Y$1,1+7*$D115)-WEEKDAY(DATE($S$1,Y$1,8-$M115))),"")</f>
        <v>45448</v>
      </c>
      <c r="Z115" s="30">
        <f>IFERROR(IF(COUNTIF('Holiday Dates'!$A:$A,DATE($S$1,Z$1,1+7*$D115)-WEEKDAY(DATE($S$1,Z$1,8-$M115)))&gt;=1,IF($D115&gt;=3,DATE($S$1,Z$1,1+7*($D115-1)-WEEKDAY(DATE($S$1,Z$1,8-$M115))),DATE($S$1,Z$1,1+7*($D115+1)-WEEKDAY(DATE($S$1,Z$1,8-$M115)))),DATE($S$1,Z$1,1+7*$D115)-WEEKDAY(DATE($S$1,Z$1,8-$M115))),"")</f>
        <v>45476</v>
      </c>
    </row>
    <row r="116" spans="1:26" ht="15" customHeight="1" x14ac:dyDescent="0.25">
      <c r="A116" s="3">
        <v>770113</v>
      </c>
      <c r="B116" s="1" t="s">
        <v>666</v>
      </c>
      <c r="C116" s="1" t="str">
        <f>VLOOKUP($A116,[1]Sheet_One!$B:$W,7,FALSE)</f>
        <v>FALLS VILLAGE</v>
      </c>
      <c r="D116" s="10">
        <f>IFERROR(VLOOKUP(A116,[2]Sheet1!$A:$AA,27,FALSE),"")</f>
        <v>4</v>
      </c>
      <c r="E116" s="1"/>
      <c r="F116" s="3" t="str">
        <f>VLOOKUP($A116,[1]Sheet_One!$B:$W,6,FALSE)</f>
        <v>246 WARREN TURNPIKE RD</v>
      </c>
      <c r="G116" s="3" t="str">
        <f>VLOOKUP($A116,[1]Sheet_One!$B:$W,7,FALSE)</f>
        <v>FALLS VILLAGE</v>
      </c>
      <c r="H116" s="3" t="str">
        <f>VLOOKUP($A116,[1]Sheet_One!$B:$W,8,FALSE)</f>
        <v>CT</v>
      </c>
      <c r="I116" s="3" t="str">
        <f>VLOOKUP($A116,[1]Sheet_One!$B:$W,9,FALSE)</f>
        <v>06031</v>
      </c>
      <c r="J116" s="47">
        <f>IFERROR(VLOOKUP(A116,'[3]KPI Trend by Chain - 171 or 173'!$A:$E,5,FALSE),VLOOKUP(A116,'[4]KPI Trend by Chain - 171 '!$A:$E,5,FALSE))</f>
        <v>13.6</v>
      </c>
      <c r="K116" s="4" t="str">
        <f>IFERROR(VLOOKUP(A116,'Location Substitution table'!B:D,3,FALSE),"")</f>
        <v/>
      </c>
      <c r="L116" s="9" t="str">
        <f>IFERROR(VLOOKUP($A116,[1]Sheet_One!$B:$W,5,FALSE),"")</f>
        <v>W</v>
      </c>
      <c r="M116" s="9">
        <f>IFERROR(MATCH(L116,{"U","M","T","W","R","F","S"},0),"")</f>
        <v>4</v>
      </c>
      <c r="N116" s="26">
        <f>IFERROR(IF(COUNTIF('Holiday Dates'!$A:$A,DATE($M$1,N$1,1+7*$D116)-WEEKDAY(DATE($M$1,N$1,8-$M116)))&gt;=1,IF($D116&gt;=3,DATE($M$1,N$1,1+7*($D116-1)-WEEKDAY(DATE($M$1,N$1,8-$M116))),DATE($M$1,N$1,1+7*($D116+1)-WEEKDAY(DATE($M$1,N$1,8-$M116)))),DATE($M$1,N$1,1+7*$D116)-WEEKDAY(DATE($M$1,N$1,8-$M116))),"")</f>
        <v>45161</v>
      </c>
      <c r="O116" s="26">
        <f>IFERROR(IF(COUNTIF('Holiday Dates'!$A:$A,DATE($M$1,O$1,1+7*$D116)-WEEKDAY(DATE($M$1,O$1,8-$M116)))&gt;=1,IF($D116&gt;=3,DATE($M$1,O$1,1+7*($D116-1)-WEEKDAY(DATE($M$1,O$1,8-$M116))),DATE($M$1,O$1,1+7*($D116+1)-WEEKDAY(DATE($M$1,O$1,8-$M116)))),DATE($M$1,O$1,1+7*$D116)-WEEKDAY(DATE($M$1,O$1,8-$M116))),"")</f>
        <v>45196</v>
      </c>
      <c r="P116" s="26">
        <f>IFERROR(IF(COUNTIF('Holiday Dates'!$A:$A,DATE($M$1,P$1,1+7*$D116)-WEEKDAY(DATE($M$1,P$1,8-$M116)))&gt;=1,IF($D116&gt;=3,DATE($M$1,P$1,1+7*($D116-1)-WEEKDAY(DATE($M$1,P$1,8-$M116))),DATE($M$1,P$1,1+7*($D116+1)-WEEKDAY(DATE($M$1,P$1,8-$M116)))),DATE($M$1,P$1,1+7*$D116)-WEEKDAY(DATE($M$1,P$1,8-$M116))),"")</f>
        <v>45224</v>
      </c>
      <c r="Q116" s="26">
        <f>IFERROR(IF(COUNTIF('Holiday Dates'!$A:$A,DATE($M$1,Q$1,1+7*$D116)-WEEKDAY(DATE($M$1,Q$1,8-$M116)))&gt;=1,IF($D116&gt;=3,DATE($M$1,Q$1,1+7*($D116-1)-WEEKDAY(DATE($M$1,Q$1,8-$M116))),DATE($M$1,Q$1,1+7*($D116+1)-WEEKDAY(DATE($M$1,Q$1,8-$M116)))),DATE($M$1,Q$1,1+7*$D116)-WEEKDAY(DATE($M$1,Q$1,8-$M116))),"")</f>
        <v>45245</v>
      </c>
      <c r="R116" s="26">
        <f>IFERROR(IF(COUNTIF('Holiday Dates'!$A:$A,DATE($M$1,R$1,1+7*$D116)-WEEKDAY(DATE($M$1,R$1,8-$M116)))&gt;=1,IF($D116&gt;=3,DATE($M$1,R$1,1+7*($D116-1)-WEEKDAY(DATE($M$1,R$1,8-$M116))),DATE($M$1,R$1,1+7*($D116+1)-WEEKDAY(DATE($M$1,R$1,8-$M116)))),DATE($M$1,R$1,1+7*$D116)-WEEKDAY(DATE($M$1,R$1,8-$M116))),"")</f>
        <v>45280</v>
      </c>
      <c r="S116" s="30"/>
      <c r="T116" s="30">
        <f>IFERROR(IF(COUNTIF('Holiday Dates'!$A:$A,DATE($S$1,T$1,1+7*$D116)-WEEKDAY(DATE($S$1,T$1,8-$M116)))&gt;=1,IF($D116&gt;=3,DATE($S$1,T$1,1+7*($D116-1)-WEEKDAY(DATE($S$1,T$1,8-$M116))),DATE($S$1,T$1,1+7*($D116+1)-WEEKDAY(DATE($S$1,T$1,8-$M116)))),DATE($S$1,T$1,1+7*$D116)-WEEKDAY(DATE($S$1,T$1,8-$M116))),"")</f>
        <v>45315</v>
      </c>
      <c r="U116" s="30">
        <f>IFERROR(IF(COUNTIF('Holiday Dates'!$A:$A,DATE($S$1,U$1,1+7*$D116)-WEEKDAY(DATE($S$1,U$1,8-$M116)))&gt;=1,IF($D116&gt;=3,DATE($S$1,U$1,1+7*($D116-1)-WEEKDAY(DATE($S$1,U$1,8-$M116))),DATE($S$1,U$1,1+7*($D116+1)-WEEKDAY(DATE($S$1,U$1,8-$M116)))),DATE($S$1,U$1,1+7*$D116)-WEEKDAY(DATE($S$1,U$1,8-$M116))),"")</f>
        <v>45350</v>
      </c>
      <c r="V116" s="30">
        <f>IFERROR(IF(COUNTIF('Holiday Dates'!$A:$A,DATE($S$1,V$1,1+7*$D116)-WEEKDAY(DATE($S$1,V$1,8-$M116)))&gt;=1,IF($D116&gt;=3,DATE($S$1,V$1,1+7*($D116-1)-WEEKDAY(DATE($S$1,V$1,8-$M116))),DATE($S$1,V$1,1+7*($D116+1)-WEEKDAY(DATE($S$1,V$1,8-$M116)))),DATE($S$1,V$1,1+7*$D116)-WEEKDAY(DATE($S$1,V$1,8-$M116))),"")</f>
        <v>45378</v>
      </c>
      <c r="W116" s="30">
        <f>IFERROR(IF(COUNTIF('Holiday Dates'!$A:$A,DATE($S$1,W$1,1+7*$D116)-WEEKDAY(DATE($S$1,W$1,8-$M116)))&gt;=1,IF($D116&gt;=3,DATE($S$1,W$1,1+7*($D116-1)-WEEKDAY(DATE($S$1,W$1,8-$M116))),DATE($S$1,W$1,1+7*($D116+1)-WEEKDAY(DATE($S$1,W$1,8-$M116)))),DATE($S$1,W$1,1+7*$D116)-WEEKDAY(DATE($S$1,W$1,8-$M116))),"")</f>
        <v>45406</v>
      </c>
      <c r="X116" s="30">
        <f>IFERROR(IF(COUNTIF('Holiday Dates'!$A:$A,DATE($S$1,X$1,1+7*$D116)-WEEKDAY(DATE($S$1,X$1,8-$M116)))&gt;=1,IF($D116&gt;=3,DATE($S$1,X$1,1+7*($D116-1)-WEEKDAY(DATE($S$1,X$1,8-$M116))),DATE($S$1,X$1,1+7*($D116+1)-WEEKDAY(DATE($S$1,X$1,8-$M116)))),DATE($S$1,X$1,1+7*$D116)-WEEKDAY(DATE($S$1,X$1,8-$M116))),"")</f>
        <v>45434</v>
      </c>
      <c r="Y116" s="30">
        <f>IFERROR(IF(COUNTIF('Holiday Dates'!$A:$A,DATE($S$1,Y$1,1+7*$D116)-WEEKDAY(DATE($S$1,Y$1,8-$M116)))&gt;=1,IF($D116&gt;=3,DATE($S$1,Y$1,1+7*($D116-1)-WEEKDAY(DATE($S$1,Y$1,8-$M116))),DATE($S$1,Y$1,1+7*($D116+1)-WEEKDAY(DATE($S$1,Y$1,8-$M116)))),DATE($S$1,Y$1,1+7*$D116)-WEEKDAY(DATE($S$1,Y$1,8-$M116))),"")</f>
        <v>45469</v>
      </c>
      <c r="Z116" s="30">
        <f>IFERROR(IF(COUNTIF('Holiday Dates'!$A:$A,DATE($S$1,Z$1,1+7*$D116)-WEEKDAY(DATE($S$1,Z$1,8-$M116)))&gt;=1,IF($D116&gt;=3,DATE($S$1,Z$1,1+7*($D116-1)-WEEKDAY(DATE($S$1,Z$1,8-$M116))),DATE($S$1,Z$1,1+7*($D116+1)-WEEKDAY(DATE($S$1,Z$1,8-$M116)))),DATE($S$1,Z$1,1+7*$D116)-WEEKDAY(DATE($S$1,Z$1,8-$M116))),"")</f>
        <v>45497</v>
      </c>
    </row>
    <row r="117" spans="1:26" ht="15" customHeight="1" x14ac:dyDescent="0.25">
      <c r="A117" s="3">
        <v>770114</v>
      </c>
      <c r="B117" s="1" t="s">
        <v>1441</v>
      </c>
      <c r="C117" s="1" t="str">
        <f>VLOOKUP($A117,[1]Sheet_One!$B:$W,7,FALSE)</f>
        <v>FARMINGTON</v>
      </c>
      <c r="D117" s="10">
        <f>IFERROR(VLOOKUP(A117,[2]Sheet1!$A:$AA,27,FALSE),"")</f>
        <v>4</v>
      </c>
      <c r="E117" s="1"/>
      <c r="F117" s="3" t="str">
        <f>VLOOKUP($A117,[1]Sheet_One!$B:$W,6,FALSE)</f>
        <v>20 WOLF PIT RD</v>
      </c>
      <c r="G117" s="3" t="str">
        <f>VLOOKUP($A117,[1]Sheet_One!$B:$W,7,FALSE)</f>
        <v>FARMINGTON</v>
      </c>
      <c r="H117" s="3" t="str">
        <f>VLOOKUP($A117,[1]Sheet_One!$B:$W,8,FALSE)</f>
        <v>CT</v>
      </c>
      <c r="I117" s="3" t="str">
        <f>VLOOKUP($A117,[1]Sheet_One!$B:$W,9,FALSE)</f>
        <v>06032</v>
      </c>
      <c r="J117" s="47">
        <f>IFERROR(VLOOKUP(A117,'[3]KPI Trend by Chain - 171 or 173'!$A:$E,5,FALSE),VLOOKUP(A117,'[4]KPI Trend by Chain - 171 '!$A:$E,5,FALSE))</f>
        <v>63</v>
      </c>
      <c r="K117" s="4" t="str">
        <f>IFERROR(VLOOKUP(A117,'Location Substitution table'!B:D,3,FALSE),"")</f>
        <v/>
      </c>
      <c r="L117" s="9" t="str">
        <f>IFERROR(VLOOKUP($A117,[1]Sheet_One!$B:$W,5,FALSE),"")</f>
        <v>W</v>
      </c>
      <c r="M117" s="9">
        <f>IFERROR(MATCH(L117,{"U","M","T","W","R","F","S"},0),"")</f>
        <v>4</v>
      </c>
      <c r="N117" s="26">
        <f>IFERROR(IF(COUNTIF('Holiday Dates'!$A:$A,DATE($M$1,N$1,1+7*$D117)-WEEKDAY(DATE($M$1,N$1,8-$M117)))&gt;=1,IF($D117&gt;=3,DATE($M$1,N$1,1+7*($D117-1)-WEEKDAY(DATE($M$1,N$1,8-$M117))),DATE($M$1,N$1,1+7*($D117+1)-WEEKDAY(DATE($M$1,N$1,8-$M117)))),DATE($M$1,N$1,1+7*$D117)-WEEKDAY(DATE($M$1,N$1,8-$M117))),"")</f>
        <v>45161</v>
      </c>
      <c r="O117" s="26">
        <f>IFERROR(IF(COUNTIF('Holiday Dates'!$A:$A,DATE($M$1,O$1,1+7*$D117)-WEEKDAY(DATE($M$1,O$1,8-$M117)))&gt;=1,IF($D117&gt;=3,DATE($M$1,O$1,1+7*($D117-1)-WEEKDAY(DATE($M$1,O$1,8-$M117))),DATE($M$1,O$1,1+7*($D117+1)-WEEKDAY(DATE($M$1,O$1,8-$M117)))),DATE($M$1,O$1,1+7*$D117)-WEEKDAY(DATE($M$1,O$1,8-$M117))),"")</f>
        <v>45196</v>
      </c>
      <c r="P117" s="26">
        <f>IFERROR(IF(COUNTIF('Holiday Dates'!$A:$A,DATE($M$1,P$1,1+7*$D117)-WEEKDAY(DATE($M$1,P$1,8-$M117)))&gt;=1,IF($D117&gt;=3,DATE($M$1,P$1,1+7*($D117-1)-WEEKDAY(DATE($M$1,P$1,8-$M117))),DATE($M$1,P$1,1+7*($D117+1)-WEEKDAY(DATE($M$1,P$1,8-$M117)))),DATE($M$1,P$1,1+7*$D117)-WEEKDAY(DATE($M$1,P$1,8-$M117))),"")</f>
        <v>45224</v>
      </c>
      <c r="Q117" s="26">
        <f>IFERROR(IF(COUNTIF('Holiday Dates'!$A:$A,DATE($M$1,Q$1,1+7*$D117)-WEEKDAY(DATE($M$1,Q$1,8-$M117)))&gt;=1,IF($D117&gt;=3,DATE($M$1,Q$1,1+7*($D117-1)-WEEKDAY(DATE($M$1,Q$1,8-$M117))),DATE($M$1,Q$1,1+7*($D117+1)-WEEKDAY(DATE($M$1,Q$1,8-$M117)))),DATE($M$1,Q$1,1+7*$D117)-WEEKDAY(DATE($M$1,Q$1,8-$M117))),"")</f>
        <v>45245</v>
      </c>
      <c r="R117" s="26">
        <f>IFERROR(IF(COUNTIF('Holiday Dates'!$A:$A,DATE($M$1,R$1,1+7*$D117)-WEEKDAY(DATE($M$1,R$1,8-$M117)))&gt;=1,IF($D117&gt;=3,DATE($M$1,R$1,1+7*($D117-1)-WEEKDAY(DATE($M$1,R$1,8-$M117))),DATE($M$1,R$1,1+7*($D117+1)-WEEKDAY(DATE($M$1,R$1,8-$M117)))),DATE($M$1,R$1,1+7*$D117)-WEEKDAY(DATE($M$1,R$1,8-$M117))),"")</f>
        <v>45280</v>
      </c>
      <c r="S117" s="30"/>
      <c r="T117" s="30">
        <f>IFERROR(IF(COUNTIF('Holiday Dates'!$A:$A,DATE($S$1,T$1,1+7*$D117)-WEEKDAY(DATE($S$1,T$1,8-$M117)))&gt;=1,IF($D117&gt;=3,DATE($S$1,T$1,1+7*($D117-1)-WEEKDAY(DATE($S$1,T$1,8-$M117))),DATE($S$1,T$1,1+7*($D117+1)-WEEKDAY(DATE($S$1,T$1,8-$M117)))),DATE($S$1,T$1,1+7*$D117)-WEEKDAY(DATE($S$1,T$1,8-$M117))),"")</f>
        <v>45315</v>
      </c>
      <c r="U117" s="30">
        <f>IFERROR(IF(COUNTIF('Holiday Dates'!$A:$A,DATE($S$1,U$1,1+7*$D117)-WEEKDAY(DATE($S$1,U$1,8-$M117)))&gt;=1,IF($D117&gt;=3,DATE($S$1,U$1,1+7*($D117-1)-WEEKDAY(DATE($S$1,U$1,8-$M117))),DATE($S$1,U$1,1+7*($D117+1)-WEEKDAY(DATE($S$1,U$1,8-$M117)))),DATE($S$1,U$1,1+7*$D117)-WEEKDAY(DATE($S$1,U$1,8-$M117))),"")</f>
        <v>45350</v>
      </c>
      <c r="V117" s="30">
        <f>IFERROR(IF(COUNTIF('Holiday Dates'!$A:$A,DATE($S$1,V$1,1+7*$D117)-WEEKDAY(DATE($S$1,V$1,8-$M117)))&gt;=1,IF($D117&gt;=3,DATE($S$1,V$1,1+7*($D117-1)-WEEKDAY(DATE($S$1,V$1,8-$M117))),DATE($S$1,V$1,1+7*($D117+1)-WEEKDAY(DATE($S$1,V$1,8-$M117)))),DATE($S$1,V$1,1+7*$D117)-WEEKDAY(DATE($S$1,V$1,8-$M117))),"")</f>
        <v>45378</v>
      </c>
      <c r="W117" s="30">
        <f>IFERROR(IF(COUNTIF('Holiday Dates'!$A:$A,DATE($S$1,W$1,1+7*$D117)-WEEKDAY(DATE($S$1,W$1,8-$M117)))&gt;=1,IF($D117&gt;=3,DATE($S$1,W$1,1+7*($D117-1)-WEEKDAY(DATE($S$1,W$1,8-$M117))),DATE($S$1,W$1,1+7*($D117+1)-WEEKDAY(DATE($S$1,W$1,8-$M117)))),DATE($S$1,W$1,1+7*$D117)-WEEKDAY(DATE($S$1,W$1,8-$M117))),"")</f>
        <v>45406</v>
      </c>
      <c r="X117" s="30">
        <f>IFERROR(IF(COUNTIF('Holiday Dates'!$A:$A,DATE($S$1,X$1,1+7*$D117)-WEEKDAY(DATE($S$1,X$1,8-$M117)))&gt;=1,IF($D117&gt;=3,DATE($S$1,X$1,1+7*($D117-1)-WEEKDAY(DATE($S$1,X$1,8-$M117))),DATE($S$1,X$1,1+7*($D117+1)-WEEKDAY(DATE($S$1,X$1,8-$M117)))),DATE($S$1,X$1,1+7*$D117)-WEEKDAY(DATE($S$1,X$1,8-$M117))),"")</f>
        <v>45434</v>
      </c>
      <c r="Y117" s="30">
        <f>IFERROR(IF(COUNTIF('Holiday Dates'!$A:$A,DATE($S$1,Y$1,1+7*$D117)-WEEKDAY(DATE($S$1,Y$1,8-$M117)))&gt;=1,IF($D117&gt;=3,DATE($S$1,Y$1,1+7*($D117-1)-WEEKDAY(DATE($S$1,Y$1,8-$M117))),DATE($S$1,Y$1,1+7*($D117+1)-WEEKDAY(DATE($S$1,Y$1,8-$M117)))),DATE($S$1,Y$1,1+7*$D117)-WEEKDAY(DATE($S$1,Y$1,8-$M117))),"")</f>
        <v>45469</v>
      </c>
      <c r="Z117" s="30">
        <f>IFERROR(IF(COUNTIF('Holiday Dates'!$A:$A,DATE($S$1,Z$1,1+7*$D117)-WEEKDAY(DATE($S$1,Z$1,8-$M117)))&gt;=1,IF($D117&gt;=3,DATE($S$1,Z$1,1+7*($D117-1)-WEEKDAY(DATE($S$1,Z$1,8-$M117))),DATE($S$1,Z$1,1+7*($D117+1)-WEEKDAY(DATE($S$1,Z$1,8-$M117)))),DATE($S$1,Z$1,1+7*$D117)-WEEKDAY(DATE($S$1,Z$1,8-$M117))),"")</f>
        <v>45497</v>
      </c>
    </row>
    <row r="118" spans="1:26" ht="15" customHeight="1" x14ac:dyDescent="0.25">
      <c r="A118" s="3">
        <v>770115</v>
      </c>
      <c r="B118" s="1" t="s">
        <v>1579</v>
      </c>
      <c r="C118" s="1" t="str">
        <f>VLOOKUP($A118,[1]Sheet_One!$B:$W,7,FALSE)</f>
        <v>FARMINGTON</v>
      </c>
      <c r="D118" s="10">
        <f>IFERROR(VLOOKUP(A118,[2]Sheet1!$A:$AA,27,FALSE),"")</f>
        <v>3</v>
      </c>
      <c r="E118" s="1"/>
      <c r="F118" s="3" t="str">
        <f>VLOOKUP($A118,[1]Sheet_One!$B:$W,6,FALSE)</f>
        <v>50 JUDSON LN</v>
      </c>
      <c r="G118" s="3" t="str">
        <f>VLOOKUP($A118,[1]Sheet_One!$B:$W,7,FALSE)</f>
        <v>FARMINGTON</v>
      </c>
      <c r="H118" s="3" t="str">
        <f>VLOOKUP($A118,[1]Sheet_One!$B:$W,8,FALSE)</f>
        <v>CT</v>
      </c>
      <c r="I118" s="3" t="str">
        <f>VLOOKUP($A118,[1]Sheet_One!$B:$W,9,FALSE)</f>
        <v>06032</v>
      </c>
      <c r="J118" s="47">
        <f>IFERROR(VLOOKUP(A118,'[3]KPI Trend by Chain - 171 or 173'!$A:$E,5,FALSE),VLOOKUP(A118,'[4]KPI Trend by Chain - 171 '!$A:$E,5,FALSE))</f>
        <v>29</v>
      </c>
      <c r="K118" s="4" t="str">
        <f>IFERROR(VLOOKUP(A118,'Location Substitution table'!B:D,3,FALSE),"")</f>
        <v/>
      </c>
      <c r="L118" s="9" t="str">
        <f>IFERROR(VLOOKUP($A118,[1]Sheet_One!$B:$W,5,FALSE),"")</f>
        <v>F</v>
      </c>
      <c r="M118" s="9">
        <f>IFERROR(MATCH(L118,{"U","M","T","W","R","F","S"},0),"")</f>
        <v>6</v>
      </c>
      <c r="N118" s="26">
        <f>IFERROR(IF(COUNTIF('Holiday Dates'!$A:$A,DATE($M$1,N$1,1+7*$D118)-WEEKDAY(DATE($M$1,N$1,8-$M118)))&gt;=1,IF($D118&gt;=3,DATE($M$1,N$1,1+7*($D118-1)-WEEKDAY(DATE($M$1,N$1,8-$M118))),DATE($M$1,N$1,1+7*($D118+1)-WEEKDAY(DATE($M$1,N$1,8-$M118)))),DATE($M$1,N$1,1+7*$D118)-WEEKDAY(DATE($M$1,N$1,8-$M118))),"")</f>
        <v>45156</v>
      </c>
      <c r="O118" s="26">
        <f>IFERROR(IF(COUNTIF('Holiday Dates'!$A:$A,DATE($M$1,O$1,1+7*$D118)-WEEKDAY(DATE($M$1,O$1,8-$M118)))&gt;=1,IF($D118&gt;=3,DATE($M$1,O$1,1+7*($D118-1)-WEEKDAY(DATE($M$1,O$1,8-$M118))),DATE($M$1,O$1,1+7*($D118+1)-WEEKDAY(DATE($M$1,O$1,8-$M118)))),DATE($M$1,O$1,1+7*$D118)-WEEKDAY(DATE($M$1,O$1,8-$M118))),"")</f>
        <v>45177</v>
      </c>
      <c r="P118" s="26">
        <f>IFERROR(IF(COUNTIF('Holiday Dates'!$A:$A,DATE($M$1,P$1,1+7*$D118)-WEEKDAY(DATE($M$1,P$1,8-$M118)))&gt;=1,IF($D118&gt;=3,DATE($M$1,P$1,1+7*($D118-1)-WEEKDAY(DATE($M$1,P$1,8-$M118))),DATE($M$1,P$1,1+7*($D118+1)-WEEKDAY(DATE($M$1,P$1,8-$M118)))),DATE($M$1,P$1,1+7*$D118)-WEEKDAY(DATE($M$1,P$1,8-$M118))),"")</f>
        <v>45219</v>
      </c>
      <c r="Q118" s="26">
        <f>IFERROR(IF(COUNTIF('Holiday Dates'!$A:$A,DATE($M$1,Q$1,1+7*$D118)-WEEKDAY(DATE($M$1,Q$1,8-$M118)))&gt;=1,IF($D118&gt;=3,DATE($M$1,Q$1,1+7*($D118-1)-WEEKDAY(DATE($M$1,Q$1,8-$M118))),DATE($M$1,Q$1,1+7*($D118+1)-WEEKDAY(DATE($M$1,Q$1,8-$M118)))),DATE($M$1,Q$1,1+7*$D118)-WEEKDAY(DATE($M$1,Q$1,8-$M118))),"")</f>
        <v>45247</v>
      </c>
      <c r="R118" s="26">
        <f>IFERROR(IF(COUNTIF('Holiday Dates'!$A:$A,DATE($M$1,R$1,1+7*$D118)-WEEKDAY(DATE($M$1,R$1,8-$M118)))&gt;=1,IF($D118&gt;=3,DATE($M$1,R$1,1+7*($D118-1)-WEEKDAY(DATE($M$1,R$1,8-$M118))),DATE($M$1,R$1,1+7*($D118+1)-WEEKDAY(DATE($M$1,R$1,8-$M118)))),DATE($M$1,R$1,1+7*$D118)-WEEKDAY(DATE($M$1,R$1,8-$M118))),"")</f>
        <v>45275</v>
      </c>
      <c r="S118" s="30"/>
      <c r="T118" s="30">
        <f>IFERROR(IF(COUNTIF('Holiday Dates'!$A:$A,DATE($S$1,T$1,1+7*$D118)-WEEKDAY(DATE($S$1,T$1,8-$M118)))&gt;=1,IF($D118&gt;=3,DATE($S$1,T$1,1+7*($D118-1)-WEEKDAY(DATE($S$1,T$1,8-$M118))),DATE($S$1,T$1,1+7*($D118+1)-WEEKDAY(DATE($S$1,T$1,8-$M118)))),DATE($S$1,T$1,1+7*$D118)-WEEKDAY(DATE($S$1,T$1,8-$M118))),"")</f>
        <v>45310</v>
      </c>
      <c r="U118" s="30">
        <f>IFERROR(IF(COUNTIF('Holiday Dates'!$A:$A,DATE($S$1,U$1,1+7*$D118)-WEEKDAY(DATE($S$1,U$1,8-$M118)))&gt;=1,IF($D118&gt;=3,DATE($S$1,U$1,1+7*($D118-1)-WEEKDAY(DATE($S$1,U$1,8-$M118))),DATE($S$1,U$1,1+7*($D118+1)-WEEKDAY(DATE($S$1,U$1,8-$M118)))),DATE($S$1,U$1,1+7*$D118)-WEEKDAY(DATE($S$1,U$1,8-$M118))),"")</f>
        <v>45338</v>
      </c>
      <c r="V118" s="30">
        <f>IFERROR(IF(COUNTIF('Holiday Dates'!$A:$A,DATE($S$1,V$1,1+7*$D118)-WEEKDAY(DATE($S$1,V$1,8-$M118)))&gt;=1,IF($D118&gt;=3,DATE($S$1,V$1,1+7*($D118-1)-WEEKDAY(DATE($S$1,V$1,8-$M118))),DATE($S$1,V$1,1+7*($D118+1)-WEEKDAY(DATE($S$1,V$1,8-$M118)))),DATE($S$1,V$1,1+7*$D118)-WEEKDAY(DATE($S$1,V$1,8-$M118))),"")</f>
        <v>45366</v>
      </c>
      <c r="W118" s="30">
        <f>IFERROR(IF(COUNTIF('Holiday Dates'!$A:$A,DATE($S$1,W$1,1+7*$D118)-WEEKDAY(DATE($S$1,W$1,8-$M118)))&gt;=1,IF($D118&gt;=3,DATE($S$1,W$1,1+7*($D118-1)-WEEKDAY(DATE($S$1,W$1,8-$M118))),DATE($S$1,W$1,1+7*($D118+1)-WEEKDAY(DATE($S$1,W$1,8-$M118)))),DATE($S$1,W$1,1+7*$D118)-WEEKDAY(DATE($S$1,W$1,8-$M118))),"")</f>
        <v>45401</v>
      </c>
      <c r="X118" s="30">
        <f>IFERROR(IF(COUNTIF('Holiday Dates'!$A:$A,DATE($S$1,X$1,1+7*$D118)-WEEKDAY(DATE($S$1,X$1,8-$M118)))&gt;=1,IF($D118&gt;=3,DATE($S$1,X$1,1+7*($D118-1)-WEEKDAY(DATE($S$1,X$1,8-$M118))),DATE($S$1,X$1,1+7*($D118+1)-WEEKDAY(DATE($S$1,X$1,8-$M118)))),DATE($S$1,X$1,1+7*$D118)-WEEKDAY(DATE($S$1,X$1,8-$M118))),"")</f>
        <v>45429</v>
      </c>
      <c r="Y118" s="30">
        <f>IFERROR(IF(COUNTIF('Holiday Dates'!$A:$A,DATE($S$1,Y$1,1+7*$D118)-WEEKDAY(DATE($S$1,Y$1,8-$M118)))&gt;=1,IF($D118&gt;=3,DATE($S$1,Y$1,1+7*($D118-1)-WEEKDAY(DATE($S$1,Y$1,8-$M118))),DATE($S$1,Y$1,1+7*($D118+1)-WEEKDAY(DATE($S$1,Y$1,8-$M118)))),DATE($S$1,Y$1,1+7*$D118)-WEEKDAY(DATE($S$1,Y$1,8-$M118))),"")</f>
        <v>45464</v>
      </c>
      <c r="Z118" s="30">
        <f>IFERROR(IF(COUNTIF('Holiday Dates'!$A:$A,DATE($S$1,Z$1,1+7*$D118)-WEEKDAY(DATE($S$1,Z$1,8-$M118)))&gt;=1,IF($D118&gt;=3,DATE($S$1,Z$1,1+7*($D118-1)-WEEKDAY(DATE($S$1,Z$1,8-$M118))),DATE($S$1,Z$1,1+7*($D118+1)-WEEKDAY(DATE($S$1,Z$1,8-$M118)))),DATE($S$1,Z$1,1+7*$D118)-WEEKDAY(DATE($S$1,Z$1,8-$M118))),"")</f>
        <v>45492</v>
      </c>
    </row>
    <row r="119" spans="1:26" ht="15" customHeight="1" x14ac:dyDescent="0.25">
      <c r="A119" s="3">
        <v>770116</v>
      </c>
      <c r="B119" s="1" t="s">
        <v>1654</v>
      </c>
      <c r="C119" s="1" t="str">
        <f>VLOOKUP($A119,[1]Sheet_One!$B:$W,7,FALSE)</f>
        <v>GLASTONBURY</v>
      </c>
      <c r="D119" s="10">
        <f>IFERROR(VLOOKUP(A119,[2]Sheet1!$A:$AA,27,FALSE),"")</f>
        <v>4</v>
      </c>
      <c r="F119" s="3" t="str">
        <f>VLOOKUP($A119,[1]Sheet_One!$B:$W,6,FALSE)</f>
        <v>1029 NEIPSIC ROAD</v>
      </c>
      <c r="G119" s="3" t="str">
        <f>VLOOKUP($A119,[1]Sheet_One!$B:$W,7,FALSE)</f>
        <v>GLASTONBURY</v>
      </c>
      <c r="H119" s="3" t="str">
        <f>VLOOKUP($A119,[1]Sheet_One!$B:$W,8,FALSE)</f>
        <v>CT</v>
      </c>
      <c r="I119" s="3" t="str">
        <f>VLOOKUP($A119,[1]Sheet_One!$B:$W,9,FALSE)</f>
        <v>06033</v>
      </c>
      <c r="J119" s="47">
        <f>IFERROR(VLOOKUP(A119,'[3]KPI Trend by Chain - 171 or 173'!$A:$E,5,FALSE),VLOOKUP(A119,'[4]KPI Trend by Chain - 171 '!$A:$E,5,FALSE))</f>
        <v>31.75</v>
      </c>
      <c r="K119" s="4">
        <f>IFERROR(VLOOKUP(A119,'Location Substitution table'!B:D,3,FALSE),"")</f>
        <v>260210</v>
      </c>
      <c r="L119" s="40" t="str">
        <f>IFERROR(VLOOKUP($A119,[1]Sheet_One!$B:$W,5,FALSE),"")</f>
        <v>W</v>
      </c>
      <c r="M119" s="9">
        <f>IFERROR(MATCH(L119,{"U","M","T","W","R","F","S"},0),"")</f>
        <v>4</v>
      </c>
      <c r="N119" s="26">
        <f>IFERROR(IF(COUNTIF('Holiday Dates'!$A:$A,DATE($M$1,N$1,1+7*$D119)-WEEKDAY(DATE($M$1,N$1,8-$M119)))&gt;=1,IF($D119&gt;=3,DATE($M$1,N$1,1+7*($D119-1)-WEEKDAY(DATE($M$1,N$1,8-$M119))),DATE($M$1,N$1,1+7*($D119+1)-WEEKDAY(DATE($M$1,N$1,8-$M119)))),DATE($M$1,N$1,1+7*$D119)-WEEKDAY(DATE($M$1,N$1,8-$M119))),"")</f>
        <v>45161</v>
      </c>
      <c r="O119" s="26">
        <f>IFERROR(IF(COUNTIF('Holiday Dates'!$A:$A,DATE($M$1,O$1,1+7*$D119)-WEEKDAY(DATE($M$1,O$1,8-$M119)))&gt;=1,IF($D119&gt;=3,DATE($M$1,O$1,1+7*($D119-1)-WEEKDAY(DATE($M$1,O$1,8-$M119))),DATE($M$1,O$1,1+7*($D119+1)-WEEKDAY(DATE($M$1,O$1,8-$M119)))),DATE($M$1,O$1,1+7*$D119)-WEEKDAY(DATE($M$1,O$1,8-$M119))),"")</f>
        <v>45196</v>
      </c>
      <c r="P119" s="26">
        <f>IFERROR(IF(COUNTIF('Holiday Dates'!$A:$A,DATE($M$1,P$1,1+7*$D119)-WEEKDAY(DATE($M$1,P$1,8-$M119)))&gt;=1,IF($D119&gt;=3,DATE($M$1,P$1,1+7*($D119-1)-WEEKDAY(DATE($M$1,P$1,8-$M119))),DATE($M$1,P$1,1+7*($D119+1)-WEEKDAY(DATE($M$1,P$1,8-$M119)))),DATE($M$1,P$1,1+7*$D119)-WEEKDAY(DATE($M$1,P$1,8-$M119))),"")</f>
        <v>45224</v>
      </c>
      <c r="Q119" s="26">
        <f>IFERROR(IF(COUNTIF('Holiday Dates'!$A:$A,DATE($M$1,Q$1,1+7*$D119)-WEEKDAY(DATE($M$1,Q$1,8-$M119)))&gt;=1,IF($D119&gt;=3,DATE($M$1,Q$1,1+7*($D119-1)-WEEKDAY(DATE($M$1,Q$1,8-$M119))),DATE($M$1,Q$1,1+7*($D119+1)-WEEKDAY(DATE($M$1,Q$1,8-$M119)))),DATE($M$1,Q$1,1+7*$D119)-WEEKDAY(DATE($M$1,Q$1,8-$M119))),"")</f>
        <v>45245</v>
      </c>
      <c r="R119" s="26">
        <f>IFERROR(IF(COUNTIF('Holiday Dates'!$A:$A,DATE($M$1,R$1,1+7*$D119)-WEEKDAY(DATE($M$1,R$1,8-$M119)))&gt;=1,IF($D119&gt;=3,DATE($M$1,R$1,1+7*($D119-1)-WEEKDAY(DATE($M$1,R$1,8-$M119))),DATE($M$1,R$1,1+7*($D119+1)-WEEKDAY(DATE($M$1,R$1,8-$M119)))),DATE($M$1,R$1,1+7*$D119)-WEEKDAY(DATE($M$1,R$1,8-$M119))),"")</f>
        <v>45280</v>
      </c>
      <c r="S119" s="30"/>
      <c r="T119" s="30">
        <f>IFERROR(IF(COUNTIF('Holiday Dates'!$A:$A,DATE($S$1,T$1,1+7*$D119)-WEEKDAY(DATE($S$1,T$1,8-$M119)))&gt;=1,IF($D119&gt;=3,DATE($S$1,T$1,1+7*($D119-1)-WEEKDAY(DATE($S$1,T$1,8-$M119))),DATE($S$1,T$1,1+7*($D119+1)-WEEKDAY(DATE($S$1,T$1,8-$M119)))),DATE($S$1,T$1,1+7*$D119)-WEEKDAY(DATE($S$1,T$1,8-$M119))),"")</f>
        <v>45315</v>
      </c>
      <c r="U119" s="30">
        <f>IFERROR(IF(COUNTIF('Holiday Dates'!$A:$A,DATE($S$1,U$1,1+7*$D119)-WEEKDAY(DATE($S$1,U$1,8-$M119)))&gt;=1,IF($D119&gt;=3,DATE($S$1,U$1,1+7*($D119-1)-WEEKDAY(DATE($S$1,U$1,8-$M119))),DATE($S$1,U$1,1+7*($D119+1)-WEEKDAY(DATE($S$1,U$1,8-$M119)))),DATE($S$1,U$1,1+7*$D119)-WEEKDAY(DATE($S$1,U$1,8-$M119))),"")</f>
        <v>45350</v>
      </c>
      <c r="V119" s="30">
        <f>IFERROR(IF(COUNTIF('Holiday Dates'!$A:$A,DATE($S$1,V$1,1+7*$D119)-WEEKDAY(DATE($S$1,V$1,8-$M119)))&gt;=1,IF($D119&gt;=3,DATE($S$1,V$1,1+7*($D119-1)-WEEKDAY(DATE($S$1,V$1,8-$M119))),DATE($S$1,V$1,1+7*($D119+1)-WEEKDAY(DATE($S$1,V$1,8-$M119)))),DATE($S$1,V$1,1+7*$D119)-WEEKDAY(DATE($S$1,V$1,8-$M119))),"")</f>
        <v>45378</v>
      </c>
      <c r="W119" s="30">
        <f>IFERROR(IF(COUNTIF('Holiday Dates'!$A:$A,DATE($S$1,W$1,1+7*$D119)-WEEKDAY(DATE($S$1,W$1,8-$M119)))&gt;=1,IF($D119&gt;=3,DATE($S$1,W$1,1+7*($D119-1)-WEEKDAY(DATE($S$1,W$1,8-$M119))),DATE($S$1,W$1,1+7*($D119+1)-WEEKDAY(DATE($S$1,W$1,8-$M119)))),DATE($S$1,W$1,1+7*$D119)-WEEKDAY(DATE($S$1,W$1,8-$M119))),"")</f>
        <v>45406</v>
      </c>
      <c r="X119" s="30">
        <f>IFERROR(IF(COUNTIF('Holiday Dates'!$A:$A,DATE($S$1,X$1,1+7*$D119)-WEEKDAY(DATE($S$1,X$1,8-$M119)))&gt;=1,IF($D119&gt;=3,DATE($S$1,X$1,1+7*($D119-1)-WEEKDAY(DATE($S$1,X$1,8-$M119))),DATE($S$1,X$1,1+7*($D119+1)-WEEKDAY(DATE($S$1,X$1,8-$M119)))),DATE($S$1,X$1,1+7*$D119)-WEEKDAY(DATE($S$1,X$1,8-$M119))),"")</f>
        <v>45434</v>
      </c>
      <c r="Y119" s="30">
        <f>IFERROR(IF(COUNTIF('Holiday Dates'!$A:$A,DATE($S$1,Y$1,1+7*$D119)-WEEKDAY(DATE($S$1,Y$1,8-$M119)))&gt;=1,IF($D119&gt;=3,DATE($S$1,Y$1,1+7*($D119-1)-WEEKDAY(DATE($S$1,Y$1,8-$M119))),DATE($S$1,Y$1,1+7*($D119+1)-WEEKDAY(DATE($S$1,Y$1,8-$M119)))),DATE($S$1,Y$1,1+7*$D119)-WEEKDAY(DATE($S$1,Y$1,8-$M119))),"")</f>
        <v>45469</v>
      </c>
      <c r="Z119" s="30">
        <f>IFERROR(IF(COUNTIF('Holiday Dates'!$A:$A,DATE($S$1,Z$1,1+7*$D119)-WEEKDAY(DATE($S$1,Z$1,8-$M119)))&gt;=1,IF($D119&gt;=3,DATE($S$1,Z$1,1+7*($D119-1)-WEEKDAY(DATE($S$1,Z$1,8-$M119))),DATE($S$1,Z$1,1+7*($D119+1)-WEEKDAY(DATE($S$1,Z$1,8-$M119)))),DATE($S$1,Z$1,1+7*$D119)-WEEKDAY(DATE($S$1,Z$1,8-$M119))),"")</f>
        <v>45497</v>
      </c>
    </row>
    <row r="120" spans="1:26" ht="15" customHeight="1" x14ac:dyDescent="0.25">
      <c r="A120" s="3">
        <v>770117</v>
      </c>
      <c r="B120" s="1" t="s">
        <v>668</v>
      </c>
      <c r="C120" s="1" t="str">
        <f>VLOOKUP($A120,[1]Sheet_One!$B:$W,7,FALSE)</f>
        <v>GLASTONBURY</v>
      </c>
      <c r="D120" s="10">
        <f>IFERROR(VLOOKUP(A120,[2]Sheet1!$A:$AA,27,FALSE),"")</f>
        <v>3</v>
      </c>
      <c r="E120" s="1"/>
      <c r="F120" s="3" t="str">
        <f>VLOOKUP($A120,[1]Sheet_One!$B:$W,6,FALSE)</f>
        <v>330 HUBBARD ST</v>
      </c>
      <c r="G120" s="3" t="str">
        <f>VLOOKUP($A120,[1]Sheet_One!$B:$W,7,FALSE)</f>
        <v>GLASTONBURY</v>
      </c>
      <c r="H120" s="3" t="str">
        <f>VLOOKUP($A120,[1]Sheet_One!$B:$W,8,FALSE)</f>
        <v>CT</v>
      </c>
      <c r="I120" s="3" t="str">
        <f>VLOOKUP($A120,[1]Sheet_One!$B:$W,9,FALSE)</f>
        <v>06033</v>
      </c>
      <c r="J120" s="47">
        <f>IFERROR(VLOOKUP(A120,'[3]KPI Trend by Chain - 171 or 173'!$A:$E,5,FALSE),VLOOKUP(A120,'[4]KPI Trend by Chain - 171 '!$A:$E,5,FALSE))</f>
        <v>58.285714285714299</v>
      </c>
      <c r="K120" s="4" t="str">
        <f>IFERROR(VLOOKUP(A120,'Location Substitution table'!B:D,3,FALSE),"")</f>
        <v/>
      </c>
      <c r="L120" s="9" t="str">
        <f>IFERROR(VLOOKUP($A120,[1]Sheet_One!$B:$W,5,FALSE),"")</f>
        <v>W</v>
      </c>
      <c r="M120" s="9">
        <f>IFERROR(MATCH(L120,{"U","M","T","W","R","F","S"},0),"")</f>
        <v>4</v>
      </c>
      <c r="N120" s="26">
        <f>IFERROR(IF(COUNTIF('Holiday Dates'!$A:$A,DATE($M$1,N$1,1+7*$D120)-WEEKDAY(DATE($M$1,N$1,8-$M120)))&gt;=1,IF($D120&gt;=3,DATE($M$1,N$1,1+7*($D120-1)-WEEKDAY(DATE($M$1,N$1,8-$M120))),DATE($M$1,N$1,1+7*($D120+1)-WEEKDAY(DATE($M$1,N$1,8-$M120)))),DATE($M$1,N$1,1+7*$D120)-WEEKDAY(DATE($M$1,N$1,8-$M120))),"")</f>
        <v>45154</v>
      </c>
      <c r="O120" s="26">
        <f>IFERROR(IF(COUNTIF('Holiday Dates'!$A:$A,DATE($M$1,O$1,1+7*$D120)-WEEKDAY(DATE($M$1,O$1,8-$M120)))&gt;=1,IF($D120&gt;=3,DATE($M$1,O$1,1+7*($D120-1)-WEEKDAY(DATE($M$1,O$1,8-$M120))),DATE($M$1,O$1,1+7*($D120+1)-WEEKDAY(DATE($M$1,O$1,8-$M120)))),DATE($M$1,O$1,1+7*$D120)-WEEKDAY(DATE($M$1,O$1,8-$M120))),"")</f>
        <v>45189</v>
      </c>
      <c r="P120" s="26">
        <f>IFERROR(IF(COUNTIF('Holiday Dates'!$A:$A,DATE($M$1,P$1,1+7*$D120)-WEEKDAY(DATE($M$1,P$1,8-$M120)))&gt;=1,IF($D120&gt;=3,DATE($M$1,P$1,1+7*($D120-1)-WEEKDAY(DATE($M$1,P$1,8-$M120))),DATE($M$1,P$1,1+7*($D120+1)-WEEKDAY(DATE($M$1,P$1,8-$M120)))),DATE($M$1,P$1,1+7*$D120)-WEEKDAY(DATE($M$1,P$1,8-$M120))),"")</f>
        <v>45217</v>
      </c>
      <c r="Q120" s="26">
        <f>IFERROR(IF(COUNTIF('Holiday Dates'!$A:$A,DATE($M$1,Q$1,1+7*$D120)-WEEKDAY(DATE($M$1,Q$1,8-$M120)))&gt;=1,IF($D120&gt;=3,DATE($M$1,Q$1,1+7*($D120-1)-WEEKDAY(DATE($M$1,Q$1,8-$M120))),DATE($M$1,Q$1,1+7*($D120+1)-WEEKDAY(DATE($M$1,Q$1,8-$M120)))),DATE($M$1,Q$1,1+7*$D120)-WEEKDAY(DATE($M$1,Q$1,8-$M120))),"")</f>
        <v>45245</v>
      </c>
      <c r="R120" s="26">
        <f>IFERROR(IF(COUNTIF('Holiday Dates'!$A:$A,DATE($M$1,R$1,1+7*$D120)-WEEKDAY(DATE($M$1,R$1,8-$M120)))&gt;=1,IF($D120&gt;=3,DATE($M$1,R$1,1+7*($D120-1)-WEEKDAY(DATE($M$1,R$1,8-$M120))),DATE($M$1,R$1,1+7*($D120+1)-WEEKDAY(DATE($M$1,R$1,8-$M120)))),DATE($M$1,R$1,1+7*$D120)-WEEKDAY(DATE($M$1,R$1,8-$M120))),"")</f>
        <v>45280</v>
      </c>
      <c r="S120" s="30"/>
      <c r="T120" s="30">
        <f>IFERROR(IF(COUNTIF('Holiday Dates'!$A:$A,DATE($S$1,T$1,1+7*$D120)-WEEKDAY(DATE($S$1,T$1,8-$M120)))&gt;=1,IF($D120&gt;=3,DATE($S$1,T$1,1+7*($D120-1)-WEEKDAY(DATE($S$1,T$1,8-$M120))),DATE($S$1,T$1,1+7*($D120+1)-WEEKDAY(DATE($S$1,T$1,8-$M120)))),DATE($S$1,T$1,1+7*$D120)-WEEKDAY(DATE($S$1,T$1,8-$M120))),"")</f>
        <v>45308</v>
      </c>
      <c r="U120" s="30">
        <f>IFERROR(IF(COUNTIF('Holiday Dates'!$A:$A,DATE($S$1,U$1,1+7*$D120)-WEEKDAY(DATE($S$1,U$1,8-$M120)))&gt;=1,IF($D120&gt;=3,DATE($S$1,U$1,1+7*($D120-1)-WEEKDAY(DATE($S$1,U$1,8-$M120))),DATE($S$1,U$1,1+7*($D120+1)-WEEKDAY(DATE($S$1,U$1,8-$M120)))),DATE($S$1,U$1,1+7*$D120)-WEEKDAY(DATE($S$1,U$1,8-$M120))),"")</f>
        <v>45336</v>
      </c>
      <c r="V120" s="30">
        <f>IFERROR(IF(COUNTIF('Holiday Dates'!$A:$A,DATE($S$1,V$1,1+7*$D120)-WEEKDAY(DATE($S$1,V$1,8-$M120)))&gt;=1,IF($D120&gt;=3,DATE($S$1,V$1,1+7*($D120-1)-WEEKDAY(DATE($S$1,V$1,8-$M120))),DATE($S$1,V$1,1+7*($D120+1)-WEEKDAY(DATE($S$1,V$1,8-$M120)))),DATE($S$1,V$1,1+7*$D120)-WEEKDAY(DATE($S$1,V$1,8-$M120))),"")</f>
        <v>45371</v>
      </c>
      <c r="W120" s="30">
        <f>IFERROR(IF(COUNTIF('Holiday Dates'!$A:$A,DATE($S$1,W$1,1+7*$D120)-WEEKDAY(DATE($S$1,W$1,8-$M120)))&gt;=1,IF($D120&gt;=3,DATE($S$1,W$1,1+7*($D120-1)-WEEKDAY(DATE($S$1,W$1,8-$M120))),DATE($S$1,W$1,1+7*($D120+1)-WEEKDAY(DATE($S$1,W$1,8-$M120)))),DATE($S$1,W$1,1+7*$D120)-WEEKDAY(DATE($S$1,W$1,8-$M120))),"")</f>
        <v>45399</v>
      </c>
      <c r="X120" s="30">
        <f>IFERROR(IF(COUNTIF('Holiday Dates'!$A:$A,DATE($S$1,X$1,1+7*$D120)-WEEKDAY(DATE($S$1,X$1,8-$M120)))&gt;=1,IF($D120&gt;=3,DATE($S$1,X$1,1+7*($D120-1)-WEEKDAY(DATE($S$1,X$1,8-$M120))),DATE($S$1,X$1,1+7*($D120+1)-WEEKDAY(DATE($S$1,X$1,8-$M120)))),DATE($S$1,X$1,1+7*$D120)-WEEKDAY(DATE($S$1,X$1,8-$M120))),"")</f>
        <v>45427</v>
      </c>
      <c r="Y120" s="30">
        <f>IFERROR(IF(COUNTIF('Holiday Dates'!$A:$A,DATE($S$1,Y$1,1+7*$D120)-WEEKDAY(DATE($S$1,Y$1,8-$M120)))&gt;=1,IF($D120&gt;=3,DATE($S$1,Y$1,1+7*($D120-1)-WEEKDAY(DATE($S$1,Y$1,8-$M120))),DATE($S$1,Y$1,1+7*($D120+1)-WEEKDAY(DATE($S$1,Y$1,8-$M120)))),DATE($S$1,Y$1,1+7*$D120)-WEEKDAY(DATE($S$1,Y$1,8-$M120))),"")</f>
        <v>45455</v>
      </c>
      <c r="Z120" s="30">
        <f>IFERROR(IF(COUNTIF('Holiday Dates'!$A:$A,DATE($S$1,Z$1,1+7*$D120)-WEEKDAY(DATE($S$1,Z$1,8-$M120)))&gt;=1,IF($D120&gt;=3,DATE($S$1,Z$1,1+7*($D120-1)-WEEKDAY(DATE($S$1,Z$1,8-$M120))),DATE($S$1,Z$1,1+7*($D120+1)-WEEKDAY(DATE($S$1,Z$1,8-$M120)))),DATE($S$1,Z$1,1+7*$D120)-WEEKDAY(DATE($S$1,Z$1,8-$M120))),"")</f>
        <v>45490</v>
      </c>
    </row>
    <row r="121" spans="1:26" ht="15" customHeight="1" x14ac:dyDescent="0.25">
      <c r="A121" s="3">
        <v>770118</v>
      </c>
      <c r="B121" s="1" t="s">
        <v>1655</v>
      </c>
      <c r="C121" s="1" t="str">
        <f>VLOOKUP($A121,[1]Sheet_One!$B:$W,7,FALSE)</f>
        <v>GLASTONBURY</v>
      </c>
      <c r="D121" s="10">
        <v>1</v>
      </c>
      <c r="E121" s="1"/>
      <c r="F121" s="3" t="str">
        <f>VLOOKUP($A121,[1]Sheet_One!$B:$W,6,FALSE)</f>
        <v>216 ADDISON RD</v>
      </c>
      <c r="G121" s="3" t="str">
        <f>VLOOKUP($A121,[1]Sheet_One!$B:$W,7,FALSE)</f>
        <v>GLASTONBURY</v>
      </c>
      <c r="H121" s="3" t="str">
        <f>VLOOKUP($A121,[1]Sheet_One!$B:$W,8,FALSE)</f>
        <v>CT</v>
      </c>
      <c r="I121" s="3" t="str">
        <f>VLOOKUP($A121,[1]Sheet_One!$B:$W,9,FALSE)</f>
        <v>06033</v>
      </c>
      <c r="J121" s="47">
        <f>IFERROR(VLOOKUP(A121,'[3]KPI Trend by Chain - 171 or 173'!$A:$E,5,FALSE),VLOOKUP(A121,'[4]KPI Trend by Chain - 171 '!$A:$E,5,FALSE))</f>
        <v>28.625</v>
      </c>
      <c r="K121" s="4">
        <f>IFERROR(VLOOKUP(A121,'Location Substitution table'!B:D,3,FALSE),"")</f>
        <v>260220</v>
      </c>
      <c r="L121" s="9" t="str">
        <f>IFERROR(VLOOKUP($A121,[1]Sheet_One!$B:$W,5,FALSE),"")</f>
        <v>W</v>
      </c>
      <c r="M121" s="9">
        <f>IFERROR(MATCH(L121,{"U","M","T","W","R","F","S"},0),"")</f>
        <v>4</v>
      </c>
      <c r="N121" s="26">
        <f>IFERROR(IF(COUNTIF('Holiday Dates'!$A:$A,DATE($M$1,N$1,1+7*$D121)-WEEKDAY(DATE($M$1,N$1,8-$M121)))&gt;=1,IF($D121&gt;=3,DATE($M$1,N$1,1+7*($D121-1)-WEEKDAY(DATE($M$1,N$1,8-$M121))),DATE($M$1,N$1,1+7*($D121+1)-WEEKDAY(DATE($M$1,N$1,8-$M121)))),DATE($M$1,N$1,1+7*$D121)-WEEKDAY(DATE($M$1,N$1,8-$M121))),"")</f>
        <v>45140</v>
      </c>
      <c r="O121" s="26">
        <f>IFERROR(IF(COUNTIF('Holiday Dates'!$A:$A,DATE($M$1,O$1,1+7*$D121)-WEEKDAY(DATE($M$1,O$1,8-$M121)))&gt;=1,IF($D121&gt;=3,DATE($M$1,O$1,1+7*($D121-1)-WEEKDAY(DATE($M$1,O$1,8-$M121))),DATE($M$1,O$1,1+7*($D121+1)-WEEKDAY(DATE($M$1,O$1,8-$M121)))),DATE($M$1,O$1,1+7*$D121)-WEEKDAY(DATE($M$1,O$1,8-$M121))),"")</f>
        <v>45175</v>
      </c>
      <c r="P121" s="26">
        <f>IFERROR(IF(COUNTIF('Holiday Dates'!$A:$A,DATE($M$1,P$1,1+7*$D121)-WEEKDAY(DATE($M$1,P$1,8-$M121)))&gt;=1,IF($D121&gt;=3,DATE($M$1,P$1,1+7*($D121-1)-WEEKDAY(DATE($M$1,P$1,8-$M121))),DATE($M$1,P$1,1+7*($D121+1)-WEEKDAY(DATE($M$1,P$1,8-$M121)))),DATE($M$1,P$1,1+7*$D121)-WEEKDAY(DATE($M$1,P$1,8-$M121))),"")</f>
        <v>45203</v>
      </c>
      <c r="Q121" s="26">
        <f>IFERROR(IF(COUNTIF('Holiday Dates'!$A:$A,DATE($M$1,Q$1,1+7*$D121)-WEEKDAY(DATE($M$1,Q$1,8-$M121)))&gt;=1,IF($D121&gt;=3,DATE($M$1,Q$1,1+7*($D121-1)-WEEKDAY(DATE($M$1,Q$1,8-$M121))),DATE($M$1,Q$1,1+7*($D121+1)-WEEKDAY(DATE($M$1,Q$1,8-$M121)))),DATE($M$1,Q$1,1+7*$D121)-WEEKDAY(DATE($M$1,Q$1,8-$M121))),"")</f>
        <v>45231</v>
      </c>
      <c r="R121" s="26">
        <f>IFERROR(IF(COUNTIF('Holiday Dates'!$A:$A,DATE($M$1,R$1,1+7*$D121)-WEEKDAY(DATE($M$1,R$1,8-$M121)))&gt;=1,IF($D121&gt;=3,DATE($M$1,R$1,1+7*($D121-1)-WEEKDAY(DATE($M$1,R$1,8-$M121))),DATE($M$1,R$1,1+7*($D121+1)-WEEKDAY(DATE($M$1,R$1,8-$M121)))),DATE($M$1,R$1,1+7*$D121)-WEEKDAY(DATE($M$1,R$1,8-$M121))),"")</f>
        <v>45266</v>
      </c>
      <c r="S121" s="30"/>
      <c r="T121" s="30">
        <f>IFERROR(IF(COUNTIF('Holiday Dates'!$A:$A,DATE($S$1,T$1,1+7*$D121)-WEEKDAY(DATE($S$1,T$1,8-$M121)))&gt;=1,IF($D121&gt;=3,DATE($S$1,T$1,1+7*($D121-1)-WEEKDAY(DATE($S$1,T$1,8-$M121))),DATE($S$1,T$1,1+7*($D121+1)-WEEKDAY(DATE($S$1,T$1,8-$M121)))),DATE($S$1,T$1,1+7*$D121)-WEEKDAY(DATE($S$1,T$1,8-$M121))),"")</f>
        <v>45294</v>
      </c>
      <c r="U121" s="30">
        <f>IFERROR(IF(COUNTIF('Holiday Dates'!$A:$A,DATE($S$1,U$1,1+7*$D121)-WEEKDAY(DATE($S$1,U$1,8-$M121)))&gt;=1,IF($D121&gt;=3,DATE($S$1,U$1,1+7*($D121-1)-WEEKDAY(DATE($S$1,U$1,8-$M121))),DATE($S$1,U$1,1+7*($D121+1)-WEEKDAY(DATE($S$1,U$1,8-$M121)))),DATE($S$1,U$1,1+7*$D121)-WEEKDAY(DATE($S$1,U$1,8-$M121))),"")</f>
        <v>45329</v>
      </c>
      <c r="V121" s="30">
        <f>IFERROR(IF(COUNTIF('Holiday Dates'!$A:$A,DATE($S$1,V$1,1+7*$D121)-WEEKDAY(DATE($S$1,V$1,8-$M121)))&gt;=1,IF($D121&gt;=3,DATE($S$1,V$1,1+7*($D121-1)-WEEKDAY(DATE($S$1,V$1,8-$M121))),DATE($S$1,V$1,1+7*($D121+1)-WEEKDAY(DATE($S$1,V$1,8-$M121)))),DATE($S$1,V$1,1+7*$D121)-WEEKDAY(DATE($S$1,V$1,8-$M121))),"")</f>
        <v>45357</v>
      </c>
      <c r="W121" s="30">
        <f>IFERROR(IF(COUNTIF('Holiday Dates'!$A:$A,DATE($S$1,W$1,1+7*$D121)-WEEKDAY(DATE($S$1,W$1,8-$M121)))&gt;=1,IF($D121&gt;=3,DATE($S$1,W$1,1+7*($D121-1)-WEEKDAY(DATE($S$1,W$1,8-$M121))),DATE($S$1,W$1,1+7*($D121+1)-WEEKDAY(DATE($S$1,W$1,8-$M121)))),DATE($S$1,W$1,1+7*$D121)-WEEKDAY(DATE($S$1,W$1,8-$M121))),"")</f>
        <v>45385</v>
      </c>
      <c r="X121" s="30">
        <f>IFERROR(IF(COUNTIF('Holiday Dates'!$A:$A,DATE($S$1,X$1,1+7*$D121)-WEEKDAY(DATE($S$1,X$1,8-$M121)))&gt;=1,IF($D121&gt;=3,DATE($S$1,X$1,1+7*($D121-1)-WEEKDAY(DATE($S$1,X$1,8-$M121))),DATE($S$1,X$1,1+7*($D121+1)-WEEKDAY(DATE($S$1,X$1,8-$M121)))),DATE($S$1,X$1,1+7*$D121)-WEEKDAY(DATE($S$1,X$1,8-$M121))),"")</f>
        <v>45413</v>
      </c>
      <c r="Y121" s="30">
        <f>IFERROR(IF(COUNTIF('Holiday Dates'!$A:$A,DATE($S$1,Y$1,1+7*$D121)-WEEKDAY(DATE($S$1,Y$1,8-$M121)))&gt;=1,IF($D121&gt;=3,DATE($S$1,Y$1,1+7*($D121-1)-WEEKDAY(DATE($S$1,Y$1,8-$M121))),DATE($S$1,Y$1,1+7*($D121+1)-WEEKDAY(DATE($S$1,Y$1,8-$M121)))),DATE($S$1,Y$1,1+7*$D121)-WEEKDAY(DATE($S$1,Y$1,8-$M121))),"")</f>
        <v>45448</v>
      </c>
      <c r="Z121" s="30">
        <f>IFERROR(IF(COUNTIF('Holiday Dates'!$A:$A,DATE($S$1,Z$1,1+7*$D121)-WEEKDAY(DATE($S$1,Z$1,8-$M121)))&gt;=1,IF($D121&gt;=3,DATE($S$1,Z$1,1+7*($D121-1)-WEEKDAY(DATE($S$1,Z$1,8-$M121))),DATE($S$1,Z$1,1+7*($D121+1)-WEEKDAY(DATE($S$1,Z$1,8-$M121)))),DATE($S$1,Z$1,1+7*$D121)-WEEKDAY(DATE($S$1,Z$1,8-$M121))),"")</f>
        <v>45476</v>
      </c>
    </row>
    <row r="122" spans="1:26" ht="15" customHeight="1" x14ac:dyDescent="0.25">
      <c r="A122" s="3">
        <v>770119</v>
      </c>
      <c r="B122" s="1" t="s">
        <v>670</v>
      </c>
      <c r="C122" s="1" t="str">
        <f>VLOOKUP($A122,[1]Sheet_One!$B:$W,7,FALSE)</f>
        <v>GRANBY</v>
      </c>
      <c r="D122" s="10">
        <f>IFERROR(VLOOKUP(A122,[2]Sheet1!$A:$AA,27,FALSE),"")</f>
        <v>4</v>
      </c>
      <c r="E122" s="1"/>
      <c r="F122" s="3" t="str">
        <f>VLOOKUP($A122,[1]Sheet_One!$B:$W,6,FALSE)</f>
        <v>134 WELLS RD</v>
      </c>
      <c r="G122" s="3" t="str">
        <f>VLOOKUP($A122,[1]Sheet_One!$B:$W,7,FALSE)</f>
        <v>GRANBY</v>
      </c>
      <c r="H122" s="3" t="str">
        <f>VLOOKUP($A122,[1]Sheet_One!$B:$W,8,FALSE)</f>
        <v>CT</v>
      </c>
      <c r="I122" s="3" t="str">
        <f>VLOOKUP($A122,[1]Sheet_One!$B:$W,9,FALSE)</f>
        <v>06035</v>
      </c>
      <c r="J122" s="47">
        <f>IFERROR(VLOOKUP(A122,'[3]KPI Trend by Chain - 171 or 173'!$A:$E,5,FALSE),VLOOKUP(A122,'[4]KPI Trend by Chain - 171 '!$A:$E,5,FALSE))</f>
        <v>13.25</v>
      </c>
      <c r="K122" s="4" t="str">
        <f>IFERROR(VLOOKUP(A122,'Location Substitution table'!B:D,3,FALSE),"")</f>
        <v/>
      </c>
      <c r="L122" s="9" t="str">
        <f>IFERROR(VLOOKUP($A122,[1]Sheet_One!$B:$W,5,FALSE),"")</f>
        <v>T</v>
      </c>
      <c r="M122" s="9">
        <f>IFERROR(MATCH(L122,{"U","M","T","W","R","F","S"},0),"")</f>
        <v>3</v>
      </c>
      <c r="N122" s="26">
        <f>IFERROR(IF(COUNTIF('Holiday Dates'!$A:$A,DATE($M$1,N$1,1+7*$D122)-WEEKDAY(DATE($M$1,N$1,8-$M122)))&gt;=1,IF($D122&gt;=3,DATE($M$1,N$1,1+7*($D122-1)-WEEKDAY(DATE($M$1,N$1,8-$M122))),DATE($M$1,N$1,1+7*($D122+1)-WEEKDAY(DATE($M$1,N$1,8-$M122)))),DATE($M$1,N$1,1+7*$D122)-WEEKDAY(DATE($M$1,N$1,8-$M122))),"")</f>
        <v>45160</v>
      </c>
      <c r="O122" s="26">
        <f>IFERROR(IF(COUNTIF('Holiday Dates'!$A:$A,DATE($M$1,O$1,1+7*$D122)-WEEKDAY(DATE($M$1,O$1,8-$M122)))&gt;=1,IF($D122&gt;=3,DATE($M$1,O$1,1+7*($D122-1)-WEEKDAY(DATE($M$1,O$1,8-$M122))),DATE($M$1,O$1,1+7*($D122+1)-WEEKDAY(DATE($M$1,O$1,8-$M122)))),DATE($M$1,O$1,1+7*$D122)-WEEKDAY(DATE($M$1,O$1,8-$M122))),"")</f>
        <v>45195</v>
      </c>
      <c r="P122" s="26">
        <f>IFERROR(IF(COUNTIF('Holiday Dates'!$A:$A,DATE($M$1,P$1,1+7*$D122)-WEEKDAY(DATE($M$1,P$1,8-$M122)))&gt;=1,IF($D122&gt;=3,DATE($M$1,P$1,1+7*($D122-1)-WEEKDAY(DATE($M$1,P$1,8-$M122))),DATE($M$1,P$1,1+7*($D122+1)-WEEKDAY(DATE($M$1,P$1,8-$M122)))),DATE($M$1,P$1,1+7*$D122)-WEEKDAY(DATE($M$1,P$1,8-$M122))),"")</f>
        <v>45223</v>
      </c>
      <c r="Q122" s="26">
        <f>IFERROR(IF(COUNTIF('Holiday Dates'!$A:$A,DATE($M$1,Q$1,1+7*$D122)-WEEKDAY(DATE($M$1,Q$1,8-$M122)))&gt;=1,IF($D122&gt;=3,DATE($M$1,Q$1,1+7*($D122-1)-WEEKDAY(DATE($M$1,Q$1,8-$M122))),DATE($M$1,Q$1,1+7*($D122+1)-WEEKDAY(DATE($M$1,Q$1,8-$M122)))),DATE($M$1,Q$1,1+7*$D122)-WEEKDAY(DATE($M$1,Q$1,8-$M122))),"")</f>
        <v>45258</v>
      </c>
      <c r="R122" s="26">
        <f>IFERROR(IF(COUNTIF('Holiday Dates'!$A:$A,DATE($M$1,R$1,1+7*$D122)-WEEKDAY(DATE($M$1,R$1,8-$M122)))&gt;=1,IF($D122&gt;=3,DATE($M$1,R$1,1+7*($D122-1)-WEEKDAY(DATE($M$1,R$1,8-$M122))),DATE($M$1,R$1,1+7*($D122+1)-WEEKDAY(DATE($M$1,R$1,8-$M122)))),DATE($M$1,R$1,1+7*$D122)-WEEKDAY(DATE($M$1,R$1,8-$M122))),"")</f>
        <v>45279</v>
      </c>
      <c r="S122" s="30"/>
      <c r="T122" s="30">
        <f>IFERROR(IF(COUNTIF('Holiday Dates'!$A:$A,DATE($S$1,T$1,1+7*$D122)-WEEKDAY(DATE($S$1,T$1,8-$M122)))&gt;=1,IF($D122&gt;=3,DATE($S$1,T$1,1+7*($D122-1)-WEEKDAY(DATE($S$1,T$1,8-$M122))),DATE($S$1,T$1,1+7*($D122+1)-WEEKDAY(DATE($S$1,T$1,8-$M122)))),DATE($S$1,T$1,1+7*$D122)-WEEKDAY(DATE($S$1,T$1,8-$M122))),"")</f>
        <v>45314</v>
      </c>
      <c r="U122" s="30">
        <f>IFERROR(IF(COUNTIF('Holiday Dates'!$A:$A,DATE($S$1,U$1,1+7*$D122)-WEEKDAY(DATE($S$1,U$1,8-$M122)))&gt;=1,IF($D122&gt;=3,DATE($S$1,U$1,1+7*($D122-1)-WEEKDAY(DATE($S$1,U$1,8-$M122))),DATE($S$1,U$1,1+7*($D122+1)-WEEKDAY(DATE($S$1,U$1,8-$M122)))),DATE($S$1,U$1,1+7*$D122)-WEEKDAY(DATE($S$1,U$1,8-$M122))),"")</f>
        <v>45349</v>
      </c>
      <c r="V122" s="30">
        <f>IFERROR(IF(COUNTIF('Holiday Dates'!$A:$A,DATE($S$1,V$1,1+7*$D122)-WEEKDAY(DATE($S$1,V$1,8-$M122)))&gt;=1,IF($D122&gt;=3,DATE($S$1,V$1,1+7*($D122-1)-WEEKDAY(DATE($S$1,V$1,8-$M122))),DATE($S$1,V$1,1+7*($D122+1)-WEEKDAY(DATE($S$1,V$1,8-$M122)))),DATE($S$1,V$1,1+7*$D122)-WEEKDAY(DATE($S$1,V$1,8-$M122))),"")</f>
        <v>45377</v>
      </c>
      <c r="W122" s="30">
        <f>IFERROR(IF(COUNTIF('Holiday Dates'!$A:$A,DATE($S$1,W$1,1+7*$D122)-WEEKDAY(DATE($S$1,W$1,8-$M122)))&gt;=1,IF($D122&gt;=3,DATE($S$1,W$1,1+7*($D122-1)-WEEKDAY(DATE($S$1,W$1,8-$M122))),DATE($S$1,W$1,1+7*($D122+1)-WEEKDAY(DATE($S$1,W$1,8-$M122)))),DATE($S$1,W$1,1+7*$D122)-WEEKDAY(DATE($S$1,W$1,8-$M122))),"")</f>
        <v>45405</v>
      </c>
      <c r="X122" s="30">
        <f>IFERROR(IF(COUNTIF('Holiday Dates'!$A:$A,DATE($S$1,X$1,1+7*$D122)-WEEKDAY(DATE($S$1,X$1,8-$M122)))&gt;=1,IF($D122&gt;=3,DATE($S$1,X$1,1+7*($D122-1)-WEEKDAY(DATE($S$1,X$1,8-$M122))),DATE($S$1,X$1,1+7*($D122+1)-WEEKDAY(DATE($S$1,X$1,8-$M122)))),DATE($S$1,X$1,1+7*$D122)-WEEKDAY(DATE($S$1,X$1,8-$M122))),"")</f>
        <v>45440</v>
      </c>
      <c r="Y122" s="30">
        <f>IFERROR(IF(COUNTIF('Holiday Dates'!$A:$A,DATE($S$1,Y$1,1+7*$D122)-WEEKDAY(DATE($S$1,Y$1,8-$M122)))&gt;=1,IF($D122&gt;=3,DATE($S$1,Y$1,1+7*($D122-1)-WEEKDAY(DATE($S$1,Y$1,8-$M122))),DATE($S$1,Y$1,1+7*($D122+1)-WEEKDAY(DATE($S$1,Y$1,8-$M122)))),DATE($S$1,Y$1,1+7*$D122)-WEEKDAY(DATE($S$1,Y$1,8-$M122))),"")</f>
        <v>45468</v>
      </c>
      <c r="Z122" s="30">
        <f>IFERROR(IF(COUNTIF('Holiday Dates'!$A:$A,DATE($S$1,Z$1,1+7*$D122)-WEEKDAY(DATE($S$1,Z$1,8-$M122)))&gt;=1,IF($D122&gt;=3,DATE($S$1,Z$1,1+7*($D122-1)-WEEKDAY(DATE($S$1,Z$1,8-$M122))),DATE($S$1,Z$1,1+7*($D122+1)-WEEKDAY(DATE($S$1,Z$1,8-$M122)))),DATE($S$1,Z$1,1+7*$D122)-WEEKDAY(DATE($S$1,Z$1,8-$M122))),"")</f>
        <v>45496</v>
      </c>
    </row>
    <row r="123" spans="1:26" ht="15" customHeight="1" x14ac:dyDescent="0.25">
      <c r="A123" s="3">
        <v>770120</v>
      </c>
      <c r="B123" s="1" t="s">
        <v>671</v>
      </c>
      <c r="C123" s="1" t="str">
        <f>VLOOKUP($A123,[1]Sheet_One!$B:$W,7,FALSE)</f>
        <v>GRANBY</v>
      </c>
      <c r="D123" s="10">
        <f>IFERROR(VLOOKUP(A123,[2]Sheet1!$A:$AA,27,FALSE),"")</f>
        <v>3</v>
      </c>
      <c r="E123" s="1"/>
      <c r="F123" s="3" t="str">
        <f>VLOOKUP($A123,[1]Sheet_One!$B:$W,6,FALSE)</f>
        <v>321 SALMON BROOK ST</v>
      </c>
      <c r="G123" s="3" t="str">
        <f>VLOOKUP($A123,[1]Sheet_One!$B:$W,7,FALSE)</f>
        <v>GRANBY</v>
      </c>
      <c r="H123" s="3" t="str">
        <f>VLOOKUP($A123,[1]Sheet_One!$B:$W,8,FALSE)</f>
        <v>CT</v>
      </c>
      <c r="I123" s="3" t="str">
        <f>VLOOKUP($A123,[1]Sheet_One!$B:$W,9,FALSE)</f>
        <v>06035</v>
      </c>
      <c r="J123" s="47">
        <f>IFERROR(VLOOKUP(A123,'[3]KPI Trend by Chain - 171 or 173'!$A:$E,5,FALSE),VLOOKUP(A123,'[4]KPI Trend by Chain - 171 '!$A:$E,5,FALSE))</f>
        <v>33.75</v>
      </c>
      <c r="K123" s="4" t="str">
        <f>IFERROR(VLOOKUP(A123,'Location Substitution table'!B:D,3,FALSE),"")</f>
        <v/>
      </c>
      <c r="L123" s="9" t="str">
        <f>IFERROR(VLOOKUP($A123,[1]Sheet_One!$B:$W,5,FALSE),"")</f>
        <v>T</v>
      </c>
      <c r="M123" s="9">
        <f>IFERROR(MATCH(L123,{"U","M","T","W","R","F","S"},0),"")</f>
        <v>3</v>
      </c>
      <c r="N123" s="26">
        <f>IFERROR(IF(COUNTIF('Holiday Dates'!$A:$A,DATE($M$1,N$1,1+7*$D123)-WEEKDAY(DATE($M$1,N$1,8-$M123)))&gt;=1,IF($D123&gt;=3,DATE($M$1,N$1,1+7*($D123-1)-WEEKDAY(DATE($M$1,N$1,8-$M123))),DATE($M$1,N$1,1+7*($D123+1)-WEEKDAY(DATE($M$1,N$1,8-$M123)))),DATE($M$1,N$1,1+7*$D123)-WEEKDAY(DATE($M$1,N$1,8-$M123))),"")</f>
        <v>45153</v>
      </c>
      <c r="O123" s="26">
        <f>IFERROR(IF(COUNTIF('Holiday Dates'!$A:$A,DATE($M$1,O$1,1+7*$D123)-WEEKDAY(DATE($M$1,O$1,8-$M123)))&gt;=1,IF($D123&gt;=3,DATE($M$1,O$1,1+7*($D123-1)-WEEKDAY(DATE($M$1,O$1,8-$M123))),DATE($M$1,O$1,1+7*($D123+1)-WEEKDAY(DATE($M$1,O$1,8-$M123)))),DATE($M$1,O$1,1+7*$D123)-WEEKDAY(DATE($M$1,O$1,8-$M123))),"")</f>
        <v>45188</v>
      </c>
      <c r="P123" s="26">
        <f>IFERROR(IF(COUNTIF('Holiday Dates'!$A:$A,DATE($M$1,P$1,1+7*$D123)-WEEKDAY(DATE($M$1,P$1,8-$M123)))&gt;=1,IF($D123&gt;=3,DATE($M$1,P$1,1+7*($D123-1)-WEEKDAY(DATE($M$1,P$1,8-$M123))),DATE($M$1,P$1,1+7*($D123+1)-WEEKDAY(DATE($M$1,P$1,8-$M123)))),DATE($M$1,P$1,1+7*$D123)-WEEKDAY(DATE($M$1,P$1,8-$M123))),"")</f>
        <v>45216</v>
      </c>
      <c r="Q123" s="26">
        <f>IFERROR(IF(COUNTIF('Holiday Dates'!$A:$A,DATE($M$1,Q$1,1+7*$D123)-WEEKDAY(DATE($M$1,Q$1,8-$M123)))&gt;=1,IF($D123&gt;=3,DATE($M$1,Q$1,1+7*($D123-1)-WEEKDAY(DATE($M$1,Q$1,8-$M123))),DATE($M$1,Q$1,1+7*($D123+1)-WEEKDAY(DATE($M$1,Q$1,8-$M123)))),DATE($M$1,Q$1,1+7*$D123)-WEEKDAY(DATE($M$1,Q$1,8-$M123))),"")</f>
        <v>45251</v>
      </c>
      <c r="R123" s="26">
        <f>IFERROR(IF(COUNTIF('Holiday Dates'!$A:$A,DATE($M$1,R$1,1+7*$D123)-WEEKDAY(DATE($M$1,R$1,8-$M123)))&gt;=1,IF($D123&gt;=3,DATE($M$1,R$1,1+7*($D123-1)-WEEKDAY(DATE($M$1,R$1,8-$M123))),DATE($M$1,R$1,1+7*($D123+1)-WEEKDAY(DATE($M$1,R$1,8-$M123)))),DATE($M$1,R$1,1+7*$D123)-WEEKDAY(DATE($M$1,R$1,8-$M123))),"")</f>
        <v>45279</v>
      </c>
      <c r="S123" s="30"/>
      <c r="T123" s="30">
        <f>IFERROR(IF(COUNTIF('Holiday Dates'!$A:$A,DATE($S$1,T$1,1+7*$D123)-WEEKDAY(DATE($S$1,T$1,8-$M123)))&gt;=1,IF($D123&gt;=3,DATE($S$1,T$1,1+7*($D123-1)-WEEKDAY(DATE($S$1,T$1,8-$M123))),DATE($S$1,T$1,1+7*($D123+1)-WEEKDAY(DATE($S$1,T$1,8-$M123)))),DATE($S$1,T$1,1+7*$D123)-WEEKDAY(DATE($S$1,T$1,8-$M123))),"")</f>
        <v>45307</v>
      </c>
      <c r="U123" s="30">
        <f>IFERROR(IF(COUNTIF('Holiday Dates'!$A:$A,DATE($S$1,U$1,1+7*$D123)-WEEKDAY(DATE($S$1,U$1,8-$M123)))&gt;=1,IF($D123&gt;=3,DATE($S$1,U$1,1+7*($D123-1)-WEEKDAY(DATE($S$1,U$1,8-$M123))),DATE($S$1,U$1,1+7*($D123+1)-WEEKDAY(DATE($S$1,U$1,8-$M123)))),DATE($S$1,U$1,1+7*$D123)-WEEKDAY(DATE($S$1,U$1,8-$M123))),"")</f>
        <v>45335</v>
      </c>
      <c r="V123" s="30">
        <f>IFERROR(IF(COUNTIF('Holiday Dates'!$A:$A,DATE($S$1,V$1,1+7*$D123)-WEEKDAY(DATE($S$1,V$1,8-$M123)))&gt;=1,IF($D123&gt;=3,DATE($S$1,V$1,1+7*($D123-1)-WEEKDAY(DATE($S$1,V$1,8-$M123))),DATE($S$1,V$1,1+7*($D123+1)-WEEKDAY(DATE($S$1,V$1,8-$M123)))),DATE($S$1,V$1,1+7*$D123)-WEEKDAY(DATE($S$1,V$1,8-$M123))),"")</f>
        <v>45370</v>
      </c>
      <c r="W123" s="30">
        <f>IFERROR(IF(COUNTIF('Holiday Dates'!$A:$A,DATE($S$1,W$1,1+7*$D123)-WEEKDAY(DATE($S$1,W$1,8-$M123)))&gt;=1,IF($D123&gt;=3,DATE($S$1,W$1,1+7*($D123-1)-WEEKDAY(DATE($S$1,W$1,8-$M123))),DATE($S$1,W$1,1+7*($D123+1)-WEEKDAY(DATE($S$1,W$1,8-$M123)))),DATE($S$1,W$1,1+7*$D123)-WEEKDAY(DATE($S$1,W$1,8-$M123))),"")</f>
        <v>45398</v>
      </c>
      <c r="X123" s="30">
        <f>IFERROR(IF(COUNTIF('Holiday Dates'!$A:$A,DATE($S$1,X$1,1+7*$D123)-WEEKDAY(DATE($S$1,X$1,8-$M123)))&gt;=1,IF($D123&gt;=3,DATE($S$1,X$1,1+7*($D123-1)-WEEKDAY(DATE($S$1,X$1,8-$M123))),DATE($S$1,X$1,1+7*($D123+1)-WEEKDAY(DATE($S$1,X$1,8-$M123)))),DATE($S$1,X$1,1+7*$D123)-WEEKDAY(DATE($S$1,X$1,8-$M123))),"")</f>
        <v>45433</v>
      </c>
      <c r="Y123" s="30">
        <f>IFERROR(IF(COUNTIF('Holiday Dates'!$A:$A,DATE($S$1,Y$1,1+7*$D123)-WEEKDAY(DATE($S$1,Y$1,8-$M123)))&gt;=1,IF($D123&gt;=3,DATE($S$1,Y$1,1+7*($D123-1)-WEEKDAY(DATE($S$1,Y$1,8-$M123))),DATE($S$1,Y$1,1+7*($D123+1)-WEEKDAY(DATE($S$1,Y$1,8-$M123)))),DATE($S$1,Y$1,1+7*$D123)-WEEKDAY(DATE($S$1,Y$1,8-$M123))),"")</f>
        <v>45461</v>
      </c>
      <c r="Z123" s="30">
        <f>IFERROR(IF(COUNTIF('Holiday Dates'!$A:$A,DATE($S$1,Z$1,1+7*$D123)-WEEKDAY(DATE($S$1,Z$1,8-$M123)))&gt;=1,IF($D123&gt;=3,DATE($S$1,Z$1,1+7*($D123-1)-WEEKDAY(DATE($S$1,Z$1,8-$M123))),DATE($S$1,Z$1,1+7*($D123+1)-WEEKDAY(DATE($S$1,Z$1,8-$M123)))),DATE($S$1,Z$1,1+7*$D123)-WEEKDAY(DATE($S$1,Z$1,8-$M123))),"")</f>
        <v>45489</v>
      </c>
    </row>
    <row r="124" spans="1:26" ht="15" customHeight="1" x14ac:dyDescent="0.25">
      <c r="A124" s="3">
        <v>770121</v>
      </c>
      <c r="B124" s="1" t="s">
        <v>672</v>
      </c>
      <c r="C124" s="1" t="str">
        <f>VLOOKUP($A124,[1]Sheet_One!$B:$W,7,FALSE)</f>
        <v>GRANBY</v>
      </c>
      <c r="D124" s="10">
        <f>IFERROR(VLOOKUP(A124,[2]Sheet1!$A:$AA,27,FALSE),"")</f>
        <v>2</v>
      </c>
      <c r="E124" s="1"/>
      <c r="F124" s="3" t="str">
        <f>VLOOKUP($A124,[1]Sheet_One!$B:$W,6,FALSE)</f>
        <v>60 KELLY LN</v>
      </c>
      <c r="G124" s="3" t="str">
        <f>VLOOKUP($A124,[1]Sheet_One!$B:$W,7,FALSE)</f>
        <v>GRANBY</v>
      </c>
      <c r="H124" s="3" t="str">
        <f>VLOOKUP($A124,[1]Sheet_One!$B:$W,8,FALSE)</f>
        <v>CT</v>
      </c>
      <c r="I124" s="3" t="str">
        <f>VLOOKUP($A124,[1]Sheet_One!$B:$W,9,FALSE)</f>
        <v>06035</v>
      </c>
      <c r="J124" s="47">
        <f>IFERROR(VLOOKUP(A124,'[3]KPI Trend by Chain - 171 or 173'!$A:$E,5,FALSE),VLOOKUP(A124,'[4]KPI Trend by Chain - 171 '!$A:$E,5,FALSE))</f>
        <v>21.1428571428571</v>
      </c>
      <c r="K124" s="4" t="str">
        <f>IFERROR(VLOOKUP(A124,'Location Substitution table'!B:D,3,FALSE),"")</f>
        <v/>
      </c>
      <c r="L124" s="9" t="str">
        <f>IFERROR(VLOOKUP($A124,[1]Sheet_One!$B:$W,5,FALSE),"")</f>
        <v>T</v>
      </c>
      <c r="M124" s="9">
        <f>IFERROR(MATCH(L124,{"U","M","T","W","R","F","S"},0),"")</f>
        <v>3</v>
      </c>
      <c r="N124" s="26">
        <f>IFERROR(IF(COUNTIF('Holiday Dates'!$A:$A,DATE($M$1,N$1,1+7*$D124)-WEEKDAY(DATE($M$1,N$1,8-$M124)))&gt;=1,IF($D124&gt;=3,DATE($M$1,N$1,1+7*($D124-1)-WEEKDAY(DATE($M$1,N$1,8-$M124))),DATE($M$1,N$1,1+7*($D124+1)-WEEKDAY(DATE($M$1,N$1,8-$M124)))),DATE($M$1,N$1,1+7*$D124)-WEEKDAY(DATE($M$1,N$1,8-$M124))),"")</f>
        <v>45146</v>
      </c>
      <c r="O124" s="26">
        <f>IFERROR(IF(COUNTIF('Holiday Dates'!$A:$A,DATE($M$1,O$1,1+7*$D124)-WEEKDAY(DATE($M$1,O$1,8-$M124)))&gt;=1,IF($D124&gt;=3,DATE($M$1,O$1,1+7*($D124-1)-WEEKDAY(DATE($M$1,O$1,8-$M124))),DATE($M$1,O$1,1+7*($D124+1)-WEEKDAY(DATE($M$1,O$1,8-$M124)))),DATE($M$1,O$1,1+7*$D124)-WEEKDAY(DATE($M$1,O$1,8-$M124))),"")</f>
        <v>45181</v>
      </c>
      <c r="P124" s="26">
        <f>IFERROR(IF(COUNTIF('Holiday Dates'!$A:$A,DATE($M$1,P$1,1+7*$D124)-WEEKDAY(DATE($M$1,P$1,8-$M124)))&gt;=1,IF($D124&gt;=3,DATE($M$1,P$1,1+7*($D124-1)-WEEKDAY(DATE($M$1,P$1,8-$M124))),DATE($M$1,P$1,1+7*($D124+1)-WEEKDAY(DATE($M$1,P$1,8-$M124)))),DATE($M$1,P$1,1+7*$D124)-WEEKDAY(DATE($M$1,P$1,8-$M124))),"")</f>
        <v>45209</v>
      </c>
      <c r="Q124" s="26">
        <f>IFERROR(IF(COUNTIF('Holiday Dates'!$A:$A,DATE($M$1,Q$1,1+7*$D124)-WEEKDAY(DATE($M$1,Q$1,8-$M124)))&gt;=1,IF($D124&gt;=3,DATE($M$1,Q$1,1+7*($D124-1)-WEEKDAY(DATE($M$1,Q$1,8-$M124))),DATE($M$1,Q$1,1+7*($D124+1)-WEEKDAY(DATE($M$1,Q$1,8-$M124)))),DATE($M$1,Q$1,1+7*$D124)-WEEKDAY(DATE($M$1,Q$1,8-$M124))),"")</f>
        <v>45244</v>
      </c>
      <c r="R124" s="26">
        <f>IFERROR(IF(COUNTIF('Holiday Dates'!$A:$A,DATE($M$1,R$1,1+7*$D124)-WEEKDAY(DATE($M$1,R$1,8-$M124)))&gt;=1,IF($D124&gt;=3,DATE($M$1,R$1,1+7*($D124-1)-WEEKDAY(DATE($M$1,R$1,8-$M124))),DATE($M$1,R$1,1+7*($D124+1)-WEEKDAY(DATE($M$1,R$1,8-$M124)))),DATE($M$1,R$1,1+7*$D124)-WEEKDAY(DATE($M$1,R$1,8-$M124))),"")</f>
        <v>45272</v>
      </c>
      <c r="S124" s="30"/>
      <c r="T124" s="30">
        <f>IFERROR(IF(COUNTIF('Holiday Dates'!$A:$A,DATE($S$1,T$1,1+7*$D124)-WEEKDAY(DATE($S$1,T$1,8-$M124)))&gt;=1,IF($D124&gt;=3,DATE($S$1,T$1,1+7*($D124-1)-WEEKDAY(DATE($S$1,T$1,8-$M124))),DATE($S$1,T$1,1+7*($D124+1)-WEEKDAY(DATE($S$1,T$1,8-$M124)))),DATE($S$1,T$1,1+7*$D124)-WEEKDAY(DATE($S$1,T$1,8-$M124))),"")</f>
        <v>45300</v>
      </c>
      <c r="U124" s="30">
        <f>IFERROR(IF(COUNTIF('Holiday Dates'!$A:$A,DATE($S$1,U$1,1+7*$D124)-WEEKDAY(DATE($S$1,U$1,8-$M124)))&gt;=1,IF($D124&gt;=3,DATE($S$1,U$1,1+7*($D124-1)-WEEKDAY(DATE($S$1,U$1,8-$M124))),DATE($S$1,U$1,1+7*($D124+1)-WEEKDAY(DATE($S$1,U$1,8-$M124)))),DATE($S$1,U$1,1+7*$D124)-WEEKDAY(DATE($S$1,U$1,8-$M124))),"")</f>
        <v>45335</v>
      </c>
      <c r="V124" s="30">
        <f>IFERROR(IF(COUNTIF('Holiday Dates'!$A:$A,DATE($S$1,V$1,1+7*$D124)-WEEKDAY(DATE($S$1,V$1,8-$M124)))&gt;=1,IF($D124&gt;=3,DATE($S$1,V$1,1+7*($D124-1)-WEEKDAY(DATE($S$1,V$1,8-$M124))),DATE($S$1,V$1,1+7*($D124+1)-WEEKDAY(DATE($S$1,V$1,8-$M124)))),DATE($S$1,V$1,1+7*$D124)-WEEKDAY(DATE($S$1,V$1,8-$M124))),"")</f>
        <v>45363</v>
      </c>
      <c r="W124" s="30">
        <f>IFERROR(IF(COUNTIF('Holiday Dates'!$A:$A,DATE($S$1,W$1,1+7*$D124)-WEEKDAY(DATE($S$1,W$1,8-$M124)))&gt;=1,IF($D124&gt;=3,DATE($S$1,W$1,1+7*($D124-1)-WEEKDAY(DATE($S$1,W$1,8-$M124))),DATE($S$1,W$1,1+7*($D124+1)-WEEKDAY(DATE($S$1,W$1,8-$M124)))),DATE($S$1,W$1,1+7*$D124)-WEEKDAY(DATE($S$1,W$1,8-$M124))),"")</f>
        <v>45398</v>
      </c>
      <c r="X124" s="30">
        <f>IFERROR(IF(COUNTIF('Holiday Dates'!$A:$A,DATE($S$1,X$1,1+7*$D124)-WEEKDAY(DATE($S$1,X$1,8-$M124)))&gt;=1,IF($D124&gt;=3,DATE($S$1,X$1,1+7*($D124-1)-WEEKDAY(DATE($S$1,X$1,8-$M124))),DATE($S$1,X$1,1+7*($D124+1)-WEEKDAY(DATE($S$1,X$1,8-$M124)))),DATE($S$1,X$1,1+7*$D124)-WEEKDAY(DATE($S$1,X$1,8-$M124))),"")</f>
        <v>45426</v>
      </c>
      <c r="Y124" s="30">
        <f>IFERROR(IF(COUNTIF('Holiday Dates'!$A:$A,DATE($S$1,Y$1,1+7*$D124)-WEEKDAY(DATE($S$1,Y$1,8-$M124)))&gt;=1,IF($D124&gt;=3,DATE($S$1,Y$1,1+7*($D124-1)-WEEKDAY(DATE($S$1,Y$1,8-$M124))),DATE($S$1,Y$1,1+7*($D124+1)-WEEKDAY(DATE($S$1,Y$1,8-$M124)))),DATE($S$1,Y$1,1+7*$D124)-WEEKDAY(DATE($S$1,Y$1,8-$M124))),"")</f>
        <v>45454</v>
      </c>
      <c r="Z124" s="30">
        <f>IFERROR(IF(COUNTIF('Holiday Dates'!$A:$A,DATE($S$1,Z$1,1+7*$D124)-WEEKDAY(DATE($S$1,Z$1,8-$M124)))&gt;=1,IF($D124&gt;=3,DATE($S$1,Z$1,1+7*($D124-1)-WEEKDAY(DATE($S$1,Z$1,8-$M124))),DATE($S$1,Z$1,1+7*($D124+1)-WEEKDAY(DATE($S$1,Z$1,8-$M124)))),DATE($S$1,Z$1,1+7*$D124)-WEEKDAY(DATE($S$1,Z$1,8-$M124))),"")</f>
        <v>45482</v>
      </c>
    </row>
    <row r="125" spans="1:26" ht="15" customHeight="1" x14ac:dyDescent="0.25">
      <c r="A125" s="3">
        <v>770122</v>
      </c>
      <c r="B125" s="1" t="s">
        <v>1656</v>
      </c>
      <c r="C125" s="1" t="str">
        <f>VLOOKUP($A125,[1]Sheet_One!$B:$W,7,FALSE)</f>
        <v>GROTON</v>
      </c>
      <c r="D125" s="10">
        <f>IFERROR(VLOOKUP(A125,[2]Sheet1!$A:$AA,27,FALSE),"")</f>
        <v>3</v>
      </c>
      <c r="E125" s="1"/>
      <c r="F125" s="3" t="str">
        <f>VLOOKUP($A125,[1]Sheet_One!$B:$W,6,FALSE)</f>
        <v>500 POQUONNOCK RD</v>
      </c>
      <c r="G125" s="3" t="str">
        <f>VLOOKUP($A125,[1]Sheet_One!$B:$W,7,FALSE)</f>
        <v>GROTON</v>
      </c>
      <c r="H125" s="3" t="str">
        <f>VLOOKUP($A125,[1]Sheet_One!$B:$W,8,FALSE)</f>
        <v>CT</v>
      </c>
      <c r="I125" s="3" t="str">
        <f>VLOOKUP($A125,[1]Sheet_One!$B:$W,9,FALSE)</f>
        <v>06340</v>
      </c>
      <c r="J125" s="47">
        <f>IFERROR(VLOOKUP(A125,'[3]KPI Trend by Chain - 171 or 173'!$A:$E,5,FALSE),VLOOKUP(A125,'[4]KPI Trend by Chain - 171 '!$A:$E,5,FALSE))</f>
        <v>22.5</v>
      </c>
      <c r="K125" s="4" t="str">
        <f>IFERROR(VLOOKUP(A125,'Location Substitution table'!B:D,3,FALSE),"")</f>
        <v/>
      </c>
      <c r="L125" s="9" t="str">
        <f>IFERROR(VLOOKUP($A125,[1]Sheet_One!$B:$W,5,FALSE),"")</f>
        <v>T</v>
      </c>
      <c r="M125" s="9">
        <f>IFERROR(MATCH(L125,{"U","M","T","W","R","F","S"},0),"")</f>
        <v>3</v>
      </c>
      <c r="N125" s="26">
        <f>IFERROR(IF(COUNTIF('Holiday Dates'!$A:$A,DATE($M$1,N$1,1+7*$D125)-WEEKDAY(DATE($M$1,N$1,8-$M125)))&gt;=1,IF($D125&gt;=3,DATE($M$1,N$1,1+7*($D125-1)-WEEKDAY(DATE($M$1,N$1,8-$M125))),DATE($M$1,N$1,1+7*($D125+1)-WEEKDAY(DATE($M$1,N$1,8-$M125)))),DATE($M$1,N$1,1+7*$D125)-WEEKDAY(DATE($M$1,N$1,8-$M125))),"")</f>
        <v>45153</v>
      </c>
      <c r="O125" s="26">
        <f>IFERROR(IF(COUNTIF('Holiday Dates'!$A:$A,DATE($M$1,O$1,1+7*$D125)-WEEKDAY(DATE($M$1,O$1,8-$M125)))&gt;=1,IF($D125&gt;=3,DATE($M$1,O$1,1+7*($D125-1)-WEEKDAY(DATE($M$1,O$1,8-$M125))),DATE($M$1,O$1,1+7*($D125+1)-WEEKDAY(DATE($M$1,O$1,8-$M125)))),DATE($M$1,O$1,1+7*$D125)-WEEKDAY(DATE($M$1,O$1,8-$M125))),"")</f>
        <v>45188</v>
      </c>
      <c r="P125" s="26">
        <f>IFERROR(IF(COUNTIF('Holiday Dates'!$A:$A,DATE($M$1,P$1,1+7*$D125)-WEEKDAY(DATE($M$1,P$1,8-$M125)))&gt;=1,IF($D125&gt;=3,DATE($M$1,P$1,1+7*($D125-1)-WEEKDAY(DATE($M$1,P$1,8-$M125))),DATE($M$1,P$1,1+7*($D125+1)-WEEKDAY(DATE($M$1,P$1,8-$M125)))),DATE($M$1,P$1,1+7*$D125)-WEEKDAY(DATE($M$1,P$1,8-$M125))),"")</f>
        <v>45216</v>
      </c>
      <c r="Q125" s="26">
        <f>IFERROR(IF(COUNTIF('Holiday Dates'!$A:$A,DATE($M$1,Q$1,1+7*$D125)-WEEKDAY(DATE($M$1,Q$1,8-$M125)))&gt;=1,IF($D125&gt;=3,DATE($M$1,Q$1,1+7*($D125-1)-WEEKDAY(DATE($M$1,Q$1,8-$M125))),DATE($M$1,Q$1,1+7*($D125+1)-WEEKDAY(DATE($M$1,Q$1,8-$M125)))),DATE($M$1,Q$1,1+7*$D125)-WEEKDAY(DATE($M$1,Q$1,8-$M125))),"")</f>
        <v>45251</v>
      </c>
      <c r="R125" s="26">
        <f>IFERROR(IF(COUNTIF('Holiday Dates'!$A:$A,DATE($M$1,R$1,1+7*$D125)-WEEKDAY(DATE($M$1,R$1,8-$M125)))&gt;=1,IF($D125&gt;=3,DATE($M$1,R$1,1+7*($D125-1)-WEEKDAY(DATE($M$1,R$1,8-$M125))),DATE($M$1,R$1,1+7*($D125+1)-WEEKDAY(DATE($M$1,R$1,8-$M125)))),DATE($M$1,R$1,1+7*$D125)-WEEKDAY(DATE($M$1,R$1,8-$M125))),"")</f>
        <v>45279</v>
      </c>
      <c r="S125" s="30"/>
      <c r="T125" s="30">
        <f>IFERROR(IF(COUNTIF('Holiday Dates'!$A:$A,DATE($S$1,T$1,1+7*$D125)-WEEKDAY(DATE($S$1,T$1,8-$M125)))&gt;=1,IF($D125&gt;=3,DATE($S$1,T$1,1+7*($D125-1)-WEEKDAY(DATE($S$1,T$1,8-$M125))),DATE($S$1,T$1,1+7*($D125+1)-WEEKDAY(DATE($S$1,T$1,8-$M125)))),DATE($S$1,T$1,1+7*$D125)-WEEKDAY(DATE($S$1,T$1,8-$M125))),"")</f>
        <v>45307</v>
      </c>
      <c r="U125" s="30">
        <f>IFERROR(IF(COUNTIF('Holiday Dates'!$A:$A,DATE($S$1,U$1,1+7*$D125)-WEEKDAY(DATE($S$1,U$1,8-$M125)))&gt;=1,IF($D125&gt;=3,DATE($S$1,U$1,1+7*($D125-1)-WEEKDAY(DATE($S$1,U$1,8-$M125))),DATE($S$1,U$1,1+7*($D125+1)-WEEKDAY(DATE($S$1,U$1,8-$M125)))),DATE($S$1,U$1,1+7*$D125)-WEEKDAY(DATE($S$1,U$1,8-$M125))),"")</f>
        <v>45335</v>
      </c>
      <c r="V125" s="30">
        <f>IFERROR(IF(COUNTIF('Holiday Dates'!$A:$A,DATE($S$1,V$1,1+7*$D125)-WEEKDAY(DATE($S$1,V$1,8-$M125)))&gt;=1,IF($D125&gt;=3,DATE($S$1,V$1,1+7*($D125-1)-WEEKDAY(DATE($S$1,V$1,8-$M125))),DATE($S$1,V$1,1+7*($D125+1)-WEEKDAY(DATE($S$1,V$1,8-$M125)))),DATE($S$1,V$1,1+7*$D125)-WEEKDAY(DATE($S$1,V$1,8-$M125))),"")</f>
        <v>45370</v>
      </c>
      <c r="W125" s="30">
        <f>IFERROR(IF(COUNTIF('Holiday Dates'!$A:$A,DATE($S$1,W$1,1+7*$D125)-WEEKDAY(DATE($S$1,W$1,8-$M125)))&gt;=1,IF($D125&gt;=3,DATE($S$1,W$1,1+7*($D125-1)-WEEKDAY(DATE($S$1,W$1,8-$M125))),DATE($S$1,W$1,1+7*($D125+1)-WEEKDAY(DATE($S$1,W$1,8-$M125)))),DATE($S$1,W$1,1+7*$D125)-WEEKDAY(DATE($S$1,W$1,8-$M125))),"")</f>
        <v>45398</v>
      </c>
      <c r="X125" s="30">
        <f>IFERROR(IF(COUNTIF('Holiday Dates'!$A:$A,DATE($S$1,X$1,1+7*$D125)-WEEKDAY(DATE($S$1,X$1,8-$M125)))&gt;=1,IF($D125&gt;=3,DATE($S$1,X$1,1+7*($D125-1)-WEEKDAY(DATE($S$1,X$1,8-$M125))),DATE($S$1,X$1,1+7*($D125+1)-WEEKDAY(DATE($S$1,X$1,8-$M125)))),DATE($S$1,X$1,1+7*$D125)-WEEKDAY(DATE($S$1,X$1,8-$M125))),"")</f>
        <v>45433</v>
      </c>
      <c r="Y125" s="30">
        <f>IFERROR(IF(COUNTIF('Holiday Dates'!$A:$A,DATE($S$1,Y$1,1+7*$D125)-WEEKDAY(DATE($S$1,Y$1,8-$M125)))&gt;=1,IF($D125&gt;=3,DATE($S$1,Y$1,1+7*($D125-1)-WEEKDAY(DATE($S$1,Y$1,8-$M125))),DATE($S$1,Y$1,1+7*($D125+1)-WEEKDAY(DATE($S$1,Y$1,8-$M125)))),DATE($S$1,Y$1,1+7*$D125)-WEEKDAY(DATE($S$1,Y$1,8-$M125))),"")</f>
        <v>45461</v>
      </c>
      <c r="Z125" s="30">
        <f>IFERROR(IF(COUNTIF('Holiday Dates'!$A:$A,DATE($S$1,Z$1,1+7*$D125)-WEEKDAY(DATE($S$1,Z$1,8-$M125)))&gt;=1,IF($D125&gt;=3,DATE($S$1,Z$1,1+7*($D125-1)-WEEKDAY(DATE($S$1,Z$1,8-$M125))),DATE($S$1,Z$1,1+7*($D125+1)-WEEKDAY(DATE($S$1,Z$1,8-$M125)))),DATE($S$1,Z$1,1+7*$D125)-WEEKDAY(DATE($S$1,Z$1,8-$M125))),"")</f>
        <v>45489</v>
      </c>
    </row>
    <row r="126" spans="1:26" ht="15" customHeight="1" x14ac:dyDescent="0.25">
      <c r="A126" s="3">
        <v>770123</v>
      </c>
      <c r="B126" s="3" t="str">
        <f>VLOOKUP($A126,[1]Sheet_One!$B:$W,2,FALSE)</f>
        <v>CNTRL OFFICE STRAGE USDA</v>
      </c>
      <c r="C126" s="1" t="str">
        <f>VLOOKUP($A126,[1]Sheet_One!$B:$W,7,FALSE)</f>
        <v>GROTON</v>
      </c>
      <c r="D126" s="10">
        <f>IFERROR(VLOOKUP(A126,[2]Sheet1!$A:$AA,27,FALSE),"")</f>
        <v>4</v>
      </c>
      <c r="F126" s="3" t="str">
        <f>VLOOKUP($A126,[1]Sheet_One!$B:$W,6,FALSE)</f>
        <v>1300 FLANDERS ROAD</v>
      </c>
      <c r="G126" s="3" t="str">
        <f>VLOOKUP($A126,[1]Sheet_One!$B:$W,7,FALSE)</f>
        <v>GROTON</v>
      </c>
      <c r="H126" s="3" t="str">
        <f>VLOOKUP($A126,[1]Sheet_One!$B:$W,8,FALSE)</f>
        <v>CT</v>
      </c>
      <c r="I126" s="3" t="str">
        <f>VLOOKUP($A126,[1]Sheet_One!$B:$W,9,FALSE)</f>
        <v>06355</v>
      </c>
      <c r="K126" s="4" t="str">
        <f>IFERROR(VLOOKUP(A126,'Location Substitution table'!B:D,3,FALSE),"")</f>
        <v/>
      </c>
      <c r="L126" s="9" t="str">
        <f>IFERROR(VLOOKUP($A126,[1]Sheet_One!$B:$W,5,FALSE),"")</f>
        <v>T</v>
      </c>
      <c r="M126" s="9">
        <f>IFERROR(MATCH(L126,{"U","M","T","W","R","F","S"},0),"")</f>
        <v>3</v>
      </c>
      <c r="N126" s="26">
        <f>IFERROR(IF(COUNTIF('Holiday Dates'!$A:$A,DATE($M$1,N$1,1+7*$D126)-WEEKDAY(DATE($M$1,N$1,8-$M126)))&gt;=1,IF($D126&gt;=3,DATE($M$1,N$1,1+7*($D126-1)-WEEKDAY(DATE($M$1,N$1,8-$M126))),DATE($M$1,N$1,1+7*($D126+1)-WEEKDAY(DATE($M$1,N$1,8-$M126)))),DATE($M$1,N$1,1+7*$D126)-WEEKDAY(DATE($M$1,N$1,8-$M126))),"")</f>
        <v>45160</v>
      </c>
      <c r="O126" s="26">
        <f>IFERROR(IF(COUNTIF('Holiday Dates'!$A:$A,DATE($M$1,O$1,1+7*$D126)-WEEKDAY(DATE($M$1,O$1,8-$M126)))&gt;=1,IF($D126&gt;=3,DATE($M$1,O$1,1+7*($D126-1)-WEEKDAY(DATE($M$1,O$1,8-$M126))),DATE($M$1,O$1,1+7*($D126+1)-WEEKDAY(DATE($M$1,O$1,8-$M126)))),DATE($M$1,O$1,1+7*$D126)-WEEKDAY(DATE($M$1,O$1,8-$M126))),"")</f>
        <v>45195</v>
      </c>
      <c r="P126" s="26">
        <f>IFERROR(IF(COUNTIF('Holiday Dates'!$A:$A,DATE($M$1,P$1,1+7*$D126)-WEEKDAY(DATE($M$1,P$1,8-$M126)))&gt;=1,IF($D126&gt;=3,DATE($M$1,P$1,1+7*($D126-1)-WEEKDAY(DATE($M$1,P$1,8-$M126))),DATE($M$1,P$1,1+7*($D126+1)-WEEKDAY(DATE($M$1,P$1,8-$M126)))),DATE($M$1,P$1,1+7*$D126)-WEEKDAY(DATE($M$1,P$1,8-$M126))),"")</f>
        <v>45223</v>
      </c>
      <c r="Q126" s="26">
        <f>IFERROR(IF(COUNTIF('Holiday Dates'!$A:$A,DATE($M$1,Q$1,1+7*$D126)-WEEKDAY(DATE($M$1,Q$1,8-$M126)))&gt;=1,IF($D126&gt;=3,DATE($M$1,Q$1,1+7*($D126-1)-WEEKDAY(DATE($M$1,Q$1,8-$M126))),DATE($M$1,Q$1,1+7*($D126+1)-WEEKDAY(DATE($M$1,Q$1,8-$M126)))),DATE($M$1,Q$1,1+7*$D126)-WEEKDAY(DATE($M$1,Q$1,8-$M126))),"")</f>
        <v>45258</v>
      </c>
      <c r="R126" s="26">
        <f>IFERROR(IF(COUNTIF('Holiday Dates'!$A:$A,DATE($M$1,R$1,1+7*$D126)-WEEKDAY(DATE($M$1,R$1,8-$M126)))&gt;=1,IF($D126&gt;=3,DATE($M$1,R$1,1+7*($D126-1)-WEEKDAY(DATE($M$1,R$1,8-$M126))),DATE($M$1,R$1,1+7*($D126+1)-WEEKDAY(DATE($M$1,R$1,8-$M126)))),DATE($M$1,R$1,1+7*$D126)-WEEKDAY(DATE($M$1,R$1,8-$M126))),"")</f>
        <v>45279</v>
      </c>
      <c r="S126" s="30"/>
      <c r="T126" s="30">
        <f>IFERROR(IF(COUNTIF('Holiday Dates'!$A:$A,DATE($S$1,T$1,1+7*$D126)-WEEKDAY(DATE($S$1,T$1,8-$M126)))&gt;=1,IF($D126&gt;=3,DATE($S$1,T$1,1+7*($D126-1)-WEEKDAY(DATE($S$1,T$1,8-$M126))),DATE($S$1,T$1,1+7*($D126+1)-WEEKDAY(DATE($S$1,T$1,8-$M126)))),DATE($S$1,T$1,1+7*$D126)-WEEKDAY(DATE($S$1,T$1,8-$M126))),"")</f>
        <v>45314</v>
      </c>
      <c r="U126" s="30">
        <f>IFERROR(IF(COUNTIF('Holiday Dates'!$A:$A,DATE($S$1,U$1,1+7*$D126)-WEEKDAY(DATE($S$1,U$1,8-$M126)))&gt;=1,IF($D126&gt;=3,DATE($S$1,U$1,1+7*($D126-1)-WEEKDAY(DATE($S$1,U$1,8-$M126))),DATE($S$1,U$1,1+7*($D126+1)-WEEKDAY(DATE($S$1,U$1,8-$M126)))),DATE($S$1,U$1,1+7*$D126)-WEEKDAY(DATE($S$1,U$1,8-$M126))),"")</f>
        <v>45349</v>
      </c>
      <c r="V126" s="30">
        <f>IFERROR(IF(COUNTIF('Holiday Dates'!$A:$A,DATE($S$1,V$1,1+7*$D126)-WEEKDAY(DATE($S$1,V$1,8-$M126)))&gt;=1,IF($D126&gt;=3,DATE($S$1,V$1,1+7*($D126-1)-WEEKDAY(DATE($S$1,V$1,8-$M126))),DATE($S$1,V$1,1+7*($D126+1)-WEEKDAY(DATE($S$1,V$1,8-$M126)))),DATE($S$1,V$1,1+7*$D126)-WEEKDAY(DATE($S$1,V$1,8-$M126))),"")</f>
        <v>45377</v>
      </c>
      <c r="W126" s="30">
        <f>IFERROR(IF(COUNTIF('Holiday Dates'!$A:$A,DATE($S$1,W$1,1+7*$D126)-WEEKDAY(DATE($S$1,W$1,8-$M126)))&gt;=1,IF($D126&gt;=3,DATE($S$1,W$1,1+7*($D126-1)-WEEKDAY(DATE($S$1,W$1,8-$M126))),DATE($S$1,W$1,1+7*($D126+1)-WEEKDAY(DATE($S$1,W$1,8-$M126)))),DATE($S$1,W$1,1+7*$D126)-WEEKDAY(DATE($S$1,W$1,8-$M126))),"")</f>
        <v>45405</v>
      </c>
      <c r="X126" s="30">
        <f>IFERROR(IF(COUNTIF('Holiday Dates'!$A:$A,DATE($S$1,X$1,1+7*$D126)-WEEKDAY(DATE($S$1,X$1,8-$M126)))&gt;=1,IF($D126&gt;=3,DATE($S$1,X$1,1+7*($D126-1)-WEEKDAY(DATE($S$1,X$1,8-$M126))),DATE($S$1,X$1,1+7*($D126+1)-WEEKDAY(DATE($S$1,X$1,8-$M126)))),DATE($S$1,X$1,1+7*$D126)-WEEKDAY(DATE($S$1,X$1,8-$M126))),"")</f>
        <v>45440</v>
      </c>
      <c r="Y126" s="30">
        <f>IFERROR(IF(COUNTIF('Holiday Dates'!$A:$A,DATE($S$1,Y$1,1+7*$D126)-WEEKDAY(DATE($S$1,Y$1,8-$M126)))&gt;=1,IF($D126&gt;=3,DATE($S$1,Y$1,1+7*($D126-1)-WEEKDAY(DATE($S$1,Y$1,8-$M126))),DATE($S$1,Y$1,1+7*($D126+1)-WEEKDAY(DATE($S$1,Y$1,8-$M126)))),DATE($S$1,Y$1,1+7*$D126)-WEEKDAY(DATE($S$1,Y$1,8-$M126))),"")</f>
        <v>45468</v>
      </c>
      <c r="Z126" s="30">
        <f>IFERROR(IF(COUNTIF('Holiday Dates'!$A:$A,DATE($S$1,Z$1,1+7*$D126)-WEEKDAY(DATE($S$1,Z$1,8-$M126)))&gt;=1,IF($D126&gt;=3,DATE($S$1,Z$1,1+7*($D126-1)-WEEKDAY(DATE($S$1,Z$1,8-$M126))),DATE($S$1,Z$1,1+7*($D126+1)-WEEKDAY(DATE($S$1,Z$1,8-$M126)))),DATE($S$1,Z$1,1+7*$D126)-WEEKDAY(DATE($S$1,Z$1,8-$M126))),"")</f>
        <v>45496</v>
      </c>
    </row>
    <row r="127" spans="1:26" ht="15" customHeight="1" x14ac:dyDescent="0.25">
      <c r="A127" s="3">
        <v>770124</v>
      </c>
      <c r="B127" s="3" t="str">
        <f>VLOOKUP($A127,[1]Sheet_One!$B:$W,2,FALSE)</f>
        <v>CHESTER ELEMENTARY SCHOOL - USDA</v>
      </c>
      <c r="C127" s="1" t="str">
        <f>VLOOKUP($A127,[1]Sheet_One!$B:$W,7,FALSE)</f>
        <v>GROTON</v>
      </c>
      <c r="D127" s="10">
        <f>IFERROR(VLOOKUP(A127,[2]Sheet1!$A:$AA,27,FALSE),"")</f>
        <v>2</v>
      </c>
      <c r="F127" s="3" t="str">
        <f>VLOOKUP($A127,[1]Sheet_One!$B:$W,6,FALSE)</f>
        <v>1 HARRY DAY ROAD</v>
      </c>
      <c r="G127" s="3" t="str">
        <f>VLOOKUP($A127,[1]Sheet_One!$B:$W,7,FALSE)</f>
        <v>GROTON</v>
      </c>
      <c r="H127" s="3" t="str">
        <f>VLOOKUP($A127,[1]Sheet_One!$B:$W,8,FALSE)</f>
        <v>CT</v>
      </c>
      <c r="I127" s="3" t="str">
        <f>VLOOKUP($A127,[1]Sheet_One!$B:$W,9,FALSE)</f>
        <v>06340</v>
      </c>
      <c r="K127" s="4" t="str">
        <f>IFERROR(VLOOKUP(A127,'Location Substitution table'!B:D,3,FALSE),"")</f>
        <v/>
      </c>
      <c r="L127" s="9" t="str">
        <f>IFERROR(VLOOKUP($A127,[1]Sheet_One!$B:$W,5,FALSE),"")</f>
        <v>T</v>
      </c>
      <c r="M127" s="9">
        <f>IFERROR(MATCH(L127,{"U","M","T","W","R","F","S"},0),"")</f>
        <v>3</v>
      </c>
      <c r="N127" s="26">
        <f>IFERROR(IF(COUNTIF('Holiday Dates'!$A:$A,DATE($M$1,N$1,1+7*$D127)-WEEKDAY(DATE($M$1,N$1,8-$M127)))&gt;=1,IF($D127&gt;=3,DATE($M$1,N$1,1+7*($D127-1)-WEEKDAY(DATE($M$1,N$1,8-$M127))),DATE($M$1,N$1,1+7*($D127+1)-WEEKDAY(DATE($M$1,N$1,8-$M127)))),DATE($M$1,N$1,1+7*$D127)-WEEKDAY(DATE($M$1,N$1,8-$M127))),"")</f>
        <v>45146</v>
      </c>
      <c r="O127" s="26">
        <f>IFERROR(IF(COUNTIF('Holiday Dates'!$A:$A,DATE($M$1,O$1,1+7*$D127)-WEEKDAY(DATE($M$1,O$1,8-$M127)))&gt;=1,IF($D127&gt;=3,DATE($M$1,O$1,1+7*($D127-1)-WEEKDAY(DATE($M$1,O$1,8-$M127))),DATE($M$1,O$1,1+7*($D127+1)-WEEKDAY(DATE($M$1,O$1,8-$M127)))),DATE($M$1,O$1,1+7*$D127)-WEEKDAY(DATE($M$1,O$1,8-$M127))),"")</f>
        <v>45181</v>
      </c>
      <c r="P127" s="26">
        <f>IFERROR(IF(COUNTIF('Holiday Dates'!$A:$A,DATE($M$1,P$1,1+7*$D127)-WEEKDAY(DATE($M$1,P$1,8-$M127)))&gt;=1,IF($D127&gt;=3,DATE($M$1,P$1,1+7*($D127-1)-WEEKDAY(DATE($M$1,P$1,8-$M127))),DATE($M$1,P$1,1+7*($D127+1)-WEEKDAY(DATE($M$1,P$1,8-$M127)))),DATE($M$1,P$1,1+7*$D127)-WEEKDAY(DATE($M$1,P$1,8-$M127))),"")</f>
        <v>45209</v>
      </c>
      <c r="Q127" s="26">
        <f>IFERROR(IF(COUNTIF('Holiday Dates'!$A:$A,DATE($M$1,Q$1,1+7*$D127)-WEEKDAY(DATE($M$1,Q$1,8-$M127)))&gt;=1,IF($D127&gt;=3,DATE($M$1,Q$1,1+7*($D127-1)-WEEKDAY(DATE($M$1,Q$1,8-$M127))),DATE($M$1,Q$1,1+7*($D127+1)-WEEKDAY(DATE($M$1,Q$1,8-$M127)))),DATE($M$1,Q$1,1+7*$D127)-WEEKDAY(DATE($M$1,Q$1,8-$M127))),"")</f>
        <v>45244</v>
      </c>
      <c r="R127" s="26">
        <f>IFERROR(IF(COUNTIF('Holiday Dates'!$A:$A,DATE($M$1,R$1,1+7*$D127)-WEEKDAY(DATE($M$1,R$1,8-$M127)))&gt;=1,IF($D127&gt;=3,DATE($M$1,R$1,1+7*($D127-1)-WEEKDAY(DATE($M$1,R$1,8-$M127))),DATE($M$1,R$1,1+7*($D127+1)-WEEKDAY(DATE($M$1,R$1,8-$M127)))),DATE($M$1,R$1,1+7*$D127)-WEEKDAY(DATE($M$1,R$1,8-$M127))),"")</f>
        <v>45272</v>
      </c>
      <c r="S127" s="30"/>
      <c r="T127" s="30">
        <f>IFERROR(IF(COUNTIF('Holiday Dates'!$A:$A,DATE($S$1,T$1,1+7*$D127)-WEEKDAY(DATE($S$1,T$1,8-$M127)))&gt;=1,IF($D127&gt;=3,DATE($S$1,T$1,1+7*($D127-1)-WEEKDAY(DATE($S$1,T$1,8-$M127))),DATE($S$1,T$1,1+7*($D127+1)-WEEKDAY(DATE($S$1,T$1,8-$M127)))),DATE($S$1,T$1,1+7*$D127)-WEEKDAY(DATE($S$1,T$1,8-$M127))),"")</f>
        <v>45300</v>
      </c>
      <c r="U127" s="30">
        <f>IFERROR(IF(COUNTIF('Holiday Dates'!$A:$A,DATE($S$1,U$1,1+7*$D127)-WEEKDAY(DATE($S$1,U$1,8-$M127)))&gt;=1,IF($D127&gt;=3,DATE($S$1,U$1,1+7*($D127-1)-WEEKDAY(DATE($S$1,U$1,8-$M127))),DATE($S$1,U$1,1+7*($D127+1)-WEEKDAY(DATE($S$1,U$1,8-$M127)))),DATE($S$1,U$1,1+7*$D127)-WEEKDAY(DATE($S$1,U$1,8-$M127))),"")</f>
        <v>45335</v>
      </c>
      <c r="V127" s="30">
        <f>IFERROR(IF(COUNTIF('Holiday Dates'!$A:$A,DATE($S$1,V$1,1+7*$D127)-WEEKDAY(DATE($S$1,V$1,8-$M127)))&gt;=1,IF($D127&gt;=3,DATE($S$1,V$1,1+7*($D127-1)-WEEKDAY(DATE($S$1,V$1,8-$M127))),DATE($S$1,V$1,1+7*($D127+1)-WEEKDAY(DATE($S$1,V$1,8-$M127)))),DATE($S$1,V$1,1+7*$D127)-WEEKDAY(DATE($S$1,V$1,8-$M127))),"")</f>
        <v>45363</v>
      </c>
      <c r="W127" s="30">
        <f>IFERROR(IF(COUNTIF('Holiday Dates'!$A:$A,DATE($S$1,W$1,1+7*$D127)-WEEKDAY(DATE($S$1,W$1,8-$M127)))&gt;=1,IF($D127&gt;=3,DATE($S$1,W$1,1+7*($D127-1)-WEEKDAY(DATE($S$1,W$1,8-$M127))),DATE($S$1,W$1,1+7*($D127+1)-WEEKDAY(DATE($S$1,W$1,8-$M127)))),DATE($S$1,W$1,1+7*$D127)-WEEKDAY(DATE($S$1,W$1,8-$M127))),"")</f>
        <v>45398</v>
      </c>
      <c r="X127" s="30">
        <f>IFERROR(IF(COUNTIF('Holiday Dates'!$A:$A,DATE($S$1,X$1,1+7*$D127)-WEEKDAY(DATE($S$1,X$1,8-$M127)))&gt;=1,IF($D127&gt;=3,DATE($S$1,X$1,1+7*($D127-1)-WEEKDAY(DATE($S$1,X$1,8-$M127))),DATE($S$1,X$1,1+7*($D127+1)-WEEKDAY(DATE($S$1,X$1,8-$M127)))),DATE($S$1,X$1,1+7*$D127)-WEEKDAY(DATE($S$1,X$1,8-$M127))),"")</f>
        <v>45426</v>
      </c>
      <c r="Y127" s="30">
        <f>IFERROR(IF(COUNTIF('Holiday Dates'!$A:$A,DATE($S$1,Y$1,1+7*$D127)-WEEKDAY(DATE($S$1,Y$1,8-$M127)))&gt;=1,IF($D127&gt;=3,DATE($S$1,Y$1,1+7*($D127-1)-WEEKDAY(DATE($S$1,Y$1,8-$M127))),DATE($S$1,Y$1,1+7*($D127+1)-WEEKDAY(DATE($S$1,Y$1,8-$M127)))),DATE($S$1,Y$1,1+7*$D127)-WEEKDAY(DATE($S$1,Y$1,8-$M127))),"")</f>
        <v>45454</v>
      </c>
      <c r="Z127" s="30">
        <f>IFERROR(IF(COUNTIF('Holiday Dates'!$A:$A,DATE($S$1,Z$1,1+7*$D127)-WEEKDAY(DATE($S$1,Z$1,8-$M127)))&gt;=1,IF($D127&gt;=3,DATE($S$1,Z$1,1+7*($D127-1)-WEEKDAY(DATE($S$1,Z$1,8-$M127))),DATE($S$1,Z$1,1+7*($D127+1)-WEEKDAY(DATE($S$1,Z$1,8-$M127)))),DATE($S$1,Z$1,1+7*$D127)-WEEKDAY(DATE($S$1,Z$1,8-$M127))),"")</f>
        <v>45482</v>
      </c>
    </row>
    <row r="128" spans="1:26" ht="15" customHeight="1" x14ac:dyDescent="0.25">
      <c r="A128" s="3">
        <v>770125</v>
      </c>
      <c r="B128" s="1" t="s">
        <v>1657</v>
      </c>
      <c r="C128" s="1" t="str">
        <f>VLOOKUP($A128,[1]Sheet_One!$B:$W,7,FALSE)</f>
        <v>GROTON</v>
      </c>
      <c r="D128" s="10">
        <f>IFERROR(VLOOKUP(A128,[2]Sheet1!$A:$AA,27,FALSE),"")</f>
        <v>1</v>
      </c>
      <c r="E128" s="1"/>
      <c r="F128" s="3" t="str">
        <f>VLOOKUP($A128,[1]Sheet_One!$B:$W,6,FALSE)</f>
        <v>160 FISHTOWN ROAD</v>
      </c>
      <c r="G128" s="3" t="str">
        <f>VLOOKUP($A128,[1]Sheet_One!$B:$W,7,FALSE)</f>
        <v>GROTON</v>
      </c>
      <c r="H128" s="3" t="str">
        <f>VLOOKUP($A128,[1]Sheet_One!$B:$W,8,FALSE)</f>
        <v>CT</v>
      </c>
      <c r="I128" s="3" t="str">
        <f>VLOOKUP($A128,[1]Sheet_One!$B:$W,9,FALSE)</f>
        <v>06355</v>
      </c>
      <c r="J128" s="47">
        <f>IFERROR(VLOOKUP(A128,'[3]KPI Trend by Chain - 171 or 173'!$A:$E,5,FALSE),VLOOKUP(A128,'[4]KPI Trend by Chain - 171 '!$A:$E,5,FALSE))</f>
        <v>22</v>
      </c>
      <c r="K128" s="4">
        <f>IFERROR(VLOOKUP(A128,'Location Substitution table'!B:D,3,FALSE),"")</f>
        <v>261161</v>
      </c>
      <c r="L128" s="9" t="str">
        <f>IFERROR(VLOOKUP($A128,[1]Sheet_One!$B:$W,5,FALSE),"")</f>
        <v>T</v>
      </c>
      <c r="M128" s="9">
        <f>IFERROR(MATCH(L128,{"U","M","T","W","R","F","S"},0),"")</f>
        <v>3</v>
      </c>
      <c r="N128" s="26">
        <f>IFERROR(IF(COUNTIF('Holiday Dates'!$A:$A,DATE($M$1,N$1,1+7*$D128)-WEEKDAY(DATE($M$1,N$1,8-$M128)))&gt;=1,IF($D128&gt;=3,DATE($M$1,N$1,1+7*($D128-1)-WEEKDAY(DATE($M$1,N$1,8-$M128))),DATE($M$1,N$1,1+7*($D128+1)-WEEKDAY(DATE($M$1,N$1,8-$M128)))),DATE($M$1,N$1,1+7*$D128)-WEEKDAY(DATE($M$1,N$1,8-$M128))),"")</f>
        <v>45139</v>
      </c>
      <c r="O128" s="26">
        <f>IFERROR(IF(COUNTIF('Holiday Dates'!$A:$A,DATE($M$1,O$1,1+7*$D128)-WEEKDAY(DATE($M$1,O$1,8-$M128)))&gt;=1,IF($D128&gt;=3,DATE($M$1,O$1,1+7*($D128-1)-WEEKDAY(DATE($M$1,O$1,8-$M128))),DATE($M$1,O$1,1+7*($D128+1)-WEEKDAY(DATE($M$1,O$1,8-$M128)))),DATE($M$1,O$1,1+7*$D128)-WEEKDAY(DATE($M$1,O$1,8-$M128))),"")</f>
        <v>45174</v>
      </c>
      <c r="P128" s="26">
        <f>IFERROR(IF(COUNTIF('Holiday Dates'!$A:$A,DATE($M$1,P$1,1+7*$D128)-WEEKDAY(DATE($M$1,P$1,8-$M128)))&gt;=1,IF($D128&gt;=3,DATE($M$1,P$1,1+7*($D128-1)-WEEKDAY(DATE($M$1,P$1,8-$M128))),DATE($M$1,P$1,1+7*($D128+1)-WEEKDAY(DATE($M$1,P$1,8-$M128)))),DATE($M$1,P$1,1+7*$D128)-WEEKDAY(DATE($M$1,P$1,8-$M128))),"")</f>
        <v>45202</v>
      </c>
      <c r="Q128" s="26">
        <f>IFERROR(IF(COUNTIF('Holiday Dates'!$A:$A,DATE($M$1,Q$1,1+7*$D128)-WEEKDAY(DATE($M$1,Q$1,8-$M128)))&gt;=1,IF($D128&gt;=3,DATE($M$1,Q$1,1+7*($D128-1)-WEEKDAY(DATE($M$1,Q$1,8-$M128))),DATE($M$1,Q$1,1+7*($D128+1)-WEEKDAY(DATE($M$1,Q$1,8-$M128)))),DATE($M$1,Q$1,1+7*$D128)-WEEKDAY(DATE($M$1,Q$1,8-$M128))),"")</f>
        <v>45244</v>
      </c>
      <c r="R128" s="26">
        <f>IFERROR(IF(COUNTIF('Holiday Dates'!$A:$A,DATE($M$1,R$1,1+7*$D128)-WEEKDAY(DATE($M$1,R$1,8-$M128)))&gt;=1,IF($D128&gt;=3,DATE($M$1,R$1,1+7*($D128-1)-WEEKDAY(DATE($M$1,R$1,8-$M128))),DATE($M$1,R$1,1+7*($D128+1)-WEEKDAY(DATE($M$1,R$1,8-$M128)))),DATE($M$1,R$1,1+7*$D128)-WEEKDAY(DATE($M$1,R$1,8-$M128))),"")</f>
        <v>45265</v>
      </c>
      <c r="S128" s="30"/>
      <c r="T128" s="30">
        <f>IFERROR(IF(COUNTIF('Holiday Dates'!$A:$A,DATE($S$1,T$1,1+7*$D128)-WEEKDAY(DATE($S$1,T$1,8-$M128)))&gt;=1,IF($D128&gt;=3,DATE($S$1,T$1,1+7*($D128-1)-WEEKDAY(DATE($S$1,T$1,8-$M128))),DATE($S$1,T$1,1+7*($D128+1)-WEEKDAY(DATE($S$1,T$1,8-$M128)))),DATE($S$1,T$1,1+7*$D128)-WEEKDAY(DATE($S$1,T$1,8-$M128))),"")</f>
        <v>45293</v>
      </c>
      <c r="U128" s="30">
        <f>IFERROR(IF(COUNTIF('Holiday Dates'!$A:$A,DATE($S$1,U$1,1+7*$D128)-WEEKDAY(DATE($S$1,U$1,8-$M128)))&gt;=1,IF($D128&gt;=3,DATE($S$1,U$1,1+7*($D128-1)-WEEKDAY(DATE($S$1,U$1,8-$M128))),DATE($S$1,U$1,1+7*($D128+1)-WEEKDAY(DATE($S$1,U$1,8-$M128)))),DATE($S$1,U$1,1+7*$D128)-WEEKDAY(DATE($S$1,U$1,8-$M128))),"")</f>
        <v>45328</v>
      </c>
      <c r="V128" s="30">
        <f>IFERROR(IF(COUNTIF('Holiday Dates'!$A:$A,DATE($S$1,V$1,1+7*$D128)-WEEKDAY(DATE($S$1,V$1,8-$M128)))&gt;=1,IF($D128&gt;=3,DATE($S$1,V$1,1+7*($D128-1)-WEEKDAY(DATE($S$1,V$1,8-$M128))),DATE($S$1,V$1,1+7*($D128+1)-WEEKDAY(DATE($S$1,V$1,8-$M128)))),DATE($S$1,V$1,1+7*$D128)-WEEKDAY(DATE($S$1,V$1,8-$M128))),"")</f>
        <v>45356</v>
      </c>
      <c r="W128" s="30">
        <f>IFERROR(IF(COUNTIF('Holiday Dates'!$A:$A,DATE($S$1,W$1,1+7*$D128)-WEEKDAY(DATE($S$1,W$1,8-$M128)))&gt;=1,IF($D128&gt;=3,DATE($S$1,W$1,1+7*($D128-1)-WEEKDAY(DATE($S$1,W$1,8-$M128))),DATE($S$1,W$1,1+7*($D128+1)-WEEKDAY(DATE($S$1,W$1,8-$M128)))),DATE($S$1,W$1,1+7*$D128)-WEEKDAY(DATE($S$1,W$1,8-$M128))),"")</f>
        <v>45384</v>
      </c>
      <c r="X128" s="30">
        <f>IFERROR(IF(COUNTIF('Holiday Dates'!$A:$A,DATE($S$1,X$1,1+7*$D128)-WEEKDAY(DATE($S$1,X$1,8-$M128)))&gt;=1,IF($D128&gt;=3,DATE($S$1,X$1,1+7*($D128-1)-WEEKDAY(DATE($S$1,X$1,8-$M128))),DATE($S$1,X$1,1+7*($D128+1)-WEEKDAY(DATE($S$1,X$1,8-$M128)))),DATE($S$1,X$1,1+7*$D128)-WEEKDAY(DATE($S$1,X$1,8-$M128))),"")</f>
        <v>45419</v>
      </c>
      <c r="Y128" s="30">
        <f>IFERROR(IF(COUNTIF('Holiday Dates'!$A:$A,DATE($S$1,Y$1,1+7*$D128)-WEEKDAY(DATE($S$1,Y$1,8-$M128)))&gt;=1,IF($D128&gt;=3,DATE($S$1,Y$1,1+7*($D128-1)-WEEKDAY(DATE($S$1,Y$1,8-$M128))),DATE($S$1,Y$1,1+7*($D128+1)-WEEKDAY(DATE($S$1,Y$1,8-$M128)))),DATE($S$1,Y$1,1+7*$D128)-WEEKDAY(DATE($S$1,Y$1,8-$M128))),"")</f>
        <v>45447</v>
      </c>
      <c r="Z128" s="30">
        <f>IFERROR(IF(COUNTIF('Holiday Dates'!$A:$A,DATE($S$1,Z$1,1+7*$D128)-WEEKDAY(DATE($S$1,Z$1,8-$M128)))&gt;=1,IF($D128&gt;=3,DATE($S$1,Z$1,1+7*($D128-1)-WEEKDAY(DATE($S$1,Z$1,8-$M128))),DATE($S$1,Z$1,1+7*($D128+1)-WEEKDAY(DATE($S$1,Z$1,8-$M128)))),DATE($S$1,Z$1,1+7*$D128)-WEEKDAY(DATE($S$1,Z$1,8-$M128))),"")</f>
        <v>45475</v>
      </c>
    </row>
    <row r="129" spans="1:26" ht="15" customHeight="1" x14ac:dyDescent="0.2">
      <c r="A129" s="3">
        <v>770126</v>
      </c>
      <c r="B129" s="3" t="s">
        <v>1437</v>
      </c>
      <c r="C129" s="3" t="str">
        <f>VLOOKUP($A129,[1]Sheet_One!$B:$W,7,FALSE)</f>
        <v>GROTON</v>
      </c>
      <c r="D129" s="4">
        <f>IFERROR(VLOOKUP(A129,[2]Sheet1!$A:$AA,27,FALSE),"")</f>
        <v>4</v>
      </c>
      <c r="F129" s="3" t="str">
        <f>VLOOKUP($A129,[1]Sheet_One!$B:$W,6,FALSE)</f>
        <v>189 FORT HILL RD</v>
      </c>
      <c r="G129" s="3" t="str">
        <f>VLOOKUP($A129,[1]Sheet_One!$B:$W,7,FALSE)</f>
        <v>GROTON</v>
      </c>
      <c r="H129" s="3" t="str">
        <f>VLOOKUP($A129,[1]Sheet_One!$B:$W,8,FALSE)</f>
        <v>CT</v>
      </c>
      <c r="I129" s="3" t="str">
        <f>VLOOKUP($A129,[1]Sheet_One!$B:$W,9,FALSE)</f>
        <v>06340</v>
      </c>
      <c r="J129" s="47">
        <f>IFERROR(VLOOKUP(A129,'[3]KPI Trend by Chain - 171 or 173'!$A:$E,5,FALSE),VLOOKUP(A129,'[4]KPI Trend by Chain - 171 '!$A:$E,5,FALSE))</f>
        <v>14.7777777777778</v>
      </c>
      <c r="K129" s="4">
        <f>IFERROR(VLOOKUP(A129,'Location Substitution table'!B:D,3,FALSE),"")</f>
        <v>780005</v>
      </c>
      <c r="L129" s="9" t="str">
        <f>IFERROR(VLOOKUP($A129,[1]Sheet_One!$B:$W,5,FALSE),"")</f>
        <v>T</v>
      </c>
      <c r="M129" s="9">
        <f>IFERROR(MATCH(L129,{"U","M","T","W","R","F","S"},0),"")</f>
        <v>3</v>
      </c>
      <c r="N129" s="26">
        <f>IFERROR(IF(COUNTIF('Holiday Dates'!$A:$A,DATE($M$1,N$1,1+7*$D129)-WEEKDAY(DATE($M$1,N$1,8-$M129)))&gt;=1,IF($D129&gt;=3,DATE($M$1,N$1,1+7*($D129-1)-WEEKDAY(DATE($M$1,N$1,8-$M129))),DATE($M$1,N$1,1+7*($D129+1)-WEEKDAY(DATE($M$1,N$1,8-$M129)))),DATE($M$1,N$1,1+7*$D129)-WEEKDAY(DATE($M$1,N$1,8-$M129))),"")</f>
        <v>45160</v>
      </c>
      <c r="O129" s="26">
        <f>IFERROR(IF(COUNTIF('Holiday Dates'!$A:$A,DATE($M$1,O$1,1+7*$D129)-WEEKDAY(DATE($M$1,O$1,8-$M129)))&gt;=1,IF($D129&gt;=3,DATE($M$1,O$1,1+7*($D129-1)-WEEKDAY(DATE($M$1,O$1,8-$M129))),DATE($M$1,O$1,1+7*($D129+1)-WEEKDAY(DATE($M$1,O$1,8-$M129)))),DATE($M$1,O$1,1+7*$D129)-WEEKDAY(DATE($M$1,O$1,8-$M129))),"")</f>
        <v>45195</v>
      </c>
      <c r="P129" s="26">
        <f>IFERROR(IF(COUNTIF('Holiday Dates'!$A:$A,DATE($M$1,P$1,1+7*$D129)-WEEKDAY(DATE($M$1,P$1,8-$M129)))&gt;=1,IF($D129&gt;=3,DATE($M$1,P$1,1+7*($D129-1)-WEEKDAY(DATE($M$1,P$1,8-$M129))),DATE($M$1,P$1,1+7*($D129+1)-WEEKDAY(DATE($M$1,P$1,8-$M129)))),DATE($M$1,P$1,1+7*$D129)-WEEKDAY(DATE($M$1,P$1,8-$M129))),"")</f>
        <v>45223</v>
      </c>
      <c r="Q129" s="26">
        <f>IFERROR(IF(COUNTIF('Holiday Dates'!$A:$A,DATE($M$1,Q$1,1+7*$D129)-WEEKDAY(DATE($M$1,Q$1,8-$M129)))&gt;=1,IF($D129&gt;=3,DATE($M$1,Q$1,1+7*($D129-1)-WEEKDAY(DATE($M$1,Q$1,8-$M129))),DATE($M$1,Q$1,1+7*($D129+1)-WEEKDAY(DATE($M$1,Q$1,8-$M129)))),DATE($M$1,Q$1,1+7*$D129)-WEEKDAY(DATE($M$1,Q$1,8-$M129))),"")</f>
        <v>45258</v>
      </c>
      <c r="R129" s="26">
        <f>IFERROR(IF(COUNTIF('Holiday Dates'!$A:$A,DATE($M$1,R$1,1+7*$D129)-WEEKDAY(DATE($M$1,R$1,8-$M129)))&gt;=1,IF($D129&gt;=3,DATE($M$1,R$1,1+7*($D129-1)-WEEKDAY(DATE($M$1,R$1,8-$M129))),DATE($M$1,R$1,1+7*($D129+1)-WEEKDAY(DATE($M$1,R$1,8-$M129)))),DATE($M$1,R$1,1+7*$D129)-WEEKDAY(DATE($M$1,R$1,8-$M129))),"")</f>
        <v>45279</v>
      </c>
      <c r="S129" s="30"/>
      <c r="T129" s="30">
        <f>IFERROR(IF(COUNTIF('Holiday Dates'!$A:$A,DATE($S$1,T$1,1+7*$D129)-WEEKDAY(DATE($S$1,T$1,8-$M129)))&gt;=1,IF($D129&gt;=3,DATE($S$1,T$1,1+7*($D129-1)-WEEKDAY(DATE($S$1,T$1,8-$M129))),DATE($S$1,T$1,1+7*($D129+1)-WEEKDAY(DATE($S$1,T$1,8-$M129)))),DATE($S$1,T$1,1+7*$D129)-WEEKDAY(DATE($S$1,T$1,8-$M129))),"")</f>
        <v>45314</v>
      </c>
      <c r="U129" s="30">
        <f>IFERROR(IF(COUNTIF('Holiday Dates'!$A:$A,DATE($S$1,U$1,1+7*$D129)-WEEKDAY(DATE($S$1,U$1,8-$M129)))&gt;=1,IF($D129&gt;=3,DATE($S$1,U$1,1+7*($D129-1)-WEEKDAY(DATE($S$1,U$1,8-$M129))),DATE($S$1,U$1,1+7*($D129+1)-WEEKDAY(DATE($S$1,U$1,8-$M129)))),DATE($S$1,U$1,1+7*$D129)-WEEKDAY(DATE($S$1,U$1,8-$M129))),"")</f>
        <v>45349</v>
      </c>
      <c r="V129" s="30">
        <f>IFERROR(IF(COUNTIF('Holiday Dates'!$A:$A,DATE($S$1,V$1,1+7*$D129)-WEEKDAY(DATE($S$1,V$1,8-$M129)))&gt;=1,IF($D129&gt;=3,DATE($S$1,V$1,1+7*($D129-1)-WEEKDAY(DATE($S$1,V$1,8-$M129))),DATE($S$1,V$1,1+7*($D129+1)-WEEKDAY(DATE($S$1,V$1,8-$M129)))),DATE($S$1,V$1,1+7*$D129)-WEEKDAY(DATE($S$1,V$1,8-$M129))),"")</f>
        <v>45377</v>
      </c>
      <c r="W129" s="30">
        <f>IFERROR(IF(COUNTIF('Holiday Dates'!$A:$A,DATE($S$1,W$1,1+7*$D129)-WEEKDAY(DATE($S$1,W$1,8-$M129)))&gt;=1,IF($D129&gt;=3,DATE($S$1,W$1,1+7*($D129-1)-WEEKDAY(DATE($S$1,W$1,8-$M129))),DATE($S$1,W$1,1+7*($D129+1)-WEEKDAY(DATE($S$1,W$1,8-$M129)))),DATE($S$1,W$1,1+7*$D129)-WEEKDAY(DATE($S$1,W$1,8-$M129))),"")</f>
        <v>45405</v>
      </c>
      <c r="X129" s="30">
        <f>IFERROR(IF(COUNTIF('Holiday Dates'!$A:$A,DATE($S$1,X$1,1+7*$D129)-WEEKDAY(DATE($S$1,X$1,8-$M129)))&gt;=1,IF($D129&gt;=3,DATE($S$1,X$1,1+7*($D129-1)-WEEKDAY(DATE($S$1,X$1,8-$M129))),DATE($S$1,X$1,1+7*($D129+1)-WEEKDAY(DATE($S$1,X$1,8-$M129)))),DATE($S$1,X$1,1+7*$D129)-WEEKDAY(DATE($S$1,X$1,8-$M129))),"")</f>
        <v>45440</v>
      </c>
      <c r="Y129" s="30">
        <f>IFERROR(IF(COUNTIF('Holiday Dates'!$A:$A,DATE($S$1,Y$1,1+7*$D129)-WEEKDAY(DATE($S$1,Y$1,8-$M129)))&gt;=1,IF($D129&gt;=3,DATE($S$1,Y$1,1+7*($D129-1)-WEEKDAY(DATE($S$1,Y$1,8-$M129))),DATE($S$1,Y$1,1+7*($D129+1)-WEEKDAY(DATE($S$1,Y$1,8-$M129)))),DATE($S$1,Y$1,1+7*$D129)-WEEKDAY(DATE($S$1,Y$1,8-$M129))),"")</f>
        <v>45468</v>
      </c>
      <c r="Z129" s="30">
        <f>IFERROR(IF(COUNTIF('Holiday Dates'!$A:$A,DATE($S$1,Z$1,1+7*$D129)-WEEKDAY(DATE($S$1,Z$1,8-$M129)))&gt;=1,IF($D129&gt;=3,DATE($S$1,Z$1,1+7*($D129-1)-WEEKDAY(DATE($S$1,Z$1,8-$M129))),DATE($S$1,Z$1,1+7*($D129+1)-WEEKDAY(DATE($S$1,Z$1,8-$M129)))),DATE($S$1,Z$1,1+7*$D129)-WEEKDAY(DATE($S$1,Z$1,8-$M129))),"")</f>
        <v>45496</v>
      </c>
    </row>
    <row r="130" spans="1:26" ht="15" customHeight="1" x14ac:dyDescent="0.25">
      <c r="A130" s="3">
        <v>770127</v>
      </c>
      <c r="B130" s="1" t="s">
        <v>1658</v>
      </c>
      <c r="C130" s="1" t="str">
        <f>VLOOKUP($A130,[1]Sheet_One!$B:$W,7,FALSE)</f>
        <v>GROTON</v>
      </c>
      <c r="D130" s="10">
        <f>IFERROR(VLOOKUP(A130,[2]Sheet1!$A:$AA,27,FALSE),"")</f>
        <v>3</v>
      </c>
      <c r="E130" s="1"/>
      <c r="F130" s="3" t="str">
        <f>VLOOKUP($A130,[1]Sheet_One!$B:$W,6,FALSE)</f>
        <v>101 GROTON LONG POINT RD</v>
      </c>
      <c r="G130" s="3" t="str">
        <f>VLOOKUP($A130,[1]Sheet_One!$B:$W,7,FALSE)</f>
        <v>GROTON</v>
      </c>
      <c r="H130" s="3" t="str">
        <f>VLOOKUP($A130,[1]Sheet_One!$B:$W,8,FALSE)</f>
        <v>CT</v>
      </c>
      <c r="I130" s="3" t="str">
        <f>VLOOKUP($A130,[1]Sheet_One!$B:$W,9,FALSE)</f>
        <v>06340</v>
      </c>
      <c r="J130" s="47">
        <f>IFERROR(VLOOKUP(A130,'[3]KPI Trend by Chain - 171 or 173'!$A:$E,5,FALSE),VLOOKUP(A130,'[4]KPI Trend by Chain - 171 '!$A:$E,5,FALSE))</f>
        <v>60.3333333333333</v>
      </c>
      <c r="K130" s="4">
        <f>IFERROR(VLOOKUP(A130,'Location Substitution table'!B:D,3,FALSE),"")</f>
        <v>261160</v>
      </c>
      <c r="L130" s="9" t="str">
        <f>IFERROR(VLOOKUP($A130,[1]Sheet_One!$B:$W,5,FALSE),"")</f>
        <v>T</v>
      </c>
      <c r="M130" s="9">
        <f>IFERROR(MATCH(L130,{"U","M","T","W","R","F","S"},0),"")</f>
        <v>3</v>
      </c>
      <c r="N130" s="26">
        <f>IFERROR(IF(COUNTIF('Holiday Dates'!$A:$A,DATE($M$1,N$1,1+7*$D130)-WEEKDAY(DATE($M$1,N$1,8-$M130)))&gt;=1,IF($D130&gt;=3,DATE($M$1,N$1,1+7*($D130-1)-WEEKDAY(DATE($M$1,N$1,8-$M130))),DATE($M$1,N$1,1+7*($D130+1)-WEEKDAY(DATE($M$1,N$1,8-$M130)))),DATE($M$1,N$1,1+7*$D130)-WEEKDAY(DATE($M$1,N$1,8-$M130))),"")</f>
        <v>45153</v>
      </c>
      <c r="O130" s="26">
        <f>IFERROR(IF(COUNTIF('Holiday Dates'!$A:$A,DATE($M$1,O$1,1+7*$D130)-WEEKDAY(DATE($M$1,O$1,8-$M130)))&gt;=1,IF($D130&gt;=3,DATE($M$1,O$1,1+7*($D130-1)-WEEKDAY(DATE($M$1,O$1,8-$M130))),DATE($M$1,O$1,1+7*($D130+1)-WEEKDAY(DATE($M$1,O$1,8-$M130)))),DATE($M$1,O$1,1+7*$D130)-WEEKDAY(DATE($M$1,O$1,8-$M130))),"")</f>
        <v>45188</v>
      </c>
      <c r="P130" s="26">
        <f>IFERROR(IF(COUNTIF('Holiday Dates'!$A:$A,DATE($M$1,P$1,1+7*$D130)-WEEKDAY(DATE($M$1,P$1,8-$M130)))&gt;=1,IF($D130&gt;=3,DATE($M$1,P$1,1+7*($D130-1)-WEEKDAY(DATE($M$1,P$1,8-$M130))),DATE($M$1,P$1,1+7*($D130+1)-WEEKDAY(DATE($M$1,P$1,8-$M130)))),DATE($M$1,P$1,1+7*$D130)-WEEKDAY(DATE($M$1,P$1,8-$M130))),"")</f>
        <v>45216</v>
      </c>
      <c r="Q130" s="26">
        <f>IFERROR(IF(COUNTIF('Holiday Dates'!$A:$A,DATE($M$1,Q$1,1+7*$D130)-WEEKDAY(DATE($M$1,Q$1,8-$M130)))&gt;=1,IF($D130&gt;=3,DATE($M$1,Q$1,1+7*($D130-1)-WEEKDAY(DATE($M$1,Q$1,8-$M130))),DATE($M$1,Q$1,1+7*($D130+1)-WEEKDAY(DATE($M$1,Q$1,8-$M130)))),DATE($M$1,Q$1,1+7*$D130)-WEEKDAY(DATE($M$1,Q$1,8-$M130))),"")</f>
        <v>45251</v>
      </c>
      <c r="R130" s="26">
        <f>IFERROR(IF(COUNTIF('Holiday Dates'!$A:$A,DATE($M$1,R$1,1+7*$D130)-WEEKDAY(DATE($M$1,R$1,8-$M130)))&gt;=1,IF($D130&gt;=3,DATE($M$1,R$1,1+7*($D130-1)-WEEKDAY(DATE($M$1,R$1,8-$M130))),DATE($M$1,R$1,1+7*($D130+1)-WEEKDAY(DATE($M$1,R$1,8-$M130)))),DATE($M$1,R$1,1+7*$D130)-WEEKDAY(DATE($M$1,R$1,8-$M130))),"")</f>
        <v>45279</v>
      </c>
      <c r="S130" s="30"/>
      <c r="T130" s="30">
        <f>IFERROR(IF(COUNTIF('Holiday Dates'!$A:$A,DATE($S$1,T$1,1+7*$D130)-WEEKDAY(DATE($S$1,T$1,8-$M130)))&gt;=1,IF($D130&gt;=3,DATE($S$1,T$1,1+7*($D130-1)-WEEKDAY(DATE($S$1,T$1,8-$M130))),DATE($S$1,T$1,1+7*($D130+1)-WEEKDAY(DATE($S$1,T$1,8-$M130)))),DATE($S$1,T$1,1+7*$D130)-WEEKDAY(DATE($S$1,T$1,8-$M130))),"")</f>
        <v>45307</v>
      </c>
      <c r="U130" s="30">
        <f>IFERROR(IF(COUNTIF('Holiday Dates'!$A:$A,DATE($S$1,U$1,1+7*$D130)-WEEKDAY(DATE($S$1,U$1,8-$M130)))&gt;=1,IF($D130&gt;=3,DATE($S$1,U$1,1+7*($D130-1)-WEEKDAY(DATE($S$1,U$1,8-$M130))),DATE($S$1,U$1,1+7*($D130+1)-WEEKDAY(DATE($S$1,U$1,8-$M130)))),DATE($S$1,U$1,1+7*$D130)-WEEKDAY(DATE($S$1,U$1,8-$M130))),"")</f>
        <v>45335</v>
      </c>
      <c r="V130" s="30">
        <f>IFERROR(IF(COUNTIF('Holiday Dates'!$A:$A,DATE($S$1,V$1,1+7*$D130)-WEEKDAY(DATE($S$1,V$1,8-$M130)))&gt;=1,IF($D130&gt;=3,DATE($S$1,V$1,1+7*($D130-1)-WEEKDAY(DATE($S$1,V$1,8-$M130))),DATE($S$1,V$1,1+7*($D130+1)-WEEKDAY(DATE($S$1,V$1,8-$M130)))),DATE($S$1,V$1,1+7*$D130)-WEEKDAY(DATE($S$1,V$1,8-$M130))),"")</f>
        <v>45370</v>
      </c>
      <c r="W130" s="30">
        <f>IFERROR(IF(COUNTIF('Holiday Dates'!$A:$A,DATE($S$1,W$1,1+7*$D130)-WEEKDAY(DATE($S$1,W$1,8-$M130)))&gt;=1,IF($D130&gt;=3,DATE($S$1,W$1,1+7*($D130-1)-WEEKDAY(DATE($S$1,W$1,8-$M130))),DATE($S$1,W$1,1+7*($D130+1)-WEEKDAY(DATE($S$1,W$1,8-$M130)))),DATE($S$1,W$1,1+7*$D130)-WEEKDAY(DATE($S$1,W$1,8-$M130))),"")</f>
        <v>45398</v>
      </c>
      <c r="X130" s="30">
        <f>IFERROR(IF(COUNTIF('Holiday Dates'!$A:$A,DATE($S$1,X$1,1+7*$D130)-WEEKDAY(DATE($S$1,X$1,8-$M130)))&gt;=1,IF($D130&gt;=3,DATE($S$1,X$1,1+7*($D130-1)-WEEKDAY(DATE($S$1,X$1,8-$M130))),DATE($S$1,X$1,1+7*($D130+1)-WEEKDAY(DATE($S$1,X$1,8-$M130)))),DATE($S$1,X$1,1+7*$D130)-WEEKDAY(DATE($S$1,X$1,8-$M130))),"")</f>
        <v>45433</v>
      </c>
      <c r="Y130" s="30">
        <f>IFERROR(IF(COUNTIF('Holiday Dates'!$A:$A,DATE($S$1,Y$1,1+7*$D130)-WEEKDAY(DATE($S$1,Y$1,8-$M130)))&gt;=1,IF($D130&gt;=3,DATE($S$1,Y$1,1+7*($D130-1)-WEEKDAY(DATE($S$1,Y$1,8-$M130))),DATE($S$1,Y$1,1+7*($D130+1)-WEEKDAY(DATE($S$1,Y$1,8-$M130)))),DATE($S$1,Y$1,1+7*$D130)-WEEKDAY(DATE($S$1,Y$1,8-$M130))),"")</f>
        <v>45461</v>
      </c>
      <c r="Z130" s="30">
        <f>IFERROR(IF(COUNTIF('Holiday Dates'!$A:$A,DATE($S$1,Z$1,1+7*$D130)-WEEKDAY(DATE($S$1,Z$1,8-$M130)))&gt;=1,IF($D130&gt;=3,DATE($S$1,Z$1,1+7*($D130-1)-WEEKDAY(DATE($S$1,Z$1,8-$M130))),DATE($S$1,Z$1,1+7*($D130+1)-WEEKDAY(DATE($S$1,Z$1,8-$M130)))),DATE($S$1,Z$1,1+7*$D130)-WEEKDAY(DATE($S$1,Z$1,8-$M130))),"")</f>
        <v>45489</v>
      </c>
    </row>
    <row r="131" spans="1:26" ht="15" customHeight="1" x14ac:dyDescent="0.25">
      <c r="A131" s="3">
        <v>770128</v>
      </c>
      <c r="B131" s="3" t="str">
        <f>VLOOKUP($A131,[1]Sheet_One!$B:$W,2,FALSE)</f>
        <v>BUTLER ELEM SCH USDA</v>
      </c>
      <c r="C131" s="1" t="str">
        <f>VLOOKUP($A131,[1]Sheet_One!$B:$W,7,FALSE)</f>
        <v>GROTON</v>
      </c>
      <c r="D131" s="10">
        <f>IFERROR(VLOOKUP(A131,[2]Sheet1!$A:$AA,27,FALSE),"")</f>
        <v>2</v>
      </c>
      <c r="F131" s="3" t="str">
        <f>VLOOKUP($A131,[1]Sheet_One!$B:$W,6,FALSE)</f>
        <v>155 OCEAN VIEW AVE</v>
      </c>
      <c r="G131" s="3" t="str">
        <f>VLOOKUP($A131,[1]Sheet_One!$B:$W,7,FALSE)</f>
        <v>GROTON</v>
      </c>
      <c r="H131" s="3" t="str">
        <f>VLOOKUP($A131,[1]Sheet_One!$B:$W,8,FALSE)</f>
        <v>CT</v>
      </c>
      <c r="I131" s="3" t="str">
        <f>VLOOKUP($A131,[1]Sheet_One!$B:$W,9,FALSE)</f>
        <v>06355</v>
      </c>
      <c r="K131" s="4" t="str">
        <f>IFERROR(VLOOKUP(A131,'Location Substitution table'!B:D,3,FALSE),"")</f>
        <v/>
      </c>
      <c r="L131" s="9" t="str">
        <f>IFERROR(VLOOKUP($A131,[1]Sheet_One!$B:$W,5,FALSE),"")</f>
        <v>T</v>
      </c>
      <c r="M131" s="9">
        <f>IFERROR(MATCH(L131,{"U","M","T","W","R","F","S"},0),"")</f>
        <v>3</v>
      </c>
      <c r="N131" s="26">
        <f>IFERROR(IF(COUNTIF('Holiday Dates'!$A:$A,DATE($M$1,N$1,1+7*$D131)-WEEKDAY(DATE($M$1,N$1,8-$M131)))&gt;=1,IF($D131&gt;=3,DATE($M$1,N$1,1+7*($D131-1)-WEEKDAY(DATE($M$1,N$1,8-$M131))),DATE($M$1,N$1,1+7*($D131+1)-WEEKDAY(DATE($M$1,N$1,8-$M131)))),DATE($M$1,N$1,1+7*$D131)-WEEKDAY(DATE($M$1,N$1,8-$M131))),"")</f>
        <v>45146</v>
      </c>
      <c r="O131" s="26">
        <f>IFERROR(IF(COUNTIF('Holiday Dates'!$A:$A,DATE($M$1,O$1,1+7*$D131)-WEEKDAY(DATE($M$1,O$1,8-$M131)))&gt;=1,IF($D131&gt;=3,DATE($M$1,O$1,1+7*($D131-1)-WEEKDAY(DATE($M$1,O$1,8-$M131))),DATE($M$1,O$1,1+7*($D131+1)-WEEKDAY(DATE($M$1,O$1,8-$M131)))),DATE($M$1,O$1,1+7*$D131)-WEEKDAY(DATE($M$1,O$1,8-$M131))),"")</f>
        <v>45181</v>
      </c>
      <c r="P131" s="26">
        <f>IFERROR(IF(COUNTIF('Holiday Dates'!$A:$A,DATE($M$1,P$1,1+7*$D131)-WEEKDAY(DATE($M$1,P$1,8-$M131)))&gt;=1,IF($D131&gt;=3,DATE($M$1,P$1,1+7*($D131-1)-WEEKDAY(DATE($M$1,P$1,8-$M131))),DATE($M$1,P$1,1+7*($D131+1)-WEEKDAY(DATE($M$1,P$1,8-$M131)))),DATE($M$1,P$1,1+7*$D131)-WEEKDAY(DATE($M$1,P$1,8-$M131))),"")</f>
        <v>45209</v>
      </c>
      <c r="Q131" s="26">
        <f>IFERROR(IF(COUNTIF('Holiday Dates'!$A:$A,DATE($M$1,Q$1,1+7*$D131)-WEEKDAY(DATE($M$1,Q$1,8-$M131)))&gt;=1,IF($D131&gt;=3,DATE($M$1,Q$1,1+7*($D131-1)-WEEKDAY(DATE($M$1,Q$1,8-$M131))),DATE($M$1,Q$1,1+7*($D131+1)-WEEKDAY(DATE($M$1,Q$1,8-$M131)))),DATE($M$1,Q$1,1+7*$D131)-WEEKDAY(DATE($M$1,Q$1,8-$M131))),"")</f>
        <v>45244</v>
      </c>
      <c r="R131" s="26">
        <f>IFERROR(IF(COUNTIF('Holiday Dates'!$A:$A,DATE($M$1,R$1,1+7*$D131)-WEEKDAY(DATE($M$1,R$1,8-$M131)))&gt;=1,IF($D131&gt;=3,DATE($M$1,R$1,1+7*($D131-1)-WEEKDAY(DATE($M$1,R$1,8-$M131))),DATE($M$1,R$1,1+7*($D131+1)-WEEKDAY(DATE($M$1,R$1,8-$M131)))),DATE($M$1,R$1,1+7*$D131)-WEEKDAY(DATE($M$1,R$1,8-$M131))),"")</f>
        <v>45272</v>
      </c>
      <c r="S131" s="30"/>
      <c r="T131" s="30">
        <f>IFERROR(IF(COUNTIF('Holiday Dates'!$A:$A,DATE($S$1,T$1,1+7*$D131)-WEEKDAY(DATE($S$1,T$1,8-$M131)))&gt;=1,IF($D131&gt;=3,DATE($S$1,T$1,1+7*($D131-1)-WEEKDAY(DATE($S$1,T$1,8-$M131))),DATE($S$1,T$1,1+7*($D131+1)-WEEKDAY(DATE($S$1,T$1,8-$M131)))),DATE($S$1,T$1,1+7*$D131)-WEEKDAY(DATE($S$1,T$1,8-$M131))),"")</f>
        <v>45300</v>
      </c>
      <c r="U131" s="30">
        <f>IFERROR(IF(COUNTIF('Holiday Dates'!$A:$A,DATE($S$1,U$1,1+7*$D131)-WEEKDAY(DATE($S$1,U$1,8-$M131)))&gt;=1,IF($D131&gt;=3,DATE($S$1,U$1,1+7*($D131-1)-WEEKDAY(DATE($S$1,U$1,8-$M131))),DATE($S$1,U$1,1+7*($D131+1)-WEEKDAY(DATE($S$1,U$1,8-$M131)))),DATE($S$1,U$1,1+7*$D131)-WEEKDAY(DATE($S$1,U$1,8-$M131))),"")</f>
        <v>45335</v>
      </c>
      <c r="V131" s="30">
        <f>IFERROR(IF(COUNTIF('Holiday Dates'!$A:$A,DATE($S$1,V$1,1+7*$D131)-WEEKDAY(DATE($S$1,V$1,8-$M131)))&gt;=1,IF($D131&gt;=3,DATE($S$1,V$1,1+7*($D131-1)-WEEKDAY(DATE($S$1,V$1,8-$M131))),DATE($S$1,V$1,1+7*($D131+1)-WEEKDAY(DATE($S$1,V$1,8-$M131)))),DATE($S$1,V$1,1+7*$D131)-WEEKDAY(DATE($S$1,V$1,8-$M131))),"")</f>
        <v>45363</v>
      </c>
      <c r="W131" s="30">
        <f>IFERROR(IF(COUNTIF('Holiday Dates'!$A:$A,DATE($S$1,W$1,1+7*$D131)-WEEKDAY(DATE($S$1,W$1,8-$M131)))&gt;=1,IF($D131&gt;=3,DATE($S$1,W$1,1+7*($D131-1)-WEEKDAY(DATE($S$1,W$1,8-$M131))),DATE($S$1,W$1,1+7*($D131+1)-WEEKDAY(DATE($S$1,W$1,8-$M131)))),DATE($S$1,W$1,1+7*$D131)-WEEKDAY(DATE($S$1,W$1,8-$M131))),"")</f>
        <v>45398</v>
      </c>
      <c r="X131" s="30">
        <f>IFERROR(IF(COUNTIF('Holiday Dates'!$A:$A,DATE($S$1,X$1,1+7*$D131)-WEEKDAY(DATE($S$1,X$1,8-$M131)))&gt;=1,IF($D131&gt;=3,DATE($S$1,X$1,1+7*($D131-1)-WEEKDAY(DATE($S$1,X$1,8-$M131))),DATE($S$1,X$1,1+7*($D131+1)-WEEKDAY(DATE($S$1,X$1,8-$M131)))),DATE($S$1,X$1,1+7*$D131)-WEEKDAY(DATE($S$1,X$1,8-$M131))),"")</f>
        <v>45426</v>
      </c>
      <c r="Y131" s="30">
        <f>IFERROR(IF(COUNTIF('Holiday Dates'!$A:$A,DATE($S$1,Y$1,1+7*$D131)-WEEKDAY(DATE($S$1,Y$1,8-$M131)))&gt;=1,IF($D131&gt;=3,DATE($S$1,Y$1,1+7*($D131-1)-WEEKDAY(DATE($S$1,Y$1,8-$M131))),DATE($S$1,Y$1,1+7*($D131+1)-WEEKDAY(DATE($S$1,Y$1,8-$M131)))),DATE($S$1,Y$1,1+7*$D131)-WEEKDAY(DATE($S$1,Y$1,8-$M131))),"")</f>
        <v>45454</v>
      </c>
      <c r="Z131" s="30">
        <f>IFERROR(IF(COUNTIF('Holiday Dates'!$A:$A,DATE($S$1,Z$1,1+7*$D131)-WEEKDAY(DATE($S$1,Z$1,8-$M131)))&gt;=1,IF($D131&gt;=3,DATE($S$1,Z$1,1+7*($D131-1)-WEEKDAY(DATE($S$1,Z$1,8-$M131))),DATE($S$1,Z$1,1+7*($D131+1)-WEEKDAY(DATE($S$1,Z$1,8-$M131)))),DATE($S$1,Z$1,1+7*$D131)-WEEKDAY(DATE($S$1,Z$1,8-$M131))),"")</f>
        <v>45482</v>
      </c>
    </row>
    <row r="132" spans="1:26" ht="15" customHeight="1" x14ac:dyDescent="0.25">
      <c r="A132" s="3">
        <v>770129</v>
      </c>
      <c r="B132" s="1" t="s">
        <v>1659</v>
      </c>
      <c r="C132" s="1" t="str">
        <f>VLOOKUP($A132,[1]Sheet_One!$B:$W,7,FALSE)</f>
        <v>GROTON</v>
      </c>
      <c r="D132" s="10">
        <f>IFERROR(VLOOKUP(A132,[2]Sheet1!$A:$AA,27,FALSE),"")</f>
        <v>1</v>
      </c>
      <c r="E132" s="1"/>
      <c r="F132" s="3" t="str">
        <f>VLOOKUP($A132,[1]Sheet_One!$B:$W,6,FALSE)</f>
        <v>250 BRANDEGEE AVE</v>
      </c>
      <c r="G132" s="3" t="str">
        <f>VLOOKUP($A132,[1]Sheet_One!$B:$W,7,FALSE)</f>
        <v>GROTON</v>
      </c>
      <c r="H132" s="3" t="str">
        <f>VLOOKUP($A132,[1]Sheet_One!$B:$W,8,FALSE)</f>
        <v>CT</v>
      </c>
      <c r="I132" s="3" t="str">
        <f>VLOOKUP($A132,[1]Sheet_One!$B:$W,9,FALSE)</f>
        <v>06340</v>
      </c>
      <c r="J132" s="47">
        <f>IFERROR(VLOOKUP(A132,'[3]KPI Trend by Chain - 171 or 173'!$A:$E,5,FALSE),VLOOKUP(A132,'[4]KPI Trend by Chain - 171 '!$A:$E,5,FALSE))</f>
        <v>16</v>
      </c>
      <c r="K132" s="4" t="str">
        <f>IFERROR(VLOOKUP(A132,'Location Substitution table'!B:D,3,FALSE),"")</f>
        <v/>
      </c>
      <c r="L132" s="9" t="str">
        <f>IFERROR(VLOOKUP($A132,[1]Sheet_One!$B:$W,5,FALSE),"")</f>
        <v>T</v>
      </c>
      <c r="M132" s="9">
        <f>IFERROR(MATCH(L132,{"U","M","T","W","R","F","S"},0),"")</f>
        <v>3</v>
      </c>
      <c r="N132" s="26">
        <f>IFERROR(IF(COUNTIF('Holiday Dates'!$A:$A,DATE($M$1,N$1,1+7*$D132)-WEEKDAY(DATE($M$1,N$1,8-$M132)))&gt;=1,IF($D132&gt;=3,DATE($M$1,N$1,1+7*($D132-1)-WEEKDAY(DATE($M$1,N$1,8-$M132))),DATE($M$1,N$1,1+7*($D132+1)-WEEKDAY(DATE($M$1,N$1,8-$M132)))),DATE($M$1,N$1,1+7*$D132)-WEEKDAY(DATE($M$1,N$1,8-$M132))),"")</f>
        <v>45139</v>
      </c>
      <c r="O132" s="26">
        <f>IFERROR(IF(COUNTIF('Holiday Dates'!$A:$A,DATE($M$1,O$1,1+7*$D132)-WEEKDAY(DATE($M$1,O$1,8-$M132)))&gt;=1,IF($D132&gt;=3,DATE($M$1,O$1,1+7*($D132-1)-WEEKDAY(DATE($M$1,O$1,8-$M132))),DATE($M$1,O$1,1+7*($D132+1)-WEEKDAY(DATE($M$1,O$1,8-$M132)))),DATE($M$1,O$1,1+7*$D132)-WEEKDAY(DATE($M$1,O$1,8-$M132))),"")</f>
        <v>45174</v>
      </c>
      <c r="P132" s="26">
        <f>IFERROR(IF(COUNTIF('Holiday Dates'!$A:$A,DATE($M$1,P$1,1+7*$D132)-WEEKDAY(DATE($M$1,P$1,8-$M132)))&gt;=1,IF($D132&gt;=3,DATE($M$1,P$1,1+7*($D132-1)-WEEKDAY(DATE($M$1,P$1,8-$M132))),DATE($M$1,P$1,1+7*($D132+1)-WEEKDAY(DATE($M$1,P$1,8-$M132)))),DATE($M$1,P$1,1+7*$D132)-WEEKDAY(DATE($M$1,P$1,8-$M132))),"")</f>
        <v>45202</v>
      </c>
      <c r="Q132" s="26">
        <f>IFERROR(IF(COUNTIF('Holiday Dates'!$A:$A,DATE($M$1,Q$1,1+7*$D132)-WEEKDAY(DATE($M$1,Q$1,8-$M132)))&gt;=1,IF($D132&gt;=3,DATE($M$1,Q$1,1+7*($D132-1)-WEEKDAY(DATE($M$1,Q$1,8-$M132))),DATE($M$1,Q$1,1+7*($D132+1)-WEEKDAY(DATE($M$1,Q$1,8-$M132)))),DATE($M$1,Q$1,1+7*$D132)-WEEKDAY(DATE($M$1,Q$1,8-$M132))),"")</f>
        <v>45244</v>
      </c>
      <c r="R132" s="26">
        <f>IFERROR(IF(COUNTIF('Holiday Dates'!$A:$A,DATE($M$1,R$1,1+7*$D132)-WEEKDAY(DATE($M$1,R$1,8-$M132)))&gt;=1,IF($D132&gt;=3,DATE($M$1,R$1,1+7*($D132-1)-WEEKDAY(DATE($M$1,R$1,8-$M132))),DATE($M$1,R$1,1+7*($D132+1)-WEEKDAY(DATE($M$1,R$1,8-$M132)))),DATE($M$1,R$1,1+7*$D132)-WEEKDAY(DATE($M$1,R$1,8-$M132))),"")</f>
        <v>45265</v>
      </c>
      <c r="S132" s="30"/>
      <c r="T132" s="30">
        <f>IFERROR(IF(COUNTIF('Holiday Dates'!$A:$A,DATE($S$1,T$1,1+7*$D132)-WEEKDAY(DATE($S$1,T$1,8-$M132)))&gt;=1,IF($D132&gt;=3,DATE($S$1,T$1,1+7*($D132-1)-WEEKDAY(DATE($S$1,T$1,8-$M132))),DATE($S$1,T$1,1+7*($D132+1)-WEEKDAY(DATE($S$1,T$1,8-$M132)))),DATE($S$1,T$1,1+7*$D132)-WEEKDAY(DATE($S$1,T$1,8-$M132))),"")</f>
        <v>45293</v>
      </c>
      <c r="U132" s="30">
        <f>IFERROR(IF(COUNTIF('Holiday Dates'!$A:$A,DATE($S$1,U$1,1+7*$D132)-WEEKDAY(DATE($S$1,U$1,8-$M132)))&gt;=1,IF($D132&gt;=3,DATE($S$1,U$1,1+7*($D132-1)-WEEKDAY(DATE($S$1,U$1,8-$M132))),DATE($S$1,U$1,1+7*($D132+1)-WEEKDAY(DATE($S$1,U$1,8-$M132)))),DATE($S$1,U$1,1+7*$D132)-WEEKDAY(DATE($S$1,U$1,8-$M132))),"")</f>
        <v>45328</v>
      </c>
      <c r="V132" s="30">
        <f>IFERROR(IF(COUNTIF('Holiday Dates'!$A:$A,DATE($S$1,V$1,1+7*$D132)-WEEKDAY(DATE($S$1,V$1,8-$M132)))&gt;=1,IF($D132&gt;=3,DATE($S$1,V$1,1+7*($D132-1)-WEEKDAY(DATE($S$1,V$1,8-$M132))),DATE($S$1,V$1,1+7*($D132+1)-WEEKDAY(DATE($S$1,V$1,8-$M132)))),DATE($S$1,V$1,1+7*$D132)-WEEKDAY(DATE($S$1,V$1,8-$M132))),"")</f>
        <v>45356</v>
      </c>
      <c r="W132" s="30">
        <f>IFERROR(IF(COUNTIF('Holiday Dates'!$A:$A,DATE($S$1,W$1,1+7*$D132)-WEEKDAY(DATE($S$1,W$1,8-$M132)))&gt;=1,IF($D132&gt;=3,DATE($S$1,W$1,1+7*($D132-1)-WEEKDAY(DATE($S$1,W$1,8-$M132))),DATE($S$1,W$1,1+7*($D132+1)-WEEKDAY(DATE($S$1,W$1,8-$M132)))),DATE($S$1,W$1,1+7*$D132)-WEEKDAY(DATE($S$1,W$1,8-$M132))),"")</f>
        <v>45384</v>
      </c>
      <c r="X132" s="30">
        <f>IFERROR(IF(COUNTIF('Holiday Dates'!$A:$A,DATE($S$1,X$1,1+7*$D132)-WEEKDAY(DATE($S$1,X$1,8-$M132)))&gt;=1,IF($D132&gt;=3,DATE($S$1,X$1,1+7*($D132-1)-WEEKDAY(DATE($S$1,X$1,8-$M132))),DATE($S$1,X$1,1+7*($D132+1)-WEEKDAY(DATE($S$1,X$1,8-$M132)))),DATE($S$1,X$1,1+7*$D132)-WEEKDAY(DATE($S$1,X$1,8-$M132))),"")</f>
        <v>45419</v>
      </c>
      <c r="Y132" s="30">
        <f>IFERROR(IF(COUNTIF('Holiday Dates'!$A:$A,DATE($S$1,Y$1,1+7*$D132)-WEEKDAY(DATE($S$1,Y$1,8-$M132)))&gt;=1,IF($D132&gt;=3,DATE($S$1,Y$1,1+7*($D132-1)-WEEKDAY(DATE($S$1,Y$1,8-$M132))),DATE($S$1,Y$1,1+7*($D132+1)-WEEKDAY(DATE($S$1,Y$1,8-$M132)))),DATE($S$1,Y$1,1+7*$D132)-WEEKDAY(DATE($S$1,Y$1,8-$M132))),"")</f>
        <v>45447</v>
      </c>
      <c r="Z132" s="30">
        <f>IFERROR(IF(COUNTIF('Holiday Dates'!$A:$A,DATE($S$1,Z$1,1+7*$D132)-WEEKDAY(DATE($S$1,Z$1,8-$M132)))&gt;=1,IF($D132&gt;=3,DATE($S$1,Z$1,1+7*($D132-1)-WEEKDAY(DATE($S$1,Z$1,8-$M132))),DATE($S$1,Z$1,1+7*($D132+1)-WEEKDAY(DATE($S$1,Z$1,8-$M132)))),DATE($S$1,Z$1,1+7*$D132)-WEEKDAY(DATE($S$1,Z$1,8-$M132))),"")</f>
        <v>45475</v>
      </c>
    </row>
    <row r="133" spans="1:26" ht="15" customHeight="1" x14ac:dyDescent="0.25">
      <c r="A133" s="3">
        <v>770130</v>
      </c>
      <c r="B133" s="1" t="s">
        <v>1660</v>
      </c>
      <c r="C133" s="1" t="str">
        <f>VLOOKUP($A133,[1]Sheet_One!$B:$W,7,FALSE)</f>
        <v>GUILFORD</v>
      </c>
      <c r="D133" s="10">
        <v>3</v>
      </c>
      <c r="E133" s="1"/>
      <c r="F133" s="3" t="str">
        <f>VLOOKUP($A133,[1]Sheet_One!$B:$W,6,FALSE)</f>
        <v>143 THREE MILE CRSE</v>
      </c>
      <c r="G133" s="3" t="str">
        <f>VLOOKUP($A133,[1]Sheet_One!$B:$W,7,FALSE)</f>
        <v>GUILFORD</v>
      </c>
      <c r="H133" s="3" t="str">
        <f>VLOOKUP($A133,[1]Sheet_One!$B:$W,8,FALSE)</f>
        <v>CT</v>
      </c>
      <c r="I133" s="3" t="str">
        <f>VLOOKUP($A133,[1]Sheet_One!$B:$W,9,FALSE)</f>
        <v>06437</v>
      </c>
      <c r="J133" s="47">
        <f>IFERROR(VLOOKUP(A133,'[3]KPI Trend by Chain - 171 or 173'!$A:$E,5,FALSE),VLOOKUP(A133,'[4]KPI Trend by Chain - 171 '!$A:$E,5,FALSE))</f>
        <v>13</v>
      </c>
      <c r="K133" s="4">
        <f>IFERROR(VLOOKUP(A133,'Location Substitution table'!B:D,3,FALSE),"")</f>
        <v>261172</v>
      </c>
      <c r="L133" s="9" t="str">
        <f>IFERROR(VLOOKUP($A133,[1]Sheet_One!$B:$W,5,FALSE),"")</f>
        <v>W</v>
      </c>
      <c r="M133" s="9">
        <f>IFERROR(MATCH(L133,{"U","M","T","W","R","F","S"},0),"")</f>
        <v>4</v>
      </c>
      <c r="N133" s="26">
        <f>IFERROR(IF(COUNTIF('Holiday Dates'!$A:$A,DATE($M$1,N$1,1+7*$D133)-WEEKDAY(DATE($M$1,N$1,8-$M133)))&gt;=1,IF($D133&gt;=3,DATE($M$1,N$1,1+7*($D133-1)-WEEKDAY(DATE($M$1,N$1,8-$M133))),DATE($M$1,N$1,1+7*($D133+1)-WEEKDAY(DATE($M$1,N$1,8-$M133)))),DATE($M$1,N$1,1+7*$D133)-WEEKDAY(DATE($M$1,N$1,8-$M133))),"")</f>
        <v>45154</v>
      </c>
      <c r="O133" s="26">
        <f>IFERROR(IF(COUNTIF('Holiday Dates'!$A:$A,DATE($M$1,O$1,1+7*$D133)-WEEKDAY(DATE($M$1,O$1,8-$M133)))&gt;=1,IF($D133&gt;=3,DATE($M$1,O$1,1+7*($D133-1)-WEEKDAY(DATE($M$1,O$1,8-$M133))),DATE($M$1,O$1,1+7*($D133+1)-WEEKDAY(DATE($M$1,O$1,8-$M133)))),DATE($M$1,O$1,1+7*$D133)-WEEKDAY(DATE($M$1,O$1,8-$M133))),"")</f>
        <v>45189</v>
      </c>
      <c r="P133" s="26">
        <f>IFERROR(IF(COUNTIF('Holiday Dates'!$A:$A,DATE($M$1,P$1,1+7*$D133)-WEEKDAY(DATE($M$1,P$1,8-$M133)))&gt;=1,IF($D133&gt;=3,DATE($M$1,P$1,1+7*($D133-1)-WEEKDAY(DATE($M$1,P$1,8-$M133))),DATE($M$1,P$1,1+7*($D133+1)-WEEKDAY(DATE($M$1,P$1,8-$M133)))),DATE($M$1,P$1,1+7*$D133)-WEEKDAY(DATE($M$1,P$1,8-$M133))),"")</f>
        <v>45217</v>
      </c>
      <c r="Q133" s="26">
        <f>IFERROR(IF(COUNTIF('Holiday Dates'!$A:$A,DATE($M$1,Q$1,1+7*$D133)-WEEKDAY(DATE($M$1,Q$1,8-$M133)))&gt;=1,IF($D133&gt;=3,DATE($M$1,Q$1,1+7*($D133-1)-WEEKDAY(DATE($M$1,Q$1,8-$M133))),DATE($M$1,Q$1,1+7*($D133+1)-WEEKDAY(DATE($M$1,Q$1,8-$M133)))),DATE($M$1,Q$1,1+7*$D133)-WEEKDAY(DATE($M$1,Q$1,8-$M133))),"")</f>
        <v>45245</v>
      </c>
      <c r="R133" s="26">
        <f>IFERROR(IF(COUNTIF('Holiday Dates'!$A:$A,DATE($M$1,R$1,1+7*$D133)-WEEKDAY(DATE($M$1,R$1,8-$M133)))&gt;=1,IF($D133&gt;=3,DATE($M$1,R$1,1+7*($D133-1)-WEEKDAY(DATE($M$1,R$1,8-$M133))),DATE($M$1,R$1,1+7*($D133+1)-WEEKDAY(DATE($M$1,R$1,8-$M133)))),DATE($M$1,R$1,1+7*$D133)-WEEKDAY(DATE($M$1,R$1,8-$M133))),"")</f>
        <v>45280</v>
      </c>
      <c r="S133" s="30"/>
      <c r="T133" s="30">
        <f>IFERROR(IF(COUNTIF('Holiday Dates'!$A:$A,DATE($S$1,T$1,1+7*$D133)-WEEKDAY(DATE($S$1,T$1,8-$M133)))&gt;=1,IF($D133&gt;=3,DATE($S$1,T$1,1+7*($D133-1)-WEEKDAY(DATE($S$1,T$1,8-$M133))),DATE($S$1,T$1,1+7*($D133+1)-WEEKDAY(DATE($S$1,T$1,8-$M133)))),DATE($S$1,T$1,1+7*$D133)-WEEKDAY(DATE($S$1,T$1,8-$M133))),"")</f>
        <v>45308</v>
      </c>
      <c r="U133" s="30">
        <f>IFERROR(IF(COUNTIF('Holiday Dates'!$A:$A,DATE($S$1,U$1,1+7*$D133)-WEEKDAY(DATE($S$1,U$1,8-$M133)))&gt;=1,IF($D133&gt;=3,DATE($S$1,U$1,1+7*($D133-1)-WEEKDAY(DATE($S$1,U$1,8-$M133))),DATE($S$1,U$1,1+7*($D133+1)-WEEKDAY(DATE($S$1,U$1,8-$M133)))),DATE($S$1,U$1,1+7*$D133)-WEEKDAY(DATE($S$1,U$1,8-$M133))),"")</f>
        <v>45336</v>
      </c>
      <c r="V133" s="30">
        <f>IFERROR(IF(COUNTIF('Holiday Dates'!$A:$A,DATE($S$1,V$1,1+7*$D133)-WEEKDAY(DATE($S$1,V$1,8-$M133)))&gt;=1,IF($D133&gt;=3,DATE($S$1,V$1,1+7*($D133-1)-WEEKDAY(DATE($S$1,V$1,8-$M133))),DATE($S$1,V$1,1+7*($D133+1)-WEEKDAY(DATE($S$1,V$1,8-$M133)))),DATE($S$1,V$1,1+7*$D133)-WEEKDAY(DATE($S$1,V$1,8-$M133))),"")</f>
        <v>45371</v>
      </c>
      <c r="W133" s="30">
        <f>IFERROR(IF(COUNTIF('Holiday Dates'!$A:$A,DATE($S$1,W$1,1+7*$D133)-WEEKDAY(DATE($S$1,W$1,8-$M133)))&gt;=1,IF($D133&gt;=3,DATE($S$1,W$1,1+7*($D133-1)-WEEKDAY(DATE($S$1,W$1,8-$M133))),DATE($S$1,W$1,1+7*($D133+1)-WEEKDAY(DATE($S$1,W$1,8-$M133)))),DATE($S$1,W$1,1+7*$D133)-WEEKDAY(DATE($S$1,W$1,8-$M133))),"")</f>
        <v>45399</v>
      </c>
      <c r="X133" s="30">
        <f>IFERROR(IF(COUNTIF('Holiday Dates'!$A:$A,DATE($S$1,X$1,1+7*$D133)-WEEKDAY(DATE($S$1,X$1,8-$M133)))&gt;=1,IF($D133&gt;=3,DATE($S$1,X$1,1+7*($D133-1)-WEEKDAY(DATE($S$1,X$1,8-$M133))),DATE($S$1,X$1,1+7*($D133+1)-WEEKDAY(DATE($S$1,X$1,8-$M133)))),DATE($S$1,X$1,1+7*$D133)-WEEKDAY(DATE($S$1,X$1,8-$M133))),"")</f>
        <v>45427</v>
      </c>
      <c r="Y133" s="30">
        <f>IFERROR(IF(COUNTIF('Holiday Dates'!$A:$A,DATE($S$1,Y$1,1+7*$D133)-WEEKDAY(DATE($S$1,Y$1,8-$M133)))&gt;=1,IF($D133&gt;=3,DATE($S$1,Y$1,1+7*($D133-1)-WEEKDAY(DATE($S$1,Y$1,8-$M133))),DATE($S$1,Y$1,1+7*($D133+1)-WEEKDAY(DATE($S$1,Y$1,8-$M133)))),DATE($S$1,Y$1,1+7*$D133)-WEEKDAY(DATE($S$1,Y$1,8-$M133))),"")</f>
        <v>45455</v>
      </c>
      <c r="Z133" s="30">
        <f>IFERROR(IF(COUNTIF('Holiday Dates'!$A:$A,DATE($S$1,Z$1,1+7*$D133)-WEEKDAY(DATE($S$1,Z$1,8-$M133)))&gt;=1,IF($D133&gt;=3,DATE($S$1,Z$1,1+7*($D133-1)-WEEKDAY(DATE($S$1,Z$1,8-$M133))),DATE($S$1,Z$1,1+7*($D133+1)-WEEKDAY(DATE($S$1,Z$1,8-$M133)))),DATE($S$1,Z$1,1+7*$D133)-WEEKDAY(DATE($S$1,Z$1,8-$M133))),"")</f>
        <v>45490</v>
      </c>
    </row>
    <row r="134" spans="1:26" ht="15" customHeight="1" x14ac:dyDescent="0.2">
      <c r="A134" s="3">
        <v>770131</v>
      </c>
      <c r="B134" s="3" t="s">
        <v>677</v>
      </c>
      <c r="C134" s="3" t="str">
        <f>VLOOKUP($A134,[1]Sheet_One!$B:$W,7,FALSE)</f>
        <v>GUILFORD</v>
      </c>
      <c r="D134" s="4">
        <f>IFERROR(VLOOKUP(A134,[2]Sheet1!$A:$AA,27,FALSE),"")</f>
        <v>3</v>
      </c>
      <c r="F134" s="3" t="str">
        <f>VLOOKUP($A134,[1]Sheet_One!$B:$W,6,FALSE)</f>
        <v>LONG HILL &amp; BULLARD DRIVE</v>
      </c>
      <c r="G134" s="3" t="str">
        <f>VLOOKUP($A134,[1]Sheet_One!$B:$W,7,FALSE)</f>
        <v>GUILFORD</v>
      </c>
      <c r="H134" s="3" t="str">
        <f>VLOOKUP($A134,[1]Sheet_One!$B:$W,8,FALSE)</f>
        <v>CT</v>
      </c>
      <c r="I134" s="3" t="str">
        <f>VLOOKUP($A134,[1]Sheet_One!$B:$W,9,FALSE)</f>
        <v>06437</v>
      </c>
      <c r="J134" s="47">
        <f>IFERROR(VLOOKUP(A134,'[3]KPI Trend by Chain - 171 or 173'!$A:$E,5,FALSE),VLOOKUP(A134,'[4]KPI Trend by Chain - 171 '!$A:$E,5,FALSE))</f>
        <v>13</v>
      </c>
      <c r="K134" s="4">
        <f>IFERROR(VLOOKUP(A134,'Location Substitution table'!B:D,3,FALSE),"")</f>
        <v>261171</v>
      </c>
      <c r="L134" s="9" t="str">
        <f>IFERROR(VLOOKUP($A134,[1]Sheet_One!$B:$W,5,FALSE),"")</f>
        <v>W</v>
      </c>
      <c r="M134" s="9">
        <f>IFERROR(MATCH(L134,{"U","M","T","W","R","F","S"},0),"")</f>
        <v>4</v>
      </c>
      <c r="N134" s="26">
        <f>IFERROR(IF(COUNTIF('Holiday Dates'!$A:$A,DATE($M$1,N$1,1+7*$D134)-WEEKDAY(DATE($M$1,N$1,8-$M134)))&gt;=1,IF($D134&gt;=3,DATE($M$1,N$1,1+7*($D134-1)-WEEKDAY(DATE($M$1,N$1,8-$M134))),DATE($M$1,N$1,1+7*($D134+1)-WEEKDAY(DATE($M$1,N$1,8-$M134)))),DATE($M$1,N$1,1+7*$D134)-WEEKDAY(DATE($M$1,N$1,8-$M134))),"")</f>
        <v>45154</v>
      </c>
      <c r="O134" s="26">
        <f>IFERROR(IF(COUNTIF('Holiday Dates'!$A:$A,DATE($M$1,O$1,1+7*$D134)-WEEKDAY(DATE($M$1,O$1,8-$M134)))&gt;=1,IF($D134&gt;=3,DATE($M$1,O$1,1+7*($D134-1)-WEEKDAY(DATE($M$1,O$1,8-$M134))),DATE($M$1,O$1,1+7*($D134+1)-WEEKDAY(DATE($M$1,O$1,8-$M134)))),DATE($M$1,O$1,1+7*$D134)-WEEKDAY(DATE($M$1,O$1,8-$M134))),"")</f>
        <v>45189</v>
      </c>
      <c r="P134" s="26">
        <f>IFERROR(IF(COUNTIF('Holiday Dates'!$A:$A,DATE($M$1,P$1,1+7*$D134)-WEEKDAY(DATE($M$1,P$1,8-$M134)))&gt;=1,IF($D134&gt;=3,DATE($M$1,P$1,1+7*($D134-1)-WEEKDAY(DATE($M$1,P$1,8-$M134))),DATE($M$1,P$1,1+7*($D134+1)-WEEKDAY(DATE($M$1,P$1,8-$M134)))),DATE($M$1,P$1,1+7*$D134)-WEEKDAY(DATE($M$1,P$1,8-$M134))),"")</f>
        <v>45217</v>
      </c>
      <c r="Q134" s="26">
        <f>IFERROR(IF(COUNTIF('Holiday Dates'!$A:$A,DATE($M$1,Q$1,1+7*$D134)-WEEKDAY(DATE($M$1,Q$1,8-$M134)))&gt;=1,IF($D134&gt;=3,DATE($M$1,Q$1,1+7*($D134-1)-WEEKDAY(DATE($M$1,Q$1,8-$M134))),DATE($M$1,Q$1,1+7*($D134+1)-WEEKDAY(DATE($M$1,Q$1,8-$M134)))),DATE($M$1,Q$1,1+7*$D134)-WEEKDAY(DATE($M$1,Q$1,8-$M134))),"")</f>
        <v>45245</v>
      </c>
      <c r="R134" s="26">
        <f>IFERROR(IF(COUNTIF('Holiday Dates'!$A:$A,DATE($M$1,R$1,1+7*$D134)-WEEKDAY(DATE($M$1,R$1,8-$M134)))&gt;=1,IF($D134&gt;=3,DATE($M$1,R$1,1+7*($D134-1)-WEEKDAY(DATE($M$1,R$1,8-$M134))),DATE($M$1,R$1,1+7*($D134+1)-WEEKDAY(DATE($M$1,R$1,8-$M134)))),DATE($M$1,R$1,1+7*$D134)-WEEKDAY(DATE($M$1,R$1,8-$M134))),"")</f>
        <v>45280</v>
      </c>
      <c r="S134" s="30"/>
      <c r="T134" s="30">
        <f>IFERROR(IF(COUNTIF('Holiday Dates'!$A:$A,DATE($S$1,T$1,1+7*$D134)-WEEKDAY(DATE($S$1,T$1,8-$M134)))&gt;=1,IF($D134&gt;=3,DATE($S$1,T$1,1+7*($D134-1)-WEEKDAY(DATE($S$1,T$1,8-$M134))),DATE($S$1,T$1,1+7*($D134+1)-WEEKDAY(DATE($S$1,T$1,8-$M134)))),DATE($S$1,T$1,1+7*$D134)-WEEKDAY(DATE($S$1,T$1,8-$M134))),"")</f>
        <v>45308</v>
      </c>
      <c r="U134" s="30">
        <f>IFERROR(IF(COUNTIF('Holiday Dates'!$A:$A,DATE($S$1,U$1,1+7*$D134)-WEEKDAY(DATE($S$1,U$1,8-$M134)))&gt;=1,IF($D134&gt;=3,DATE($S$1,U$1,1+7*($D134-1)-WEEKDAY(DATE($S$1,U$1,8-$M134))),DATE($S$1,U$1,1+7*($D134+1)-WEEKDAY(DATE($S$1,U$1,8-$M134)))),DATE($S$1,U$1,1+7*$D134)-WEEKDAY(DATE($S$1,U$1,8-$M134))),"")</f>
        <v>45336</v>
      </c>
      <c r="V134" s="30">
        <f>IFERROR(IF(COUNTIF('Holiday Dates'!$A:$A,DATE($S$1,V$1,1+7*$D134)-WEEKDAY(DATE($S$1,V$1,8-$M134)))&gt;=1,IF($D134&gt;=3,DATE($S$1,V$1,1+7*($D134-1)-WEEKDAY(DATE($S$1,V$1,8-$M134))),DATE($S$1,V$1,1+7*($D134+1)-WEEKDAY(DATE($S$1,V$1,8-$M134)))),DATE($S$1,V$1,1+7*$D134)-WEEKDAY(DATE($S$1,V$1,8-$M134))),"")</f>
        <v>45371</v>
      </c>
      <c r="W134" s="30">
        <f>IFERROR(IF(COUNTIF('Holiday Dates'!$A:$A,DATE($S$1,W$1,1+7*$D134)-WEEKDAY(DATE($S$1,W$1,8-$M134)))&gt;=1,IF($D134&gt;=3,DATE($S$1,W$1,1+7*($D134-1)-WEEKDAY(DATE($S$1,W$1,8-$M134))),DATE($S$1,W$1,1+7*($D134+1)-WEEKDAY(DATE($S$1,W$1,8-$M134)))),DATE($S$1,W$1,1+7*$D134)-WEEKDAY(DATE($S$1,W$1,8-$M134))),"")</f>
        <v>45399</v>
      </c>
      <c r="X134" s="30">
        <f>IFERROR(IF(COUNTIF('Holiday Dates'!$A:$A,DATE($S$1,X$1,1+7*$D134)-WEEKDAY(DATE($S$1,X$1,8-$M134)))&gt;=1,IF($D134&gt;=3,DATE($S$1,X$1,1+7*($D134-1)-WEEKDAY(DATE($S$1,X$1,8-$M134))),DATE($S$1,X$1,1+7*($D134+1)-WEEKDAY(DATE($S$1,X$1,8-$M134)))),DATE($S$1,X$1,1+7*$D134)-WEEKDAY(DATE($S$1,X$1,8-$M134))),"")</f>
        <v>45427</v>
      </c>
      <c r="Y134" s="30">
        <f>IFERROR(IF(COUNTIF('Holiday Dates'!$A:$A,DATE($S$1,Y$1,1+7*$D134)-WEEKDAY(DATE($S$1,Y$1,8-$M134)))&gt;=1,IF($D134&gt;=3,DATE($S$1,Y$1,1+7*($D134-1)-WEEKDAY(DATE($S$1,Y$1,8-$M134))),DATE($S$1,Y$1,1+7*($D134+1)-WEEKDAY(DATE($S$1,Y$1,8-$M134)))),DATE($S$1,Y$1,1+7*$D134)-WEEKDAY(DATE($S$1,Y$1,8-$M134))),"")</f>
        <v>45455</v>
      </c>
      <c r="Z134" s="30">
        <f>IFERROR(IF(COUNTIF('Holiday Dates'!$A:$A,DATE($S$1,Z$1,1+7*$D134)-WEEKDAY(DATE($S$1,Z$1,8-$M134)))&gt;=1,IF($D134&gt;=3,DATE($S$1,Z$1,1+7*($D134-1)-WEEKDAY(DATE($S$1,Z$1,8-$M134))),DATE($S$1,Z$1,1+7*($D134+1)-WEEKDAY(DATE($S$1,Z$1,8-$M134)))),DATE($S$1,Z$1,1+7*$D134)-WEEKDAY(DATE($S$1,Z$1,8-$M134))),"")</f>
        <v>45490</v>
      </c>
    </row>
    <row r="135" spans="1:26" ht="15" customHeight="1" x14ac:dyDescent="0.25">
      <c r="A135" s="3">
        <v>770132</v>
      </c>
      <c r="B135" s="1" t="s">
        <v>679</v>
      </c>
      <c r="C135" s="1" t="str">
        <f>VLOOKUP($A135,[1]Sheet_One!$B:$W,7,FALSE)</f>
        <v>GUILFORD</v>
      </c>
      <c r="D135" s="10">
        <f>IFERROR(VLOOKUP(A135,[2]Sheet1!$A:$AA,27,FALSE),"")</f>
        <v>2</v>
      </c>
      <c r="E135" s="1"/>
      <c r="F135" s="3" t="str">
        <f>VLOOKUP($A135,[1]Sheet_One!$B:$W,6,FALSE)</f>
        <v>233 CHURCH ST</v>
      </c>
      <c r="G135" s="3" t="str">
        <f>VLOOKUP($A135,[1]Sheet_One!$B:$W,7,FALSE)</f>
        <v>GUILFORD</v>
      </c>
      <c r="H135" s="3" t="str">
        <f>VLOOKUP($A135,[1]Sheet_One!$B:$W,8,FALSE)</f>
        <v>CT</v>
      </c>
      <c r="I135" s="3" t="str">
        <f>VLOOKUP($A135,[1]Sheet_One!$B:$W,9,FALSE)</f>
        <v>06437</v>
      </c>
      <c r="J135" s="47">
        <f>IFERROR(VLOOKUP(A135,'[3]KPI Trend by Chain - 171 or 173'!$A:$E,5,FALSE),VLOOKUP(A135,'[4]KPI Trend by Chain - 171 '!$A:$E,5,FALSE))</f>
        <v>18.25</v>
      </c>
      <c r="K135" s="4">
        <f>IFERROR(VLOOKUP(A135,'Location Substitution table'!B:D,3,FALSE),"")</f>
        <v>261170</v>
      </c>
      <c r="L135" s="9" t="str">
        <f>IFERROR(VLOOKUP($A135,[1]Sheet_One!$B:$W,5,FALSE),"")</f>
        <v>W</v>
      </c>
      <c r="M135" s="9">
        <f>IFERROR(MATCH(L135,{"U","M","T","W","R","F","S"},0),"")</f>
        <v>4</v>
      </c>
      <c r="N135" s="26">
        <f>IFERROR(IF(COUNTIF('Holiday Dates'!$A:$A,DATE($M$1,N$1,1+7*$D135)-WEEKDAY(DATE($M$1,N$1,8-$M135)))&gt;=1,IF($D135&gt;=3,DATE($M$1,N$1,1+7*($D135-1)-WEEKDAY(DATE($M$1,N$1,8-$M135))),DATE($M$1,N$1,1+7*($D135+1)-WEEKDAY(DATE($M$1,N$1,8-$M135)))),DATE($M$1,N$1,1+7*$D135)-WEEKDAY(DATE($M$1,N$1,8-$M135))),"")</f>
        <v>45147</v>
      </c>
      <c r="O135" s="26">
        <f>IFERROR(IF(COUNTIF('Holiday Dates'!$A:$A,DATE($M$1,O$1,1+7*$D135)-WEEKDAY(DATE($M$1,O$1,8-$M135)))&gt;=1,IF($D135&gt;=3,DATE($M$1,O$1,1+7*($D135-1)-WEEKDAY(DATE($M$1,O$1,8-$M135))),DATE($M$1,O$1,1+7*($D135+1)-WEEKDAY(DATE($M$1,O$1,8-$M135)))),DATE($M$1,O$1,1+7*$D135)-WEEKDAY(DATE($M$1,O$1,8-$M135))),"")</f>
        <v>45182</v>
      </c>
      <c r="P135" s="26">
        <f>IFERROR(IF(COUNTIF('Holiday Dates'!$A:$A,DATE($M$1,P$1,1+7*$D135)-WEEKDAY(DATE($M$1,P$1,8-$M135)))&gt;=1,IF($D135&gt;=3,DATE($M$1,P$1,1+7*($D135-1)-WEEKDAY(DATE($M$1,P$1,8-$M135))),DATE($M$1,P$1,1+7*($D135+1)-WEEKDAY(DATE($M$1,P$1,8-$M135)))),DATE($M$1,P$1,1+7*$D135)-WEEKDAY(DATE($M$1,P$1,8-$M135))),"")</f>
        <v>45210</v>
      </c>
      <c r="Q135" s="26">
        <f>IFERROR(IF(COUNTIF('Holiday Dates'!$A:$A,DATE($M$1,Q$1,1+7*$D135)-WEEKDAY(DATE($M$1,Q$1,8-$M135)))&gt;=1,IF($D135&gt;=3,DATE($M$1,Q$1,1+7*($D135-1)-WEEKDAY(DATE($M$1,Q$1,8-$M135))),DATE($M$1,Q$1,1+7*($D135+1)-WEEKDAY(DATE($M$1,Q$1,8-$M135)))),DATE($M$1,Q$1,1+7*$D135)-WEEKDAY(DATE($M$1,Q$1,8-$M135))),"")</f>
        <v>45238</v>
      </c>
      <c r="R135" s="26">
        <f>IFERROR(IF(COUNTIF('Holiday Dates'!$A:$A,DATE($M$1,R$1,1+7*$D135)-WEEKDAY(DATE($M$1,R$1,8-$M135)))&gt;=1,IF($D135&gt;=3,DATE($M$1,R$1,1+7*($D135-1)-WEEKDAY(DATE($M$1,R$1,8-$M135))),DATE($M$1,R$1,1+7*($D135+1)-WEEKDAY(DATE($M$1,R$1,8-$M135)))),DATE($M$1,R$1,1+7*$D135)-WEEKDAY(DATE($M$1,R$1,8-$M135))),"")</f>
        <v>45273</v>
      </c>
      <c r="S135" s="30"/>
      <c r="T135" s="30">
        <f>IFERROR(IF(COUNTIF('Holiday Dates'!$A:$A,DATE($S$1,T$1,1+7*$D135)-WEEKDAY(DATE($S$1,T$1,8-$M135)))&gt;=1,IF($D135&gt;=3,DATE($S$1,T$1,1+7*($D135-1)-WEEKDAY(DATE($S$1,T$1,8-$M135))),DATE($S$1,T$1,1+7*($D135+1)-WEEKDAY(DATE($S$1,T$1,8-$M135)))),DATE($S$1,T$1,1+7*$D135)-WEEKDAY(DATE($S$1,T$1,8-$M135))),"")</f>
        <v>45301</v>
      </c>
      <c r="U135" s="30">
        <f>IFERROR(IF(COUNTIF('Holiday Dates'!$A:$A,DATE($S$1,U$1,1+7*$D135)-WEEKDAY(DATE($S$1,U$1,8-$M135)))&gt;=1,IF($D135&gt;=3,DATE($S$1,U$1,1+7*($D135-1)-WEEKDAY(DATE($S$1,U$1,8-$M135))),DATE($S$1,U$1,1+7*($D135+1)-WEEKDAY(DATE($S$1,U$1,8-$M135)))),DATE($S$1,U$1,1+7*$D135)-WEEKDAY(DATE($S$1,U$1,8-$M135))),"")</f>
        <v>45336</v>
      </c>
      <c r="V135" s="30">
        <f>IFERROR(IF(COUNTIF('Holiday Dates'!$A:$A,DATE($S$1,V$1,1+7*$D135)-WEEKDAY(DATE($S$1,V$1,8-$M135)))&gt;=1,IF($D135&gt;=3,DATE($S$1,V$1,1+7*($D135-1)-WEEKDAY(DATE($S$1,V$1,8-$M135))),DATE($S$1,V$1,1+7*($D135+1)-WEEKDAY(DATE($S$1,V$1,8-$M135)))),DATE($S$1,V$1,1+7*$D135)-WEEKDAY(DATE($S$1,V$1,8-$M135))),"")</f>
        <v>45364</v>
      </c>
      <c r="W135" s="30">
        <f>IFERROR(IF(COUNTIF('Holiday Dates'!$A:$A,DATE($S$1,W$1,1+7*$D135)-WEEKDAY(DATE($S$1,W$1,8-$M135)))&gt;=1,IF($D135&gt;=3,DATE($S$1,W$1,1+7*($D135-1)-WEEKDAY(DATE($S$1,W$1,8-$M135))),DATE($S$1,W$1,1+7*($D135+1)-WEEKDAY(DATE($S$1,W$1,8-$M135)))),DATE($S$1,W$1,1+7*$D135)-WEEKDAY(DATE($S$1,W$1,8-$M135))),"")</f>
        <v>45399</v>
      </c>
      <c r="X135" s="30">
        <f>IFERROR(IF(COUNTIF('Holiday Dates'!$A:$A,DATE($S$1,X$1,1+7*$D135)-WEEKDAY(DATE($S$1,X$1,8-$M135)))&gt;=1,IF($D135&gt;=3,DATE($S$1,X$1,1+7*($D135-1)-WEEKDAY(DATE($S$1,X$1,8-$M135))),DATE($S$1,X$1,1+7*($D135+1)-WEEKDAY(DATE($S$1,X$1,8-$M135)))),DATE($S$1,X$1,1+7*$D135)-WEEKDAY(DATE($S$1,X$1,8-$M135))),"")</f>
        <v>45420</v>
      </c>
      <c r="Y135" s="30">
        <f>IFERROR(IF(COUNTIF('Holiday Dates'!$A:$A,DATE($S$1,Y$1,1+7*$D135)-WEEKDAY(DATE($S$1,Y$1,8-$M135)))&gt;=1,IF($D135&gt;=3,DATE($S$1,Y$1,1+7*($D135-1)-WEEKDAY(DATE($S$1,Y$1,8-$M135))),DATE($S$1,Y$1,1+7*($D135+1)-WEEKDAY(DATE($S$1,Y$1,8-$M135)))),DATE($S$1,Y$1,1+7*$D135)-WEEKDAY(DATE($S$1,Y$1,8-$M135))),"")</f>
        <v>45455</v>
      </c>
      <c r="Z135" s="30">
        <f>IFERROR(IF(COUNTIF('Holiday Dates'!$A:$A,DATE($S$1,Z$1,1+7*$D135)-WEEKDAY(DATE($S$1,Z$1,8-$M135)))&gt;=1,IF($D135&gt;=3,DATE($S$1,Z$1,1+7*($D135-1)-WEEKDAY(DATE($S$1,Z$1,8-$M135))),DATE($S$1,Z$1,1+7*($D135+1)-WEEKDAY(DATE($S$1,Z$1,8-$M135)))),DATE($S$1,Z$1,1+7*$D135)-WEEKDAY(DATE($S$1,Z$1,8-$M135))),"")</f>
        <v>45483</v>
      </c>
    </row>
    <row r="136" spans="1:26" ht="15" customHeight="1" x14ac:dyDescent="0.25">
      <c r="A136" s="3">
        <v>770133</v>
      </c>
      <c r="B136" s="1" t="s">
        <v>681</v>
      </c>
      <c r="C136" s="1" t="str">
        <f>VLOOKUP($A136,[1]Sheet_One!$B:$W,7,FALSE)</f>
        <v>GUILFORD</v>
      </c>
      <c r="D136" s="10">
        <f>IFERROR(VLOOKUP(A136,[2]Sheet1!$A:$AA,27,FALSE),"")</f>
        <v>1</v>
      </c>
      <c r="E136" s="1"/>
      <c r="F136" s="3" t="str">
        <f>VLOOKUP($A136,[1]Sheet_One!$B:$W,6,FALSE)</f>
        <v>280 S UNION ST</v>
      </c>
      <c r="G136" s="3" t="str">
        <f>VLOOKUP($A136,[1]Sheet_One!$B:$W,7,FALSE)</f>
        <v>GUILFORD</v>
      </c>
      <c r="H136" s="3" t="str">
        <f>VLOOKUP($A136,[1]Sheet_One!$B:$W,8,FALSE)</f>
        <v>CT</v>
      </c>
      <c r="I136" s="3" t="str">
        <f>VLOOKUP($A136,[1]Sheet_One!$B:$W,9,FALSE)</f>
        <v>06437</v>
      </c>
      <c r="J136" s="47">
        <f>IFERROR(VLOOKUP(A136,'[3]KPI Trend by Chain - 171 or 173'!$A:$E,5,FALSE),VLOOKUP(A136,'[4]KPI Trend by Chain - 171 '!$A:$E,5,FALSE))</f>
        <v>13</v>
      </c>
      <c r="K136" s="4">
        <f>IFERROR(VLOOKUP(A136,'Location Substitution table'!B:D,3,FALSE),"")</f>
        <v>261175</v>
      </c>
      <c r="L136" s="9" t="str">
        <f>IFERROR(VLOOKUP($A136,[1]Sheet_One!$B:$W,5,FALSE),"")</f>
        <v>W</v>
      </c>
      <c r="M136" s="9">
        <f>IFERROR(MATCH(L136,{"U","M","T","W","R","F","S"},0),"")</f>
        <v>4</v>
      </c>
      <c r="N136" s="26">
        <f>IFERROR(IF(COUNTIF('Holiday Dates'!$A:$A,DATE($M$1,N$1,1+7*$D136)-WEEKDAY(DATE($M$1,N$1,8-$M136)))&gt;=1,IF($D136&gt;=3,DATE($M$1,N$1,1+7*($D136-1)-WEEKDAY(DATE($M$1,N$1,8-$M136))),DATE($M$1,N$1,1+7*($D136+1)-WEEKDAY(DATE($M$1,N$1,8-$M136)))),DATE($M$1,N$1,1+7*$D136)-WEEKDAY(DATE($M$1,N$1,8-$M136))),"")</f>
        <v>45140</v>
      </c>
      <c r="O136" s="26">
        <f>IFERROR(IF(COUNTIF('Holiday Dates'!$A:$A,DATE($M$1,O$1,1+7*$D136)-WEEKDAY(DATE($M$1,O$1,8-$M136)))&gt;=1,IF($D136&gt;=3,DATE($M$1,O$1,1+7*($D136-1)-WEEKDAY(DATE($M$1,O$1,8-$M136))),DATE($M$1,O$1,1+7*($D136+1)-WEEKDAY(DATE($M$1,O$1,8-$M136)))),DATE($M$1,O$1,1+7*$D136)-WEEKDAY(DATE($M$1,O$1,8-$M136))),"")</f>
        <v>45175</v>
      </c>
      <c r="P136" s="26">
        <f>IFERROR(IF(COUNTIF('Holiday Dates'!$A:$A,DATE($M$1,P$1,1+7*$D136)-WEEKDAY(DATE($M$1,P$1,8-$M136)))&gt;=1,IF($D136&gt;=3,DATE($M$1,P$1,1+7*($D136-1)-WEEKDAY(DATE($M$1,P$1,8-$M136))),DATE($M$1,P$1,1+7*($D136+1)-WEEKDAY(DATE($M$1,P$1,8-$M136)))),DATE($M$1,P$1,1+7*$D136)-WEEKDAY(DATE($M$1,P$1,8-$M136))),"")</f>
        <v>45203</v>
      </c>
      <c r="Q136" s="26">
        <f>IFERROR(IF(COUNTIF('Holiday Dates'!$A:$A,DATE($M$1,Q$1,1+7*$D136)-WEEKDAY(DATE($M$1,Q$1,8-$M136)))&gt;=1,IF($D136&gt;=3,DATE($M$1,Q$1,1+7*($D136-1)-WEEKDAY(DATE($M$1,Q$1,8-$M136))),DATE($M$1,Q$1,1+7*($D136+1)-WEEKDAY(DATE($M$1,Q$1,8-$M136)))),DATE($M$1,Q$1,1+7*$D136)-WEEKDAY(DATE($M$1,Q$1,8-$M136))),"")</f>
        <v>45231</v>
      </c>
      <c r="R136" s="26">
        <f>IFERROR(IF(COUNTIF('Holiday Dates'!$A:$A,DATE($M$1,R$1,1+7*$D136)-WEEKDAY(DATE($M$1,R$1,8-$M136)))&gt;=1,IF($D136&gt;=3,DATE($M$1,R$1,1+7*($D136-1)-WEEKDAY(DATE($M$1,R$1,8-$M136))),DATE($M$1,R$1,1+7*($D136+1)-WEEKDAY(DATE($M$1,R$1,8-$M136)))),DATE($M$1,R$1,1+7*$D136)-WEEKDAY(DATE($M$1,R$1,8-$M136))),"")</f>
        <v>45266</v>
      </c>
      <c r="S136" s="30"/>
      <c r="T136" s="30">
        <f>IFERROR(IF(COUNTIF('Holiday Dates'!$A:$A,DATE($S$1,T$1,1+7*$D136)-WEEKDAY(DATE($S$1,T$1,8-$M136)))&gt;=1,IF($D136&gt;=3,DATE($S$1,T$1,1+7*($D136-1)-WEEKDAY(DATE($S$1,T$1,8-$M136))),DATE($S$1,T$1,1+7*($D136+1)-WEEKDAY(DATE($S$1,T$1,8-$M136)))),DATE($S$1,T$1,1+7*$D136)-WEEKDAY(DATE($S$1,T$1,8-$M136))),"")</f>
        <v>45294</v>
      </c>
      <c r="U136" s="30">
        <f>IFERROR(IF(COUNTIF('Holiday Dates'!$A:$A,DATE($S$1,U$1,1+7*$D136)-WEEKDAY(DATE($S$1,U$1,8-$M136)))&gt;=1,IF($D136&gt;=3,DATE($S$1,U$1,1+7*($D136-1)-WEEKDAY(DATE($S$1,U$1,8-$M136))),DATE($S$1,U$1,1+7*($D136+1)-WEEKDAY(DATE($S$1,U$1,8-$M136)))),DATE($S$1,U$1,1+7*$D136)-WEEKDAY(DATE($S$1,U$1,8-$M136))),"")</f>
        <v>45329</v>
      </c>
      <c r="V136" s="30">
        <f>IFERROR(IF(COUNTIF('Holiday Dates'!$A:$A,DATE($S$1,V$1,1+7*$D136)-WEEKDAY(DATE($S$1,V$1,8-$M136)))&gt;=1,IF($D136&gt;=3,DATE($S$1,V$1,1+7*($D136-1)-WEEKDAY(DATE($S$1,V$1,8-$M136))),DATE($S$1,V$1,1+7*($D136+1)-WEEKDAY(DATE($S$1,V$1,8-$M136)))),DATE($S$1,V$1,1+7*$D136)-WEEKDAY(DATE($S$1,V$1,8-$M136))),"")</f>
        <v>45357</v>
      </c>
      <c r="W136" s="30">
        <f>IFERROR(IF(COUNTIF('Holiday Dates'!$A:$A,DATE($S$1,W$1,1+7*$D136)-WEEKDAY(DATE($S$1,W$1,8-$M136)))&gt;=1,IF($D136&gt;=3,DATE($S$1,W$1,1+7*($D136-1)-WEEKDAY(DATE($S$1,W$1,8-$M136))),DATE($S$1,W$1,1+7*($D136+1)-WEEKDAY(DATE($S$1,W$1,8-$M136)))),DATE($S$1,W$1,1+7*$D136)-WEEKDAY(DATE($S$1,W$1,8-$M136))),"")</f>
        <v>45385</v>
      </c>
      <c r="X136" s="30">
        <f>IFERROR(IF(COUNTIF('Holiday Dates'!$A:$A,DATE($S$1,X$1,1+7*$D136)-WEEKDAY(DATE($S$1,X$1,8-$M136)))&gt;=1,IF($D136&gt;=3,DATE($S$1,X$1,1+7*($D136-1)-WEEKDAY(DATE($S$1,X$1,8-$M136))),DATE($S$1,X$1,1+7*($D136+1)-WEEKDAY(DATE($S$1,X$1,8-$M136)))),DATE($S$1,X$1,1+7*$D136)-WEEKDAY(DATE($S$1,X$1,8-$M136))),"")</f>
        <v>45413</v>
      </c>
      <c r="Y136" s="30">
        <f>IFERROR(IF(COUNTIF('Holiday Dates'!$A:$A,DATE($S$1,Y$1,1+7*$D136)-WEEKDAY(DATE($S$1,Y$1,8-$M136)))&gt;=1,IF($D136&gt;=3,DATE($S$1,Y$1,1+7*($D136-1)-WEEKDAY(DATE($S$1,Y$1,8-$M136))),DATE($S$1,Y$1,1+7*($D136+1)-WEEKDAY(DATE($S$1,Y$1,8-$M136)))),DATE($S$1,Y$1,1+7*$D136)-WEEKDAY(DATE($S$1,Y$1,8-$M136))),"")</f>
        <v>45448</v>
      </c>
      <c r="Z136" s="30">
        <f>IFERROR(IF(COUNTIF('Holiday Dates'!$A:$A,DATE($S$1,Z$1,1+7*$D136)-WEEKDAY(DATE($S$1,Z$1,8-$M136)))&gt;=1,IF($D136&gt;=3,DATE($S$1,Z$1,1+7*($D136-1)-WEEKDAY(DATE($S$1,Z$1,8-$M136))),DATE($S$1,Z$1,1+7*($D136+1)-WEEKDAY(DATE($S$1,Z$1,8-$M136)))),DATE($S$1,Z$1,1+7*$D136)-WEEKDAY(DATE($S$1,Z$1,8-$M136))),"")</f>
        <v>45476</v>
      </c>
    </row>
    <row r="137" spans="1:26" ht="15" customHeight="1" x14ac:dyDescent="0.25">
      <c r="A137" s="3">
        <v>770134</v>
      </c>
      <c r="B137" s="1" t="s">
        <v>683</v>
      </c>
      <c r="C137" s="1" t="str">
        <f>VLOOKUP($A137,[1]Sheet_One!$B:$W,7,FALSE)</f>
        <v>GUILFORD</v>
      </c>
      <c r="D137" s="10">
        <v>3</v>
      </c>
      <c r="E137" s="1"/>
      <c r="F137" s="3" t="str">
        <f>VLOOKUP($A137,[1]Sheet_One!$B:$W,6,FALSE)</f>
        <v>701 NEW ENGLAND RD</v>
      </c>
      <c r="G137" s="3" t="str">
        <f>VLOOKUP($A137,[1]Sheet_One!$B:$W,7,FALSE)</f>
        <v>GUILFORD</v>
      </c>
      <c r="H137" s="3" t="str">
        <f>VLOOKUP($A137,[1]Sheet_One!$B:$W,8,FALSE)</f>
        <v>CT</v>
      </c>
      <c r="I137" s="3" t="str">
        <f>VLOOKUP($A137,[1]Sheet_One!$B:$W,9,FALSE)</f>
        <v>06437</v>
      </c>
      <c r="J137" s="47">
        <f>IFERROR(VLOOKUP(A137,'[3]KPI Trend by Chain - 171 or 173'!$A:$E,5,FALSE),VLOOKUP(A137,'[4]KPI Trend by Chain - 171 '!$A:$E,5,FALSE))</f>
        <v>45.375</v>
      </c>
      <c r="K137" s="4">
        <f>IFERROR(VLOOKUP(A137,'Location Substitution table'!B:D,3,FALSE),"")</f>
        <v>261169</v>
      </c>
      <c r="L137" s="9" t="str">
        <f>IFERROR(VLOOKUP($A137,[1]Sheet_One!$B:$W,5,FALSE),"")</f>
        <v>W</v>
      </c>
      <c r="M137" s="9">
        <f>IFERROR(MATCH(L137,{"U","M","T","W","R","F","S"},0),"")</f>
        <v>4</v>
      </c>
      <c r="N137" s="26">
        <f>IFERROR(IF(COUNTIF('Holiday Dates'!$A:$A,DATE($M$1,N$1,1+7*$D137)-WEEKDAY(DATE($M$1,N$1,8-$M137)))&gt;=1,IF($D137&gt;=3,DATE($M$1,N$1,1+7*($D137-1)-WEEKDAY(DATE($M$1,N$1,8-$M137))),DATE($M$1,N$1,1+7*($D137+1)-WEEKDAY(DATE($M$1,N$1,8-$M137)))),DATE($M$1,N$1,1+7*$D137)-WEEKDAY(DATE($M$1,N$1,8-$M137))),"")</f>
        <v>45154</v>
      </c>
      <c r="O137" s="26">
        <f>IFERROR(IF(COUNTIF('Holiday Dates'!$A:$A,DATE($M$1,O$1,1+7*$D137)-WEEKDAY(DATE($M$1,O$1,8-$M137)))&gt;=1,IF($D137&gt;=3,DATE($M$1,O$1,1+7*($D137-1)-WEEKDAY(DATE($M$1,O$1,8-$M137))),DATE($M$1,O$1,1+7*($D137+1)-WEEKDAY(DATE($M$1,O$1,8-$M137)))),DATE($M$1,O$1,1+7*$D137)-WEEKDAY(DATE($M$1,O$1,8-$M137))),"")</f>
        <v>45189</v>
      </c>
      <c r="P137" s="26">
        <f>IFERROR(IF(COUNTIF('Holiday Dates'!$A:$A,DATE($M$1,P$1,1+7*$D137)-WEEKDAY(DATE($M$1,P$1,8-$M137)))&gt;=1,IF($D137&gt;=3,DATE($M$1,P$1,1+7*($D137-1)-WEEKDAY(DATE($M$1,P$1,8-$M137))),DATE($M$1,P$1,1+7*($D137+1)-WEEKDAY(DATE($M$1,P$1,8-$M137)))),DATE($M$1,P$1,1+7*$D137)-WEEKDAY(DATE($M$1,P$1,8-$M137))),"")</f>
        <v>45217</v>
      </c>
      <c r="Q137" s="26">
        <f>IFERROR(IF(COUNTIF('Holiday Dates'!$A:$A,DATE($M$1,Q$1,1+7*$D137)-WEEKDAY(DATE($M$1,Q$1,8-$M137)))&gt;=1,IF($D137&gt;=3,DATE($M$1,Q$1,1+7*($D137-1)-WEEKDAY(DATE($M$1,Q$1,8-$M137))),DATE($M$1,Q$1,1+7*($D137+1)-WEEKDAY(DATE($M$1,Q$1,8-$M137)))),DATE($M$1,Q$1,1+7*$D137)-WEEKDAY(DATE($M$1,Q$1,8-$M137))),"")</f>
        <v>45245</v>
      </c>
      <c r="R137" s="26">
        <f>IFERROR(IF(COUNTIF('Holiday Dates'!$A:$A,DATE($M$1,R$1,1+7*$D137)-WEEKDAY(DATE($M$1,R$1,8-$M137)))&gt;=1,IF($D137&gt;=3,DATE($M$1,R$1,1+7*($D137-1)-WEEKDAY(DATE($M$1,R$1,8-$M137))),DATE($M$1,R$1,1+7*($D137+1)-WEEKDAY(DATE($M$1,R$1,8-$M137)))),DATE($M$1,R$1,1+7*$D137)-WEEKDAY(DATE($M$1,R$1,8-$M137))),"")</f>
        <v>45280</v>
      </c>
      <c r="S137" s="30"/>
      <c r="T137" s="30">
        <f>IFERROR(IF(COUNTIF('Holiday Dates'!$A:$A,DATE($S$1,T$1,1+7*$D137)-WEEKDAY(DATE($S$1,T$1,8-$M137)))&gt;=1,IF($D137&gt;=3,DATE($S$1,T$1,1+7*($D137-1)-WEEKDAY(DATE($S$1,T$1,8-$M137))),DATE($S$1,T$1,1+7*($D137+1)-WEEKDAY(DATE($S$1,T$1,8-$M137)))),DATE($S$1,T$1,1+7*$D137)-WEEKDAY(DATE($S$1,T$1,8-$M137))),"")</f>
        <v>45308</v>
      </c>
      <c r="U137" s="30">
        <f>IFERROR(IF(COUNTIF('Holiday Dates'!$A:$A,DATE($S$1,U$1,1+7*$D137)-WEEKDAY(DATE($S$1,U$1,8-$M137)))&gt;=1,IF($D137&gt;=3,DATE($S$1,U$1,1+7*($D137-1)-WEEKDAY(DATE($S$1,U$1,8-$M137))),DATE($S$1,U$1,1+7*($D137+1)-WEEKDAY(DATE($S$1,U$1,8-$M137)))),DATE($S$1,U$1,1+7*$D137)-WEEKDAY(DATE($S$1,U$1,8-$M137))),"")</f>
        <v>45336</v>
      </c>
      <c r="V137" s="30">
        <f>IFERROR(IF(COUNTIF('Holiday Dates'!$A:$A,DATE($S$1,V$1,1+7*$D137)-WEEKDAY(DATE($S$1,V$1,8-$M137)))&gt;=1,IF($D137&gt;=3,DATE($S$1,V$1,1+7*($D137-1)-WEEKDAY(DATE($S$1,V$1,8-$M137))),DATE($S$1,V$1,1+7*($D137+1)-WEEKDAY(DATE($S$1,V$1,8-$M137)))),DATE($S$1,V$1,1+7*$D137)-WEEKDAY(DATE($S$1,V$1,8-$M137))),"")</f>
        <v>45371</v>
      </c>
      <c r="W137" s="30">
        <f>IFERROR(IF(COUNTIF('Holiday Dates'!$A:$A,DATE($S$1,W$1,1+7*$D137)-WEEKDAY(DATE($S$1,W$1,8-$M137)))&gt;=1,IF($D137&gt;=3,DATE($S$1,W$1,1+7*($D137-1)-WEEKDAY(DATE($S$1,W$1,8-$M137))),DATE($S$1,W$1,1+7*($D137+1)-WEEKDAY(DATE($S$1,W$1,8-$M137)))),DATE($S$1,W$1,1+7*$D137)-WEEKDAY(DATE($S$1,W$1,8-$M137))),"")</f>
        <v>45399</v>
      </c>
      <c r="X137" s="30">
        <f>IFERROR(IF(COUNTIF('Holiday Dates'!$A:$A,DATE($S$1,X$1,1+7*$D137)-WEEKDAY(DATE($S$1,X$1,8-$M137)))&gt;=1,IF($D137&gt;=3,DATE($S$1,X$1,1+7*($D137-1)-WEEKDAY(DATE($S$1,X$1,8-$M137))),DATE($S$1,X$1,1+7*($D137+1)-WEEKDAY(DATE($S$1,X$1,8-$M137)))),DATE($S$1,X$1,1+7*$D137)-WEEKDAY(DATE($S$1,X$1,8-$M137))),"")</f>
        <v>45427</v>
      </c>
      <c r="Y137" s="30">
        <f>IFERROR(IF(COUNTIF('Holiday Dates'!$A:$A,DATE($S$1,Y$1,1+7*$D137)-WEEKDAY(DATE($S$1,Y$1,8-$M137)))&gt;=1,IF($D137&gt;=3,DATE($S$1,Y$1,1+7*($D137-1)-WEEKDAY(DATE($S$1,Y$1,8-$M137))),DATE($S$1,Y$1,1+7*($D137+1)-WEEKDAY(DATE($S$1,Y$1,8-$M137)))),DATE($S$1,Y$1,1+7*$D137)-WEEKDAY(DATE($S$1,Y$1,8-$M137))),"")</f>
        <v>45455</v>
      </c>
      <c r="Z137" s="30">
        <f>IFERROR(IF(COUNTIF('Holiday Dates'!$A:$A,DATE($S$1,Z$1,1+7*$D137)-WEEKDAY(DATE($S$1,Z$1,8-$M137)))&gt;=1,IF($D137&gt;=3,DATE($S$1,Z$1,1+7*($D137-1)-WEEKDAY(DATE($S$1,Z$1,8-$M137))),DATE($S$1,Z$1,1+7*($D137+1)-WEEKDAY(DATE($S$1,Z$1,8-$M137)))),DATE($S$1,Z$1,1+7*$D137)-WEEKDAY(DATE($S$1,Z$1,8-$M137))),"")</f>
        <v>45490</v>
      </c>
    </row>
    <row r="138" spans="1:26" ht="15" customHeight="1" x14ac:dyDescent="0.25">
      <c r="A138" s="3">
        <v>770135</v>
      </c>
      <c r="B138" s="1" t="s">
        <v>1574</v>
      </c>
      <c r="C138" s="1" t="str">
        <f>VLOOKUP($A138,[1]Sheet_One!$B:$W,7,FALSE)</f>
        <v>GUILFORD</v>
      </c>
      <c r="D138" s="10">
        <f>IFERROR(VLOOKUP(A138,[2]Sheet1!$A:$AA,27,FALSE),"")</f>
        <v>3</v>
      </c>
      <c r="F138" s="3" t="str">
        <f>VLOOKUP($A138,[1]Sheet_One!$B:$W,6,FALSE)</f>
        <v>40 MAUPAS RD</v>
      </c>
      <c r="G138" s="3" t="str">
        <f>VLOOKUP($A138,[1]Sheet_One!$B:$W,7,FALSE)</f>
        <v>GUILFORD</v>
      </c>
      <c r="H138" s="3" t="str">
        <f>VLOOKUP($A138,[1]Sheet_One!$B:$W,8,FALSE)</f>
        <v>CT</v>
      </c>
      <c r="I138" s="3" t="str">
        <f>VLOOKUP($A138,[1]Sheet_One!$B:$W,9,FALSE)</f>
        <v>06437</v>
      </c>
      <c r="J138" s="47">
        <f>IFERROR(VLOOKUP(A138,'[3]KPI Trend by Chain - 171 or 173'!$A:$E,5,FALSE),VLOOKUP(A138,'[4]KPI Trend by Chain - 171 '!$A:$E,5,FALSE))</f>
        <v>13</v>
      </c>
      <c r="K138" s="4">
        <f>IFERROR(VLOOKUP(A138,'Location Substitution table'!B:D,3,FALSE),"")</f>
        <v>261174</v>
      </c>
      <c r="L138" s="9" t="str">
        <f>IFERROR(VLOOKUP($A138,[1]Sheet_One!$B:$W,5,FALSE),"")</f>
        <v>W</v>
      </c>
      <c r="M138" s="9">
        <f>IFERROR(MATCH(L138,{"U","M","T","W","R","F","S"},0),"")</f>
        <v>4</v>
      </c>
      <c r="N138" s="26">
        <f>IFERROR(IF(COUNTIF('Holiday Dates'!$A:$A,DATE($M$1,N$1,1+7*$D138)-WEEKDAY(DATE($M$1,N$1,8-$M138)))&gt;=1,IF($D138&gt;=3,DATE($M$1,N$1,1+7*($D138-1)-WEEKDAY(DATE($M$1,N$1,8-$M138))),DATE($M$1,N$1,1+7*($D138+1)-WEEKDAY(DATE($M$1,N$1,8-$M138)))),DATE($M$1,N$1,1+7*$D138)-WEEKDAY(DATE($M$1,N$1,8-$M138))),"")</f>
        <v>45154</v>
      </c>
      <c r="O138" s="26">
        <f>IFERROR(IF(COUNTIF('Holiday Dates'!$A:$A,DATE($M$1,O$1,1+7*$D138)-WEEKDAY(DATE($M$1,O$1,8-$M138)))&gt;=1,IF($D138&gt;=3,DATE($M$1,O$1,1+7*($D138-1)-WEEKDAY(DATE($M$1,O$1,8-$M138))),DATE($M$1,O$1,1+7*($D138+1)-WEEKDAY(DATE($M$1,O$1,8-$M138)))),DATE($M$1,O$1,1+7*$D138)-WEEKDAY(DATE($M$1,O$1,8-$M138))),"")</f>
        <v>45189</v>
      </c>
      <c r="P138" s="26">
        <f>IFERROR(IF(COUNTIF('Holiday Dates'!$A:$A,DATE($M$1,P$1,1+7*$D138)-WEEKDAY(DATE($M$1,P$1,8-$M138)))&gt;=1,IF($D138&gt;=3,DATE($M$1,P$1,1+7*($D138-1)-WEEKDAY(DATE($M$1,P$1,8-$M138))),DATE($M$1,P$1,1+7*($D138+1)-WEEKDAY(DATE($M$1,P$1,8-$M138)))),DATE($M$1,P$1,1+7*$D138)-WEEKDAY(DATE($M$1,P$1,8-$M138))),"")</f>
        <v>45217</v>
      </c>
      <c r="Q138" s="26">
        <f>IFERROR(IF(COUNTIF('Holiday Dates'!$A:$A,DATE($M$1,Q$1,1+7*$D138)-WEEKDAY(DATE($M$1,Q$1,8-$M138)))&gt;=1,IF($D138&gt;=3,DATE($M$1,Q$1,1+7*($D138-1)-WEEKDAY(DATE($M$1,Q$1,8-$M138))),DATE($M$1,Q$1,1+7*($D138+1)-WEEKDAY(DATE($M$1,Q$1,8-$M138)))),DATE($M$1,Q$1,1+7*$D138)-WEEKDAY(DATE($M$1,Q$1,8-$M138))),"")</f>
        <v>45245</v>
      </c>
      <c r="R138" s="26">
        <f>IFERROR(IF(COUNTIF('Holiday Dates'!$A:$A,DATE($M$1,R$1,1+7*$D138)-WEEKDAY(DATE($M$1,R$1,8-$M138)))&gt;=1,IF($D138&gt;=3,DATE($M$1,R$1,1+7*($D138-1)-WEEKDAY(DATE($M$1,R$1,8-$M138))),DATE($M$1,R$1,1+7*($D138+1)-WEEKDAY(DATE($M$1,R$1,8-$M138)))),DATE($M$1,R$1,1+7*$D138)-WEEKDAY(DATE($M$1,R$1,8-$M138))),"")</f>
        <v>45280</v>
      </c>
      <c r="S138" s="30"/>
      <c r="T138" s="30">
        <f>IFERROR(IF(COUNTIF('Holiday Dates'!$A:$A,DATE($S$1,T$1,1+7*$D138)-WEEKDAY(DATE($S$1,T$1,8-$M138)))&gt;=1,IF($D138&gt;=3,DATE($S$1,T$1,1+7*($D138-1)-WEEKDAY(DATE($S$1,T$1,8-$M138))),DATE($S$1,T$1,1+7*($D138+1)-WEEKDAY(DATE($S$1,T$1,8-$M138)))),DATE($S$1,T$1,1+7*$D138)-WEEKDAY(DATE($S$1,T$1,8-$M138))),"")</f>
        <v>45308</v>
      </c>
      <c r="U138" s="30">
        <f>IFERROR(IF(COUNTIF('Holiday Dates'!$A:$A,DATE($S$1,U$1,1+7*$D138)-WEEKDAY(DATE($S$1,U$1,8-$M138)))&gt;=1,IF($D138&gt;=3,DATE($S$1,U$1,1+7*($D138-1)-WEEKDAY(DATE($S$1,U$1,8-$M138))),DATE($S$1,U$1,1+7*($D138+1)-WEEKDAY(DATE($S$1,U$1,8-$M138)))),DATE($S$1,U$1,1+7*$D138)-WEEKDAY(DATE($S$1,U$1,8-$M138))),"")</f>
        <v>45336</v>
      </c>
      <c r="V138" s="30">
        <f>IFERROR(IF(COUNTIF('Holiday Dates'!$A:$A,DATE($S$1,V$1,1+7*$D138)-WEEKDAY(DATE($S$1,V$1,8-$M138)))&gt;=1,IF($D138&gt;=3,DATE($S$1,V$1,1+7*($D138-1)-WEEKDAY(DATE($S$1,V$1,8-$M138))),DATE($S$1,V$1,1+7*($D138+1)-WEEKDAY(DATE($S$1,V$1,8-$M138)))),DATE($S$1,V$1,1+7*$D138)-WEEKDAY(DATE($S$1,V$1,8-$M138))),"")</f>
        <v>45371</v>
      </c>
      <c r="W138" s="30">
        <f>IFERROR(IF(COUNTIF('Holiday Dates'!$A:$A,DATE($S$1,W$1,1+7*$D138)-WEEKDAY(DATE($S$1,W$1,8-$M138)))&gt;=1,IF($D138&gt;=3,DATE($S$1,W$1,1+7*($D138-1)-WEEKDAY(DATE($S$1,W$1,8-$M138))),DATE($S$1,W$1,1+7*($D138+1)-WEEKDAY(DATE($S$1,W$1,8-$M138)))),DATE($S$1,W$1,1+7*$D138)-WEEKDAY(DATE($S$1,W$1,8-$M138))),"")</f>
        <v>45399</v>
      </c>
      <c r="X138" s="30">
        <f>IFERROR(IF(COUNTIF('Holiday Dates'!$A:$A,DATE($S$1,X$1,1+7*$D138)-WEEKDAY(DATE($S$1,X$1,8-$M138)))&gt;=1,IF($D138&gt;=3,DATE($S$1,X$1,1+7*($D138-1)-WEEKDAY(DATE($S$1,X$1,8-$M138))),DATE($S$1,X$1,1+7*($D138+1)-WEEKDAY(DATE($S$1,X$1,8-$M138)))),DATE($S$1,X$1,1+7*$D138)-WEEKDAY(DATE($S$1,X$1,8-$M138))),"")</f>
        <v>45427</v>
      </c>
      <c r="Y138" s="30">
        <f>IFERROR(IF(COUNTIF('Holiday Dates'!$A:$A,DATE($S$1,Y$1,1+7*$D138)-WEEKDAY(DATE($S$1,Y$1,8-$M138)))&gt;=1,IF($D138&gt;=3,DATE($S$1,Y$1,1+7*($D138-1)-WEEKDAY(DATE($S$1,Y$1,8-$M138))),DATE($S$1,Y$1,1+7*($D138+1)-WEEKDAY(DATE($S$1,Y$1,8-$M138)))),DATE($S$1,Y$1,1+7*$D138)-WEEKDAY(DATE($S$1,Y$1,8-$M138))),"")</f>
        <v>45455</v>
      </c>
      <c r="Z138" s="30">
        <f>IFERROR(IF(COUNTIF('Holiday Dates'!$A:$A,DATE($S$1,Z$1,1+7*$D138)-WEEKDAY(DATE($S$1,Z$1,8-$M138)))&gt;=1,IF($D138&gt;=3,DATE($S$1,Z$1,1+7*($D138-1)-WEEKDAY(DATE($S$1,Z$1,8-$M138))),DATE($S$1,Z$1,1+7*($D138+1)-WEEKDAY(DATE($S$1,Z$1,8-$M138)))),DATE($S$1,Z$1,1+7*$D138)-WEEKDAY(DATE($S$1,Z$1,8-$M138))),"")</f>
        <v>45490</v>
      </c>
    </row>
    <row r="139" spans="1:26" ht="15" customHeight="1" x14ac:dyDescent="0.25">
      <c r="A139" s="3">
        <v>770136</v>
      </c>
      <c r="B139" s="1" t="s">
        <v>687</v>
      </c>
      <c r="C139" s="1" t="str">
        <f>VLOOKUP($A139,[1]Sheet_One!$B:$W,7,FALSE)</f>
        <v>GUILFORD</v>
      </c>
      <c r="D139" s="10">
        <f>IFERROR(VLOOKUP(A139,[2]Sheet1!$A:$AA,27,FALSE),"")</f>
        <v>2</v>
      </c>
      <c r="F139" s="3" t="str">
        <f>VLOOKUP($A139,[1]Sheet_One!$B:$W,6,FALSE)</f>
        <v>181 LEDGE HILL RD</v>
      </c>
      <c r="G139" s="3" t="str">
        <f>VLOOKUP($A139,[1]Sheet_One!$B:$W,7,FALSE)</f>
        <v>GUILFORD</v>
      </c>
      <c r="H139" s="3" t="str">
        <f>VLOOKUP($A139,[1]Sheet_One!$B:$W,8,FALSE)</f>
        <v>CT</v>
      </c>
      <c r="I139" s="3" t="str">
        <f>VLOOKUP($A139,[1]Sheet_One!$B:$W,9,FALSE)</f>
        <v>06437</v>
      </c>
      <c r="J139" s="47">
        <f>IFERROR(VLOOKUP(A139,'[3]KPI Trend by Chain - 171 or 173'!$A:$E,5,FALSE),VLOOKUP(A139,'[4]KPI Trend by Chain - 171 '!$A:$E,5,FALSE))</f>
        <v>13</v>
      </c>
      <c r="K139" s="4">
        <f>IFERROR(VLOOKUP(A139,'Location Substitution table'!B:D,3,FALSE),"")</f>
        <v>261173</v>
      </c>
      <c r="L139" s="9" t="str">
        <f>IFERROR(VLOOKUP($A139,[1]Sheet_One!$B:$W,5,FALSE),"")</f>
        <v>W</v>
      </c>
      <c r="M139" s="9">
        <f>IFERROR(MATCH(L139,{"U","M","T","W","R","F","S"},0),"")</f>
        <v>4</v>
      </c>
      <c r="N139" s="26">
        <f>IFERROR(IF(COUNTIF('Holiday Dates'!$A:$A,DATE($M$1,N$1,1+7*$D139)-WEEKDAY(DATE($M$1,N$1,8-$M139)))&gt;=1,IF($D139&gt;=3,DATE($M$1,N$1,1+7*($D139-1)-WEEKDAY(DATE($M$1,N$1,8-$M139))),DATE($M$1,N$1,1+7*($D139+1)-WEEKDAY(DATE($M$1,N$1,8-$M139)))),DATE($M$1,N$1,1+7*$D139)-WEEKDAY(DATE($M$1,N$1,8-$M139))),"")</f>
        <v>45147</v>
      </c>
      <c r="O139" s="26">
        <f>IFERROR(IF(COUNTIF('Holiday Dates'!$A:$A,DATE($M$1,O$1,1+7*$D139)-WEEKDAY(DATE($M$1,O$1,8-$M139)))&gt;=1,IF($D139&gt;=3,DATE($M$1,O$1,1+7*($D139-1)-WEEKDAY(DATE($M$1,O$1,8-$M139))),DATE($M$1,O$1,1+7*($D139+1)-WEEKDAY(DATE($M$1,O$1,8-$M139)))),DATE($M$1,O$1,1+7*$D139)-WEEKDAY(DATE($M$1,O$1,8-$M139))),"")</f>
        <v>45182</v>
      </c>
      <c r="P139" s="26">
        <f>IFERROR(IF(COUNTIF('Holiday Dates'!$A:$A,DATE($M$1,P$1,1+7*$D139)-WEEKDAY(DATE($M$1,P$1,8-$M139)))&gt;=1,IF($D139&gt;=3,DATE($M$1,P$1,1+7*($D139-1)-WEEKDAY(DATE($M$1,P$1,8-$M139))),DATE($M$1,P$1,1+7*($D139+1)-WEEKDAY(DATE($M$1,P$1,8-$M139)))),DATE($M$1,P$1,1+7*$D139)-WEEKDAY(DATE($M$1,P$1,8-$M139))),"")</f>
        <v>45210</v>
      </c>
      <c r="Q139" s="26">
        <f>IFERROR(IF(COUNTIF('Holiday Dates'!$A:$A,DATE($M$1,Q$1,1+7*$D139)-WEEKDAY(DATE($M$1,Q$1,8-$M139)))&gt;=1,IF($D139&gt;=3,DATE($M$1,Q$1,1+7*($D139-1)-WEEKDAY(DATE($M$1,Q$1,8-$M139))),DATE($M$1,Q$1,1+7*($D139+1)-WEEKDAY(DATE($M$1,Q$1,8-$M139)))),DATE($M$1,Q$1,1+7*$D139)-WEEKDAY(DATE($M$1,Q$1,8-$M139))),"")</f>
        <v>45238</v>
      </c>
      <c r="R139" s="26">
        <f>IFERROR(IF(COUNTIF('Holiday Dates'!$A:$A,DATE($M$1,R$1,1+7*$D139)-WEEKDAY(DATE($M$1,R$1,8-$M139)))&gt;=1,IF($D139&gt;=3,DATE($M$1,R$1,1+7*($D139-1)-WEEKDAY(DATE($M$1,R$1,8-$M139))),DATE($M$1,R$1,1+7*($D139+1)-WEEKDAY(DATE($M$1,R$1,8-$M139)))),DATE($M$1,R$1,1+7*$D139)-WEEKDAY(DATE($M$1,R$1,8-$M139))),"")</f>
        <v>45273</v>
      </c>
      <c r="S139" s="30"/>
      <c r="T139" s="30">
        <f>IFERROR(IF(COUNTIF('Holiday Dates'!$A:$A,DATE($S$1,T$1,1+7*$D139)-WEEKDAY(DATE($S$1,T$1,8-$M139)))&gt;=1,IF($D139&gt;=3,DATE($S$1,T$1,1+7*($D139-1)-WEEKDAY(DATE($S$1,T$1,8-$M139))),DATE($S$1,T$1,1+7*($D139+1)-WEEKDAY(DATE($S$1,T$1,8-$M139)))),DATE($S$1,T$1,1+7*$D139)-WEEKDAY(DATE($S$1,T$1,8-$M139))),"")</f>
        <v>45301</v>
      </c>
      <c r="U139" s="30">
        <f>IFERROR(IF(COUNTIF('Holiday Dates'!$A:$A,DATE($S$1,U$1,1+7*$D139)-WEEKDAY(DATE($S$1,U$1,8-$M139)))&gt;=1,IF($D139&gt;=3,DATE($S$1,U$1,1+7*($D139-1)-WEEKDAY(DATE($S$1,U$1,8-$M139))),DATE($S$1,U$1,1+7*($D139+1)-WEEKDAY(DATE($S$1,U$1,8-$M139)))),DATE($S$1,U$1,1+7*$D139)-WEEKDAY(DATE($S$1,U$1,8-$M139))),"")</f>
        <v>45336</v>
      </c>
      <c r="V139" s="30">
        <f>IFERROR(IF(COUNTIF('Holiday Dates'!$A:$A,DATE($S$1,V$1,1+7*$D139)-WEEKDAY(DATE($S$1,V$1,8-$M139)))&gt;=1,IF($D139&gt;=3,DATE($S$1,V$1,1+7*($D139-1)-WEEKDAY(DATE($S$1,V$1,8-$M139))),DATE($S$1,V$1,1+7*($D139+1)-WEEKDAY(DATE($S$1,V$1,8-$M139)))),DATE($S$1,V$1,1+7*$D139)-WEEKDAY(DATE($S$1,V$1,8-$M139))),"")</f>
        <v>45364</v>
      </c>
      <c r="W139" s="30">
        <f>IFERROR(IF(COUNTIF('Holiday Dates'!$A:$A,DATE($S$1,W$1,1+7*$D139)-WEEKDAY(DATE($S$1,W$1,8-$M139)))&gt;=1,IF($D139&gt;=3,DATE($S$1,W$1,1+7*($D139-1)-WEEKDAY(DATE($S$1,W$1,8-$M139))),DATE($S$1,W$1,1+7*($D139+1)-WEEKDAY(DATE($S$1,W$1,8-$M139)))),DATE($S$1,W$1,1+7*$D139)-WEEKDAY(DATE($S$1,W$1,8-$M139))),"")</f>
        <v>45399</v>
      </c>
      <c r="X139" s="30">
        <f>IFERROR(IF(COUNTIF('Holiday Dates'!$A:$A,DATE($S$1,X$1,1+7*$D139)-WEEKDAY(DATE($S$1,X$1,8-$M139)))&gt;=1,IF($D139&gt;=3,DATE($S$1,X$1,1+7*($D139-1)-WEEKDAY(DATE($S$1,X$1,8-$M139))),DATE($S$1,X$1,1+7*($D139+1)-WEEKDAY(DATE($S$1,X$1,8-$M139)))),DATE($S$1,X$1,1+7*$D139)-WEEKDAY(DATE($S$1,X$1,8-$M139))),"")</f>
        <v>45420</v>
      </c>
      <c r="Y139" s="30">
        <f>IFERROR(IF(COUNTIF('Holiday Dates'!$A:$A,DATE($S$1,Y$1,1+7*$D139)-WEEKDAY(DATE($S$1,Y$1,8-$M139)))&gt;=1,IF($D139&gt;=3,DATE($S$1,Y$1,1+7*($D139-1)-WEEKDAY(DATE($S$1,Y$1,8-$M139))),DATE($S$1,Y$1,1+7*($D139+1)-WEEKDAY(DATE($S$1,Y$1,8-$M139)))),DATE($S$1,Y$1,1+7*$D139)-WEEKDAY(DATE($S$1,Y$1,8-$M139))),"")</f>
        <v>45455</v>
      </c>
      <c r="Z139" s="30">
        <f>IFERROR(IF(COUNTIF('Holiday Dates'!$A:$A,DATE($S$1,Z$1,1+7*$D139)-WEEKDAY(DATE($S$1,Z$1,8-$M139)))&gt;=1,IF($D139&gt;=3,DATE($S$1,Z$1,1+7*($D139-1)-WEEKDAY(DATE($S$1,Z$1,8-$M139))),DATE($S$1,Z$1,1+7*($D139+1)-WEEKDAY(DATE($S$1,Z$1,8-$M139)))),DATE($S$1,Z$1,1+7*$D139)-WEEKDAY(DATE($S$1,Z$1,8-$M139))),"")</f>
        <v>45483</v>
      </c>
    </row>
    <row r="140" spans="1:26" ht="15" customHeight="1" x14ac:dyDescent="0.25">
      <c r="A140" s="3">
        <v>770137</v>
      </c>
      <c r="B140" s="1" t="s">
        <v>1661</v>
      </c>
      <c r="C140" s="1" t="str">
        <f>VLOOKUP($A140,[1]Sheet_One!$B:$W,7,FALSE)</f>
        <v>HAMDEN</v>
      </c>
      <c r="D140" s="10">
        <v>1</v>
      </c>
      <c r="E140" s="1"/>
      <c r="F140" s="3" t="str">
        <f>VLOOKUP($A140,[1]Sheet_One!$B:$W,6,FALSE)</f>
        <v>95 CHURCH ST</v>
      </c>
      <c r="G140" s="3" t="str">
        <f>VLOOKUP($A140,[1]Sheet_One!$B:$W,7,FALSE)</f>
        <v>HAMDEN</v>
      </c>
      <c r="H140" s="3" t="str">
        <f>VLOOKUP($A140,[1]Sheet_One!$B:$W,8,FALSE)</f>
        <v>CT</v>
      </c>
      <c r="I140" s="3" t="str">
        <f>VLOOKUP($A140,[1]Sheet_One!$B:$W,9,FALSE)</f>
        <v>06514</v>
      </c>
      <c r="J140" s="47">
        <f>IFERROR(VLOOKUP(A140,'[3]KPI Trend by Chain - 171 or 173'!$A:$E,5,FALSE),VLOOKUP(A140,'[4]KPI Trend by Chain - 171 '!$A:$E,5,FALSE))</f>
        <v>29.5</v>
      </c>
      <c r="K140" s="4" t="str">
        <f>IFERROR(VLOOKUP(A140,'Location Substitution table'!B:D,3,FALSE),"")</f>
        <v/>
      </c>
      <c r="L140" s="9" t="str">
        <f>IFERROR(VLOOKUP($A140,[1]Sheet_One!$B:$W,5,FALSE),"")</f>
        <v>F</v>
      </c>
      <c r="M140" s="9">
        <f>IFERROR(MATCH(L140,{"U","M","T","W","R","F","S"},0),"")</f>
        <v>6</v>
      </c>
      <c r="N140" s="26">
        <f>IFERROR(IF(COUNTIF('Holiday Dates'!$A:$A,DATE($M$1,N$1,1+7*$D140)-WEEKDAY(DATE($M$1,N$1,8-$M140)))&gt;=1,IF($D140&gt;=3,DATE($M$1,N$1,1+7*($D140-1)-WEEKDAY(DATE($M$1,N$1,8-$M140))),DATE($M$1,N$1,1+7*($D140+1)-WEEKDAY(DATE($M$1,N$1,8-$M140)))),DATE($M$1,N$1,1+7*$D140)-WEEKDAY(DATE($M$1,N$1,8-$M140))),"")</f>
        <v>45142</v>
      </c>
      <c r="O140" s="26">
        <f>IFERROR(IF(COUNTIF('Holiday Dates'!$A:$A,DATE($M$1,O$1,1+7*$D140)-WEEKDAY(DATE($M$1,O$1,8-$M140)))&gt;=1,IF($D140&gt;=3,DATE($M$1,O$1,1+7*($D140-1)-WEEKDAY(DATE($M$1,O$1,8-$M140))),DATE($M$1,O$1,1+7*($D140+1)-WEEKDAY(DATE($M$1,O$1,8-$M140)))),DATE($M$1,O$1,1+7*$D140)-WEEKDAY(DATE($M$1,O$1,8-$M140))),"")</f>
        <v>45170</v>
      </c>
      <c r="P140" s="26">
        <f>IFERROR(IF(COUNTIF('Holiday Dates'!$A:$A,DATE($M$1,P$1,1+7*$D140)-WEEKDAY(DATE($M$1,P$1,8-$M140)))&gt;=1,IF($D140&gt;=3,DATE($M$1,P$1,1+7*($D140-1)-WEEKDAY(DATE($M$1,P$1,8-$M140))),DATE($M$1,P$1,1+7*($D140+1)-WEEKDAY(DATE($M$1,P$1,8-$M140)))),DATE($M$1,P$1,1+7*$D140)-WEEKDAY(DATE($M$1,P$1,8-$M140))),"")</f>
        <v>45205</v>
      </c>
      <c r="Q140" s="26">
        <f>IFERROR(IF(COUNTIF('Holiday Dates'!$A:$A,DATE($M$1,Q$1,1+7*$D140)-WEEKDAY(DATE($M$1,Q$1,8-$M140)))&gt;=1,IF($D140&gt;=3,DATE($M$1,Q$1,1+7*($D140-1)-WEEKDAY(DATE($M$1,Q$1,8-$M140))),DATE($M$1,Q$1,1+7*($D140+1)-WEEKDAY(DATE($M$1,Q$1,8-$M140)))),DATE($M$1,Q$1,1+7*$D140)-WEEKDAY(DATE($M$1,Q$1,8-$M140))),"")</f>
        <v>45233</v>
      </c>
      <c r="R140" s="26">
        <f>IFERROR(IF(COUNTIF('Holiday Dates'!$A:$A,DATE($M$1,R$1,1+7*$D140)-WEEKDAY(DATE($M$1,R$1,8-$M140)))&gt;=1,IF($D140&gt;=3,DATE($M$1,R$1,1+7*($D140-1)-WEEKDAY(DATE($M$1,R$1,8-$M140))),DATE($M$1,R$1,1+7*($D140+1)-WEEKDAY(DATE($M$1,R$1,8-$M140)))),DATE($M$1,R$1,1+7*$D140)-WEEKDAY(DATE($M$1,R$1,8-$M140))),"")</f>
        <v>45261</v>
      </c>
      <c r="S140" s="30"/>
      <c r="T140" s="30">
        <f>IFERROR(IF(COUNTIF('Holiday Dates'!$A:$A,DATE($S$1,T$1,1+7*$D140)-WEEKDAY(DATE($S$1,T$1,8-$M140)))&gt;=1,IF($D140&gt;=3,DATE($S$1,T$1,1+7*($D140-1)-WEEKDAY(DATE($S$1,T$1,8-$M140))),DATE($S$1,T$1,1+7*($D140+1)-WEEKDAY(DATE($S$1,T$1,8-$M140)))),DATE($S$1,T$1,1+7*$D140)-WEEKDAY(DATE($S$1,T$1,8-$M140))),"")</f>
        <v>45296</v>
      </c>
      <c r="U140" s="30">
        <f>IFERROR(IF(COUNTIF('Holiday Dates'!$A:$A,DATE($S$1,U$1,1+7*$D140)-WEEKDAY(DATE($S$1,U$1,8-$M140)))&gt;=1,IF($D140&gt;=3,DATE($S$1,U$1,1+7*($D140-1)-WEEKDAY(DATE($S$1,U$1,8-$M140))),DATE($S$1,U$1,1+7*($D140+1)-WEEKDAY(DATE($S$1,U$1,8-$M140)))),DATE($S$1,U$1,1+7*$D140)-WEEKDAY(DATE($S$1,U$1,8-$M140))),"")</f>
        <v>45324</v>
      </c>
      <c r="V140" s="30">
        <f>IFERROR(IF(COUNTIF('Holiday Dates'!$A:$A,DATE($S$1,V$1,1+7*$D140)-WEEKDAY(DATE($S$1,V$1,8-$M140)))&gt;=1,IF($D140&gt;=3,DATE($S$1,V$1,1+7*($D140-1)-WEEKDAY(DATE($S$1,V$1,8-$M140))),DATE($S$1,V$1,1+7*($D140+1)-WEEKDAY(DATE($S$1,V$1,8-$M140)))),DATE($S$1,V$1,1+7*$D140)-WEEKDAY(DATE($S$1,V$1,8-$M140))),"")</f>
        <v>45352</v>
      </c>
      <c r="W140" s="61">
        <v>45037</v>
      </c>
      <c r="X140" s="30">
        <f>IFERROR(IF(COUNTIF('Holiday Dates'!$A:$A,DATE($S$1,X$1,1+7*$D140)-WEEKDAY(DATE($S$1,X$1,8-$M140)))&gt;=1,IF($D140&gt;=3,DATE($S$1,X$1,1+7*($D140-1)-WEEKDAY(DATE($S$1,X$1,8-$M140))),DATE($S$1,X$1,1+7*($D140+1)-WEEKDAY(DATE($S$1,X$1,8-$M140)))),DATE($S$1,X$1,1+7*$D140)-WEEKDAY(DATE($S$1,X$1,8-$M140))),"")</f>
        <v>45415</v>
      </c>
      <c r="Y140" s="30">
        <f>IFERROR(IF(COUNTIF('Holiday Dates'!$A:$A,DATE($S$1,Y$1,1+7*$D140)-WEEKDAY(DATE($S$1,Y$1,8-$M140)))&gt;=1,IF($D140&gt;=3,DATE($S$1,Y$1,1+7*($D140-1)-WEEKDAY(DATE($S$1,Y$1,8-$M140))),DATE($S$1,Y$1,1+7*($D140+1)-WEEKDAY(DATE($S$1,Y$1,8-$M140)))),DATE($S$1,Y$1,1+7*$D140)-WEEKDAY(DATE($S$1,Y$1,8-$M140))),"")</f>
        <v>45450</v>
      </c>
      <c r="Z140" s="30">
        <f>IFERROR(IF(COUNTIF('Holiday Dates'!$A:$A,DATE($S$1,Z$1,1+7*$D140)-WEEKDAY(DATE($S$1,Z$1,8-$M140)))&gt;=1,IF($D140&gt;=3,DATE($S$1,Z$1,1+7*($D140-1)-WEEKDAY(DATE($S$1,Z$1,8-$M140))),DATE($S$1,Z$1,1+7*($D140+1)-WEEKDAY(DATE($S$1,Z$1,8-$M140)))),DATE($S$1,Z$1,1+7*$D140)-WEEKDAY(DATE($S$1,Z$1,8-$M140))),"")</f>
        <v>45478</v>
      </c>
    </row>
    <row r="141" spans="1:26" ht="15" customHeight="1" x14ac:dyDescent="0.25">
      <c r="A141" s="3">
        <v>770138</v>
      </c>
      <c r="B141" s="1" t="s">
        <v>1276</v>
      </c>
      <c r="C141" s="1" t="str">
        <f>VLOOKUP($A141,[1]Sheet_One!$B:$W,7,FALSE)</f>
        <v>HAMDEN</v>
      </c>
      <c r="D141" s="10">
        <f>IFERROR(VLOOKUP(A141,[2]Sheet1!$A:$AA,27,FALSE),"")</f>
        <v>1</v>
      </c>
      <c r="E141" s="1"/>
      <c r="F141" s="3" t="str">
        <f>VLOOKUP($A141,[1]Sheet_One!$B:$W,6,FALSE)</f>
        <v>315 LANE ST</v>
      </c>
      <c r="G141" s="3" t="str">
        <f>VLOOKUP($A141,[1]Sheet_One!$B:$W,7,FALSE)</f>
        <v>HAMDEN</v>
      </c>
      <c r="H141" s="3" t="str">
        <f>VLOOKUP($A141,[1]Sheet_One!$B:$W,8,FALSE)</f>
        <v>CT</v>
      </c>
      <c r="I141" s="3" t="str">
        <f>VLOOKUP($A141,[1]Sheet_One!$B:$W,9,FALSE)</f>
        <v>06514</v>
      </c>
      <c r="J141" s="47">
        <f>IFERROR(VLOOKUP(A141,'[3]KPI Trend by Chain - 171 or 173'!$A:$E,5,FALSE),VLOOKUP(A141,'[4]KPI Trend by Chain - 171 '!$A:$E,5,FALSE))</f>
        <v>33.5</v>
      </c>
      <c r="K141" s="4" t="str">
        <f>IFERROR(VLOOKUP(A141,'Location Substitution table'!B:D,3,FALSE),"")</f>
        <v/>
      </c>
      <c r="L141" s="9" t="str">
        <f>IFERROR(VLOOKUP($A141,[1]Sheet_One!$B:$W,5,FALSE),"")</f>
        <v>F</v>
      </c>
      <c r="M141" s="9">
        <f>IFERROR(MATCH(L141,{"U","M","T","W","R","F","S"},0),"")</f>
        <v>6</v>
      </c>
      <c r="N141" s="26">
        <f>IFERROR(IF(COUNTIF('Holiday Dates'!$A:$A,DATE($M$1,N$1,1+7*$D141)-WEEKDAY(DATE($M$1,N$1,8-$M141)))&gt;=1,IF($D141&gt;=3,DATE($M$1,N$1,1+7*($D141-1)-WEEKDAY(DATE($M$1,N$1,8-$M141))),DATE($M$1,N$1,1+7*($D141+1)-WEEKDAY(DATE($M$1,N$1,8-$M141)))),DATE($M$1,N$1,1+7*$D141)-WEEKDAY(DATE($M$1,N$1,8-$M141))),"")</f>
        <v>45142</v>
      </c>
      <c r="O141" s="26">
        <f>IFERROR(IF(COUNTIF('Holiday Dates'!$A:$A,DATE($M$1,O$1,1+7*$D141)-WEEKDAY(DATE($M$1,O$1,8-$M141)))&gt;=1,IF($D141&gt;=3,DATE($M$1,O$1,1+7*($D141-1)-WEEKDAY(DATE($M$1,O$1,8-$M141))),DATE($M$1,O$1,1+7*($D141+1)-WEEKDAY(DATE($M$1,O$1,8-$M141)))),DATE($M$1,O$1,1+7*$D141)-WEEKDAY(DATE($M$1,O$1,8-$M141))),"")</f>
        <v>45170</v>
      </c>
      <c r="P141" s="26">
        <f>IFERROR(IF(COUNTIF('Holiday Dates'!$A:$A,DATE($M$1,P$1,1+7*$D141)-WEEKDAY(DATE($M$1,P$1,8-$M141)))&gt;=1,IF($D141&gt;=3,DATE($M$1,P$1,1+7*($D141-1)-WEEKDAY(DATE($M$1,P$1,8-$M141))),DATE($M$1,P$1,1+7*($D141+1)-WEEKDAY(DATE($M$1,P$1,8-$M141)))),DATE($M$1,P$1,1+7*$D141)-WEEKDAY(DATE($M$1,P$1,8-$M141))),"")</f>
        <v>45205</v>
      </c>
      <c r="Q141" s="26">
        <f>IFERROR(IF(COUNTIF('Holiday Dates'!$A:$A,DATE($M$1,Q$1,1+7*$D141)-WEEKDAY(DATE($M$1,Q$1,8-$M141)))&gt;=1,IF($D141&gt;=3,DATE($M$1,Q$1,1+7*($D141-1)-WEEKDAY(DATE($M$1,Q$1,8-$M141))),DATE($M$1,Q$1,1+7*($D141+1)-WEEKDAY(DATE($M$1,Q$1,8-$M141)))),DATE($M$1,Q$1,1+7*$D141)-WEEKDAY(DATE($M$1,Q$1,8-$M141))),"")</f>
        <v>45233</v>
      </c>
      <c r="R141" s="26">
        <f>IFERROR(IF(COUNTIF('Holiday Dates'!$A:$A,DATE($M$1,R$1,1+7*$D141)-WEEKDAY(DATE($M$1,R$1,8-$M141)))&gt;=1,IF($D141&gt;=3,DATE($M$1,R$1,1+7*($D141-1)-WEEKDAY(DATE($M$1,R$1,8-$M141))),DATE($M$1,R$1,1+7*($D141+1)-WEEKDAY(DATE($M$1,R$1,8-$M141)))),DATE($M$1,R$1,1+7*$D141)-WEEKDAY(DATE($M$1,R$1,8-$M141))),"")</f>
        <v>45261</v>
      </c>
      <c r="S141" s="30"/>
      <c r="T141" s="30">
        <f>IFERROR(IF(COUNTIF('Holiday Dates'!$A:$A,DATE($S$1,T$1,1+7*$D141)-WEEKDAY(DATE($S$1,T$1,8-$M141)))&gt;=1,IF($D141&gt;=3,DATE($S$1,T$1,1+7*($D141-1)-WEEKDAY(DATE($S$1,T$1,8-$M141))),DATE($S$1,T$1,1+7*($D141+1)-WEEKDAY(DATE($S$1,T$1,8-$M141)))),DATE($S$1,T$1,1+7*$D141)-WEEKDAY(DATE($S$1,T$1,8-$M141))),"")</f>
        <v>45296</v>
      </c>
      <c r="U141" s="30">
        <f>IFERROR(IF(COUNTIF('Holiday Dates'!$A:$A,DATE($S$1,U$1,1+7*$D141)-WEEKDAY(DATE($S$1,U$1,8-$M141)))&gt;=1,IF($D141&gt;=3,DATE($S$1,U$1,1+7*($D141-1)-WEEKDAY(DATE($S$1,U$1,8-$M141))),DATE($S$1,U$1,1+7*($D141+1)-WEEKDAY(DATE($S$1,U$1,8-$M141)))),DATE($S$1,U$1,1+7*$D141)-WEEKDAY(DATE($S$1,U$1,8-$M141))),"")</f>
        <v>45324</v>
      </c>
      <c r="V141" s="30">
        <f>IFERROR(IF(COUNTIF('Holiday Dates'!$A:$A,DATE($S$1,V$1,1+7*$D141)-WEEKDAY(DATE($S$1,V$1,8-$M141)))&gt;=1,IF($D141&gt;=3,DATE($S$1,V$1,1+7*($D141-1)-WEEKDAY(DATE($S$1,V$1,8-$M141))),DATE($S$1,V$1,1+7*($D141+1)-WEEKDAY(DATE($S$1,V$1,8-$M141)))),DATE($S$1,V$1,1+7*$D141)-WEEKDAY(DATE($S$1,V$1,8-$M141))),"")</f>
        <v>45352</v>
      </c>
      <c r="W141" s="30">
        <v>45037</v>
      </c>
      <c r="X141" s="30">
        <f>IFERROR(IF(COUNTIF('Holiday Dates'!$A:$A,DATE($S$1,X$1,1+7*$D141)-WEEKDAY(DATE($S$1,X$1,8-$M141)))&gt;=1,IF($D141&gt;=3,DATE($S$1,X$1,1+7*($D141-1)-WEEKDAY(DATE($S$1,X$1,8-$M141))),DATE($S$1,X$1,1+7*($D141+1)-WEEKDAY(DATE($S$1,X$1,8-$M141)))),DATE($S$1,X$1,1+7*$D141)-WEEKDAY(DATE($S$1,X$1,8-$M141))),"")</f>
        <v>45415</v>
      </c>
      <c r="Y141" s="30">
        <f>IFERROR(IF(COUNTIF('Holiday Dates'!$A:$A,DATE($S$1,Y$1,1+7*$D141)-WEEKDAY(DATE($S$1,Y$1,8-$M141)))&gt;=1,IF($D141&gt;=3,DATE($S$1,Y$1,1+7*($D141-1)-WEEKDAY(DATE($S$1,Y$1,8-$M141))),DATE($S$1,Y$1,1+7*($D141+1)-WEEKDAY(DATE($S$1,Y$1,8-$M141)))),DATE($S$1,Y$1,1+7*$D141)-WEEKDAY(DATE($S$1,Y$1,8-$M141))),"")</f>
        <v>45450</v>
      </c>
      <c r="Z141" s="30">
        <f>IFERROR(IF(COUNTIF('Holiday Dates'!$A:$A,DATE($S$1,Z$1,1+7*$D141)-WEEKDAY(DATE($S$1,Z$1,8-$M141)))&gt;=1,IF($D141&gt;=3,DATE($S$1,Z$1,1+7*($D141-1)-WEEKDAY(DATE($S$1,Z$1,8-$M141))),DATE($S$1,Z$1,1+7*($D141+1)-WEEKDAY(DATE($S$1,Z$1,8-$M141)))),DATE($S$1,Z$1,1+7*$D141)-WEEKDAY(DATE($S$1,Z$1,8-$M141))),"")</f>
        <v>45478</v>
      </c>
    </row>
    <row r="142" spans="1:26" ht="15" customHeight="1" x14ac:dyDescent="0.25">
      <c r="A142" s="3">
        <v>770139</v>
      </c>
      <c r="B142" s="1" t="s">
        <v>1432</v>
      </c>
      <c r="C142" s="1" t="str">
        <f>VLOOKUP($A142,[1]Sheet_One!$B:$W,7,FALSE)</f>
        <v>HAMDEN</v>
      </c>
      <c r="D142" s="10">
        <f>IFERROR(VLOOKUP(A142,[2]Sheet1!$A:$AA,27,FALSE),"")</f>
        <v>4</v>
      </c>
      <c r="E142" s="1"/>
      <c r="F142" s="3" t="str">
        <f>VLOOKUP($A142,[1]Sheet_One!$B:$W,6,FALSE)</f>
        <v>100 FAIRVIEW AVENUE</v>
      </c>
      <c r="G142" s="3" t="str">
        <f>VLOOKUP($A142,[1]Sheet_One!$B:$W,7,FALSE)</f>
        <v>HAMDEN</v>
      </c>
      <c r="H142" s="3" t="str">
        <f>VLOOKUP($A142,[1]Sheet_One!$B:$W,8,FALSE)</f>
        <v>CT</v>
      </c>
      <c r="I142" s="3" t="str">
        <f>VLOOKUP($A142,[1]Sheet_One!$B:$W,9,FALSE)</f>
        <v>06514</v>
      </c>
      <c r="J142" s="47">
        <f>IFERROR(VLOOKUP(A142,'[3]KPI Trend by Chain - 171 or 173'!$A:$E,5,FALSE),VLOOKUP(A142,'[4]KPI Trend by Chain - 171 '!$A:$E,5,FALSE))</f>
        <v>21.2</v>
      </c>
      <c r="K142" s="4">
        <f>IFERROR(VLOOKUP(A142,'Location Substitution table'!B:D,3,FALSE),"")</f>
        <v>780004</v>
      </c>
      <c r="L142" s="9" t="str">
        <f>IFERROR(VLOOKUP($A142,[1]Sheet_One!$B:$W,5,FALSE),"")</f>
        <v>F</v>
      </c>
      <c r="M142" s="9">
        <f>IFERROR(MATCH(L142,{"U","M","T","W","R","F","S"},0),"")</f>
        <v>6</v>
      </c>
      <c r="N142" s="26">
        <f>IFERROR(IF(COUNTIF('Holiday Dates'!$A:$A,DATE($M$1,N$1,1+7*$D142)-WEEKDAY(DATE($M$1,N$1,8-$M142)))&gt;=1,IF($D142&gt;=3,DATE($M$1,N$1,1+7*($D142-1)-WEEKDAY(DATE($M$1,N$1,8-$M142))),DATE($M$1,N$1,1+7*($D142+1)-WEEKDAY(DATE($M$1,N$1,8-$M142)))),DATE($M$1,N$1,1+7*$D142)-WEEKDAY(DATE($M$1,N$1,8-$M142))),"")</f>
        <v>45163</v>
      </c>
      <c r="O142" s="26">
        <f>IFERROR(IF(COUNTIF('Holiday Dates'!$A:$A,DATE($M$1,O$1,1+7*$D142)-WEEKDAY(DATE($M$1,O$1,8-$M142)))&gt;=1,IF($D142&gt;=3,DATE($M$1,O$1,1+7*($D142-1)-WEEKDAY(DATE($M$1,O$1,8-$M142))),DATE($M$1,O$1,1+7*($D142+1)-WEEKDAY(DATE($M$1,O$1,8-$M142)))),DATE($M$1,O$1,1+7*$D142)-WEEKDAY(DATE($M$1,O$1,8-$M142))),"")</f>
        <v>45191</v>
      </c>
      <c r="P142" s="26">
        <f>IFERROR(IF(COUNTIF('Holiday Dates'!$A:$A,DATE($M$1,P$1,1+7*$D142)-WEEKDAY(DATE($M$1,P$1,8-$M142)))&gt;=1,IF($D142&gt;=3,DATE($M$1,P$1,1+7*($D142-1)-WEEKDAY(DATE($M$1,P$1,8-$M142))),DATE($M$1,P$1,1+7*($D142+1)-WEEKDAY(DATE($M$1,P$1,8-$M142)))),DATE($M$1,P$1,1+7*$D142)-WEEKDAY(DATE($M$1,P$1,8-$M142))),"")</f>
        <v>45226</v>
      </c>
      <c r="Q142" s="26">
        <f>IFERROR(IF(COUNTIF('Holiday Dates'!$A:$A,DATE($M$1,Q$1,1+7*$D142)-WEEKDAY(DATE($M$1,Q$1,8-$M142)))&gt;=1,IF($D142&gt;=3,DATE($M$1,Q$1,1+7*($D142-1)-WEEKDAY(DATE($M$1,Q$1,8-$M142))),DATE($M$1,Q$1,1+7*($D142+1)-WEEKDAY(DATE($M$1,Q$1,8-$M142)))),DATE($M$1,Q$1,1+7*$D142)-WEEKDAY(DATE($M$1,Q$1,8-$M142))),"")</f>
        <v>45247</v>
      </c>
      <c r="R142" s="26">
        <f>IFERROR(IF(COUNTIF('Holiday Dates'!$A:$A,DATE($M$1,R$1,1+7*$D142)-WEEKDAY(DATE($M$1,R$1,8-$M142)))&gt;=1,IF($D142&gt;=3,DATE($M$1,R$1,1+7*($D142-1)-WEEKDAY(DATE($M$1,R$1,8-$M142))),DATE($M$1,R$1,1+7*($D142+1)-WEEKDAY(DATE($M$1,R$1,8-$M142)))),DATE($M$1,R$1,1+7*$D142)-WEEKDAY(DATE($M$1,R$1,8-$M142))),"")</f>
        <v>45275</v>
      </c>
      <c r="S142" s="30"/>
      <c r="T142" s="30">
        <f>IFERROR(IF(COUNTIF('Holiday Dates'!$A:$A,DATE($S$1,T$1,1+7*$D142)-WEEKDAY(DATE($S$1,T$1,8-$M142)))&gt;=1,IF($D142&gt;=3,DATE($S$1,T$1,1+7*($D142-1)-WEEKDAY(DATE($S$1,T$1,8-$M142))),DATE($S$1,T$1,1+7*($D142+1)-WEEKDAY(DATE($S$1,T$1,8-$M142)))),DATE($S$1,T$1,1+7*$D142)-WEEKDAY(DATE($S$1,T$1,8-$M142))),"")</f>
        <v>45317</v>
      </c>
      <c r="U142" s="30">
        <f>IFERROR(IF(COUNTIF('Holiday Dates'!$A:$A,DATE($S$1,U$1,1+7*$D142)-WEEKDAY(DATE($S$1,U$1,8-$M142)))&gt;=1,IF($D142&gt;=3,DATE($S$1,U$1,1+7*($D142-1)-WEEKDAY(DATE($S$1,U$1,8-$M142))),DATE($S$1,U$1,1+7*($D142+1)-WEEKDAY(DATE($S$1,U$1,8-$M142)))),DATE($S$1,U$1,1+7*$D142)-WEEKDAY(DATE($S$1,U$1,8-$M142))),"")</f>
        <v>45345</v>
      </c>
      <c r="V142" s="30">
        <f>IFERROR(IF(COUNTIF('Holiday Dates'!$A:$A,DATE($S$1,V$1,1+7*$D142)-WEEKDAY(DATE($S$1,V$1,8-$M142)))&gt;=1,IF($D142&gt;=3,DATE($S$1,V$1,1+7*($D142-1)-WEEKDAY(DATE($S$1,V$1,8-$M142))),DATE($S$1,V$1,1+7*($D142+1)-WEEKDAY(DATE($S$1,V$1,8-$M142)))),DATE($S$1,V$1,1+7*$D142)-WEEKDAY(DATE($S$1,V$1,8-$M142))),"")</f>
        <v>45373</v>
      </c>
      <c r="W142" s="30">
        <f>IFERROR(IF(COUNTIF('Holiday Dates'!$A:$A,DATE($S$1,W$1,1+7*$D142)-WEEKDAY(DATE($S$1,W$1,8-$M142)))&gt;=1,IF($D142&gt;=3,DATE($S$1,W$1,1+7*($D142-1)-WEEKDAY(DATE($S$1,W$1,8-$M142))),DATE($S$1,W$1,1+7*($D142+1)-WEEKDAY(DATE($S$1,W$1,8-$M142)))),DATE($S$1,W$1,1+7*$D142)-WEEKDAY(DATE($S$1,W$1,8-$M142))),"")</f>
        <v>45408</v>
      </c>
      <c r="X142" s="30">
        <f>IFERROR(IF(COUNTIF('Holiday Dates'!$A:$A,DATE($S$1,X$1,1+7*$D142)-WEEKDAY(DATE($S$1,X$1,8-$M142)))&gt;=1,IF($D142&gt;=3,DATE($S$1,X$1,1+7*($D142-1)-WEEKDAY(DATE($S$1,X$1,8-$M142))),DATE($S$1,X$1,1+7*($D142+1)-WEEKDAY(DATE($S$1,X$1,8-$M142)))),DATE($S$1,X$1,1+7*$D142)-WEEKDAY(DATE($S$1,X$1,8-$M142))),"")</f>
        <v>45436</v>
      </c>
      <c r="Y142" s="30">
        <f>IFERROR(IF(COUNTIF('Holiday Dates'!$A:$A,DATE($S$1,Y$1,1+7*$D142)-WEEKDAY(DATE($S$1,Y$1,8-$M142)))&gt;=1,IF($D142&gt;=3,DATE($S$1,Y$1,1+7*($D142-1)-WEEKDAY(DATE($S$1,Y$1,8-$M142))),DATE($S$1,Y$1,1+7*($D142+1)-WEEKDAY(DATE($S$1,Y$1,8-$M142)))),DATE($S$1,Y$1,1+7*$D142)-WEEKDAY(DATE($S$1,Y$1,8-$M142))),"")</f>
        <v>45471</v>
      </c>
      <c r="Z142" s="30">
        <f>IFERROR(IF(COUNTIF('Holiday Dates'!$A:$A,DATE($S$1,Z$1,1+7*$D142)-WEEKDAY(DATE($S$1,Z$1,8-$M142)))&gt;=1,IF($D142&gt;=3,DATE($S$1,Z$1,1+7*($D142-1)-WEEKDAY(DATE($S$1,Z$1,8-$M142))),DATE($S$1,Z$1,1+7*($D142+1)-WEEKDAY(DATE($S$1,Z$1,8-$M142)))),DATE($S$1,Z$1,1+7*$D142)-WEEKDAY(DATE($S$1,Z$1,8-$M142))),"")</f>
        <v>45499</v>
      </c>
    </row>
    <row r="143" spans="1:26" ht="15" customHeight="1" x14ac:dyDescent="0.2">
      <c r="A143" s="3">
        <v>770140</v>
      </c>
      <c r="B143" s="3" t="s">
        <v>1662</v>
      </c>
      <c r="C143" s="3" t="str">
        <f>VLOOKUP($A143,[1]Sheet_One!$B:$W,7,FALSE)</f>
        <v>HAMDEN</v>
      </c>
      <c r="D143" s="4">
        <f>IFERROR(VLOOKUP(A143,[2]Sheet1!$A:$AA,27,FALSE),"")</f>
        <v>3</v>
      </c>
      <c r="F143" s="3" t="str">
        <f>VLOOKUP($A143,[1]Sheet_One!$B:$W,6,FALSE)</f>
        <v>10 KIRK ROAD</v>
      </c>
      <c r="G143" s="3" t="str">
        <f>VLOOKUP($A143,[1]Sheet_One!$B:$W,7,FALSE)</f>
        <v>HAMDEN</v>
      </c>
      <c r="H143" s="3" t="str">
        <f>VLOOKUP($A143,[1]Sheet_One!$B:$W,8,FALSE)</f>
        <v>CT</v>
      </c>
      <c r="I143" s="3" t="str">
        <f>VLOOKUP($A143,[1]Sheet_One!$B:$W,9,FALSE)</f>
        <v>06514</v>
      </c>
      <c r="J143" s="47">
        <f>IFERROR(VLOOKUP(A143,'[3]KPI Trend by Chain - 171 or 173'!$A:$E,5,FALSE),VLOOKUP(A143,'[4]KPI Trend by Chain - 171 '!$A:$E,5,FALSE))</f>
        <v>25.454545454545499</v>
      </c>
      <c r="K143" s="4" t="str">
        <f>IFERROR(VLOOKUP(A143,'Location Substitution table'!B:D,3,FALSE),"")</f>
        <v/>
      </c>
      <c r="L143" s="9" t="str">
        <f>IFERROR(VLOOKUP($A143,[1]Sheet_One!$B:$W,5,FALSE),"")</f>
        <v>F</v>
      </c>
      <c r="M143" s="9">
        <f>IFERROR(MATCH(L143,{"U","M","T","W","R","F","S"},0),"")</f>
        <v>6</v>
      </c>
      <c r="N143" s="26">
        <f>IFERROR(IF(COUNTIF('Holiday Dates'!$A:$A,DATE($M$1,N$1,1+7*$D143)-WEEKDAY(DATE($M$1,N$1,8-$M143)))&gt;=1,IF($D143&gt;=3,DATE($M$1,N$1,1+7*($D143-1)-WEEKDAY(DATE($M$1,N$1,8-$M143))),DATE($M$1,N$1,1+7*($D143+1)-WEEKDAY(DATE($M$1,N$1,8-$M143)))),DATE($M$1,N$1,1+7*$D143)-WEEKDAY(DATE($M$1,N$1,8-$M143))),"")</f>
        <v>45156</v>
      </c>
      <c r="O143" s="26">
        <f>IFERROR(IF(COUNTIF('Holiday Dates'!$A:$A,DATE($M$1,O$1,1+7*$D143)-WEEKDAY(DATE($M$1,O$1,8-$M143)))&gt;=1,IF($D143&gt;=3,DATE($M$1,O$1,1+7*($D143-1)-WEEKDAY(DATE($M$1,O$1,8-$M143))),DATE($M$1,O$1,1+7*($D143+1)-WEEKDAY(DATE($M$1,O$1,8-$M143)))),DATE($M$1,O$1,1+7*$D143)-WEEKDAY(DATE($M$1,O$1,8-$M143))),"")</f>
        <v>45177</v>
      </c>
      <c r="P143" s="26">
        <f>IFERROR(IF(COUNTIF('Holiday Dates'!$A:$A,DATE($M$1,P$1,1+7*$D143)-WEEKDAY(DATE($M$1,P$1,8-$M143)))&gt;=1,IF($D143&gt;=3,DATE($M$1,P$1,1+7*($D143-1)-WEEKDAY(DATE($M$1,P$1,8-$M143))),DATE($M$1,P$1,1+7*($D143+1)-WEEKDAY(DATE($M$1,P$1,8-$M143)))),DATE($M$1,P$1,1+7*$D143)-WEEKDAY(DATE($M$1,P$1,8-$M143))),"")</f>
        <v>45219</v>
      </c>
      <c r="Q143" s="26">
        <f>IFERROR(IF(COUNTIF('Holiday Dates'!$A:$A,DATE($M$1,Q$1,1+7*$D143)-WEEKDAY(DATE($M$1,Q$1,8-$M143)))&gt;=1,IF($D143&gt;=3,DATE($M$1,Q$1,1+7*($D143-1)-WEEKDAY(DATE($M$1,Q$1,8-$M143))),DATE($M$1,Q$1,1+7*($D143+1)-WEEKDAY(DATE($M$1,Q$1,8-$M143)))),DATE($M$1,Q$1,1+7*$D143)-WEEKDAY(DATE($M$1,Q$1,8-$M143))),"")</f>
        <v>45247</v>
      </c>
      <c r="R143" s="26">
        <f>IFERROR(IF(COUNTIF('Holiday Dates'!$A:$A,DATE($M$1,R$1,1+7*$D143)-WEEKDAY(DATE($M$1,R$1,8-$M143)))&gt;=1,IF($D143&gt;=3,DATE($M$1,R$1,1+7*($D143-1)-WEEKDAY(DATE($M$1,R$1,8-$M143))),DATE($M$1,R$1,1+7*($D143+1)-WEEKDAY(DATE($M$1,R$1,8-$M143)))),DATE($M$1,R$1,1+7*$D143)-WEEKDAY(DATE($M$1,R$1,8-$M143))),"")</f>
        <v>45275</v>
      </c>
      <c r="S143" s="30"/>
      <c r="T143" s="30">
        <f>IFERROR(IF(COUNTIF('Holiday Dates'!$A:$A,DATE($S$1,T$1,1+7*$D143)-WEEKDAY(DATE($S$1,T$1,8-$M143)))&gt;=1,IF($D143&gt;=3,DATE($S$1,T$1,1+7*($D143-1)-WEEKDAY(DATE($S$1,T$1,8-$M143))),DATE($S$1,T$1,1+7*($D143+1)-WEEKDAY(DATE($S$1,T$1,8-$M143)))),DATE($S$1,T$1,1+7*$D143)-WEEKDAY(DATE($S$1,T$1,8-$M143))),"")</f>
        <v>45310</v>
      </c>
      <c r="U143" s="30">
        <f>IFERROR(IF(COUNTIF('Holiday Dates'!$A:$A,DATE($S$1,U$1,1+7*$D143)-WEEKDAY(DATE($S$1,U$1,8-$M143)))&gt;=1,IF($D143&gt;=3,DATE($S$1,U$1,1+7*($D143-1)-WEEKDAY(DATE($S$1,U$1,8-$M143))),DATE($S$1,U$1,1+7*($D143+1)-WEEKDAY(DATE($S$1,U$1,8-$M143)))),DATE($S$1,U$1,1+7*$D143)-WEEKDAY(DATE($S$1,U$1,8-$M143))),"")</f>
        <v>45338</v>
      </c>
      <c r="V143" s="30">
        <f>IFERROR(IF(COUNTIF('Holiday Dates'!$A:$A,DATE($S$1,V$1,1+7*$D143)-WEEKDAY(DATE($S$1,V$1,8-$M143)))&gt;=1,IF($D143&gt;=3,DATE($S$1,V$1,1+7*($D143-1)-WEEKDAY(DATE($S$1,V$1,8-$M143))),DATE($S$1,V$1,1+7*($D143+1)-WEEKDAY(DATE($S$1,V$1,8-$M143)))),DATE($S$1,V$1,1+7*$D143)-WEEKDAY(DATE($S$1,V$1,8-$M143))),"")</f>
        <v>45366</v>
      </c>
      <c r="W143" s="30">
        <f>IFERROR(IF(COUNTIF('Holiday Dates'!$A:$A,DATE($S$1,W$1,1+7*$D143)-WEEKDAY(DATE($S$1,W$1,8-$M143)))&gt;=1,IF($D143&gt;=3,DATE($S$1,W$1,1+7*($D143-1)-WEEKDAY(DATE($S$1,W$1,8-$M143))),DATE($S$1,W$1,1+7*($D143+1)-WEEKDAY(DATE($S$1,W$1,8-$M143)))),DATE($S$1,W$1,1+7*$D143)-WEEKDAY(DATE($S$1,W$1,8-$M143))),"")</f>
        <v>45401</v>
      </c>
      <c r="X143" s="30">
        <f>IFERROR(IF(COUNTIF('Holiday Dates'!$A:$A,DATE($S$1,X$1,1+7*$D143)-WEEKDAY(DATE($S$1,X$1,8-$M143)))&gt;=1,IF($D143&gt;=3,DATE($S$1,X$1,1+7*($D143-1)-WEEKDAY(DATE($S$1,X$1,8-$M143))),DATE($S$1,X$1,1+7*($D143+1)-WEEKDAY(DATE($S$1,X$1,8-$M143)))),DATE($S$1,X$1,1+7*$D143)-WEEKDAY(DATE($S$1,X$1,8-$M143))),"")</f>
        <v>45429</v>
      </c>
      <c r="Y143" s="30">
        <f>IFERROR(IF(COUNTIF('Holiday Dates'!$A:$A,DATE($S$1,Y$1,1+7*$D143)-WEEKDAY(DATE($S$1,Y$1,8-$M143)))&gt;=1,IF($D143&gt;=3,DATE($S$1,Y$1,1+7*($D143-1)-WEEKDAY(DATE($S$1,Y$1,8-$M143))),DATE($S$1,Y$1,1+7*($D143+1)-WEEKDAY(DATE($S$1,Y$1,8-$M143)))),DATE($S$1,Y$1,1+7*$D143)-WEEKDAY(DATE($S$1,Y$1,8-$M143))),"")</f>
        <v>45464</v>
      </c>
      <c r="Z143" s="30">
        <f>IFERROR(IF(COUNTIF('Holiday Dates'!$A:$A,DATE($S$1,Z$1,1+7*$D143)-WEEKDAY(DATE($S$1,Z$1,8-$M143)))&gt;=1,IF($D143&gt;=3,DATE($S$1,Z$1,1+7*($D143-1)-WEEKDAY(DATE($S$1,Z$1,8-$M143))),DATE($S$1,Z$1,1+7*($D143+1)-WEEKDAY(DATE($S$1,Z$1,8-$M143)))),DATE($S$1,Z$1,1+7*$D143)-WEEKDAY(DATE($S$1,Z$1,8-$M143))),"")</f>
        <v>45492</v>
      </c>
    </row>
    <row r="144" spans="1:26" ht="15" customHeight="1" x14ac:dyDescent="0.25">
      <c r="A144" s="3">
        <v>770141</v>
      </c>
      <c r="B144" s="1" t="s">
        <v>1663</v>
      </c>
      <c r="C144" s="1" t="str">
        <f>VLOOKUP($A144,[1]Sheet_One!$B:$W,7,FALSE)</f>
        <v>HAMDEN</v>
      </c>
      <c r="D144" s="10">
        <v>1</v>
      </c>
      <c r="E144" s="1"/>
      <c r="F144" s="3" t="str">
        <f>VLOOKUP($A144,[1]Sheet_One!$B:$W,6,FALSE)</f>
        <v>2623 DIXWELL AVE</v>
      </c>
      <c r="G144" s="3" t="str">
        <f>VLOOKUP($A144,[1]Sheet_One!$B:$W,7,FALSE)</f>
        <v>HAMDEN</v>
      </c>
      <c r="H144" s="3" t="str">
        <f>VLOOKUP($A144,[1]Sheet_One!$B:$W,8,FALSE)</f>
        <v>CT</v>
      </c>
      <c r="I144" s="3" t="str">
        <f>VLOOKUP($A144,[1]Sheet_One!$B:$W,9,FALSE)</f>
        <v>06518</v>
      </c>
      <c r="J144" s="47">
        <f>IFERROR(VLOOKUP(A144,'[3]KPI Trend by Chain - 171 or 173'!$A:$E,5,FALSE),VLOOKUP(A144,'[4]KPI Trend by Chain - 171 '!$A:$E,5,FALSE))</f>
        <v>41.636363636363598</v>
      </c>
      <c r="K144" s="4" t="str">
        <f>IFERROR(VLOOKUP(A144,'Location Substitution table'!B:D,3,FALSE),"")</f>
        <v/>
      </c>
      <c r="L144" s="9" t="str">
        <f>IFERROR(VLOOKUP($A144,[1]Sheet_One!$B:$W,5,FALSE),"")</f>
        <v>F</v>
      </c>
      <c r="M144" s="9">
        <f>IFERROR(MATCH(L144,{"U","M","T","W","R","F","S"},0),"")</f>
        <v>6</v>
      </c>
      <c r="N144" s="26">
        <f>IFERROR(IF(COUNTIF('Holiday Dates'!$A:$A,DATE($M$1,N$1,1+7*$D144)-WEEKDAY(DATE($M$1,N$1,8-$M144)))&gt;=1,IF($D144&gt;=3,DATE($M$1,N$1,1+7*($D144-1)-WEEKDAY(DATE($M$1,N$1,8-$M144))),DATE($M$1,N$1,1+7*($D144+1)-WEEKDAY(DATE($M$1,N$1,8-$M144)))),DATE($M$1,N$1,1+7*$D144)-WEEKDAY(DATE($M$1,N$1,8-$M144))),"")</f>
        <v>45142</v>
      </c>
      <c r="O144" s="26">
        <f>IFERROR(IF(COUNTIF('Holiday Dates'!$A:$A,DATE($M$1,O$1,1+7*$D144)-WEEKDAY(DATE($M$1,O$1,8-$M144)))&gt;=1,IF($D144&gt;=3,DATE($M$1,O$1,1+7*($D144-1)-WEEKDAY(DATE($M$1,O$1,8-$M144))),DATE($M$1,O$1,1+7*($D144+1)-WEEKDAY(DATE($M$1,O$1,8-$M144)))),DATE($M$1,O$1,1+7*$D144)-WEEKDAY(DATE($M$1,O$1,8-$M144))),"")</f>
        <v>45170</v>
      </c>
      <c r="P144" s="26">
        <f>IFERROR(IF(COUNTIF('Holiday Dates'!$A:$A,DATE($M$1,P$1,1+7*$D144)-WEEKDAY(DATE($M$1,P$1,8-$M144)))&gt;=1,IF($D144&gt;=3,DATE($M$1,P$1,1+7*($D144-1)-WEEKDAY(DATE($M$1,P$1,8-$M144))),DATE($M$1,P$1,1+7*($D144+1)-WEEKDAY(DATE($M$1,P$1,8-$M144)))),DATE($M$1,P$1,1+7*$D144)-WEEKDAY(DATE($M$1,P$1,8-$M144))),"")</f>
        <v>45205</v>
      </c>
      <c r="Q144" s="26">
        <f>IFERROR(IF(COUNTIF('Holiday Dates'!$A:$A,DATE($M$1,Q$1,1+7*$D144)-WEEKDAY(DATE($M$1,Q$1,8-$M144)))&gt;=1,IF($D144&gt;=3,DATE($M$1,Q$1,1+7*($D144-1)-WEEKDAY(DATE($M$1,Q$1,8-$M144))),DATE($M$1,Q$1,1+7*($D144+1)-WEEKDAY(DATE($M$1,Q$1,8-$M144)))),DATE($M$1,Q$1,1+7*$D144)-WEEKDAY(DATE($M$1,Q$1,8-$M144))),"")</f>
        <v>45233</v>
      </c>
      <c r="R144" s="26">
        <f>IFERROR(IF(COUNTIF('Holiday Dates'!$A:$A,DATE($M$1,R$1,1+7*$D144)-WEEKDAY(DATE($M$1,R$1,8-$M144)))&gt;=1,IF($D144&gt;=3,DATE($M$1,R$1,1+7*($D144-1)-WEEKDAY(DATE($M$1,R$1,8-$M144))),DATE($M$1,R$1,1+7*($D144+1)-WEEKDAY(DATE($M$1,R$1,8-$M144)))),DATE($M$1,R$1,1+7*$D144)-WEEKDAY(DATE($M$1,R$1,8-$M144))),"")</f>
        <v>45261</v>
      </c>
      <c r="S144" s="30"/>
      <c r="T144" s="30">
        <f>IFERROR(IF(COUNTIF('Holiday Dates'!$A:$A,DATE($S$1,T$1,1+7*$D144)-WEEKDAY(DATE($S$1,T$1,8-$M144)))&gt;=1,IF($D144&gt;=3,DATE($S$1,T$1,1+7*($D144-1)-WEEKDAY(DATE($S$1,T$1,8-$M144))),DATE($S$1,T$1,1+7*($D144+1)-WEEKDAY(DATE($S$1,T$1,8-$M144)))),DATE($S$1,T$1,1+7*$D144)-WEEKDAY(DATE($S$1,T$1,8-$M144))),"")</f>
        <v>45296</v>
      </c>
      <c r="U144" s="30">
        <f>IFERROR(IF(COUNTIF('Holiday Dates'!$A:$A,DATE($S$1,U$1,1+7*$D144)-WEEKDAY(DATE($S$1,U$1,8-$M144)))&gt;=1,IF($D144&gt;=3,DATE($S$1,U$1,1+7*($D144-1)-WEEKDAY(DATE($S$1,U$1,8-$M144))),DATE($S$1,U$1,1+7*($D144+1)-WEEKDAY(DATE($S$1,U$1,8-$M144)))),DATE($S$1,U$1,1+7*$D144)-WEEKDAY(DATE($S$1,U$1,8-$M144))),"")</f>
        <v>45324</v>
      </c>
      <c r="V144" s="30">
        <f>IFERROR(IF(COUNTIF('Holiday Dates'!$A:$A,DATE($S$1,V$1,1+7*$D144)-WEEKDAY(DATE($S$1,V$1,8-$M144)))&gt;=1,IF($D144&gt;=3,DATE($S$1,V$1,1+7*($D144-1)-WEEKDAY(DATE($S$1,V$1,8-$M144))),DATE($S$1,V$1,1+7*($D144+1)-WEEKDAY(DATE($S$1,V$1,8-$M144)))),DATE($S$1,V$1,1+7*$D144)-WEEKDAY(DATE($S$1,V$1,8-$M144))),"")</f>
        <v>45352</v>
      </c>
      <c r="W144" s="30">
        <v>45037</v>
      </c>
      <c r="X144" s="30">
        <f>IFERROR(IF(COUNTIF('Holiday Dates'!$A:$A,DATE($S$1,X$1,1+7*$D144)-WEEKDAY(DATE($S$1,X$1,8-$M144)))&gt;=1,IF($D144&gt;=3,DATE($S$1,X$1,1+7*($D144-1)-WEEKDAY(DATE($S$1,X$1,8-$M144))),DATE($S$1,X$1,1+7*($D144+1)-WEEKDAY(DATE($S$1,X$1,8-$M144)))),DATE($S$1,X$1,1+7*$D144)-WEEKDAY(DATE($S$1,X$1,8-$M144))),"")</f>
        <v>45415</v>
      </c>
      <c r="Y144" s="30">
        <f>IFERROR(IF(COUNTIF('Holiday Dates'!$A:$A,DATE($S$1,Y$1,1+7*$D144)-WEEKDAY(DATE($S$1,Y$1,8-$M144)))&gt;=1,IF($D144&gt;=3,DATE($S$1,Y$1,1+7*($D144-1)-WEEKDAY(DATE($S$1,Y$1,8-$M144))),DATE($S$1,Y$1,1+7*($D144+1)-WEEKDAY(DATE($S$1,Y$1,8-$M144)))),DATE($S$1,Y$1,1+7*$D144)-WEEKDAY(DATE($S$1,Y$1,8-$M144))),"")</f>
        <v>45450</v>
      </c>
      <c r="Z144" s="30">
        <f>IFERROR(IF(COUNTIF('Holiday Dates'!$A:$A,DATE($S$1,Z$1,1+7*$D144)-WEEKDAY(DATE($S$1,Z$1,8-$M144)))&gt;=1,IF($D144&gt;=3,DATE($S$1,Z$1,1+7*($D144-1)-WEEKDAY(DATE($S$1,Z$1,8-$M144))),DATE($S$1,Z$1,1+7*($D144+1)-WEEKDAY(DATE($S$1,Z$1,8-$M144)))),DATE($S$1,Z$1,1+7*$D144)-WEEKDAY(DATE($S$1,Z$1,8-$M144))),"")</f>
        <v>45478</v>
      </c>
    </row>
    <row r="145" spans="1:26" ht="15" customHeight="1" x14ac:dyDescent="0.25">
      <c r="A145" s="3">
        <v>770142</v>
      </c>
      <c r="B145" s="1" t="s">
        <v>1275</v>
      </c>
      <c r="C145" s="1" t="str">
        <f>VLOOKUP($A145,[1]Sheet_One!$B:$W,7,FALSE)</f>
        <v>HAMDEN</v>
      </c>
      <c r="D145" s="10">
        <f>IFERROR(VLOOKUP(A145,[2]Sheet1!$A:$AA,27,FALSE),"")</f>
        <v>1</v>
      </c>
      <c r="E145" s="1"/>
      <c r="F145" s="3" t="str">
        <f>VLOOKUP($A145,[1]Sheet_One!$B:$W,6,FALSE)</f>
        <v>2040 DIXWELL AVE</v>
      </c>
      <c r="G145" s="3" t="str">
        <f>VLOOKUP($A145,[1]Sheet_One!$B:$W,7,FALSE)</f>
        <v>HAMDEN</v>
      </c>
      <c r="H145" s="3" t="str">
        <f>VLOOKUP($A145,[1]Sheet_One!$B:$W,8,FALSE)</f>
        <v>CT</v>
      </c>
      <c r="I145" s="3" t="str">
        <f>VLOOKUP($A145,[1]Sheet_One!$B:$W,9,FALSE)</f>
        <v>06514</v>
      </c>
      <c r="J145" s="47">
        <f>IFERROR(VLOOKUP(A145,'[3]KPI Trend by Chain - 171 or 173'!$A:$E,5,FALSE),VLOOKUP(A145,'[4]KPI Trend by Chain - 171 '!$A:$E,5,FALSE))</f>
        <v>89.769230769230802</v>
      </c>
      <c r="K145" s="4" t="str">
        <f>IFERROR(VLOOKUP(A145,'Location Substitution table'!B:D,3,FALSE),"")</f>
        <v/>
      </c>
      <c r="L145" s="9" t="str">
        <f>IFERROR(VLOOKUP($A145,[1]Sheet_One!$B:$W,5,FALSE),"")</f>
        <v>F</v>
      </c>
      <c r="M145" s="9">
        <f>IFERROR(MATCH(L145,{"U","M","T","W","R","F","S"},0),"")</f>
        <v>6</v>
      </c>
      <c r="N145" s="26">
        <f>IFERROR(IF(COUNTIF('Holiday Dates'!$A:$A,DATE($M$1,N$1,1+7*$D145)-WEEKDAY(DATE($M$1,N$1,8-$M145)))&gt;=1,IF($D145&gt;=3,DATE($M$1,N$1,1+7*($D145-1)-WEEKDAY(DATE($M$1,N$1,8-$M145))),DATE($M$1,N$1,1+7*($D145+1)-WEEKDAY(DATE($M$1,N$1,8-$M145)))),DATE($M$1,N$1,1+7*$D145)-WEEKDAY(DATE($M$1,N$1,8-$M145))),"")</f>
        <v>45142</v>
      </c>
      <c r="O145" s="26">
        <f>IFERROR(IF(COUNTIF('Holiday Dates'!$A:$A,DATE($M$1,O$1,1+7*$D145)-WEEKDAY(DATE($M$1,O$1,8-$M145)))&gt;=1,IF($D145&gt;=3,DATE($M$1,O$1,1+7*($D145-1)-WEEKDAY(DATE($M$1,O$1,8-$M145))),DATE($M$1,O$1,1+7*($D145+1)-WEEKDAY(DATE($M$1,O$1,8-$M145)))),DATE($M$1,O$1,1+7*$D145)-WEEKDAY(DATE($M$1,O$1,8-$M145))),"")</f>
        <v>45170</v>
      </c>
      <c r="P145" s="26">
        <f>IFERROR(IF(COUNTIF('Holiday Dates'!$A:$A,DATE($M$1,P$1,1+7*$D145)-WEEKDAY(DATE($M$1,P$1,8-$M145)))&gt;=1,IF($D145&gt;=3,DATE($M$1,P$1,1+7*($D145-1)-WEEKDAY(DATE($M$1,P$1,8-$M145))),DATE($M$1,P$1,1+7*($D145+1)-WEEKDAY(DATE($M$1,P$1,8-$M145)))),DATE($M$1,P$1,1+7*$D145)-WEEKDAY(DATE($M$1,P$1,8-$M145))),"")</f>
        <v>45205</v>
      </c>
      <c r="Q145" s="26">
        <f>IFERROR(IF(COUNTIF('Holiday Dates'!$A:$A,DATE($M$1,Q$1,1+7*$D145)-WEEKDAY(DATE($M$1,Q$1,8-$M145)))&gt;=1,IF($D145&gt;=3,DATE($M$1,Q$1,1+7*($D145-1)-WEEKDAY(DATE($M$1,Q$1,8-$M145))),DATE($M$1,Q$1,1+7*($D145+1)-WEEKDAY(DATE($M$1,Q$1,8-$M145)))),DATE($M$1,Q$1,1+7*$D145)-WEEKDAY(DATE($M$1,Q$1,8-$M145))),"")</f>
        <v>45233</v>
      </c>
      <c r="R145" s="26">
        <f>IFERROR(IF(COUNTIF('Holiday Dates'!$A:$A,DATE($M$1,R$1,1+7*$D145)-WEEKDAY(DATE($M$1,R$1,8-$M145)))&gt;=1,IF($D145&gt;=3,DATE($M$1,R$1,1+7*($D145-1)-WEEKDAY(DATE($M$1,R$1,8-$M145))),DATE($M$1,R$1,1+7*($D145+1)-WEEKDAY(DATE($M$1,R$1,8-$M145)))),DATE($M$1,R$1,1+7*$D145)-WEEKDAY(DATE($M$1,R$1,8-$M145))),"")</f>
        <v>45261</v>
      </c>
      <c r="S145" s="30"/>
      <c r="T145" s="30">
        <f>IFERROR(IF(COUNTIF('Holiday Dates'!$A:$A,DATE($S$1,T$1,1+7*$D145)-WEEKDAY(DATE($S$1,T$1,8-$M145)))&gt;=1,IF($D145&gt;=3,DATE($S$1,T$1,1+7*($D145-1)-WEEKDAY(DATE($S$1,T$1,8-$M145))),DATE($S$1,T$1,1+7*($D145+1)-WEEKDAY(DATE($S$1,T$1,8-$M145)))),DATE($S$1,T$1,1+7*$D145)-WEEKDAY(DATE($S$1,T$1,8-$M145))),"")</f>
        <v>45296</v>
      </c>
      <c r="U145" s="30">
        <f>IFERROR(IF(COUNTIF('Holiday Dates'!$A:$A,DATE($S$1,U$1,1+7*$D145)-WEEKDAY(DATE($S$1,U$1,8-$M145)))&gt;=1,IF($D145&gt;=3,DATE($S$1,U$1,1+7*($D145-1)-WEEKDAY(DATE($S$1,U$1,8-$M145))),DATE($S$1,U$1,1+7*($D145+1)-WEEKDAY(DATE($S$1,U$1,8-$M145)))),DATE($S$1,U$1,1+7*$D145)-WEEKDAY(DATE($S$1,U$1,8-$M145))),"")</f>
        <v>45324</v>
      </c>
      <c r="V145" s="30">
        <f>IFERROR(IF(COUNTIF('Holiday Dates'!$A:$A,DATE($S$1,V$1,1+7*$D145)-WEEKDAY(DATE($S$1,V$1,8-$M145)))&gt;=1,IF($D145&gt;=3,DATE($S$1,V$1,1+7*($D145-1)-WEEKDAY(DATE($S$1,V$1,8-$M145))),DATE($S$1,V$1,1+7*($D145+1)-WEEKDAY(DATE($S$1,V$1,8-$M145)))),DATE($S$1,V$1,1+7*$D145)-WEEKDAY(DATE($S$1,V$1,8-$M145))),"")</f>
        <v>45352</v>
      </c>
      <c r="W145" s="30">
        <v>45037</v>
      </c>
      <c r="X145" s="30">
        <f>IFERROR(IF(COUNTIF('Holiday Dates'!$A:$A,DATE($S$1,X$1,1+7*$D145)-WEEKDAY(DATE($S$1,X$1,8-$M145)))&gt;=1,IF($D145&gt;=3,DATE($S$1,X$1,1+7*($D145-1)-WEEKDAY(DATE($S$1,X$1,8-$M145))),DATE($S$1,X$1,1+7*($D145+1)-WEEKDAY(DATE($S$1,X$1,8-$M145)))),DATE($S$1,X$1,1+7*$D145)-WEEKDAY(DATE($S$1,X$1,8-$M145))),"")</f>
        <v>45415</v>
      </c>
      <c r="Y145" s="30">
        <f>IFERROR(IF(COUNTIF('Holiday Dates'!$A:$A,DATE($S$1,Y$1,1+7*$D145)-WEEKDAY(DATE($S$1,Y$1,8-$M145)))&gt;=1,IF($D145&gt;=3,DATE($S$1,Y$1,1+7*($D145-1)-WEEKDAY(DATE($S$1,Y$1,8-$M145))),DATE($S$1,Y$1,1+7*($D145+1)-WEEKDAY(DATE($S$1,Y$1,8-$M145)))),DATE($S$1,Y$1,1+7*$D145)-WEEKDAY(DATE($S$1,Y$1,8-$M145))),"")</f>
        <v>45450</v>
      </c>
      <c r="Z145" s="30">
        <f>IFERROR(IF(COUNTIF('Holiday Dates'!$A:$A,DATE($S$1,Z$1,1+7*$D145)-WEEKDAY(DATE($S$1,Z$1,8-$M145)))&gt;=1,IF($D145&gt;=3,DATE($S$1,Z$1,1+7*($D145-1)-WEEKDAY(DATE($S$1,Z$1,8-$M145))),DATE($S$1,Z$1,1+7*($D145+1)-WEEKDAY(DATE($S$1,Z$1,8-$M145)))),DATE($S$1,Z$1,1+7*$D145)-WEEKDAY(DATE($S$1,Z$1,8-$M145))),"")</f>
        <v>45478</v>
      </c>
    </row>
    <row r="146" spans="1:26" ht="15" customHeight="1" x14ac:dyDescent="0.25">
      <c r="A146" s="3">
        <v>770143</v>
      </c>
      <c r="B146" s="1" t="s">
        <v>1433</v>
      </c>
      <c r="C146" s="1" t="str">
        <f>VLOOKUP($A146,[1]Sheet_One!$B:$W,7,FALSE)</f>
        <v>HAMDEN</v>
      </c>
      <c r="D146" s="10">
        <f>IFERROR(VLOOKUP(A146,[2]Sheet1!$A:$AA,27,FALSE),"")</f>
        <v>4</v>
      </c>
      <c r="E146" s="1"/>
      <c r="F146" s="3" t="str">
        <f>VLOOKUP($A146,[1]Sheet_One!$B:$W,6,FALSE)</f>
        <v>285 HELEN ST</v>
      </c>
      <c r="G146" s="3" t="str">
        <f>VLOOKUP($A146,[1]Sheet_One!$B:$W,7,FALSE)</f>
        <v>HAMDEN</v>
      </c>
      <c r="H146" s="3" t="str">
        <f>VLOOKUP($A146,[1]Sheet_One!$B:$W,8,FALSE)</f>
        <v>CT</v>
      </c>
      <c r="I146" s="3" t="str">
        <f>VLOOKUP($A146,[1]Sheet_One!$B:$W,9,FALSE)</f>
        <v>06514</v>
      </c>
      <c r="J146" s="47">
        <f>IFERROR(VLOOKUP(A146,'[3]KPI Trend by Chain - 171 or 173'!$A:$E,5,FALSE),VLOOKUP(A146,'[4]KPI Trend by Chain - 171 '!$A:$E,5,FALSE))</f>
        <v>31.2222222222222</v>
      </c>
      <c r="K146" s="4" t="str">
        <f>IFERROR(VLOOKUP(A146,'Location Substitution table'!B:D,3,FALSE),"")</f>
        <v/>
      </c>
      <c r="L146" s="9" t="str">
        <f>IFERROR(VLOOKUP($A146,[1]Sheet_One!$B:$W,5,FALSE),"")</f>
        <v>F</v>
      </c>
      <c r="M146" s="9">
        <f>IFERROR(MATCH(L146,{"U","M","T","W","R","F","S"},0),"")</f>
        <v>6</v>
      </c>
      <c r="N146" s="26">
        <f>IFERROR(IF(COUNTIF('Holiday Dates'!$A:$A,DATE($M$1,N$1,1+7*$D146)-WEEKDAY(DATE($M$1,N$1,8-$M146)))&gt;=1,IF($D146&gt;=3,DATE($M$1,N$1,1+7*($D146-1)-WEEKDAY(DATE($M$1,N$1,8-$M146))),DATE($M$1,N$1,1+7*($D146+1)-WEEKDAY(DATE($M$1,N$1,8-$M146)))),DATE($M$1,N$1,1+7*$D146)-WEEKDAY(DATE($M$1,N$1,8-$M146))),"")</f>
        <v>45163</v>
      </c>
      <c r="O146" s="26">
        <f>IFERROR(IF(COUNTIF('Holiday Dates'!$A:$A,DATE($M$1,O$1,1+7*$D146)-WEEKDAY(DATE($M$1,O$1,8-$M146)))&gt;=1,IF($D146&gt;=3,DATE($M$1,O$1,1+7*($D146-1)-WEEKDAY(DATE($M$1,O$1,8-$M146))),DATE($M$1,O$1,1+7*($D146+1)-WEEKDAY(DATE($M$1,O$1,8-$M146)))),DATE($M$1,O$1,1+7*$D146)-WEEKDAY(DATE($M$1,O$1,8-$M146))),"")</f>
        <v>45191</v>
      </c>
      <c r="P146" s="26">
        <f>IFERROR(IF(COUNTIF('Holiday Dates'!$A:$A,DATE($M$1,P$1,1+7*$D146)-WEEKDAY(DATE($M$1,P$1,8-$M146)))&gt;=1,IF($D146&gt;=3,DATE($M$1,P$1,1+7*($D146-1)-WEEKDAY(DATE($M$1,P$1,8-$M146))),DATE($M$1,P$1,1+7*($D146+1)-WEEKDAY(DATE($M$1,P$1,8-$M146)))),DATE($M$1,P$1,1+7*$D146)-WEEKDAY(DATE($M$1,P$1,8-$M146))),"")</f>
        <v>45226</v>
      </c>
      <c r="Q146" s="26">
        <f>IFERROR(IF(COUNTIF('Holiday Dates'!$A:$A,DATE($M$1,Q$1,1+7*$D146)-WEEKDAY(DATE($M$1,Q$1,8-$M146)))&gt;=1,IF($D146&gt;=3,DATE($M$1,Q$1,1+7*($D146-1)-WEEKDAY(DATE($M$1,Q$1,8-$M146))),DATE($M$1,Q$1,1+7*($D146+1)-WEEKDAY(DATE($M$1,Q$1,8-$M146)))),DATE($M$1,Q$1,1+7*$D146)-WEEKDAY(DATE($M$1,Q$1,8-$M146))),"")</f>
        <v>45247</v>
      </c>
      <c r="R146" s="26">
        <f>IFERROR(IF(COUNTIF('Holiday Dates'!$A:$A,DATE($M$1,R$1,1+7*$D146)-WEEKDAY(DATE($M$1,R$1,8-$M146)))&gt;=1,IF($D146&gt;=3,DATE($M$1,R$1,1+7*($D146-1)-WEEKDAY(DATE($M$1,R$1,8-$M146))),DATE($M$1,R$1,1+7*($D146+1)-WEEKDAY(DATE($M$1,R$1,8-$M146)))),DATE($M$1,R$1,1+7*$D146)-WEEKDAY(DATE($M$1,R$1,8-$M146))),"")</f>
        <v>45275</v>
      </c>
      <c r="S146" s="30"/>
      <c r="T146" s="30">
        <f>IFERROR(IF(COUNTIF('Holiday Dates'!$A:$A,DATE($S$1,T$1,1+7*$D146)-WEEKDAY(DATE($S$1,T$1,8-$M146)))&gt;=1,IF($D146&gt;=3,DATE($S$1,T$1,1+7*($D146-1)-WEEKDAY(DATE($S$1,T$1,8-$M146))),DATE($S$1,T$1,1+7*($D146+1)-WEEKDAY(DATE($S$1,T$1,8-$M146)))),DATE($S$1,T$1,1+7*$D146)-WEEKDAY(DATE($S$1,T$1,8-$M146))),"")</f>
        <v>45317</v>
      </c>
      <c r="U146" s="30">
        <f>IFERROR(IF(COUNTIF('Holiday Dates'!$A:$A,DATE($S$1,U$1,1+7*$D146)-WEEKDAY(DATE($S$1,U$1,8-$M146)))&gt;=1,IF($D146&gt;=3,DATE($S$1,U$1,1+7*($D146-1)-WEEKDAY(DATE($S$1,U$1,8-$M146))),DATE($S$1,U$1,1+7*($D146+1)-WEEKDAY(DATE($S$1,U$1,8-$M146)))),DATE($S$1,U$1,1+7*$D146)-WEEKDAY(DATE($S$1,U$1,8-$M146))),"")</f>
        <v>45345</v>
      </c>
      <c r="V146" s="30">
        <f>IFERROR(IF(COUNTIF('Holiday Dates'!$A:$A,DATE($S$1,V$1,1+7*$D146)-WEEKDAY(DATE($S$1,V$1,8-$M146)))&gt;=1,IF($D146&gt;=3,DATE($S$1,V$1,1+7*($D146-1)-WEEKDAY(DATE($S$1,V$1,8-$M146))),DATE($S$1,V$1,1+7*($D146+1)-WEEKDAY(DATE($S$1,V$1,8-$M146)))),DATE($S$1,V$1,1+7*$D146)-WEEKDAY(DATE($S$1,V$1,8-$M146))),"")</f>
        <v>45373</v>
      </c>
      <c r="W146" s="30">
        <f>IFERROR(IF(COUNTIF('Holiday Dates'!$A:$A,DATE($S$1,W$1,1+7*$D146)-WEEKDAY(DATE($S$1,W$1,8-$M146)))&gt;=1,IF($D146&gt;=3,DATE($S$1,W$1,1+7*($D146-1)-WEEKDAY(DATE($S$1,W$1,8-$M146))),DATE($S$1,W$1,1+7*($D146+1)-WEEKDAY(DATE($S$1,W$1,8-$M146)))),DATE($S$1,W$1,1+7*$D146)-WEEKDAY(DATE($S$1,W$1,8-$M146))),"")</f>
        <v>45408</v>
      </c>
      <c r="X146" s="30">
        <f>IFERROR(IF(COUNTIF('Holiday Dates'!$A:$A,DATE($S$1,X$1,1+7*$D146)-WEEKDAY(DATE($S$1,X$1,8-$M146)))&gt;=1,IF($D146&gt;=3,DATE($S$1,X$1,1+7*($D146-1)-WEEKDAY(DATE($S$1,X$1,8-$M146))),DATE($S$1,X$1,1+7*($D146+1)-WEEKDAY(DATE($S$1,X$1,8-$M146)))),DATE($S$1,X$1,1+7*$D146)-WEEKDAY(DATE($S$1,X$1,8-$M146))),"")</f>
        <v>45436</v>
      </c>
      <c r="Y146" s="30">
        <f>IFERROR(IF(COUNTIF('Holiday Dates'!$A:$A,DATE($S$1,Y$1,1+7*$D146)-WEEKDAY(DATE($S$1,Y$1,8-$M146)))&gt;=1,IF($D146&gt;=3,DATE($S$1,Y$1,1+7*($D146-1)-WEEKDAY(DATE($S$1,Y$1,8-$M146))),DATE($S$1,Y$1,1+7*($D146+1)-WEEKDAY(DATE($S$1,Y$1,8-$M146)))),DATE($S$1,Y$1,1+7*$D146)-WEEKDAY(DATE($S$1,Y$1,8-$M146))),"")</f>
        <v>45471</v>
      </c>
      <c r="Z146" s="30">
        <f>IFERROR(IF(COUNTIF('Holiday Dates'!$A:$A,DATE($S$1,Z$1,1+7*$D146)-WEEKDAY(DATE($S$1,Z$1,8-$M146)))&gt;=1,IF($D146&gt;=3,DATE($S$1,Z$1,1+7*($D146-1)-WEEKDAY(DATE($S$1,Z$1,8-$M146))),DATE($S$1,Z$1,1+7*($D146+1)-WEEKDAY(DATE($S$1,Z$1,8-$M146)))),DATE($S$1,Z$1,1+7*$D146)-WEEKDAY(DATE($S$1,Z$1,8-$M146))),"")</f>
        <v>45499</v>
      </c>
    </row>
    <row r="147" spans="1:26" ht="15" customHeight="1" x14ac:dyDescent="0.25">
      <c r="A147" s="3">
        <v>770144</v>
      </c>
      <c r="B147" s="1" t="s">
        <v>1571</v>
      </c>
      <c r="C147" s="1" t="str">
        <f>VLOOKUP($A147,[1]Sheet_One!$B:$W,7,FALSE)</f>
        <v>HAMDEN</v>
      </c>
      <c r="D147" s="10">
        <f>IFERROR(VLOOKUP(A147,[2]Sheet1!$A:$AA,27,FALSE),"")</f>
        <v>3</v>
      </c>
      <c r="E147" s="1"/>
      <c r="F147" s="3" t="str">
        <f>VLOOKUP($A147,[1]Sheet_One!$B:$W,6,FALSE)</f>
        <v>120 CAREW RD</v>
      </c>
      <c r="G147" s="3" t="str">
        <f>VLOOKUP($A147,[1]Sheet_One!$B:$W,7,FALSE)</f>
        <v>HAMDEN</v>
      </c>
      <c r="H147" s="3" t="str">
        <f>VLOOKUP($A147,[1]Sheet_One!$B:$W,8,FALSE)</f>
        <v>CT</v>
      </c>
      <c r="I147" s="3" t="str">
        <f>VLOOKUP($A147,[1]Sheet_One!$B:$W,9,FALSE)</f>
        <v>06517</v>
      </c>
      <c r="J147" s="47">
        <f>IFERROR(VLOOKUP(A147,'[3]KPI Trend by Chain - 171 or 173'!$A:$E,5,FALSE),VLOOKUP(A147,'[4]KPI Trend by Chain - 171 '!$A:$E,5,FALSE))</f>
        <v>25.181818181818201</v>
      </c>
      <c r="K147" s="4" t="str">
        <f>IFERROR(VLOOKUP(A147,'Location Substitution table'!B:D,3,FALSE),"")</f>
        <v/>
      </c>
      <c r="L147" s="9" t="str">
        <f>IFERROR(VLOOKUP($A147,[1]Sheet_One!$B:$W,5,FALSE),"")</f>
        <v>F</v>
      </c>
      <c r="M147" s="9">
        <f>IFERROR(MATCH(L147,{"U","M","T","W","R","F","S"},0),"")</f>
        <v>6</v>
      </c>
      <c r="N147" s="26">
        <f>IFERROR(IF(COUNTIF('Holiday Dates'!$A:$A,DATE($M$1,N$1,1+7*$D147)-WEEKDAY(DATE($M$1,N$1,8-$M147)))&gt;=1,IF($D147&gt;=3,DATE($M$1,N$1,1+7*($D147-1)-WEEKDAY(DATE($M$1,N$1,8-$M147))),DATE($M$1,N$1,1+7*($D147+1)-WEEKDAY(DATE($M$1,N$1,8-$M147)))),DATE($M$1,N$1,1+7*$D147)-WEEKDAY(DATE($M$1,N$1,8-$M147))),"")</f>
        <v>45156</v>
      </c>
      <c r="O147" s="26">
        <f>IFERROR(IF(COUNTIF('Holiday Dates'!$A:$A,DATE($M$1,O$1,1+7*$D147)-WEEKDAY(DATE($M$1,O$1,8-$M147)))&gt;=1,IF($D147&gt;=3,DATE($M$1,O$1,1+7*($D147-1)-WEEKDAY(DATE($M$1,O$1,8-$M147))),DATE($M$1,O$1,1+7*($D147+1)-WEEKDAY(DATE($M$1,O$1,8-$M147)))),DATE($M$1,O$1,1+7*$D147)-WEEKDAY(DATE($M$1,O$1,8-$M147))),"")</f>
        <v>45177</v>
      </c>
      <c r="P147" s="26">
        <f>IFERROR(IF(COUNTIF('Holiday Dates'!$A:$A,DATE($M$1,P$1,1+7*$D147)-WEEKDAY(DATE($M$1,P$1,8-$M147)))&gt;=1,IF($D147&gt;=3,DATE($M$1,P$1,1+7*($D147-1)-WEEKDAY(DATE($M$1,P$1,8-$M147))),DATE($M$1,P$1,1+7*($D147+1)-WEEKDAY(DATE($M$1,P$1,8-$M147)))),DATE($M$1,P$1,1+7*$D147)-WEEKDAY(DATE($M$1,P$1,8-$M147))),"")</f>
        <v>45219</v>
      </c>
      <c r="Q147" s="26">
        <f>IFERROR(IF(COUNTIF('Holiday Dates'!$A:$A,DATE($M$1,Q$1,1+7*$D147)-WEEKDAY(DATE($M$1,Q$1,8-$M147)))&gt;=1,IF($D147&gt;=3,DATE($M$1,Q$1,1+7*($D147-1)-WEEKDAY(DATE($M$1,Q$1,8-$M147))),DATE($M$1,Q$1,1+7*($D147+1)-WEEKDAY(DATE($M$1,Q$1,8-$M147)))),DATE($M$1,Q$1,1+7*$D147)-WEEKDAY(DATE($M$1,Q$1,8-$M147))),"")</f>
        <v>45247</v>
      </c>
      <c r="R147" s="26">
        <f>IFERROR(IF(COUNTIF('Holiday Dates'!$A:$A,DATE($M$1,R$1,1+7*$D147)-WEEKDAY(DATE($M$1,R$1,8-$M147)))&gt;=1,IF($D147&gt;=3,DATE($M$1,R$1,1+7*($D147-1)-WEEKDAY(DATE($M$1,R$1,8-$M147))),DATE($M$1,R$1,1+7*($D147+1)-WEEKDAY(DATE($M$1,R$1,8-$M147)))),DATE($M$1,R$1,1+7*$D147)-WEEKDAY(DATE($M$1,R$1,8-$M147))),"")</f>
        <v>45275</v>
      </c>
      <c r="S147" s="30"/>
      <c r="T147" s="30">
        <f>IFERROR(IF(COUNTIF('Holiday Dates'!$A:$A,DATE($S$1,T$1,1+7*$D147)-WEEKDAY(DATE($S$1,T$1,8-$M147)))&gt;=1,IF($D147&gt;=3,DATE($S$1,T$1,1+7*($D147-1)-WEEKDAY(DATE($S$1,T$1,8-$M147))),DATE($S$1,T$1,1+7*($D147+1)-WEEKDAY(DATE($S$1,T$1,8-$M147)))),DATE($S$1,T$1,1+7*$D147)-WEEKDAY(DATE($S$1,T$1,8-$M147))),"")</f>
        <v>45310</v>
      </c>
      <c r="U147" s="30">
        <f>IFERROR(IF(COUNTIF('Holiday Dates'!$A:$A,DATE($S$1,U$1,1+7*$D147)-WEEKDAY(DATE($S$1,U$1,8-$M147)))&gt;=1,IF($D147&gt;=3,DATE($S$1,U$1,1+7*($D147-1)-WEEKDAY(DATE($S$1,U$1,8-$M147))),DATE($S$1,U$1,1+7*($D147+1)-WEEKDAY(DATE($S$1,U$1,8-$M147)))),DATE($S$1,U$1,1+7*$D147)-WEEKDAY(DATE($S$1,U$1,8-$M147))),"")</f>
        <v>45338</v>
      </c>
      <c r="V147" s="30">
        <f>IFERROR(IF(COUNTIF('Holiday Dates'!$A:$A,DATE($S$1,V$1,1+7*$D147)-WEEKDAY(DATE($S$1,V$1,8-$M147)))&gt;=1,IF($D147&gt;=3,DATE($S$1,V$1,1+7*($D147-1)-WEEKDAY(DATE($S$1,V$1,8-$M147))),DATE($S$1,V$1,1+7*($D147+1)-WEEKDAY(DATE($S$1,V$1,8-$M147)))),DATE($S$1,V$1,1+7*$D147)-WEEKDAY(DATE($S$1,V$1,8-$M147))),"")</f>
        <v>45366</v>
      </c>
      <c r="W147" s="30">
        <f>IFERROR(IF(COUNTIF('Holiday Dates'!$A:$A,DATE($S$1,W$1,1+7*$D147)-WEEKDAY(DATE($S$1,W$1,8-$M147)))&gt;=1,IF($D147&gt;=3,DATE($S$1,W$1,1+7*($D147-1)-WEEKDAY(DATE($S$1,W$1,8-$M147))),DATE($S$1,W$1,1+7*($D147+1)-WEEKDAY(DATE($S$1,W$1,8-$M147)))),DATE($S$1,W$1,1+7*$D147)-WEEKDAY(DATE($S$1,W$1,8-$M147))),"")</f>
        <v>45401</v>
      </c>
      <c r="X147" s="30">
        <f>IFERROR(IF(COUNTIF('Holiday Dates'!$A:$A,DATE($S$1,X$1,1+7*$D147)-WEEKDAY(DATE($S$1,X$1,8-$M147)))&gt;=1,IF($D147&gt;=3,DATE($S$1,X$1,1+7*($D147-1)-WEEKDAY(DATE($S$1,X$1,8-$M147))),DATE($S$1,X$1,1+7*($D147+1)-WEEKDAY(DATE($S$1,X$1,8-$M147)))),DATE($S$1,X$1,1+7*$D147)-WEEKDAY(DATE($S$1,X$1,8-$M147))),"")</f>
        <v>45429</v>
      </c>
      <c r="Y147" s="30">
        <f>IFERROR(IF(COUNTIF('Holiday Dates'!$A:$A,DATE($S$1,Y$1,1+7*$D147)-WEEKDAY(DATE($S$1,Y$1,8-$M147)))&gt;=1,IF($D147&gt;=3,DATE($S$1,Y$1,1+7*($D147-1)-WEEKDAY(DATE($S$1,Y$1,8-$M147))),DATE($S$1,Y$1,1+7*($D147+1)-WEEKDAY(DATE($S$1,Y$1,8-$M147)))),DATE($S$1,Y$1,1+7*$D147)-WEEKDAY(DATE($S$1,Y$1,8-$M147))),"")</f>
        <v>45464</v>
      </c>
      <c r="Z147" s="30">
        <f>IFERROR(IF(COUNTIF('Holiday Dates'!$A:$A,DATE($S$1,Z$1,1+7*$D147)-WEEKDAY(DATE($S$1,Z$1,8-$M147)))&gt;=1,IF($D147&gt;=3,DATE($S$1,Z$1,1+7*($D147-1)-WEEKDAY(DATE($S$1,Z$1,8-$M147))),DATE($S$1,Z$1,1+7*($D147+1)-WEEKDAY(DATE($S$1,Z$1,8-$M147)))),DATE($S$1,Z$1,1+7*$D147)-WEEKDAY(DATE($S$1,Z$1,8-$M147))),"")</f>
        <v>45492</v>
      </c>
    </row>
    <row r="148" spans="1:26" ht="15" customHeight="1" x14ac:dyDescent="0.25">
      <c r="A148" s="3">
        <v>770145</v>
      </c>
      <c r="B148" s="1" t="s">
        <v>1205</v>
      </c>
      <c r="C148" s="1" t="str">
        <f>VLOOKUP($A148,[1]Sheet_One!$B:$W,7,FALSE)</f>
        <v>HAMDEN</v>
      </c>
      <c r="D148" s="10">
        <v>1</v>
      </c>
      <c r="E148" s="1"/>
      <c r="F148" s="3" t="str">
        <f>VLOOKUP($A148,[1]Sheet_One!$B:$W,6,FALSE)</f>
        <v>1908 WHITNEY AVE</v>
      </c>
      <c r="G148" s="3" t="str">
        <f>VLOOKUP($A148,[1]Sheet_One!$B:$W,7,FALSE)</f>
        <v>HAMDEN</v>
      </c>
      <c r="H148" s="3" t="str">
        <f>VLOOKUP($A148,[1]Sheet_One!$B:$W,8,FALSE)</f>
        <v>CT</v>
      </c>
      <c r="I148" s="3" t="str">
        <f>VLOOKUP($A148,[1]Sheet_One!$B:$W,9,FALSE)</f>
        <v>06517</v>
      </c>
      <c r="J148" s="47">
        <f>IFERROR(VLOOKUP(A148,'[3]KPI Trend by Chain - 171 or 173'!$A:$E,5,FALSE),VLOOKUP(A148,'[4]KPI Trend by Chain - 171 '!$A:$E,5,FALSE))</f>
        <v>23.727272727272702</v>
      </c>
      <c r="K148" s="4" t="str">
        <f>IFERROR(VLOOKUP(A148,'Location Substitution table'!B:D,3,FALSE),"")</f>
        <v/>
      </c>
      <c r="L148" s="9" t="str">
        <f>IFERROR(VLOOKUP($A148,[1]Sheet_One!$B:$W,5,FALSE),"")</f>
        <v>F</v>
      </c>
      <c r="M148" s="9">
        <f>IFERROR(MATCH(L148,{"U","M","T","W","R","F","S"},0),"")</f>
        <v>6</v>
      </c>
      <c r="N148" s="26">
        <f>IFERROR(IF(COUNTIF('Holiday Dates'!$A:$A,DATE($M$1,N$1,1+7*$D148)-WEEKDAY(DATE($M$1,N$1,8-$M148)))&gt;=1,IF($D148&gt;=3,DATE($M$1,N$1,1+7*($D148-1)-WEEKDAY(DATE($M$1,N$1,8-$M148))),DATE($M$1,N$1,1+7*($D148+1)-WEEKDAY(DATE($M$1,N$1,8-$M148)))),DATE($M$1,N$1,1+7*$D148)-WEEKDAY(DATE($M$1,N$1,8-$M148))),"")</f>
        <v>45142</v>
      </c>
      <c r="O148" s="26">
        <f>IFERROR(IF(COUNTIF('Holiday Dates'!$A:$A,DATE($M$1,O$1,1+7*$D148)-WEEKDAY(DATE($M$1,O$1,8-$M148)))&gt;=1,IF($D148&gt;=3,DATE($M$1,O$1,1+7*($D148-1)-WEEKDAY(DATE($M$1,O$1,8-$M148))),DATE($M$1,O$1,1+7*($D148+1)-WEEKDAY(DATE($M$1,O$1,8-$M148)))),DATE($M$1,O$1,1+7*$D148)-WEEKDAY(DATE($M$1,O$1,8-$M148))),"")</f>
        <v>45170</v>
      </c>
      <c r="P148" s="26">
        <f>IFERROR(IF(COUNTIF('Holiday Dates'!$A:$A,DATE($M$1,P$1,1+7*$D148)-WEEKDAY(DATE($M$1,P$1,8-$M148)))&gt;=1,IF($D148&gt;=3,DATE($M$1,P$1,1+7*($D148-1)-WEEKDAY(DATE($M$1,P$1,8-$M148))),DATE($M$1,P$1,1+7*($D148+1)-WEEKDAY(DATE($M$1,P$1,8-$M148)))),DATE($M$1,P$1,1+7*$D148)-WEEKDAY(DATE($M$1,P$1,8-$M148))),"")</f>
        <v>45205</v>
      </c>
      <c r="Q148" s="26">
        <f>IFERROR(IF(COUNTIF('Holiday Dates'!$A:$A,DATE($M$1,Q$1,1+7*$D148)-WEEKDAY(DATE($M$1,Q$1,8-$M148)))&gt;=1,IF($D148&gt;=3,DATE($M$1,Q$1,1+7*($D148-1)-WEEKDAY(DATE($M$1,Q$1,8-$M148))),DATE($M$1,Q$1,1+7*($D148+1)-WEEKDAY(DATE($M$1,Q$1,8-$M148)))),DATE($M$1,Q$1,1+7*$D148)-WEEKDAY(DATE($M$1,Q$1,8-$M148))),"")</f>
        <v>45233</v>
      </c>
      <c r="R148" s="26">
        <f>IFERROR(IF(COUNTIF('Holiday Dates'!$A:$A,DATE($M$1,R$1,1+7*$D148)-WEEKDAY(DATE($M$1,R$1,8-$M148)))&gt;=1,IF($D148&gt;=3,DATE($M$1,R$1,1+7*($D148-1)-WEEKDAY(DATE($M$1,R$1,8-$M148))),DATE($M$1,R$1,1+7*($D148+1)-WEEKDAY(DATE($M$1,R$1,8-$M148)))),DATE($M$1,R$1,1+7*$D148)-WEEKDAY(DATE($M$1,R$1,8-$M148))),"")</f>
        <v>45261</v>
      </c>
      <c r="S148" s="30"/>
      <c r="T148" s="30">
        <f>IFERROR(IF(COUNTIF('Holiday Dates'!$A:$A,DATE($S$1,T$1,1+7*$D148)-WEEKDAY(DATE($S$1,T$1,8-$M148)))&gt;=1,IF($D148&gt;=3,DATE($S$1,T$1,1+7*($D148-1)-WEEKDAY(DATE($S$1,T$1,8-$M148))),DATE($S$1,T$1,1+7*($D148+1)-WEEKDAY(DATE($S$1,T$1,8-$M148)))),DATE($S$1,T$1,1+7*$D148)-WEEKDAY(DATE($S$1,T$1,8-$M148))),"")</f>
        <v>45296</v>
      </c>
      <c r="U148" s="30">
        <f>IFERROR(IF(COUNTIF('Holiday Dates'!$A:$A,DATE($S$1,U$1,1+7*$D148)-WEEKDAY(DATE($S$1,U$1,8-$M148)))&gt;=1,IF($D148&gt;=3,DATE($S$1,U$1,1+7*($D148-1)-WEEKDAY(DATE($S$1,U$1,8-$M148))),DATE($S$1,U$1,1+7*($D148+1)-WEEKDAY(DATE($S$1,U$1,8-$M148)))),DATE($S$1,U$1,1+7*$D148)-WEEKDAY(DATE($S$1,U$1,8-$M148))),"")</f>
        <v>45324</v>
      </c>
      <c r="V148" s="30">
        <f>IFERROR(IF(COUNTIF('Holiday Dates'!$A:$A,DATE($S$1,V$1,1+7*$D148)-WEEKDAY(DATE($S$1,V$1,8-$M148)))&gt;=1,IF($D148&gt;=3,DATE($S$1,V$1,1+7*($D148-1)-WEEKDAY(DATE($S$1,V$1,8-$M148))),DATE($S$1,V$1,1+7*($D148+1)-WEEKDAY(DATE($S$1,V$1,8-$M148)))),DATE($S$1,V$1,1+7*$D148)-WEEKDAY(DATE($S$1,V$1,8-$M148))),"")</f>
        <v>45352</v>
      </c>
      <c r="W148" s="30">
        <v>45037</v>
      </c>
      <c r="X148" s="30">
        <f>IFERROR(IF(COUNTIF('Holiday Dates'!$A:$A,DATE($S$1,X$1,1+7*$D148)-WEEKDAY(DATE($S$1,X$1,8-$M148)))&gt;=1,IF($D148&gt;=3,DATE($S$1,X$1,1+7*($D148-1)-WEEKDAY(DATE($S$1,X$1,8-$M148))),DATE($S$1,X$1,1+7*($D148+1)-WEEKDAY(DATE($S$1,X$1,8-$M148)))),DATE($S$1,X$1,1+7*$D148)-WEEKDAY(DATE($S$1,X$1,8-$M148))),"")</f>
        <v>45415</v>
      </c>
      <c r="Y148" s="30">
        <f>IFERROR(IF(COUNTIF('Holiday Dates'!$A:$A,DATE($S$1,Y$1,1+7*$D148)-WEEKDAY(DATE($S$1,Y$1,8-$M148)))&gt;=1,IF($D148&gt;=3,DATE($S$1,Y$1,1+7*($D148-1)-WEEKDAY(DATE($S$1,Y$1,8-$M148))),DATE($S$1,Y$1,1+7*($D148+1)-WEEKDAY(DATE($S$1,Y$1,8-$M148)))),DATE($S$1,Y$1,1+7*$D148)-WEEKDAY(DATE($S$1,Y$1,8-$M148))),"")</f>
        <v>45450</v>
      </c>
      <c r="Z148" s="30">
        <f>IFERROR(IF(COUNTIF('Holiday Dates'!$A:$A,DATE($S$1,Z$1,1+7*$D148)-WEEKDAY(DATE($S$1,Z$1,8-$M148)))&gt;=1,IF($D148&gt;=3,DATE($S$1,Z$1,1+7*($D148-1)-WEEKDAY(DATE($S$1,Z$1,8-$M148))),DATE($S$1,Z$1,1+7*($D148+1)-WEEKDAY(DATE($S$1,Z$1,8-$M148)))),DATE($S$1,Z$1,1+7*$D148)-WEEKDAY(DATE($S$1,Z$1,8-$M148))),"")</f>
        <v>45478</v>
      </c>
    </row>
    <row r="149" spans="1:26" ht="15" customHeight="1" x14ac:dyDescent="0.25">
      <c r="A149" s="3">
        <v>770146</v>
      </c>
      <c r="B149" s="1" t="s">
        <v>1274</v>
      </c>
      <c r="C149" s="1" t="str">
        <f>VLOOKUP($A149,[1]Sheet_One!$B:$W,7,FALSE)</f>
        <v>HAMDEN</v>
      </c>
      <c r="D149" s="10">
        <f>IFERROR(VLOOKUP(A149,[2]Sheet1!$A:$AA,27,FALSE),"")</f>
        <v>1</v>
      </c>
      <c r="E149" s="1"/>
      <c r="F149" s="3" t="str">
        <f>VLOOKUP($A149,[1]Sheet_One!$B:$W,6,FALSE)</f>
        <v>350 W TODD ST</v>
      </c>
      <c r="G149" s="3" t="str">
        <f>VLOOKUP($A149,[1]Sheet_One!$B:$W,7,FALSE)</f>
        <v>HAMDEN</v>
      </c>
      <c r="H149" s="3" t="str">
        <f>VLOOKUP($A149,[1]Sheet_One!$B:$W,8,FALSE)</f>
        <v>CT</v>
      </c>
      <c r="I149" s="3" t="str">
        <f>VLOOKUP($A149,[1]Sheet_One!$B:$W,9,FALSE)</f>
        <v>06518</v>
      </c>
      <c r="J149" s="47">
        <f>IFERROR(VLOOKUP(A149,'[3]KPI Trend by Chain - 171 or 173'!$A:$E,5,FALSE),VLOOKUP(A149,'[4]KPI Trend by Chain - 171 '!$A:$E,5,FALSE))</f>
        <v>23.818181818181799</v>
      </c>
      <c r="K149" s="4" t="str">
        <f>IFERROR(VLOOKUP(A149,'Location Substitution table'!B:D,3,FALSE),"")</f>
        <v/>
      </c>
      <c r="L149" s="9" t="str">
        <f>IFERROR(VLOOKUP($A149,[1]Sheet_One!$B:$W,5,FALSE),"")</f>
        <v>F</v>
      </c>
      <c r="M149" s="9">
        <f>IFERROR(MATCH(L149,{"U","M","T","W","R","F","S"},0),"")</f>
        <v>6</v>
      </c>
      <c r="N149" s="26">
        <f>IFERROR(IF(COUNTIF('Holiday Dates'!$A:$A,DATE($M$1,N$1,1+7*$D149)-WEEKDAY(DATE($M$1,N$1,8-$M149)))&gt;=1,IF($D149&gt;=3,DATE($M$1,N$1,1+7*($D149-1)-WEEKDAY(DATE($M$1,N$1,8-$M149))),DATE($M$1,N$1,1+7*($D149+1)-WEEKDAY(DATE($M$1,N$1,8-$M149)))),DATE($M$1,N$1,1+7*$D149)-WEEKDAY(DATE($M$1,N$1,8-$M149))),"")</f>
        <v>45142</v>
      </c>
      <c r="O149" s="26">
        <f>IFERROR(IF(COUNTIF('Holiday Dates'!$A:$A,DATE($M$1,O$1,1+7*$D149)-WEEKDAY(DATE($M$1,O$1,8-$M149)))&gt;=1,IF($D149&gt;=3,DATE($M$1,O$1,1+7*($D149-1)-WEEKDAY(DATE($M$1,O$1,8-$M149))),DATE($M$1,O$1,1+7*($D149+1)-WEEKDAY(DATE($M$1,O$1,8-$M149)))),DATE($M$1,O$1,1+7*$D149)-WEEKDAY(DATE($M$1,O$1,8-$M149))),"")</f>
        <v>45170</v>
      </c>
      <c r="P149" s="26">
        <f>IFERROR(IF(COUNTIF('Holiday Dates'!$A:$A,DATE($M$1,P$1,1+7*$D149)-WEEKDAY(DATE($M$1,P$1,8-$M149)))&gt;=1,IF($D149&gt;=3,DATE($M$1,P$1,1+7*($D149-1)-WEEKDAY(DATE($M$1,P$1,8-$M149))),DATE($M$1,P$1,1+7*($D149+1)-WEEKDAY(DATE($M$1,P$1,8-$M149)))),DATE($M$1,P$1,1+7*$D149)-WEEKDAY(DATE($M$1,P$1,8-$M149))),"")</f>
        <v>45205</v>
      </c>
      <c r="Q149" s="26">
        <f>IFERROR(IF(COUNTIF('Holiday Dates'!$A:$A,DATE($M$1,Q$1,1+7*$D149)-WEEKDAY(DATE($M$1,Q$1,8-$M149)))&gt;=1,IF($D149&gt;=3,DATE($M$1,Q$1,1+7*($D149-1)-WEEKDAY(DATE($M$1,Q$1,8-$M149))),DATE($M$1,Q$1,1+7*($D149+1)-WEEKDAY(DATE($M$1,Q$1,8-$M149)))),DATE($M$1,Q$1,1+7*$D149)-WEEKDAY(DATE($M$1,Q$1,8-$M149))),"")</f>
        <v>45233</v>
      </c>
      <c r="R149" s="26">
        <f>IFERROR(IF(COUNTIF('Holiday Dates'!$A:$A,DATE($M$1,R$1,1+7*$D149)-WEEKDAY(DATE($M$1,R$1,8-$M149)))&gt;=1,IF($D149&gt;=3,DATE($M$1,R$1,1+7*($D149-1)-WEEKDAY(DATE($M$1,R$1,8-$M149))),DATE($M$1,R$1,1+7*($D149+1)-WEEKDAY(DATE($M$1,R$1,8-$M149)))),DATE($M$1,R$1,1+7*$D149)-WEEKDAY(DATE($M$1,R$1,8-$M149))),"")</f>
        <v>45261</v>
      </c>
      <c r="S149" s="30"/>
      <c r="T149" s="30">
        <f>IFERROR(IF(COUNTIF('Holiday Dates'!$A:$A,DATE($S$1,T$1,1+7*$D149)-WEEKDAY(DATE($S$1,T$1,8-$M149)))&gt;=1,IF($D149&gt;=3,DATE($S$1,T$1,1+7*($D149-1)-WEEKDAY(DATE($S$1,T$1,8-$M149))),DATE($S$1,T$1,1+7*($D149+1)-WEEKDAY(DATE($S$1,T$1,8-$M149)))),DATE($S$1,T$1,1+7*$D149)-WEEKDAY(DATE($S$1,T$1,8-$M149))),"")</f>
        <v>45296</v>
      </c>
      <c r="U149" s="30">
        <f>IFERROR(IF(COUNTIF('Holiday Dates'!$A:$A,DATE($S$1,U$1,1+7*$D149)-WEEKDAY(DATE($S$1,U$1,8-$M149)))&gt;=1,IF($D149&gt;=3,DATE($S$1,U$1,1+7*($D149-1)-WEEKDAY(DATE($S$1,U$1,8-$M149))),DATE($S$1,U$1,1+7*($D149+1)-WEEKDAY(DATE($S$1,U$1,8-$M149)))),DATE($S$1,U$1,1+7*$D149)-WEEKDAY(DATE($S$1,U$1,8-$M149))),"")</f>
        <v>45324</v>
      </c>
      <c r="V149" s="30">
        <f>IFERROR(IF(COUNTIF('Holiday Dates'!$A:$A,DATE($S$1,V$1,1+7*$D149)-WEEKDAY(DATE($S$1,V$1,8-$M149)))&gt;=1,IF($D149&gt;=3,DATE($S$1,V$1,1+7*($D149-1)-WEEKDAY(DATE($S$1,V$1,8-$M149))),DATE($S$1,V$1,1+7*($D149+1)-WEEKDAY(DATE($S$1,V$1,8-$M149)))),DATE($S$1,V$1,1+7*$D149)-WEEKDAY(DATE($S$1,V$1,8-$M149))),"")</f>
        <v>45352</v>
      </c>
      <c r="W149" s="30">
        <v>45037</v>
      </c>
      <c r="X149" s="30">
        <f>IFERROR(IF(COUNTIF('Holiday Dates'!$A:$A,DATE($S$1,X$1,1+7*$D149)-WEEKDAY(DATE($S$1,X$1,8-$M149)))&gt;=1,IF($D149&gt;=3,DATE($S$1,X$1,1+7*($D149-1)-WEEKDAY(DATE($S$1,X$1,8-$M149))),DATE($S$1,X$1,1+7*($D149+1)-WEEKDAY(DATE($S$1,X$1,8-$M149)))),DATE($S$1,X$1,1+7*$D149)-WEEKDAY(DATE($S$1,X$1,8-$M149))),"")</f>
        <v>45415</v>
      </c>
      <c r="Y149" s="30">
        <f>IFERROR(IF(COUNTIF('Holiday Dates'!$A:$A,DATE($S$1,Y$1,1+7*$D149)-WEEKDAY(DATE($S$1,Y$1,8-$M149)))&gt;=1,IF($D149&gt;=3,DATE($S$1,Y$1,1+7*($D149-1)-WEEKDAY(DATE($S$1,Y$1,8-$M149))),DATE($S$1,Y$1,1+7*($D149+1)-WEEKDAY(DATE($S$1,Y$1,8-$M149)))),DATE($S$1,Y$1,1+7*$D149)-WEEKDAY(DATE($S$1,Y$1,8-$M149))),"")</f>
        <v>45450</v>
      </c>
      <c r="Z149" s="30">
        <f>IFERROR(IF(COUNTIF('Holiday Dates'!$A:$A,DATE($S$1,Z$1,1+7*$D149)-WEEKDAY(DATE($S$1,Z$1,8-$M149)))&gt;=1,IF($D149&gt;=3,DATE($S$1,Z$1,1+7*($D149-1)-WEEKDAY(DATE($S$1,Z$1,8-$M149))),DATE($S$1,Z$1,1+7*($D149+1)-WEEKDAY(DATE($S$1,Z$1,8-$M149)))),DATE($S$1,Z$1,1+7*$D149)-WEEKDAY(DATE($S$1,Z$1,8-$M149))),"")</f>
        <v>45478</v>
      </c>
    </row>
    <row r="150" spans="1:26" ht="15" customHeight="1" x14ac:dyDescent="0.25">
      <c r="A150" s="3">
        <v>770147</v>
      </c>
      <c r="B150" s="1" t="s">
        <v>1664</v>
      </c>
      <c r="C150" s="1" t="str">
        <f>VLOOKUP($A150,[1]Sheet_One!$B:$W,7,FALSE)</f>
        <v>HAMDEN</v>
      </c>
      <c r="D150" s="10">
        <f>IFERROR(VLOOKUP(A150,[2]Sheet1!$A:$AA,27,FALSE),"")</f>
        <v>4</v>
      </c>
      <c r="E150" s="1"/>
      <c r="F150" s="3" t="str">
        <f>VLOOKUP($A150,[1]Sheet_One!$B:$W,6,FALSE)</f>
        <v>261 SKIFF ST</v>
      </c>
      <c r="G150" s="3" t="str">
        <f>VLOOKUP($A150,[1]Sheet_One!$B:$W,7,FALSE)</f>
        <v>HAMDEN</v>
      </c>
      <c r="H150" s="3" t="str">
        <f>VLOOKUP($A150,[1]Sheet_One!$B:$W,8,FALSE)</f>
        <v>CT</v>
      </c>
      <c r="I150" s="3" t="str">
        <f>VLOOKUP($A150,[1]Sheet_One!$B:$W,9,FALSE)</f>
        <v>06517</v>
      </c>
      <c r="J150" s="47">
        <f>IFERROR(VLOOKUP(A150,'[3]KPI Trend by Chain - 171 or 173'!$A:$E,5,FALSE),VLOOKUP(A150,'[4]KPI Trend by Chain - 171 '!$A:$E,5,FALSE))</f>
        <v>15.3333333333333</v>
      </c>
      <c r="K150" s="4" t="str">
        <f>IFERROR(VLOOKUP(A150,'Location Substitution table'!B:D,3,FALSE),"")</f>
        <v/>
      </c>
      <c r="L150" s="9" t="str">
        <f>IFERROR(VLOOKUP($A150,[1]Sheet_One!$B:$W,5,FALSE),"")</f>
        <v>F</v>
      </c>
      <c r="M150" s="9">
        <f>IFERROR(MATCH(L150,{"U","M","T","W","R","F","S"},0),"")</f>
        <v>6</v>
      </c>
      <c r="N150" s="26">
        <f>IFERROR(IF(COUNTIF('Holiday Dates'!$A:$A,DATE($M$1,N$1,1+7*$D150)-WEEKDAY(DATE($M$1,N$1,8-$M150)))&gt;=1,IF($D150&gt;=3,DATE($M$1,N$1,1+7*($D150-1)-WEEKDAY(DATE($M$1,N$1,8-$M150))),DATE($M$1,N$1,1+7*($D150+1)-WEEKDAY(DATE($M$1,N$1,8-$M150)))),DATE($M$1,N$1,1+7*$D150)-WEEKDAY(DATE($M$1,N$1,8-$M150))),"")</f>
        <v>45163</v>
      </c>
      <c r="O150" s="26">
        <f>IFERROR(IF(COUNTIF('Holiday Dates'!$A:$A,DATE($M$1,O$1,1+7*$D150)-WEEKDAY(DATE($M$1,O$1,8-$M150)))&gt;=1,IF($D150&gt;=3,DATE($M$1,O$1,1+7*($D150-1)-WEEKDAY(DATE($M$1,O$1,8-$M150))),DATE($M$1,O$1,1+7*($D150+1)-WEEKDAY(DATE($M$1,O$1,8-$M150)))),DATE($M$1,O$1,1+7*$D150)-WEEKDAY(DATE($M$1,O$1,8-$M150))),"")</f>
        <v>45191</v>
      </c>
      <c r="P150" s="26">
        <f>IFERROR(IF(COUNTIF('Holiday Dates'!$A:$A,DATE($M$1,P$1,1+7*$D150)-WEEKDAY(DATE($M$1,P$1,8-$M150)))&gt;=1,IF($D150&gt;=3,DATE($M$1,P$1,1+7*($D150-1)-WEEKDAY(DATE($M$1,P$1,8-$M150))),DATE($M$1,P$1,1+7*($D150+1)-WEEKDAY(DATE($M$1,P$1,8-$M150)))),DATE($M$1,P$1,1+7*$D150)-WEEKDAY(DATE($M$1,P$1,8-$M150))),"")</f>
        <v>45226</v>
      </c>
      <c r="Q150" s="26">
        <f>IFERROR(IF(COUNTIF('Holiday Dates'!$A:$A,DATE($M$1,Q$1,1+7*$D150)-WEEKDAY(DATE($M$1,Q$1,8-$M150)))&gt;=1,IF($D150&gt;=3,DATE($M$1,Q$1,1+7*($D150-1)-WEEKDAY(DATE($M$1,Q$1,8-$M150))),DATE($M$1,Q$1,1+7*($D150+1)-WEEKDAY(DATE($M$1,Q$1,8-$M150)))),DATE($M$1,Q$1,1+7*$D150)-WEEKDAY(DATE($M$1,Q$1,8-$M150))),"")</f>
        <v>45247</v>
      </c>
      <c r="R150" s="26">
        <f>IFERROR(IF(COUNTIF('Holiday Dates'!$A:$A,DATE($M$1,R$1,1+7*$D150)-WEEKDAY(DATE($M$1,R$1,8-$M150)))&gt;=1,IF($D150&gt;=3,DATE($M$1,R$1,1+7*($D150-1)-WEEKDAY(DATE($M$1,R$1,8-$M150))),DATE($M$1,R$1,1+7*($D150+1)-WEEKDAY(DATE($M$1,R$1,8-$M150)))),DATE($M$1,R$1,1+7*$D150)-WEEKDAY(DATE($M$1,R$1,8-$M150))),"")</f>
        <v>45275</v>
      </c>
      <c r="S150" s="30"/>
      <c r="T150" s="30">
        <f>IFERROR(IF(COUNTIF('Holiday Dates'!$A:$A,DATE($S$1,T$1,1+7*$D150)-WEEKDAY(DATE($S$1,T$1,8-$M150)))&gt;=1,IF($D150&gt;=3,DATE($S$1,T$1,1+7*($D150-1)-WEEKDAY(DATE($S$1,T$1,8-$M150))),DATE($S$1,T$1,1+7*($D150+1)-WEEKDAY(DATE($S$1,T$1,8-$M150)))),DATE($S$1,T$1,1+7*$D150)-WEEKDAY(DATE($S$1,T$1,8-$M150))),"")</f>
        <v>45317</v>
      </c>
      <c r="U150" s="30">
        <f>IFERROR(IF(COUNTIF('Holiday Dates'!$A:$A,DATE($S$1,U$1,1+7*$D150)-WEEKDAY(DATE($S$1,U$1,8-$M150)))&gt;=1,IF($D150&gt;=3,DATE($S$1,U$1,1+7*($D150-1)-WEEKDAY(DATE($S$1,U$1,8-$M150))),DATE($S$1,U$1,1+7*($D150+1)-WEEKDAY(DATE($S$1,U$1,8-$M150)))),DATE($S$1,U$1,1+7*$D150)-WEEKDAY(DATE($S$1,U$1,8-$M150))),"")</f>
        <v>45345</v>
      </c>
      <c r="V150" s="30">
        <f>IFERROR(IF(COUNTIF('Holiday Dates'!$A:$A,DATE($S$1,V$1,1+7*$D150)-WEEKDAY(DATE($S$1,V$1,8-$M150)))&gt;=1,IF($D150&gt;=3,DATE($S$1,V$1,1+7*($D150-1)-WEEKDAY(DATE($S$1,V$1,8-$M150))),DATE($S$1,V$1,1+7*($D150+1)-WEEKDAY(DATE($S$1,V$1,8-$M150)))),DATE($S$1,V$1,1+7*$D150)-WEEKDAY(DATE($S$1,V$1,8-$M150))),"")</f>
        <v>45373</v>
      </c>
      <c r="W150" s="30">
        <f>IFERROR(IF(COUNTIF('Holiday Dates'!$A:$A,DATE($S$1,W$1,1+7*$D150)-WEEKDAY(DATE($S$1,W$1,8-$M150)))&gt;=1,IF($D150&gt;=3,DATE($S$1,W$1,1+7*($D150-1)-WEEKDAY(DATE($S$1,W$1,8-$M150))),DATE($S$1,W$1,1+7*($D150+1)-WEEKDAY(DATE($S$1,W$1,8-$M150)))),DATE($S$1,W$1,1+7*$D150)-WEEKDAY(DATE($S$1,W$1,8-$M150))),"")</f>
        <v>45408</v>
      </c>
      <c r="X150" s="30">
        <f>IFERROR(IF(COUNTIF('Holiday Dates'!$A:$A,DATE($S$1,X$1,1+7*$D150)-WEEKDAY(DATE($S$1,X$1,8-$M150)))&gt;=1,IF($D150&gt;=3,DATE($S$1,X$1,1+7*($D150-1)-WEEKDAY(DATE($S$1,X$1,8-$M150))),DATE($S$1,X$1,1+7*($D150+1)-WEEKDAY(DATE($S$1,X$1,8-$M150)))),DATE($S$1,X$1,1+7*$D150)-WEEKDAY(DATE($S$1,X$1,8-$M150))),"")</f>
        <v>45436</v>
      </c>
      <c r="Y150" s="30">
        <f>IFERROR(IF(COUNTIF('Holiday Dates'!$A:$A,DATE($S$1,Y$1,1+7*$D150)-WEEKDAY(DATE($S$1,Y$1,8-$M150)))&gt;=1,IF($D150&gt;=3,DATE($S$1,Y$1,1+7*($D150-1)-WEEKDAY(DATE($S$1,Y$1,8-$M150))),DATE($S$1,Y$1,1+7*($D150+1)-WEEKDAY(DATE($S$1,Y$1,8-$M150)))),DATE($S$1,Y$1,1+7*$D150)-WEEKDAY(DATE($S$1,Y$1,8-$M150))),"")</f>
        <v>45471</v>
      </c>
      <c r="Z150" s="30">
        <f>IFERROR(IF(COUNTIF('Holiday Dates'!$A:$A,DATE($S$1,Z$1,1+7*$D150)-WEEKDAY(DATE($S$1,Z$1,8-$M150)))&gt;=1,IF($D150&gt;=3,DATE($S$1,Z$1,1+7*($D150-1)-WEEKDAY(DATE($S$1,Z$1,8-$M150))),DATE($S$1,Z$1,1+7*($D150+1)-WEEKDAY(DATE($S$1,Z$1,8-$M150)))),DATE($S$1,Z$1,1+7*$D150)-WEEKDAY(DATE($S$1,Z$1,8-$M150))),"")</f>
        <v>45499</v>
      </c>
    </row>
    <row r="151" spans="1:26" ht="15" customHeight="1" x14ac:dyDescent="0.25">
      <c r="A151" s="3">
        <v>770148</v>
      </c>
      <c r="B151" s="3" t="str">
        <f>VLOOKUP($A151,[1]Sheet_One!$B:$W,2,FALSE)</f>
        <v>Leeder Hill HI SCH USDA ACES</v>
      </c>
      <c r="C151" s="1" t="str">
        <f>VLOOKUP($A151,[1]Sheet_One!$B:$W,7,FALSE)</f>
        <v>HAMDEN</v>
      </c>
      <c r="D151" s="10">
        <f>IFERROR(VLOOKUP(A151,[2]Sheet1!$A:$AA,27,FALSE),"")</f>
        <v>1</v>
      </c>
      <c r="F151" s="3" t="str">
        <f>VLOOKUP($A151,[1]Sheet_One!$B:$W,6,FALSE)</f>
        <v>130 Leeder Hill Dr</v>
      </c>
      <c r="G151" s="3" t="str">
        <f>VLOOKUP($A151,[1]Sheet_One!$B:$W,7,FALSE)</f>
        <v>HAMDEN</v>
      </c>
      <c r="H151" s="3" t="str">
        <f>VLOOKUP($A151,[1]Sheet_One!$B:$W,8,FALSE)</f>
        <v>CT</v>
      </c>
      <c r="I151" s="3" t="str">
        <f>VLOOKUP($A151,[1]Sheet_One!$B:$W,9,FALSE)</f>
        <v>06517</v>
      </c>
      <c r="K151" s="4" t="str">
        <f>IFERROR(VLOOKUP(A151,'Location Substitution table'!B:D,3,FALSE),"")</f>
        <v/>
      </c>
      <c r="L151" s="9" t="str">
        <f>IFERROR(VLOOKUP($A151,[1]Sheet_One!$B:$W,5,FALSE),"")</f>
        <v>F</v>
      </c>
      <c r="M151" s="9">
        <f>IFERROR(MATCH(L151,{"U","M","T","W","R","F","S"},0),"")</f>
        <v>6</v>
      </c>
      <c r="N151" s="26">
        <f>IFERROR(IF(COUNTIF('Holiday Dates'!$A:$A,DATE($M$1,N$1,1+7*$D151)-WEEKDAY(DATE($M$1,N$1,8-$M151)))&gt;=1,IF($D151&gt;=3,DATE($M$1,N$1,1+7*($D151-1)-WEEKDAY(DATE($M$1,N$1,8-$M151))),DATE($M$1,N$1,1+7*($D151+1)-WEEKDAY(DATE($M$1,N$1,8-$M151)))),DATE($M$1,N$1,1+7*$D151)-WEEKDAY(DATE($M$1,N$1,8-$M151))),"")</f>
        <v>45142</v>
      </c>
      <c r="O151" s="26">
        <f>IFERROR(IF(COUNTIF('Holiday Dates'!$A:$A,DATE($M$1,O$1,1+7*$D151)-WEEKDAY(DATE($M$1,O$1,8-$M151)))&gt;=1,IF($D151&gt;=3,DATE($M$1,O$1,1+7*($D151-1)-WEEKDAY(DATE($M$1,O$1,8-$M151))),DATE($M$1,O$1,1+7*($D151+1)-WEEKDAY(DATE($M$1,O$1,8-$M151)))),DATE($M$1,O$1,1+7*$D151)-WEEKDAY(DATE($M$1,O$1,8-$M151))),"")</f>
        <v>45170</v>
      </c>
      <c r="P151" s="26">
        <f>IFERROR(IF(COUNTIF('Holiday Dates'!$A:$A,DATE($M$1,P$1,1+7*$D151)-WEEKDAY(DATE($M$1,P$1,8-$M151)))&gt;=1,IF($D151&gt;=3,DATE($M$1,P$1,1+7*($D151-1)-WEEKDAY(DATE($M$1,P$1,8-$M151))),DATE($M$1,P$1,1+7*($D151+1)-WEEKDAY(DATE($M$1,P$1,8-$M151)))),DATE($M$1,P$1,1+7*$D151)-WEEKDAY(DATE($M$1,P$1,8-$M151))),"")</f>
        <v>45205</v>
      </c>
      <c r="Q151" s="26">
        <f>IFERROR(IF(COUNTIF('Holiday Dates'!$A:$A,DATE($M$1,Q$1,1+7*$D151)-WEEKDAY(DATE($M$1,Q$1,8-$M151)))&gt;=1,IF($D151&gt;=3,DATE($M$1,Q$1,1+7*($D151-1)-WEEKDAY(DATE($M$1,Q$1,8-$M151))),DATE($M$1,Q$1,1+7*($D151+1)-WEEKDAY(DATE($M$1,Q$1,8-$M151)))),DATE($M$1,Q$1,1+7*$D151)-WEEKDAY(DATE($M$1,Q$1,8-$M151))),"")</f>
        <v>45233</v>
      </c>
      <c r="R151" s="26">
        <f>IFERROR(IF(COUNTIF('Holiday Dates'!$A:$A,DATE($M$1,R$1,1+7*$D151)-WEEKDAY(DATE($M$1,R$1,8-$M151)))&gt;=1,IF($D151&gt;=3,DATE($M$1,R$1,1+7*($D151-1)-WEEKDAY(DATE($M$1,R$1,8-$M151))),DATE($M$1,R$1,1+7*($D151+1)-WEEKDAY(DATE($M$1,R$1,8-$M151)))),DATE($M$1,R$1,1+7*$D151)-WEEKDAY(DATE($M$1,R$1,8-$M151))),"")</f>
        <v>45261</v>
      </c>
      <c r="S151" s="30"/>
      <c r="T151" s="30">
        <f>IFERROR(IF(COUNTIF('Holiday Dates'!$A:$A,DATE($S$1,T$1,1+7*$D151)-WEEKDAY(DATE($S$1,T$1,8-$M151)))&gt;=1,IF($D151&gt;=3,DATE($S$1,T$1,1+7*($D151-1)-WEEKDAY(DATE($S$1,T$1,8-$M151))),DATE($S$1,T$1,1+7*($D151+1)-WEEKDAY(DATE($S$1,T$1,8-$M151)))),DATE($S$1,T$1,1+7*$D151)-WEEKDAY(DATE($S$1,T$1,8-$M151))),"")</f>
        <v>45296</v>
      </c>
      <c r="U151" s="30">
        <f>IFERROR(IF(COUNTIF('Holiday Dates'!$A:$A,DATE($S$1,U$1,1+7*$D151)-WEEKDAY(DATE($S$1,U$1,8-$M151)))&gt;=1,IF($D151&gt;=3,DATE($S$1,U$1,1+7*($D151-1)-WEEKDAY(DATE($S$1,U$1,8-$M151))),DATE($S$1,U$1,1+7*($D151+1)-WEEKDAY(DATE($S$1,U$1,8-$M151)))),DATE($S$1,U$1,1+7*$D151)-WEEKDAY(DATE($S$1,U$1,8-$M151))),"")</f>
        <v>45324</v>
      </c>
      <c r="V151" s="30">
        <f>IFERROR(IF(COUNTIF('Holiday Dates'!$A:$A,DATE($S$1,V$1,1+7*$D151)-WEEKDAY(DATE($S$1,V$1,8-$M151)))&gt;=1,IF($D151&gt;=3,DATE($S$1,V$1,1+7*($D151-1)-WEEKDAY(DATE($S$1,V$1,8-$M151))),DATE($S$1,V$1,1+7*($D151+1)-WEEKDAY(DATE($S$1,V$1,8-$M151)))),DATE($S$1,V$1,1+7*$D151)-WEEKDAY(DATE($S$1,V$1,8-$M151))),"")</f>
        <v>45352</v>
      </c>
      <c r="W151" s="30">
        <v>45037</v>
      </c>
      <c r="X151" s="30">
        <f>IFERROR(IF(COUNTIF('Holiday Dates'!$A:$A,DATE($S$1,X$1,1+7*$D151)-WEEKDAY(DATE($S$1,X$1,8-$M151)))&gt;=1,IF($D151&gt;=3,DATE($S$1,X$1,1+7*($D151-1)-WEEKDAY(DATE($S$1,X$1,8-$M151))),DATE($S$1,X$1,1+7*($D151+1)-WEEKDAY(DATE($S$1,X$1,8-$M151)))),DATE($S$1,X$1,1+7*$D151)-WEEKDAY(DATE($S$1,X$1,8-$M151))),"")</f>
        <v>45415</v>
      </c>
      <c r="Y151" s="30">
        <f>IFERROR(IF(COUNTIF('Holiday Dates'!$A:$A,DATE($S$1,Y$1,1+7*$D151)-WEEKDAY(DATE($S$1,Y$1,8-$M151)))&gt;=1,IF($D151&gt;=3,DATE($S$1,Y$1,1+7*($D151-1)-WEEKDAY(DATE($S$1,Y$1,8-$M151))),DATE($S$1,Y$1,1+7*($D151+1)-WEEKDAY(DATE($S$1,Y$1,8-$M151)))),DATE($S$1,Y$1,1+7*$D151)-WEEKDAY(DATE($S$1,Y$1,8-$M151))),"")</f>
        <v>45450</v>
      </c>
      <c r="Z151" s="30">
        <f>IFERROR(IF(COUNTIF('Holiday Dates'!$A:$A,DATE($S$1,Z$1,1+7*$D151)-WEEKDAY(DATE($S$1,Z$1,8-$M151)))&gt;=1,IF($D151&gt;=3,DATE($S$1,Z$1,1+7*($D151-1)-WEEKDAY(DATE($S$1,Z$1,8-$M151))),DATE($S$1,Z$1,1+7*($D151+1)-WEEKDAY(DATE($S$1,Z$1,8-$M151)))),DATE($S$1,Z$1,1+7*$D151)-WEEKDAY(DATE($S$1,Z$1,8-$M151))),"")</f>
        <v>45478</v>
      </c>
    </row>
    <row r="152" spans="1:26" ht="15" customHeight="1" x14ac:dyDescent="0.25">
      <c r="A152" s="3">
        <v>770149</v>
      </c>
      <c r="B152" s="1" t="s">
        <v>952</v>
      </c>
      <c r="C152" s="1" t="str">
        <f>VLOOKUP($A152,[1]Sheet_One!$B:$W,7,FALSE)</f>
        <v>North Haven</v>
      </c>
      <c r="D152" s="10">
        <f>IFERROR(VLOOKUP(A152,[2]Sheet1!$A:$AA,27,FALSE),"")</f>
        <v>3</v>
      </c>
      <c r="E152" s="1"/>
      <c r="F152" s="3" t="str">
        <f>VLOOKUP($A152,[1]Sheet_One!$B:$W,6,FALSE)</f>
        <v>88 Bassett Rd</v>
      </c>
      <c r="G152" s="3" t="str">
        <f>VLOOKUP($A152,[1]Sheet_One!$B:$W,7,FALSE)</f>
        <v>North Haven</v>
      </c>
      <c r="H152" s="3" t="str">
        <f>VLOOKUP($A152,[1]Sheet_One!$B:$W,8,FALSE)</f>
        <v>CT</v>
      </c>
      <c r="I152" s="3" t="str">
        <f>VLOOKUP($A152,[1]Sheet_One!$B:$W,9,FALSE)</f>
        <v>026473</v>
      </c>
      <c r="J152" s="47">
        <f>IFERROR(VLOOKUP(A152,'[3]KPI Trend by Chain - 171 or 173'!$A:$E,5,FALSE),VLOOKUP(A152,'[4]KPI Trend by Chain - 171 '!$A:$E,5,FALSE))</f>
        <v>16.3333333333333</v>
      </c>
      <c r="K152" s="4" t="str">
        <f>IFERROR(VLOOKUP(A152,'Location Substitution table'!B:D,3,FALSE),"")</f>
        <v/>
      </c>
      <c r="L152" s="9" t="str">
        <f>IFERROR(VLOOKUP($A152,[1]Sheet_One!$B:$W,5,FALSE),"")</f>
        <v>W</v>
      </c>
      <c r="M152" s="9">
        <f>IFERROR(MATCH(L152,{"U","M","T","W","R","F","S"},0),"")</f>
        <v>4</v>
      </c>
      <c r="N152" s="26">
        <f>IFERROR(IF(COUNTIF('Holiday Dates'!$A:$A,DATE($M$1,N$1,1+7*$D152)-WEEKDAY(DATE($M$1,N$1,8-$M152)))&gt;=1,IF($D152&gt;=3,DATE($M$1,N$1,1+7*($D152-1)-WEEKDAY(DATE($M$1,N$1,8-$M152))),DATE($M$1,N$1,1+7*($D152+1)-WEEKDAY(DATE($M$1,N$1,8-$M152)))),DATE($M$1,N$1,1+7*$D152)-WEEKDAY(DATE($M$1,N$1,8-$M152))),"")</f>
        <v>45154</v>
      </c>
      <c r="O152" s="26">
        <f>IFERROR(IF(COUNTIF('Holiday Dates'!$A:$A,DATE($M$1,O$1,1+7*$D152)-WEEKDAY(DATE($M$1,O$1,8-$M152)))&gt;=1,IF($D152&gt;=3,DATE($M$1,O$1,1+7*($D152-1)-WEEKDAY(DATE($M$1,O$1,8-$M152))),DATE($M$1,O$1,1+7*($D152+1)-WEEKDAY(DATE($M$1,O$1,8-$M152)))),DATE($M$1,O$1,1+7*$D152)-WEEKDAY(DATE($M$1,O$1,8-$M152))),"")</f>
        <v>45189</v>
      </c>
      <c r="P152" s="26">
        <f>IFERROR(IF(COUNTIF('Holiday Dates'!$A:$A,DATE($M$1,P$1,1+7*$D152)-WEEKDAY(DATE($M$1,P$1,8-$M152)))&gt;=1,IF($D152&gt;=3,DATE($M$1,P$1,1+7*($D152-1)-WEEKDAY(DATE($M$1,P$1,8-$M152))),DATE($M$1,P$1,1+7*($D152+1)-WEEKDAY(DATE($M$1,P$1,8-$M152)))),DATE($M$1,P$1,1+7*$D152)-WEEKDAY(DATE($M$1,P$1,8-$M152))),"")</f>
        <v>45217</v>
      </c>
      <c r="Q152" s="26">
        <f>IFERROR(IF(COUNTIF('Holiday Dates'!$A:$A,DATE($M$1,Q$1,1+7*$D152)-WEEKDAY(DATE($M$1,Q$1,8-$M152)))&gt;=1,IF($D152&gt;=3,DATE($M$1,Q$1,1+7*($D152-1)-WEEKDAY(DATE($M$1,Q$1,8-$M152))),DATE($M$1,Q$1,1+7*($D152+1)-WEEKDAY(DATE($M$1,Q$1,8-$M152)))),DATE($M$1,Q$1,1+7*$D152)-WEEKDAY(DATE($M$1,Q$1,8-$M152))),"")</f>
        <v>45245</v>
      </c>
      <c r="R152" s="26">
        <f>IFERROR(IF(COUNTIF('Holiday Dates'!$A:$A,DATE($M$1,R$1,1+7*$D152)-WEEKDAY(DATE($M$1,R$1,8-$M152)))&gt;=1,IF($D152&gt;=3,DATE($M$1,R$1,1+7*($D152-1)-WEEKDAY(DATE($M$1,R$1,8-$M152))),DATE($M$1,R$1,1+7*($D152+1)-WEEKDAY(DATE($M$1,R$1,8-$M152)))),DATE($M$1,R$1,1+7*$D152)-WEEKDAY(DATE($M$1,R$1,8-$M152))),"")</f>
        <v>45280</v>
      </c>
      <c r="S152" s="30"/>
      <c r="T152" s="30">
        <f>IFERROR(IF(COUNTIF('Holiday Dates'!$A:$A,DATE($S$1,T$1,1+7*$D152)-WEEKDAY(DATE($S$1,T$1,8-$M152)))&gt;=1,IF($D152&gt;=3,DATE($S$1,T$1,1+7*($D152-1)-WEEKDAY(DATE($S$1,T$1,8-$M152))),DATE($S$1,T$1,1+7*($D152+1)-WEEKDAY(DATE($S$1,T$1,8-$M152)))),DATE($S$1,T$1,1+7*$D152)-WEEKDAY(DATE($S$1,T$1,8-$M152))),"")</f>
        <v>45308</v>
      </c>
      <c r="U152" s="30">
        <f>IFERROR(IF(COUNTIF('Holiday Dates'!$A:$A,DATE($S$1,U$1,1+7*$D152)-WEEKDAY(DATE($S$1,U$1,8-$M152)))&gt;=1,IF($D152&gt;=3,DATE($S$1,U$1,1+7*($D152-1)-WEEKDAY(DATE($S$1,U$1,8-$M152))),DATE($S$1,U$1,1+7*($D152+1)-WEEKDAY(DATE($S$1,U$1,8-$M152)))),DATE($S$1,U$1,1+7*$D152)-WEEKDAY(DATE($S$1,U$1,8-$M152))),"")</f>
        <v>45336</v>
      </c>
      <c r="V152" s="30">
        <f>IFERROR(IF(COUNTIF('Holiday Dates'!$A:$A,DATE($S$1,V$1,1+7*$D152)-WEEKDAY(DATE($S$1,V$1,8-$M152)))&gt;=1,IF($D152&gt;=3,DATE($S$1,V$1,1+7*($D152-1)-WEEKDAY(DATE($S$1,V$1,8-$M152))),DATE($S$1,V$1,1+7*($D152+1)-WEEKDAY(DATE($S$1,V$1,8-$M152)))),DATE($S$1,V$1,1+7*$D152)-WEEKDAY(DATE($S$1,V$1,8-$M152))),"")</f>
        <v>45371</v>
      </c>
      <c r="W152" s="30">
        <f>IFERROR(IF(COUNTIF('Holiday Dates'!$A:$A,DATE($S$1,W$1,1+7*$D152)-WEEKDAY(DATE($S$1,W$1,8-$M152)))&gt;=1,IF($D152&gt;=3,DATE($S$1,W$1,1+7*($D152-1)-WEEKDAY(DATE($S$1,W$1,8-$M152))),DATE($S$1,W$1,1+7*($D152+1)-WEEKDAY(DATE($S$1,W$1,8-$M152)))),DATE($S$1,W$1,1+7*$D152)-WEEKDAY(DATE($S$1,W$1,8-$M152))),"")</f>
        <v>45399</v>
      </c>
      <c r="X152" s="30">
        <f>IFERROR(IF(COUNTIF('Holiday Dates'!$A:$A,DATE($S$1,X$1,1+7*$D152)-WEEKDAY(DATE($S$1,X$1,8-$M152)))&gt;=1,IF($D152&gt;=3,DATE($S$1,X$1,1+7*($D152-1)-WEEKDAY(DATE($S$1,X$1,8-$M152))),DATE($S$1,X$1,1+7*($D152+1)-WEEKDAY(DATE($S$1,X$1,8-$M152)))),DATE($S$1,X$1,1+7*$D152)-WEEKDAY(DATE($S$1,X$1,8-$M152))),"")</f>
        <v>45427</v>
      </c>
      <c r="Y152" s="30">
        <f>IFERROR(IF(COUNTIF('Holiday Dates'!$A:$A,DATE($S$1,Y$1,1+7*$D152)-WEEKDAY(DATE($S$1,Y$1,8-$M152)))&gt;=1,IF($D152&gt;=3,DATE($S$1,Y$1,1+7*($D152-1)-WEEKDAY(DATE($S$1,Y$1,8-$M152))),DATE($S$1,Y$1,1+7*($D152+1)-WEEKDAY(DATE($S$1,Y$1,8-$M152)))),DATE($S$1,Y$1,1+7*$D152)-WEEKDAY(DATE($S$1,Y$1,8-$M152))),"")</f>
        <v>45455</v>
      </c>
      <c r="Z152" s="30">
        <f>IFERROR(IF(COUNTIF('Holiday Dates'!$A:$A,DATE($S$1,Z$1,1+7*$D152)-WEEKDAY(DATE($S$1,Z$1,8-$M152)))&gt;=1,IF($D152&gt;=3,DATE($S$1,Z$1,1+7*($D152-1)-WEEKDAY(DATE($S$1,Z$1,8-$M152))),DATE($S$1,Z$1,1+7*($D152+1)-WEEKDAY(DATE($S$1,Z$1,8-$M152)))),DATE($S$1,Z$1,1+7*$D152)-WEEKDAY(DATE($S$1,Z$1,8-$M152))),"")</f>
        <v>45490</v>
      </c>
    </row>
    <row r="153" spans="1:26" ht="15" customHeight="1" x14ac:dyDescent="0.25">
      <c r="A153" s="3">
        <v>770150</v>
      </c>
      <c r="B153" s="1" t="s">
        <v>947</v>
      </c>
      <c r="C153" s="1" t="str">
        <f>VLOOKUP($A153,[1]Sheet_One!$B:$W,7,FALSE)</f>
        <v>HAMPTON</v>
      </c>
      <c r="D153" s="10">
        <f>IFERROR(VLOOKUP(A153,[2]Sheet1!$A:$AA,27,FALSE),"")</f>
        <v>4</v>
      </c>
      <c r="E153" s="1"/>
      <c r="F153" s="3" t="str">
        <f>VLOOKUP($A153,[1]Sheet_One!$B:$W,6,FALSE)</f>
        <v>380 MAIN ST</v>
      </c>
      <c r="G153" s="3" t="str">
        <f>VLOOKUP($A153,[1]Sheet_One!$B:$W,7,FALSE)</f>
        <v>HAMPTON</v>
      </c>
      <c r="H153" s="3" t="str">
        <f>VLOOKUP($A153,[1]Sheet_One!$B:$W,8,FALSE)</f>
        <v>CT</v>
      </c>
      <c r="I153" s="3" t="str">
        <f>VLOOKUP($A153,[1]Sheet_One!$B:$W,9,FALSE)</f>
        <v>06247</v>
      </c>
      <c r="J153" s="47">
        <f>IFERROR(VLOOKUP(A153,'[3]KPI Trend by Chain - 171 or 173'!$A:$E,5,FALSE),VLOOKUP(A153,'[4]KPI Trend by Chain - 171 '!$A:$E,5,FALSE))</f>
        <v>33.5</v>
      </c>
      <c r="K153" s="4" t="str">
        <f>IFERROR(VLOOKUP(A153,'Location Substitution table'!B:D,3,FALSE),"")</f>
        <v/>
      </c>
      <c r="L153" s="9" t="str">
        <f>IFERROR(VLOOKUP($A153,[1]Sheet_One!$B:$W,5,FALSE),"")</f>
        <v>W</v>
      </c>
      <c r="M153" s="9">
        <f>IFERROR(MATCH(L153,{"U","M","T","W","R","F","S"},0),"")</f>
        <v>4</v>
      </c>
      <c r="N153" s="26">
        <f>IFERROR(IF(COUNTIF('Holiday Dates'!$A:$A,DATE($M$1,N$1,1+7*$D153)-WEEKDAY(DATE($M$1,N$1,8-$M153)))&gt;=1,IF($D153&gt;=3,DATE($M$1,N$1,1+7*($D153-1)-WEEKDAY(DATE($M$1,N$1,8-$M153))),DATE($M$1,N$1,1+7*($D153+1)-WEEKDAY(DATE($M$1,N$1,8-$M153)))),DATE($M$1,N$1,1+7*$D153)-WEEKDAY(DATE($M$1,N$1,8-$M153))),"")</f>
        <v>45161</v>
      </c>
      <c r="O153" s="26">
        <f>IFERROR(IF(COUNTIF('Holiday Dates'!$A:$A,DATE($M$1,O$1,1+7*$D153)-WEEKDAY(DATE($M$1,O$1,8-$M153)))&gt;=1,IF($D153&gt;=3,DATE($M$1,O$1,1+7*($D153-1)-WEEKDAY(DATE($M$1,O$1,8-$M153))),DATE($M$1,O$1,1+7*($D153+1)-WEEKDAY(DATE($M$1,O$1,8-$M153)))),DATE($M$1,O$1,1+7*$D153)-WEEKDAY(DATE($M$1,O$1,8-$M153))),"")</f>
        <v>45196</v>
      </c>
      <c r="P153" s="26">
        <f>IFERROR(IF(COUNTIF('Holiday Dates'!$A:$A,DATE($M$1,P$1,1+7*$D153)-WEEKDAY(DATE($M$1,P$1,8-$M153)))&gt;=1,IF($D153&gt;=3,DATE($M$1,P$1,1+7*($D153-1)-WEEKDAY(DATE($M$1,P$1,8-$M153))),DATE($M$1,P$1,1+7*($D153+1)-WEEKDAY(DATE($M$1,P$1,8-$M153)))),DATE($M$1,P$1,1+7*$D153)-WEEKDAY(DATE($M$1,P$1,8-$M153))),"")</f>
        <v>45224</v>
      </c>
      <c r="Q153" s="26">
        <f>IFERROR(IF(COUNTIF('Holiday Dates'!$A:$A,DATE($M$1,Q$1,1+7*$D153)-WEEKDAY(DATE($M$1,Q$1,8-$M153)))&gt;=1,IF($D153&gt;=3,DATE($M$1,Q$1,1+7*($D153-1)-WEEKDAY(DATE($M$1,Q$1,8-$M153))),DATE($M$1,Q$1,1+7*($D153+1)-WEEKDAY(DATE($M$1,Q$1,8-$M153)))),DATE($M$1,Q$1,1+7*$D153)-WEEKDAY(DATE($M$1,Q$1,8-$M153))),"")</f>
        <v>45245</v>
      </c>
      <c r="R153" s="26">
        <f>IFERROR(IF(COUNTIF('Holiday Dates'!$A:$A,DATE($M$1,R$1,1+7*$D153)-WEEKDAY(DATE($M$1,R$1,8-$M153)))&gt;=1,IF($D153&gt;=3,DATE($M$1,R$1,1+7*($D153-1)-WEEKDAY(DATE($M$1,R$1,8-$M153))),DATE($M$1,R$1,1+7*($D153+1)-WEEKDAY(DATE($M$1,R$1,8-$M153)))),DATE($M$1,R$1,1+7*$D153)-WEEKDAY(DATE($M$1,R$1,8-$M153))),"")</f>
        <v>45280</v>
      </c>
      <c r="S153" s="30"/>
      <c r="T153" s="30">
        <f>IFERROR(IF(COUNTIF('Holiday Dates'!$A:$A,DATE($S$1,T$1,1+7*$D153)-WEEKDAY(DATE($S$1,T$1,8-$M153)))&gt;=1,IF($D153&gt;=3,DATE($S$1,T$1,1+7*($D153-1)-WEEKDAY(DATE($S$1,T$1,8-$M153))),DATE($S$1,T$1,1+7*($D153+1)-WEEKDAY(DATE($S$1,T$1,8-$M153)))),DATE($S$1,T$1,1+7*$D153)-WEEKDAY(DATE($S$1,T$1,8-$M153))),"")</f>
        <v>45315</v>
      </c>
      <c r="U153" s="30">
        <f>IFERROR(IF(COUNTIF('Holiday Dates'!$A:$A,DATE($S$1,U$1,1+7*$D153)-WEEKDAY(DATE($S$1,U$1,8-$M153)))&gt;=1,IF($D153&gt;=3,DATE($S$1,U$1,1+7*($D153-1)-WEEKDAY(DATE($S$1,U$1,8-$M153))),DATE($S$1,U$1,1+7*($D153+1)-WEEKDAY(DATE($S$1,U$1,8-$M153)))),DATE($S$1,U$1,1+7*$D153)-WEEKDAY(DATE($S$1,U$1,8-$M153))),"")</f>
        <v>45350</v>
      </c>
      <c r="V153" s="30">
        <f>IFERROR(IF(COUNTIF('Holiday Dates'!$A:$A,DATE($S$1,V$1,1+7*$D153)-WEEKDAY(DATE($S$1,V$1,8-$M153)))&gt;=1,IF($D153&gt;=3,DATE($S$1,V$1,1+7*($D153-1)-WEEKDAY(DATE($S$1,V$1,8-$M153))),DATE($S$1,V$1,1+7*($D153+1)-WEEKDAY(DATE($S$1,V$1,8-$M153)))),DATE($S$1,V$1,1+7*$D153)-WEEKDAY(DATE($S$1,V$1,8-$M153))),"")</f>
        <v>45378</v>
      </c>
      <c r="W153" s="30">
        <f>IFERROR(IF(COUNTIF('Holiday Dates'!$A:$A,DATE($S$1,W$1,1+7*$D153)-WEEKDAY(DATE($S$1,W$1,8-$M153)))&gt;=1,IF($D153&gt;=3,DATE($S$1,W$1,1+7*($D153-1)-WEEKDAY(DATE($S$1,W$1,8-$M153))),DATE($S$1,W$1,1+7*($D153+1)-WEEKDAY(DATE($S$1,W$1,8-$M153)))),DATE($S$1,W$1,1+7*$D153)-WEEKDAY(DATE($S$1,W$1,8-$M153))),"")</f>
        <v>45406</v>
      </c>
      <c r="X153" s="30">
        <f>IFERROR(IF(COUNTIF('Holiday Dates'!$A:$A,DATE($S$1,X$1,1+7*$D153)-WEEKDAY(DATE($S$1,X$1,8-$M153)))&gt;=1,IF($D153&gt;=3,DATE($S$1,X$1,1+7*($D153-1)-WEEKDAY(DATE($S$1,X$1,8-$M153))),DATE($S$1,X$1,1+7*($D153+1)-WEEKDAY(DATE($S$1,X$1,8-$M153)))),DATE($S$1,X$1,1+7*$D153)-WEEKDAY(DATE($S$1,X$1,8-$M153))),"")</f>
        <v>45434</v>
      </c>
      <c r="Y153" s="30">
        <f>IFERROR(IF(COUNTIF('Holiday Dates'!$A:$A,DATE($S$1,Y$1,1+7*$D153)-WEEKDAY(DATE($S$1,Y$1,8-$M153)))&gt;=1,IF($D153&gt;=3,DATE($S$1,Y$1,1+7*($D153-1)-WEEKDAY(DATE($S$1,Y$1,8-$M153))),DATE($S$1,Y$1,1+7*($D153+1)-WEEKDAY(DATE($S$1,Y$1,8-$M153)))),DATE($S$1,Y$1,1+7*$D153)-WEEKDAY(DATE($S$1,Y$1,8-$M153))),"")</f>
        <v>45469</v>
      </c>
      <c r="Z153" s="30">
        <f>IFERROR(IF(COUNTIF('Holiday Dates'!$A:$A,DATE($S$1,Z$1,1+7*$D153)-WEEKDAY(DATE($S$1,Z$1,8-$M153)))&gt;=1,IF($D153&gt;=3,DATE($S$1,Z$1,1+7*($D153-1)-WEEKDAY(DATE($S$1,Z$1,8-$M153))),DATE($S$1,Z$1,1+7*($D153+1)-WEEKDAY(DATE($S$1,Z$1,8-$M153)))),DATE($S$1,Z$1,1+7*$D153)-WEEKDAY(DATE($S$1,Z$1,8-$M153))),"")</f>
        <v>45497</v>
      </c>
    </row>
    <row r="154" spans="1:26" ht="15" customHeight="1" x14ac:dyDescent="0.25">
      <c r="A154" s="3">
        <v>770151</v>
      </c>
      <c r="B154" s="1" t="s">
        <v>1665</v>
      </c>
      <c r="C154" s="1" t="str">
        <f>VLOOKUP($A154,[1]Sheet_One!$B:$W,7,FALSE)</f>
        <v>HARTFORD</v>
      </c>
      <c r="D154" s="10">
        <f>IFERROR(VLOOKUP(A154,[2]Sheet1!$A:$AA,27,FALSE),"")</f>
        <v>2</v>
      </c>
      <c r="E154" s="1"/>
      <c r="F154" s="3" t="str">
        <f>VLOOKUP($A154,[1]Sheet_One!$B:$W,6,FALSE)</f>
        <v>401 FLATBUSH AVENUE</v>
      </c>
      <c r="G154" s="3" t="str">
        <f>VLOOKUP($A154,[1]Sheet_One!$B:$W,7,FALSE)</f>
        <v>HARTFORD</v>
      </c>
      <c r="H154" s="3" t="str">
        <f>VLOOKUP($A154,[1]Sheet_One!$B:$W,8,FALSE)</f>
        <v>CT</v>
      </c>
      <c r="I154" s="3" t="str">
        <f>VLOOKUP($A154,[1]Sheet_One!$B:$W,9,FALSE)</f>
        <v>06106</v>
      </c>
      <c r="J154" s="47">
        <f>IFERROR(VLOOKUP(A154,'[3]KPI Trend by Chain - 171 or 173'!$A:$E,5,FALSE),VLOOKUP(A154,'[4]KPI Trend by Chain - 171 '!$A:$E,5,FALSE))</f>
        <v>21.25</v>
      </c>
      <c r="K154" s="4">
        <f>IFERROR(VLOOKUP(A154,'Location Substitution table'!B:D,3,FALSE),"")</f>
        <v>780000</v>
      </c>
      <c r="L154" s="9" t="str">
        <f>IFERROR(VLOOKUP($A154,[1]Sheet_One!$B:$W,5,FALSE),"")</f>
        <v>F</v>
      </c>
      <c r="M154" s="9">
        <f>IFERROR(MATCH(L154,{"U","M","T","W","R","F","S"},0),"")</f>
        <v>6</v>
      </c>
      <c r="N154" s="26">
        <f>IFERROR(IF(COUNTIF('Holiday Dates'!$A:$A,DATE($M$1,N$1,1+7*$D154)-WEEKDAY(DATE($M$1,N$1,8-$M154)))&gt;=1,IF($D154&gt;=3,DATE($M$1,N$1,1+7*($D154-1)-WEEKDAY(DATE($M$1,N$1,8-$M154))),DATE($M$1,N$1,1+7*($D154+1)-WEEKDAY(DATE($M$1,N$1,8-$M154)))),DATE($M$1,N$1,1+7*$D154)-WEEKDAY(DATE($M$1,N$1,8-$M154))),"")</f>
        <v>45149</v>
      </c>
      <c r="O154" s="26">
        <f>IFERROR(IF(COUNTIF('Holiday Dates'!$A:$A,DATE($M$1,O$1,1+7*$D154)-WEEKDAY(DATE($M$1,O$1,8-$M154)))&gt;=1,IF($D154&gt;=3,DATE($M$1,O$1,1+7*($D154-1)-WEEKDAY(DATE($M$1,O$1,8-$M154))),DATE($M$1,O$1,1+7*($D154+1)-WEEKDAY(DATE($M$1,O$1,8-$M154)))),DATE($M$1,O$1,1+7*$D154)-WEEKDAY(DATE($M$1,O$1,8-$M154))),"")</f>
        <v>45177</v>
      </c>
      <c r="P154" s="26">
        <f>IFERROR(IF(COUNTIF('Holiday Dates'!$A:$A,DATE($M$1,P$1,1+7*$D154)-WEEKDAY(DATE($M$1,P$1,8-$M154)))&gt;=1,IF($D154&gt;=3,DATE($M$1,P$1,1+7*($D154-1)-WEEKDAY(DATE($M$1,P$1,8-$M154))),DATE($M$1,P$1,1+7*($D154+1)-WEEKDAY(DATE($M$1,P$1,8-$M154)))),DATE($M$1,P$1,1+7*$D154)-WEEKDAY(DATE($M$1,P$1,8-$M154))),"")</f>
        <v>45212</v>
      </c>
      <c r="Q154" s="26">
        <f>IFERROR(IF(COUNTIF('Holiday Dates'!$A:$A,DATE($M$1,Q$1,1+7*$D154)-WEEKDAY(DATE($M$1,Q$1,8-$M154)))&gt;=1,IF($D154&gt;=3,DATE($M$1,Q$1,1+7*($D154-1)-WEEKDAY(DATE($M$1,Q$1,8-$M154))),DATE($M$1,Q$1,1+7*($D154+1)-WEEKDAY(DATE($M$1,Q$1,8-$M154)))),DATE($M$1,Q$1,1+7*$D154)-WEEKDAY(DATE($M$1,Q$1,8-$M154))),"")</f>
        <v>45247</v>
      </c>
      <c r="R154" s="26">
        <f>IFERROR(IF(COUNTIF('Holiday Dates'!$A:$A,DATE($M$1,R$1,1+7*$D154)-WEEKDAY(DATE($M$1,R$1,8-$M154)))&gt;=1,IF($D154&gt;=3,DATE($M$1,R$1,1+7*($D154-1)-WEEKDAY(DATE($M$1,R$1,8-$M154))),DATE($M$1,R$1,1+7*($D154+1)-WEEKDAY(DATE($M$1,R$1,8-$M154)))),DATE($M$1,R$1,1+7*$D154)-WEEKDAY(DATE($M$1,R$1,8-$M154))),"")</f>
        <v>45268</v>
      </c>
      <c r="S154" s="30"/>
      <c r="T154" s="30">
        <f>IFERROR(IF(COUNTIF('Holiday Dates'!$A:$A,DATE($S$1,T$1,1+7*$D154)-WEEKDAY(DATE($S$1,T$1,8-$M154)))&gt;=1,IF($D154&gt;=3,DATE($S$1,T$1,1+7*($D154-1)-WEEKDAY(DATE($S$1,T$1,8-$M154))),DATE($S$1,T$1,1+7*($D154+1)-WEEKDAY(DATE($S$1,T$1,8-$M154)))),DATE($S$1,T$1,1+7*$D154)-WEEKDAY(DATE($S$1,T$1,8-$M154))),"")</f>
        <v>45303</v>
      </c>
      <c r="U154" s="30">
        <f>IFERROR(IF(COUNTIF('Holiday Dates'!$A:$A,DATE($S$1,U$1,1+7*$D154)-WEEKDAY(DATE($S$1,U$1,8-$M154)))&gt;=1,IF($D154&gt;=3,DATE($S$1,U$1,1+7*($D154-1)-WEEKDAY(DATE($S$1,U$1,8-$M154))),DATE($S$1,U$1,1+7*($D154+1)-WEEKDAY(DATE($S$1,U$1,8-$M154)))),DATE($S$1,U$1,1+7*$D154)-WEEKDAY(DATE($S$1,U$1,8-$M154))),"")</f>
        <v>45331</v>
      </c>
      <c r="V154" s="30">
        <f>IFERROR(IF(COUNTIF('Holiday Dates'!$A:$A,DATE($S$1,V$1,1+7*$D154)-WEEKDAY(DATE($S$1,V$1,8-$M154)))&gt;=1,IF($D154&gt;=3,DATE($S$1,V$1,1+7*($D154-1)-WEEKDAY(DATE($S$1,V$1,8-$M154))),DATE($S$1,V$1,1+7*($D154+1)-WEEKDAY(DATE($S$1,V$1,8-$M154)))),DATE($S$1,V$1,1+7*$D154)-WEEKDAY(DATE($S$1,V$1,8-$M154))),"")</f>
        <v>45359</v>
      </c>
      <c r="W154" s="30">
        <f>IFERROR(IF(COUNTIF('Holiday Dates'!$A:$A,DATE($S$1,W$1,1+7*$D154)-WEEKDAY(DATE($S$1,W$1,8-$M154)))&gt;=1,IF($D154&gt;=3,DATE($S$1,W$1,1+7*($D154-1)-WEEKDAY(DATE($S$1,W$1,8-$M154))),DATE($S$1,W$1,1+7*($D154+1)-WEEKDAY(DATE($S$1,W$1,8-$M154)))),DATE($S$1,W$1,1+7*$D154)-WEEKDAY(DATE($S$1,W$1,8-$M154))),"")</f>
        <v>45401</v>
      </c>
      <c r="X154" s="30">
        <f>IFERROR(IF(COUNTIF('Holiday Dates'!$A:$A,DATE($S$1,X$1,1+7*$D154)-WEEKDAY(DATE($S$1,X$1,8-$M154)))&gt;=1,IF($D154&gt;=3,DATE($S$1,X$1,1+7*($D154-1)-WEEKDAY(DATE($S$1,X$1,8-$M154))),DATE($S$1,X$1,1+7*($D154+1)-WEEKDAY(DATE($S$1,X$1,8-$M154)))),DATE($S$1,X$1,1+7*$D154)-WEEKDAY(DATE($S$1,X$1,8-$M154))),"")</f>
        <v>45422</v>
      </c>
      <c r="Y154" s="30">
        <f>IFERROR(IF(COUNTIF('Holiday Dates'!$A:$A,DATE($S$1,Y$1,1+7*$D154)-WEEKDAY(DATE($S$1,Y$1,8-$M154)))&gt;=1,IF($D154&gt;=3,DATE($S$1,Y$1,1+7*($D154-1)-WEEKDAY(DATE($S$1,Y$1,8-$M154))),DATE($S$1,Y$1,1+7*($D154+1)-WEEKDAY(DATE($S$1,Y$1,8-$M154)))),DATE($S$1,Y$1,1+7*$D154)-WEEKDAY(DATE($S$1,Y$1,8-$M154))),"")</f>
        <v>45457</v>
      </c>
      <c r="Z154" s="30">
        <f>IFERROR(IF(COUNTIF('Holiday Dates'!$A:$A,DATE($S$1,Z$1,1+7*$D154)-WEEKDAY(DATE($S$1,Z$1,8-$M154)))&gt;=1,IF($D154&gt;=3,DATE($S$1,Z$1,1+7*($D154-1)-WEEKDAY(DATE($S$1,Z$1,8-$M154))),DATE($S$1,Z$1,1+7*($D154+1)-WEEKDAY(DATE($S$1,Z$1,8-$M154)))),DATE($S$1,Z$1,1+7*$D154)-WEEKDAY(DATE($S$1,Z$1,8-$M154))),"")</f>
        <v>45485</v>
      </c>
    </row>
    <row r="155" spans="1:26" ht="15" customHeight="1" x14ac:dyDescent="0.25">
      <c r="A155" s="3">
        <v>770152</v>
      </c>
      <c r="B155" s="3" t="str">
        <f>VLOOKUP($A155,[1]Sheet_One!$B:$W,2,FALSE)</f>
        <v>BELLIZZI MIDDLE SCH USDA</v>
      </c>
      <c r="C155" s="1" t="str">
        <f>VLOOKUP($A155,[1]Sheet_One!$B:$W,7,FALSE)</f>
        <v>HARTFORD</v>
      </c>
      <c r="D155" s="10">
        <f>IFERROR(VLOOKUP(A155,[2]Sheet1!$A:$AA,27,FALSE),"")</f>
        <v>1</v>
      </c>
      <c r="F155" s="3" t="str">
        <f>VLOOKUP($A155,[1]Sheet_One!$B:$W,6,FALSE)</f>
        <v>215 SOUTH STREET</v>
      </c>
      <c r="G155" s="3" t="str">
        <f>VLOOKUP($A155,[1]Sheet_One!$B:$W,7,FALSE)</f>
        <v>HARTFORD</v>
      </c>
      <c r="H155" s="3" t="str">
        <f>VLOOKUP($A155,[1]Sheet_One!$B:$W,8,FALSE)</f>
        <v>CT</v>
      </c>
      <c r="I155" s="3" t="str">
        <f>VLOOKUP($A155,[1]Sheet_One!$B:$W,9,FALSE)</f>
        <v>06114</v>
      </c>
      <c r="K155" s="4">
        <f>IFERROR(VLOOKUP(A155,'Location Substitution table'!B:D,3,FALSE),"")</f>
        <v>260999</v>
      </c>
      <c r="L155" s="9" t="str">
        <f>IFERROR(VLOOKUP($A155,[1]Sheet_One!$B:$W,5,FALSE),"")</f>
        <v>R</v>
      </c>
      <c r="M155" s="9">
        <f>IFERROR(MATCH(L155,{"U","M","T","W","R","F","S"},0),"")</f>
        <v>5</v>
      </c>
      <c r="N155" s="26">
        <f>IFERROR(IF(COUNTIF('Holiday Dates'!$A:$A,DATE($M$1,N$1,1+7*$D155)-WEEKDAY(DATE($M$1,N$1,8-$M155)))&gt;=1,IF($D155&gt;=3,DATE($M$1,N$1,1+7*($D155-1)-WEEKDAY(DATE($M$1,N$1,8-$M155))),DATE($M$1,N$1,1+7*($D155+1)-WEEKDAY(DATE($M$1,N$1,8-$M155)))),DATE($M$1,N$1,1+7*$D155)-WEEKDAY(DATE($M$1,N$1,8-$M155))),"")</f>
        <v>45141</v>
      </c>
      <c r="O155" s="26">
        <f>IFERROR(IF(COUNTIF('Holiday Dates'!$A:$A,DATE($M$1,O$1,1+7*$D155)-WEEKDAY(DATE($M$1,O$1,8-$M155)))&gt;=1,IF($D155&gt;=3,DATE($M$1,O$1,1+7*($D155-1)-WEEKDAY(DATE($M$1,O$1,8-$M155))),DATE($M$1,O$1,1+7*($D155+1)-WEEKDAY(DATE($M$1,O$1,8-$M155)))),DATE($M$1,O$1,1+7*$D155)-WEEKDAY(DATE($M$1,O$1,8-$M155))),"")</f>
        <v>45176</v>
      </c>
      <c r="P155" s="26">
        <f>IFERROR(IF(COUNTIF('Holiday Dates'!$A:$A,DATE($M$1,P$1,1+7*$D155)-WEEKDAY(DATE($M$1,P$1,8-$M155)))&gt;=1,IF($D155&gt;=3,DATE($M$1,P$1,1+7*($D155-1)-WEEKDAY(DATE($M$1,P$1,8-$M155))),DATE($M$1,P$1,1+7*($D155+1)-WEEKDAY(DATE($M$1,P$1,8-$M155)))),DATE($M$1,P$1,1+7*$D155)-WEEKDAY(DATE($M$1,P$1,8-$M155))),"")</f>
        <v>45204</v>
      </c>
      <c r="Q155" s="26">
        <f>IFERROR(IF(COUNTIF('Holiday Dates'!$A:$A,DATE($M$1,Q$1,1+7*$D155)-WEEKDAY(DATE($M$1,Q$1,8-$M155)))&gt;=1,IF($D155&gt;=3,DATE($M$1,Q$1,1+7*($D155-1)-WEEKDAY(DATE($M$1,Q$1,8-$M155))),DATE($M$1,Q$1,1+7*($D155+1)-WEEKDAY(DATE($M$1,Q$1,8-$M155)))),DATE($M$1,Q$1,1+7*$D155)-WEEKDAY(DATE($M$1,Q$1,8-$M155))),"")</f>
        <v>45232</v>
      </c>
      <c r="R155" s="26">
        <f>IFERROR(IF(COUNTIF('Holiday Dates'!$A:$A,DATE($M$1,R$1,1+7*$D155)-WEEKDAY(DATE($M$1,R$1,8-$M155)))&gt;=1,IF($D155&gt;=3,DATE($M$1,R$1,1+7*($D155-1)-WEEKDAY(DATE($M$1,R$1,8-$M155))),DATE($M$1,R$1,1+7*($D155+1)-WEEKDAY(DATE($M$1,R$1,8-$M155)))),DATE($M$1,R$1,1+7*$D155)-WEEKDAY(DATE($M$1,R$1,8-$M155))),"")</f>
        <v>45267</v>
      </c>
      <c r="S155" s="30"/>
      <c r="T155" s="30">
        <f>IFERROR(IF(COUNTIF('Holiday Dates'!$A:$A,DATE($S$1,T$1,1+7*$D155)-WEEKDAY(DATE($S$1,T$1,8-$M155)))&gt;=1,IF($D155&gt;=3,DATE($S$1,T$1,1+7*($D155-1)-WEEKDAY(DATE($S$1,T$1,8-$M155))),DATE($S$1,T$1,1+7*($D155+1)-WEEKDAY(DATE($S$1,T$1,8-$M155)))),DATE($S$1,T$1,1+7*$D155)-WEEKDAY(DATE($S$1,T$1,8-$M155))),"")</f>
        <v>45295</v>
      </c>
      <c r="U155" s="30">
        <f>IFERROR(IF(COUNTIF('Holiday Dates'!$A:$A,DATE($S$1,U$1,1+7*$D155)-WEEKDAY(DATE($S$1,U$1,8-$M155)))&gt;=1,IF($D155&gt;=3,DATE($S$1,U$1,1+7*($D155-1)-WEEKDAY(DATE($S$1,U$1,8-$M155))),DATE($S$1,U$1,1+7*($D155+1)-WEEKDAY(DATE($S$1,U$1,8-$M155)))),DATE($S$1,U$1,1+7*$D155)-WEEKDAY(DATE($S$1,U$1,8-$M155))),"")</f>
        <v>45323</v>
      </c>
      <c r="V155" s="30">
        <f>IFERROR(IF(COUNTIF('Holiday Dates'!$A:$A,DATE($S$1,V$1,1+7*$D155)-WEEKDAY(DATE($S$1,V$1,8-$M155)))&gt;=1,IF($D155&gt;=3,DATE($S$1,V$1,1+7*($D155-1)-WEEKDAY(DATE($S$1,V$1,8-$M155))),DATE($S$1,V$1,1+7*($D155+1)-WEEKDAY(DATE($S$1,V$1,8-$M155)))),DATE($S$1,V$1,1+7*$D155)-WEEKDAY(DATE($S$1,V$1,8-$M155))),"")</f>
        <v>45358</v>
      </c>
      <c r="W155" s="30">
        <f>IFERROR(IF(COUNTIF('Holiday Dates'!$A:$A,DATE($S$1,W$1,1+7*$D155)-WEEKDAY(DATE($S$1,W$1,8-$M155)))&gt;=1,IF($D155&gt;=3,DATE($S$1,W$1,1+7*($D155-1)-WEEKDAY(DATE($S$1,W$1,8-$M155))),DATE($S$1,W$1,1+7*($D155+1)-WEEKDAY(DATE($S$1,W$1,8-$M155)))),DATE($S$1,W$1,1+7*$D155)-WEEKDAY(DATE($S$1,W$1,8-$M155))),"")</f>
        <v>45386</v>
      </c>
      <c r="X155" s="30">
        <f>IFERROR(IF(COUNTIF('Holiday Dates'!$A:$A,DATE($S$1,X$1,1+7*$D155)-WEEKDAY(DATE($S$1,X$1,8-$M155)))&gt;=1,IF($D155&gt;=3,DATE($S$1,X$1,1+7*($D155-1)-WEEKDAY(DATE($S$1,X$1,8-$M155))),DATE($S$1,X$1,1+7*($D155+1)-WEEKDAY(DATE($S$1,X$1,8-$M155)))),DATE($S$1,X$1,1+7*$D155)-WEEKDAY(DATE($S$1,X$1,8-$M155))),"")</f>
        <v>45414</v>
      </c>
      <c r="Y155" s="30">
        <f>IFERROR(IF(COUNTIF('Holiday Dates'!$A:$A,DATE($S$1,Y$1,1+7*$D155)-WEEKDAY(DATE($S$1,Y$1,8-$M155)))&gt;=1,IF($D155&gt;=3,DATE($S$1,Y$1,1+7*($D155-1)-WEEKDAY(DATE($S$1,Y$1,8-$M155))),DATE($S$1,Y$1,1+7*($D155+1)-WEEKDAY(DATE($S$1,Y$1,8-$M155)))),DATE($S$1,Y$1,1+7*$D155)-WEEKDAY(DATE($S$1,Y$1,8-$M155))),"")</f>
        <v>45449</v>
      </c>
      <c r="Z155" s="30">
        <f>IFERROR(IF(COUNTIF('Holiday Dates'!$A:$A,DATE($S$1,Z$1,1+7*$D155)-WEEKDAY(DATE($S$1,Z$1,8-$M155)))&gt;=1,IF($D155&gt;=3,DATE($S$1,Z$1,1+7*($D155-1)-WEEKDAY(DATE($S$1,Z$1,8-$M155))),DATE($S$1,Z$1,1+7*($D155+1)-WEEKDAY(DATE($S$1,Z$1,8-$M155)))),DATE($S$1,Z$1,1+7*$D155)-WEEKDAY(DATE($S$1,Z$1,8-$M155))),"")</f>
        <v>45477</v>
      </c>
    </row>
    <row r="156" spans="1:26" ht="15" customHeight="1" x14ac:dyDescent="0.25">
      <c r="A156" s="3">
        <v>770153</v>
      </c>
      <c r="B156" s="3" t="str">
        <f>VLOOKUP($A156,[1]Sheet_One!$B:$W,2,FALSE)</f>
        <v>BUCKELEY HIGH SCH USDA</v>
      </c>
      <c r="C156" s="1" t="str">
        <f>VLOOKUP($A156,[1]Sheet_One!$B:$W,7,FALSE)</f>
        <v>HARTFORD</v>
      </c>
      <c r="D156" s="10">
        <f>IFERROR(VLOOKUP(A156,[2]Sheet1!$A:$AA,27,FALSE),"")</f>
        <v>4</v>
      </c>
      <c r="F156" s="3" t="str">
        <f>VLOOKUP($A156,[1]Sheet_One!$B:$W,6,FALSE)</f>
        <v>300 WETHERSFIELD AVE</v>
      </c>
      <c r="G156" s="3" t="str">
        <f>VLOOKUP($A156,[1]Sheet_One!$B:$W,7,FALSE)</f>
        <v>HARTFORD</v>
      </c>
      <c r="H156" s="3" t="str">
        <f>VLOOKUP($A156,[1]Sheet_One!$B:$W,8,FALSE)</f>
        <v>CT</v>
      </c>
      <c r="I156" s="3" t="str">
        <f>VLOOKUP($A156,[1]Sheet_One!$B:$W,9,FALSE)</f>
        <v>06114</v>
      </c>
      <c r="K156" s="4" t="str">
        <f>IFERROR(VLOOKUP(A156,'Location Substitution table'!B:D,3,FALSE),"")</f>
        <v/>
      </c>
      <c r="L156" s="9" t="str">
        <f>IFERROR(VLOOKUP($A156,[1]Sheet_One!$B:$W,5,FALSE),"")</f>
        <v>W</v>
      </c>
      <c r="M156" s="9">
        <f>IFERROR(MATCH(L156,{"U","M","T","W","R","F","S"},0),"")</f>
        <v>4</v>
      </c>
      <c r="N156" s="26">
        <f>IFERROR(IF(COUNTIF('Holiday Dates'!$A:$A,DATE($M$1,N$1,1+7*$D156)-WEEKDAY(DATE($M$1,N$1,8-$M156)))&gt;=1,IF($D156&gt;=3,DATE($M$1,N$1,1+7*($D156-1)-WEEKDAY(DATE($M$1,N$1,8-$M156))),DATE($M$1,N$1,1+7*($D156+1)-WEEKDAY(DATE($M$1,N$1,8-$M156)))),DATE($M$1,N$1,1+7*$D156)-WEEKDAY(DATE($M$1,N$1,8-$M156))),"")</f>
        <v>45161</v>
      </c>
      <c r="O156" s="26">
        <f>IFERROR(IF(COUNTIF('Holiday Dates'!$A:$A,DATE($M$1,O$1,1+7*$D156)-WEEKDAY(DATE($M$1,O$1,8-$M156)))&gt;=1,IF($D156&gt;=3,DATE($M$1,O$1,1+7*($D156-1)-WEEKDAY(DATE($M$1,O$1,8-$M156))),DATE($M$1,O$1,1+7*($D156+1)-WEEKDAY(DATE($M$1,O$1,8-$M156)))),DATE($M$1,O$1,1+7*$D156)-WEEKDAY(DATE($M$1,O$1,8-$M156))),"")</f>
        <v>45196</v>
      </c>
      <c r="P156" s="26">
        <f>IFERROR(IF(COUNTIF('Holiday Dates'!$A:$A,DATE($M$1,P$1,1+7*$D156)-WEEKDAY(DATE($M$1,P$1,8-$M156)))&gt;=1,IF($D156&gt;=3,DATE($M$1,P$1,1+7*($D156-1)-WEEKDAY(DATE($M$1,P$1,8-$M156))),DATE($M$1,P$1,1+7*($D156+1)-WEEKDAY(DATE($M$1,P$1,8-$M156)))),DATE($M$1,P$1,1+7*$D156)-WEEKDAY(DATE($M$1,P$1,8-$M156))),"")</f>
        <v>45224</v>
      </c>
      <c r="Q156" s="26">
        <f>IFERROR(IF(COUNTIF('Holiday Dates'!$A:$A,DATE($M$1,Q$1,1+7*$D156)-WEEKDAY(DATE($M$1,Q$1,8-$M156)))&gt;=1,IF($D156&gt;=3,DATE($M$1,Q$1,1+7*($D156-1)-WEEKDAY(DATE($M$1,Q$1,8-$M156))),DATE($M$1,Q$1,1+7*($D156+1)-WEEKDAY(DATE($M$1,Q$1,8-$M156)))),DATE($M$1,Q$1,1+7*$D156)-WEEKDAY(DATE($M$1,Q$1,8-$M156))),"")</f>
        <v>45245</v>
      </c>
      <c r="R156" s="26">
        <f>IFERROR(IF(COUNTIF('Holiday Dates'!$A:$A,DATE($M$1,R$1,1+7*$D156)-WEEKDAY(DATE($M$1,R$1,8-$M156)))&gt;=1,IF($D156&gt;=3,DATE($M$1,R$1,1+7*($D156-1)-WEEKDAY(DATE($M$1,R$1,8-$M156))),DATE($M$1,R$1,1+7*($D156+1)-WEEKDAY(DATE($M$1,R$1,8-$M156)))),DATE($M$1,R$1,1+7*$D156)-WEEKDAY(DATE($M$1,R$1,8-$M156))),"")</f>
        <v>45280</v>
      </c>
      <c r="S156" s="30"/>
      <c r="T156" s="30">
        <f>IFERROR(IF(COUNTIF('Holiday Dates'!$A:$A,DATE($S$1,T$1,1+7*$D156)-WEEKDAY(DATE($S$1,T$1,8-$M156)))&gt;=1,IF($D156&gt;=3,DATE($S$1,T$1,1+7*($D156-1)-WEEKDAY(DATE($S$1,T$1,8-$M156))),DATE($S$1,T$1,1+7*($D156+1)-WEEKDAY(DATE($S$1,T$1,8-$M156)))),DATE($S$1,T$1,1+7*$D156)-WEEKDAY(DATE($S$1,T$1,8-$M156))),"")</f>
        <v>45315</v>
      </c>
      <c r="U156" s="30">
        <f>IFERROR(IF(COUNTIF('Holiday Dates'!$A:$A,DATE($S$1,U$1,1+7*$D156)-WEEKDAY(DATE($S$1,U$1,8-$M156)))&gt;=1,IF($D156&gt;=3,DATE($S$1,U$1,1+7*($D156-1)-WEEKDAY(DATE($S$1,U$1,8-$M156))),DATE($S$1,U$1,1+7*($D156+1)-WEEKDAY(DATE($S$1,U$1,8-$M156)))),DATE($S$1,U$1,1+7*$D156)-WEEKDAY(DATE($S$1,U$1,8-$M156))),"")</f>
        <v>45350</v>
      </c>
      <c r="V156" s="30">
        <f>IFERROR(IF(COUNTIF('Holiday Dates'!$A:$A,DATE($S$1,V$1,1+7*$D156)-WEEKDAY(DATE($S$1,V$1,8-$M156)))&gt;=1,IF($D156&gt;=3,DATE($S$1,V$1,1+7*($D156-1)-WEEKDAY(DATE($S$1,V$1,8-$M156))),DATE($S$1,V$1,1+7*($D156+1)-WEEKDAY(DATE($S$1,V$1,8-$M156)))),DATE($S$1,V$1,1+7*$D156)-WEEKDAY(DATE($S$1,V$1,8-$M156))),"")</f>
        <v>45378</v>
      </c>
      <c r="W156" s="30">
        <f>IFERROR(IF(COUNTIF('Holiday Dates'!$A:$A,DATE($S$1,W$1,1+7*$D156)-WEEKDAY(DATE($S$1,W$1,8-$M156)))&gt;=1,IF($D156&gt;=3,DATE($S$1,W$1,1+7*($D156-1)-WEEKDAY(DATE($S$1,W$1,8-$M156))),DATE($S$1,W$1,1+7*($D156+1)-WEEKDAY(DATE($S$1,W$1,8-$M156)))),DATE($S$1,W$1,1+7*$D156)-WEEKDAY(DATE($S$1,W$1,8-$M156))),"")</f>
        <v>45406</v>
      </c>
      <c r="X156" s="30">
        <f>IFERROR(IF(COUNTIF('Holiday Dates'!$A:$A,DATE($S$1,X$1,1+7*$D156)-WEEKDAY(DATE($S$1,X$1,8-$M156)))&gt;=1,IF($D156&gt;=3,DATE($S$1,X$1,1+7*($D156-1)-WEEKDAY(DATE($S$1,X$1,8-$M156))),DATE($S$1,X$1,1+7*($D156+1)-WEEKDAY(DATE($S$1,X$1,8-$M156)))),DATE($S$1,X$1,1+7*$D156)-WEEKDAY(DATE($S$1,X$1,8-$M156))),"")</f>
        <v>45434</v>
      </c>
      <c r="Y156" s="30">
        <f>IFERROR(IF(COUNTIF('Holiday Dates'!$A:$A,DATE($S$1,Y$1,1+7*$D156)-WEEKDAY(DATE($S$1,Y$1,8-$M156)))&gt;=1,IF($D156&gt;=3,DATE($S$1,Y$1,1+7*($D156-1)-WEEKDAY(DATE($S$1,Y$1,8-$M156))),DATE($S$1,Y$1,1+7*($D156+1)-WEEKDAY(DATE($S$1,Y$1,8-$M156)))),DATE($S$1,Y$1,1+7*$D156)-WEEKDAY(DATE($S$1,Y$1,8-$M156))),"")</f>
        <v>45469</v>
      </c>
      <c r="Z156" s="30">
        <f>IFERROR(IF(COUNTIF('Holiday Dates'!$A:$A,DATE($S$1,Z$1,1+7*$D156)-WEEKDAY(DATE($S$1,Z$1,8-$M156)))&gt;=1,IF($D156&gt;=3,DATE($S$1,Z$1,1+7*($D156-1)-WEEKDAY(DATE($S$1,Z$1,8-$M156))),DATE($S$1,Z$1,1+7*($D156+1)-WEEKDAY(DATE($S$1,Z$1,8-$M156)))),DATE($S$1,Z$1,1+7*$D156)-WEEKDAY(DATE($S$1,Z$1,8-$M156))),"")</f>
        <v>45497</v>
      </c>
    </row>
    <row r="157" spans="1:26" ht="15" customHeight="1" x14ac:dyDescent="0.25">
      <c r="A157" s="3">
        <v>770154</v>
      </c>
      <c r="B157" s="3" t="str">
        <f>VLOOKUP($A157,[1]Sheet_One!$B:$W,2,FALSE)</f>
        <v>BURR SCHOOL USDA</v>
      </c>
      <c r="C157" s="1" t="str">
        <f>VLOOKUP($A157,[1]Sheet_One!$B:$W,7,FALSE)</f>
        <v>HARTFORD</v>
      </c>
      <c r="D157" s="10">
        <f>IFERROR(VLOOKUP(A157,[2]Sheet1!$A:$AA,27,FALSE),"")</f>
        <v>3</v>
      </c>
      <c r="F157" s="3" t="str">
        <f>VLOOKUP($A157,[1]Sheet_One!$B:$W,6,FALSE)</f>
        <v>400 WETHERSFIELD AVE</v>
      </c>
      <c r="G157" s="3" t="str">
        <f>VLOOKUP($A157,[1]Sheet_One!$B:$W,7,FALSE)</f>
        <v>HARTFORD</v>
      </c>
      <c r="H157" s="3" t="str">
        <f>VLOOKUP($A157,[1]Sheet_One!$B:$W,8,FALSE)</f>
        <v>CT</v>
      </c>
      <c r="I157" s="3" t="str">
        <f>VLOOKUP($A157,[1]Sheet_One!$B:$W,9,FALSE)</f>
        <v>06114</v>
      </c>
      <c r="K157" s="4">
        <f>IFERROR(VLOOKUP(A157,'Location Substitution table'!B:D,3,FALSE),"")</f>
        <v>261004</v>
      </c>
      <c r="L157" s="9" t="str">
        <f>IFERROR(VLOOKUP($A157,[1]Sheet_One!$B:$W,5,FALSE),"")</f>
        <v>M</v>
      </c>
      <c r="M157" s="9">
        <f>IFERROR(MATCH(L157,{"U","M","T","W","R","F","S"},0),"")</f>
        <v>2</v>
      </c>
      <c r="N157" s="26">
        <f>IFERROR(IF(COUNTIF('Holiday Dates'!$A:$A,DATE($M$1,N$1,1+7*$D157)-WEEKDAY(DATE($M$1,N$1,8-$M157)))&gt;=1,IF($D157&gt;=3,DATE($M$1,N$1,1+7*($D157-1)-WEEKDAY(DATE($M$1,N$1,8-$M157))),DATE($M$1,N$1,1+7*($D157+1)-WEEKDAY(DATE($M$1,N$1,8-$M157)))),DATE($M$1,N$1,1+7*$D157)-WEEKDAY(DATE($M$1,N$1,8-$M157))),"")</f>
        <v>45159</v>
      </c>
      <c r="O157" s="26">
        <f>IFERROR(IF(COUNTIF('Holiday Dates'!$A:$A,DATE($M$1,O$1,1+7*$D157)-WEEKDAY(DATE($M$1,O$1,8-$M157)))&gt;=1,IF($D157&gt;=3,DATE($M$1,O$1,1+7*($D157-1)-WEEKDAY(DATE($M$1,O$1,8-$M157))),DATE($M$1,O$1,1+7*($D157+1)-WEEKDAY(DATE($M$1,O$1,8-$M157)))),DATE($M$1,O$1,1+7*$D157)-WEEKDAY(DATE($M$1,O$1,8-$M157))),"")</f>
        <v>45187</v>
      </c>
      <c r="P157" s="26">
        <f>IFERROR(IF(COUNTIF('Holiday Dates'!$A:$A,DATE($M$1,P$1,1+7*$D157)-WEEKDAY(DATE($M$1,P$1,8-$M157)))&gt;=1,IF($D157&gt;=3,DATE($M$1,P$1,1+7*($D157-1)-WEEKDAY(DATE($M$1,P$1,8-$M157))),DATE($M$1,P$1,1+7*($D157+1)-WEEKDAY(DATE($M$1,P$1,8-$M157)))),DATE($M$1,P$1,1+7*$D157)-WEEKDAY(DATE($M$1,P$1,8-$M157))),"")</f>
        <v>45215</v>
      </c>
      <c r="Q157" s="26">
        <f>IFERROR(IF(COUNTIF('Holiday Dates'!$A:$A,DATE($M$1,Q$1,1+7*$D157)-WEEKDAY(DATE($M$1,Q$1,8-$M157)))&gt;=1,IF($D157&gt;=3,DATE($M$1,Q$1,1+7*($D157-1)-WEEKDAY(DATE($M$1,Q$1,8-$M157))),DATE($M$1,Q$1,1+7*($D157+1)-WEEKDAY(DATE($M$1,Q$1,8-$M157)))),DATE($M$1,Q$1,1+7*$D157)-WEEKDAY(DATE($M$1,Q$1,8-$M157))),"")</f>
        <v>45250</v>
      </c>
      <c r="R157" s="26">
        <f>IFERROR(IF(COUNTIF('Holiday Dates'!$A:$A,DATE($M$1,R$1,1+7*$D157)-WEEKDAY(DATE($M$1,R$1,8-$M157)))&gt;=1,IF($D157&gt;=3,DATE($M$1,R$1,1+7*($D157-1)-WEEKDAY(DATE($M$1,R$1,8-$M157))),DATE($M$1,R$1,1+7*($D157+1)-WEEKDAY(DATE($M$1,R$1,8-$M157)))),DATE($M$1,R$1,1+7*$D157)-WEEKDAY(DATE($M$1,R$1,8-$M157))),"")</f>
        <v>45278</v>
      </c>
      <c r="S157" s="30"/>
      <c r="T157" s="30">
        <f>IFERROR(IF(COUNTIF('Holiday Dates'!$A:$A,DATE($S$1,T$1,1+7*$D157)-WEEKDAY(DATE($S$1,T$1,8-$M157)))&gt;=1,IF($D157&gt;=3,DATE($S$1,T$1,1+7*($D157-1)-WEEKDAY(DATE($S$1,T$1,8-$M157))),DATE($S$1,T$1,1+7*($D157+1)-WEEKDAY(DATE($S$1,T$1,8-$M157)))),DATE($S$1,T$1,1+7*$D157)-WEEKDAY(DATE($S$1,T$1,8-$M157))),"")</f>
        <v>45299</v>
      </c>
      <c r="U157" s="30">
        <f>IFERROR(IF(COUNTIF('Holiday Dates'!$A:$A,DATE($S$1,U$1,1+7*$D157)-WEEKDAY(DATE($S$1,U$1,8-$M157)))&gt;=1,IF($D157&gt;=3,DATE($S$1,U$1,1+7*($D157-1)-WEEKDAY(DATE($S$1,U$1,8-$M157))),DATE($S$1,U$1,1+7*($D157+1)-WEEKDAY(DATE($S$1,U$1,8-$M157)))),DATE($S$1,U$1,1+7*$D157)-WEEKDAY(DATE($S$1,U$1,8-$M157))),"")</f>
        <v>45334</v>
      </c>
      <c r="V157" s="30">
        <f>IFERROR(IF(COUNTIF('Holiday Dates'!$A:$A,DATE($S$1,V$1,1+7*$D157)-WEEKDAY(DATE($S$1,V$1,8-$M157)))&gt;=1,IF($D157&gt;=3,DATE($S$1,V$1,1+7*($D157-1)-WEEKDAY(DATE($S$1,V$1,8-$M157))),DATE($S$1,V$1,1+7*($D157+1)-WEEKDAY(DATE($S$1,V$1,8-$M157)))),DATE($S$1,V$1,1+7*$D157)-WEEKDAY(DATE($S$1,V$1,8-$M157))),"")</f>
        <v>45369</v>
      </c>
      <c r="W157" s="30">
        <f>IFERROR(IF(COUNTIF('Holiday Dates'!$A:$A,DATE($S$1,W$1,1+7*$D157)-WEEKDAY(DATE($S$1,W$1,8-$M157)))&gt;=1,IF($D157&gt;=3,DATE($S$1,W$1,1+7*($D157-1)-WEEKDAY(DATE($S$1,W$1,8-$M157))),DATE($S$1,W$1,1+7*($D157+1)-WEEKDAY(DATE($S$1,W$1,8-$M157)))),DATE($S$1,W$1,1+7*$D157)-WEEKDAY(DATE($S$1,W$1,8-$M157))),"")</f>
        <v>45397</v>
      </c>
      <c r="X157" s="30">
        <f>IFERROR(IF(COUNTIF('Holiday Dates'!$A:$A,DATE($S$1,X$1,1+7*$D157)-WEEKDAY(DATE($S$1,X$1,8-$M157)))&gt;=1,IF($D157&gt;=3,DATE($S$1,X$1,1+7*($D157-1)-WEEKDAY(DATE($S$1,X$1,8-$M157))),DATE($S$1,X$1,1+7*($D157+1)-WEEKDAY(DATE($S$1,X$1,8-$M157)))),DATE($S$1,X$1,1+7*$D157)-WEEKDAY(DATE($S$1,X$1,8-$M157))),"")</f>
        <v>45432</v>
      </c>
      <c r="Y157" s="30">
        <f>IFERROR(IF(COUNTIF('Holiday Dates'!$A:$A,DATE($S$1,Y$1,1+7*$D157)-WEEKDAY(DATE($S$1,Y$1,8-$M157)))&gt;=1,IF($D157&gt;=3,DATE($S$1,Y$1,1+7*($D157-1)-WEEKDAY(DATE($S$1,Y$1,8-$M157))),DATE($S$1,Y$1,1+7*($D157+1)-WEEKDAY(DATE($S$1,Y$1,8-$M157)))),DATE($S$1,Y$1,1+7*$D157)-WEEKDAY(DATE($S$1,Y$1,8-$M157))),"")</f>
        <v>45460</v>
      </c>
      <c r="Z157" s="30">
        <f>IFERROR(IF(COUNTIF('Holiday Dates'!$A:$A,DATE($S$1,Z$1,1+7*$D157)-WEEKDAY(DATE($S$1,Z$1,8-$M157)))&gt;=1,IF($D157&gt;=3,DATE($S$1,Z$1,1+7*($D157-1)-WEEKDAY(DATE($S$1,Z$1,8-$M157))),DATE($S$1,Z$1,1+7*($D157+1)-WEEKDAY(DATE($S$1,Z$1,8-$M157)))),DATE($S$1,Z$1,1+7*$D157)-WEEKDAY(DATE($S$1,Z$1,8-$M157))),"")</f>
        <v>45488</v>
      </c>
    </row>
    <row r="158" spans="1:26" ht="15" customHeight="1" x14ac:dyDescent="0.25">
      <c r="A158" s="3">
        <v>770155</v>
      </c>
      <c r="B158" s="3" t="str">
        <f>VLOOKUP($A158,[1]Sheet_One!$B:$W,2,FALSE)</f>
        <v>CAP REG ED CREC USDA</v>
      </c>
      <c r="C158" s="1" t="str">
        <f>VLOOKUP($A158,[1]Sheet_One!$B:$W,7,FALSE)</f>
        <v>HARTFORD</v>
      </c>
      <c r="D158" s="10">
        <f>IFERROR(VLOOKUP(A158,[2]Sheet1!$A:$AA,27,FALSE),"")</f>
        <v>4</v>
      </c>
      <c r="F158" s="3" t="str">
        <f>VLOOKUP($A158,[1]Sheet_One!$B:$W,6,FALSE)</f>
        <v>111 CHARTER OAK AVE</v>
      </c>
      <c r="G158" s="3" t="str">
        <f>VLOOKUP($A158,[1]Sheet_One!$B:$W,7,FALSE)</f>
        <v>HARTFORD</v>
      </c>
      <c r="H158" s="3" t="str">
        <f>VLOOKUP($A158,[1]Sheet_One!$B:$W,8,FALSE)</f>
        <v>CT</v>
      </c>
      <c r="I158" s="3" t="str">
        <f>VLOOKUP($A158,[1]Sheet_One!$B:$W,9,FALSE)</f>
        <v>06106</v>
      </c>
      <c r="K158" s="4" t="str">
        <f>IFERROR(VLOOKUP(A158,'Location Substitution table'!B:D,3,FALSE),"")</f>
        <v/>
      </c>
      <c r="L158" s="9" t="str">
        <f>IFERROR(VLOOKUP($A158,[1]Sheet_One!$B:$W,5,FALSE),"")</f>
        <v>M</v>
      </c>
      <c r="M158" s="9">
        <f>IFERROR(MATCH(L158,{"U","M","T","W","R","F","S"},0),"")</f>
        <v>2</v>
      </c>
      <c r="N158" s="26">
        <f>IFERROR(IF(COUNTIF('Holiday Dates'!$A:$A,DATE($M$1,N$1,1+7*$D158)-WEEKDAY(DATE($M$1,N$1,8-$M158)))&gt;=1,IF($D158&gt;=3,DATE($M$1,N$1,1+7*($D158-1)-WEEKDAY(DATE($M$1,N$1,8-$M158))),DATE($M$1,N$1,1+7*($D158+1)-WEEKDAY(DATE($M$1,N$1,8-$M158)))),DATE($M$1,N$1,1+7*$D158)-WEEKDAY(DATE($M$1,N$1,8-$M158))),"")</f>
        <v>45166</v>
      </c>
      <c r="O158" s="26">
        <f>IFERROR(IF(COUNTIF('Holiday Dates'!$A:$A,DATE($M$1,O$1,1+7*$D158)-WEEKDAY(DATE($M$1,O$1,8-$M158)))&gt;=1,IF($D158&gt;=3,DATE($M$1,O$1,1+7*($D158-1)-WEEKDAY(DATE($M$1,O$1,8-$M158))),DATE($M$1,O$1,1+7*($D158+1)-WEEKDAY(DATE($M$1,O$1,8-$M158)))),DATE($M$1,O$1,1+7*$D158)-WEEKDAY(DATE($M$1,O$1,8-$M158))),"")</f>
        <v>45187</v>
      </c>
      <c r="P158" s="26">
        <f>IFERROR(IF(COUNTIF('Holiday Dates'!$A:$A,DATE($M$1,P$1,1+7*$D158)-WEEKDAY(DATE($M$1,P$1,8-$M158)))&gt;=1,IF($D158&gt;=3,DATE($M$1,P$1,1+7*($D158-1)-WEEKDAY(DATE($M$1,P$1,8-$M158))),DATE($M$1,P$1,1+7*($D158+1)-WEEKDAY(DATE($M$1,P$1,8-$M158)))),DATE($M$1,P$1,1+7*$D158)-WEEKDAY(DATE($M$1,P$1,8-$M158))),"")</f>
        <v>45222</v>
      </c>
      <c r="Q158" s="26">
        <f>IFERROR(IF(COUNTIF('Holiday Dates'!$A:$A,DATE($M$1,Q$1,1+7*$D158)-WEEKDAY(DATE($M$1,Q$1,8-$M158)))&gt;=1,IF($D158&gt;=3,DATE($M$1,Q$1,1+7*($D158-1)-WEEKDAY(DATE($M$1,Q$1,8-$M158))),DATE($M$1,Q$1,1+7*($D158+1)-WEEKDAY(DATE($M$1,Q$1,8-$M158)))),DATE($M$1,Q$1,1+7*$D158)-WEEKDAY(DATE($M$1,Q$1,8-$M158))),"")</f>
        <v>45257</v>
      </c>
      <c r="R158" s="26">
        <f>IFERROR(IF(COUNTIF('Holiday Dates'!$A:$A,DATE($M$1,R$1,1+7*$D158)-WEEKDAY(DATE($M$1,R$1,8-$M158)))&gt;=1,IF($D158&gt;=3,DATE($M$1,R$1,1+7*($D158-1)-WEEKDAY(DATE($M$1,R$1,8-$M158))),DATE($M$1,R$1,1+7*($D158+1)-WEEKDAY(DATE($M$1,R$1,8-$M158)))),DATE($M$1,R$1,1+7*$D158)-WEEKDAY(DATE($M$1,R$1,8-$M158))),"")</f>
        <v>45278</v>
      </c>
      <c r="S158" s="30"/>
      <c r="T158" s="30">
        <f>IFERROR(IF(COUNTIF('Holiday Dates'!$A:$A,DATE($S$1,T$1,1+7*$D158)-WEEKDAY(DATE($S$1,T$1,8-$M158)))&gt;=1,IF($D158&gt;=3,DATE($S$1,T$1,1+7*($D158-1)-WEEKDAY(DATE($S$1,T$1,8-$M158))),DATE($S$1,T$1,1+7*($D158+1)-WEEKDAY(DATE($S$1,T$1,8-$M158)))),DATE($S$1,T$1,1+7*$D158)-WEEKDAY(DATE($S$1,T$1,8-$M158))),"")</f>
        <v>45313</v>
      </c>
      <c r="U158" s="30">
        <f>IFERROR(IF(COUNTIF('Holiday Dates'!$A:$A,DATE($S$1,U$1,1+7*$D158)-WEEKDAY(DATE($S$1,U$1,8-$M158)))&gt;=1,IF($D158&gt;=3,DATE($S$1,U$1,1+7*($D158-1)-WEEKDAY(DATE($S$1,U$1,8-$M158))),DATE($S$1,U$1,1+7*($D158+1)-WEEKDAY(DATE($S$1,U$1,8-$M158)))),DATE($S$1,U$1,1+7*$D158)-WEEKDAY(DATE($S$1,U$1,8-$M158))),"")</f>
        <v>45348</v>
      </c>
      <c r="V158" s="30">
        <f>IFERROR(IF(COUNTIF('Holiday Dates'!$A:$A,DATE($S$1,V$1,1+7*$D158)-WEEKDAY(DATE($S$1,V$1,8-$M158)))&gt;=1,IF($D158&gt;=3,DATE($S$1,V$1,1+7*($D158-1)-WEEKDAY(DATE($S$1,V$1,8-$M158))),DATE($S$1,V$1,1+7*($D158+1)-WEEKDAY(DATE($S$1,V$1,8-$M158)))),DATE($S$1,V$1,1+7*$D158)-WEEKDAY(DATE($S$1,V$1,8-$M158))),"")</f>
        <v>45376</v>
      </c>
      <c r="W158" s="30">
        <f>IFERROR(IF(COUNTIF('Holiday Dates'!$A:$A,DATE($S$1,W$1,1+7*$D158)-WEEKDAY(DATE($S$1,W$1,8-$M158)))&gt;=1,IF($D158&gt;=3,DATE($S$1,W$1,1+7*($D158-1)-WEEKDAY(DATE($S$1,W$1,8-$M158))),DATE($S$1,W$1,1+7*($D158+1)-WEEKDAY(DATE($S$1,W$1,8-$M158)))),DATE($S$1,W$1,1+7*$D158)-WEEKDAY(DATE($S$1,W$1,8-$M158))),"")</f>
        <v>45404</v>
      </c>
      <c r="X158" s="30">
        <f>IFERROR(IF(COUNTIF('Holiday Dates'!$A:$A,DATE($S$1,X$1,1+7*$D158)-WEEKDAY(DATE($S$1,X$1,8-$M158)))&gt;=1,IF($D158&gt;=3,DATE($S$1,X$1,1+7*($D158-1)-WEEKDAY(DATE($S$1,X$1,8-$M158))),DATE($S$1,X$1,1+7*($D158+1)-WEEKDAY(DATE($S$1,X$1,8-$M158)))),DATE($S$1,X$1,1+7*$D158)-WEEKDAY(DATE($S$1,X$1,8-$M158))),"")</f>
        <v>45432</v>
      </c>
      <c r="Y158" s="30">
        <f>IFERROR(IF(COUNTIF('Holiday Dates'!$A:$A,DATE($S$1,Y$1,1+7*$D158)-WEEKDAY(DATE($S$1,Y$1,8-$M158)))&gt;=1,IF($D158&gt;=3,DATE($S$1,Y$1,1+7*($D158-1)-WEEKDAY(DATE($S$1,Y$1,8-$M158))),DATE($S$1,Y$1,1+7*($D158+1)-WEEKDAY(DATE($S$1,Y$1,8-$M158)))),DATE($S$1,Y$1,1+7*$D158)-WEEKDAY(DATE($S$1,Y$1,8-$M158))),"")</f>
        <v>45467</v>
      </c>
      <c r="Z158" s="30">
        <f>IFERROR(IF(COUNTIF('Holiday Dates'!$A:$A,DATE($S$1,Z$1,1+7*$D158)-WEEKDAY(DATE($S$1,Z$1,8-$M158)))&gt;=1,IF($D158&gt;=3,DATE($S$1,Z$1,1+7*($D158-1)-WEEKDAY(DATE($S$1,Z$1,8-$M158))),DATE($S$1,Z$1,1+7*($D158+1)-WEEKDAY(DATE($S$1,Z$1,8-$M158)))),DATE($S$1,Z$1,1+7*$D158)-WEEKDAY(DATE($S$1,Z$1,8-$M158))),"")</f>
        <v>45495</v>
      </c>
    </row>
    <row r="159" spans="1:26" ht="15" customHeight="1" x14ac:dyDescent="0.25">
      <c r="A159" s="3">
        <v>770156</v>
      </c>
      <c r="B159" s="1" t="s">
        <v>695</v>
      </c>
      <c r="C159" s="1" t="str">
        <f>VLOOKUP($A159,[1]Sheet_One!$B:$W,7,FALSE)</f>
        <v>HARTFORD</v>
      </c>
      <c r="D159" s="10">
        <f>IFERROR(VLOOKUP(A159,[2]Sheet1!$A:$AA,27,FALSE),"")</f>
        <v>2</v>
      </c>
      <c r="E159" s="1"/>
      <c r="F159" s="3" t="str">
        <f>VLOOKUP($A159,[1]Sheet_One!$B:$W,6,FALSE)</f>
        <v>170 HUYSHOPE AVE</v>
      </c>
      <c r="G159" s="3" t="str">
        <f>VLOOKUP($A159,[1]Sheet_One!$B:$W,7,FALSE)</f>
        <v>HARTFORD</v>
      </c>
      <c r="H159" s="3" t="str">
        <f>VLOOKUP($A159,[1]Sheet_One!$B:$W,8,FALSE)</f>
        <v>CT</v>
      </c>
      <c r="I159" s="3" t="str">
        <f>VLOOKUP($A159,[1]Sheet_One!$B:$W,9,FALSE)</f>
        <v>06106</v>
      </c>
      <c r="J159" s="47">
        <f>IFERROR(VLOOKUP(A159,'[3]KPI Trend by Chain - 171 or 173'!$A:$E,5,FALSE),VLOOKUP(A159,'[4]KPI Trend by Chain - 171 '!$A:$E,5,FALSE))</f>
        <v>29.2</v>
      </c>
      <c r="K159" s="4" t="str">
        <f>IFERROR(VLOOKUP(A159,'Location Substitution table'!B:D,3,FALSE),"")</f>
        <v/>
      </c>
      <c r="L159" s="9" t="str">
        <f>IFERROR(VLOOKUP($A159,[1]Sheet_One!$B:$W,5,FALSE),"")</f>
        <v>F</v>
      </c>
      <c r="M159" s="9">
        <f>IFERROR(MATCH(L159,{"U","M","T","W","R","F","S"},0),"")</f>
        <v>6</v>
      </c>
      <c r="N159" s="26">
        <f>IFERROR(IF(COUNTIF('Holiday Dates'!$A:$A,DATE($M$1,N$1,1+7*$D159)-WEEKDAY(DATE($M$1,N$1,8-$M159)))&gt;=1,IF($D159&gt;=3,DATE($M$1,N$1,1+7*($D159-1)-WEEKDAY(DATE($M$1,N$1,8-$M159))),DATE($M$1,N$1,1+7*($D159+1)-WEEKDAY(DATE($M$1,N$1,8-$M159)))),DATE($M$1,N$1,1+7*$D159)-WEEKDAY(DATE($M$1,N$1,8-$M159))),"")</f>
        <v>45149</v>
      </c>
      <c r="O159" s="26">
        <f>IFERROR(IF(COUNTIF('Holiday Dates'!$A:$A,DATE($M$1,O$1,1+7*$D159)-WEEKDAY(DATE($M$1,O$1,8-$M159)))&gt;=1,IF($D159&gt;=3,DATE($M$1,O$1,1+7*($D159-1)-WEEKDAY(DATE($M$1,O$1,8-$M159))),DATE($M$1,O$1,1+7*($D159+1)-WEEKDAY(DATE($M$1,O$1,8-$M159)))),DATE($M$1,O$1,1+7*$D159)-WEEKDAY(DATE($M$1,O$1,8-$M159))),"")</f>
        <v>45177</v>
      </c>
      <c r="P159" s="26">
        <f>IFERROR(IF(COUNTIF('Holiday Dates'!$A:$A,DATE($M$1,P$1,1+7*$D159)-WEEKDAY(DATE($M$1,P$1,8-$M159)))&gt;=1,IF($D159&gt;=3,DATE($M$1,P$1,1+7*($D159-1)-WEEKDAY(DATE($M$1,P$1,8-$M159))),DATE($M$1,P$1,1+7*($D159+1)-WEEKDAY(DATE($M$1,P$1,8-$M159)))),DATE($M$1,P$1,1+7*$D159)-WEEKDAY(DATE($M$1,P$1,8-$M159))),"")</f>
        <v>45212</v>
      </c>
      <c r="Q159" s="26">
        <f>IFERROR(IF(COUNTIF('Holiday Dates'!$A:$A,DATE($M$1,Q$1,1+7*$D159)-WEEKDAY(DATE($M$1,Q$1,8-$M159)))&gt;=1,IF($D159&gt;=3,DATE($M$1,Q$1,1+7*($D159-1)-WEEKDAY(DATE($M$1,Q$1,8-$M159))),DATE($M$1,Q$1,1+7*($D159+1)-WEEKDAY(DATE($M$1,Q$1,8-$M159)))),DATE($M$1,Q$1,1+7*$D159)-WEEKDAY(DATE($M$1,Q$1,8-$M159))),"")</f>
        <v>45247</v>
      </c>
      <c r="R159" s="26">
        <f>IFERROR(IF(COUNTIF('Holiday Dates'!$A:$A,DATE($M$1,R$1,1+7*$D159)-WEEKDAY(DATE($M$1,R$1,8-$M159)))&gt;=1,IF($D159&gt;=3,DATE($M$1,R$1,1+7*($D159-1)-WEEKDAY(DATE($M$1,R$1,8-$M159))),DATE($M$1,R$1,1+7*($D159+1)-WEEKDAY(DATE($M$1,R$1,8-$M159)))),DATE($M$1,R$1,1+7*$D159)-WEEKDAY(DATE($M$1,R$1,8-$M159))),"")</f>
        <v>45268</v>
      </c>
      <c r="S159" s="30"/>
      <c r="T159" s="30">
        <f>IFERROR(IF(COUNTIF('Holiday Dates'!$A:$A,DATE($S$1,T$1,1+7*$D159)-WEEKDAY(DATE($S$1,T$1,8-$M159)))&gt;=1,IF($D159&gt;=3,DATE($S$1,T$1,1+7*($D159-1)-WEEKDAY(DATE($S$1,T$1,8-$M159))),DATE($S$1,T$1,1+7*($D159+1)-WEEKDAY(DATE($S$1,T$1,8-$M159)))),DATE($S$1,T$1,1+7*$D159)-WEEKDAY(DATE($S$1,T$1,8-$M159))),"")</f>
        <v>45303</v>
      </c>
      <c r="U159" s="30">
        <f>IFERROR(IF(COUNTIF('Holiday Dates'!$A:$A,DATE($S$1,U$1,1+7*$D159)-WEEKDAY(DATE($S$1,U$1,8-$M159)))&gt;=1,IF($D159&gt;=3,DATE($S$1,U$1,1+7*($D159-1)-WEEKDAY(DATE($S$1,U$1,8-$M159))),DATE($S$1,U$1,1+7*($D159+1)-WEEKDAY(DATE($S$1,U$1,8-$M159)))),DATE($S$1,U$1,1+7*$D159)-WEEKDAY(DATE($S$1,U$1,8-$M159))),"")</f>
        <v>45331</v>
      </c>
      <c r="V159" s="30">
        <f>IFERROR(IF(COUNTIF('Holiday Dates'!$A:$A,DATE($S$1,V$1,1+7*$D159)-WEEKDAY(DATE($S$1,V$1,8-$M159)))&gt;=1,IF($D159&gt;=3,DATE($S$1,V$1,1+7*($D159-1)-WEEKDAY(DATE($S$1,V$1,8-$M159))),DATE($S$1,V$1,1+7*($D159+1)-WEEKDAY(DATE($S$1,V$1,8-$M159)))),DATE($S$1,V$1,1+7*$D159)-WEEKDAY(DATE($S$1,V$1,8-$M159))),"")</f>
        <v>45359</v>
      </c>
      <c r="W159" s="30">
        <f>IFERROR(IF(COUNTIF('Holiday Dates'!$A:$A,DATE($S$1,W$1,1+7*$D159)-WEEKDAY(DATE($S$1,W$1,8-$M159)))&gt;=1,IF($D159&gt;=3,DATE($S$1,W$1,1+7*($D159-1)-WEEKDAY(DATE($S$1,W$1,8-$M159))),DATE($S$1,W$1,1+7*($D159+1)-WEEKDAY(DATE($S$1,W$1,8-$M159)))),DATE($S$1,W$1,1+7*$D159)-WEEKDAY(DATE($S$1,W$1,8-$M159))),"")</f>
        <v>45401</v>
      </c>
      <c r="X159" s="30">
        <f>IFERROR(IF(COUNTIF('Holiday Dates'!$A:$A,DATE($S$1,X$1,1+7*$D159)-WEEKDAY(DATE($S$1,X$1,8-$M159)))&gt;=1,IF($D159&gt;=3,DATE($S$1,X$1,1+7*($D159-1)-WEEKDAY(DATE($S$1,X$1,8-$M159))),DATE($S$1,X$1,1+7*($D159+1)-WEEKDAY(DATE($S$1,X$1,8-$M159)))),DATE($S$1,X$1,1+7*$D159)-WEEKDAY(DATE($S$1,X$1,8-$M159))),"")</f>
        <v>45422</v>
      </c>
      <c r="Y159" s="30">
        <f>IFERROR(IF(COUNTIF('Holiday Dates'!$A:$A,DATE($S$1,Y$1,1+7*$D159)-WEEKDAY(DATE($S$1,Y$1,8-$M159)))&gt;=1,IF($D159&gt;=3,DATE($S$1,Y$1,1+7*($D159-1)-WEEKDAY(DATE($S$1,Y$1,8-$M159))),DATE($S$1,Y$1,1+7*($D159+1)-WEEKDAY(DATE($S$1,Y$1,8-$M159)))),DATE($S$1,Y$1,1+7*$D159)-WEEKDAY(DATE($S$1,Y$1,8-$M159))),"")</f>
        <v>45457</v>
      </c>
      <c r="Z159" s="30">
        <f>IFERROR(IF(COUNTIF('Holiday Dates'!$A:$A,DATE($S$1,Z$1,1+7*$D159)-WEEKDAY(DATE($S$1,Z$1,8-$M159)))&gt;=1,IF($D159&gt;=3,DATE($S$1,Z$1,1+7*($D159-1)-WEEKDAY(DATE($S$1,Z$1,8-$M159))),DATE($S$1,Z$1,1+7*($D159+1)-WEEKDAY(DATE($S$1,Z$1,8-$M159)))),DATE($S$1,Z$1,1+7*$D159)-WEEKDAY(DATE($S$1,Z$1,8-$M159))),"")</f>
        <v>45485</v>
      </c>
    </row>
    <row r="160" spans="1:26" ht="15" customHeight="1" x14ac:dyDescent="0.25">
      <c r="A160" s="3">
        <v>770157</v>
      </c>
      <c r="B160" s="1" t="s">
        <v>696</v>
      </c>
      <c r="C160" s="1" t="str">
        <f>VLOOKUP($A160,[1]Sheet_One!$B:$W,7,FALSE)</f>
        <v>HARTFORD</v>
      </c>
      <c r="D160" s="10">
        <f>IFERROR(VLOOKUP(A160,[2]Sheet1!$A:$AA,27,FALSE),"")</f>
        <v>1</v>
      </c>
      <c r="E160" s="1"/>
      <c r="F160" s="3" t="str">
        <f>VLOOKUP($A160,[1]Sheet_One!$B:$W,6,FALSE)</f>
        <v>270 MURPHY RD</v>
      </c>
      <c r="G160" s="3" t="str">
        <f>VLOOKUP($A160,[1]Sheet_One!$B:$W,7,FALSE)</f>
        <v>HARTFORD</v>
      </c>
      <c r="H160" s="3" t="str">
        <f>VLOOKUP($A160,[1]Sheet_One!$B:$W,8,FALSE)</f>
        <v>CT</v>
      </c>
      <c r="I160" s="3" t="str">
        <f>VLOOKUP($A160,[1]Sheet_One!$B:$W,9,FALSE)</f>
        <v>06114</v>
      </c>
      <c r="J160" s="47">
        <f>IFERROR(VLOOKUP(A160,'[3]KPI Trend by Chain - 171 or 173'!$A:$E,5,FALSE),VLOOKUP(A160,'[4]KPI Trend by Chain - 171 '!$A:$E,5,FALSE))</f>
        <v>290</v>
      </c>
      <c r="K160" s="4">
        <f>IFERROR(VLOOKUP(A160,'Location Substitution table'!B:D,3,FALSE),"")</f>
        <v>260975</v>
      </c>
      <c r="L160" s="9" t="str">
        <f>IFERROR(VLOOKUP($A160,[1]Sheet_One!$B:$W,5,FALSE),"")</f>
        <v>W</v>
      </c>
      <c r="M160" s="9">
        <f>IFERROR(MATCH(L160,{"U","M","T","W","R","F","S"},0),"")</f>
        <v>4</v>
      </c>
      <c r="N160" s="26">
        <f>IFERROR(IF(COUNTIF('Holiday Dates'!$A:$A,DATE($M$1,N$1,1+7*$D160)-WEEKDAY(DATE($M$1,N$1,8-$M160)))&gt;=1,IF($D160&gt;=3,DATE($M$1,N$1,1+7*($D160-1)-WEEKDAY(DATE($M$1,N$1,8-$M160))),DATE($M$1,N$1,1+7*($D160+1)-WEEKDAY(DATE($M$1,N$1,8-$M160)))),DATE($M$1,N$1,1+7*$D160)-WEEKDAY(DATE($M$1,N$1,8-$M160))),"")</f>
        <v>45140</v>
      </c>
      <c r="O160" s="26">
        <f>IFERROR(IF(COUNTIF('Holiday Dates'!$A:$A,DATE($M$1,O$1,1+7*$D160)-WEEKDAY(DATE($M$1,O$1,8-$M160)))&gt;=1,IF($D160&gt;=3,DATE($M$1,O$1,1+7*($D160-1)-WEEKDAY(DATE($M$1,O$1,8-$M160))),DATE($M$1,O$1,1+7*($D160+1)-WEEKDAY(DATE($M$1,O$1,8-$M160)))),DATE($M$1,O$1,1+7*$D160)-WEEKDAY(DATE($M$1,O$1,8-$M160))),"")</f>
        <v>45175</v>
      </c>
      <c r="P160" s="26">
        <f>IFERROR(IF(COUNTIF('Holiday Dates'!$A:$A,DATE($M$1,P$1,1+7*$D160)-WEEKDAY(DATE($M$1,P$1,8-$M160)))&gt;=1,IF($D160&gt;=3,DATE($M$1,P$1,1+7*($D160-1)-WEEKDAY(DATE($M$1,P$1,8-$M160))),DATE($M$1,P$1,1+7*($D160+1)-WEEKDAY(DATE($M$1,P$1,8-$M160)))),DATE($M$1,P$1,1+7*$D160)-WEEKDAY(DATE($M$1,P$1,8-$M160))),"")</f>
        <v>45203</v>
      </c>
      <c r="Q160" s="26">
        <f>IFERROR(IF(COUNTIF('Holiday Dates'!$A:$A,DATE($M$1,Q$1,1+7*$D160)-WEEKDAY(DATE($M$1,Q$1,8-$M160)))&gt;=1,IF($D160&gt;=3,DATE($M$1,Q$1,1+7*($D160-1)-WEEKDAY(DATE($M$1,Q$1,8-$M160))),DATE($M$1,Q$1,1+7*($D160+1)-WEEKDAY(DATE($M$1,Q$1,8-$M160)))),DATE($M$1,Q$1,1+7*$D160)-WEEKDAY(DATE($M$1,Q$1,8-$M160))),"")</f>
        <v>45231</v>
      </c>
      <c r="R160" s="26">
        <f>IFERROR(IF(COUNTIF('Holiday Dates'!$A:$A,DATE($M$1,R$1,1+7*$D160)-WEEKDAY(DATE($M$1,R$1,8-$M160)))&gt;=1,IF($D160&gt;=3,DATE($M$1,R$1,1+7*($D160-1)-WEEKDAY(DATE($M$1,R$1,8-$M160))),DATE($M$1,R$1,1+7*($D160+1)-WEEKDAY(DATE($M$1,R$1,8-$M160)))),DATE($M$1,R$1,1+7*$D160)-WEEKDAY(DATE($M$1,R$1,8-$M160))),"")</f>
        <v>45266</v>
      </c>
      <c r="S160" s="30"/>
      <c r="T160" s="30">
        <f>IFERROR(IF(COUNTIF('Holiday Dates'!$A:$A,DATE($S$1,T$1,1+7*$D160)-WEEKDAY(DATE($S$1,T$1,8-$M160)))&gt;=1,IF($D160&gt;=3,DATE($S$1,T$1,1+7*($D160-1)-WEEKDAY(DATE($S$1,T$1,8-$M160))),DATE($S$1,T$1,1+7*($D160+1)-WEEKDAY(DATE($S$1,T$1,8-$M160)))),DATE($S$1,T$1,1+7*$D160)-WEEKDAY(DATE($S$1,T$1,8-$M160))),"")</f>
        <v>45294</v>
      </c>
      <c r="U160" s="30">
        <f>IFERROR(IF(COUNTIF('Holiday Dates'!$A:$A,DATE($S$1,U$1,1+7*$D160)-WEEKDAY(DATE($S$1,U$1,8-$M160)))&gt;=1,IF($D160&gt;=3,DATE($S$1,U$1,1+7*($D160-1)-WEEKDAY(DATE($S$1,U$1,8-$M160))),DATE($S$1,U$1,1+7*($D160+1)-WEEKDAY(DATE($S$1,U$1,8-$M160)))),DATE($S$1,U$1,1+7*$D160)-WEEKDAY(DATE($S$1,U$1,8-$M160))),"")</f>
        <v>45329</v>
      </c>
      <c r="V160" s="30">
        <f>IFERROR(IF(COUNTIF('Holiday Dates'!$A:$A,DATE($S$1,V$1,1+7*$D160)-WEEKDAY(DATE($S$1,V$1,8-$M160)))&gt;=1,IF($D160&gt;=3,DATE($S$1,V$1,1+7*($D160-1)-WEEKDAY(DATE($S$1,V$1,8-$M160))),DATE($S$1,V$1,1+7*($D160+1)-WEEKDAY(DATE($S$1,V$1,8-$M160)))),DATE($S$1,V$1,1+7*$D160)-WEEKDAY(DATE($S$1,V$1,8-$M160))),"")</f>
        <v>45357</v>
      </c>
      <c r="W160" s="30">
        <f>IFERROR(IF(COUNTIF('Holiday Dates'!$A:$A,DATE($S$1,W$1,1+7*$D160)-WEEKDAY(DATE($S$1,W$1,8-$M160)))&gt;=1,IF($D160&gt;=3,DATE($S$1,W$1,1+7*($D160-1)-WEEKDAY(DATE($S$1,W$1,8-$M160))),DATE($S$1,W$1,1+7*($D160+1)-WEEKDAY(DATE($S$1,W$1,8-$M160)))),DATE($S$1,W$1,1+7*$D160)-WEEKDAY(DATE($S$1,W$1,8-$M160))),"")</f>
        <v>45385</v>
      </c>
      <c r="X160" s="30">
        <f>IFERROR(IF(COUNTIF('Holiday Dates'!$A:$A,DATE($S$1,X$1,1+7*$D160)-WEEKDAY(DATE($S$1,X$1,8-$M160)))&gt;=1,IF($D160&gt;=3,DATE($S$1,X$1,1+7*($D160-1)-WEEKDAY(DATE($S$1,X$1,8-$M160))),DATE($S$1,X$1,1+7*($D160+1)-WEEKDAY(DATE($S$1,X$1,8-$M160)))),DATE($S$1,X$1,1+7*$D160)-WEEKDAY(DATE($S$1,X$1,8-$M160))),"")</f>
        <v>45413</v>
      </c>
      <c r="Y160" s="30">
        <f>IFERROR(IF(COUNTIF('Holiday Dates'!$A:$A,DATE($S$1,Y$1,1+7*$D160)-WEEKDAY(DATE($S$1,Y$1,8-$M160)))&gt;=1,IF($D160&gt;=3,DATE($S$1,Y$1,1+7*($D160-1)-WEEKDAY(DATE($S$1,Y$1,8-$M160))),DATE($S$1,Y$1,1+7*($D160+1)-WEEKDAY(DATE($S$1,Y$1,8-$M160)))),DATE($S$1,Y$1,1+7*$D160)-WEEKDAY(DATE($S$1,Y$1,8-$M160))),"")</f>
        <v>45448</v>
      </c>
      <c r="Z160" s="30">
        <f>IFERROR(IF(COUNTIF('Holiday Dates'!$A:$A,DATE($S$1,Z$1,1+7*$D160)-WEEKDAY(DATE($S$1,Z$1,8-$M160)))&gt;=1,IF($D160&gt;=3,DATE($S$1,Z$1,1+7*($D160-1)-WEEKDAY(DATE($S$1,Z$1,8-$M160))),DATE($S$1,Z$1,1+7*($D160+1)-WEEKDAY(DATE($S$1,Z$1,8-$M160)))),DATE($S$1,Z$1,1+7*$D160)-WEEKDAY(DATE($S$1,Z$1,8-$M160))),"")</f>
        <v>45476</v>
      </c>
    </row>
    <row r="161" spans="1:26" ht="15" customHeight="1" x14ac:dyDescent="0.25">
      <c r="A161" s="3">
        <v>770158</v>
      </c>
      <c r="B161" s="3" t="str">
        <f>VLOOKUP($A161,[1]Sheet_One!$B:$W,2,FALSE)</f>
        <v>HARTFORD HOSP FOOD USDA</v>
      </c>
      <c r="C161" s="1" t="str">
        <f>VLOOKUP($A161,[1]Sheet_One!$B:$W,7,FALSE)</f>
        <v>HARTFORD</v>
      </c>
      <c r="D161" s="10">
        <f>IFERROR(VLOOKUP(A161,[2]Sheet1!$A:$AA,27,FALSE),"")</f>
        <v>3</v>
      </c>
      <c r="F161" s="3" t="str">
        <f>VLOOKUP($A161,[1]Sheet_One!$B:$W,6,FALSE)</f>
        <v>75 JEFFERSON ST</v>
      </c>
      <c r="G161" s="3" t="str">
        <f>VLOOKUP($A161,[1]Sheet_One!$B:$W,7,FALSE)</f>
        <v>HARTFORD</v>
      </c>
      <c r="H161" s="3" t="str">
        <f>VLOOKUP($A161,[1]Sheet_One!$B:$W,8,FALSE)</f>
        <v>CT</v>
      </c>
      <c r="I161" s="3" t="str">
        <f>VLOOKUP($A161,[1]Sheet_One!$B:$W,9,FALSE)</f>
        <v>06106</v>
      </c>
      <c r="K161" s="4" t="str">
        <f>IFERROR(VLOOKUP(A161,'Location Substitution table'!B:D,3,FALSE),"")</f>
        <v/>
      </c>
      <c r="L161" s="9" t="str">
        <f>IFERROR(VLOOKUP($A161,[1]Sheet_One!$B:$W,5,FALSE),"")</f>
        <v>M</v>
      </c>
      <c r="M161" s="9">
        <f>IFERROR(MATCH(L161,{"U","M","T","W","R","F","S"},0),"")</f>
        <v>2</v>
      </c>
      <c r="N161" s="26">
        <f>IFERROR(IF(COUNTIF('Holiday Dates'!$A:$A,DATE($M$1,N$1,1+7*$D161)-WEEKDAY(DATE($M$1,N$1,8-$M161)))&gt;=1,IF($D161&gt;=3,DATE($M$1,N$1,1+7*($D161-1)-WEEKDAY(DATE($M$1,N$1,8-$M161))),DATE($M$1,N$1,1+7*($D161+1)-WEEKDAY(DATE($M$1,N$1,8-$M161)))),DATE($M$1,N$1,1+7*$D161)-WEEKDAY(DATE($M$1,N$1,8-$M161))),"")</f>
        <v>45159</v>
      </c>
      <c r="O161" s="26">
        <f>IFERROR(IF(COUNTIF('Holiday Dates'!$A:$A,DATE($M$1,O$1,1+7*$D161)-WEEKDAY(DATE($M$1,O$1,8-$M161)))&gt;=1,IF($D161&gt;=3,DATE($M$1,O$1,1+7*($D161-1)-WEEKDAY(DATE($M$1,O$1,8-$M161))),DATE($M$1,O$1,1+7*($D161+1)-WEEKDAY(DATE($M$1,O$1,8-$M161)))),DATE($M$1,O$1,1+7*$D161)-WEEKDAY(DATE($M$1,O$1,8-$M161))),"")</f>
        <v>45187</v>
      </c>
      <c r="P161" s="26">
        <f>IFERROR(IF(COUNTIF('Holiday Dates'!$A:$A,DATE($M$1,P$1,1+7*$D161)-WEEKDAY(DATE($M$1,P$1,8-$M161)))&gt;=1,IF($D161&gt;=3,DATE($M$1,P$1,1+7*($D161-1)-WEEKDAY(DATE($M$1,P$1,8-$M161))),DATE($M$1,P$1,1+7*($D161+1)-WEEKDAY(DATE($M$1,P$1,8-$M161)))),DATE($M$1,P$1,1+7*$D161)-WEEKDAY(DATE($M$1,P$1,8-$M161))),"")</f>
        <v>45215</v>
      </c>
      <c r="Q161" s="26">
        <f>IFERROR(IF(COUNTIF('Holiday Dates'!$A:$A,DATE($M$1,Q$1,1+7*$D161)-WEEKDAY(DATE($M$1,Q$1,8-$M161)))&gt;=1,IF($D161&gt;=3,DATE($M$1,Q$1,1+7*($D161-1)-WEEKDAY(DATE($M$1,Q$1,8-$M161))),DATE($M$1,Q$1,1+7*($D161+1)-WEEKDAY(DATE($M$1,Q$1,8-$M161)))),DATE($M$1,Q$1,1+7*$D161)-WEEKDAY(DATE($M$1,Q$1,8-$M161))),"")</f>
        <v>45250</v>
      </c>
      <c r="R161" s="26">
        <f>IFERROR(IF(COUNTIF('Holiday Dates'!$A:$A,DATE($M$1,R$1,1+7*$D161)-WEEKDAY(DATE($M$1,R$1,8-$M161)))&gt;=1,IF($D161&gt;=3,DATE($M$1,R$1,1+7*($D161-1)-WEEKDAY(DATE($M$1,R$1,8-$M161))),DATE($M$1,R$1,1+7*($D161+1)-WEEKDAY(DATE($M$1,R$1,8-$M161)))),DATE($M$1,R$1,1+7*$D161)-WEEKDAY(DATE($M$1,R$1,8-$M161))),"")</f>
        <v>45278</v>
      </c>
      <c r="S161" s="30"/>
      <c r="T161" s="30">
        <f>IFERROR(IF(COUNTIF('Holiday Dates'!$A:$A,DATE($S$1,T$1,1+7*$D161)-WEEKDAY(DATE($S$1,T$1,8-$M161)))&gt;=1,IF($D161&gt;=3,DATE($S$1,T$1,1+7*($D161-1)-WEEKDAY(DATE($S$1,T$1,8-$M161))),DATE($S$1,T$1,1+7*($D161+1)-WEEKDAY(DATE($S$1,T$1,8-$M161)))),DATE($S$1,T$1,1+7*$D161)-WEEKDAY(DATE($S$1,T$1,8-$M161))),"")</f>
        <v>45299</v>
      </c>
      <c r="U161" s="30">
        <f>IFERROR(IF(COUNTIF('Holiday Dates'!$A:$A,DATE($S$1,U$1,1+7*$D161)-WEEKDAY(DATE($S$1,U$1,8-$M161)))&gt;=1,IF($D161&gt;=3,DATE($S$1,U$1,1+7*($D161-1)-WEEKDAY(DATE($S$1,U$1,8-$M161))),DATE($S$1,U$1,1+7*($D161+1)-WEEKDAY(DATE($S$1,U$1,8-$M161)))),DATE($S$1,U$1,1+7*$D161)-WEEKDAY(DATE($S$1,U$1,8-$M161))),"")</f>
        <v>45334</v>
      </c>
      <c r="V161" s="30">
        <f>IFERROR(IF(COUNTIF('Holiday Dates'!$A:$A,DATE($S$1,V$1,1+7*$D161)-WEEKDAY(DATE($S$1,V$1,8-$M161)))&gt;=1,IF($D161&gt;=3,DATE($S$1,V$1,1+7*($D161-1)-WEEKDAY(DATE($S$1,V$1,8-$M161))),DATE($S$1,V$1,1+7*($D161+1)-WEEKDAY(DATE($S$1,V$1,8-$M161)))),DATE($S$1,V$1,1+7*$D161)-WEEKDAY(DATE($S$1,V$1,8-$M161))),"")</f>
        <v>45369</v>
      </c>
      <c r="W161" s="30">
        <f>IFERROR(IF(COUNTIF('Holiday Dates'!$A:$A,DATE($S$1,W$1,1+7*$D161)-WEEKDAY(DATE($S$1,W$1,8-$M161)))&gt;=1,IF($D161&gt;=3,DATE($S$1,W$1,1+7*($D161-1)-WEEKDAY(DATE($S$1,W$1,8-$M161))),DATE($S$1,W$1,1+7*($D161+1)-WEEKDAY(DATE($S$1,W$1,8-$M161)))),DATE($S$1,W$1,1+7*$D161)-WEEKDAY(DATE($S$1,W$1,8-$M161))),"")</f>
        <v>45397</v>
      </c>
      <c r="X161" s="30">
        <f>IFERROR(IF(COUNTIF('Holiday Dates'!$A:$A,DATE($S$1,X$1,1+7*$D161)-WEEKDAY(DATE($S$1,X$1,8-$M161)))&gt;=1,IF($D161&gt;=3,DATE($S$1,X$1,1+7*($D161-1)-WEEKDAY(DATE($S$1,X$1,8-$M161))),DATE($S$1,X$1,1+7*($D161+1)-WEEKDAY(DATE($S$1,X$1,8-$M161)))),DATE($S$1,X$1,1+7*$D161)-WEEKDAY(DATE($S$1,X$1,8-$M161))),"")</f>
        <v>45432</v>
      </c>
      <c r="Y161" s="30">
        <f>IFERROR(IF(COUNTIF('Holiday Dates'!$A:$A,DATE($S$1,Y$1,1+7*$D161)-WEEKDAY(DATE($S$1,Y$1,8-$M161)))&gt;=1,IF($D161&gt;=3,DATE($S$1,Y$1,1+7*($D161-1)-WEEKDAY(DATE($S$1,Y$1,8-$M161))),DATE($S$1,Y$1,1+7*($D161+1)-WEEKDAY(DATE($S$1,Y$1,8-$M161)))),DATE($S$1,Y$1,1+7*$D161)-WEEKDAY(DATE($S$1,Y$1,8-$M161))),"")</f>
        <v>45460</v>
      </c>
      <c r="Z161" s="30">
        <f>IFERROR(IF(COUNTIF('Holiday Dates'!$A:$A,DATE($S$1,Z$1,1+7*$D161)-WEEKDAY(DATE($S$1,Z$1,8-$M161)))&gt;=1,IF($D161&gt;=3,DATE($S$1,Z$1,1+7*($D161-1)-WEEKDAY(DATE($S$1,Z$1,8-$M161))),DATE($S$1,Z$1,1+7*($D161+1)-WEEKDAY(DATE($S$1,Z$1,8-$M161)))),DATE($S$1,Z$1,1+7*$D161)-WEEKDAY(DATE($S$1,Z$1,8-$M161))),"")</f>
        <v>45488</v>
      </c>
    </row>
    <row r="162" spans="1:26" ht="15" customHeight="1" x14ac:dyDescent="0.25">
      <c r="A162" s="3">
        <v>770159</v>
      </c>
      <c r="B162" s="3" t="str">
        <f>VLOOKUP($A162,[1]Sheet_One!$B:$W,2,FALSE)</f>
        <v>HARTFORD PUB HI SCH USDA</v>
      </c>
      <c r="C162" s="1" t="str">
        <f>VLOOKUP($A162,[1]Sheet_One!$B:$W,7,FALSE)</f>
        <v>HARTFORD</v>
      </c>
      <c r="D162" s="10">
        <f>IFERROR(VLOOKUP(A162,[2]Sheet1!$A:$AA,27,FALSE),"")</f>
        <v>4</v>
      </c>
      <c r="F162" s="3" t="str">
        <f>VLOOKUP($A162,[1]Sheet_One!$B:$W,6,FALSE)</f>
        <v>55 FOREST ST</v>
      </c>
      <c r="G162" s="3" t="str">
        <f>VLOOKUP($A162,[1]Sheet_One!$B:$W,7,FALSE)</f>
        <v>HARTFORD</v>
      </c>
      <c r="H162" s="3" t="str">
        <f>VLOOKUP($A162,[1]Sheet_One!$B:$W,8,FALSE)</f>
        <v>CT</v>
      </c>
      <c r="I162" s="3" t="str">
        <f>VLOOKUP($A162,[1]Sheet_One!$B:$W,9,FALSE)</f>
        <v>06105</v>
      </c>
      <c r="K162" s="4">
        <f>IFERROR(VLOOKUP(A162,'Location Substitution table'!B:D,3,FALSE),"")</f>
        <v>260977</v>
      </c>
      <c r="L162" s="9" t="str">
        <f>IFERROR(VLOOKUP($A162,[1]Sheet_One!$B:$W,5,FALSE),"")</f>
        <v>W</v>
      </c>
      <c r="M162" s="9">
        <f>IFERROR(MATCH(L162,{"U","M","T","W","R","F","S"},0),"")</f>
        <v>4</v>
      </c>
      <c r="N162" s="26">
        <f>IFERROR(IF(COUNTIF('Holiday Dates'!$A:$A,DATE($M$1,N$1,1+7*$D162)-WEEKDAY(DATE($M$1,N$1,8-$M162)))&gt;=1,IF($D162&gt;=3,DATE($M$1,N$1,1+7*($D162-1)-WEEKDAY(DATE($M$1,N$1,8-$M162))),DATE($M$1,N$1,1+7*($D162+1)-WEEKDAY(DATE($M$1,N$1,8-$M162)))),DATE($M$1,N$1,1+7*$D162)-WEEKDAY(DATE($M$1,N$1,8-$M162))),"")</f>
        <v>45161</v>
      </c>
      <c r="O162" s="26">
        <f>IFERROR(IF(COUNTIF('Holiday Dates'!$A:$A,DATE($M$1,O$1,1+7*$D162)-WEEKDAY(DATE($M$1,O$1,8-$M162)))&gt;=1,IF($D162&gt;=3,DATE($M$1,O$1,1+7*($D162-1)-WEEKDAY(DATE($M$1,O$1,8-$M162))),DATE($M$1,O$1,1+7*($D162+1)-WEEKDAY(DATE($M$1,O$1,8-$M162)))),DATE($M$1,O$1,1+7*$D162)-WEEKDAY(DATE($M$1,O$1,8-$M162))),"")</f>
        <v>45196</v>
      </c>
      <c r="P162" s="26">
        <f>IFERROR(IF(COUNTIF('Holiday Dates'!$A:$A,DATE($M$1,P$1,1+7*$D162)-WEEKDAY(DATE($M$1,P$1,8-$M162)))&gt;=1,IF($D162&gt;=3,DATE($M$1,P$1,1+7*($D162-1)-WEEKDAY(DATE($M$1,P$1,8-$M162))),DATE($M$1,P$1,1+7*($D162+1)-WEEKDAY(DATE($M$1,P$1,8-$M162)))),DATE($M$1,P$1,1+7*$D162)-WEEKDAY(DATE($M$1,P$1,8-$M162))),"")</f>
        <v>45224</v>
      </c>
      <c r="Q162" s="26">
        <f>IFERROR(IF(COUNTIF('Holiday Dates'!$A:$A,DATE($M$1,Q$1,1+7*$D162)-WEEKDAY(DATE($M$1,Q$1,8-$M162)))&gt;=1,IF($D162&gt;=3,DATE($M$1,Q$1,1+7*($D162-1)-WEEKDAY(DATE($M$1,Q$1,8-$M162))),DATE($M$1,Q$1,1+7*($D162+1)-WEEKDAY(DATE($M$1,Q$1,8-$M162)))),DATE($M$1,Q$1,1+7*$D162)-WEEKDAY(DATE($M$1,Q$1,8-$M162))),"")</f>
        <v>45245</v>
      </c>
      <c r="R162" s="26">
        <f>IFERROR(IF(COUNTIF('Holiday Dates'!$A:$A,DATE($M$1,R$1,1+7*$D162)-WEEKDAY(DATE($M$1,R$1,8-$M162)))&gt;=1,IF($D162&gt;=3,DATE($M$1,R$1,1+7*($D162-1)-WEEKDAY(DATE($M$1,R$1,8-$M162))),DATE($M$1,R$1,1+7*($D162+1)-WEEKDAY(DATE($M$1,R$1,8-$M162)))),DATE($M$1,R$1,1+7*$D162)-WEEKDAY(DATE($M$1,R$1,8-$M162))),"")</f>
        <v>45280</v>
      </c>
      <c r="S162" s="30"/>
      <c r="T162" s="30">
        <f>IFERROR(IF(COUNTIF('Holiday Dates'!$A:$A,DATE($S$1,T$1,1+7*$D162)-WEEKDAY(DATE($S$1,T$1,8-$M162)))&gt;=1,IF($D162&gt;=3,DATE($S$1,T$1,1+7*($D162-1)-WEEKDAY(DATE($S$1,T$1,8-$M162))),DATE($S$1,T$1,1+7*($D162+1)-WEEKDAY(DATE($S$1,T$1,8-$M162)))),DATE($S$1,T$1,1+7*$D162)-WEEKDAY(DATE($S$1,T$1,8-$M162))),"")</f>
        <v>45315</v>
      </c>
      <c r="U162" s="30">
        <f>IFERROR(IF(COUNTIF('Holiday Dates'!$A:$A,DATE($S$1,U$1,1+7*$D162)-WEEKDAY(DATE($S$1,U$1,8-$M162)))&gt;=1,IF($D162&gt;=3,DATE($S$1,U$1,1+7*($D162-1)-WEEKDAY(DATE($S$1,U$1,8-$M162))),DATE($S$1,U$1,1+7*($D162+1)-WEEKDAY(DATE($S$1,U$1,8-$M162)))),DATE($S$1,U$1,1+7*$D162)-WEEKDAY(DATE($S$1,U$1,8-$M162))),"")</f>
        <v>45350</v>
      </c>
      <c r="V162" s="30">
        <f>IFERROR(IF(COUNTIF('Holiday Dates'!$A:$A,DATE($S$1,V$1,1+7*$D162)-WEEKDAY(DATE($S$1,V$1,8-$M162)))&gt;=1,IF($D162&gt;=3,DATE($S$1,V$1,1+7*($D162-1)-WEEKDAY(DATE($S$1,V$1,8-$M162))),DATE($S$1,V$1,1+7*($D162+1)-WEEKDAY(DATE($S$1,V$1,8-$M162)))),DATE($S$1,V$1,1+7*$D162)-WEEKDAY(DATE($S$1,V$1,8-$M162))),"")</f>
        <v>45378</v>
      </c>
      <c r="W162" s="30">
        <f>IFERROR(IF(COUNTIF('Holiday Dates'!$A:$A,DATE($S$1,W$1,1+7*$D162)-WEEKDAY(DATE($S$1,W$1,8-$M162)))&gt;=1,IF($D162&gt;=3,DATE($S$1,W$1,1+7*($D162-1)-WEEKDAY(DATE($S$1,W$1,8-$M162))),DATE($S$1,W$1,1+7*($D162+1)-WEEKDAY(DATE($S$1,W$1,8-$M162)))),DATE($S$1,W$1,1+7*$D162)-WEEKDAY(DATE($S$1,W$1,8-$M162))),"")</f>
        <v>45406</v>
      </c>
      <c r="X162" s="30">
        <f>IFERROR(IF(COUNTIF('Holiday Dates'!$A:$A,DATE($S$1,X$1,1+7*$D162)-WEEKDAY(DATE($S$1,X$1,8-$M162)))&gt;=1,IF($D162&gt;=3,DATE($S$1,X$1,1+7*($D162-1)-WEEKDAY(DATE($S$1,X$1,8-$M162))),DATE($S$1,X$1,1+7*($D162+1)-WEEKDAY(DATE($S$1,X$1,8-$M162)))),DATE($S$1,X$1,1+7*$D162)-WEEKDAY(DATE($S$1,X$1,8-$M162))),"")</f>
        <v>45434</v>
      </c>
      <c r="Y162" s="30">
        <f>IFERROR(IF(COUNTIF('Holiday Dates'!$A:$A,DATE($S$1,Y$1,1+7*$D162)-WEEKDAY(DATE($S$1,Y$1,8-$M162)))&gt;=1,IF($D162&gt;=3,DATE($S$1,Y$1,1+7*($D162-1)-WEEKDAY(DATE($S$1,Y$1,8-$M162))),DATE($S$1,Y$1,1+7*($D162+1)-WEEKDAY(DATE($S$1,Y$1,8-$M162)))),DATE($S$1,Y$1,1+7*$D162)-WEEKDAY(DATE($S$1,Y$1,8-$M162))),"")</f>
        <v>45469</v>
      </c>
      <c r="Z162" s="30">
        <f>IFERROR(IF(COUNTIF('Holiday Dates'!$A:$A,DATE($S$1,Z$1,1+7*$D162)-WEEKDAY(DATE($S$1,Z$1,8-$M162)))&gt;=1,IF($D162&gt;=3,DATE($S$1,Z$1,1+7*($D162-1)-WEEKDAY(DATE($S$1,Z$1,8-$M162))),DATE($S$1,Z$1,1+7*($D162+1)-WEEKDAY(DATE($S$1,Z$1,8-$M162)))),DATE($S$1,Z$1,1+7*$D162)-WEEKDAY(DATE($S$1,Z$1,8-$M162))),"")</f>
        <v>45497</v>
      </c>
    </row>
    <row r="163" spans="1:26" ht="15" customHeight="1" x14ac:dyDescent="0.25">
      <c r="A163" s="3">
        <v>770160</v>
      </c>
      <c r="B163" s="3" t="str">
        <f>VLOOKUP($A163,[1]Sheet_One!$B:$W,2,FALSE)</f>
        <v>KENNELLY SCHUSDA</v>
      </c>
      <c r="C163" s="1" t="str">
        <f>VLOOKUP($A163,[1]Sheet_One!$B:$W,7,FALSE)</f>
        <v>HARTFORD</v>
      </c>
      <c r="D163" s="10">
        <f>IFERROR(VLOOKUP(A163,[2]Sheet1!$A:$AA,27,FALSE),"")</f>
        <v>3</v>
      </c>
      <c r="F163" s="3" t="str">
        <f>VLOOKUP($A163,[1]Sheet_One!$B:$W,6,FALSE)</f>
        <v>180 WHITE ST</v>
      </c>
      <c r="G163" s="3" t="str">
        <f>VLOOKUP($A163,[1]Sheet_One!$B:$W,7,FALSE)</f>
        <v>HARTFORD</v>
      </c>
      <c r="H163" s="3" t="str">
        <f>VLOOKUP($A163,[1]Sheet_One!$B:$W,8,FALSE)</f>
        <v>CT</v>
      </c>
      <c r="I163" s="3" t="str">
        <f>VLOOKUP($A163,[1]Sheet_One!$B:$W,9,FALSE)</f>
        <v>06114</v>
      </c>
      <c r="K163" s="4">
        <f>IFERROR(VLOOKUP(A163,'Location Substitution table'!B:D,3,FALSE),"")</f>
        <v>261010</v>
      </c>
      <c r="L163" s="9" t="str">
        <f>IFERROR(VLOOKUP($A163,[1]Sheet_One!$B:$W,5,FALSE),"")</f>
        <v>R</v>
      </c>
      <c r="M163" s="9">
        <f>IFERROR(MATCH(L163,{"U","M","T","W","R","F","S"},0),"")</f>
        <v>5</v>
      </c>
      <c r="N163" s="26">
        <f>IFERROR(IF(COUNTIF('Holiday Dates'!$A:$A,DATE($M$1,N$1,1+7*$D163)-WEEKDAY(DATE($M$1,N$1,8-$M163)))&gt;=1,IF($D163&gt;=3,DATE($M$1,N$1,1+7*($D163-1)-WEEKDAY(DATE($M$1,N$1,8-$M163))),DATE($M$1,N$1,1+7*($D163+1)-WEEKDAY(DATE($M$1,N$1,8-$M163)))),DATE($M$1,N$1,1+7*$D163)-WEEKDAY(DATE($M$1,N$1,8-$M163))),"")</f>
        <v>45155</v>
      </c>
      <c r="O163" s="26">
        <f>IFERROR(IF(COUNTIF('Holiday Dates'!$A:$A,DATE($M$1,O$1,1+7*$D163)-WEEKDAY(DATE($M$1,O$1,8-$M163)))&gt;=1,IF($D163&gt;=3,DATE($M$1,O$1,1+7*($D163-1)-WEEKDAY(DATE($M$1,O$1,8-$M163))),DATE($M$1,O$1,1+7*($D163+1)-WEEKDAY(DATE($M$1,O$1,8-$M163)))),DATE($M$1,O$1,1+7*$D163)-WEEKDAY(DATE($M$1,O$1,8-$M163))),"")</f>
        <v>45190</v>
      </c>
      <c r="P163" s="26">
        <f>IFERROR(IF(COUNTIF('Holiday Dates'!$A:$A,DATE($M$1,P$1,1+7*$D163)-WEEKDAY(DATE($M$1,P$1,8-$M163)))&gt;=1,IF($D163&gt;=3,DATE($M$1,P$1,1+7*($D163-1)-WEEKDAY(DATE($M$1,P$1,8-$M163))),DATE($M$1,P$1,1+7*($D163+1)-WEEKDAY(DATE($M$1,P$1,8-$M163)))),DATE($M$1,P$1,1+7*$D163)-WEEKDAY(DATE($M$1,P$1,8-$M163))),"")</f>
        <v>45218</v>
      </c>
      <c r="Q163" s="26">
        <f>IFERROR(IF(COUNTIF('Holiday Dates'!$A:$A,DATE($M$1,Q$1,1+7*$D163)-WEEKDAY(DATE($M$1,Q$1,8-$M163)))&gt;=1,IF($D163&gt;=3,DATE($M$1,Q$1,1+7*($D163-1)-WEEKDAY(DATE($M$1,Q$1,8-$M163))),DATE($M$1,Q$1,1+7*($D163+1)-WEEKDAY(DATE($M$1,Q$1,8-$M163)))),DATE($M$1,Q$1,1+7*$D163)-WEEKDAY(DATE($M$1,Q$1,8-$M163))),"")</f>
        <v>45246</v>
      </c>
      <c r="R163" s="26">
        <f>IFERROR(IF(COUNTIF('Holiday Dates'!$A:$A,DATE($M$1,R$1,1+7*$D163)-WEEKDAY(DATE($M$1,R$1,8-$M163)))&gt;=1,IF($D163&gt;=3,DATE($M$1,R$1,1+7*($D163-1)-WEEKDAY(DATE($M$1,R$1,8-$M163))),DATE($M$1,R$1,1+7*($D163+1)-WEEKDAY(DATE($M$1,R$1,8-$M163)))),DATE($M$1,R$1,1+7*$D163)-WEEKDAY(DATE($M$1,R$1,8-$M163))),"")</f>
        <v>45281</v>
      </c>
      <c r="S163" s="30"/>
      <c r="T163" s="30">
        <f>IFERROR(IF(COUNTIF('Holiday Dates'!$A:$A,DATE($S$1,T$1,1+7*$D163)-WEEKDAY(DATE($S$1,T$1,8-$M163)))&gt;=1,IF($D163&gt;=3,DATE($S$1,T$1,1+7*($D163-1)-WEEKDAY(DATE($S$1,T$1,8-$M163))),DATE($S$1,T$1,1+7*($D163+1)-WEEKDAY(DATE($S$1,T$1,8-$M163)))),DATE($S$1,T$1,1+7*$D163)-WEEKDAY(DATE($S$1,T$1,8-$M163))),"")</f>
        <v>45309</v>
      </c>
      <c r="U163" s="30">
        <f>IFERROR(IF(COUNTIF('Holiday Dates'!$A:$A,DATE($S$1,U$1,1+7*$D163)-WEEKDAY(DATE($S$1,U$1,8-$M163)))&gt;=1,IF($D163&gt;=3,DATE($S$1,U$1,1+7*($D163-1)-WEEKDAY(DATE($S$1,U$1,8-$M163))),DATE($S$1,U$1,1+7*($D163+1)-WEEKDAY(DATE($S$1,U$1,8-$M163)))),DATE($S$1,U$1,1+7*$D163)-WEEKDAY(DATE($S$1,U$1,8-$M163))),"")</f>
        <v>45337</v>
      </c>
      <c r="V163" s="30">
        <f>IFERROR(IF(COUNTIF('Holiday Dates'!$A:$A,DATE($S$1,V$1,1+7*$D163)-WEEKDAY(DATE($S$1,V$1,8-$M163)))&gt;=1,IF($D163&gt;=3,DATE($S$1,V$1,1+7*($D163-1)-WEEKDAY(DATE($S$1,V$1,8-$M163))),DATE($S$1,V$1,1+7*($D163+1)-WEEKDAY(DATE($S$1,V$1,8-$M163)))),DATE($S$1,V$1,1+7*$D163)-WEEKDAY(DATE($S$1,V$1,8-$M163))),"")</f>
        <v>45372</v>
      </c>
      <c r="W163" s="30">
        <f>IFERROR(IF(COUNTIF('Holiday Dates'!$A:$A,DATE($S$1,W$1,1+7*$D163)-WEEKDAY(DATE($S$1,W$1,8-$M163)))&gt;=1,IF($D163&gt;=3,DATE($S$1,W$1,1+7*($D163-1)-WEEKDAY(DATE($S$1,W$1,8-$M163))),DATE($S$1,W$1,1+7*($D163+1)-WEEKDAY(DATE($S$1,W$1,8-$M163)))),DATE($S$1,W$1,1+7*$D163)-WEEKDAY(DATE($S$1,W$1,8-$M163))),"")</f>
        <v>45400</v>
      </c>
      <c r="X163" s="30">
        <f>IFERROR(IF(COUNTIF('Holiday Dates'!$A:$A,DATE($S$1,X$1,1+7*$D163)-WEEKDAY(DATE($S$1,X$1,8-$M163)))&gt;=1,IF($D163&gt;=3,DATE($S$1,X$1,1+7*($D163-1)-WEEKDAY(DATE($S$1,X$1,8-$M163))),DATE($S$1,X$1,1+7*($D163+1)-WEEKDAY(DATE($S$1,X$1,8-$M163)))),DATE($S$1,X$1,1+7*$D163)-WEEKDAY(DATE($S$1,X$1,8-$M163))),"")</f>
        <v>45428</v>
      </c>
      <c r="Y163" s="30">
        <f>IFERROR(IF(COUNTIF('Holiday Dates'!$A:$A,DATE($S$1,Y$1,1+7*$D163)-WEEKDAY(DATE($S$1,Y$1,8-$M163)))&gt;=1,IF($D163&gt;=3,DATE($S$1,Y$1,1+7*($D163-1)-WEEKDAY(DATE($S$1,Y$1,8-$M163))),DATE($S$1,Y$1,1+7*($D163+1)-WEEKDAY(DATE($S$1,Y$1,8-$M163)))),DATE($S$1,Y$1,1+7*$D163)-WEEKDAY(DATE($S$1,Y$1,8-$M163))),"")</f>
        <v>45463</v>
      </c>
      <c r="Z163" s="30">
        <f>IFERROR(IF(COUNTIF('Holiday Dates'!$A:$A,DATE($S$1,Z$1,1+7*$D163)-WEEKDAY(DATE($S$1,Z$1,8-$M163)))&gt;=1,IF($D163&gt;=3,DATE($S$1,Z$1,1+7*($D163-1)-WEEKDAY(DATE($S$1,Z$1,8-$M163))),DATE($S$1,Z$1,1+7*($D163+1)-WEEKDAY(DATE($S$1,Z$1,8-$M163)))),DATE($S$1,Z$1,1+7*$D163)-WEEKDAY(DATE($S$1,Z$1,8-$M163))),"")</f>
        <v>45491</v>
      </c>
    </row>
    <row r="164" spans="1:26" ht="15" customHeight="1" x14ac:dyDescent="0.25">
      <c r="A164" s="3">
        <v>770161</v>
      </c>
      <c r="B164" s="3" t="str">
        <f>VLOOKUP($A164,[1]Sheet_One!$B:$W,2,FALSE)</f>
        <v>M. D. FOX SCH USDA</v>
      </c>
      <c r="C164" s="1" t="str">
        <f>VLOOKUP($A164,[1]Sheet_One!$B:$W,7,FALSE)</f>
        <v>HARTFORD</v>
      </c>
      <c r="D164" s="10">
        <f>IFERROR(VLOOKUP(A164,[2]Sheet1!$A:$AA,27,FALSE),"")</f>
        <v>2</v>
      </c>
      <c r="F164" s="3" t="str">
        <f>VLOOKUP($A164,[1]Sheet_One!$B:$W,6,FALSE)</f>
        <v>470 MAPLE AVENUE</v>
      </c>
      <c r="G164" s="3" t="str">
        <f>VLOOKUP($A164,[1]Sheet_One!$B:$W,7,FALSE)</f>
        <v>HARTFORD</v>
      </c>
      <c r="H164" s="3" t="str">
        <f>VLOOKUP($A164,[1]Sheet_One!$B:$W,8,FALSE)</f>
        <v>CT</v>
      </c>
      <c r="I164" s="3" t="str">
        <f>VLOOKUP($A164,[1]Sheet_One!$B:$W,9,FALSE)</f>
        <v>06114</v>
      </c>
      <c r="K164" s="4">
        <f>IFERROR(VLOOKUP(A164,'Location Substitution table'!B:D,3,FALSE),"")</f>
        <v>261044</v>
      </c>
      <c r="L164" s="9" t="str">
        <f>IFERROR(VLOOKUP($A164,[1]Sheet_One!$B:$W,5,FALSE),"")</f>
        <v>R</v>
      </c>
      <c r="M164" s="9">
        <f>IFERROR(MATCH(L164,{"U","M","T","W","R","F","S"},0),"")</f>
        <v>5</v>
      </c>
      <c r="N164" s="26">
        <f>IFERROR(IF(COUNTIF('Holiday Dates'!$A:$A,DATE($M$1,N$1,1+7*$D164)-WEEKDAY(DATE($M$1,N$1,8-$M164)))&gt;=1,IF($D164&gt;=3,DATE($M$1,N$1,1+7*($D164-1)-WEEKDAY(DATE($M$1,N$1,8-$M164))),DATE($M$1,N$1,1+7*($D164+1)-WEEKDAY(DATE($M$1,N$1,8-$M164)))),DATE($M$1,N$1,1+7*$D164)-WEEKDAY(DATE($M$1,N$1,8-$M164))),"")</f>
        <v>45148</v>
      </c>
      <c r="O164" s="26">
        <f>IFERROR(IF(COUNTIF('Holiday Dates'!$A:$A,DATE($M$1,O$1,1+7*$D164)-WEEKDAY(DATE($M$1,O$1,8-$M164)))&gt;=1,IF($D164&gt;=3,DATE($M$1,O$1,1+7*($D164-1)-WEEKDAY(DATE($M$1,O$1,8-$M164))),DATE($M$1,O$1,1+7*($D164+1)-WEEKDAY(DATE($M$1,O$1,8-$M164)))),DATE($M$1,O$1,1+7*$D164)-WEEKDAY(DATE($M$1,O$1,8-$M164))),"")</f>
        <v>45183</v>
      </c>
      <c r="P164" s="26">
        <f>IFERROR(IF(COUNTIF('Holiday Dates'!$A:$A,DATE($M$1,P$1,1+7*$D164)-WEEKDAY(DATE($M$1,P$1,8-$M164)))&gt;=1,IF($D164&gt;=3,DATE($M$1,P$1,1+7*($D164-1)-WEEKDAY(DATE($M$1,P$1,8-$M164))),DATE($M$1,P$1,1+7*($D164+1)-WEEKDAY(DATE($M$1,P$1,8-$M164)))),DATE($M$1,P$1,1+7*$D164)-WEEKDAY(DATE($M$1,P$1,8-$M164))),"")</f>
        <v>45211</v>
      </c>
      <c r="Q164" s="26">
        <f>IFERROR(IF(COUNTIF('Holiday Dates'!$A:$A,DATE($M$1,Q$1,1+7*$D164)-WEEKDAY(DATE($M$1,Q$1,8-$M164)))&gt;=1,IF($D164&gt;=3,DATE($M$1,Q$1,1+7*($D164-1)-WEEKDAY(DATE($M$1,Q$1,8-$M164))),DATE($M$1,Q$1,1+7*($D164+1)-WEEKDAY(DATE($M$1,Q$1,8-$M164)))),DATE($M$1,Q$1,1+7*$D164)-WEEKDAY(DATE($M$1,Q$1,8-$M164))),"")</f>
        <v>45239</v>
      </c>
      <c r="R164" s="26">
        <f>IFERROR(IF(COUNTIF('Holiday Dates'!$A:$A,DATE($M$1,R$1,1+7*$D164)-WEEKDAY(DATE($M$1,R$1,8-$M164)))&gt;=1,IF($D164&gt;=3,DATE($M$1,R$1,1+7*($D164-1)-WEEKDAY(DATE($M$1,R$1,8-$M164))),DATE($M$1,R$1,1+7*($D164+1)-WEEKDAY(DATE($M$1,R$1,8-$M164)))),DATE($M$1,R$1,1+7*$D164)-WEEKDAY(DATE($M$1,R$1,8-$M164))),"")</f>
        <v>45274</v>
      </c>
      <c r="S164" s="30"/>
      <c r="T164" s="30">
        <f>IFERROR(IF(COUNTIF('Holiday Dates'!$A:$A,DATE($S$1,T$1,1+7*$D164)-WEEKDAY(DATE($S$1,T$1,8-$M164)))&gt;=1,IF($D164&gt;=3,DATE($S$1,T$1,1+7*($D164-1)-WEEKDAY(DATE($S$1,T$1,8-$M164))),DATE($S$1,T$1,1+7*($D164+1)-WEEKDAY(DATE($S$1,T$1,8-$M164)))),DATE($S$1,T$1,1+7*$D164)-WEEKDAY(DATE($S$1,T$1,8-$M164))),"")</f>
        <v>45302</v>
      </c>
      <c r="U164" s="30">
        <f>IFERROR(IF(COUNTIF('Holiday Dates'!$A:$A,DATE($S$1,U$1,1+7*$D164)-WEEKDAY(DATE($S$1,U$1,8-$M164)))&gt;=1,IF($D164&gt;=3,DATE($S$1,U$1,1+7*($D164-1)-WEEKDAY(DATE($S$1,U$1,8-$M164))),DATE($S$1,U$1,1+7*($D164+1)-WEEKDAY(DATE($S$1,U$1,8-$M164)))),DATE($S$1,U$1,1+7*$D164)-WEEKDAY(DATE($S$1,U$1,8-$M164))),"")</f>
        <v>45330</v>
      </c>
      <c r="V164" s="30">
        <f>IFERROR(IF(COUNTIF('Holiday Dates'!$A:$A,DATE($S$1,V$1,1+7*$D164)-WEEKDAY(DATE($S$1,V$1,8-$M164)))&gt;=1,IF($D164&gt;=3,DATE($S$1,V$1,1+7*($D164-1)-WEEKDAY(DATE($S$1,V$1,8-$M164))),DATE($S$1,V$1,1+7*($D164+1)-WEEKDAY(DATE($S$1,V$1,8-$M164)))),DATE($S$1,V$1,1+7*$D164)-WEEKDAY(DATE($S$1,V$1,8-$M164))),"")</f>
        <v>45365</v>
      </c>
      <c r="W164" s="30">
        <f>IFERROR(IF(COUNTIF('Holiday Dates'!$A:$A,DATE($S$1,W$1,1+7*$D164)-WEEKDAY(DATE($S$1,W$1,8-$M164)))&gt;=1,IF($D164&gt;=3,DATE($S$1,W$1,1+7*($D164-1)-WEEKDAY(DATE($S$1,W$1,8-$M164))),DATE($S$1,W$1,1+7*($D164+1)-WEEKDAY(DATE($S$1,W$1,8-$M164)))),DATE($S$1,W$1,1+7*$D164)-WEEKDAY(DATE($S$1,W$1,8-$M164))),"")</f>
        <v>45400</v>
      </c>
      <c r="X164" s="30">
        <f>IFERROR(IF(COUNTIF('Holiday Dates'!$A:$A,DATE($S$1,X$1,1+7*$D164)-WEEKDAY(DATE($S$1,X$1,8-$M164)))&gt;=1,IF($D164&gt;=3,DATE($S$1,X$1,1+7*($D164-1)-WEEKDAY(DATE($S$1,X$1,8-$M164))),DATE($S$1,X$1,1+7*($D164+1)-WEEKDAY(DATE($S$1,X$1,8-$M164)))),DATE($S$1,X$1,1+7*$D164)-WEEKDAY(DATE($S$1,X$1,8-$M164))),"")</f>
        <v>45421</v>
      </c>
      <c r="Y164" s="30">
        <f>IFERROR(IF(COUNTIF('Holiday Dates'!$A:$A,DATE($S$1,Y$1,1+7*$D164)-WEEKDAY(DATE($S$1,Y$1,8-$M164)))&gt;=1,IF($D164&gt;=3,DATE($S$1,Y$1,1+7*($D164-1)-WEEKDAY(DATE($S$1,Y$1,8-$M164))),DATE($S$1,Y$1,1+7*($D164+1)-WEEKDAY(DATE($S$1,Y$1,8-$M164)))),DATE($S$1,Y$1,1+7*$D164)-WEEKDAY(DATE($S$1,Y$1,8-$M164))),"")</f>
        <v>45456</v>
      </c>
      <c r="Z164" s="30">
        <f>IFERROR(IF(COUNTIF('Holiday Dates'!$A:$A,DATE($S$1,Z$1,1+7*$D164)-WEEKDAY(DATE($S$1,Z$1,8-$M164)))&gt;=1,IF($D164&gt;=3,DATE($S$1,Z$1,1+7*($D164-1)-WEEKDAY(DATE($S$1,Z$1,8-$M164))),DATE($S$1,Z$1,1+7*($D164+1)-WEEKDAY(DATE($S$1,Z$1,8-$M164)))),DATE($S$1,Z$1,1+7*$D164)-WEEKDAY(DATE($S$1,Z$1,8-$M164))),"")</f>
        <v>45484</v>
      </c>
    </row>
    <row r="165" spans="1:26" ht="15" customHeight="1" x14ac:dyDescent="0.25">
      <c r="A165" s="3">
        <v>770162</v>
      </c>
      <c r="B165" s="3" t="str">
        <f>VLOOKUP($A165,[1]Sheet_One!$B:$W,2,FALSE)</f>
        <v>NAYLOR SCH USDA</v>
      </c>
      <c r="C165" s="1" t="str">
        <f>VLOOKUP($A165,[1]Sheet_One!$B:$W,7,FALSE)</f>
        <v>HARTFORD</v>
      </c>
      <c r="D165" s="10">
        <f>IFERROR(VLOOKUP(A165,[2]Sheet1!$A:$AA,27,FALSE),"")</f>
        <v>1</v>
      </c>
      <c r="F165" s="3" t="str">
        <f>VLOOKUP($A165,[1]Sheet_One!$B:$W,6,FALSE)</f>
        <v>639 FRANKLIN AVE</v>
      </c>
      <c r="G165" s="3" t="str">
        <f>VLOOKUP($A165,[1]Sheet_One!$B:$W,7,FALSE)</f>
        <v>HARTFORD</v>
      </c>
      <c r="H165" s="3" t="str">
        <f>VLOOKUP($A165,[1]Sheet_One!$B:$W,8,FALSE)</f>
        <v>CT</v>
      </c>
      <c r="I165" s="3" t="str">
        <f>VLOOKUP($A165,[1]Sheet_One!$B:$W,9,FALSE)</f>
        <v>06114</v>
      </c>
      <c r="K165" s="4">
        <f>IFERROR(VLOOKUP(A165,'Location Substitution table'!B:D,3,FALSE),"")</f>
        <v>261016</v>
      </c>
      <c r="L165" s="9" t="str">
        <f>IFERROR(VLOOKUP($A165,[1]Sheet_One!$B:$W,5,FALSE),"")</f>
        <v>R</v>
      </c>
      <c r="M165" s="9">
        <f>IFERROR(MATCH(L165,{"U","M","T","W","R","F","S"},0),"")</f>
        <v>5</v>
      </c>
      <c r="N165" s="26">
        <f>IFERROR(IF(COUNTIF('Holiday Dates'!$A:$A,DATE($M$1,N$1,1+7*$D165)-WEEKDAY(DATE($M$1,N$1,8-$M165)))&gt;=1,IF($D165&gt;=3,DATE($M$1,N$1,1+7*($D165-1)-WEEKDAY(DATE($M$1,N$1,8-$M165))),DATE($M$1,N$1,1+7*($D165+1)-WEEKDAY(DATE($M$1,N$1,8-$M165)))),DATE($M$1,N$1,1+7*$D165)-WEEKDAY(DATE($M$1,N$1,8-$M165))),"")</f>
        <v>45141</v>
      </c>
      <c r="O165" s="26">
        <f>IFERROR(IF(COUNTIF('Holiday Dates'!$A:$A,DATE($M$1,O$1,1+7*$D165)-WEEKDAY(DATE($M$1,O$1,8-$M165)))&gt;=1,IF($D165&gt;=3,DATE($M$1,O$1,1+7*($D165-1)-WEEKDAY(DATE($M$1,O$1,8-$M165))),DATE($M$1,O$1,1+7*($D165+1)-WEEKDAY(DATE($M$1,O$1,8-$M165)))),DATE($M$1,O$1,1+7*$D165)-WEEKDAY(DATE($M$1,O$1,8-$M165))),"")</f>
        <v>45176</v>
      </c>
      <c r="P165" s="26">
        <f>IFERROR(IF(COUNTIF('Holiday Dates'!$A:$A,DATE($M$1,P$1,1+7*$D165)-WEEKDAY(DATE($M$1,P$1,8-$M165)))&gt;=1,IF($D165&gt;=3,DATE($M$1,P$1,1+7*($D165-1)-WEEKDAY(DATE($M$1,P$1,8-$M165))),DATE($M$1,P$1,1+7*($D165+1)-WEEKDAY(DATE($M$1,P$1,8-$M165)))),DATE($M$1,P$1,1+7*$D165)-WEEKDAY(DATE($M$1,P$1,8-$M165))),"")</f>
        <v>45204</v>
      </c>
      <c r="Q165" s="26">
        <f>IFERROR(IF(COUNTIF('Holiday Dates'!$A:$A,DATE($M$1,Q$1,1+7*$D165)-WEEKDAY(DATE($M$1,Q$1,8-$M165)))&gt;=1,IF($D165&gt;=3,DATE($M$1,Q$1,1+7*($D165-1)-WEEKDAY(DATE($M$1,Q$1,8-$M165))),DATE($M$1,Q$1,1+7*($D165+1)-WEEKDAY(DATE($M$1,Q$1,8-$M165)))),DATE($M$1,Q$1,1+7*$D165)-WEEKDAY(DATE($M$1,Q$1,8-$M165))),"")</f>
        <v>45232</v>
      </c>
      <c r="R165" s="26">
        <f>IFERROR(IF(COUNTIF('Holiday Dates'!$A:$A,DATE($M$1,R$1,1+7*$D165)-WEEKDAY(DATE($M$1,R$1,8-$M165)))&gt;=1,IF($D165&gt;=3,DATE($M$1,R$1,1+7*($D165-1)-WEEKDAY(DATE($M$1,R$1,8-$M165))),DATE($M$1,R$1,1+7*($D165+1)-WEEKDAY(DATE($M$1,R$1,8-$M165)))),DATE($M$1,R$1,1+7*$D165)-WEEKDAY(DATE($M$1,R$1,8-$M165))),"")</f>
        <v>45267</v>
      </c>
      <c r="S165" s="30"/>
      <c r="T165" s="30">
        <f>IFERROR(IF(COUNTIF('Holiday Dates'!$A:$A,DATE($S$1,T$1,1+7*$D165)-WEEKDAY(DATE($S$1,T$1,8-$M165)))&gt;=1,IF($D165&gt;=3,DATE($S$1,T$1,1+7*($D165-1)-WEEKDAY(DATE($S$1,T$1,8-$M165))),DATE($S$1,T$1,1+7*($D165+1)-WEEKDAY(DATE($S$1,T$1,8-$M165)))),DATE($S$1,T$1,1+7*$D165)-WEEKDAY(DATE($S$1,T$1,8-$M165))),"")</f>
        <v>45295</v>
      </c>
      <c r="U165" s="30">
        <f>IFERROR(IF(COUNTIF('Holiday Dates'!$A:$A,DATE($S$1,U$1,1+7*$D165)-WEEKDAY(DATE($S$1,U$1,8-$M165)))&gt;=1,IF($D165&gt;=3,DATE($S$1,U$1,1+7*($D165-1)-WEEKDAY(DATE($S$1,U$1,8-$M165))),DATE($S$1,U$1,1+7*($D165+1)-WEEKDAY(DATE($S$1,U$1,8-$M165)))),DATE($S$1,U$1,1+7*$D165)-WEEKDAY(DATE($S$1,U$1,8-$M165))),"")</f>
        <v>45323</v>
      </c>
      <c r="V165" s="30">
        <f>IFERROR(IF(COUNTIF('Holiday Dates'!$A:$A,DATE($S$1,V$1,1+7*$D165)-WEEKDAY(DATE($S$1,V$1,8-$M165)))&gt;=1,IF($D165&gt;=3,DATE($S$1,V$1,1+7*($D165-1)-WEEKDAY(DATE($S$1,V$1,8-$M165))),DATE($S$1,V$1,1+7*($D165+1)-WEEKDAY(DATE($S$1,V$1,8-$M165)))),DATE($S$1,V$1,1+7*$D165)-WEEKDAY(DATE($S$1,V$1,8-$M165))),"")</f>
        <v>45358</v>
      </c>
      <c r="W165" s="30">
        <f>IFERROR(IF(COUNTIF('Holiday Dates'!$A:$A,DATE($S$1,W$1,1+7*$D165)-WEEKDAY(DATE($S$1,W$1,8-$M165)))&gt;=1,IF($D165&gt;=3,DATE($S$1,W$1,1+7*($D165-1)-WEEKDAY(DATE($S$1,W$1,8-$M165))),DATE($S$1,W$1,1+7*($D165+1)-WEEKDAY(DATE($S$1,W$1,8-$M165)))),DATE($S$1,W$1,1+7*$D165)-WEEKDAY(DATE($S$1,W$1,8-$M165))),"")</f>
        <v>45386</v>
      </c>
      <c r="X165" s="30">
        <f>IFERROR(IF(COUNTIF('Holiday Dates'!$A:$A,DATE($S$1,X$1,1+7*$D165)-WEEKDAY(DATE($S$1,X$1,8-$M165)))&gt;=1,IF($D165&gt;=3,DATE($S$1,X$1,1+7*($D165-1)-WEEKDAY(DATE($S$1,X$1,8-$M165))),DATE($S$1,X$1,1+7*($D165+1)-WEEKDAY(DATE($S$1,X$1,8-$M165)))),DATE($S$1,X$1,1+7*$D165)-WEEKDAY(DATE($S$1,X$1,8-$M165))),"")</f>
        <v>45414</v>
      </c>
      <c r="Y165" s="30">
        <f>IFERROR(IF(COUNTIF('Holiday Dates'!$A:$A,DATE($S$1,Y$1,1+7*$D165)-WEEKDAY(DATE($S$1,Y$1,8-$M165)))&gt;=1,IF($D165&gt;=3,DATE($S$1,Y$1,1+7*($D165-1)-WEEKDAY(DATE($S$1,Y$1,8-$M165))),DATE($S$1,Y$1,1+7*($D165+1)-WEEKDAY(DATE($S$1,Y$1,8-$M165)))),DATE($S$1,Y$1,1+7*$D165)-WEEKDAY(DATE($S$1,Y$1,8-$M165))),"")</f>
        <v>45449</v>
      </c>
      <c r="Z165" s="30">
        <f>IFERROR(IF(COUNTIF('Holiday Dates'!$A:$A,DATE($S$1,Z$1,1+7*$D165)-WEEKDAY(DATE($S$1,Z$1,8-$M165)))&gt;=1,IF($D165&gt;=3,DATE($S$1,Z$1,1+7*($D165-1)-WEEKDAY(DATE($S$1,Z$1,8-$M165))),DATE($S$1,Z$1,1+7*($D165+1)-WEEKDAY(DATE($S$1,Z$1,8-$M165)))),DATE($S$1,Z$1,1+7*$D165)-WEEKDAY(DATE($S$1,Z$1,8-$M165))),"")</f>
        <v>45477</v>
      </c>
    </row>
    <row r="166" spans="1:26" ht="15" customHeight="1" x14ac:dyDescent="0.25">
      <c r="A166" s="3">
        <v>770163</v>
      </c>
      <c r="B166" s="3" t="str">
        <f>VLOOKUP($A166,[1]Sheet_One!$B:$W,2,FALSE)</f>
        <v>RAWSON SCH USDA</v>
      </c>
      <c r="C166" s="1" t="str">
        <f>VLOOKUP($A166,[1]Sheet_One!$B:$W,7,FALSE)</f>
        <v>HARTFORD</v>
      </c>
      <c r="D166" s="10">
        <f>IFERROR(VLOOKUP(A166,[2]Sheet1!$A:$AA,27,FALSE),"")</f>
        <v>4</v>
      </c>
      <c r="F166" s="3" t="str">
        <f>VLOOKUP($A166,[1]Sheet_One!$B:$W,6,FALSE)</f>
        <v>260 HOLCOMB ST.</v>
      </c>
      <c r="G166" s="3" t="str">
        <f>VLOOKUP($A166,[1]Sheet_One!$B:$W,7,FALSE)</f>
        <v>HARTFORD</v>
      </c>
      <c r="H166" s="3" t="str">
        <f>VLOOKUP($A166,[1]Sheet_One!$B:$W,8,FALSE)</f>
        <v>CT</v>
      </c>
      <c r="I166" s="3" t="str">
        <f>VLOOKUP($A166,[1]Sheet_One!$B:$W,9,FALSE)</f>
        <v>06112</v>
      </c>
      <c r="K166" s="4">
        <f>IFERROR(VLOOKUP(A166,'Location Substitution table'!B:D,3,FALSE),"")</f>
        <v>261018</v>
      </c>
      <c r="L166" s="9" t="str">
        <f>IFERROR(VLOOKUP($A166,[1]Sheet_One!$B:$W,5,FALSE),"")</f>
        <v>M</v>
      </c>
      <c r="M166" s="9">
        <f>IFERROR(MATCH(L166,{"U","M","T","W","R","F","S"},0),"")</f>
        <v>2</v>
      </c>
      <c r="N166" s="26">
        <f>IFERROR(IF(COUNTIF('Holiday Dates'!$A:$A,DATE($M$1,N$1,1+7*$D166)-WEEKDAY(DATE($M$1,N$1,8-$M166)))&gt;=1,IF($D166&gt;=3,DATE($M$1,N$1,1+7*($D166-1)-WEEKDAY(DATE($M$1,N$1,8-$M166))),DATE($M$1,N$1,1+7*($D166+1)-WEEKDAY(DATE($M$1,N$1,8-$M166)))),DATE($M$1,N$1,1+7*$D166)-WEEKDAY(DATE($M$1,N$1,8-$M166))),"")</f>
        <v>45166</v>
      </c>
      <c r="O166" s="26">
        <f>IFERROR(IF(COUNTIF('Holiday Dates'!$A:$A,DATE($M$1,O$1,1+7*$D166)-WEEKDAY(DATE($M$1,O$1,8-$M166)))&gt;=1,IF($D166&gt;=3,DATE($M$1,O$1,1+7*($D166-1)-WEEKDAY(DATE($M$1,O$1,8-$M166))),DATE($M$1,O$1,1+7*($D166+1)-WEEKDAY(DATE($M$1,O$1,8-$M166)))),DATE($M$1,O$1,1+7*$D166)-WEEKDAY(DATE($M$1,O$1,8-$M166))),"")</f>
        <v>45187</v>
      </c>
      <c r="P166" s="26">
        <f>IFERROR(IF(COUNTIF('Holiday Dates'!$A:$A,DATE($M$1,P$1,1+7*$D166)-WEEKDAY(DATE($M$1,P$1,8-$M166)))&gt;=1,IF($D166&gt;=3,DATE($M$1,P$1,1+7*($D166-1)-WEEKDAY(DATE($M$1,P$1,8-$M166))),DATE($M$1,P$1,1+7*($D166+1)-WEEKDAY(DATE($M$1,P$1,8-$M166)))),DATE($M$1,P$1,1+7*$D166)-WEEKDAY(DATE($M$1,P$1,8-$M166))),"")</f>
        <v>45222</v>
      </c>
      <c r="Q166" s="26">
        <f>IFERROR(IF(COUNTIF('Holiday Dates'!$A:$A,DATE($M$1,Q$1,1+7*$D166)-WEEKDAY(DATE($M$1,Q$1,8-$M166)))&gt;=1,IF($D166&gt;=3,DATE($M$1,Q$1,1+7*($D166-1)-WEEKDAY(DATE($M$1,Q$1,8-$M166))),DATE($M$1,Q$1,1+7*($D166+1)-WEEKDAY(DATE($M$1,Q$1,8-$M166)))),DATE($M$1,Q$1,1+7*$D166)-WEEKDAY(DATE($M$1,Q$1,8-$M166))),"")</f>
        <v>45257</v>
      </c>
      <c r="R166" s="26">
        <f>IFERROR(IF(COUNTIF('Holiday Dates'!$A:$A,DATE($M$1,R$1,1+7*$D166)-WEEKDAY(DATE($M$1,R$1,8-$M166)))&gt;=1,IF($D166&gt;=3,DATE($M$1,R$1,1+7*($D166-1)-WEEKDAY(DATE($M$1,R$1,8-$M166))),DATE($M$1,R$1,1+7*($D166+1)-WEEKDAY(DATE($M$1,R$1,8-$M166)))),DATE($M$1,R$1,1+7*$D166)-WEEKDAY(DATE($M$1,R$1,8-$M166))),"")</f>
        <v>45278</v>
      </c>
      <c r="S166" s="30"/>
      <c r="T166" s="30">
        <f>IFERROR(IF(COUNTIF('Holiday Dates'!$A:$A,DATE($S$1,T$1,1+7*$D166)-WEEKDAY(DATE($S$1,T$1,8-$M166)))&gt;=1,IF($D166&gt;=3,DATE($S$1,T$1,1+7*($D166-1)-WEEKDAY(DATE($S$1,T$1,8-$M166))),DATE($S$1,T$1,1+7*($D166+1)-WEEKDAY(DATE($S$1,T$1,8-$M166)))),DATE($S$1,T$1,1+7*$D166)-WEEKDAY(DATE($S$1,T$1,8-$M166))),"")</f>
        <v>45313</v>
      </c>
      <c r="U166" s="30">
        <f>IFERROR(IF(COUNTIF('Holiday Dates'!$A:$A,DATE($S$1,U$1,1+7*$D166)-WEEKDAY(DATE($S$1,U$1,8-$M166)))&gt;=1,IF($D166&gt;=3,DATE($S$1,U$1,1+7*($D166-1)-WEEKDAY(DATE($S$1,U$1,8-$M166))),DATE($S$1,U$1,1+7*($D166+1)-WEEKDAY(DATE($S$1,U$1,8-$M166)))),DATE($S$1,U$1,1+7*$D166)-WEEKDAY(DATE($S$1,U$1,8-$M166))),"")</f>
        <v>45348</v>
      </c>
      <c r="V166" s="30">
        <f>IFERROR(IF(COUNTIF('Holiday Dates'!$A:$A,DATE($S$1,V$1,1+7*$D166)-WEEKDAY(DATE($S$1,V$1,8-$M166)))&gt;=1,IF($D166&gt;=3,DATE($S$1,V$1,1+7*($D166-1)-WEEKDAY(DATE($S$1,V$1,8-$M166))),DATE($S$1,V$1,1+7*($D166+1)-WEEKDAY(DATE($S$1,V$1,8-$M166)))),DATE($S$1,V$1,1+7*$D166)-WEEKDAY(DATE($S$1,V$1,8-$M166))),"")</f>
        <v>45376</v>
      </c>
      <c r="W166" s="30">
        <f>IFERROR(IF(COUNTIF('Holiday Dates'!$A:$A,DATE($S$1,W$1,1+7*$D166)-WEEKDAY(DATE($S$1,W$1,8-$M166)))&gt;=1,IF($D166&gt;=3,DATE($S$1,W$1,1+7*($D166-1)-WEEKDAY(DATE($S$1,W$1,8-$M166))),DATE($S$1,W$1,1+7*($D166+1)-WEEKDAY(DATE($S$1,W$1,8-$M166)))),DATE($S$1,W$1,1+7*$D166)-WEEKDAY(DATE($S$1,W$1,8-$M166))),"")</f>
        <v>45404</v>
      </c>
      <c r="X166" s="30">
        <f>IFERROR(IF(COUNTIF('Holiday Dates'!$A:$A,DATE($S$1,X$1,1+7*$D166)-WEEKDAY(DATE($S$1,X$1,8-$M166)))&gt;=1,IF($D166&gt;=3,DATE($S$1,X$1,1+7*($D166-1)-WEEKDAY(DATE($S$1,X$1,8-$M166))),DATE($S$1,X$1,1+7*($D166+1)-WEEKDAY(DATE($S$1,X$1,8-$M166)))),DATE($S$1,X$1,1+7*$D166)-WEEKDAY(DATE($S$1,X$1,8-$M166))),"")</f>
        <v>45432</v>
      </c>
      <c r="Y166" s="30">
        <f>IFERROR(IF(COUNTIF('Holiday Dates'!$A:$A,DATE($S$1,Y$1,1+7*$D166)-WEEKDAY(DATE($S$1,Y$1,8-$M166)))&gt;=1,IF($D166&gt;=3,DATE($S$1,Y$1,1+7*($D166-1)-WEEKDAY(DATE($S$1,Y$1,8-$M166))),DATE($S$1,Y$1,1+7*($D166+1)-WEEKDAY(DATE($S$1,Y$1,8-$M166)))),DATE($S$1,Y$1,1+7*$D166)-WEEKDAY(DATE($S$1,Y$1,8-$M166))),"")</f>
        <v>45467</v>
      </c>
      <c r="Z166" s="30">
        <f>IFERROR(IF(COUNTIF('Holiday Dates'!$A:$A,DATE($S$1,Z$1,1+7*$D166)-WEEKDAY(DATE($S$1,Z$1,8-$M166)))&gt;=1,IF($D166&gt;=3,DATE($S$1,Z$1,1+7*($D166-1)-WEEKDAY(DATE($S$1,Z$1,8-$M166))),DATE($S$1,Z$1,1+7*($D166+1)-WEEKDAY(DATE($S$1,Z$1,8-$M166)))),DATE($S$1,Z$1,1+7*$D166)-WEEKDAY(DATE($S$1,Z$1,8-$M166))),"")</f>
        <v>45495</v>
      </c>
    </row>
    <row r="167" spans="1:26" ht="15" customHeight="1" x14ac:dyDescent="0.25">
      <c r="A167" s="3">
        <v>770164</v>
      </c>
      <c r="B167" s="3" t="str">
        <f>VLOOKUP($A167,[1]Sheet_One!$B:$W,2,FALSE)</f>
        <v>HARWINTON SCHOOL - USDA</v>
      </c>
      <c r="C167" s="1" t="str">
        <f>VLOOKUP($A167,[1]Sheet_One!$B:$W,7,FALSE)</f>
        <v>HARWINTON</v>
      </c>
      <c r="D167" s="10">
        <f>IFERROR(VLOOKUP(A167,[2]Sheet1!$A:$AA,27,FALSE),"")</f>
        <v>4</v>
      </c>
      <c r="F167" s="3" t="str">
        <f>VLOOKUP($A167,[1]Sheet_One!$B:$W,6,FALSE)</f>
        <v>115 LITCHFIELD RD</v>
      </c>
      <c r="G167" s="3" t="str">
        <f>VLOOKUP($A167,[1]Sheet_One!$B:$W,7,FALSE)</f>
        <v>HARWINTON</v>
      </c>
      <c r="H167" s="3" t="str">
        <f>VLOOKUP($A167,[1]Sheet_One!$B:$W,8,FALSE)</f>
        <v>CT</v>
      </c>
      <c r="I167" s="3" t="str">
        <f>VLOOKUP($A167,[1]Sheet_One!$B:$W,9,FALSE)</f>
        <v>06791</v>
      </c>
      <c r="K167" s="4" t="str">
        <f>IFERROR(VLOOKUP(A167,'Location Substitution table'!B:D,3,FALSE),"")</f>
        <v/>
      </c>
      <c r="L167" s="9" t="str">
        <f>IFERROR(VLOOKUP($A167,[1]Sheet_One!$B:$W,5,FALSE),"")</f>
        <v>F</v>
      </c>
      <c r="M167" s="9">
        <f>IFERROR(MATCH(L167,{"U","M","T","W","R","F","S"},0),"")</f>
        <v>6</v>
      </c>
      <c r="N167" s="26">
        <f>IFERROR(IF(COUNTIF('Holiday Dates'!$A:$A,DATE($M$1,N$1,1+7*$D167)-WEEKDAY(DATE($M$1,N$1,8-$M167)))&gt;=1,IF($D167&gt;=3,DATE($M$1,N$1,1+7*($D167-1)-WEEKDAY(DATE($M$1,N$1,8-$M167))),DATE($M$1,N$1,1+7*($D167+1)-WEEKDAY(DATE($M$1,N$1,8-$M167)))),DATE($M$1,N$1,1+7*$D167)-WEEKDAY(DATE($M$1,N$1,8-$M167))),"")</f>
        <v>45163</v>
      </c>
      <c r="O167" s="26">
        <f>IFERROR(IF(COUNTIF('Holiday Dates'!$A:$A,DATE($M$1,O$1,1+7*$D167)-WEEKDAY(DATE($M$1,O$1,8-$M167)))&gt;=1,IF($D167&gt;=3,DATE($M$1,O$1,1+7*($D167-1)-WEEKDAY(DATE($M$1,O$1,8-$M167))),DATE($M$1,O$1,1+7*($D167+1)-WEEKDAY(DATE($M$1,O$1,8-$M167)))),DATE($M$1,O$1,1+7*$D167)-WEEKDAY(DATE($M$1,O$1,8-$M167))),"")</f>
        <v>45191</v>
      </c>
      <c r="P167" s="26">
        <f>IFERROR(IF(COUNTIF('Holiday Dates'!$A:$A,DATE($M$1,P$1,1+7*$D167)-WEEKDAY(DATE($M$1,P$1,8-$M167)))&gt;=1,IF($D167&gt;=3,DATE($M$1,P$1,1+7*($D167-1)-WEEKDAY(DATE($M$1,P$1,8-$M167))),DATE($M$1,P$1,1+7*($D167+1)-WEEKDAY(DATE($M$1,P$1,8-$M167)))),DATE($M$1,P$1,1+7*$D167)-WEEKDAY(DATE($M$1,P$1,8-$M167))),"")</f>
        <v>45226</v>
      </c>
      <c r="Q167" s="26">
        <f>IFERROR(IF(COUNTIF('Holiday Dates'!$A:$A,DATE($M$1,Q$1,1+7*$D167)-WEEKDAY(DATE($M$1,Q$1,8-$M167)))&gt;=1,IF($D167&gt;=3,DATE($M$1,Q$1,1+7*($D167-1)-WEEKDAY(DATE($M$1,Q$1,8-$M167))),DATE($M$1,Q$1,1+7*($D167+1)-WEEKDAY(DATE($M$1,Q$1,8-$M167)))),DATE($M$1,Q$1,1+7*$D167)-WEEKDAY(DATE($M$1,Q$1,8-$M167))),"")</f>
        <v>45247</v>
      </c>
      <c r="R167" s="26">
        <f>IFERROR(IF(COUNTIF('Holiday Dates'!$A:$A,DATE($M$1,R$1,1+7*$D167)-WEEKDAY(DATE($M$1,R$1,8-$M167)))&gt;=1,IF($D167&gt;=3,DATE($M$1,R$1,1+7*($D167-1)-WEEKDAY(DATE($M$1,R$1,8-$M167))),DATE($M$1,R$1,1+7*($D167+1)-WEEKDAY(DATE($M$1,R$1,8-$M167)))),DATE($M$1,R$1,1+7*$D167)-WEEKDAY(DATE($M$1,R$1,8-$M167))),"")</f>
        <v>45275</v>
      </c>
      <c r="S167" s="30"/>
      <c r="T167" s="30">
        <f>IFERROR(IF(COUNTIF('Holiday Dates'!$A:$A,DATE($S$1,T$1,1+7*$D167)-WEEKDAY(DATE($S$1,T$1,8-$M167)))&gt;=1,IF($D167&gt;=3,DATE($S$1,T$1,1+7*($D167-1)-WEEKDAY(DATE($S$1,T$1,8-$M167))),DATE($S$1,T$1,1+7*($D167+1)-WEEKDAY(DATE($S$1,T$1,8-$M167)))),DATE($S$1,T$1,1+7*$D167)-WEEKDAY(DATE($S$1,T$1,8-$M167))),"")</f>
        <v>45317</v>
      </c>
      <c r="U167" s="30">
        <f>IFERROR(IF(COUNTIF('Holiday Dates'!$A:$A,DATE($S$1,U$1,1+7*$D167)-WEEKDAY(DATE($S$1,U$1,8-$M167)))&gt;=1,IF($D167&gt;=3,DATE($S$1,U$1,1+7*($D167-1)-WEEKDAY(DATE($S$1,U$1,8-$M167))),DATE($S$1,U$1,1+7*($D167+1)-WEEKDAY(DATE($S$1,U$1,8-$M167)))),DATE($S$1,U$1,1+7*$D167)-WEEKDAY(DATE($S$1,U$1,8-$M167))),"")</f>
        <v>45345</v>
      </c>
      <c r="V167" s="30">
        <f>IFERROR(IF(COUNTIF('Holiday Dates'!$A:$A,DATE($S$1,V$1,1+7*$D167)-WEEKDAY(DATE($S$1,V$1,8-$M167)))&gt;=1,IF($D167&gt;=3,DATE($S$1,V$1,1+7*($D167-1)-WEEKDAY(DATE($S$1,V$1,8-$M167))),DATE($S$1,V$1,1+7*($D167+1)-WEEKDAY(DATE($S$1,V$1,8-$M167)))),DATE($S$1,V$1,1+7*$D167)-WEEKDAY(DATE($S$1,V$1,8-$M167))),"")</f>
        <v>45373</v>
      </c>
      <c r="W167" s="30">
        <f>IFERROR(IF(COUNTIF('Holiday Dates'!$A:$A,DATE($S$1,W$1,1+7*$D167)-WEEKDAY(DATE($S$1,W$1,8-$M167)))&gt;=1,IF($D167&gt;=3,DATE($S$1,W$1,1+7*($D167-1)-WEEKDAY(DATE($S$1,W$1,8-$M167))),DATE($S$1,W$1,1+7*($D167+1)-WEEKDAY(DATE($S$1,W$1,8-$M167)))),DATE($S$1,W$1,1+7*$D167)-WEEKDAY(DATE($S$1,W$1,8-$M167))),"")</f>
        <v>45408</v>
      </c>
      <c r="X167" s="30">
        <f>IFERROR(IF(COUNTIF('Holiday Dates'!$A:$A,DATE($S$1,X$1,1+7*$D167)-WEEKDAY(DATE($S$1,X$1,8-$M167)))&gt;=1,IF($D167&gt;=3,DATE($S$1,X$1,1+7*($D167-1)-WEEKDAY(DATE($S$1,X$1,8-$M167))),DATE($S$1,X$1,1+7*($D167+1)-WEEKDAY(DATE($S$1,X$1,8-$M167)))),DATE($S$1,X$1,1+7*$D167)-WEEKDAY(DATE($S$1,X$1,8-$M167))),"")</f>
        <v>45436</v>
      </c>
      <c r="Y167" s="30">
        <f>IFERROR(IF(COUNTIF('Holiday Dates'!$A:$A,DATE($S$1,Y$1,1+7*$D167)-WEEKDAY(DATE($S$1,Y$1,8-$M167)))&gt;=1,IF($D167&gt;=3,DATE($S$1,Y$1,1+7*($D167-1)-WEEKDAY(DATE($S$1,Y$1,8-$M167))),DATE($S$1,Y$1,1+7*($D167+1)-WEEKDAY(DATE($S$1,Y$1,8-$M167)))),DATE($S$1,Y$1,1+7*$D167)-WEEKDAY(DATE($S$1,Y$1,8-$M167))),"")</f>
        <v>45471</v>
      </c>
      <c r="Z167" s="30">
        <f>IFERROR(IF(COUNTIF('Holiday Dates'!$A:$A,DATE($S$1,Z$1,1+7*$D167)-WEEKDAY(DATE($S$1,Z$1,8-$M167)))&gt;=1,IF($D167&gt;=3,DATE($S$1,Z$1,1+7*($D167-1)-WEEKDAY(DATE($S$1,Z$1,8-$M167))),DATE($S$1,Z$1,1+7*($D167+1)-WEEKDAY(DATE($S$1,Z$1,8-$M167)))),DATE($S$1,Z$1,1+7*$D167)-WEEKDAY(DATE($S$1,Z$1,8-$M167))),"")</f>
        <v>45499</v>
      </c>
    </row>
    <row r="168" spans="1:26" ht="15" customHeight="1" x14ac:dyDescent="0.25">
      <c r="A168" s="3">
        <v>770165</v>
      </c>
      <c r="B168" s="1" t="s">
        <v>708</v>
      </c>
      <c r="C168" s="1" t="str">
        <f>VLOOKUP($A168,[1]Sheet_One!$B:$W,7,FALSE)</f>
        <v>HEBRON</v>
      </c>
      <c r="D168" s="10">
        <f>IFERROR(VLOOKUP(A168,[2]Sheet1!$A:$AA,27,FALSE),"")</f>
        <v>4</v>
      </c>
      <c r="E168" s="1"/>
      <c r="F168" s="3" t="str">
        <f>VLOOKUP($A168,[1]Sheet_One!$B:$W,6,FALSE)</f>
        <v>580 GILEAD ST</v>
      </c>
      <c r="G168" s="3" t="str">
        <f>VLOOKUP($A168,[1]Sheet_One!$B:$W,7,FALSE)</f>
        <v>HEBRON</v>
      </c>
      <c r="H168" s="3" t="str">
        <f>VLOOKUP($A168,[1]Sheet_One!$B:$W,8,FALSE)</f>
        <v>CT</v>
      </c>
      <c r="I168" s="3" t="str">
        <f>VLOOKUP($A168,[1]Sheet_One!$B:$W,9,FALSE)</f>
        <v>06248</v>
      </c>
      <c r="J168" s="47">
        <f>IFERROR(VLOOKUP(A168,'[3]KPI Trend by Chain - 171 or 173'!$A:$E,5,FALSE),VLOOKUP(A168,'[4]KPI Trend by Chain - 171 '!$A:$E,5,FALSE))</f>
        <v>38</v>
      </c>
      <c r="K168" s="4" t="str">
        <f>IFERROR(VLOOKUP(A168,'Location Substitution table'!B:D,3,FALSE),"")</f>
        <v/>
      </c>
      <c r="L168" s="9" t="str">
        <f>IFERROR(VLOOKUP($A168,[1]Sheet_One!$B:$W,5,FALSE),"")</f>
        <v>W</v>
      </c>
      <c r="M168" s="9">
        <f>IFERROR(MATCH(L168,{"U","M","T","W","R","F","S"},0),"")</f>
        <v>4</v>
      </c>
      <c r="N168" s="26">
        <f>IFERROR(IF(COUNTIF('Holiday Dates'!$A:$A,DATE($M$1,N$1,1+7*$D168)-WEEKDAY(DATE($M$1,N$1,8-$M168)))&gt;=1,IF($D168&gt;=3,DATE($M$1,N$1,1+7*($D168-1)-WEEKDAY(DATE($M$1,N$1,8-$M168))),DATE($M$1,N$1,1+7*($D168+1)-WEEKDAY(DATE($M$1,N$1,8-$M168)))),DATE($M$1,N$1,1+7*$D168)-WEEKDAY(DATE($M$1,N$1,8-$M168))),"")</f>
        <v>45161</v>
      </c>
      <c r="O168" s="26">
        <f>IFERROR(IF(COUNTIF('Holiday Dates'!$A:$A,DATE($M$1,O$1,1+7*$D168)-WEEKDAY(DATE($M$1,O$1,8-$M168)))&gt;=1,IF($D168&gt;=3,DATE($M$1,O$1,1+7*($D168-1)-WEEKDAY(DATE($M$1,O$1,8-$M168))),DATE($M$1,O$1,1+7*($D168+1)-WEEKDAY(DATE($M$1,O$1,8-$M168)))),DATE($M$1,O$1,1+7*$D168)-WEEKDAY(DATE($M$1,O$1,8-$M168))),"")</f>
        <v>45196</v>
      </c>
      <c r="P168" s="26">
        <f>IFERROR(IF(COUNTIF('Holiday Dates'!$A:$A,DATE($M$1,P$1,1+7*$D168)-WEEKDAY(DATE($M$1,P$1,8-$M168)))&gt;=1,IF($D168&gt;=3,DATE($M$1,P$1,1+7*($D168-1)-WEEKDAY(DATE($M$1,P$1,8-$M168))),DATE($M$1,P$1,1+7*($D168+1)-WEEKDAY(DATE($M$1,P$1,8-$M168)))),DATE($M$1,P$1,1+7*$D168)-WEEKDAY(DATE($M$1,P$1,8-$M168))),"")</f>
        <v>45224</v>
      </c>
      <c r="Q168" s="26">
        <f>IFERROR(IF(COUNTIF('Holiday Dates'!$A:$A,DATE($M$1,Q$1,1+7*$D168)-WEEKDAY(DATE($M$1,Q$1,8-$M168)))&gt;=1,IF($D168&gt;=3,DATE($M$1,Q$1,1+7*($D168-1)-WEEKDAY(DATE($M$1,Q$1,8-$M168))),DATE($M$1,Q$1,1+7*($D168+1)-WEEKDAY(DATE($M$1,Q$1,8-$M168)))),DATE($M$1,Q$1,1+7*$D168)-WEEKDAY(DATE($M$1,Q$1,8-$M168))),"")</f>
        <v>45245</v>
      </c>
      <c r="R168" s="26">
        <f>IFERROR(IF(COUNTIF('Holiday Dates'!$A:$A,DATE($M$1,R$1,1+7*$D168)-WEEKDAY(DATE($M$1,R$1,8-$M168)))&gt;=1,IF($D168&gt;=3,DATE($M$1,R$1,1+7*($D168-1)-WEEKDAY(DATE($M$1,R$1,8-$M168))),DATE($M$1,R$1,1+7*($D168+1)-WEEKDAY(DATE($M$1,R$1,8-$M168)))),DATE($M$1,R$1,1+7*$D168)-WEEKDAY(DATE($M$1,R$1,8-$M168))),"")</f>
        <v>45280</v>
      </c>
      <c r="S168" s="30"/>
      <c r="T168" s="30">
        <f>IFERROR(IF(COUNTIF('Holiday Dates'!$A:$A,DATE($S$1,T$1,1+7*$D168)-WEEKDAY(DATE($S$1,T$1,8-$M168)))&gt;=1,IF($D168&gt;=3,DATE($S$1,T$1,1+7*($D168-1)-WEEKDAY(DATE($S$1,T$1,8-$M168))),DATE($S$1,T$1,1+7*($D168+1)-WEEKDAY(DATE($S$1,T$1,8-$M168)))),DATE($S$1,T$1,1+7*$D168)-WEEKDAY(DATE($S$1,T$1,8-$M168))),"")</f>
        <v>45315</v>
      </c>
      <c r="U168" s="30">
        <f>IFERROR(IF(COUNTIF('Holiday Dates'!$A:$A,DATE($S$1,U$1,1+7*$D168)-WEEKDAY(DATE($S$1,U$1,8-$M168)))&gt;=1,IF($D168&gt;=3,DATE($S$1,U$1,1+7*($D168-1)-WEEKDAY(DATE($S$1,U$1,8-$M168))),DATE($S$1,U$1,1+7*($D168+1)-WEEKDAY(DATE($S$1,U$1,8-$M168)))),DATE($S$1,U$1,1+7*$D168)-WEEKDAY(DATE($S$1,U$1,8-$M168))),"")</f>
        <v>45350</v>
      </c>
      <c r="V168" s="30">
        <f>IFERROR(IF(COUNTIF('Holiday Dates'!$A:$A,DATE($S$1,V$1,1+7*$D168)-WEEKDAY(DATE($S$1,V$1,8-$M168)))&gt;=1,IF($D168&gt;=3,DATE($S$1,V$1,1+7*($D168-1)-WEEKDAY(DATE($S$1,V$1,8-$M168))),DATE($S$1,V$1,1+7*($D168+1)-WEEKDAY(DATE($S$1,V$1,8-$M168)))),DATE($S$1,V$1,1+7*$D168)-WEEKDAY(DATE($S$1,V$1,8-$M168))),"")</f>
        <v>45378</v>
      </c>
      <c r="W168" s="30">
        <f>IFERROR(IF(COUNTIF('Holiday Dates'!$A:$A,DATE($S$1,W$1,1+7*$D168)-WEEKDAY(DATE($S$1,W$1,8-$M168)))&gt;=1,IF($D168&gt;=3,DATE($S$1,W$1,1+7*($D168-1)-WEEKDAY(DATE($S$1,W$1,8-$M168))),DATE($S$1,W$1,1+7*($D168+1)-WEEKDAY(DATE($S$1,W$1,8-$M168)))),DATE($S$1,W$1,1+7*$D168)-WEEKDAY(DATE($S$1,W$1,8-$M168))),"")</f>
        <v>45406</v>
      </c>
      <c r="X168" s="30">
        <f>IFERROR(IF(COUNTIF('Holiday Dates'!$A:$A,DATE($S$1,X$1,1+7*$D168)-WEEKDAY(DATE($S$1,X$1,8-$M168)))&gt;=1,IF($D168&gt;=3,DATE($S$1,X$1,1+7*($D168-1)-WEEKDAY(DATE($S$1,X$1,8-$M168))),DATE($S$1,X$1,1+7*($D168+1)-WEEKDAY(DATE($S$1,X$1,8-$M168)))),DATE($S$1,X$1,1+7*$D168)-WEEKDAY(DATE($S$1,X$1,8-$M168))),"")</f>
        <v>45434</v>
      </c>
      <c r="Y168" s="30">
        <f>IFERROR(IF(COUNTIF('Holiday Dates'!$A:$A,DATE($S$1,Y$1,1+7*$D168)-WEEKDAY(DATE($S$1,Y$1,8-$M168)))&gt;=1,IF($D168&gt;=3,DATE($S$1,Y$1,1+7*($D168-1)-WEEKDAY(DATE($S$1,Y$1,8-$M168))),DATE($S$1,Y$1,1+7*($D168+1)-WEEKDAY(DATE($S$1,Y$1,8-$M168)))),DATE($S$1,Y$1,1+7*$D168)-WEEKDAY(DATE($S$1,Y$1,8-$M168))),"")</f>
        <v>45469</v>
      </c>
      <c r="Z168" s="30">
        <f>IFERROR(IF(COUNTIF('Holiday Dates'!$A:$A,DATE($S$1,Z$1,1+7*$D168)-WEEKDAY(DATE($S$1,Z$1,8-$M168)))&gt;=1,IF($D168&gt;=3,DATE($S$1,Z$1,1+7*($D168-1)-WEEKDAY(DATE($S$1,Z$1,8-$M168))),DATE($S$1,Z$1,1+7*($D168+1)-WEEKDAY(DATE($S$1,Z$1,8-$M168)))),DATE($S$1,Z$1,1+7*$D168)-WEEKDAY(DATE($S$1,Z$1,8-$M168))),"")</f>
        <v>45497</v>
      </c>
    </row>
    <row r="169" spans="1:26" ht="15" customHeight="1" x14ac:dyDescent="0.25">
      <c r="A169" s="3">
        <v>770166</v>
      </c>
      <c r="B169" s="1" t="s">
        <v>1567</v>
      </c>
      <c r="C169" s="1" t="str">
        <f>VLOOKUP($A169,[1]Sheet_One!$B:$W,7,FALSE)</f>
        <v>HEBRON</v>
      </c>
      <c r="D169" s="10">
        <f>IFERROR(VLOOKUP(A169,[2]Sheet1!$A:$AA,27,FALSE),"")</f>
        <v>3</v>
      </c>
      <c r="E169" s="1"/>
      <c r="F169" s="3" t="str">
        <f>VLOOKUP($A169,[1]Sheet_One!$B:$W,6,FALSE)</f>
        <v>85 WALL ST</v>
      </c>
      <c r="G169" s="3" t="str">
        <f>VLOOKUP($A169,[1]Sheet_One!$B:$W,7,FALSE)</f>
        <v>HEBRON</v>
      </c>
      <c r="H169" s="3" t="str">
        <f>VLOOKUP($A169,[1]Sheet_One!$B:$W,8,FALSE)</f>
        <v>CT</v>
      </c>
      <c r="I169" s="3" t="str">
        <f>VLOOKUP($A169,[1]Sheet_One!$B:$W,9,FALSE)</f>
        <v>06248</v>
      </c>
      <c r="J169" s="47">
        <f>IFERROR(VLOOKUP(A169,'[3]KPI Trend by Chain - 171 or 173'!$A:$E,5,FALSE),VLOOKUP(A169,'[4]KPI Trend by Chain - 171 '!$A:$E,5,FALSE))</f>
        <v>39.6666666666667</v>
      </c>
      <c r="K169" s="4" t="str">
        <f>IFERROR(VLOOKUP(A169,'Location Substitution table'!B:D,3,FALSE),"")</f>
        <v/>
      </c>
      <c r="L169" s="9" t="str">
        <f>IFERROR(VLOOKUP($A169,[1]Sheet_One!$B:$W,5,FALSE),"")</f>
        <v>W</v>
      </c>
      <c r="M169" s="9">
        <f>IFERROR(MATCH(L169,{"U","M","T","W","R","F","S"},0),"")</f>
        <v>4</v>
      </c>
      <c r="N169" s="26">
        <f>IFERROR(IF(COUNTIF('Holiday Dates'!$A:$A,DATE($M$1,N$1,1+7*$D169)-WEEKDAY(DATE($M$1,N$1,8-$M169)))&gt;=1,IF($D169&gt;=3,DATE($M$1,N$1,1+7*($D169-1)-WEEKDAY(DATE($M$1,N$1,8-$M169))),DATE($M$1,N$1,1+7*($D169+1)-WEEKDAY(DATE($M$1,N$1,8-$M169)))),DATE($M$1,N$1,1+7*$D169)-WEEKDAY(DATE($M$1,N$1,8-$M169))),"")</f>
        <v>45154</v>
      </c>
      <c r="O169" s="26">
        <f>IFERROR(IF(COUNTIF('Holiday Dates'!$A:$A,DATE($M$1,O$1,1+7*$D169)-WEEKDAY(DATE($M$1,O$1,8-$M169)))&gt;=1,IF($D169&gt;=3,DATE($M$1,O$1,1+7*($D169-1)-WEEKDAY(DATE($M$1,O$1,8-$M169))),DATE($M$1,O$1,1+7*($D169+1)-WEEKDAY(DATE($M$1,O$1,8-$M169)))),DATE($M$1,O$1,1+7*$D169)-WEEKDAY(DATE($M$1,O$1,8-$M169))),"")</f>
        <v>45189</v>
      </c>
      <c r="P169" s="26">
        <f>IFERROR(IF(COUNTIF('Holiday Dates'!$A:$A,DATE($M$1,P$1,1+7*$D169)-WEEKDAY(DATE($M$1,P$1,8-$M169)))&gt;=1,IF($D169&gt;=3,DATE($M$1,P$1,1+7*($D169-1)-WEEKDAY(DATE($M$1,P$1,8-$M169))),DATE($M$1,P$1,1+7*($D169+1)-WEEKDAY(DATE($M$1,P$1,8-$M169)))),DATE($M$1,P$1,1+7*$D169)-WEEKDAY(DATE($M$1,P$1,8-$M169))),"")</f>
        <v>45217</v>
      </c>
      <c r="Q169" s="26">
        <f>IFERROR(IF(COUNTIF('Holiday Dates'!$A:$A,DATE($M$1,Q$1,1+7*$D169)-WEEKDAY(DATE($M$1,Q$1,8-$M169)))&gt;=1,IF($D169&gt;=3,DATE($M$1,Q$1,1+7*($D169-1)-WEEKDAY(DATE($M$1,Q$1,8-$M169))),DATE($M$1,Q$1,1+7*($D169+1)-WEEKDAY(DATE($M$1,Q$1,8-$M169)))),DATE($M$1,Q$1,1+7*$D169)-WEEKDAY(DATE($M$1,Q$1,8-$M169))),"")</f>
        <v>45245</v>
      </c>
      <c r="R169" s="26">
        <f>IFERROR(IF(COUNTIF('Holiday Dates'!$A:$A,DATE($M$1,R$1,1+7*$D169)-WEEKDAY(DATE($M$1,R$1,8-$M169)))&gt;=1,IF($D169&gt;=3,DATE($M$1,R$1,1+7*($D169-1)-WEEKDAY(DATE($M$1,R$1,8-$M169))),DATE($M$1,R$1,1+7*($D169+1)-WEEKDAY(DATE($M$1,R$1,8-$M169)))),DATE($M$1,R$1,1+7*$D169)-WEEKDAY(DATE($M$1,R$1,8-$M169))),"")</f>
        <v>45280</v>
      </c>
      <c r="S169" s="30"/>
      <c r="T169" s="30">
        <f>IFERROR(IF(COUNTIF('Holiday Dates'!$A:$A,DATE($S$1,T$1,1+7*$D169)-WEEKDAY(DATE($S$1,T$1,8-$M169)))&gt;=1,IF($D169&gt;=3,DATE($S$1,T$1,1+7*($D169-1)-WEEKDAY(DATE($S$1,T$1,8-$M169))),DATE($S$1,T$1,1+7*($D169+1)-WEEKDAY(DATE($S$1,T$1,8-$M169)))),DATE($S$1,T$1,1+7*$D169)-WEEKDAY(DATE($S$1,T$1,8-$M169))),"")</f>
        <v>45308</v>
      </c>
      <c r="U169" s="30">
        <f>IFERROR(IF(COUNTIF('Holiday Dates'!$A:$A,DATE($S$1,U$1,1+7*$D169)-WEEKDAY(DATE($S$1,U$1,8-$M169)))&gt;=1,IF($D169&gt;=3,DATE($S$1,U$1,1+7*($D169-1)-WEEKDAY(DATE($S$1,U$1,8-$M169))),DATE($S$1,U$1,1+7*($D169+1)-WEEKDAY(DATE($S$1,U$1,8-$M169)))),DATE($S$1,U$1,1+7*$D169)-WEEKDAY(DATE($S$1,U$1,8-$M169))),"")</f>
        <v>45336</v>
      </c>
      <c r="V169" s="30">
        <f>IFERROR(IF(COUNTIF('Holiday Dates'!$A:$A,DATE($S$1,V$1,1+7*$D169)-WEEKDAY(DATE($S$1,V$1,8-$M169)))&gt;=1,IF($D169&gt;=3,DATE($S$1,V$1,1+7*($D169-1)-WEEKDAY(DATE($S$1,V$1,8-$M169))),DATE($S$1,V$1,1+7*($D169+1)-WEEKDAY(DATE($S$1,V$1,8-$M169)))),DATE($S$1,V$1,1+7*$D169)-WEEKDAY(DATE($S$1,V$1,8-$M169))),"")</f>
        <v>45371</v>
      </c>
      <c r="W169" s="30">
        <f>IFERROR(IF(COUNTIF('Holiday Dates'!$A:$A,DATE($S$1,W$1,1+7*$D169)-WEEKDAY(DATE($S$1,W$1,8-$M169)))&gt;=1,IF($D169&gt;=3,DATE($S$1,W$1,1+7*($D169-1)-WEEKDAY(DATE($S$1,W$1,8-$M169))),DATE($S$1,W$1,1+7*($D169+1)-WEEKDAY(DATE($S$1,W$1,8-$M169)))),DATE($S$1,W$1,1+7*$D169)-WEEKDAY(DATE($S$1,W$1,8-$M169))),"")</f>
        <v>45399</v>
      </c>
      <c r="X169" s="30">
        <f>IFERROR(IF(COUNTIF('Holiday Dates'!$A:$A,DATE($S$1,X$1,1+7*$D169)-WEEKDAY(DATE($S$1,X$1,8-$M169)))&gt;=1,IF($D169&gt;=3,DATE($S$1,X$1,1+7*($D169-1)-WEEKDAY(DATE($S$1,X$1,8-$M169))),DATE($S$1,X$1,1+7*($D169+1)-WEEKDAY(DATE($S$1,X$1,8-$M169)))),DATE($S$1,X$1,1+7*$D169)-WEEKDAY(DATE($S$1,X$1,8-$M169))),"")</f>
        <v>45427</v>
      </c>
      <c r="Y169" s="30">
        <f>IFERROR(IF(COUNTIF('Holiday Dates'!$A:$A,DATE($S$1,Y$1,1+7*$D169)-WEEKDAY(DATE($S$1,Y$1,8-$M169)))&gt;=1,IF($D169&gt;=3,DATE($S$1,Y$1,1+7*($D169-1)-WEEKDAY(DATE($S$1,Y$1,8-$M169))),DATE($S$1,Y$1,1+7*($D169+1)-WEEKDAY(DATE($S$1,Y$1,8-$M169)))),DATE($S$1,Y$1,1+7*$D169)-WEEKDAY(DATE($S$1,Y$1,8-$M169))),"")</f>
        <v>45455</v>
      </c>
      <c r="Z169" s="30">
        <f>IFERROR(IF(COUNTIF('Holiday Dates'!$A:$A,DATE($S$1,Z$1,1+7*$D169)-WEEKDAY(DATE($S$1,Z$1,8-$M169)))&gt;=1,IF($D169&gt;=3,DATE($S$1,Z$1,1+7*($D169-1)-WEEKDAY(DATE($S$1,Z$1,8-$M169))),DATE($S$1,Z$1,1+7*($D169+1)-WEEKDAY(DATE($S$1,Z$1,8-$M169)))),DATE($S$1,Z$1,1+7*$D169)-WEEKDAY(DATE($S$1,Z$1,8-$M169))),"")</f>
        <v>45490</v>
      </c>
    </row>
    <row r="170" spans="1:26" ht="15" customHeight="1" x14ac:dyDescent="0.25">
      <c r="A170" s="3">
        <v>770167</v>
      </c>
      <c r="B170" s="1" t="s">
        <v>1666</v>
      </c>
      <c r="C170" s="1" t="str">
        <f>VLOOKUP($A170,[1]Sheet_One!$B:$W,7,FALSE)</f>
        <v>HIGGANUM</v>
      </c>
      <c r="D170" s="10">
        <f>IFERROR(VLOOKUP(A170,[2]Sheet1!$A:$AA,27,FALSE),"")</f>
        <v>4</v>
      </c>
      <c r="E170" s="1"/>
      <c r="F170" s="3" t="str">
        <f>VLOOKUP($A170,[1]Sheet_One!$B:$W,6,FALSE)</f>
        <v>792 KILLINGWORTH RD</v>
      </c>
      <c r="G170" s="3" t="str">
        <f>VLOOKUP($A170,[1]Sheet_One!$B:$W,7,FALSE)</f>
        <v>HIGGANUM</v>
      </c>
      <c r="H170" s="3" t="str">
        <f>VLOOKUP($A170,[1]Sheet_One!$B:$W,8,FALSE)</f>
        <v>CT</v>
      </c>
      <c r="I170" s="3" t="str">
        <f>VLOOKUP($A170,[1]Sheet_One!$B:$W,9,FALSE)</f>
        <v>06441</v>
      </c>
      <c r="J170" s="47">
        <f>IFERROR(VLOOKUP(A170,'[3]KPI Trend by Chain - 171 or 173'!$A:$E,5,FALSE),VLOOKUP(A170,'[4]KPI Trend by Chain - 171 '!$A:$E,5,FALSE))</f>
        <v>15.8571428571429</v>
      </c>
      <c r="K170" s="4" t="str">
        <f>IFERROR(VLOOKUP(A170,'Location Substitution table'!B:D,3,FALSE),"")</f>
        <v/>
      </c>
      <c r="L170" s="9" t="str">
        <f>IFERROR(VLOOKUP($A170,[1]Sheet_One!$B:$W,5,FALSE),"")</f>
        <v>M</v>
      </c>
      <c r="M170" s="9">
        <f>IFERROR(MATCH(L170,{"U","M","T","W","R","F","S"},0),"")</f>
        <v>2</v>
      </c>
      <c r="N170" s="26">
        <f>IFERROR(IF(COUNTIF('Holiday Dates'!$A:$A,DATE($M$1,N$1,1+7*$D170)-WEEKDAY(DATE($M$1,N$1,8-$M170)))&gt;=1,IF($D170&gt;=3,DATE($M$1,N$1,1+7*($D170-1)-WEEKDAY(DATE($M$1,N$1,8-$M170))),DATE($M$1,N$1,1+7*($D170+1)-WEEKDAY(DATE($M$1,N$1,8-$M170)))),DATE($M$1,N$1,1+7*$D170)-WEEKDAY(DATE($M$1,N$1,8-$M170))),"")</f>
        <v>45166</v>
      </c>
      <c r="O170" s="26">
        <f>IFERROR(IF(COUNTIF('Holiday Dates'!$A:$A,DATE($M$1,O$1,1+7*$D170)-WEEKDAY(DATE($M$1,O$1,8-$M170)))&gt;=1,IF($D170&gt;=3,DATE($M$1,O$1,1+7*($D170-1)-WEEKDAY(DATE($M$1,O$1,8-$M170))),DATE($M$1,O$1,1+7*($D170+1)-WEEKDAY(DATE($M$1,O$1,8-$M170)))),DATE($M$1,O$1,1+7*$D170)-WEEKDAY(DATE($M$1,O$1,8-$M170))),"")</f>
        <v>45187</v>
      </c>
      <c r="P170" s="26">
        <f>IFERROR(IF(COUNTIF('Holiday Dates'!$A:$A,DATE($M$1,P$1,1+7*$D170)-WEEKDAY(DATE($M$1,P$1,8-$M170)))&gt;=1,IF($D170&gt;=3,DATE($M$1,P$1,1+7*($D170-1)-WEEKDAY(DATE($M$1,P$1,8-$M170))),DATE($M$1,P$1,1+7*($D170+1)-WEEKDAY(DATE($M$1,P$1,8-$M170)))),DATE($M$1,P$1,1+7*$D170)-WEEKDAY(DATE($M$1,P$1,8-$M170))),"")</f>
        <v>45222</v>
      </c>
      <c r="Q170" s="26">
        <f>IFERROR(IF(COUNTIF('Holiday Dates'!$A:$A,DATE($M$1,Q$1,1+7*$D170)-WEEKDAY(DATE($M$1,Q$1,8-$M170)))&gt;=1,IF($D170&gt;=3,DATE($M$1,Q$1,1+7*($D170-1)-WEEKDAY(DATE($M$1,Q$1,8-$M170))),DATE($M$1,Q$1,1+7*($D170+1)-WEEKDAY(DATE($M$1,Q$1,8-$M170)))),DATE($M$1,Q$1,1+7*$D170)-WEEKDAY(DATE($M$1,Q$1,8-$M170))),"")</f>
        <v>45257</v>
      </c>
      <c r="R170" s="26">
        <f>IFERROR(IF(COUNTIF('Holiday Dates'!$A:$A,DATE($M$1,R$1,1+7*$D170)-WEEKDAY(DATE($M$1,R$1,8-$M170)))&gt;=1,IF($D170&gt;=3,DATE($M$1,R$1,1+7*($D170-1)-WEEKDAY(DATE($M$1,R$1,8-$M170))),DATE($M$1,R$1,1+7*($D170+1)-WEEKDAY(DATE($M$1,R$1,8-$M170)))),DATE($M$1,R$1,1+7*$D170)-WEEKDAY(DATE($M$1,R$1,8-$M170))),"")</f>
        <v>45278</v>
      </c>
      <c r="S170" s="30"/>
      <c r="T170" s="30">
        <f>IFERROR(IF(COUNTIF('Holiday Dates'!$A:$A,DATE($S$1,T$1,1+7*$D170)-WEEKDAY(DATE($S$1,T$1,8-$M170)))&gt;=1,IF($D170&gt;=3,DATE($S$1,T$1,1+7*($D170-1)-WEEKDAY(DATE($S$1,T$1,8-$M170))),DATE($S$1,T$1,1+7*($D170+1)-WEEKDAY(DATE($S$1,T$1,8-$M170)))),DATE($S$1,T$1,1+7*$D170)-WEEKDAY(DATE($S$1,T$1,8-$M170))),"")</f>
        <v>45313</v>
      </c>
      <c r="U170" s="30">
        <f>IFERROR(IF(COUNTIF('Holiday Dates'!$A:$A,DATE($S$1,U$1,1+7*$D170)-WEEKDAY(DATE($S$1,U$1,8-$M170)))&gt;=1,IF($D170&gt;=3,DATE($S$1,U$1,1+7*($D170-1)-WEEKDAY(DATE($S$1,U$1,8-$M170))),DATE($S$1,U$1,1+7*($D170+1)-WEEKDAY(DATE($S$1,U$1,8-$M170)))),DATE($S$1,U$1,1+7*$D170)-WEEKDAY(DATE($S$1,U$1,8-$M170))),"")</f>
        <v>45348</v>
      </c>
      <c r="V170" s="30">
        <f>IFERROR(IF(COUNTIF('Holiday Dates'!$A:$A,DATE($S$1,V$1,1+7*$D170)-WEEKDAY(DATE($S$1,V$1,8-$M170)))&gt;=1,IF($D170&gt;=3,DATE($S$1,V$1,1+7*($D170-1)-WEEKDAY(DATE($S$1,V$1,8-$M170))),DATE($S$1,V$1,1+7*($D170+1)-WEEKDAY(DATE($S$1,V$1,8-$M170)))),DATE($S$1,V$1,1+7*$D170)-WEEKDAY(DATE($S$1,V$1,8-$M170))),"")</f>
        <v>45376</v>
      </c>
      <c r="W170" s="30">
        <f>IFERROR(IF(COUNTIF('Holiday Dates'!$A:$A,DATE($S$1,W$1,1+7*$D170)-WEEKDAY(DATE($S$1,W$1,8-$M170)))&gt;=1,IF($D170&gt;=3,DATE($S$1,W$1,1+7*($D170-1)-WEEKDAY(DATE($S$1,W$1,8-$M170))),DATE($S$1,W$1,1+7*($D170+1)-WEEKDAY(DATE($S$1,W$1,8-$M170)))),DATE($S$1,W$1,1+7*$D170)-WEEKDAY(DATE($S$1,W$1,8-$M170))),"")</f>
        <v>45404</v>
      </c>
      <c r="X170" s="30">
        <f>IFERROR(IF(COUNTIF('Holiday Dates'!$A:$A,DATE($S$1,X$1,1+7*$D170)-WEEKDAY(DATE($S$1,X$1,8-$M170)))&gt;=1,IF($D170&gt;=3,DATE($S$1,X$1,1+7*($D170-1)-WEEKDAY(DATE($S$1,X$1,8-$M170))),DATE($S$1,X$1,1+7*($D170+1)-WEEKDAY(DATE($S$1,X$1,8-$M170)))),DATE($S$1,X$1,1+7*$D170)-WEEKDAY(DATE($S$1,X$1,8-$M170))),"")</f>
        <v>45432</v>
      </c>
      <c r="Y170" s="30">
        <f>IFERROR(IF(COUNTIF('Holiday Dates'!$A:$A,DATE($S$1,Y$1,1+7*$D170)-WEEKDAY(DATE($S$1,Y$1,8-$M170)))&gt;=1,IF($D170&gt;=3,DATE($S$1,Y$1,1+7*($D170-1)-WEEKDAY(DATE($S$1,Y$1,8-$M170))),DATE($S$1,Y$1,1+7*($D170+1)-WEEKDAY(DATE($S$1,Y$1,8-$M170)))),DATE($S$1,Y$1,1+7*$D170)-WEEKDAY(DATE($S$1,Y$1,8-$M170))),"")</f>
        <v>45467</v>
      </c>
      <c r="Z170" s="30">
        <f>IFERROR(IF(COUNTIF('Holiday Dates'!$A:$A,DATE($S$1,Z$1,1+7*$D170)-WEEKDAY(DATE($S$1,Z$1,8-$M170)))&gt;=1,IF($D170&gt;=3,DATE($S$1,Z$1,1+7*($D170-1)-WEEKDAY(DATE($S$1,Z$1,8-$M170))),DATE($S$1,Z$1,1+7*($D170+1)-WEEKDAY(DATE($S$1,Z$1,8-$M170)))),DATE($S$1,Z$1,1+7*$D170)-WEEKDAY(DATE($S$1,Z$1,8-$M170))),"")</f>
        <v>45495</v>
      </c>
    </row>
    <row r="171" spans="1:26" ht="15" customHeight="1" x14ac:dyDescent="0.25">
      <c r="A171" s="3">
        <v>770168</v>
      </c>
      <c r="B171" s="3" t="str">
        <f>VLOOKUP($A171,[1]Sheet_One!$B:$W,2,FALSE)</f>
        <v>HADDAM ELEM SCH USDA</v>
      </c>
      <c r="C171" s="1" t="str">
        <f>VLOOKUP($A171,[1]Sheet_One!$B:$W,7,FALSE)</f>
        <v>HIGGANUM</v>
      </c>
      <c r="D171" s="10">
        <f>IFERROR(VLOOKUP(A171,[2]Sheet1!$A:$AA,27,FALSE),"")</f>
        <v>3</v>
      </c>
      <c r="F171" s="3" t="str">
        <f>VLOOKUP($A171,[1]Sheet_One!$B:$W,6,FALSE)</f>
        <v>272 SAYBROOK RD</v>
      </c>
      <c r="G171" s="3" t="str">
        <f>VLOOKUP($A171,[1]Sheet_One!$B:$W,7,FALSE)</f>
        <v>HIGGANUM</v>
      </c>
      <c r="H171" s="3" t="str">
        <f>VLOOKUP($A171,[1]Sheet_One!$B:$W,8,FALSE)</f>
        <v>CT</v>
      </c>
      <c r="I171" s="3" t="str">
        <f>VLOOKUP($A171,[1]Sheet_One!$B:$W,9,FALSE)</f>
        <v>06441</v>
      </c>
      <c r="K171" s="4" t="str">
        <f>IFERROR(VLOOKUP(A171,'Location Substitution table'!B:D,3,FALSE),"")</f>
        <v/>
      </c>
      <c r="L171" s="9" t="str">
        <f>IFERROR(VLOOKUP($A171,[1]Sheet_One!$B:$W,5,FALSE),"")</f>
        <v>M</v>
      </c>
      <c r="M171" s="9">
        <f>IFERROR(MATCH(L171,{"U","M","T","W","R","F","S"},0),"")</f>
        <v>2</v>
      </c>
      <c r="N171" s="26">
        <f>IFERROR(IF(COUNTIF('Holiday Dates'!$A:$A,DATE($M$1,N$1,1+7*$D171)-WEEKDAY(DATE($M$1,N$1,8-$M171)))&gt;=1,IF($D171&gt;=3,DATE($M$1,N$1,1+7*($D171-1)-WEEKDAY(DATE($M$1,N$1,8-$M171))),DATE($M$1,N$1,1+7*($D171+1)-WEEKDAY(DATE($M$1,N$1,8-$M171)))),DATE($M$1,N$1,1+7*$D171)-WEEKDAY(DATE($M$1,N$1,8-$M171))),"")</f>
        <v>45159</v>
      </c>
      <c r="O171" s="26">
        <f>IFERROR(IF(COUNTIF('Holiday Dates'!$A:$A,DATE($M$1,O$1,1+7*$D171)-WEEKDAY(DATE($M$1,O$1,8-$M171)))&gt;=1,IF($D171&gt;=3,DATE($M$1,O$1,1+7*($D171-1)-WEEKDAY(DATE($M$1,O$1,8-$M171))),DATE($M$1,O$1,1+7*($D171+1)-WEEKDAY(DATE($M$1,O$1,8-$M171)))),DATE($M$1,O$1,1+7*$D171)-WEEKDAY(DATE($M$1,O$1,8-$M171))),"")</f>
        <v>45187</v>
      </c>
      <c r="P171" s="26">
        <f>IFERROR(IF(COUNTIF('Holiday Dates'!$A:$A,DATE($M$1,P$1,1+7*$D171)-WEEKDAY(DATE($M$1,P$1,8-$M171)))&gt;=1,IF($D171&gt;=3,DATE($M$1,P$1,1+7*($D171-1)-WEEKDAY(DATE($M$1,P$1,8-$M171))),DATE($M$1,P$1,1+7*($D171+1)-WEEKDAY(DATE($M$1,P$1,8-$M171)))),DATE($M$1,P$1,1+7*$D171)-WEEKDAY(DATE($M$1,P$1,8-$M171))),"")</f>
        <v>45215</v>
      </c>
      <c r="Q171" s="26">
        <f>IFERROR(IF(COUNTIF('Holiday Dates'!$A:$A,DATE($M$1,Q$1,1+7*$D171)-WEEKDAY(DATE($M$1,Q$1,8-$M171)))&gt;=1,IF($D171&gt;=3,DATE($M$1,Q$1,1+7*($D171-1)-WEEKDAY(DATE($M$1,Q$1,8-$M171))),DATE($M$1,Q$1,1+7*($D171+1)-WEEKDAY(DATE($M$1,Q$1,8-$M171)))),DATE($M$1,Q$1,1+7*$D171)-WEEKDAY(DATE($M$1,Q$1,8-$M171))),"")</f>
        <v>45250</v>
      </c>
      <c r="R171" s="26">
        <f>IFERROR(IF(COUNTIF('Holiday Dates'!$A:$A,DATE($M$1,R$1,1+7*$D171)-WEEKDAY(DATE($M$1,R$1,8-$M171)))&gt;=1,IF($D171&gt;=3,DATE($M$1,R$1,1+7*($D171-1)-WEEKDAY(DATE($M$1,R$1,8-$M171))),DATE($M$1,R$1,1+7*($D171+1)-WEEKDAY(DATE($M$1,R$1,8-$M171)))),DATE($M$1,R$1,1+7*$D171)-WEEKDAY(DATE($M$1,R$1,8-$M171))),"")</f>
        <v>45278</v>
      </c>
      <c r="S171" s="30"/>
      <c r="T171" s="30">
        <f>IFERROR(IF(COUNTIF('Holiday Dates'!$A:$A,DATE($S$1,T$1,1+7*$D171)-WEEKDAY(DATE($S$1,T$1,8-$M171)))&gt;=1,IF($D171&gt;=3,DATE($S$1,T$1,1+7*($D171-1)-WEEKDAY(DATE($S$1,T$1,8-$M171))),DATE($S$1,T$1,1+7*($D171+1)-WEEKDAY(DATE($S$1,T$1,8-$M171)))),DATE($S$1,T$1,1+7*$D171)-WEEKDAY(DATE($S$1,T$1,8-$M171))),"")</f>
        <v>45299</v>
      </c>
      <c r="U171" s="30">
        <f>IFERROR(IF(COUNTIF('Holiday Dates'!$A:$A,DATE($S$1,U$1,1+7*$D171)-WEEKDAY(DATE($S$1,U$1,8-$M171)))&gt;=1,IF($D171&gt;=3,DATE($S$1,U$1,1+7*($D171-1)-WEEKDAY(DATE($S$1,U$1,8-$M171))),DATE($S$1,U$1,1+7*($D171+1)-WEEKDAY(DATE($S$1,U$1,8-$M171)))),DATE($S$1,U$1,1+7*$D171)-WEEKDAY(DATE($S$1,U$1,8-$M171))),"")</f>
        <v>45334</v>
      </c>
      <c r="V171" s="30">
        <f>IFERROR(IF(COUNTIF('Holiday Dates'!$A:$A,DATE($S$1,V$1,1+7*$D171)-WEEKDAY(DATE($S$1,V$1,8-$M171)))&gt;=1,IF($D171&gt;=3,DATE($S$1,V$1,1+7*($D171-1)-WEEKDAY(DATE($S$1,V$1,8-$M171))),DATE($S$1,V$1,1+7*($D171+1)-WEEKDAY(DATE($S$1,V$1,8-$M171)))),DATE($S$1,V$1,1+7*$D171)-WEEKDAY(DATE($S$1,V$1,8-$M171))),"")</f>
        <v>45369</v>
      </c>
      <c r="W171" s="30">
        <f>IFERROR(IF(COUNTIF('Holiday Dates'!$A:$A,DATE($S$1,W$1,1+7*$D171)-WEEKDAY(DATE($S$1,W$1,8-$M171)))&gt;=1,IF($D171&gt;=3,DATE($S$1,W$1,1+7*($D171-1)-WEEKDAY(DATE($S$1,W$1,8-$M171))),DATE($S$1,W$1,1+7*($D171+1)-WEEKDAY(DATE($S$1,W$1,8-$M171)))),DATE($S$1,W$1,1+7*$D171)-WEEKDAY(DATE($S$1,W$1,8-$M171))),"")</f>
        <v>45397</v>
      </c>
      <c r="X171" s="30">
        <f>IFERROR(IF(COUNTIF('Holiday Dates'!$A:$A,DATE($S$1,X$1,1+7*$D171)-WEEKDAY(DATE($S$1,X$1,8-$M171)))&gt;=1,IF($D171&gt;=3,DATE($S$1,X$1,1+7*($D171-1)-WEEKDAY(DATE($S$1,X$1,8-$M171))),DATE($S$1,X$1,1+7*($D171+1)-WEEKDAY(DATE($S$1,X$1,8-$M171)))),DATE($S$1,X$1,1+7*$D171)-WEEKDAY(DATE($S$1,X$1,8-$M171))),"")</f>
        <v>45432</v>
      </c>
      <c r="Y171" s="30">
        <f>IFERROR(IF(COUNTIF('Holiday Dates'!$A:$A,DATE($S$1,Y$1,1+7*$D171)-WEEKDAY(DATE($S$1,Y$1,8-$M171)))&gt;=1,IF($D171&gt;=3,DATE($S$1,Y$1,1+7*($D171-1)-WEEKDAY(DATE($S$1,Y$1,8-$M171))),DATE($S$1,Y$1,1+7*($D171+1)-WEEKDAY(DATE($S$1,Y$1,8-$M171)))),DATE($S$1,Y$1,1+7*$D171)-WEEKDAY(DATE($S$1,Y$1,8-$M171))),"")</f>
        <v>45460</v>
      </c>
      <c r="Z171" s="30">
        <f>IFERROR(IF(COUNTIF('Holiday Dates'!$A:$A,DATE($S$1,Z$1,1+7*$D171)-WEEKDAY(DATE($S$1,Z$1,8-$M171)))&gt;=1,IF($D171&gt;=3,DATE($S$1,Z$1,1+7*($D171-1)-WEEKDAY(DATE($S$1,Z$1,8-$M171))),DATE($S$1,Z$1,1+7*($D171+1)-WEEKDAY(DATE($S$1,Z$1,8-$M171)))),DATE($S$1,Z$1,1+7*$D171)-WEEKDAY(DATE($S$1,Z$1,8-$M171))),"")</f>
        <v>45488</v>
      </c>
    </row>
    <row r="172" spans="1:26" ht="15" customHeight="1" x14ac:dyDescent="0.25">
      <c r="A172" s="3">
        <v>770169</v>
      </c>
      <c r="B172" s="1" t="s">
        <v>709</v>
      </c>
      <c r="C172" s="1" t="str">
        <f>VLOOKUP($A172,[1]Sheet_One!$B:$W,7,FALSE)</f>
        <v>HIGGANUM</v>
      </c>
      <c r="D172" s="10">
        <f>IFERROR(VLOOKUP(A172,[2]Sheet1!$A:$AA,27,FALSE),"")</f>
        <v>2</v>
      </c>
      <c r="E172" s="1"/>
      <c r="F172" s="3" t="str">
        <f>VLOOKUP($A172,[1]Sheet_One!$B:$W,6,FALSE)</f>
        <v>91 LITTLE CITY RD</v>
      </c>
      <c r="G172" s="3" t="str">
        <f>VLOOKUP($A172,[1]Sheet_One!$B:$W,7,FALSE)</f>
        <v>HIGGANUM</v>
      </c>
      <c r="H172" s="3" t="str">
        <f>VLOOKUP($A172,[1]Sheet_One!$B:$W,8,FALSE)</f>
        <v>CT</v>
      </c>
      <c r="I172" s="3" t="str">
        <f>VLOOKUP($A172,[1]Sheet_One!$B:$W,9,FALSE)</f>
        <v>06441</v>
      </c>
      <c r="J172" s="47">
        <f>IFERROR(VLOOKUP(A172,'[3]KPI Trend by Chain - 171 or 173'!$A:$E,5,FALSE),VLOOKUP(A172,'[4]KPI Trend by Chain - 171 '!$A:$E,5,FALSE))</f>
        <v>20.625</v>
      </c>
      <c r="K172" s="4" t="str">
        <f>IFERROR(VLOOKUP(A172,'Location Substitution table'!B:D,3,FALSE),"")</f>
        <v/>
      </c>
      <c r="L172" s="9" t="str">
        <f>IFERROR(VLOOKUP($A172,[1]Sheet_One!$B:$W,5,FALSE),"")</f>
        <v>M</v>
      </c>
      <c r="M172" s="9">
        <f>IFERROR(MATCH(L172,{"U","M","T","W","R","F","S"},0),"")</f>
        <v>2</v>
      </c>
      <c r="N172" s="26">
        <f>IFERROR(IF(COUNTIF('Holiday Dates'!$A:$A,DATE($M$1,N$1,1+7*$D172)-WEEKDAY(DATE($M$1,N$1,8-$M172)))&gt;=1,IF($D172&gt;=3,DATE($M$1,N$1,1+7*($D172-1)-WEEKDAY(DATE($M$1,N$1,8-$M172))),DATE($M$1,N$1,1+7*($D172+1)-WEEKDAY(DATE($M$1,N$1,8-$M172)))),DATE($M$1,N$1,1+7*$D172)-WEEKDAY(DATE($M$1,N$1,8-$M172))),"")</f>
        <v>45152</v>
      </c>
      <c r="O172" s="26">
        <f>IFERROR(IF(COUNTIF('Holiday Dates'!$A:$A,DATE($M$1,O$1,1+7*$D172)-WEEKDAY(DATE($M$1,O$1,8-$M172)))&gt;=1,IF($D172&gt;=3,DATE($M$1,O$1,1+7*($D172-1)-WEEKDAY(DATE($M$1,O$1,8-$M172))),DATE($M$1,O$1,1+7*($D172+1)-WEEKDAY(DATE($M$1,O$1,8-$M172)))),DATE($M$1,O$1,1+7*$D172)-WEEKDAY(DATE($M$1,O$1,8-$M172))),"")</f>
        <v>45180</v>
      </c>
      <c r="P172" s="26">
        <f>IFERROR(IF(COUNTIF('Holiday Dates'!$A:$A,DATE($M$1,P$1,1+7*$D172)-WEEKDAY(DATE($M$1,P$1,8-$M172)))&gt;=1,IF($D172&gt;=3,DATE($M$1,P$1,1+7*($D172-1)-WEEKDAY(DATE($M$1,P$1,8-$M172))),DATE($M$1,P$1,1+7*($D172+1)-WEEKDAY(DATE($M$1,P$1,8-$M172)))),DATE($M$1,P$1,1+7*$D172)-WEEKDAY(DATE($M$1,P$1,8-$M172))),"")</f>
        <v>45215</v>
      </c>
      <c r="Q172" s="26">
        <f>IFERROR(IF(COUNTIF('Holiday Dates'!$A:$A,DATE($M$1,Q$1,1+7*$D172)-WEEKDAY(DATE($M$1,Q$1,8-$M172)))&gt;=1,IF($D172&gt;=3,DATE($M$1,Q$1,1+7*($D172-1)-WEEKDAY(DATE($M$1,Q$1,8-$M172))),DATE($M$1,Q$1,1+7*($D172+1)-WEEKDAY(DATE($M$1,Q$1,8-$M172)))),DATE($M$1,Q$1,1+7*$D172)-WEEKDAY(DATE($M$1,Q$1,8-$M172))),"")</f>
        <v>45243</v>
      </c>
      <c r="R172" s="26">
        <f>IFERROR(IF(COUNTIF('Holiday Dates'!$A:$A,DATE($M$1,R$1,1+7*$D172)-WEEKDAY(DATE($M$1,R$1,8-$M172)))&gt;=1,IF($D172&gt;=3,DATE($M$1,R$1,1+7*($D172-1)-WEEKDAY(DATE($M$1,R$1,8-$M172))),DATE($M$1,R$1,1+7*($D172+1)-WEEKDAY(DATE($M$1,R$1,8-$M172)))),DATE($M$1,R$1,1+7*$D172)-WEEKDAY(DATE($M$1,R$1,8-$M172))),"")</f>
        <v>45271</v>
      </c>
      <c r="S172" s="30"/>
      <c r="T172" s="30">
        <f>IFERROR(IF(COUNTIF('Holiday Dates'!$A:$A,DATE($S$1,T$1,1+7*$D172)-WEEKDAY(DATE($S$1,T$1,8-$M172)))&gt;=1,IF($D172&gt;=3,DATE($S$1,T$1,1+7*($D172-1)-WEEKDAY(DATE($S$1,T$1,8-$M172))),DATE($S$1,T$1,1+7*($D172+1)-WEEKDAY(DATE($S$1,T$1,8-$M172)))),DATE($S$1,T$1,1+7*$D172)-WEEKDAY(DATE($S$1,T$1,8-$M172))),"")</f>
        <v>45299</v>
      </c>
      <c r="U172" s="30">
        <f>IFERROR(IF(COUNTIF('Holiday Dates'!$A:$A,DATE($S$1,U$1,1+7*$D172)-WEEKDAY(DATE($S$1,U$1,8-$M172)))&gt;=1,IF($D172&gt;=3,DATE($S$1,U$1,1+7*($D172-1)-WEEKDAY(DATE($S$1,U$1,8-$M172))),DATE($S$1,U$1,1+7*($D172+1)-WEEKDAY(DATE($S$1,U$1,8-$M172)))),DATE($S$1,U$1,1+7*$D172)-WEEKDAY(DATE($S$1,U$1,8-$M172))),"")</f>
        <v>45334</v>
      </c>
      <c r="V172" s="30">
        <f>IFERROR(IF(COUNTIF('Holiday Dates'!$A:$A,DATE($S$1,V$1,1+7*$D172)-WEEKDAY(DATE($S$1,V$1,8-$M172)))&gt;=1,IF($D172&gt;=3,DATE($S$1,V$1,1+7*($D172-1)-WEEKDAY(DATE($S$1,V$1,8-$M172))),DATE($S$1,V$1,1+7*($D172+1)-WEEKDAY(DATE($S$1,V$1,8-$M172)))),DATE($S$1,V$1,1+7*$D172)-WEEKDAY(DATE($S$1,V$1,8-$M172))),"")</f>
        <v>45362</v>
      </c>
      <c r="W172" s="30">
        <f>IFERROR(IF(COUNTIF('Holiday Dates'!$A:$A,DATE($S$1,W$1,1+7*$D172)-WEEKDAY(DATE($S$1,W$1,8-$M172)))&gt;=1,IF($D172&gt;=3,DATE($S$1,W$1,1+7*($D172-1)-WEEKDAY(DATE($S$1,W$1,8-$M172))),DATE($S$1,W$1,1+7*($D172+1)-WEEKDAY(DATE($S$1,W$1,8-$M172)))),DATE($S$1,W$1,1+7*$D172)-WEEKDAY(DATE($S$1,W$1,8-$M172))),"")</f>
        <v>45397</v>
      </c>
      <c r="X172" s="30">
        <f>IFERROR(IF(COUNTIF('Holiday Dates'!$A:$A,DATE($S$1,X$1,1+7*$D172)-WEEKDAY(DATE($S$1,X$1,8-$M172)))&gt;=1,IF($D172&gt;=3,DATE($S$1,X$1,1+7*($D172-1)-WEEKDAY(DATE($S$1,X$1,8-$M172))),DATE($S$1,X$1,1+7*($D172+1)-WEEKDAY(DATE($S$1,X$1,8-$M172)))),DATE($S$1,X$1,1+7*$D172)-WEEKDAY(DATE($S$1,X$1,8-$M172))),"")</f>
        <v>45425</v>
      </c>
      <c r="Y172" s="30">
        <f>IFERROR(IF(COUNTIF('Holiday Dates'!$A:$A,DATE($S$1,Y$1,1+7*$D172)-WEEKDAY(DATE($S$1,Y$1,8-$M172)))&gt;=1,IF($D172&gt;=3,DATE($S$1,Y$1,1+7*($D172-1)-WEEKDAY(DATE($S$1,Y$1,8-$M172))),DATE($S$1,Y$1,1+7*($D172+1)-WEEKDAY(DATE($S$1,Y$1,8-$M172)))),DATE($S$1,Y$1,1+7*$D172)-WEEKDAY(DATE($S$1,Y$1,8-$M172))),"")</f>
        <v>45453</v>
      </c>
      <c r="Z172" s="30">
        <f>IFERROR(IF(COUNTIF('Holiday Dates'!$A:$A,DATE($S$1,Z$1,1+7*$D172)-WEEKDAY(DATE($S$1,Z$1,8-$M172)))&gt;=1,IF($D172&gt;=3,DATE($S$1,Z$1,1+7*($D172-1)-WEEKDAY(DATE($S$1,Z$1,8-$M172))),DATE($S$1,Z$1,1+7*($D172+1)-WEEKDAY(DATE($S$1,Z$1,8-$M172)))),DATE($S$1,Z$1,1+7*$D172)-WEEKDAY(DATE($S$1,Z$1,8-$M172))),"")</f>
        <v>45481</v>
      </c>
    </row>
    <row r="173" spans="1:26" ht="15" customHeight="1" x14ac:dyDescent="0.2">
      <c r="A173" s="3">
        <v>770170</v>
      </c>
      <c r="B173" s="3" t="s">
        <v>710</v>
      </c>
      <c r="C173" s="3" t="str">
        <f>VLOOKUP($A173,[1]Sheet_One!$B:$W,7,FALSE)</f>
        <v>JEWETT CITY</v>
      </c>
      <c r="D173" s="4">
        <f>IFERROR(VLOOKUP(A173,[2]Sheet1!$A:$AA,27,FALSE),"")</f>
        <v>3</v>
      </c>
      <c r="F173" s="3" t="str">
        <f>VLOOKUP($A173,[1]Sheet_One!$B:$W,6,FALSE)</f>
        <v>303 SLATER AVE</v>
      </c>
      <c r="G173" s="3" t="str">
        <f>VLOOKUP($A173,[1]Sheet_One!$B:$W,7,FALSE)</f>
        <v>JEWETT CITY</v>
      </c>
      <c r="H173" s="3" t="str">
        <f>VLOOKUP($A173,[1]Sheet_One!$B:$W,8,FALSE)</f>
        <v>CT</v>
      </c>
      <c r="I173" s="3" t="str">
        <f>VLOOKUP($A173,[1]Sheet_One!$B:$W,9,FALSE)</f>
        <v>06351</v>
      </c>
      <c r="J173" s="47">
        <f>IFERROR(VLOOKUP(A173,'[3]KPI Trend by Chain - 171 or 173'!$A:$E,5,FALSE),VLOOKUP(A173,'[4]KPI Trend by Chain - 171 '!$A:$E,5,FALSE))</f>
        <v>72.4444444444444</v>
      </c>
      <c r="K173" s="4" t="str">
        <f>IFERROR(VLOOKUP(A173,'Location Substitution table'!B:D,3,FALSE),"")</f>
        <v/>
      </c>
      <c r="L173" s="9" t="str">
        <f>IFERROR(VLOOKUP($A173,[1]Sheet_One!$B:$W,5,FALSE),"")</f>
        <v>T</v>
      </c>
      <c r="M173" s="9">
        <f>IFERROR(MATCH(L173,{"U","M","T","W","R","F","S"},0),"")</f>
        <v>3</v>
      </c>
      <c r="N173" s="26">
        <f>IFERROR(IF(COUNTIF('Holiday Dates'!$A:$A,DATE($M$1,N$1,1+7*$D173)-WEEKDAY(DATE($M$1,N$1,8-$M173)))&gt;=1,IF($D173&gt;=3,DATE($M$1,N$1,1+7*($D173-1)-WEEKDAY(DATE($M$1,N$1,8-$M173))),DATE($M$1,N$1,1+7*($D173+1)-WEEKDAY(DATE($M$1,N$1,8-$M173)))),DATE($M$1,N$1,1+7*$D173)-WEEKDAY(DATE($M$1,N$1,8-$M173))),"")</f>
        <v>45153</v>
      </c>
      <c r="O173" s="26">
        <f>IFERROR(IF(COUNTIF('Holiday Dates'!$A:$A,DATE($M$1,O$1,1+7*$D173)-WEEKDAY(DATE($M$1,O$1,8-$M173)))&gt;=1,IF($D173&gt;=3,DATE($M$1,O$1,1+7*($D173-1)-WEEKDAY(DATE($M$1,O$1,8-$M173))),DATE($M$1,O$1,1+7*($D173+1)-WEEKDAY(DATE($M$1,O$1,8-$M173)))),DATE($M$1,O$1,1+7*$D173)-WEEKDAY(DATE($M$1,O$1,8-$M173))),"")</f>
        <v>45188</v>
      </c>
      <c r="P173" s="26">
        <f>IFERROR(IF(COUNTIF('Holiday Dates'!$A:$A,DATE($M$1,P$1,1+7*$D173)-WEEKDAY(DATE($M$1,P$1,8-$M173)))&gt;=1,IF($D173&gt;=3,DATE($M$1,P$1,1+7*($D173-1)-WEEKDAY(DATE($M$1,P$1,8-$M173))),DATE($M$1,P$1,1+7*($D173+1)-WEEKDAY(DATE($M$1,P$1,8-$M173)))),DATE($M$1,P$1,1+7*$D173)-WEEKDAY(DATE($M$1,P$1,8-$M173))),"")</f>
        <v>45216</v>
      </c>
      <c r="Q173" s="26">
        <f>IFERROR(IF(COUNTIF('Holiday Dates'!$A:$A,DATE($M$1,Q$1,1+7*$D173)-WEEKDAY(DATE($M$1,Q$1,8-$M173)))&gt;=1,IF($D173&gt;=3,DATE($M$1,Q$1,1+7*($D173-1)-WEEKDAY(DATE($M$1,Q$1,8-$M173))),DATE($M$1,Q$1,1+7*($D173+1)-WEEKDAY(DATE($M$1,Q$1,8-$M173)))),DATE($M$1,Q$1,1+7*$D173)-WEEKDAY(DATE($M$1,Q$1,8-$M173))),"")</f>
        <v>45251</v>
      </c>
      <c r="R173" s="26">
        <f>IFERROR(IF(COUNTIF('Holiday Dates'!$A:$A,DATE($M$1,R$1,1+7*$D173)-WEEKDAY(DATE($M$1,R$1,8-$M173)))&gt;=1,IF($D173&gt;=3,DATE($M$1,R$1,1+7*($D173-1)-WEEKDAY(DATE($M$1,R$1,8-$M173))),DATE($M$1,R$1,1+7*($D173+1)-WEEKDAY(DATE($M$1,R$1,8-$M173)))),DATE($M$1,R$1,1+7*$D173)-WEEKDAY(DATE($M$1,R$1,8-$M173))),"")</f>
        <v>45279</v>
      </c>
      <c r="S173" s="30"/>
      <c r="T173" s="30">
        <f>IFERROR(IF(COUNTIF('Holiday Dates'!$A:$A,DATE($S$1,T$1,1+7*$D173)-WEEKDAY(DATE($S$1,T$1,8-$M173)))&gt;=1,IF($D173&gt;=3,DATE($S$1,T$1,1+7*($D173-1)-WEEKDAY(DATE($S$1,T$1,8-$M173))),DATE($S$1,T$1,1+7*($D173+1)-WEEKDAY(DATE($S$1,T$1,8-$M173)))),DATE($S$1,T$1,1+7*$D173)-WEEKDAY(DATE($S$1,T$1,8-$M173))),"")</f>
        <v>45307</v>
      </c>
      <c r="U173" s="30">
        <f>IFERROR(IF(COUNTIF('Holiday Dates'!$A:$A,DATE($S$1,U$1,1+7*$D173)-WEEKDAY(DATE($S$1,U$1,8-$M173)))&gt;=1,IF($D173&gt;=3,DATE($S$1,U$1,1+7*($D173-1)-WEEKDAY(DATE($S$1,U$1,8-$M173))),DATE($S$1,U$1,1+7*($D173+1)-WEEKDAY(DATE($S$1,U$1,8-$M173)))),DATE($S$1,U$1,1+7*$D173)-WEEKDAY(DATE($S$1,U$1,8-$M173))),"")</f>
        <v>45335</v>
      </c>
      <c r="V173" s="30">
        <f>IFERROR(IF(COUNTIF('Holiday Dates'!$A:$A,DATE($S$1,V$1,1+7*$D173)-WEEKDAY(DATE($S$1,V$1,8-$M173)))&gt;=1,IF($D173&gt;=3,DATE($S$1,V$1,1+7*($D173-1)-WEEKDAY(DATE($S$1,V$1,8-$M173))),DATE($S$1,V$1,1+7*($D173+1)-WEEKDAY(DATE($S$1,V$1,8-$M173)))),DATE($S$1,V$1,1+7*$D173)-WEEKDAY(DATE($S$1,V$1,8-$M173))),"")</f>
        <v>45370</v>
      </c>
      <c r="W173" s="30">
        <f>IFERROR(IF(COUNTIF('Holiday Dates'!$A:$A,DATE($S$1,W$1,1+7*$D173)-WEEKDAY(DATE($S$1,W$1,8-$M173)))&gt;=1,IF($D173&gt;=3,DATE($S$1,W$1,1+7*($D173-1)-WEEKDAY(DATE($S$1,W$1,8-$M173))),DATE($S$1,W$1,1+7*($D173+1)-WEEKDAY(DATE($S$1,W$1,8-$M173)))),DATE($S$1,W$1,1+7*$D173)-WEEKDAY(DATE($S$1,W$1,8-$M173))),"")</f>
        <v>45398</v>
      </c>
      <c r="X173" s="30">
        <f>IFERROR(IF(COUNTIF('Holiday Dates'!$A:$A,DATE($S$1,X$1,1+7*$D173)-WEEKDAY(DATE($S$1,X$1,8-$M173)))&gt;=1,IF($D173&gt;=3,DATE($S$1,X$1,1+7*($D173-1)-WEEKDAY(DATE($S$1,X$1,8-$M173))),DATE($S$1,X$1,1+7*($D173+1)-WEEKDAY(DATE($S$1,X$1,8-$M173)))),DATE($S$1,X$1,1+7*$D173)-WEEKDAY(DATE($S$1,X$1,8-$M173))),"")</f>
        <v>45433</v>
      </c>
      <c r="Y173" s="30">
        <f>IFERROR(IF(COUNTIF('Holiday Dates'!$A:$A,DATE($S$1,Y$1,1+7*$D173)-WEEKDAY(DATE($S$1,Y$1,8-$M173)))&gt;=1,IF($D173&gt;=3,DATE($S$1,Y$1,1+7*($D173-1)-WEEKDAY(DATE($S$1,Y$1,8-$M173))),DATE($S$1,Y$1,1+7*($D173+1)-WEEKDAY(DATE($S$1,Y$1,8-$M173)))),DATE($S$1,Y$1,1+7*$D173)-WEEKDAY(DATE($S$1,Y$1,8-$M173))),"")</f>
        <v>45461</v>
      </c>
      <c r="Z173" s="30">
        <f>IFERROR(IF(COUNTIF('Holiday Dates'!$A:$A,DATE($S$1,Z$1,1+7*$D173)-WEEKDAY(DATE($S$1,Z$1,8-$M173)))&gt;=1,IF($D173&gt;=3,DATE($S$1,Z$1,1+7*($D173-1)-WEEKDAY(DATE($S$1,Z$1,8-$M173))),DATE($S$1,Z$1,1+7*($D173+1)-WEEKDAY(DATE($S$1,Z$1,8-$M173)))),DATE($S$1,Z$1,1+7*$D173)-WEEKDAY(DATE($S$1,Z$1,8-$M173))),"")</f>
        <v>45489</v>
      </c>
    </row>
    <row r="174" spans="1:26" ht="15" customHeight="1" x14ac:dyDescent="0.25">
      <c r="A174" s="3">
        <v>770171</v>
      </c>
      <c r="B174" s="1" t="s">
        <v>711</v>
      </c>
      <c r="C174" s="1" t="str">
        <f>VLOOKUP($A174,[1]Sheet_One!$B:$W,7,FALSE)</f>
        <v>JEWETT CITY</v>
      </c>
      <c r="D174" s="10">
        <f>IFERROR(VLOOKUP(A174,[2]Sheet1!$A:$AA,27,FALSE),"")</f>
        <v>2</v>
      </c>
      <c r="E174" s="1"/>
      <c r="F174" s="3" t="str">
        <f>VLOOKUP($A174,[1]Sheet_One!$B:$W,6,FALSE)</f>
        <v>267 SLATER AVE</v>
      </c>
      <c r="G174" s="3" t="str">
        <f>VLOOKUP($A174,[1]Sheet_One!$B:$W,7,FALSE)</f>
        <v>JEWETT CITY</v>
      </c>
      <c r="H174" s="3" t="str">
        <f>VLOOKUP($A174,[1]Sheet_One!$B:$W,8,FALSE)</f>
        <v>CT</v>
      </c>
      <c r="I174" s="3" t="str">
        <f>VLOOKUP($A174,[1]Sheet_One!$B:$W,9,FALSE)</f>
        <v>06351</v>
      </c>
      <c r="J174" s="47">
        <f>IFERROR(VLOOKUP(A174,'[3]KPI Trend by Chain - 171 or 173'!$A:$E,5,FALSE),VLOOKUP(A174,'[4]KPI Trend by Chain - 171 '!$A:$E,5,FALSE))</f>
        <v>40.1111111111111</v>
      </c>
      <c r="K174" s="4" t="str">
        <f>IFERROR(VLOOKUP(A174,'Location Substitution table'!B:D,3,FALSE),"")</f>
        <v/>
      </c>
      <c r="L174" s="9" t="str">
        <f>IFERROR(VLOOKUP($A174,[1]Sheet_One!$B:$W,5,FALSE),"")</f>
        <v>T</v>
      </c>
      <c r="M174" s="9">
        <f>IFERROR(MATCH(L174,{"U","M","T","W","R","F","S"},0),"")</f>
        <v>3</v>
      </c>
      <c r="N174" s="26">
        <f>IFERROR(IF(COUNTIF('Holiday Dates'!$A:$A,DATE($M$1,N$1,1+7*$D174)-WEEKDAY(DATE($M$1,N$1,8-$M174)))&gt;=1,IF($D174&gt;=3,DATE($M$1,N$1,1+7*($D174-1)-WEEKDAY(DATE($M$1,N$1,8-$M174))),DATE($M$1,N$1,1+7*($D174+1)-WEEKDAY(DATE($M$1,N$1,8-$M174)))),DATE($M$1,N$1,1+7*$D174)-WEEKDAY(DATE($M$1,N$1,8-$M174))),"")</f>
        <v>45146</v>
      </c>
      <c r="O174" s="26">
        <f>IFERROR(IF(COUNTIF('Holiday Dates'!$A:$A,DATE($M$1,O$1,1+7*$D174)-WEEKDAY(DATE($M$1,O$1,8-$M174)))&gt;=1,IF($D174&gt;=3,DATE($M$1,O$1,1+7*($D174-1)-WEEKDAY(DATE($M$1,O$1,8-$M174))),DATE($M$1,O$1,1+7*($D174+1)-WEEKDAY(DATE($M$1,O$1,8-$M174)))),DATE($M$1,O$1,1+7*$D174)-WEEKDAY(DATE($M$1,O$1,8-$M174))),"")</f>
        <v>45181</v>
      </c>
      <c r="P174" s="26">
        <f>IFERROR(IF(COUNTIF('Holiday Dates'!$A:$A,DATE($M$1,P$1,1+7*$D174)-WEEKDAY(DATE($M$1,P$1,8-$M174)))&gt;=1,IF($D174&gt;=3,DATE($M$1,P$1,1+7*($D174-1)-WEEKDAY(DATE($M$1,P$1,8-$M174))),DATE($M$1,P$1,1+7*($D174+1)-WEEKDAY(DATE($M$1,P$1,8-$M174)))),DATE($M$1,P$1,1+7*$D174)-WEEKDAY(DATE($M$1,P$1,8-$M174))),"")</f>
        <v>45209</v>
      </c>
      <c r="Q174" s="26">
        <f>IFERROR(IF(COUNTIF('Holiday Dates'!$A:$A,DATE($M$1,Q$1,1+7*$D174)-WEEKDAY(DATE($M$1,Q$1,8-$M174)))&gt;=1,IF($D174&gt;=3,DATE($M$1,Q$1,1+7*($D174-1)-WEEKDAY(DATE($M$1,Q$1,8-$M174))),DATE($M$1,Q$1,1+7*($D174+1)-WEEKDAY(DATE($M$1,Q$1,8-$M174)))),DATE($M$1,Q$1,1+7*$D174)-WEEKDAY(DATE($M$1,Q$1,8-$M174))),"")</f>
        <v>45244</v>
      </c>
      <c r="R174" s="26">
        <f>IFERROR(IF(COUNTIF('Holiday Dates'!$A:$A,DATE($M$1,R$1,1+7*$D174)-WEEKDAY(DATE($M$1,R$1,8-$M174)))&gt;=1,IF($D174&gt;=3,DATE($M$1,R$1,1+7*($D174-1)-WEEKDAY(DATE($M$1,R$1,8-$M174))),DATE($M$1,R$1,1+7*($D174+1)-WEEKDAY(DATE($M$1,R$1,8-$M174)))),DATE($M$1,R$1,1+7*$D174)-WEEKDAY(DATE($M$1,R$1,8-$M174))),"")</f>
        <v>45272</v>
      </c>
      <c r="S174" s="30"/>
      <c r="T174" s="30">
        <f>IFERROR(IF(COUNTIF('Holiday Dates'!$A:$A,DATE($S$1,T$1,1+7*$D174)-WEEKDAY(DATE($S$1,T$1,8-$M174)))&gt;=1,IF($D174&gt;=3,DATE($S$1,T$1,1+7*($D174-1)-WEEKDAY(DATE($S$1,T$1,8-$M174))),DATE($S$1,T$1,1+7*($D174+1)-WEEKDAY(DATE($S$1,T$1,8-$M174)))),DATE($S$1,T$1,1+7*$D174)-WEEKDAY(DATE($S$1,T$1,8-$M174))),"")</f>
        <v>45300</v>
      </c>
      <c r="U174" s="30">
        <f>IFERROR(IF(COUNTIF('Holiday Dates'!$A:$A,DATE($S$1,U$1,1+7*$D174)-WEEKDAY(DATE($S$1,U$1,8-$M174)))&gt;=1,IF($D174&gt;=3,DATE($S$1,U$1,1+7*($D174-1)-WEEKDAY(DATE($S$1,U$1,8-$M174))),DATE($S$1,U$1,1+7*($D174+1)-WEEKDAY(DATE($S$1,U$1,8-$M174)))),DATE($S$1,U$1,1+7*$D174)-WEEKDAY(DATE($S$1,U$1,8-$M174))),"")</f>
        <v>45335</v>
      </c>
      <c r="V174" s="30">
        <f>IFERROR(IF(COUNTIF('Holiday Dates'!$A:$A,DATE($S$1,V$1,1+7*$D174)-WEEKDAY(DATE($S$1,V$1,8-$M174)))&gt;=1,IF($D174&gt;=3,DATE($S$1,V$1,1+7*($D174-1)-WEEKDAY(DATE($S$1,V$1,8-$M174))),DATE($S$1,V$1,1+7*($D174+1)-WEEKDAY(DATE($S$1,V$1,8-$M174)))),DATE($S$1,V$1,1+7*$D174)-WEEKDAY(DATE($S$1,V$1,8-$M174))),"")</f>
        <v>45363</v>
      </c>
      <c r="W174" s="30">
        <f>IFERROR(IF(COUNTIF('Holiday Dates'!$A:$A,DATE($S$1,W$1,1+7*$D174)-WEEKDAY(DATE($S$1,W$1,8-$M174)))&gt;=1,IF($D174&gt;=3,DATE($S$1,W$1,1+7*($D174-1)-WEEKDAY(DATE($S$1,W$1,8-$M174))),DATE($S$1,W$1,1+7*($D174+1)-WEEKDAY(DATE($S$1,W$1,8-$M174)))),DATE($S$1,W$1,1+7*$D174)-WEEKDAY(DATE($S$1,W$1,8-$M174))),"")</f>
        <v>45398</v>
      </c>
      <c r="X174" s="30">
        <f>IFERROR(IF(COUNTIF('Holiday Dates'!$A:$A,DATE($S$1,X$1,1+7*$D174)-WEEKDAY(DATE($S$1,X$1,8-$M174)))&gt;=1,IF($D174&gt;=3,DATE($S$1,X$1,1+7*($D174-1)-WEEKDAY(DATE($S$1,X$1,8-$M174))),DATE($S$1,X$1,1+7*($D174+1)-WEEKDAY(DATE($S$1,X$1,8-$M174)))),DATE($S$1,X$1,1+7*$D174)-WEEKDAY(DATE($S$1,X$1,8-$M174))),"")</f>
        <v>45426</v>
      </c>
      <c r="Y174" s="30">
        <f>IFERROR(IF(COUNTIF('Holiday Dates'!$A:$A,DATE($S$1,Y$1,1+7*$D174)-WEEKDAY(DATE($S$1,Y$1,8-$M174)))&gt;=1,IF($D174&gt;=3,DATE($S$1,Y$1,1+7*($D174-1)-WEEKDAY(DATE($S$1,Y$1,8-$M174))),DATE($S$1,Y$1,1+7*($D174+1)-WEEKDAY(DATE($S$1,Y$1,8-$M174)))),DATE($S$1,Y$1,1+7*$D174)-WEEKDAY(DATE($S$1,Y$1,8-$M174))),"")</f>
        <v>45454</v>
      </c>
      <c r="Z174" s="30">
        <f>IFERROR(IF(COUNTIF('Holiday Dates'!$A:$A,DATE($S$1,Z$1,1+7*$D174)-WEEKDAY(DATE($S$1,Z$1,8-$M174)))&gt;=1,IF($D174&gt;=3,DATE($S$1,Z$1,1+7*($D174-1)-WEEKDAY(DATE($S$1,Z$1,8-$M174))),DATE($S$1,Z$1,1+7*($D174+1)-WEEKDAY(DATE($S$1,Z$1,8-$M174)))),DATE($S$1,Z$1,1+7*$D174)-WEEKDAY(DATE($S$1,Z$1,8-$M174))),"")</f>
        <v>45482</v>
      </c>
    </row>
    <row r="175" spans="1:26" ht="15" customHeight="1" x14ac:dyDescent="0.25">
      <c r="A175" s="3">
        <v>770172</v>
      </c>
      <c r="B175" s="1" t="s">
        <v>712</v>
      </c>
      <c r="C175" s="1" t="str">
        <f>VLOOKUP($A175,[1]Sheet_One!$B:$W,7,FALSE)</f>
        <v>JEWETT CITY</v>
      </c>
      <c r="D175" s="10">
        <f>IFERROR(VLOOKUP(A175,[2]Sheet1!$A:$AA,27,FALSE),"")</f>
        <v>1</v>
      </c>
      <c r="E175" s="1"/>
      <c r="F175" s="3" t="str">
        <f>VLOOKUP($A175,[1]Sheet_One!$B:$W,6,FALSE)</f>
        <v>211 SLATER AVE</v>
      </c>
      <c r="G175" s="3" t="str">
        <f>VLOOKUP($A175,[1]Sheet_One!$B:$W,7,FALSE)</f>
        <v>JEWETT CITY</v>
      </c>
      <c r="H175" s="3" t="str">
        <f>VLOOKUP($A175,[1]Sheet_One!$B:$W,8,FALSE)</f>
        <v>CT</v>
      </c>
      <c r="I175" s="3" t="str">
        <f>VLOOKUP($A175,[1]Sheet_One!$B:$W,9,FALSE)</f>
        <v>06351</v>
      </c>
      <c r="J175" s="47">
        <f>IFERROR(VLOOKUP(A175,'[3]KPI Trend by Chain - 171 or 173'!$A:$E,5,FALSE),VLOOKUP(A175,'[4]KPI Trend by Chain - 171 '!$A:$E,5,FALSE))</f>
        <v>61.5</v>
      </c>
      <c r="K175" s="4">
        <f>IFERROR(VLOOKUP(A175,'Location Substitution table'!B:D,3,FALSE),"")</f>
        <v>770170</v>
      </c>
      <c r="L175" s="9" t="str">
        <f>IFERROR(VLOOKUP($A175,[1]Sheet_One!$B:$W,5,FALSE),"")</f>
        <v>T</v>
      </c>
      <c r="M175" s="9">
        <f>IFERROR(MATCH(L175,{"U","M","T","W","R","F","S"},0),"")</f>
        <v>3</v>
      </c>
      <c r="N175" s="26">
        <f>IFERROR(IF(COUNTIF('Holiday Dates'!$A:$A,DATE($M$1,N$1,1+7*$D175)-WEEKDAY(DATE($M$1,N$1,8-$M175)))&gt;=1,IF($D175&gt;=3,DATE($M$1,N$1,1+7*($D175-1)-WEEKDAY(DATE($M$1,N$1,8-$M175))),DATE($M$1,N$1,1+7*($D175+1)-WEEKDAY(DATE($M$1,N$1,8-$M175)))),DATE($M$1,N$1,1+7*$D175)-WEEKDAY(DATE($M$1,N$1,8-$M175))),"")</f>
        <v>45139</v>
      </c>
      <c r="O175" s="26">
        <f>IFERROR(IF(COUNTIF('Holiday Dates'!$A:$A,DATE($M$1,O$1,1+7*$D175)-WEEKDAY(DATE($M$1,O$1,8-$M175)))&gt;=1,IF($D175&gt;=3,DATE($M$1,O$1,1+7*($D175-1)-WEEKDAY(DATE($M$1,O$1,8-$M175))),DATE($M$1,O$1,1+7*($D175+1)-WEEKDAY(DATE($M$1,O$1,8-$M175)))),DATE($M$1,O$1,1+7*$D175)-WEEKDAY(DATE($M$1,O$1,8-$M175))),"")</f>
        <v>45174</v>
      </c>
      <c r="P175" s="26">
        <f>IFERROR(IF(COUNTIF('Holiday Dates'!$A:$A,DATE($M$1,P$1,1+7*$D175)-WEEKDAY(DATE($M$1,P$1,8-$M175)))&gt;=1,IF($D175&gt;=3,DATE($M$1,P$1,1+7*($D175-1)-WEEKDAY(DATE($M$1,P$1,8-$M175))),DATE($M$1,P$1,1+7*($D175+1)-WEEKDAY(DATE($M$1,P$1,8-$M175)))),DATE($M$1,P$1,1+7*$D175)-WEEKDAY(DATE($M$1,P$1,8-$M175))),"")</f>
        <v>45202</v>
      </c>
      <c r="Q175" s="26">
        <f>IFERROR(IF(COUNTIF('Holiday Dates'!$A:$A,DATE($M$1,Q$1,1+7*$D175)-WEEKDAY(DATE($M$1,Q$1,8-$M175)))&gt;=1,IF($D175&gt;=3,DATE($M$1,Q$1,1+7*($D175-1)-WEEKDAY(DATE($M$1,Q$1,8-$M175))),DATE($M$1,Q$1,1+7*($D175+1)-WEEKDAY(DATE($M$1,Q$1,8-$M175)))),DATE($M$1,Q$1,1+7*$D175)-WEEKDAY(DATE($M$1,Q$1,8-$M175))),"")</f>
        <v>45244</v>
      </c>
      <c r="R175" s="26">
        <f>IFERROR(IF(COUNTIF('Holiday Dates'!$A:$A,DATE($M$1,R$1,1+7*$D175)-WEEKDAY(DATE($M$1,R$1,8-$M175)))&gt;=1,IF($D175&gt;=3,DATE($M$1,R$1,1+7*($D175-1)-WEEKDAY(DATE($M$1,R$1,8-$M175))),DATE($M$1,R$1,1+7*($D175+1)-WEEKDAY(DATE($M$1,R$1,8-$M175)))),DATE($M$1,R$1,1+7*$D175)-WEEKDAY(DATE($M$1,R$1,8-$M175))),"")</f>
        <v>45265</v>
      </c>
      <c r="S175" s="30"/>
      <c r="T175" s="30">
        <f>IFERROR(IF(COUNTIF('Holiday Dates'!$A:$A,DATE($S$1,T$1,1+7*$D175)-WEEKDAY(DATE($S$1,T$1,8-$M175)))&gt;=1,IF($D175&gt;=3,DATE($S$1,T$1,1+7*($D175-1)-WEEKDAY(DATE($S$1,T$1,8-$M175))),DATE($S$1,T$1,1+7*($D175+1)-WEEKDAY(DATE($S$1,T$1,8-$M175)))),DATE($S$1,T$1,1+7*$D175)-WEEKDAY(DATE($S$1,T$1,8-$M175))),"")</f>
        <v>45293</v>
      </c>
      <c r="U175" s="30">
        <f>IFERROR(IF(COUNTIF('Holiday Dates'!$A:$A,DATE($S$1,U$1,1+7*$D175)-WEEKDAY(DATE($S$1,U$1,8-$M175)))&gt;=1,IF($D175&gt;=3,DATE($S$1,U$1,1+7*($D175-1)-WEEKDAY(DATE($S$1,U$1,8-$M175))),DATE($S$1,U$1,1+7*($D175+1)-WEEKDAY(DATE($S$1,U$1,8-$M175)))),DATE($S$1,U$1,1+7*$D175)-WEEKDAY(DATE($S$1,U$1,8-$M175))),"")</f>
        <v>45328</v>
      </c>
      <c r="V175" s="30">
        <f>IFERROR(IF(COUNTIF('Holiday Dates'!$A:$A,DATE($S$1,V$1,1+7*$D175)-WEEKDAY(DATE($S$1,V$1,8-$M175)))&gt;=1,IF($D175&gt;=3,DATE($S$1,V$1,1+7*($D175-1)-WEEKDAY(DATE($S$1,V$1,8-$M175))),DATE($S$1,V$1,1+7*($D175+1)-WEEKDAY(DATE($S$1,V$1,8-$M175)))),DATE($S$1,V$1,1+7*$D175)-WEEKDAY(DATE($S$1,V$1,8-$M175))),"")</f>
        <v>45356</v>
      </c>
      <c r="W175" s="30">
        <f>IFERROR(IF(COUNTIF('Holiday Dates'!$A:$A,DATE($S$1,W$1,1+7*$D175)-WEEKDAY(DATE($S$1,W$1,8-$M175)))&gt;=1,IF($D175&gt;=3,DATE($S$1,W$1,1+7*($D175-1)-WEEKDAY(DATE($S$1,W$1,8-$M175))),DATE($S$1,W$1,1+7*($D175+1)-WEEKDAY(DATE($S$1,W$1,8-$M175)))),DATE($S$1,W$1,1+7*$D175)-WEEKDAY(DATE($S$1,W$1,8-$M175))),"")</f>
        <v>45384</v>
      </c>
      <c r="X175" s="30">
        <f>IFERROR(IF(COUNTIF('Holiday Dates'!$A:$A,DATE($S$1,X$1,1+7*$D175)-WEEKDAY(DATE($S$1,X$1,8-$M175)))&gt;=1,IF($D175&gt;=3,DATE($S$1,X$1,1+7*($D175-1)-WEEKDAY(DATE($S$1,X$1,8-$M175))),DATE($S$1,X$1,1+7*($D175+1)-WEEKDAY(DATE($S$1,X$1,8-$M175)))),DATE($S$1,X$1,1+7*$D175)-WEEKDAY(DATE($S$1,X$1,8-$M175))),"")</f>
        <v>45419</v>
      </c>
      <c r="Y175" s="30">
        <f>IFERROR(IF(COUNTIF('Holiday Dates'!$A:$A,DATE($S$1,Y$1,1+7*$D175)-WEEKDAY(DATE($S$1,Y$1,8-$M175)))&gt;=1,IF($D175&gt;=3,DATE($S$1,Y$1,1+7*($D175-1)-WEEKDAY(DATE($S$1,Y$1,8-$M175))),DATE($S$1,Y$1,1+7*($D175+1)-WEEKDAY(DATE($S$1,Y$1,8-$M175)))),DATE($S$1,Y$1,1+7*$D175)-WEEKDAY(DATE($S$1,Y$1,8-$M175))),"")</f>
        <v>45447</v>
      </c>
      <c r="Z175" s="30">
        <f>IFERROR(IF(COUNTIF('Holiday Dates'!$A:$A,DATE($S$1,Z$1,1+7*$D175)-WEEKDAY(DATE($S$1,Z$1,8-$M175)))&gt;=1,IF($D175&gt;=3,DATE($S$1,Z$1,1+7*($D175-1)-WEEKDAY(DATE($S$1,Z$1,8-$M175))),DATE($S$1,Z$1,1+7*($D175+1)-WEEKDAY(DATE($S$1,Z$1,8-$M175)))),DATE($S$1,Z$1,1+7*$D175)-WEEKDAY(DATE($S$1,Z$1,8-$M175))),"")</f>
        <v>45475</v>
      </c>
    </row>
    <row r="176" spans="1:26" ht="15" customHeight="1" x14ac:dyDescent="0.25">
      <c r="A176" s="3">
        <v>770173</v>
      </c>
      <c r="B176" s="1" t="s">
        <v>948</v>
      </c>
      <c r="C176" s="1" t="str">
        <f>VLOOKUP($A176,[1]Sheet_One!$B:$W,7,FALSE)</f>
        <v>JEWETT CITY</v>
      </c>
      <c r="D176" s="10">
        <f>IFERROR(VLOOKUP(A176,[2]Sheet1!$A:$AA,27,FALSE),"")</f>
        <v>4</v>
      </c>
      <c r="E176" s="1"/>
      <c r="F176" s="3" t="str">
        <f>VLOOKUP($A176,[1]Sheet_One!$B:$W,6,FALSE)</f>
        <v>15 NEWENT RD</v>
      </c>
      <c r="G176" s="3" t="str">
        <f>VLOOKUP($A176,[1]Sheet_One!$B:$W,7,FALSE)</f>
        <v>JEWETT CITY</v>
      </c>
      <c r="H176" s="3" t="str">
        <f>VLOOKUP($A176,[1]Sheet_One!$B:$W,8,FALSE)</f>
        <v>CT</v>
      </c>
      <c r="I176" s="3" t="str">
        <f>VLOOKUP($A176,[1]Sheet_One!$B:$W,9,FALSE)</f>
        <v>06351</v>
      </c>
      <c r="J176" s="47">
        <f>IFERROR(VLOOKUP(A176,'[3]KPI Trend by Chain - 171 or 173'!$A:$E,5,FALSE),VLOOKUP(A176,'[4]KPI Trend by Chain - 171 '!$A:$E,5,FALSE))</f>
        <v>54</v>
      </c>
      <c r="K176" s="4" t="str">
        <f>IFERROR(VLOOKUP(A176,'Location Substitution table'!B:D,3,FALSE),"")</f>
        <v/>
      </c>
      <c r="L176" s="9" t="str">
        <f>IFERROR(VLOOKUP($A176,[1]Sheet_One!$B:$W,5,FALSE),"")</f>
        <v>W</v>
      </c>
      <c r="M176" s="9">
        <f>IFERROR(MATCH(L176,{"U","M","T","W","R","F","S"},0),"")</f>
        <v>4</v>
      </c>
      <c r="N176" s="26">
        <f>IFERROR(IF(COUNTIF('Holiday Dates'!$A:$A,DATE($M$1,N$1,1+7*$D176)-WEEKDAY(DATE($M$1,N$1,8-$M176)))&gt;=1,IF($D176&gt;=3,DATE($M$1,N$1,1+7*($D176-1)-WEEKDAY(DATE($M$1,N$1,8-$M176))),DATE($M$1,N$1,1+7*($D176+1)-WEEKDAY(DATE($M$1,N$1,8-$M176)))),DATE($M$1,N$1,1+7*$D176)-WEEKDAY(DATE($M$1,N$1,8-$M176))),"")</f>
        <v>45161</v>
      </c>
      <c r="O176" s="26">
        <f>IFERROR(IF(COUNTIF('Holiday Dates'!$A:$A,DATE($M$1,O$1,1+7*$D176)-WEEKDAY(DATE($M$1,O$1,8-$M176)))&gt;=1,IF($D176&gt;=3,DATE($M$1,O$1,1+7*($D176-1)-WEEKDAY(DATE($M$1,O$1,8-$M176))),DATE($M$1,O$1,1+7*($D176+1)-WEEKDAY(DATE($M$1,O$1,8-$M176)))),DATE($M$1,O$1,1+7*$D176)-WEEKDAY(DATE($M$1,O$1,8-$M176))),"")</f>
        <v>45196</v>
      </c>
      <c r="P176" s="26">
        <f>IFERROR(IF(COUNTIF('Holiday Dates'!$A:$A,DATE($M$1,P$1,1+7*$D176)-WEEKDAY(DATE($M$1,P$1,8-$M176)))&gt;=1,IF($D176&gt;=3,DATE($M$1,P$1,1+7*($D176-1)-WEEKDAY(DATE($M$1,P$1,8-$M176))),DATE($M$1,P$1,1+7*($D176+1)-WEEKDAY(DATE($M$1,P$1,8-$M176)))),DATE($M$1,P$1,1+7*$D176)-WEEKDAY(DATE($M$1,P$1,8-$M176))),"")</f>
        <v>45224</v>
      </c>
      <c r="Q176" s="26">
        <f>IFERROR(IF(COUNTIF('Holiday Dates'!$A:$A,DATE($M$1,Q$1,1+7*$D176)-WEEKDAY(DATE($M$1,Q$1,8-$M176)))&gt;=1,IF($D176&gt;=3,DATE($M$1,Q$1,1+7*($D176-1)-WEEKDAY(DATE($M$1,Q$1,8-$M176))),DATE($M$1,Q$1,1+7*($D176+1)-WEEKDAY(DATE($M$1,Q$1,8-$M176)))),DATE($M$1,Q$1,1+7*$D176)-WEEKDAY(DATE($M$1,Q$1,8-$M176))),"")</f>
        <v>45245</v>
      </c>
      <c r="R176" s="26">
        <f>IFERROR(IF(COUNTIF('Holiday Dates'!$A:$A,DATE($M$1,R$1,1+7*$D176)-WEEKDAY(DATE($M$1,R$1,8-$M176)))&gt;=1,IF($D176&gt;=3,DATE($M$1,R$1,1+7*($D176-1)-WEEKDAY(DATE($M$1,R$1,8-$M176))),DATE($M$1,R$1,1+7*($D176+1)-WEEKDAY(DATE($M$1,R$1,8-$M176)))),DATE($M$1,R$1,1+7*$D176)-WEEKDAY(DATE($M$1,R$1,8-$M176))),"")</f>
        <v>45280</v>
      </c>
      <c r="S176" s="30"/>
      <c r="T176" s="30">
        <f>IFERROR(IF(COUNTIF('Holiday Dates'!$A:$A,DATE($S$1,T$1,1+7*$D176)-WEEKDAY(DATE($S$1,T$1,8-$M176)))&gt;=1,IF($D176&gt;=3,DATE($S$1,T$1,1+7*($D176-1)-WEEKDAY(DATE($S$1,T$1,8-$M176))),DATE($S$1,T$1,1+7*($D176+1)-WEEKDAY(DATE($S$1,T$1,8-$M176)))),DATE($S$1,T$1,1+7*$D176)-WEEKDAY(DATE($S$1,T$1,8-$M176))),"")</f>
        <v>45315</v>
      </c>
      <c r="U176" s="30">
        <f>IFERROR(IF(COUNTIF('Holiday Dates'!$A:$A,DATE($S$1,U$1,1+7*$D176)-WEEKDAY(DATE($S$1,U$1,8-$M176)))&gt;=1,IF($D176&gt;=3,DATE($S$1,U$1,1+7*($D176-1)-WEEKDAY(DATE($S$1,U$1,8-$M176))),DATE($S$1,U$1,1+7*($D176+1)-WEEKDAY(DATE($S$1,U$1,8-$M176)))),DATE($S$1,U$1,1+7*$D176)-WEEKDAY(DATE($S$1,U$1,8-$M176))),"")</f>
        <v>45350</v>
      </c>
      <c r="V176" s="30">
        <f>IFERROR(IF(COUNTIF('Holiday Dates'!$A:$A,DATE($S$1,V$1,1+7*$D176)-WEEKDAY(DATE($S$1,V$1,8-$M176)))&gt;=1,IF($D176&gt;=3,DATE($S$1,V$1,1+7*($D176-1)-WEEKDAY(DATE($S$1,V$1,8-$M176))),DATE($S$1,V$1,1+7*($D176+1)-WEEKDAY(DATE($S$1,V$1,8-$M176)))),DATE($S$1,V$1,1+7*$D176)-WEEKDAY(DATE($S$1,V$1,8-$M176))),"")</f>
        <v>45378</v>
      </c>
      <c r="W176" s="30">
        <f>IFERROR(IF(COUNTIF('Holiday Dates'!$A:$A,DATE($S$1,W$1,1+7*$D176)-WEEKDAY(DATE($S$1,W$1,8-$M176)))&gt;=1,IF($D176&gt;=3,DATE($S$1,W$1,1+7*($D176-1)-WEEKDAY(DATE($S$1,W$1,8-$M176))),DATE($S$1,W$1,1+7*($D176+1)-WEEKDAY(DATE($S$1,W$1,8-$M176)))),DATE($S$1,W$1,1+7*$D176)-WEEKDAY(DATE($S$1,W$1,8-$M176))),"")</f>
        <v>45406</v>
      </c>
      <c r="X176" s="30">
        <f>IFERROR(IF(COUNTIF('Holiday Dates'!$A:$A,DATE($S$1,X$1,1+7*$D176)-WEEKDAY(DATE($S$1,X$1,8-$M176)))&gt;=1,IF($D176&gt;=3,DATE($S$1,X$1,1+7*($D176-1)-WEEKDAY(DATE($S$1,X$1,8-$M176))),DATE($S$1,X$1,1+7*($D176+1)-WEEKDAY(DATE($S$1,X$1,8-$M176)))),DATE($S$1,X$1,1+7*$D176)-WEEKDAY(DATE($S$1,X$1,8-$M176))),"")</f>
        <v>45434</v>
      </c>
      <c r="Y176" s="30">
        <f>IFERROR(IF(COUNTIF('Holiday Dates'!$A:$A,DATE($S$1,Y$1,1+7*$D176)-WEEKDAY(DATE($S$1,Y$1,8-$M176)))&gt;=1,IF($D176&gt;=3,DATE($S$1,Y$1,1+7*($D176-1)-WEEKDAY(DATE($S$1,Y$1,8-$M176))),DATE($S$1,Y$1,1+7*($D176+1)-WEEKDAY(DATE($S$1,Y$1,8-$M176)))),DATE($S$1,Y$1,1+7*$D176)-WEEKDAY(DATE($S$1,Y$1,8-$M176))),"")</f>
        <v>45469</v>
      </c>
      <c r="Z176" s="30">
        <f>IFERROR(IF(COUNTIF('Holiday Dates'!$A:$A,DATE($S$1,Z$1,1+7*$D176)-WEEKDAY(DATE($S$1,Z$1,8-$M176)))&gt;=1,IF($D176&gt;=3,DATE($S$1,Z$1,1+7*($D176-1)-WEEKDAY(DATE($S$1,Z$1,8-$M176))),DATE($S$1,Z$1,1+7*($D176+1)-WEEKDAY(DATE($S$1,Z$1,8-$M176)))),DATE($S$1,Z$1,1+7*$D176)-WEEKDAY(DATE($S$1,Z$1,8-$M176))),"")</f>
        <v>45497</v>
      </c>
    </row>
    <row r="177" spans="1:26" ht="15" customHeight="1" x14ac:dyDescent="0.25">
      <c r="A177" s="3">
        <v>770174</v>
      </c>
      <c r="B177" s="1" t="s">
        <v>1667</v>
      </c>
      <c r="C177" s="1" t="str">
        <f>VLOOKUP($A177,[1]Sheet_One!$B:$W,7,FALSE)</f>
        <v>KILLINGWORTH</v>
      </c>
      <c r="D177" s="10">
        <f>IFERROR(VLOOKUP(A177,[2]Sheet1!$A:$AA,27,FALSE),"")</f>
        <v>4</v>
      </c>
      <c r="E177" s="1"/>
      <c r="F177" s="3" t="str">
        <f>VLOOKUP($A177,[1]Sheet_One!$B:$W,6,FALSE)</f>
        <v>451 HIGGANUM RD</v>
      </c>
      <c r="G177" s="3" t="str">
        <f>VLOOKUP($A177,[1]Sheet_One!$B:$W,7,FALSE)</f>
        <v>KILLINGWORTH</v>
      </c>
      <c r="H177" s="3" t="str">
        <f>VLOOKUP($A177,[1]Sheet_One!$B:$W,8,FALSE)</f>
        <v>CT</v>
      </c>
      <c r="I177" s="3" t="str">
        <f>VLOOKUP($A177,[1]Sheet_One!$B:$W,9,FALSE)</f>
        <v>06419</v>
      </c>
      <c r="J177" s="47">
        <f>IFERROR(VLOOKUP(A177,'[3]KPI Trend by Chain - 171 or 173'!$A:$E,5,FALSE),VLOOKUP(A177,'[4]KPI Trend by Chain - 171 '!$A:$E,5,FALSE))</f>
        <v>32.6666666666667</v>
      </c>
      <c r="K177" s="4" t="str">
        <f>IFERROR(VLOOKUP(A177,'Location Substitution table'!B:D,3,FALSE),"")</f>
        <v/>
      </c>
      <c r="L177" s="9" t="str">
        <f>IFERROR(VLOOKUP($A177,[1]Sheet_One!$B:$W,5,FALSE),"")</f>
        <v>M</v>
      </c>
      <c r="M177" s="9">
        <f>IFERROR(MATCH(L177,{"U","M","T","W","R","F","S"},0),"")</f>
        <v>2</v>
      </c>
      <c r="N177" s="26">
        <f>IFERROR(IF(COUNTIF('Holiday Dates'!$A:$A,DATE($M$1,N$1,1+7*$D177)-WEEKDAY(DATE($M$1,N$1,8-$M177)))&gt;=1,IF($D177&gt;=3,DATE($M$1,N$1,1+7*($D177-1)-WEEKDAY(DATE($M$1,N$1,8-$M177))),DATE($M$1,N$1,1+7*($D177+1)-WEEKDAY(DATE($M$1,N$1,8-$M177)))),DATE($M$1,N$1,1+7*$D177)-WEEKDAY(DATE($M$1,N$1,8-$M177))),"")</f>
        <v>45166</v>
      </c>
      <c r="O177" s="26">
        <f>IFERROR(IF(COUNTIF('Holiday Dates'!$A:$A,DATE($M$1,O$1,1+7*$D177)-WEEKDAY(DATE($M$1,O$1,8-$M177)))&gt;=1,IF($D177&gt;=3,DATE($M$1,O$1,1+7*($D177-1)-WEEKDAY(DATE($M$1,O$1,8-$M177))),DATE($M$1,O$1,1+7*($D177+1)-WEEKDAY(DATE($M$1,O$1,8-$M177)))),DATE($M$1,O$1,1+7*$D177)-WEEKDAY(DATE($M$1,O$1,8-$M177))),"")</f>
        <v>45187</v>
      </c>
      <c r="P177" s="26">
        <f>IFERROR(IF(COUNTIF('Holiday Dates'!$A:$A,DATE($M$1,P$1,1+7*$D177)-WEEKDAY(DATE($M$1,P$1,8-$M177)))&gt;=1,IF($D177&gt;=3,DATE($M$1,P$1,1+7*($D177-1)-WEEKDAY(DATE($M$1,P$1,8-$M177))),DATE($M$1,P$1,1+7*($D177+1)-WEEKDAY(DATE($M$1,P$1,8-$M177)))),DATE($M$1,P$1,1+7*$D177)-WEEKDAY(DATE($M$1,P$1,8-$M177))),"")</f>
        <v>45222</v>
      </c>
      <c r="Q177" s="26">
        <f>IFERROR(IF(COUNTIF('Holiday Dates'!$A:$A,DATE($M$1,Q$1,1+7*$D177)-WEEKDAY(DATE($M$1,Q$1,8-$M177)))&gt;=1,IF($D177&gt;=3,DATE($M$1,Q$1,1+7*($D177-1)-WEEKDAY(DATE($M$1,Q$1,8-$M177))),DATE($M$1,Q$1,1+7*($D177+1)-WEEKDAY(DATE($M$1,Q$1,8-$M177)))),DATE($M$1,Q$1,1+7*$D177)-WEEKDAY(DATE($M$1,Q$1,8-$M177))),"")</f>
        <v>45257</v>
      </c>
      <c r="R177" s="26">
        <f>IFERROR(IF(COUNTIF('Holiday Dates'!$A:$A,DATE($M$1,R$1,1+7*$D177)-WEEKDAY(DATE($M$1,R$1,8-$M177)))&gt;=1,IF($D177&gt;=3,DATE($M$1,R$1,1+7*($D177-1)-WEEKDAY(DATE($M$1,R$1,8-$M177))),DATE($M$1,R$1,1+7*($D177+1)-WEEKDAY(DATE($M$1,R$1,8-$M177)))),DATE($M$1,R$1,1+7*$D177)-WEEKDAY(DATE($M$1,R$1,8-$M177))),"")</f>
        <v>45278</v>
      </c>
      <c r="S177" s="30"/>
      <c r="T177" s="30">
        <f>IFERROR(IF(COUNTIF('Holiday Dates'!$A:$A,DATE($S$1,T$1,1+7*$D177)-WEEKDAY(DATE($S$1,T$1,8-$M177)))&gt;=1,IF($D177&gt;=3,DATE($S$1,T$1,1+7*($D177-1)-WEEKDAY(DATE($S$1,T$1,8-$M177))),DATE($S$1,T$1,1+7*($D177+1)-WEEKDAY(DATE($S$1,T$1,8-$M177)))),DATE($S$1,T$1,1+7*$D177)-WEEKDAY(DATE($S$1,T$1,8-$M177))),"")</f>
        <v>45313</v>
      </c>
      <c r="U177" s="30">
        <f>IFERROR(IF(COUNTIF('Holiday Dates'!$A:$A,DATE($S$1,U$1,1+7*$D177)-WEEKDAY(DATE($S$1,U$1,8-$M177)))&gt;=1,IF($D177&gt;=3,DATE($S$1,U$1,1+7*($D177-1)-WEEKDAY(DATE($S$1,U$1,8-$M177))),DATE($S$1,U$1,1+7*($D177+1)-WEEKDAY(DATE($S$1,U$1,8-$M177)))),DATE($S$1,U$1,1+7*$D177)-WEEKDAY(DATE($S$1,U$1,8-$M177))),"")</f>
        <v>45348</v>
      </c>
      <c r="V177" s="30">
        <f>IFERROR(IF(COUNTIF('Holiday Dates'!$A:$A,DATE($S$1,V$1,1+7*$D177)-WEEKDAY(DATE($S$1,V$1,8-$M177)))&gt;=1,IF($D177&gt;=3,DATE($S$1,V$1,1+7*($D177-1)-WEEKDAY(DATE($S$1,V$1,8-$M177))),DATE($S$1,V$1,1+7*($D177+1)-WEEKDAY(DATE($S$1,V$1,8-$M177)))),DATE($S$1,V$1,1+7*$D177)-WEEKDAY(DATE($S$1,V$1,8-$M177))),"")</f>
        <v>45376</v>
      </c>
      <c r="W177" s="30">
        <f>IFERROR(IF(COUNTIF('Holiday Dates'!$A:$A,DATE($S$1,W$1,1+7*$D177)-WEEKDAY(DATE($S$1,W$1,8-$M177)))&gt;=1,IF($D177&gt;=3,DATE($S$1,W$1,1+7*($D177-1)-WEEKDAY(DATE($S$1,W$1,8-$M177))),DATE($S$1,W$1,1+7*($D177+1)-WEEKDAY(DATE($S$1,W$1,8-$M177)))),DATE($S$1,W$1,1+7*$D177)-WEEKDAY(DATE($S$1,W$1,8-$M177))),"")</f>
        <v>45404</v>
      </c>
      <c r="X177" s="30">
        <f>IFERROR(IF(COUNTIF('Holiday Dates'!$A:$A,DATE($S$1,X$1,1+7*$D177)-WEEKDAY(DATE($S$1,X$1,8-$M177)))&gt;=1,IF($D177&gt;=3,DATE($S$1,X$1,1+7*($D177-1)-WEEKDAY(DATE($S$1,X$1,8-$M177))),DATE($S$1,X$1,1+7*($D177+1)-WEEKDAY(DATE($S$1,X$1,8-$M177)))),DATE($S$1,X$1,1+7*$D177)-WEEKDAY(DATE($S$1,X$1,8-$M177))),"")</f>
        <v>45432</v>
      </c>
      <c r="Y177" s="30">
        <f>IFERROR(IF(COUNTIF('Holiday Dates'!$A:$A,DATE($S$1,Y$1,1+7*$D177)-WEEKDAY(DATE($S$1,Y$1,8-$M177)))&gt;=1,IF($D177&gt;=3,DATE($S$1,Y$1,1+7*($D177-1)-WEEKDAY(DATE($S$1,Y$1,8-$M177))),DATE($S$1,Y$1,1+7*($D177+1)-WEEKDAY(DATE($S$1,Y$1,8-$M177)))),DATE($S$1,Y$1,1+7*$D177)-WEEKDAY(DATE($S$1,Y$1,8-$M177))),"")</f>
        <v>45467</v>
      </c>
      <c r="Z177" s="30">
        <f>IFERROR(IF(COUNTIF('Holiday Dates'!$A:$A,DATE($S$1,Z$1,1+7*$D177)-WEEKDAY(DATE($S$1,Z$1,8-$M177)))&gt;=1,IF($D177&gt;=3,DATE($S$1,Z$1,1+7*($D177-1)-WEEKDAY(DATE($S$1,Z$1,8-$M177))),DATE($S$1,Z$1,1+7*($D177+1)-WEEKDAY(DATE($S$1,Z$1,8-$M177)))),DATE($S$1,Z$1,1+7*$D177)-WEEKDAY(DATE($S$1,Z$1,8-$M177))),"")</f>
        <v>45495</v>
      </c>
    </row>
    <row r="178" spans="1:26" ht="15" customHeight="1" x14ac:dyDescent="0.25">
      <c r="A178" s="3">
        <v>770175</v>
      </c>
      <c r="B178" s="1" t="s">
        <v>1668</v>
      </c>
      <c r="C178" s="1" t="str">
        <f>VLOOKUP($A178,[1]Sheet_One!$B:$W,7,FALSE)</f>
        <v>KILLINGWORTH</v>
      </c>
      <c r="D178" s="10">
        <f>IFERROR(VLOOKUP(A178,[2]Sheet1!$A:$AA,27,FALSE),"")</f>
        <v>3</v>
      </c>
      <c r="E178" s="1"/>
      <c r="F178" s="3" t="str">
        <f>VLOOKUP($A178,[1]Sheet_One!$B:$W,6,FALSE)</f>
        <v>340 ROUTE 81</v>
      </c>
      <c r="G178" s="3" t="str">
        <f>VLOOKUP($A178,[1]Sheet_One!$B:$W,7,FALSE)</f>
        <v>KILLINGWORTH</v>
      </c>
      <c r="H178" s="3" t="str">
        <f>VLOOKUP($A178,[1]Sheet_One!$B:$W,8,FALSE)</f>
        <v>CT</v>
      </c>
      <c r="I178" s="3" t="str">
        <f>VLOOKUP($A178,[1]Sheet_One!$B:$W,9,FALSE)</f>
        <v>06419</v>
      </c>
      <c r="J178" s="47">
        <f>IFERROR(VLOOKUP(A178,'[3]KPI Trend by Chain - 171 or 173'!$A:$E,5,FALSE),VLOOKUP(A178,'[4]KPI Trend by Chain - 171 '!$A:$E,5,FALSE))</f>
        <v>16.8333333333333</v>
      </c>
      <c r="K178" s="4" t="str">
        <f>IFERROR(VLOOKUP(A178,'Location Substitution table'!B:D,3,FALSE),"")</f>
        <v/>
      </c>
      <c r="L178" s="9" t="str">
        <f>IFERROR(VLOOKUP($A178,[1]Sheet_One!$B:$W,5,FALSE),"")</f>
        <v>M</v>
      </c>
      <c r="M178" s="9">
        <f>IFERROR(MATCH(L178,{"U","M","T","W","R","F","S"},0),"")</f>
        <v>2</v>
      </c>
      <c r="N178" s="26">
        <f>IFERROR(IF(COUNTIF('Holiday Dates'!$A:$A,DATE($M$1,N$1,1+7*$D178)-WEEKDAY(DATE($M$1,N$1,8-$M178)))&gt;=1,IF($D178&gt;=3,DATE($M$1,N$1,1+7*($D178-1)-WEEKDAY(DATE($M$1,N$1,8-$M178))),DATE($M$1,N$1,1+7*($D178+1)-WEEKDAY(DATE($M$1,N$1,8-$M178)))),DATE($M$1,N$1,1+7*$D178)-WEEKDAY(DATE($M$1,N$1,8-$M178))),"")</f>
        <v>45159</v>
      </c>
      <c r="O178" s="26">
        <f>IFERROR(IF(COUNTIF('Holiday Dates'!$A:$A,DATE($M$1,O$1,1+7*$D178)-WEEKDAY(DATE($M$1,O$1,8-$M178)))&gt;=1,IF($D178&gt;=3,DATE($M$1,O$1,1+7*($D178-1)-WEEKDAY(DATE($M$1,O$1,8-$M178))),DATE($M$1,O$1,1+7*($D178+1)-WEEKDAY(DATE($M$1,O$1,8-$M178)))),DATE($M$1,O$1,1+7*$D178)-WEEKDAY(DATE($M$1,O$1,8-$M178))),"")</f>
        <v>45187</v>
      </c>
      <c r="P178" s="26">
        <f>IFERROR(IF(COUNTIF('Holiday Dates'!$A:$A,DATE($M$1,P$1,1+7*$D178)-WEEKDAY(DATE($M$1,P$1,8-$M178)))&gt;=1,IF($D178&gt;=3,DATE($M$1,P$1,1+7*($D178-1)-WEEKDAY(DATE($M$1,P$1,8-$M178))),DATE($M$1,P$1,1+7*($D178+1)-WEEKDAY(DATE($M$1,P$1,8-$M178)))),DATE($M$1,P$1,1+7*$D178)-WEEKDAY(DATE($M$1,P$1,8-$M178))),"")</f>
        <v>45215</v>
      </c>
      <c r="Q178" s="26">
        <f>IFERROR(IF(COUNTIF('Holiday Dates'!$A:$A,DATE($M$1,Q$1,1+7*$D178)-WEEKDAY(DATE($M$1,Q$1,8-$M178)))&gt;=1,IF($D178&gt;=3,DATE($M$1,Q$1,1+7*($D178-1)-WEEKDAY(DATE($M$1,Q$1,8-$M178))),DATE($M$1,Q$1,1+7*($D178+1)-WEEKDAY(DATE($M$1,Q$1,8-$M178)))),DATE($M$1,Q$1,1+7*$D178)-WEEKDAY(DATE($M$1,Q$1,8-$M178))),"")</f>
        <v>45250</v>
      </c>
      <c r="R178" s="26">
        <f>IFERROR(IF(COUNTIF('Holiday Dates'!$A:$A,DATE($M$1,R$1,1+7*$D178)-WEEKDAY(DATE($M$1,R$1,8-$M178)))&gt;=1,IF($D178&gt;=3,DATE($M$1,R$1,1+7*($D178-1)-WEEKDAY(DATE($M$1,R$1,8-$M178))),DATE($M$1,R$1,1+7*($D178+1)-WEEKDAY(DATE($M$1,R$1,8-$M178)))),DATE($M$1,R$1,1+7*$D178)-WEEKDAY(DATE($M$1,R$1,8-$M178))),"")</f>
        <v>45278</v>
      </c>
      <c r="S178" s="30"/>
      <c r="T178" s="30">
        <f>IFERROR(IF(COUNTIF('Holiday Dates'!$A:$A,DATE($S$1,T$1,1+7*$D178)-WEEKDAY(DATE($S$1,T$1,8-$M178)))&gt;=1,IF($D178&gt;=3,DATE($S$1,T$1,1+7*($D178-1)-WEEKDAY(DATE($S$1,T$1,8-$M178))),DATE($S$1,T$1,1+7*($D178+1)-WEEKDAY(DATE($S$1,T$1,8-$M178)))),DATE($S$1,T$1,1+7*$D178)-WEEKDAY(DATE($S$1,T$1,8-$M178))),"")</f>
        <v>45299</v>
      </c>
      <c r="U178" s="30">
        <f>IFERROR(IF(COUNTIF('Holiday Dates'!$A:$A,DATE($S$1,U$1,1+7*$D178)-WEEKDAY(DATE($S$1,U$1,8-$M178)))&gt;=1,IF($D178&gt;=3,DATE($S$1,U$1,1+7*($D178-1)-WEEKDAY(DATE($S$1,U$1,8-$M178))),DATE($S$1,U$1,1+7*($D178+1)-WEEKDAY(DATE($S$1,U$1,8-$M178)))),DATE($S$1,U$1,1+7*$D178)-WEEKDAY(DATE($S$1,U$1,8-$M178))),"")</f>
        <v>45334</v>
      </c>
      <c r="V178" s="30">
        <f>IFERROR(IF(COUNTIF('Holiday Dates'!$A:$A,DATE($S$1,V$1,1+7*$D178)-WEEKDAY(DATE($S$1,V$1,8-$M178)))&gt;=1,IF($D178&gt;=3,DATE($S$1,V$1,1+7*($D178-1)-WEEKDAY(DATE($S$1,V$1,8-$M178))),DATE($S$1,V$1,1+7*($D178+1)-WEEKDAY(DATE($S$1,V$1,8-$M178)))),DATE($S$1,V$1,1+7*$D178)-WEEKDAY(DATE($S$1,V$1,8-$M178))),"")</f>
        <v>45369</v>
      </c>
      <c r="W178" s="30">
        <f>IFERROR(IF(COUNTIF('Holiday Dates'!$A:$A,DATE($S$1,W$1,1+7*$D178)-WEEKDAY(DATE($S$1,W$1,8-$M178)))&gt;=1,IF($D178&gt;=3,DATE($S$1,W$1,1+7*($D178-1)-WEEKDAY(DATE($S$1,W$1,8-$M178))),DATE($S$1,W$1,1+7*($D178+1)-WEEKDAY(DATE($S$1,W$1,8-$M178)))),DATE($S$1,W$1,1+7*$D178)-WEEKDAY(DATE($S$1,W$1,8-$M178))),"")</f>
        <v>45397</v>
      </c>
      <c r="X178" s="30">
        <f>IFERROR(IF(COUNTIF('Holiday Dates'!$A:$A,DATE($S$1,X$1,1+7*$D178)-WEEKDAY(DATE($S$1,X$1,8-$M178)))&gt;=1,IF($D178&gt;=3,DATE($S$1,X$1,1+7*($D178-1)-WEEKDAY(DATE($S$1,X$1,8-$M178))),DATE($S$1,X$1,1+7*($D178+1)-WEEKDAY(DATE($S$1,X$1,8-$M178)))),DATE($S$1,X$1,1+7*$D178)-WEEKDAY(DATE($S$1,X$1,8-$M178))),"")</f>
        <v>45432</v>
      </c>
      <c r="Y178" s="30">
        <f>IFERROR(IF(COUNTIF('Holiday Dates'!$A:$A,DATE($S$1,Y$1,1+7*$D178)-WEEKDAY(DATE($S$1,Y$1,8-$M178)))&gt;=1,IF($D178&gt;=3,DATE($S$1,Y$1,1+7*($D178-1)-WEEKDAY(DATE($S$1,Y$1,8-$M178))),DATE($S$1,Y$1,1+7*($D178+1)-WEEKDAY(DATE($S$1,Y$1,8-$M178)))),DATE($S$1,Y$1,1+7*$D178)-WEEKDAY(DATE($S$1,Y$1,8-$M178))),"")</f>
        <v>45460</v>
      </c>
      <c r="Z178" s="30">
        <f>IFERROR(IF(COUNTIF('Holiday Dates'!$A:$A,DATE($S$1,Z$1,1+7*$D178)-WEEKDAY(DATE($S$1,Z$1,8-$M178)))&gt;=1,IF($D178&gt;=3,DATE($S$1,Z$1,1+7*($D178-1)-WEEKDAY(DATE($S$1,Z$1,8-$M178))),DATE($S$1,Z$1,1+7*($D178+1)-WEEKDAY(DATE($S$1,Z$1,8-$M178)))),DATE($S$1,Z$1,1+7*$D178)-WEEKDAY(DATE($S$1,Z$1,8-$M178))),"")</f>
        <v>45488</v>
      </c>
    </row>
    <row r="179" spans="1:26" ht="15" customHeight="1" x14ac:dyDescent="0.25">
      <c r="A179" s="3">
        <v>770176</v>
      </c>
      <c r="B179" s="1" t="s">
        <v>713</v>
      </c>
      <c r="C179" s="1" t="str">
        <f>VLOOKUP($A179,[1]Sheet_One!$B:$W,7,FALSE)</f>
        <v>LAKEVILLE</v>
      </c>
      <c r="D179" s="10">
        <f>IFERROR(VLOOKUP(A179,[2]Sheet1!$A:$AA,27,FALSE),"")</f>
        <v>4</v>
      </c>
      <c r="E179" s="1"/>
      <c r="F179" s="3" t="str">
        <f>VLOOKUP($A179,[1]Sheet_One!$B:$W,6,FALSE)</f>
        <v>45 LINCOLN CITY RD</v>
      </c>
      <c r="G179" s="3" t="str">
        <f>VLOOKUP($A179,[1]Sheet_One!$B:$W,7,FALSE)</f>
        <v>LAKEVILLE</v>
      </c>
      <c r="H179" s="3" t="str">
        <f>VLOOKUP($A179,[1]Sheet_One!$B:$W,8,FALSE)</f>
        <v>CT</v>
      </c>
      <c r="I179" s="3" t="str">
        <f>VLOOKUP($A179,[1]Sheet_One!$B:$W,9,FALSE)</f>
        <v>06039</v>
      </c>
      <c r="J179" s="47">
        <f>IFERROR(VLOOKUP(A179,'[3]KPI Trend by Chain - 171 or 173'!$A:$E,5,FALSE),VLOOKUP(A179,'[4]KPI Trend by Chain - 171 '!$A:$E,5,FALSE))</f>
        <v>12.2222222222222</v>
      </c>
      <c r="K179" s="4" t="str">
        <f>IFERROR(VLOOKUP(A179,'Location Substitution table'!B:D,3,FALSE),"")</f>
        <v/>
      </c>
      <c r="L179" s="9" t="str">
        <f>IFERROR(VLOOKUP($A179,[1]Sheet_One!$B:$W,5,FALSE),"")</f>
        <v>W</v>
      </c>
      <c r="M179" s="9">
        <f>IFERROR(MATCH(L179,{"U","M","T","W","R","F","S"},0),"")</f>
        <v>4</v>
      </c>
      <c r="N179" s="26">
        <f>IFERROR(IF(COUNTIF('Holiday Dates'!$A:$A,DATE($M$1,N$1,1+7*$D179)-WEEKDAY(DATE($M$1,N$1,8-$M179)))&gt;=1,IF($D179&gt;=3,DATE($M$1,N$1,1+7*($D179-1)-WEEKDAY(DATE($M$1,N$1,8-$M179))),DATE($M$1,N$1,1+7*($D179+1)-WEEKDAY(DATE($M$1,N$1,8-$M179)))),DATE($M$1,N$1,1+7*$D179)-WEEKDAY(DATE($M$1,N$1,8-$M179))),"")</f>
        <v>45161</v>
      </c>
      <c r="O179" s="26">
        <f>IFERROR(IF(COUNTIF('Holiday Dates'!$A:$A,DATE($M$1,O$1,1+7*$D179)-WEEKDAY(DATE($M$1,O$1,8-$M179)))&gt;=1,IF($D179&gt;=3,DATE($M$1,O$1,1+7*($D179-1)-WEEKDAY(DATE($M$1,O$1,8-$M179))),DATE($M$1,O$1,1+7*($D179+1)-WEEKDAY(DATE($M$1,O$1,8-$M179)))),DATE($M$1,O$1,1+7*$D179)-WEEKDAY(DATE($M$1,O$1,8-$M179))),"")</f>
        <v>45196</v>
      </c>
      <c r="P179" s="26">
        <f>IFERROR(IF(COUNTIF('Holiday Dates'!$A:$A,DATE($M$1,P$1,1+7*$D179)-WEEKDAY(DATE($M$1,P$1,8-$M179)))&gt;=1,IF($D179&gt;=3,DATE($M$1,P$1,1+7*($D179-1)-WEEKDAY(DATE($M$1,P$1,8-$M179))),DATE($M$1,P$1,1+7*($D179+1)-WEEKDAY(DATE($M$1,P$1,8-$M179)))),DATE($M$1,P$1,1+7*$D179)-WEEKDAY(DATE($M$1,P$1,8-$M179))),"")</f>
        <v>45224</v>
      </c>
      <c r="Q179" s="26">
        <f>IFERROR(IF(COUNTIF('Holiday Dates'!$A:$A,DATE($M$1,Q$1,1+7*$D179)-WEEKDAY(DATE($M$1,Q$1,8-$M179)))&gt;=1,IF($D179&gt;=3,DATE($M$1,Q$1,1+7*($D179-1)-WEEKDAY(DATE($M$1,Q$1,8-$M179))),DATE($M$1,Q$1,1+7*($D179+1)-WEEKDAY(DATE($M$1,Q$1,8-$M179)))),DATE($M$1,Q$1,1+7*$D179)-WEEKDAY(DATE($M$1,Q$1,8-$M179))),"")</f>
        <v>45245</v>
      </c>
      <c r="R179" s="26">
        <f>IFERROR(IF(COUNTIF('Holiday Dates'!$A:$A,DATE($M$1,R$1,1+7*$D179)-WEEKDAY(DATE($M$1,R$1,8-$M179)))&gt;=1,IF($D179&gt;=3,DATE($M$1,R$1,1+7*($D179-1)-WEEKDAY(DATE($M$1,R$1,8-$M179))),DATE($M$1,R$1,1+7*($D179+1)-WEEKDAY(DATE($M$1,R$1,8-$M179)))),DATE($M$1,R$1,1+7*$D179)-WEEKDAY(DATE($M$1,R$1,8-$M179))),"")</f>
        <v>45280</v>
      </c>
      <c r="S179" s="30"/>
      <c r="T179" s="30">
        <f>IFERROR(IF(COUNTIF('Holiday Dates'!$A:$A,DATE($S$1,T$1,1+7*$D179)-WEEKDAY(DATE($S$1,T$1,8-$M179)))&gt;=1,IF($D179&gt;=3,DATE($S$1,T$1,1+7*($D179-1)-WEEKDAY(DATE($S$1,T$1,8-$M179))),DATE($S$1,T$1,1+7*($D179+1)-WEEKDAY(DATE($S$1,T$1,8-$M179)))),DATE($S$1,T$1,1+7*$D179)-WEEKDAY(DATE($S$1,T$1,8-$M179))),"")</f>
        <v>45315</v>
      </c>
      <c r="U179" s="30">
        <f>IFERROR(IF(COUNTIF('Holiday Dates'!$A:$A,DATE($S$1,U$1,1+7*$D179)-WEEKDAY(DATE($S$1,U$1,8-$M179)))&gt;=1,IF($D179&gt;=3,DATE($S$1,U$1,1+7*($D179-1)-WEEKDAY(DATE($S$1,U$1,8-$M179))),DATE($S$1,U$1,1+7*($D179+1)-WEEKDAY(DATE($S$1,U$1,8-$M179)))),DATE($S$1,U$1,1+7*$D179)-WEEKDAY(DATE($S$1,U$1,8-$M179))),"")</f>
        <v>45350</v>
      </c>
      <c r="V179" s="30">
        <f>IFERROR(IF(COUNTIF('Holiday Dates'!$A:$A,DATE($S$1,V$1,1+7*$D179)-WEEKDAY(DATE($S$1,V$1,8-$M179)))&gt;=1,IF($D179&gt;=3,DATE($S$1,V$1,1+7*($D179-1)-WEEKDAY(DATE($S$1,V$1,8-$M179))),DATE($S$1,V$1,1+7*($D179+1)-WEEKDAY(DATE($S$1,V$1,8-$M179)))),DATE($S$1,V$1,1+7*$D179)-WEEKDAY(DATE($S$1,V$1,8-$M179))),"")</f>
        <v>45378</v>
      </c>
      <c r="W179" s="30">
        <f>IFERROR(IF(COUNTIF('Holiday Dates'!$A:$A,DATE($S$1,W$1,1+7*$D179)-WEEKDAY(DATE($S$1,W$1,8-$M179)))&gt;=1,IF($D179&gt;=3,DATE($S$1,W$1,1+7*($D179-1)-WEEKDAY(DATE($S$1,W$1,8-$M179))),DATE($S$1,W$1,1+7*($D179+1)-WEEKDAY(DATE($S$1,W$1,8-$M179)))),DATE($S$1,W$1,1+7*$D179)-WEEKDAY(DATE($S$1,W$1,8-$M179))),"")</f>
        <v>45406</v>
      </c>
      <c r="X179" s="30">
        <f>IFERROR(IF(COUNTIF('Holiday Dates'!$A:$A,DATE($S$1,X$1,1+7*$D179)-WEEKDAY(DATE($S$1,X$1,8-$M179)))&gt;=1,IF($D179&gt;=3,DATE($S$1,X$1,1+7*($D179-1)-WEEKDAY(DATE($S$1,X$1,8-$M179))),DATE($S$1,X$1,1+7*($D179+1)-WEEKDAY(DATE($S$1,X$1,8-$M179)))),DATE($S$1,X$1,1+7*$D179)-WEEKDAY(DATE($S$1,X$1,8-$M179))),"")</f>
        <v>45434</v>
      </c>
      <c r="Y179" s="30">
        <f>IFERROR(IF(COUNTIF('Holiday Dates'!$A:$A,DATE($S$1,Y$1,1+7*$D179)-WEEKDAY(DATE($S$1,Y$1,8-$M179)))&gt;=1,IF($D179&gt;=3,DATE($S$1,Y$1,1+7*($D179-1)-WEEKDAY(DATE($S$1,Y$1,8-$M179))),DATE($S$1,Y$1,1+7*($D179+1)-WEEKDAY(DATE($S$1,Y$1,8-$M179)))),DATE($S$1,Y$1,1+7*$D179)-WEEKDAY(DATE($S$1,Y$1,8-$M179))),"")</f>
        <v>45469</v>
      </c>
      <c r="Z179" s="30">
        <f>IFERROR(IF(COUNTIF('Holiday Dates'!$A:$A,DATE($S$1,Z$1,1+7*$D179)-WEEKDAY(DATE($S$1,Z$1,8-$M179)))&gt;=1,IF($D179&gt;=3,DATE($S$1,Z$1,1+7*($D179-1)-WEEKDAY(DATE($S$1,Z$1,8-$M179))),DATE($S$1,Z$1,1+7*($D179+1)-WEEKDAY(DATE($S$1,Z$1,8-$M179)))),DATE($S$1,Z$1,1+7*$D179)-WEEKDAY(DATE($S$1,Z$1,8-$M179))),"")</f>
        <v>45497</v>
      </c>
    </row>
    <row r="180" spans="1:26" ht="15" customHeight="1" x14ac:dyDescent="0.25">
      <c r="A180" s="3">
        <v>770177</v>
      </c>
      <c r="B180" s="1" t="s">
        <v>1563</v>
      </c>
      <c r="C180" s="1" t="str">
        <f>VLOOKUP($A180,[1]Sheet_One!$B:$W,7,FALSE)</f>
        <v>LEBANON</v>
      </c>
      <c r="D180" s="10">
        <f>IFERROR(VLOOKUP(A180,[2]Sheet1!$A:$AA,27,FALSE),"")</f>
        <v>3</v>
      </c>
      <c r="E180" s="1"/>
      <c r="F180" s="3" t="str">
        <f>VLOOKUP($A180,[1]Sheet_One!$B:$W,6,FALSE)</f>
        <v>479 EXETER RD</v>
      </c>
      <c r="G180" s="3" t="str">
        <f>VLOOKUP($A180,[1]Sheet_One!$B:$W,7,FALSE)</f>
        <v>LEBANON</v>
      </c>
      <c r="H180" s="3" t="str">
        <f>VLOOKUP($A180,[1]Sheet_One!$B:$W,8,FALSE)</f>
        <v>CT</v>
      </c>
      <c r="I180" s="3" t="str">
        <f>VLOOKUP($A180,[1]Sheet_One!$B:$W,9,FALSE)</f>
        <v>06249</v>
      </c>
      <c r="J180" s="47">
        <f>IFERROR(VLOOKUP(A180,'[3]KPI Trend by Chain - 171 or 173'!$A:$E,5,FALSE),VLOOKUP(A180,'[4]KPI Trend by Chain - 171 '!$A:$E,5,FALSE))</f>
        <v>17.2222222222222</v>
      </c>
      <c r="K180" s="4" t="str">
        <f>IFERROR(VLOOKUP(A180,'Location Substitution table'!B:D,3,FALSE),"")</f>
        <v/>
      </c>
      <c r="L180" s="9" t="str">
        <f>IFERROR(VLOOKUP($A180,[1]Sheet_One!$B:$W,5,FALSE),"")</f>
        <v>T</v>
      </c>
      <c r="M180" s="9">
        <f>IFERROR(MATCH(L180,{"U","M","T","W","R","F","S"},0),"")</f>
        <v>3</v>
      </c>
      <c r="N180" s="26">
        <f>IFERROR(IF(COUNTIF('Holiday Dates'!$A:$A,DATE($M$1,N$1,1+7*$D180)-WEEKDAY(DATE($M$1,N$1,8-$M180)))&gt;=1,IF($D180&gt;=3,DATE($M$1,N$1,1+7*($D180-1)-WEEKDAY(DATE($M$1,N$1,8-$M180))),DATE($M$1,N$1,1+7*($D180+1)-WEEKDAY(DATE($M$1,N$1,8-$M180)))),DATE($M$1,N$1,1+7*$D180)-WEEKDAY(DATE($M$1,N$1,8-$M180))),"")</f>
        <v>45153</v>
      </c>
      <c r="O180" s="26">
        <f>IFERROR(IF(COUNTIF('Holiday Dates'!$A:$A,DATE($M$1,O$1,1+7*$D180)-WEEKDAY(DATE($M$1,O$1,8-$M180)))&gt;=1,IF($D180&gt;=3,DATE($M$1,O$1,1+7*($D180-1)-WEEKDAY(DATE($M$1,O$1,8-$M180))),DATE($M$1,O$1,1+7*($D180+1)-WEEKDAY(DATE($M$1,O$1,8-$M180)))),DATE($M$1,O$1,1+7*$D180)-WEEKDAY(DATE($M$1,O$1,8-$M180))),"")</f>
        <v>45188</v>
      </c>
      <c r="P180" s="26">
        <f>IFERROR(IF(COUNTIF('Holiday Dates'!$A:$A,DATE($M$1,P$1,1+7*$D180)-WEEKDAY(DATE($M$1,P$1,8-$M180)))&gt;=1,IF($D180&gt;=3,DATE($M$1,P$1,1+7*($D180-1)-WEEKDAY(DATE($M$1,P$1,8-$M180))),DATE($M$1,P$1,1+7*($D180+1)-WEEKDAY(DATE($M$1,P$1,8-$M180)))),DATE($M$1,P$1,1+7*$D180)-WEEKDAY(DATE($M$1,P$1,8-$M180))),"")</f>
        <v>45216</v>
      </c>
      <c r="Q180" s="26">
        <f>IFERROR(IF(COUNTIF('Holiday Dates'!$A:$A,DATE($M$1,Q$1,1+7*$D180)-WEEKDAY(DATE($M$1,Q$1,8-$M180)))&gt;=1,IF($D180&gt;=3,DATE($M$1,Q$1,1+7*($D180-1)-WEEKDAY(DATE($M$1,Q$1,8-$M180))),DATE($M$1,Q$1,1+7*($D180+1)-WEEKDAY(DATE($M$1,Q$1,8-$M180)))),DATE($M$1,Q$1,1+7*$D180)-WEEKDAY(DATE($M$1,Q$1,8-$M180))),"")</f>
        <v>45251</v>
      </c>
      <c r="R180" s="26">
        <f>IFERROR(IF(COUNTIF('Holiday Dates'!$A:$A,DATE($M$1,R$1,1+7*$D180)-WEEKDAY(DATE($M$1,R$1,8-$M180)))&gt;=1,IF($D180&gt;=3,DATE($M$1,R$1,1+7*($D180-1)-WEEKDAY(DATE($M$1,R$1,8-$M180))),DATE($M$1,R$1,1+7*($D180+1)-WEEKDAY(DATE($M$1,R$1,8-$M180)))),DATE($M$1,R$1,1+7*$D180)-WEEKDAY(DATE($M$1,R$1,8-$M180))),"")</f>
        <v>45279</v>
      </c>
      <c r="S180" s="30"/>
      <c r="T180" s="30">
        <f>IFERROR(IF(COUNTIF('Holiday Dates'!$A:$A,DATE($S$1,T$1,1+7*$D180)-WEEKDAY(DATE($S$1,T$1,8-$M180)))&gt;=1,IF($D180&gt;=3,DATE($S$1,T$1,1+7*($D180-1)-WEEKDAY(DATE($S$1,T$1,8-$M180))),DATE($S$1,T$1,1+7*($D180+1)-WEEKDAY(DATE($S$1,T$1,8-$M180)))),DATE($S$1,T$1,1+7*$D180)-WEEKDAY(DATE($S$1,T$1,8-$M180))),"")</f>
        <v>45307</v>
      </c>
      <c r="U180" s="30">
        <f>IFERROR(IF(COUNTIF('Holiday Dates'!$A:$A,DATE($S$1,U$1,1+7*$D180)-WEEKDAY(DATE($S$1,U$1,8-$M180)))&gt;=1,IF($D180&gt;=3,DATE($S$1,U$1,1+7*($D180-1)-WEEKDAY(DATE($S$1,U$1,8-$M180))),DATE($S$1,U$1,1+7*($D180+1)-WEEKDAY(DATE($S$1,U$1,8-$M180)))),DATE($S$1,U$1,1+7*$D180)-WEEKDAY(DATE($S$1,U$1,8-$M180))),"")</f>
        <v>45335</v>
      </c>
      <c r="V180" s="30">
        <f>IFERROR(IF(COUNTIF('Holiday Dates'!$A:$A,DATE($S$1,V$1,1+7*$D180)-WEEKDAY(DATE($S$1,V$1,8-$M180)))&gt;=1,IF($D180&gt;=3,DATE($S$1,V$1,1+7*($D180-1)-WEEKDAY(DATE($S$1,V$1,8-$M180))),DATE($S$1,V$1,1+7*($D180+1)-WEEKDAY(DATE($S$1,V$1,8-$M180)))),DATE($S$1,V$1,1+7*$D180)-WEEKDAY(DATE($S$1,V$1,8-$M180))),"")</f>
        <v>45370</v>
      </c>
      <c r="W180" s="30">
        <f>IFERROR(IF(COUNTIF('Holiday Dates'!$A:$A,DATE($S$1,W$1,1+7*$D180)-WEEKDAY(DATE($S$1,W$1,8-$M180)))&gt;=1,IF($D180&gt;=3,DATE($S$1,W$1,1+7*($D180-1)-WEEKDAY(DATE($S$1,W$1,8-$M180))),DATE($S$1,W$1,1+7*($D180+1)-WEEKDAY(DATE($S$1,W$1,8-$M180)))),DATE($S$1,W$1,1+7*$D180)-WEEKDAY(DATE($S$1,W$1,8-$M180))),"")</f>
        <v>45398</v>
      </c>
      <c r="X180" s="30">
        <f>IFERROR(IF(COUNTIF('Holiday Dates'!$A:$A,DATE($S$1,X$1,1+7*$D180)-WEEKDAY(DATE($S$1,X$1,8-$M180)))&gt;=1,IF($D180&gt;=3,DATE($S$1,X$1,1+7*($D180-1)-WEEKDAY(DATE($S$1,X$1,8-$M180))),DATE($S$1,X$1,1+7*($D180+1)-WEEKDAY(DATE($S$1,X$1,8-$M180)))),DATE($S$1,X$1,1+7*$D180)-WEEKDAY(DATE($S$1,X$1,8-$M180))),"")</f>
        <v>45433</v>
      </c>
      <c r="Y180" s="30">
        <f>IFERROR(IF(COUNTIF('Holiday Dates'!$A:$A,DATE($S$1,Y$1,1+7*$D180)-WEEKDAY(DATE($S$1,Y$1,8-$M180)))&gt;=1,IF($D180&gt;=3,DATE($S$1,Y$1,1+7*($D180-1)-WEEKDAY(DATE($S$1,Y$1,8-$M180))),DATE($S$1,Y$1,1+7*($D180+1)-WEEKDAY(DATE($S$1,Y$1,8-$M180)))),DATE($S$1,Y$1,1+7*$D180)-WEEKDAY(DATE($S$1,Y$1,8-$M180))),"")</f>
        <v>45461</v>
      </c>
      <c r="Z180" s="30">
        <f>IFERROR(IF(COUNTIF('Holiday Dates'!$A:$A,DATE($S$1,Z$1,1+7*$D180)-WEEKDAY(DATE($S$1,Z$1,8-$M180)))&gt;=1,IF($D180&gt;=3,DATE($S$1,Z$1,1+7*($D180-1)-WEEKDAY(DATE($S$1,Z$1,8-$M180))),DATE($S$1,Z$1,1+7*($D180+1)-WEEKDAY(DATE($S$1,Z$1,8-$M180)))),DATE($S$1,Z$1,1+7*$D180)-WEEKDAY(DATE($S$1,Z$1,8-$M180))),"")</f>
        <v>45489</v>
      </c>
    </row>
    <row r="181" spans="1:26" ht="15" customHeight="1" x14ac:dyDescent="0.25">
      <c r="A181" s="3">
        <v>770178</v>
      </c>
      <c r="B181" s="1" t="s">
        <v>1200</v>
      </c>
      <c r="C181" s="1" t="str">
        <f>VLOOKUP($A181,[1]Sheet_One!$B:$W,7,FALSE)</f>
        <v>LEBANON</v>
      </c>
      <c r="D181" s="10">
        <f>IFERROR(VLOOKUP(A181,[2]Sheet1!$A:$AA,27,FALSE),"")</f>
        <v>2</v>
      </c>
      <c r="E181" s="1"/>
      <c r="F181" s="3" t="str">
        <f>VLOOKUP($A181,[1]Sheet_One!$B:$W,6,FALSE)</f>
        <v>891 EXETER RD</v>
      </c>
      <c r="G181" s="3" t="str">
        <f>VLOOKUP($A181,[1]Sheet_One!$B:$W,7,FALSE)</f>
        <v>LEBANON</v>
      </c>
      <c r="H181" s="3" t="str">
        <f>VLOOKUP($A181,[1]Sheet_One!$B:$W,8,FALSE)</f>
        <v>CT</v>
      </c>
      <c r="I181" s="3" t="str">
        <f>VLOOKUP($A181,[1]Sheet_One!$B:$W,9,FALSE)</f>
        <v>06249</v>
      </c>
      <c r="J181" s="47">
        <f>IFERROR(VLOOKUP(A181,'[3]KPI Trend by Chain - 171 or 173'!$A:$E,5,FALSE),VLOOKUP(A181,'[4]KPI Trend by Chain - 171 '!$A:$E,5,FALSE))</f>
        <v>19</v>
      </c>
      <c r="K181" s="4" t="str">
        <f>IFERROR(VLOOKUP(A181,'Location Substitution table'!B:D,3,FALSE),"")</f>
        <v/>
      </c>
      <c r="L181" s="9" t="str">
        <f>IFERROR(VLOOKUP($A181,[1]Sheet_One!$B:$W,5,FALSE),"")</f>
        <v>T</v>
      </c>
      <c r="M181" s="9">
        <f>IFERROR(MATCH(L181,{"U","M","T","W","R","F","S"},0),"")</f>
        <v>3</v>
      </c>
      <c r="N181" s="26">
        <f>IFERROR(IF(COUNTIF('Holiday Dates'!$A:$A,DATE($M$1,N$1,1+7*$D181)-WEEKDAY(DATE($M$1,N$1,8-$M181)))&gt;=1,IF($D181&gt;=3,DATE($M$1,N$1,1+7*($D181-1)-WEEKDAY(DATE($M$1,N$1,8-$M181))),DATE($M$1,N$1,1+7*($D181+1)-WEEKDAY(DATE($M$1,N$1,8-$M181)))),DATE($M$1,N$1,1+7*$D181)-WEEKDAY(DATE($M$1,N$1,8-$M181))),"")</f>
        <v>45146</v>
      </c>
      <c r="O181" s="26">
        <f>IFERROR(IF(COUNTIF('Holiday Dates'!$A:$A,DATE($M$1,O$1,1+7*$D181)-WEEKDAY(DATE($M$1,O$1,8-$M181)))&gt;=1,IF($D181&gt;=3,DATE($M$1,O$1,1+7*($D181-1)-WEEKDAY(DATE($M$1,O$1,8-$M181))),DATE($M$1,O$1,1+7*($D181+1)-WEEKDAY(DATE($M$1,O$1,8-$M181)))),DATE($M$1,O$1,1+7*$D181)-WEEKDAY(DATE($M$1,O$1,8-$M181))),"")</f>
        <v>45181</v>
      </c>
      <c r="P181" s="26">
        <f>IFERROR(IF(COUNTIF('Holiday Dates'!$A:$A,DATE($M$1,P$1,1+7*$D181)-WEEKDAY(DATE($M$1,P$1,8-$M181)))&gt;=1,IF($D181&gt;=3,DATE($M$1,P$1,1+7*($D181-1)-WEEKDAY(DATE($M$1,P$1,8-$M181))),DATE($M$1,P$1,1+7*($D181+1)-WEEKDAY(DATE($M$1,P$1,8-$M181)))),DATE($M$1,P$1,1+7*$D181)-WEEKDAY(DATE($M$1,P$1,8-$M181))),"")</f>
        <v>45209</v>
      </c>
      <c r="Q181" s="26">
        <f>IFERROR(IF(COUNTIF('Holiday Dates'!$A:$A,DATE($M$1,Q$1,1+7*$D181)-WEEKDAY(DATE($M$1,Q$1,8-$M181)))&gt;=1,IF($D181&gt;=3,DATE($M$1,Q$1,1+7*($D181-1)-WEEKDAY(DATE($M$1,Q$1,8-$M181))),DATE($M$1,Q$1,1+7*($D181+1)-WEEKDAY(DATE($M$1,Q$1,8-$M181)))),DATE($M$1,Q$1,1+7*$D181)-WEEKDAY(DATE($M$1,Q$1,8-$M181))),"")</f>
        <v>45244</v>
      </c>
      <c r="R181" s="26">
        <f>IFERROR(IF(COUNTIF('Holiday Dates'!$A:$A,DATE($M$1,R$1,1+7*$D181)-WEEKDAY(DATE($M$1,R$1,8-$M181)))&gt;=1,IF($D181&gt;=3,DATE($M$1,R$1,1+7*($D181-1)-WEEKDAY(DATE($M$1,R$1,8-$M181))),DATE($M$1,R$1,1+7*($D181+1)-WEEKDAY(DATE($M$1,R$1,8-$M181)))),DATE($M$1,R$1,1+7*$D181)-WEEKDAY(DATE($M$1,R$1,8-$M181))),"")</f>
        <v>45272</v>
      </c>
      <c r="S181" s="30"/>
      <c r="T181" s="30">
        <f>IFERROR(IF(COUNTIF('Holiday Dates'!$A:$A,DATE($S$1,T$1,1+7*$D181)-WEEKDAY(DATE($S$1,T$1,8-$M181)))&gt;=1,IF($D181&gt;=3,DATE($S$1,T$1,1+7*($D181-1)-WEEKDAY(DATE($S$1,T$1,8-$M181))),DATE($S$1,T$1,1+7*($D181+1)-WEEKDAY(DATE($S$1,T$1,8-$M181)))),DATE($S$1,T$1,1+7*$D181)-WEEKDAY(DATE($S$1,T$1,8-$M181))),"")</f>
        <v>45300</v>
      </c>
      <c r="U181" s="30">
        <f>IFERROR(IF(COUNTIF('Holiday Dates'!$A:$A,DATE($S$1,U$1,1+7*$D181)-WEEKDAY(DATE($S$1,U$1,8-$M181)))&gt;=1,IF($D181&gt;=3,DATE($S$1,U$1,1+7*($D181-1)-WEEKDAY(DATE($S$1,U$1,8-$M181))),DATE($S$1,U$1,1+7*($D181+1)-WEEKDAY(DATE($S$1,U$1,8-$M181)))),DATE($S$1,U$1,1+7*$D181)-WEEKDAY(DATE($S$1,U$1,8-$M181))),"")</f>
        <v>45335</v>
      </c>
      <c r="V181" s="30">
        <f>IFERROR(IF(COUNTIF('Holiday Dates'!$A:$A,DATE($S$1,V$1,1+7*$D181)-WEEKDAY(DATE($S$1,V$1,8-$M181)))&gt;=1,IF($D181&gt;=3,DATE($S$1,V$1,1+7*($D181-1)-WEEKDAY(DATE($S$1,V$1,8-$M181))),DATE($S$1,V$1,1+7*($D181+1)-WEEKDAY(DATE($S$1,V$1,8-$M181)))),DATE($S$1,V$1,1+7*$D181)-WEEKDAY(DATE($S$1,V$1,8-$M181))),"")</f>
        <v>45363</v>
      </c>
      <c r="W181" s="30">
        <f>IFERROR(IF(COUNTIF('Holiday Dates'!$A:$A,DATE($S$1,W$1,1+7*$D181)-WEEKDAY(DATE($S$1,W$1,8-$M181)))&gt;=1,IF($D181&gt;=3,DATE($S$1,W$1,1+7*($D181-1)-WEEKDAY(DATE($S$1,W$1,8-$M181))),DATE($S$1,W$1,1+7*($D181+1)-WEEKDAY(DATE($S$1,W$1,8-$M181)))),DATE($S$1,W$1,1+7*$D181)-WEEKDAY(DATE($S$1,W$1,8-$M181))),"")</f>
        <v>45398</v>
      </c>
      <c r="X181" s="30">
        <f>IFERROR(IF(COUNTIF('Holiday Dates'!$A:$A,DATE($S$1,X$1,1+7*$D181)-WEEKDAY(DATE($S$1,X$1,8-$M181)))&gt;=1,IF($D181&gt;=3,DATE($S$1,X$1,1+7*($D181-1)-WEEKDAY(DATE($S$1,X$1,8-$M181))),DATE($S$1,X$1,1+7*($D181+1)-WEEKDAY(DATE($S$1,X$1,8-$M181)))),DATE($S$1,X$1,1+7*$D181)-WEEKDAY(DATE($S$1,X$1,8-$M181))),"")</f>
        <v>45426</v>
      </c>
      <c r="Y181" s="30">
        <f>IFERROR(IF(COUNTIF('Holiday Dates'!$A:$A,DATE($S$1,Y$1,1+7*$D181)-WEEKDAY(DATE($S$1,Y$1,8-$M181)))&gt;=1,IF($D181&gt;=3,DATE($S$1,Y$1,1+7*($D181-1)-WEEKDAY(DATE($S$1,Y$1,8-$M181))),DATE($S$1,Y$1,1+7*($D181+1)-WEEKDAY(DATE($S$1,Y$1,8-$M181)))),DATE($S$1,Y$1,1+7*$D181)-WEEKDAY(DATE($S$1,Y$1,8-$M181))),"")</f>
        <v>45454</v>
      </c>
      <c r="Z181" s="30">
        <f>IFERROR(IF(COUNTIF('Holiday Dates'!$A:$A,DATE($S$1,Z$1,1+7*$D181)-WEEKDAY(DATE($S$1,Z$1,8-$M181)))&gt;=1,IF($D181&gt;=3,DATE($S$1,Z$1,1+7*($D181-1)-WEEKDAY(DATE($S$1,Z$1,8-$M181))),DATE($S$1,Z$1,1+7*($D181+1)-WEEKDAY(DATE($S$1,Z$1,8-$M181)))),DATE($S$1,Z$1,1+7*$D181)-WEEKDAY(DATE($S$1,Z$1,8-$M181))),"")</f>
        <v>45482</v>
      </c>
    </row>
    <row r="182" spans="1:26" ht="15" customHeight="1" x14ac:dyDescent="0.25">
      <c r="A182" s="3">
        <v>770179</v>
      </c>
      <c r="B182" s="3" t="str">
        <f>VLOOKUP($A182,[1]Sheet_One!$B:$W,2,FALSE)</f>
        <v>LEBANON SCH LUNCH USDA</v>
      </c>
      <c r="C182" s="1" t="str">
        <f>VLOOKUP($A182,[1]Sheet_One!$B:$W,7,FALSE)</f>
        <v>LEBANON</v>
      </c>
      <c r="D182" s="10">
        <f>IFERROR(VLOOKUP(A182,[2]Sheet1!$A:$AA,27,FALSE),"")</f>
        <v>4</v>
      </c>
      <c r="F182" s="3" t="str">
        <f>VLOOKUP($A182,[1]Sheet_One!$B:$W,6,FALSE)</f>
        <v>917 EXETER RD</v>
      </c>
      <c r="G182" s="3" t="str">
        <f>VLOOKUP($A182,[1]Sheet_One!$B:$W,7,FALSE)</f>
        <v>LEBANON</v>
      </c>
      <c r="H182" s="3" t="str">
        <f>VLOOKUP($A182,[1]Sheet_One!$B:$W,8,FALSE)</f>
        <v>CT</v>
      </c>
      <c r="I182" s="3" t="str">
        <f>VLOOKUP($A182,[1]Sheet_One!$B:$W,9,FALSE)</f>
        <v>06249</v>
      </c>
      <c r="K182" s="4" t="str">
        <f>IFERROR(VLOOKUP(A182,'Location Substitution table'!B:D,3,FALSE),"")</f>
        <v/>
      </c>
      <c r="L182" s="9" t="str">
        <f>IFERROR(VLOOKUP($A182,[1]Sheet_One!$B:$W,5,FALSE),"")</f>
        <v>T</v>
      </c>
      <c r="M182" s="9">
        <f>IFERROR(MATCH(L182,{"U","M","T","W","R","F","S"},0),"")</f>
        <v>3</v>
      </c>
      <c r="N182" s="26">
        <f>IFERROR(IF(COUNTIF('Holiday Dates'!$A:$A,DATE($M$1,N$1,1+7*$D182)-WEEKDAY(DATE($M$1,N$1,8-$M182)))&gt;=1,IF($D182&gt;=3,DATE($M$1,N$1,1+7*($D182-1)-WEEKDAY(DATE($M$1,N$1,8-$M182))),DATE($M$1,N$1,1+7*($D182+1)-WEEKDAY(DATE($M$1,N$1,8-$M182)))),DATE($M$1,N$1,1+7*$D182)-WEEKDAY(DATE($M$1,N$1,8-$M182))),"")</f>
        <v>45160</v>
      </c>
      <c r="O182" s="26">
        <f>IFERROR(IF(COUNTIF('Holiday Dates'!$A:$A,DATE($M$1,O$1,1+7*$D182)-WEEKDAY(DATE($M$1,O$1,8-$M182)))&gt;=1,IF($D182&gt;=3,DATE($M$1,O$1,1+7*($D182-1)-WEEKDAY(DATE($M$1,O$1,8-$M182))),DATE($M$1,O$1,1+7*($D182+1)-WEEKDAY(DATE($M$1,O$1,8-$M182)))),DATE($M$1,O$1,1+7*$D182)-WEEKDAY(DATE($M$1,O$1,8-$M182))),"")</f>
        <v>45195</v>
      </c>
      <c r="P182" s="26">
        <f>IFERROR(IF(COUNTIF('Holiday Dates'!$A:$A,DATE($M$1,P$1,1+7*$D182)-WEEKDAY(DATE($M$1,P$1,8-$M182)))&gt;=1,IF($D182&gt;=3,DATE($M$1,P$1,1+7*($D182-1)-WEEKDAY(DATE($M$1,P$1,8-$M182))),DATE($M$1,P$1,1+7*($D182+1)-WEEKDAY(DATE($M$1,P$1,8-$M182)))),DATE($M$1,P$1,1+7*$D182)-WEEKDAY(DATE($M$1,P$1,8-$M182))),"")</f>
        <v>45223</v>
      </c>
      <c r="Q182" s="26">
        <f>IFERROR(IF(COUNTIF('Holiday Dates'!$A:$A,DATE($M$1,Q$1,1+7*$D182)-WEEKDAY(DATE($M$1,Q$1,8-$M182)))&gt;=1,IF($D182&gt;=3,DATE($M$1,Q$1,1+7*($D182-1)-WEEKDAY(DATE($M$1,Q$1,8-$M182))),DATE($M$1,Q$1,1+7*($D182+1)-WEEKDAY(DATE($M$1,Q$1,8-$M182)))),DATE($M$1,Q$1,1+7*$D182)-WEEKDAY(DATE($M$1,Q$1,8-$M182))),"")</f>
        <v>45258</v>
      </c>
      <c r="R182" s="26">
        <f>IFERROR(IF(COUNTIF('Holiday Dates'!$A:$A,DATE($M$1,R$1,1+7*$D182)-WEEKDAY(DATE($M$1,R$1,8-$M182)))&gt;=1,IF($D182&gt;=3,DATE($M$1,R$1,1+7*($D182-1)-WEEKDAY(DATE($M$1,R$1,8-$M182))),DATE($M$1,R$1,1+7*($D182+1)-WEEKDAY(DATE($M$1,R$1,8-$M182)))),DATE($M$1,R$1,1+7*$D182)-WEEKDAY(DATE($M$1,R$1,8-$M182))),"")</f>
        <v>45279</v>
      </c>
      <c r="S182" s="30"/>
      <c r="T182" s="30">
        <f>IFERROR(IF(COUNTIF('Holiday Dates'!$A:$A,DATE($S$1,T$1,1+7*$D182)-WEEKDAY(DATE($S$1,T$1,8-$M182)))&gt;=1,IF($D182&gt;=3,DATE($S$1,T$1,1+7*($D182-1)-WEEKDAY(DATE($S$1,T$1,8-$M182))),DATE($S$1,T$1,1+7*($D182+1)-WEEKDAY(DATE($S$1,T$1,8-$M182)))),DATE($S$1,T$1,1+7*$D182)-WEEKDAY(DATE($S$1,T$1,8-$M182))),"")</f>
        <v>45314</v>
      </c>
      <c r="U182" s="30">
        <f>IFERROR(IF(COUNTIF('Holiday Dates'!$A:$A,DATE($S$1,U$1,1+7*$D182)-WEEKDAY(DATE($S$1,U$1,8-$M182)))&gt;=1,IF($D182&gt;=3,DATE($S$1,U$1,1+7*($D182-1)-WEEKDAY(DATE($S$1,U$1,8-$M182))),DATE($S$1,U$1,1+7*($D182+1)-WEEKDAY(DATE($S$1,U$1,8-$M182)))),DATE($S$1,U$1,1+7*$D182)-WEEKDAY(DATE($S$1,U$1,8-$M182))),"")</f>
        <v>45349</v>
      </c>
      <c r="V182" s="30">
        <f>IFERROR(IF(COUNTIF('Holiday Dates'!$A:$A,DATE($S$1,V$1,1+7*$D182)-WEEKDAY(DATE($S$1,V$1,8-$M182)))&gt;=1,IF($D182&gt;=3,DATE($S$1,V$1,1+7*($D182-1)-WEEKDAY(DATE($S$1,V$1,8-$M182))),DATE($S$1,V$1,1+7*($D182+1)-WEEKDAY(DATE($S$1,V$1,8-$M182)))),DATE($S$1,V$1,1+7*$D182)-WEEKDAY(DATE($S$1,V$1,8-$M182))),"")</f>
        <v>45377</v>
      </c>
      <c r="W182" s="30">
        <f>IFERROR(IF(COUNTIF('Holiday Dates'!$A:$A,DATE($S$1,W$1,1+7*$D182)-WEEKDAY(DATE($S$1,W$1,8-$M182)))&gt;=1,IF($D182&gt;=3,DATE($S$1,W$1,1+7*($D182-1)-WEEKDAY(DATE($S$1,W$1,8-$M182))),DATE($S$1,W$1,1+7*($D182+1)-WEEKDAY(DATE($S$1,W$1,8-$M182)))),DATE($S$1,W$1,1+7*$D182)-WEEKDAY(DATE($S$1,W$1,8-$M182))),"")</f>
        <v>45405</v>
      </c>
      <c r="X182" s="30">
        <f>IFERROR(IF(COUNTIF('Holiday Dates'!$A:$A,DATE($S$1,X$1,1+7*$D182)-WEEKDAY(DATE($S$1,X$1,8-$M182)))&gt;=1,IF($D182&gt;=3,DATE($S$1,X$1,1+7*($D182-1)-WEEKDAY(DATE($S$1,X$1,8-$M182))),DATE($S$1,X$1,1+7*($D182+1)-WEEKDAY(DATE($S$1,X$1,8-$M182)))),DATE($S$1,X$1,1+7*$D182)-WEEKDAY(DATE($S$1,X$1,8-$M182))),"")</f>
        <v>45440</v>
      </c>
      <c r="Y182" s="30">
        <f>IFERROR(IF(COUNTIF('Holiday Dates'!$A:$A,DATE($S$1,Y$1,1+7*$D182)-WEEKDAY(DATE($S$1,Y$1,8-$M182)))&gt;=1,IF($D182&gt;=3,DATE($S$1,Y$1,1+7*($D182-1)-WEEKDAY(DATE($S$1,Y$1,8-$M182))),DATE($S$1,Y$1,1+7*($D182+1)-WEEKDAY(DATE($S$1,Y$1,8-$M182)))),DATE($S$1,Y$1,1+7*$D182)-WEEKDAY(DATE($S$1,Y$1,8-$M182))),"")</f>
        <v>45468</v>
      </c>
      <c r="Z182" s="30">
        <f>IFERROR(IF(COUNTIF('Holiday Dates'!$A:$A,DATE($S$1,Z$1,1+7*$D182)-WEEKDAY(DATE($S$1,Z$1,8-$M182)))&gt;=1,IF($D182&gt;=3,DATE($S$1,Z$1,1+7*($D182-1)-WEEKDAY(DATE($S$1,Z$1,8-$M182))),DATE($S$1,Z$1,1+7*($D182+1)-WEEKDAY(DATE($S$1,Z$1,8-$M182)))),DATE($S$1,Z$1,1+7*$D182)-WEEKDAY(DATE($S$1,Z$1,8-$M182))),"")</f>
        <v>45496</v>
      </c>
    </row>
    <row r="183" spans="1:26" ht="15" customHeight="1" x14ac:dyDescent="0.25">
      <c r="A183" s="3">
        <v>770180</v>
      </c>
      <c r="B183" s="1" t="s">
        <v>1269</v>
      </c>
      <c r="C183" s="1" t="str">
        <f>VLOOKUP($A183,[1]Sheet_One!$B:$W,7,FALSE)</f>
        <v>LEBANON</v>
      </c>
      <c r="D183" s="10">
        <f>IFERROR(VLOOKUP(A183,[2]Sheet1!$A:$AA,27,FALSE),"")</f>
        <v>1</v>
      </c>
      <c r="E183" s="1"/>
      <c r="F183" s="3" t="str">
        <f>VLOOKUP($A183,[1]Sheet_One!$B:$W,6,FALSE)</f>
        <v>917 EXETER RD</v>
      </c>
      <c r="G183" s="3" t="str">
        <f>VLOOKUP($A183,[1]Sheet_One!$B:$W,7,FALSE)</f>
        <v>LEBANON</v>
      </c>
      <c r="H183" s="3" t="str">
        <f>VLOOKUP($A183,[1]Sheet_One!$B:$W,8,FALSE)</f>
        <v>CT</v>
      </c>
      <c r="I183" s="3" t="str">
        <f>VLOOKUP($A183,[1]Sheet_One!$B:$W,9,FALSE)</f>
        <v>06249</v>
      </c>
      <c r="J183" s="47">
        <f>IFERROR(VLOOKUP(A183,'[3]KPI Trend by Chain - 171 or 173'!$A:$E,5,FALSE),VLOOKUP(A183,'[4]KPI Trend by Chain - 171 '!$A:$E,5,FALSE))</f>
        <v>19.4444444444444</v>
      </c>
      <c r="K183" s="4" t="str">
        <f>IFERROR(VLOOKUP(A183,'Location Substitution table'!B:D,3,FALSE),"")</f>
        <v/>
      </c>
      <c r="L183" s="9" t="str">
        <f>IFERROR(VLOOKUP($A183,[1]Sheet_One!$B:$W,5,FALSE),"")</f>
        <v>T</v>
      </c>
      <c r="M183" s="9">
        <f>IFERROR(MATCH(L183,{"U","M","T","W","R","F","S"},0),"")</f>
        <v>3</v>
      </c>
      <c r="N183" s="26">
        <f>IFERROR(IF(COUNTIF('Holiday Dates'!$A:$A,DATE($M$1,N$1,1+7*$D183)-WEEKDAY(DATE($M$1,N$1,8-$M183)))&gt;=1,IF($D183&gt;=3,DATE($M$1,N$1,1+7*($D183-1)-WEEKDAY(DATE($M$1,N$1,8-$M183))),DATE($M$1,N$1,1+7*($D183+1)-WEEKDAY(DATE($M$1,N$1,8-$M183)))),DATE($M$1,N$1,1+7*$D183)-WEEKDAY(DATE($M$1,N$1,8-$M183))),"")</f>
        <v>45139</v>
      </c>
      <c r="O183" s="26">
        <f>IFERROR(IF(COUNTIF('Holiday Dates'!$A:$A,DATE($M$1,O$1,1+7*$D183)-WEEKDAY(DATE($M$1,O$1,8-$M183)))&gt;=1,IF($D183&gt;=3,DATE($M$1,O$1,1+7*($D183-1)-WEEKDAY(DATE($M$1,O$1,8-$M183))),DATE($M$1,O$1,1+7*($D183+1)-WEEKDAY(DATE($M$1,O$1,8-$M183)))),DATE($M$1,O$1,1+7*$D183)-WEEKDAY(DATE($M$1,O$1,8-$M183))),"")</f>
        <v>45174</v>
      </c>
      <c r="P183" s="26">
        <f>IFERROR(IF(COUNTIF('Holiday Dates'!$A:$A,DATE($M$1,P$1,1+7*$D183)-WEEKDAY(DATE($M$1,P$1,8-$M183)))&gt;=1,IF($D183&gt;=3,DATE($M$1,P$1,1+7*($D183-1)-WEEKDAY(DATE($M$1,P$1,8-$M183))),DATE($M$1,P$1,1+7*($D183+1)-WEEKDAY(DATE($M$1,P$1,8-$M183)))),DATE($M$1,P$1,1+7*$D183)-WEEKDAY(DATE($M$1,P$1,8-$M183))),"")</f>
        <v>45202</v>
      </c>
      <c r="Q183" s="26">
        <f>IFERROR(IF(COUNTIF('Holiday Dates'!$A:$A,DATE($M$1,Q$1,1+7*$D183)-WEEKDAY(DATE($M$1,Q$1,8-$M183)))&gt;=1,IF($D183&gt;=3,DATE($M$1,Q$1,1+7*($D183-1)-WEEKDAY(DATE($M$1,Q$1,8-$M183))),DATE($M$1,Q$1,1+7*($D183+1)-WEEKDAY(DATE($M$1,Q$1,8-$M183)))),DATE($M$1,Q$1,1+7*$D183)-WEEKDAY(DATE($M$1,Q$1,8-$M183))),"")</f>
        <v>45244</v>
      </c>
      <c r="R183" s="26">
        <f>IFERROR(IF(COUNTIF('Holiday Dates'!$A:$A,DATE($M$1,R$1,1+7*$D183)-WEEKDAY(DATE($M$1,R$1,8-$M183)))&gt;=1,IF($D183&gt;=3,DATE($M$1,R$1,1+7*($D183-1)-WEEKDAY(DATE($M$1,R$1,8-$M183))),DATE($M$1,R$1,1+7*($D183+1)-WEEKDAY(DATE($M$1,R$1,8-$M183)))),DATE($M$1,R$1,1+7*$D183)-WEEKDAY(DATE($M$1,R$1,8-$M183))),"")</f>
        <v>45265</v>
      </c>
      <c r="S183" s="30"/>
      <c r="T183" s="30">
        <f>IFERROR(IF(COUNTIF('Holiday Dates'!$A:$A,DATE($S$1,T$1,1+7*$D183)-WEEKDAY(DATE($S$1,T$1,8-$M183)))&gt;=1,IF($D183&gt;=3,DATE($S$1,T$1,1+7*($D183-1)-WEEKDAY(DATE($S$1,T$1,8-$M183))),DATE($S$1,T$1,1+7*($D183+1)-WEEKDAY(DATE($S$1,T$1,8-$M183)))),DATE($S$1,T$1,1+7*$D183)-WEEKDAY(DATE($S$1,T$1,8-$M183))),"")</f>
        <v>45293</v>
      </c>
      <c r="U183" s="30">
        <f>IFERROR(IF(COUNTIF('Holiday Dates'!$A:$A,DATE($S$1,U$1,1+7*$D183)-WEEKDAY(DATE($S$1,U$1,8-$M183)))&gt;=1,IF($D183&gt;=3,DATE($S$1,U$1,1+7*($D183-1)-WEEKDAY(DATE($S$1,U$1,8-$M183))),DATE($S$1,U$1,1+7*($D183+1)-WEEKDAY(DATE($S$1,U$1,8-$M183)))),DATE($S$1,U$1,1+7*$D183)-WEEKDAY(DATE($S$1,U$1,8-$M183))),"")</f>
        <v>45328</v>
      </c>
      <c r="V183" s="30">
        <f>IFERROR(IF(COUNTIF('Holiday Dates'!$A:$A,DATE($S$1,V$1,1+7*$D183)-WEEKDAY(DATE($S$1,V$1,8-$M183)))&gt;=1,IF($D183&gt;=3,DATE($S$1,V$1,1+7*($D183-1)-WEEKDAY(DATE($S$1,V$1,8-$M183))),DATE($S$1,V$1,1+7*($D183+1)-WEEKDAY(DATE($S$1,V$1,8-$M183)))),DATE($S$1,V$1,1+7*$D183)-WEEKDAY(DATE($S$1,V$1,8-$M183))),"")</f>
        <v>45356</v>
      </c>
      <c r="W183" s="30">
        <f>IFERROR(IF(COUNTIF('Holiday Dates'!$A:$A,DATE($S$1,W$1,1+7*$D183)-WEEKDAY(DATE($S$1,W$1,8-$M183)))&gt;=1,IF($D183&gt;=3,DATE($S$1,W$1,1+7*($D183-1)-WEEKDAY(DATE($S$1,W$1,8-$M183))),DATE($S$1,W$1,1+7*($D183+1)-WEEKDAY(DATE($S$1,W$1,8-$M183)))),DATE($S$1,W$1,1+7*$D183)-WEEKDAY(DATE($S$1,W$1,8-$M183))),"")</f>
        <v>45384</v>
      </c>
      <c r="X183" s="30">
        <f>IFERROR(IF(COUNTIF('Holiday Dates'!$A:$A,DATE($S$1,X$1,1+7*$D183)-WEEKDAY(DATE($S$1,X$1,8-$M183)))&gt;=1,IF($D183&gt;=3,DATE($S$1,X$1,1+7*($D183-1)-WEEKDAY(DATE($S$1,X$1,8-$M183))),DATE($S$1,X$1,1+7*($D183+1)-WEEKDAY(DATE($S$1,X$1,8-$M183)))),DATE($S$1,X$1,1+7*$D183)-WEEKDAY(DATE($S$1,X$1,8-$M183))),"")</f>
        <v>45419</v>
      </c>
      <c r="Y183" s="30">
        <f>IFERROR(IF(COUNTIF('Holiday Dates'!$A:$A,DATE($S$1,Y$1,1+7*$D183)-WEEKDAY(DATE($S$1,Y$1,8-$M183)))&gt;=1,IF($D183&gt;=3,DATE($S$1,Y$1,1+7*($D183-1)-WEEKDAY(DATE($S$1,Y$1,8-$M183))),DATE($S$1,Y$1,1+7*($D183+1)-WEEKDAY(DATE($S$1,Y$1,8-$M183)))),DATE($S$1,Y$1,1+7*$D183)-WEEKDAY(DATE($S$1,Y$1,8-$M183))),"")</f>
        <v>45447</v>
      </c>
      <c r="Z183" s="30">
        <f>IFERROR(IF(COUNTIF('Holiday Dates'!$A:$A,DATE($S$1,Z$1,1+7*$D183)-WEEKDAY(DATE($S$1,Z$1,8-$M183)))&gt;=1,IF($D183&gt;=3,DATE($S$1,Z$1,1+7*($D183-1)-WEEKDAY(DATE($S$1,Z$1,8-$M183))),DATE($S$1,Z$1,1+7*($D183+1)-WEEKDAY(DATE($S$1,Z$1,8-$M183)))),DATE($S$1,Z$1,1+7*$D183)-WEEKDAY(DATE($S$1,Z$1,8-$M183))),"")</f>
        <v>45475</v>
      </c>
    </row>
    <row r="184" spans="1:26" ht="15" customHeight="1" x14ac:dyDescent="0.25">
      <c r="A184" s="3">
        <v>770181</v>
      </c>
      <c r="B184" s="1" t="s">
        <v>1419</v>
      </c>
      <c r="C184" s="1" t="str">
        <f>VLOOKUP($A184,[1]Sheet_One!$B:$W,7,FALSE)</f>
        <v>LEDYARD</v>
      </c>
      <c r="D184" s="10">
        <f>IFERROR(VLOOKUP(A184,[2]Sheet1!$A:$AA,27,FALSE),"")</f>
        <v>4</v>
      </c>
      <c r="E184" s="1"/>
      <c r="F184" s="3" t="str">
        <f>VLOOKUP($A184,[1]Sheet_One!$B:$W,6,FALSE)</f>
        <v>24 GALLUP HILL RD</v>
      </c>
      <c r="G184" s="3" t="str">
        <f>VLOOKUP($A184,[1]Sheet_One!$B:$W,7,FALSE)</f>
        <v>LEDYARD</v>
      </c>
      <c r="H184" s="3" t="str">
        <f>VLOOKUP($A184,[1]Sheet_One!$B:$W,8,FALSE)</f>
        <v>CT</v>
      </c>
      <c r="I184" s="3" t="str">
        <f>VLOOKUP($A184,[1]Sheet_One!$B:$W,9,FALSE)</f>
        <v>06339</v>
      </c>
      <c r="J184" s="47">
        <f>IFERROR(VLOOKUP(A184,'[3]KPI Trend by Chain - 171 or 173'!$A:$E,5,FALSE),VLOOKUP(A184,'[4]KPI Trend by Chain - 171 '!$A:$E,5,FALSE))</f>
        <v>92.909090909090907</v>
      </c>
      <c r="K184" s="4" t="str">
        <f>IFERROR(VLOOKUP(A184,'Location Substitution table'!B:D,3,FALSE),"")</f>
        <v/>
      </c>
      <c r="L184" s="9" t="str">
        <f>IFERROR(VLOOKUP($A184,[1]Sheet_One!$B:$W,5,FALSE),"")</f>
        <v>T</v>
      </c>
      <c r="M184" s="9">
        <f>IFERROR(MATCH(L184,{"U","M","T","W","R","F","S"},0),"")</f>
        <v>3</v>
      </c>
      <c r="N184" s="26">
        <f>IFERROR(IF(COUNTIF('Holiday Dates'!$A:$A,DATE($M$1,N$1,1+7*$D184)-WEEKDAY(DATE($M$1,N$1,8-$M184)))&gt;=1,IF($D184&gt;=3,DATE($M$1,N$1,1+7*($D184-1)-WEEKDAY(DATE($M$1,N$1,8-$M184))),DATE($M$1,N$1,1+7*($D184+1)-WEEKDAY(DATE($M$1,N$1,8-$M184)))),DATE($M$1,N$1,1+7*$D184)-WEEKDAY(DATE($M$1,N$1,8-$M184))),"")</f>
        <v>45160</v>
      </c>
      <c r="O184" s="26">
        <f>IFERROR(IF(COUNTIF('Holiday Dates'!$A:$A,DATE($M$1,O$1,1+7*$D184)-WEEKDAY(DATE($M$1,O$1,8-$M184)))&gt;=1,IF($D184&gt;=3,DATE($M$1,O$1,1+7*($D184-1)-WEEKDAY(DATE($M$1,O$1,8-$M184))),DATE($M$1,O$1,1+7*($D184+1)-WEEKDAY(DATE($M$1,O$1,8-$M184)))),DATE($M$1,O$1,1+7*$D184)-WEEKDAY(DATE($M$1,O$1,8-$M184))),"")</f>
        <v>45195</v>
      </c>
      <c r="P184" s="26">
        <f>IFERROR(IF(COUNTIF('Holiday Dates'!$A:$A,DATE($M$1,P$1,1+7*$D184)-WEEKDAY(DATE($M$1,P$1,8-$M184)))&gt;=1,IF($D184&gt;=3,DATE($M$1,P$1,1+7*($D184-1)-WEEKDAY(DATE($M$1,P$1,8-$M184))),DATE($M$1,P$1,1+7*($D184+1)-WEEKDAY(DATE($M$1,P$1,8-$M184)))),DATE($M$1,P$1,1+7*$D184)-WEEKDAY(DATE($M$1,P$1,8-$M184))),"")</f>
        <v>45223</v>
      </c>
      <c r="Q184" s="26">
        <f>IFERROR(IF(COUNTIF('Holiday Dates'!$A:$A,DATE($M$1,Q$1,1+7*$D184)-WEEKDAY(DATE($M$1,Q$1,8-$M184)))&gt;=1,IF($D184&gt;=3,DATE($M$1,Q$1,1+7*($D184-1)-WEEKDAY(DATE($M$1,Q$1,8-$M184))),DATE($M$1,Q$1,1+7*($D184+1)-WEEKDAY(DATE($M$1,Q$1,8-$M184)))),DATE($M$1,Q$1,1+7*$D184)-WEEKDAY(DATE($M$1,Q$1,8-$M184))),"")</f>
        <v>45258</v>
      </c>
      <c r="R184" s="26">
        <f>IFERROR(IF(COUNTIF('Holiday Dates'!$A:$A,DATE($M$1,R$1,1+7*$D184)-WEEKDAY(DATE($M$1,R$1,8-$M184)))&gt;=1,IF($D184&gt;=3,DATE($M$1,R$1,1+7*($D184-1)-WEEKDAY(DATE($M$1,R$1,8-$M184))),DATE($M$1,R$1,1+7*($D184+1)-WEEKDAY(DATE($M$1,R$1,8-$M184)))),DATE($M$1,R$1,1+7*$D184)-WEEKDAY(DATE($M$1,R$1,8-$M184))),"")</f>
        <v>45279</v>
      </c>
      <c r="S184" s="30"/>
      <c r="T184" s="30">
        <f>IFERROR(IF(COUNTIF('Holiday Dates'!$A:$A,DATE($S$1,T$1,1+7*$D184)-WEEKDAY(DATE($S$1,T$1,8-$M184)))&gt;=1,IF($D184&gt;=3,DATE($S$1,T$1,1+7*($D184-1)-WEEKDAY(DATE($S$1,T$1,8-$M184))),DATE($S$1,T$1,1+7*($D184+1)-WEEKDAY(DATE($S$1,T$1,8-$M184)))),DATE($S$1,T$1,1+7*$D184)-WEEKDAY(DATE($S$1,T$1,8-$M184))),"")</f>
        <v>45314</v>
      </c>
      <c r="U184" s="30">
        <f>IFERROR(IF(COUNTIF('Holiday Dates'!$A:$A,DATE($S$1,U$1,1+7*$D184)-WEEKDAY(DATE($S$1,U$1,8-$M184)))&gt;=1,IF($D184&gt;=3,DATE($S$1,U$1,1+7*($D184-1)-WEEKDAY(DATE($S$1,U$1,8-$M184))),DATE($S$1,U$1,1+7*($D184+1)-WEEKDAY(DATE($S$1,U$1,8-$M184)))),DATE($S$1,U$1,1+7*$D184)-WEEKDAY(DATE($S$1,U$1,8-$M184))),"")</f>
        <v>45349</v>
      </c>
      <c r="V184" s="30">
        <f>IFERROR(IF(COUNTIF('Holiday Dates'!$A:$A,DATE($S$1,V$1,1+7*$D184)-WEEKDAY(DATE($S$1,V$1,8-$M184)))&gt;=1,IF($D184&gt;=3,DATE($S$1,V$1,1+7*($D184-1)-WEEKDAY(DATE($S$1,V$1,8-$M184))),DATE($S$1,V$1,1+7*($D184+1)-WEEKDAY(DATE($S$1,V$1,8-$M184)))),DATE($S$1,V$1,1+7*$D184)-WEEKDAY(DATE($S$1,V$1,8-$M184))),"")</f>
        <v>45377</v>
      </c>
      <c r="W184" s="30">
        <f>IFERROR(IF(COUNTIF('Holiday Dates'!$A:$A,DATE($S$1,W$1,1+7*$D184)-WEEKDAY(DATE($S$1,W$1,8-$M184)))&gt;=1,IF($D184&gt;=3,DATE($S$1,W$1,1+7*($D184-1)-WEEKDAY(DATE($S$1,W$1,8-$M184))),DATE($S$1,W$1,1+7*($D184+1)-WEEKDAY(DATE($S$1,W$1,8-$M184)))),DATE($S$1,W$1,1+7*$D184)-WEEKDAY(DATE($S$1,W$1,8-$M184))),"")</f>
        <v>45405</v>
      </c>
      <c r="X184" s="30">
        <f>IFERROR(IF(COUNTIF('Holiday Dates'!$A:$A,DATE($S$1,X$1,1+7*$D184)-WEEKDAY(DATE($S$1,X$1,8-$M184)))&gt;=1,IF($D184&gt;=3,DATE($S$1,X$1,1+7*($D184-1)-WEEKDAY(DATE($S$1,X$1,8-$M184))),DATE($S$1,X$1,1+7*($D184+1)-WEEKDAY(DATE($S$1,X$1,8-$M184)))),DATE($S$1,X$1,1+7*$D184)-WEEKDAY(DATE($S$1,X$1,8-$M184))),"")</f>
        <v>45440</v>
      </c>
      <c r="Y184" s="30">
        <f>IFERROR(IF(COUNTIF('Holiday Dates'!$A:$A,DATE($S$1,Y$1,1+7*$D184)-WEEKDAY(DATE($S$1,Y$1,8-$M184)))&gt;=1,IF($D184&gt;=3,DATE($S$1,Y$1,1+7*($D184-1)-WEEKDAY(DATE($S$1,Y$1,8-$M184))),DATE($S$1,Y$1,1+7*($D184+1)-WEEKDAY(DATE($S$1,Y$1,8-$M184)))),DATE($S$1,Y$1,1+7*$D184)-WEEKDAY(DATE($S$1,Y$1,8-$M184))),"")</f>
        <v>45468</v>
      </c>
      <c r="Z184" s="30">
        <f>IFERROR(IF(COUNTIF('Holiday Dates'!$A:$A,DATE($S$1,Z$1,1+7*$D184)-WEEKDAY(DATE($S$1,Z$1,8-$M184)))&gt;=1,IF($D184&gt;=3,DATE($S$1,Z$1,1+7*($D184-1)-WEEKDAY(DATE($S$1,Z$1,8-$M184))),DATE($S$1,Z$1,1+7*($D184+1)-WEEKDAY(DATE($S$1,Z$1,8-$M184)))),DATE($S$1,Z$1,1+7*$D184)-WEEKDAY(DATE($S$1,Z$1,8-$M184))),"")</f>
        <v>45496</v>
      </c>
    </row>
    <row r="185" spans="1:26" ht="15" customHeight="1" x14ac:dyDescent="0.25">
      <c r="A185" s="3">
        <v>770182</v>
      </c>
      <c r="B185" s="3" t="str">
        <f>VLOOKUP($A185,[1]Sheet_One!$B:$W,2,FALSE)</f>
        <v>LITCHFIELD HI SCH USDA</v>
      </c>
      <c r="C185" s="1" t="str">
        <f>VLOOKUP($A185,[1]Sheet_One!$B:$W,7,FALSE)</f>
        <v>LITCHFIELD</v>
      </c>
      <c r="D185" s="10">
        <f>IFERROR(VLOOKUP(A185,[2]Sheet1!$A:$AA,27,FALSE),"")</f>
        <v>4</v>
      </c>
      <c r="F185" s="3" t="str">
        <f>VLOOKUP($A185,[1]Sheet_One!$B:$W,6,FALSE)</f>
        <v>15 PLUMB HILL RD</v>
      </c>
      <c r="G185" s="3" t="str">
        <f>VLOOKUP($A185,[1]Sheet_One!$B:$W,7,FALSE)</f>
        <v>LITCHFIELD</v>
      </c>
      <c r="H185" s="3" t="str">
        <f>VLOOKUP($A185,[1]Sheet_One!$B:$W,8,FALSE)</f>
        <v>CT</v>
      </c>
      <c r="I185" s="3" t="str">
        <f>VLOOKUP($A185,[1]Sheet_One!$B:$W,9,FALSE)</f>
        <v>06759</v>
      </c>
      <c r="K185" s="4" t="str">
        <f>IFERROR(VLOOKUP(A185,'Location Substitution table'!B:D,3,FALSE),"")</f>
        <v/>
      </c>
      <c r="L185" s="9" t="str">
        <f>IFERROR(VLOOKUP($A185,[1]Sheet_One!$B:$W,5,FALSE),"")</f>
        <v>M</v>
      </c>
      <c r="M185" s="9">
        <f>IFERROR(MATCH(L185,{"U","M","T","W","R","F","S"},0),"")</f>
        <v>2</v>
      </c>
      <c r="N185" s="26">
        <f>IFERROR(IF(COUNTIF('Holiday Dates'!$A:$A,DATE($M$1,N$1,1+7*$D185)-WEEKDAY(DATE($M$1,N$1,8-$M185)))&gt;=1,IF($D185&gt;=3,DATE($M$1,N$1,1+7*($D185-1)-WEEKDAY(DATE($M$1,N$1,8-$M185))),DATE($M$1,N$1,1+7*($D185+1)-WEEKDAY(DATE($M$1,N$1,8-$M185)))),DATE($M$1,N$1,1+7*$D185)-WEEKDAY(DATE($M$1,N$1,8-$M185))),"")</f>
        <v>45166</v>
      </c>
      <c r="O185" s="26">
        <f>IFERROR(IF(COUNTIF('Holiday Dates'!$A:$A,DATE($M$1,O$1,1+7*$D185)-WEEKDAY(DATE($M$1,O$1,8-$M185)))&gt;=1,IF($D185&gt;=3,DATE($M$1,O$1,1+7*($D185-1)-WEEKDAY(DATE($M$1,O$1,8-$M185))),DATE($M$1,O$1,1+7*($D185+1)-WEEKDAY(DATE($M$1,O$1,8-$M185)))),DATE($M$1,O$1,1+7*$D185)-WEEKDAY(DATE($M$1,O$1,8-$M185))),"")</f>
        <v>45187</v>
      </c>
      <c r="P185" s="26">
        <f>IFERROR(IF(COUNTIF('Holiday Dates'!$A:$A,DATE($M$1,P$1,1+7*$D185)-WEEKDAY(DATE($M$1,P$1,8-$M185)))&gt;=1,IF($D185&gt;=3,DATE($M$1,P$1,1+7*($D185-1)-WEEKDAY(DATE($M$1,P$1,8-$M185))),DATE($M$1,P$1,1+7*($D185+1)-WEEKDAY(DATE($M$1,P$1,8-$M185)))),DATE($M$1,P$1,1+7*$D185)-WEEKDAY(DATE($M$1,P$1,8-$M185))),"")</f>
        <v>45222</v>
      </c>
      <c r="Q185" s="26">
        <f>IFERROR(IF(COUNTIF('Holiday Dates'!$A:$A,DATE($M$1,Q$1,1+7*$D185)-WEEKDAY(DATE($M$1,Q$1,8-$M185)))&gt;=1,IF($D185&gt;=3,DATE($M$1,Q$1,1+7*($D185-1)-WEEKDAY(DATE($M$1,Q$1,8-$M185))),DATE($M$1,Q$1,1+7*($D185+1)-WEEKDAY(DATE($M$1,Q$1,8-$M185)))),DATE($M$1,Q$1,1+7*$D185)-WEEKDAY(DATE($M$1,Q$1,8-$M185))),"")</f>
        <v>45257</v>
      </c>
      <c r="R185" s="26">
        <f>IFERROR(IF(COUNTIF('Holiday Dates'!$A:$A,DATE($M$1,R$1,1+7*$D185)-WEEKDAY(DATE($M$1,R$1,8-$M185)))&gt;=1,IF($D185&gt;=3,DATE($M$1,R$1,1+7*($D185-1)-WEEKDAY(DATE($M$1,R$1,8-$M185))),DATE($M$1,R$1,1+7*($D185+1)-WEEKDAY(DATE($M$1,R$1,8-$M185)))),DATE($M$1,R$1,1+7*$D185)-WEEKDAY(DATE($M$1,R$1,8-$M185))),"")</f>
        <v>45278</v>
      </c>
      <c r="S185" s="30"/>
      <c r="T185" s="30">
        <f>IFERROR(IF(COUNTIF('Holiday Dates'!$A:$A,DATE($S$1,T$1,1+7*$D185)-WEEKDAY(DATE($S$1,T$1,8-$M185)))&gt;=1,IF($D185&gt;=3,DATE($S$1,T$1,1+7*($D185-1)-WEEKDAY(DATE($S$1,T$1,8-$M185))),DATE($S$1,T$1,1+7*($D185+1)-WEEKDAY(DATE($S$1,T$1,8-$M185)))),DATE($S$1,T$1,1+7*$D185)-WEEKDAY(DATE($S$1,T$1,8-$M185))),"")</f>
        <v>45313</v>
      </c>
      <c r="U185" s="30">
        <f>IFERROR(IF(COUNTIF('Holiday Dates'!$A:$A,DATE($S$1,U$1,1+7*$D185)-WEEKDAY(DATE($S$1,U$1,8-$M185)))&gt;=1,IF($D185&gt;=3,DATE($S$1,U$1,1+7*($D185-1)-WEEKDAY(DATE($S$1,U$1,8-$M185))),DATE($S$1,U$1,1+7*($D185+1)-WEEKDAY(DATE($S$1,U$1,8-$M185)))),DATE($S$1,U$1,1+7*$D185)-WEEKDAY(DATE($S$1,U$1,8-$M185))),"")</f>
        <v>45348</v>
      </c>
      <c r="V185" s="30">
        <f>IFERROR(IF(COUNTIF('Holiday Dates'!$A:$A,DATE($S$1,V$1,1+7*$D185)-WEEKDAY(DATE($S$1,V$1,8-$M185)))&gt;=1,IF($D185&gt;=3,DATE($S$1,V$1,1+7*($D185-1)-WEEKDAY(DATE($S$1,V$1,8-$M185))),DATE($S$1,V$1,1+7*($D185+1)-WEEKDAY(DATE($S$1,V$1,8-$M185)))),DATE($S$1,V$1,1+7*$D185)-WEEKDAY(DATE($S$1,V$1,8-$M185))),"")</f>
        <v>45376</v>
      </c>
      <c r="W185" s="30">
        <f>IFERROR(IF(COUNTIF('Holiday Dates'!$A:$A,DATE($S$1,W$1,1+7*$D185)-WEEKDAY(DATE($S$1,W$1,8-$M185)))&gt;=1,IF($D185&gt;=3,DATE($S$1,W$1,1+7*($D185-1)-WEEKDAY(DATE($S$1,W$1,8-$M185))),DATE($S$1,W$1,1+7*($D185+1)-WEEKDAY(DATE($S$1,W$1,8-$M185)))),DATE($S$1,W$1,1+7*$D185)-WEEKDAY(DATE($S$1,W$1,8-$M185))),"")</f>
        <v>45404</v>
      </c>
      <c r="X185" s="30">
        <f>IFERROR(IF(COUNTIF('Holiday Dates'!$A:$A,DATE($S$1,X$1,1+7*$D185)-WEEKDAY(DATE($S$1,X$1,8-$M185)))&gt;=1,IF($D185&gt;=3,DATE($S$1,X$1,1+7*($D185-1)-WEEKDAY(DATE($S$1,X$1,8-$M185))),DATE($S$1,X$1,1+7*($D185+1)-WEEKDAY(DATE($S$1,X$1,8-$M185)))),DATE($S$1,X$1,1+7*$D185)-WEEKDAY(DATE($S$1,X$1,8-$M185))),"")</f>
        <v>45432</v>
      </c>
      <c r="Y185" s="30">
        <f>IFERROR(IF(COUNTIF('Holiday Dates'!$A:$A,DATE($S$1,Y$1,1+7*$D185)-WEEKDAY(DATE($S$1,Y$1,8-$M185)))&gt;=1,IF($D185&gt;=3,DATE($S$1,Y$1,1+7*($D185-1)-WEEKDAY(DATE($S$1,Y$1,8-$M185))),DATE($S$1,Y$1,1+7*($D185+1)-WEEKDAY(DATE($S$1,Y$1,8-$M185)))),DATE($S$1,Y$1,1+7*$D185)-WEEKDAY(DATE($S$1,Y$1,8-$M185))),"")</f>
        <v>45467</v>
      </c>
      <c r="Z185" s="30">
        <f>IFERROR(IF(COUNTIF('Holiday Dates'!$A:$A,DATE($S$1,Z$1,1+7*$D185)-WEEKDAY(DATE($S$1,Z$1,8-$M185)))&gt;=1,IF($D185&gt;=3,DATE($S$1,Z$1,1+7*($D185-1)-WEEKDAY(DATE($S$1,Z$1,8-$M185))),DATE($S$1,Z$1,1+7*($D185+1)-WEEKDAY(DATE($S$1,Z$1,8-$M185)))),DATE($S$1,Z$1,1+7*$D185)-WEEKDAY(DATE($S$1,Z$1,8-$M185))),"")</f>
        <v>45495</v>
      </c>
    </row>
    <row r="186" spans="1:26" ht="15" customHeight="1" x14ac:dyDescent="0.25">
      <c r="A186" s="3">
        <v>770183</v>
      </c>
      <c r="B186" s="1" t="s">
        <v>714</v>
      </c>
      <c r="C186" s="1" t="str">
        <f>VLOOKUP($A186,[1]Sheet_One!$B:$W,7,FALSE)</f>
        <v>LITCHFIELD</v>
      </c>
      <c r="D186" s="10">
        <f>IFERROR(VLOOKUP(A186,[2]Sheet1!$A:$AA,27,FALSE),"")</f>
        <v>3</v>
      </c>
      <c r="E186" s="1"/>
      <c r="F186" s="3" t="str">
        <f>VLOOKUP($A186,[1]Sheet_One!$B:$W,6,FALSE)</f>
        <v>98 WAMOGO RD # 6</v>
      </c>
      <c r="G186" s="3" t="str">
        <f>VLOOKUP($A186,[1]Sheet_One!$B:$W,7,FALSE)</f>
        <v>LITCHFIELD</v>
      </c>
      <c r="H186" s="3" t="str">
        <f>VLOOKUP($A186,[1]Sheet_One!$B:$W,8,FALSE)</f>
        <v>CT</v>
      </c>
      <c r="I186" s="3" t="str">
        <f>VLOOKUP($A186,[1]Sheet_One!$B:$W,9,FALSE)</f>
        <v>06759</v>
      </c>
      <c r="J186" s="47">
        <f>IFERROR(VLOOKUP(A186,'[3]KPI Trend by Chain - 171 or 173'!$A:$E,5,FALSE),VLOOKUP(A186,'[4]KPI Trend by Chain - 171 '!$A:$E,5,FALSE))</f>
        <v>13</v>
      </c>
      <c r="K186" s="4">
        <f>IFERROR(VLOOKUP(A186,'Location Substitution table'!B:D,3,FALSE),"")</f>
        <v>260962</v>
      </c>
      <c r="L186" s="9" t="str">
        <f>IFERROR(VLOOKUP($A186,[1]Sheet_One!$B:$W,5,FALSE),"")</f>
        <v>M</v>
      </c>
      <c r="M186" s="9">
        <f>IFERROR(MATCH(L186,{"U","M","T","W","R","F","S"},0),"")</f>
        <v>2</v>
      </c>
      <c r="N186" s="26">
        <f>IFERROR(IF(COUNTIF('Holiday Dates'!$A:$A,DATE($M$1,N$1,1+7*$D186)-WEEKDAY(DATE($M$1,N$1,8-$M186)))&gt;=1,IF($D186&gt;=3,DATE($M$1,N$1,1+7*($D186-1)-WEEKDAY(DATE($M$1,N$1,8-$M186))),DATE($M$1,N$1,1+7*($D186+1)-WEEKDAY(DATE($M$1,N$1,8-$M186)))),DATE($M$1,N$1,1+7*$D186)-WEEKDAY(DATE($M$1,N$1,8-$M186))),"")</f>
        <v>45159</v>
      </c>
      <c r="O186" s="26">
        <f>IFERROR(IF(COUNTIF('Holiday Dates'!$A:$A,DATE($M$1,O$1,1+7*$D186)-WEEKDAY(DATE($M$1,O$1,8-$M186)))&gt;=1,IF($D186&gt;=3,DATE($M$1,O$1,1+7*($D186-1)-WEEKDAY(DATE($M$1,O$1,8-$M186))),DATE($M$1,O$1,1+7*($D186+1)-WEEKDAY(DATE($M$1,O$1,8-$M186)))),DATE($M$1,O$1,1+7*$D186)-WEEKDAY(DATE($M$1,O$1,8-$M186))),"")</f>
        <v>45187</v>
      </c>
      <c r="P186" s="26">
        <f>IFERROR(IF(COUNTIF('Holiday Dates'!$A:$A,DATE($M$1,P$1,1+7*$D186)-WEEKDAY(DATE($M$1,P$1,8-$M186)))&gt;=1,IF($D186&gt;=3,DATE($M$1,P$1,1+7*($D186-1)-WEEKDAY(DATE($M$1,P$1,8-$M186))),DATE($M$1,P$1,1+7*($D186+1)-WEEKDAY(DATE($M$1,P$1,8-$M186)))),DATE($M$1,P$1,1+7*$D186)-WEEKDAY(DATE($M$1,P$1,8-$M186))),"")</f>
        <v>45215</v>
      </c>
      <c r="Q186" s="26">
        <f>IFERROR(IF(COUNTIF('Holiday Dates'!$A:$A,DATE($M$1,Q$1,1+7*$D186)-WEEKDAY(DATE($M$1,Q$1,8-$M186)))&gt;=1,IF($D186&gt;=3,DATE($M$1,Q$1,1+7*($D186-1)-WEEKDAY(DATE($M$1,Q$1,8-$M186))),DATE($M$1,Q$1,1+7*($D186+1)-WEEKDAY(DATE($M$1,Q$1,8-$M186)))),DATE($M$1,Q$1,1+7*$D186)-WEEKDAY(DATE($M$1,Q$1,8-$M186))),"")</f>
        <v>45250</v>
      </c>
      <c r="R186" s="26">
        <f>IFERROR(IF(COUNTIF('Holiday Dates'!$A:$A,DATE($M$1,R$1,1+7*$D186)-WEEKDAY(DATE($M$1,R$1,8-$M186)))&gt;=1,IF($D186&gt;=3,DATE($M$1,R$1,1+7*($D186-1)-WEEKDAY(DATE($M$1,R$1,8-$M186))),DATE($M$1,R$1,1+7*($D186+1)-WEEKDAY(DATE($M$1,R$1,8-$M186)))),DATE($M$1,R$1,1+7*$D186)-WEEKDAY(DATE($M$1,R$1,8-$M186))),"")</f>
        <v>45278</v>
      </c>
      <c r="S186" s="30"/>
      <c r="T186" s="30">
        <f>IFERROR(IF(COUNTIF('Holiday Dates'!$A:$A,DATE($S$1,T$1,1+7*$D186)-WEEKDAY(DATE($S$1,T$1,8-$M186)))&gt;=1,IF($D186&gt;=3,DATE($S$1,T$1,1+7*($D186-1)-WEEKDAY(DATE($S$1,T$1,8-$M186))),DATE($S$1,T$1,1+7*($D186+1)-WEEKDAY(DATE($S$1,T$1,8-$M186)))),DATE($S$1,T$1,1+7*$D186)-WEEKDAY(DATE($S$1,T$1,8-$M186))),"")</f>
        <v>45299</v>
      </c>
      <c r="U186" s="30">
        <f>IFERROR(IF(COUNTIF('Holiday Dates'!$A:$A,DATE($S$1,U$1,1+7*$D186)-WEEKDAY(DATE($S$1,U$1,8-$M186)))&gt;=1,IF($D186&gt;=3,DATE($S$1,U$1,1+7*($D186-1)-WEEKDAY(DATE($S$1,U$1,8-$M186))),DATE($S$1,U$1,1+7*($D186+1)-WEEKDAY(DATE($S$1,U$1,8-$M186)))),DATE($S$1,U$1,1+7*$D186)-WEEKDAY(DATE($S$1,U$1,8-$M186))),"")</f>
        <v>45334</v>
      </c>
      <c r="V186" s="30">
        <f>IFERROR(IF(COUNTIF('Holiday Dates'!$A:$A,DATE($S$1,V$1,1+7*$D186)-WEEKDAY(DATE($S$1,V$1,8-$M186)))&gt;=1,IF($D186&gt;=3,DATE($S$1,V$1,1+7*($D186-1)-WEEKDAY(DATE($S$1,V$1,8-$M186))),DATE($S$1,V$1,1+7*($D186+1)-WEEKDAY(DATE($S$1,V$1,8-$M186)))),DATE($S$1,V$1,1+7*$D186)-WEEKDAY(DATE($S$1,V$1,8-$M186))),"")</f>
        <v>45369</v>
      </c>
      <c r="W186" s="30">
        <f>IFERROR(IF(COUNTIF('Holiday Dates'!$A:$A,DATE($S$1,W$1,1+7*$D186)-WEEKDAY(DATE($S$1,W$1,8-$M186)))&gt;=1,IF($D186&gt;=3,DATE($S$1,W$1,1+7*($D186-1)-WEEKDAY(DATE($S$1,W$1,8-$M186))),DATE($S$1,W$1,1+7*($D186+1)-WEEKDAY(DATE($S$1,W$1,8-$M186)))),DATE($S$1,W$1,1+7*$D186)-WEEKDAY(DATE($S$1,W$1,8-$M186))),"")</f>
        <v>45397</v>
      </c>
      <c r="X186" s="30">
        <f>IFERROR(IF(COUNTIF('Holiday Dates'!$A:$A,DATE($S$1,X$1,1+7*$D186)-WEEKDAY(DATE($S$1,X$1,8-$M186)))&gt;=1,IF($D186&gt;=3,DATE($S$1,X$1,1+7*($D186-1)-WEEKDAY(DATE($S$1,X$1,8-$M186))),DATE($S$1,X$1,1+7*($D186+1)-WEEKDAY(DATE($S$1,X$1,8-$M186)))),DATE($S$1,X$1,1+7*$D186)-WEEKDAY(DATE($S$1,X$1,8-$M186))),"")</f>
        <v>45432</v>
      </c>
      <c r="Y186" s="30">
        <f>IFERROR(IF(COUNTIF('Holiday Dates'!$A:$A,DATE($S$1,Y$1,1+7*$D186)-WEEKDAY(DATE($S$1,Y$1,8-$M186)))&gt;=1,IF($D186&gt;=3,DATE($S$1,Y$1,1+7*($D186-1)-WEEKDAY(DATE($S$1,Y$1,8-$M186))),DATE($S$1,Y$1,1+7*($D186+1)-WEEKDAY(DATE($S$1,Y$1,8-$M186)))),DATE($S$1,Y$1,1+7*$D186)-WEEKDAY(DATE($S$1,Y$1,8-$M186))),"")</f>
        <v>45460</v>
      </c>
      <c r="Z186" s="30">
        <f>IFERROR(IF(COUNTIF('Holiday Dates'!$A:$A,DATE($S$1,Z$1,1+7*$D186)-WEEKDAY(DATE($S$1,Z$1,8-$M186)))&gt;=1,IF($D186&gt;=3,DATE($S$1,Z$1,1+7*($D186-1)-WEEKDAY(DATE($S$1,Z$1,8-$M186))),DATE($S$1,Z$1,1+7*($D186+1)-WEEKDAY(DATE($S$1,Z$1,8-$M186)))),DATE($S$1,Z$1,1+7*$D186)-WEEKDAY(DATE($S$1,Z$1,8-$M186))),"")</f>
        <v>45488</v>
      </c>
    </row>
    <row r="187" spans="1:26" ht="15" customHeight="1" x14ac:dyDescent="0.25">
      <c r="A187" s="3">
        <v>770184</v>
      </c>
      <c r="B187" s="1" t="s">
        <v>715</v>
      </c>
      <c r="C187" s="1" t="str">
        <f>VLOOKUP($A187,[1]Sheet_One!$B:$W,7,FALSE)</f>
        <v>MANCHESTER</v>
      </c>
      <c r="D187" s="10">
        <f>IFERROR(VLOOKUP(A187,[2]Sheet1!$A:$AA,27,FALSE),"")</f>
        <v>4</v>
      </c>
      <c r="E187" s="1"/>
      <c r="F187" s="3" t="str">
        <f>VLOOKUP($A187,[1]Sheet_One!$B:$W,6,FALSE)</f>
        <v>1151 MAIN STREET</v>
      </c>
      <c r="G187" s="3" t="str">
        <f>VLOOKUP($A187,[1]Sheet_One!$B:$W,7,FALSE)</f>
        <v>MANCHESTER</v>
      </c>
      <c r="H187" s="3" t="str">
        <f>VLOOKUP($A187,[1]Sheet_One!$B:$W,8,FALSE)</f>
        <v>CT</v>
      </c>
      <c r="I187" s="3" t="str">
        <f>VLOOKUP($A187,[1]Sheet_One!$B:$W,9,FALSE)</f>
        <v>06040</v>
      </c>
      <c r="J187" s="47">
        <f>IFERROR(VLOOKUP(A187,'[3]KPI Trend by Chain - 171 or 173'!$A:$E,5,FALSE),VLOOKUP(A187,'[4]KPI Trend by Chain - 171 '!$A:$E,5,FALSE))</f>
        <v>29.8</v>
      </c>
      <c r="K187" s="4">
        <f>IFERROR(VLOOKUP(A187,'Location Substitution table'!B:D,3,FALSE),"")</f>
        <v>260310</v>
      </c>
      <c r="L187" s="9" t="str">
        <f>IFERROR(VLOOKUP($A187,[1]Sheet_One!$B:$W,5,FALSE),"")</f>
        <v>W</v>
      </c>
      <c r="M187" s="9">
        <f>IFERROR(MATCH(L187,{"U","M","T","W","R","F","S"},0),"")</f>
        <v>4</v>
      </c>
      <c r="N187" s="26">
        <f>IFERROR(IF(COUNTIF('Holiday Dates'!$A:$A,DATE($M$1,N$1,1+7*$D187)-WEEKDAY(DATE($M$1,N$1,8-$M187)))&gt;=1,IF($D187&gt;=3,DATE($M$1,N$1,1+7*($D187-1)-WEEKDAY(DATE($M$1,N$1,8-$M187))),DATE($M$1,N$1,1+7*($D187+1)-WEEKDAY(DATE($M$1,N$1,8-$M187)))),DATE($M$1,N$1,1+7*$D187)-WEEKDAY(DATE($M$1,N$1,8-$M187))),"")</f>
        <v>45161</v>
      </c>
      <c r="O187" s="26">
        <f>IFERROR(IF(COUNTIF('Holiday Dates'!$A:$A,DATE($M$1,O$1,1+7*$D187)-WEEKDAY(DATE($M$1,O$1,8-$M187)))&gt;=1,IF($D187&gt;=3,DATE($M$1,O$1,1+7*($D187-1)-WEEKDAY(DATE($M$1,O$1,8-$M187))),DATE($M$1,O$1,1+7*($D187+1)-WEEKDAY(DATE($M$1,O$1,8-$M187)))),DATE($M$1,O$1,1+7*$D187)-WEEKDAY(DATE($M$1,O$1,8-$M187))),"")</f>
        <v>45196</v>
      </c>
      <c r="P187" s="26">
        <f>IFERROR(IF(COUNTIF('Holiday Dates'!$A:$A,DATE($M$1,P$1,1+7*$D187)-WEEKDAY(DATE($M$1,P$1,8-$M187)))&gt;=1,IF($D187&gt;=3,DATE($M$1,P$1,1+7*($D187-1)-WEEKDAY(DATE($M$1,P$1,8-$M187))),DATE($M$1,P$1,1+7*($D187+1)-WEEKDAY(DATE($M$1,P$1,8-$M187)))),DATE($M$1,P$1,1+7*$D187)-WEEKDAY(DATE($M$1,P$1,8-$M187))),"")</f>
        <v>45224</v>
      </c>
      <c r="Q187" s="26">
        <f>IFERROR(IF(COUNTIF('Holiday Dates'!$A:$A,DATE($M$1,Q$1,1+7*$D187)-WEEKDAY(DATE($M$1,Q$1,8-$M187)))&gt;=1,IF($D187&gt;=3,DATE($M$1,Q$1,1+7*($D187-1)-WEEKDAY(DATE($M$1,Q$1,8-$M187))),DATE($M$1,Q$1,1+7*($D187+1)-WEEKDAY(DATE($M$1,Q$1,8-$M187)))),DATE($M$1,Q$1,1+7*$D187)-WEEKDAY(DATE($M$1,Q$1,8-$M187))),"")</f>
        <v>45245</v>
      </c>
      <c r="R187" s="26">
        <f>IFERROR(IF(COUNTIF('Holiday Dates'!$A:$A,DATE($M$1,R$1,1+7*$D187)-WEEKDAY(DATE($M$1,R$1,8-$M187)))&gt;=1,IF($D187&gt;=3,DATE($M$1,R$1,1+7*($D187-1)-WEEKDAY(DATE($M$1,R$1,8-$M187))),DATE($M$1,R$1,1+7*($D187+1)-WEEKDAY(DATE($M$1,R$1,8-$M187)))),DATE($M$1,R$1,1+7*$D187)-WEEKDAY(DATE($M$1,R$1,8-$M187))),"")</f>
        <v>45280</v>
      </c>
      <c r="S187" s="30"/>
      <c r="T187" s="30">
        <f>IFERROR(IF(COUNTIF('Holiday Dates'!$A:$A,DATE($S$1,T$1,1+7*$D187)-WEEKDAY(DATE($S$1,T$1,8-$M187)))&gt;=1,IF($D187&gt;=3,DATE($S$1,T$1,1+7*($D187-1)-WEEKDAY(DATE($S$1,T$1,8-$M187))),DATE($S$1,T$1,1+7*($D187+1)-WEEKDAY(DATE($S$1,T$1,8-$M187)))),DATE($S$1,T$1,1+7*$D187)-WEEKDAY(DATE($S$1,T$1,8-$M187))),"")</f>
        <v>45315</v>
      </c>
      <c r="U187" s="30">
        <f>IFERROR(IF(COUNTIF('Holiday Dates'!$A:$A,DATE($S$1,U$1,1+7*$D187)-WEEKDAY(DATE($S$1,U$1,8-$M187)))&gt;=1,IF($D187&gt;=3,DATE($S$1,U$1,1+7*($D187-1)-WEEKDAY(DATE($S$1,U$1,8-$M187))),DATE($S$1,U$1,1+7*($D187+1)-WEEKDAY(DATE($S$1,U$1,8-$M187)))),DATE($S$1,U$1,1+7*$D187)-WEEKDAY(DATE($S$1,U$1,8-$M187))),"")</f>
        <v>45350</v>
      </c>
      <c r="V187" s="30">
        <f>IFERROR(IF(COUNTIF('Holiday Dates'!$A:$A,DATE($S$1,V$1,1+7*$D187)-WEEKDAY(DATE($S$1,V$1,8-$M187)))&gt;=1,IF($D187&gt;=3,DATE($S$1,V$1,1+7*($D187-1)-WEEKDAY(DATE($S$1,V$1,8-$M187))),DATE($S$1,V$1,1+7*($D187+1)-WEEKDAY(DATE($S$1,V$1,8-$M187)))),DATE($S$1,V$1,1+7*$D187)-WEEKDAY(DATE($S$1,V$1,8-$M187))),"")</f>
        <v>45378</v>
      </c>
      <c r="W187" s="30">
        <f>IFERROR(IF(COUNTIF('Holiday Dates'!$A:$A,DATE($S$1,W$1,1+7*$D187)-WEEKDAY(DATE($S$1,W$1,8-$M187)))&gt;=1,IF($D187&gt;=3,DATE($S$1,W$1,1+7*($D187-1)-WEEKDAY(DATE($S$1,W$1,8-$M187))),DATE($S$1,W$1,1+7*($D187+1)-WEEKDAY(DATE($S$1,W$1,8-$M187)))),DATE($S$1,W$1,1+7*$D187)-WEEKDAY(DATE($S$1,W$1,8-$M187))),"")</f>
        <v>45406</v>
      </c>
      <c r="X187" s="30">
        <f>IFERROR(IF(COUNTIF('Holiday Dates'!$A:$A,DATE($S$1,X$1,1+7*$D187)-WEEKDAY(DATE($S$1,X$1,8-$M187)))&gt;=1,IF($D187&gt;=3,DATE($S$1,X$1,1+7*($D187-1)-WEEKDAY(DATE($S$1,X$1,8-$M187))),DATE($S$1,X$1,1+7*($D187+1)-WEEKDAY(DATE($S$1,X$1,8-$M187)))),DATE($S$1,X$1,1+7*$D187)-WEEKDAY(DATE($S$1,X$1,8-$M187))),"")</f>
        <v>45434</v>
      </c>
      <c r="Y187" s="30">
        <f>IFERROR(IF(COUNTIF('Holiday Dates'!$A:$A,DATE($S$1,Y$1,1+7*$D187)-WEEKDAY(DATE($S$1,Y$1,8-$M187)))&gt;=1,IF($D187&gt;=3,DATE($S$1,Y$1,1+7*($D187-1)-WEEKDAY(DATE($S$1,Y$1,8-$M187))),DATE($S$1,Y$1,1+7*($D187+1)-WEEKDAY(DATE($S$1,Y$1,8-$M187)))),DATE($S$1,Y$1,1+7*$D187)-WEEKDAY(DATE($S$1,Y$1,8-$M187))),"")</f>
        <v>45469</v>
      </c>
      <c r="Z187" s="30">
        <f>IFERROR(IF(COUNTIF('Holiday Dates'!$A:$A,DATE($S$1,Z$1,1+7*$D187)-WEEKDAY(DATE($S$1,Z$1,8-$M187)))&gt;=1,IF($D187&gt;=3,DATE($S$1,Z$1,1+7*($D187-1)-WEEKDAY(DATE($S$1,Z$1,8-$M187))),DATE($S$1,Z$1,1+7*($D187+1)-WEEKDAY(DATE($S$1,Z$1,8-$M187)))),DATE($S$1,Z$1,1+7*$D187)-WEEKDAY(DATE($S$1,Z$1,8-$M187))),"")</f>
        <v>45497</v>
      </c>
    </row>
    <row r="188" spans="1:26" ht="15" customHeight="1" x14ac:dyDescent="0.25">
      <c r="A188" s="3">
        <v>770185</v>
      </c>
      <c r="B188" s="1" t="s">
        <v>716</v>
      </c>
      <c r="C188" s="1" t="str">
        <f>VLOOKUP($A188,[1]Sheet_One!$B:$W,7,FALSE)</f>
        <v>MANCHESTER</v>
      </c>
      <c r="D188" s="10">
        <f>IFERROR(VLOOKUP(A188,[2]Sheet1!$A:$AA,27,FALSE),"")</f>
        <v>1</v>
      </c>
      <c r="E188" s="1"/>
      <c r="F188" s="3" t="str">
        <f>VLOOKUP($A188,[1]Sheet_One!$B:$W,6,FALSE)</f>
        <v>65 North School Street</v>
      </c>
      <c r="G188" s="3" t="str">
        <f>VLOOKUP($A188,[1]Sheet_One!$B:$W,7,FALSE)</f>
        <v>MANCHESTER</v>
      </c>
      <c r="H188" s="3" t="str">
        <f>VLOOKUP($A188,[1]Sheet_One!$B:$W,8,FALSE)</f>
        <v>CT</v>
      </c>
      <c r="I188" s="3" t="str">
        <f>VLOOKUP($A188,[1]Sheet_One!$B:$W,9,FALSE)</f>
        <v>06042</v>
      </c>
      <c r="J188" s="47">
        <f>IFERROR(VLOOKUP(A188,'[3]KPI Trend by Chain - 171 or 173'!$A:$E,5,FALSE),VLOOKUP(A188,'[4]KPI Trend by Chain - 171 '!$A:$E,5,FALSE))</f>
        <v>57.1</v>
      </c>
      <c r="K188" s="4" t="str">
        <f>IFERROR(VLOOKUP(A188,'Location Substitution table'!B:D,3,FALSE),"")</f>
        <v/>
      </c>
      <c r="L188" s="9" t="str">
        <f>IFERROR(VLOOKUP($A188,[1]Sheet_One!$B:$W,5,FALSE),"")</f>
        <v>W</v>
      </c>
      <c r="M188" s="9">
        <f>IFERROR(MATCH(L188,{"U","M","T","W","R","F","S"},0),"")</f>
        <v>4</v>
      </c>
      <c r="N188" s="26">
        <f>IFERROR(IF(COUNTIF('Holiday Dates'!$A:$A,DATE($M$1,N$1,1+7*$D188)-WEEKDAY(DATE($M$1,N$1,8-$M188)))&gt;=1,IF($D188&gt;=3,DATE($M$1,N$1,1+7*($D188-1)-WEEKDAY(DATE($M$1,N$1,8-$M188))),DATE($M$1,N$1,1+7*($D188+1)-WEEKDAY(DATE($M$1,N$1,8-$M188)))),DATE($M$1,N$1,1+7*$D188)-WEEKDAY(DATE($M$1,N$1,8-$M188))),"")</f>
        <v>45140</v>
      </c>
      <c r="O188" s="26">
        <f>IFERROR(IF(COUNTIF('Holiday Dates'!$A:$A,DATE($M$1,O$1,1+7*$D188)-WEEKDAY(DATE($M$1,O$1,8-$M188)))&gt;=1,IF($D188&gt;=3,DATE($M$1,O$1,1+7*($D188-1)-WEEKDAY(DATE($M$1,O$1,8-$M188))),DATE($M$1,O$1,1+7*($D188+1)-WEEKDAY(DATE($M$1,O$1,8-$M188)))),DATE($M$1,O$1,1+7*$D188)-WEEKDAY(DATE($M$1,O$1,8-$M188))),"")</f>
        <v>45175</v>
      </c>
      <c r="P188" s="26">
        <f>IFERROR(IF(COUNTIF('Holiday Dates'!$A:$A,DATE($M$1,P$1,1+7*$D188)-WEEKDAY(DATE($M$1,P$1,8-$M188)))&gt;=1,IF($D188&gt;=3,DATE($M$1,P$1,1+7*($D188-1)-WEEKDAY(DATE($M$1,P$1,8-$M188))),DATE($M$1,P$1,1+7*($D188+1)-WEEKDAY(DATE($M$1,P$1,8-$M188)))),DATE($M$1,P$1,1+7*$D188)-WEEKDAY(DATE($M$1,P$1,8-$M188))),"")</f>
        <v>45203</v>
      </c>
      <c r="Q188" s="26">
        <f>IFERROR(IF(COUNTIF('Holiday Dates'!$A:$A,DATE($M$1,Q$1,1+7*$D188)-WEEKDAY(DATE($M$1,Q$1,8-$M188)))&gt;=1,IF($D188&gt;=3,DATE($M$1,Q$1,1+7*($D188-1)-WEEKDAY(DATE($M$1,Q$1,8-$M188))),DATE($M$1,Q$1,1+7*($D188+1)-WEEKDAY(DATE($M$1,Q$1,8-$M188)))),DATE($M$1,Q$1,1+7*$D188)-WEEKDAY(DATE($M$1,Q$1,8-$M188))),"")</f>
        <v>45231</v>
      </c>
      <c r="R188" s="26">
        <f>IFERROR(IF(COUNTIF('Holiday Dates'!$A:$A,DATE($M$1,R$1,1+7*$D188)-WEEKDAY(DATE($M$1,R$1,8-$M188)))&gt;=1,IF($D188&gt;=3,DATE($M$1,R$1,1+7*($D188-1)-WEEKDAY(DATE($M$1,R$1,8-$M188))),DATE($M$1,R$1,1+7*($D188+1)-WEEKDAY(DATE($M$1,R$1,8-$M188)))),DATE($M$1,R$1,1+7*$D188)-WEEKDAY(DATE($M$1,R$1,8-$M188))),"")</f>
        <v>45266</v>
      </c>
      <c r="S188" s="30"/>
      <c r="T188" s="30">
        <f>IFERROR(IF(COUNTIF('Holiday Dates'!$A:$A,DATE($S$1,T$1,1+7*$D188)-WEEKDAY(DATE($S$1,T$1,8-$M188)))&gt;=1,IF($D188&gt;=3,DATE($S$1,T$1,1+7*($D188-1)-WEEKDAY(DATE($S$1,T$1,8-$M188))),DATE($S$1,T$1,1+7*($D188+1)-WEEKDAY(DATE($S$1,T$1,8-$M188)))),DATE($S$1,T$1,1+7*$D188)-WEEKDAY(DATE($S$1,T$1,8-$M188))),"")</f>
        <v>45294</v>
      </c>
      <c r="U188" s="30">
        <f>IFERROR(IF(COUNTIF('Holiday Dates'!$A:$A,DATE($S$1,U$1,1+7*$D188)-WEEKDAY(DATE($S$1,U$1,8-$M188)))&gt;=1,IF($D188&gt;=3,DATE($S$1,U$1,1+7*($D188-1)-WEEKDAY(DATE($S$1,U$1,8-$M188))),DATE($S$1,U$1,1+7*($D188+1)-WEEKDAY(DATE($S$1,U$1,8-$M188)))),DATE($S$1,U$1,1+7*$D188)-WEEKDAY(DATE($S$1,U$1,8-$M188))),"")</f>
        <v>45329</v>
      </c>
      <c r="V188" s="30">
        <f>IFERROR(IF(COUNTIF('Holiday Dates'!$A:$A,DATE($S$1,V$1,1+7*$D188)-WEEKDAY(DATE($S$1,V$1,8-$M188)))&gt;=1,IF($D188&gt;=3,DATE($S$1,V$1,1+7*($D188-1)-WEEKDAY(DATE($S$1,V$1,8-$M188))),DATE($S$1,V$1,1+7*($D188+1)-WEEKDAY(DATE($S$1,V$1,8-$M188)))),DATE($S$1,V$1,1+7*$D188)-WEEKDAY(DATE($S$1,V$1,8-$M188))),"")</f>
        <v>45357</v>
      </c>
      <c r="W188" s="30">
        <f>IFERROR(IF(COUNTIF('Holiday Dates'!$A:$A,DATE($S$1,W$1,1+7*$D188)-WEEKDAY(DATE($S$1,W$1,8-$M188)))&gt;=1,IF($D188&gt;=3,DATE($S$1,W$1,1+7*($D188-1)-WEEKDAY(DATE($S$1,W$1,8-$M188))),DATE($S$1,W$1,1+7*($D188+1)-WEEKDAY(DATE($S$1,W$1,8-$M188)))),DATE($S$1,W$1,1+7*$D188)-WEEKDAY(DATE($S$1,W$1,8-$M188))),"")</f>
        <v>45385</v>
      </c>
      <c r="X188" s="30">
        <f>IFERROR(IF(COUNTIF('Holiday Dates'!$A:$A,DATE($S$1,X$1,1+7*$D188)-WEEKDAY(DATE($S$1,X$1,8-$M188)))&gt;=1,IF($D188&gt;=3,DATE($S$1,X$1,1+7*($D188-1)-WEEKDAY(DATE($S$1,X$1,8-$M188))),DATE($S$1,X$1,1+7*($D188+1)-WEEKDAY(DATE($S$1,X$1,8-$M188)))),DATE($S$1,X$1,1+7*$D188)-WEEKDAY(DATE($S$1,X$1,8-$M188))),"")</f>
        <v>45413</v>
      </c>
      <c r="Y188" s="30">
        <f>IFERROR(IF(COUNTIF('Holiday Dates'!$A:$A,DATE($S$1,Y$1,1+7*$D188)-WEEKDAY(DATE($S$1,Y$1,8-$M188)))&gt;=1,IF($D188&gt;=3,DATE($S$1,Y$1,1+7*($D188-1)-WEEKDAY(DATE($S$1,Y$1,8-$M188))),DATE($S$1,Y$1,1+7*($D188+1)-WEEKDAY(DATE($S$1,Y$1,8-$M188)))),DATE($S$1,Y$1,1+7*$D188)-WEEKDAY(DATE($S$1,Y$1,8-$M188))),"")</f>
        <v>45448</v>
      </c>
      <c r="Z188" s="30">
        <f>IFERROR(IF(COUNTIF('Holiday Dates'!$A:$A,DATE($S$1,Z$1,1+7*$D188)-WEEKDAY(DATE($S$1,Z$1,8-$M188)))&gt;=1,IF($D188&gt;=3,DATE($S$1,Z$1,1+7*($D188-1)-WEEKDAY(DATE($S$1,Z$1,8-$M188))),DATE($S$1,Z$1,1+7*($D188+1)-WEEKDAY(DATE($S$1,Z$1,8-$M188)))),DATE($S$1,Z$1,1+7*$D188)-WEEKDAY(DATE($S$1,Z$1,8-$M188))),"")</f>
        <v>45476</v>
      </c>
    </row>
    <row r="189" spans="1:26" ht="15" customHeight="1" x14ac:dyDescent="0.25">
      <c r="A189" s="3">
        <v>770186</v>
      </c>
      <c r="B189" s="1" t="s">
        <v>1198</v>
      </c>
      <c r="C189" s="1" t="str">
        <f>VLOOKUP($A189,[1]Sheet_One!$B:$W,7,FALSE)</f>
        <v>MANCHESTER</v>
      </c>
      <c r="D189" s="10">
        <v>1</v>
      </c>
      <c r="E189" s="1"/>
      <c r="F189" s="3" t="str">
        <f>VLOOKUP($A189,[1]Sheet_One!$B:$W,6,FALSE)</f>
        <v>791 MIDDLE TPKE W</v>
      </c>
      <c r="G189" s="3" t="str">
        <f>VLOOKUP($A189,[1]Sheet_One!$B:$W,7,FALSE)</f>
        <v>MANCHESTER</v>
      </c>
      <c r="H189" s="3" t="str">
        <f>VLOOKUP($A189,[1]Sheet_One!$B:$W,8,FALSE)</f>
        <v>CT</v>
      </c>
      <c r="I189" s="3" t="str">
        <f>VLOOKUP($A189,[1]Sheet_One!$B:$W,9,FALSE)</f>
        <v>06040</v>
      </c>
      <c r="J189" s="47">
        <f>IFERROR(VLOOKUP(A189,'[3]KPI Trend by Chain - 171 or 173'!$A:$E,5,FALSE),VLOOKUP(A189,'[4]KPI Trend by Chain - 171 '!$A:$E,5,FALSE))</f>
        <v>18.7</v>
      </c>
      <c r="K189" s="4">
        <f>IFERROR(VLOOKUP(A189,'Location Substitution table'!B:D,3,FALSE),"")</f>
        <v>780010</v>
      </c>
      <c r="L189" s="9" t="str">
        <f>IFERROR(VLOOKUP($A189,[1]Sheet_One!$B:$W,5,FALSE),"")</f>
        <v>W</v>
      </c>
      <c r="M189" s="9">
        <f>IFERROR(MATCH(L189,{"U","M","T","W","R","F","S"},0),"")</f>
        <v>4</v>
      </c>
      <c r="N189" s="26">
        <f>IFERROR(IF(COUNTIF('Holiday Dates'!$A:$A,DATE($M$1,N$1,1+7*$D189)-WEEKDAY(DATE($M$1,N$1,8-$M189)))&gt;=1,IF($D189&gt;=3,DATE($M$1,N$1,1+7*($D189-1)-WEEKDAY(DATE($M$1,N$1,8-$M189))),DATE($M$1,N$1,1+7*($D189+1)-WEEKDAY(DATE($M$1,N$1,8-$M189)))),DATE($M$1,N$1,1+7*$D189)-WEEKDAY(DATE($M$1,N$1,8-$M189))),"")</f>
        <v>45140</v>
      </c>
      <c r="O189" s="26">
        <f>IFERROR(IF(COUNTIF('Holiday Dates'!$A:$A,DATE($M$1,O$1,1+7*$D189)-WEEKDAY(DATE($M$1,O$1,8-$M189)))&gt;=1,IF($D189&gt;=3,DATE($M$1,O$1,1+7*($D189-1)-WEEKDAY(DATE($M$1,O$1,8-$M189))),DATE($M$1,O$1,1+7*($D189+1)-WEEKDAY(DATE($M$1,O$1,8-$M189)))),DATE($M$1,O$1,1+7*$D189)-WEEKDAY(DATE($M$1,O$1,8-$M189))),"")</f>
        <v>45175</v>
      </c>
      <c r="P189" s="26">
        <f>IFERROR(IF(COUNTIF('Holiday Dates'!$A:$A,DATE($M$1,P$1,1+7*$D189)-WEEKDAY(DATE($M$1,P$1,8-$M189)))&gt;=1,IF($D189&gt;=3,DATE($M$1,P$1,1+7*($D189-1)-WEEKDAY(DATE($M$1,P$1,8-$M189))),DATE($M$1,P$1,1+7*($D189+1)-WEEKDAY(DATE($M$1,P$1,8-$M189)))),DATE($M$1,P$1,1+7*$D189)-WEEKDAY(DATE($M$1,P$1,8-$M189))),"")</f>
        <v>45203</v>
      </c>
      <c r="Q189" s="26">
        <f>IFERROR(IF(COUNTIF('Holiday Dates'!$A:$A,DATE($M$1,Q$1,1+7*$D189)-WEEKDAY(DATE($M$1,Q$1,8-$M189)))&gt;=1,IF($D189&gt;=3,DATE($M$1,Q$1,1+7*($D189-1)-WEEKDAY(DATE($M$1,Q$1,8-$M189))),DATE($M$1,Q$1,1+7*($D189+1)-WEEKDAY(DATE($M$1,Q$1,8-$M189)))),DATE($M$1,Q$1,1+7*$D189)-WEEKDAY(DATE($M$1,Q$1,8-$M189))),"")</f>
        <v>45231</v>
      </c>
      <c r="R189" s="26">
        <f>IFERROR(IF(COUNTIF('Holiday Dates'!$A:$A,DATE($M$1,R$1,1+7*$D189)-WEEKDAY(DATE($M$1,R$1,8-$M189)))&gt;=1,IF($D189&gt;=3,DATE($M$1,R$1,1+7*($D189-1)-WEEKDAY(DATE($M$1,R$1,8-$M189))),DATE($M$1,R$1,1+7*($D189+1)-WEEKDAY(DATE($M$1,R$1,8-$M189)))),DATE($M$1,R$1,1+7*$D189)-WEEKDAY(DATE($M$1,R$1,8-$M189))),"")</f>
        <v>45266</v>
      </c>
      <c r="S189" s="30"/>
      <c r="T189" s="30">
        <f>IFERROR(IF(COUNTIF('Holiday Dates'!$A:$A,DATE($S$1,T$1,1+7*$D189)-WEEKDAY(DATE($S$1,T$1,8-$M189)))&gt;=1,IF($D189&gt;=3,DATE($S$1,T$1,1+7*($D189-1)-WEEKDAY(DATE($S$1,T$1,8-$M189))),DATE($S$1,T$1,1+7*($D189+1)-WEEKDAY(DATE($S$1,T$1,8-$M189)))),DATE($S$1,T$1,1+7*$D189)-WEEKDAY(DATE($S$1,T$1,8-$M189))),"")</f>
        <v>45294</v>
      </c>
      <c r="U189" s="30">
        <f>IFERROR(IF(COUNTIF('Holiday Dates'!$A:$A,DATE($S$1,U$1,1+7*$D189)-WEEKDAY(DATE($S$1,U$1,8-$M189)))&gt;=1,IF($D189&gt;=3,DATE($S$1,U$1,1+7*($D189-1)-WEEKDAY(DATE($S$1,U$1,8-$M189))),DATE($S$1,U$1,1+7*($D189+1)-WEEKDAY(DATE($S$1,U$1,8-$M189)))),DATE($S$1,U$1,1+7*$D189)-WEEKDAY(DATE($S$1,U$1,8-$M189))),"")</f>
        <v>45329</v>
      </c>
      <c r="V189" s="30">
        <f>IFERROR(IF(COUNTIF('Holiday Dates'!$A:$A,DATE($S$1,V$1,1+7*$D189)-WEEKDAY(DATE($S$1,V$1,8-$M189)))&gt;=1,IF($D189&gt;=3,DATE($S$1,V$1,1+7*($D189-1)-WEEKDAY(DATE($S$1,V$1,8-$M189))),DATE($S$1,V$1,1+7*($D189+1)-WEEKDAY(DATE($S$1,V$1,8-$M189)))),DATE($S$1,V$1,1+7*$D189)-WEEKDAY(DATE($S$1,V$1,8-$M189))),"")</f>
        <v>45357</v>
      </c>
      <c r="W189" s="30">
        <f>IFERROR(IF(COUNTIF('Holiday Dates'!$A:$A,DATE($S$1,W$1,1+7*$D189)-WEEKDAY(DATE($S$1,W$1,8-$M189)))&gt;=1,IF($D189&gt;=3,DATE($S$1,W$1,1+7*($D189-1)-WEEKDAY(DATE($S$1,W$1,8-$M189))),DATE($S$1,W$1,1+7*($D189+1)-WEEKDAY(DATE($S$1,W$1,8-$M189)))),DATE($S$1,W$1,1+7*$D189)-WEEKDAY(DATE($S$1,W$1,8-$M189))),"")</f>
        <v>45385</v>
      </c>
      <c r="X189" s="30">
        <f>IFERROR(IF(COUNTIF('Holiday Dates'!$A:$A,DATE($S$1,X$1,1+7*$D189)-WEEKDAY(DATE($S$1,X$1,8-$M189)))&gt;=1,IF($D189&gt;=3,DATE($S$1,X$1,1+7*($D189-1)-WEEKDAY(DATE($S$1,X$1,8-$M189))),DATE($S$1,X$1,1+7*($D189+1)-WEEKDAY(DATE($S$1,X$1,8-$M189)))),DATE($S$1,X$1,1+7*$D189)-WEEKDAY(DATE($S$1,X$1,8-$M189))),"")</f>
        <v>45413</v>
      </c>
      <c r="Y189" s="30">
        <f>IFERROR(IF(COUNTIF('Holiday Dates'!$A:$A,DATE($S$1,Y$1,1+7*$D189)-WEEKDAY(DATE($S$1,Y$1,8-$M189)))&gt;=1,IF($D189&gt;=3,DATE($S$1,Y$1,1+7*($D189-1)-WEEKDAY(DATE($S$1,Y$1,8-$M189))),DATE($S$1,Y$1,1+7*($D189+1)-WEEKDAY(DATE($S$1,Y$1,8-$M189)))),DATE($S$1,Y$1,1+7*$D189)-WEEKDAY(DATE($S$1,Y$1,8-$M189))),"")</f>
        <v>45448</v>
      </c>
      <c r="Z189" s="30">
        <f>IFERROR(IF(COUNTIF('Holiday Dates'!$A:$A,DATE($S$1,Z$1,1+7*$D189)-WEEKDAY(DATE($S$1,Z$1,8-$M189)))&gt;=1,IF($D189&gt;=3,DATE($S$1,Z$1,1+7*($D189-1)-WEEKDAY(DATE($S$1,Z$1,8-$M189))),DATE($S$1,Z$1,1+7*($D189+1)-WEEKDAY(DATE($S$1,Z$1,8-$M189)))),DATE($S$1,Z$1,1+7*$D189)-WEEKDAY(DATE($S$1,Z$1,8-$M189))),"")</f>
        <v>45476</v>
      </c>
    </row>
    <row r="190" spans="1:26" ht="15" customHeight="1" x14ac:dyDescent="0.25">
      <c r="A190" s="3">
        <v>770187</v>
      </c>
      <c r="B190" s="1" t="s">
        <v>718</v>
      </c>
      <c r="C190" s="1" t="str">
        <f>VLOOKUP($A190,[1]Sheet_One!$B:$W,7,FALSE)</f>
        <v>MANCHESTER</v>
      </c>
      <c r="D190" s="10">
        <f>IFERROR(VLOOKUP(A190,[2]Sheet1!$A:$AA,27,FALSE),"")</f>
        <v>1</v>
      </c>
      <c r="E190" s="1"/>
      <c r="F190" s="3" t="str">
        <f>VLOOKUP($A190,[1]Sheet_One!$B:$W,6,FALSE)</f>
        <v>227 MIDDLE TPKE E</v>
      </c>
      <c r="G190" s="3" t="str">
        <f>VLOOKUP($A190,[1]Sheet_One!$B:$W,7,FALSE)</f>
        <v>MANCHESTER</v>
      </c>
      <c r="H190" s="3" t="str">
        <f>VLOOKUP($A190,[1]Sheet_One!$B:$W,8,FALSE)</f>
        <v>CT</v>
      </c>
      <c r="I190" s="3" t="str">
        <f>VLOOKUP($A190,[1]Sheet_One!$B:$W,9,FALSE)</f>
        <v>06040</v>
      </c>
      <c r="J190" s="47">
        <f>IFERROR(VLOOKUP(A190,'[3]KPI Trend by Chain - 171 or 173'!$A:$E,5,FALSE),VLOOKUP(A190,'[4]KPI Trend by Chain - 171 '!$A:$E,5,FALSE))</f>
        <v>61.6</v>
      </c>
      <c r="K190" s="4">
        <f>IFERROR(VLOOKUP(A190,'Location Substitution table'!B:D,3,FALSE),"")</f>
        <v>260320</v>
      </c>
      <c r="L190" s="9" t="str">
        <f>IFERROR(VLOOKUP($A190,[1]Sheet_One!$B:$W,5,FALSE),"")</f>
        <v>F</v>
      </c>
      <c r="M190" s="9">
        <f>IFERROR(MATCH(L190,{"U","M","T","W","R","F","S"},0),"")</f>
        <v>6</v>
      </c>
      <c r="N190" s="26">
        <f>IFERROR(IF(COUNTIF('Holiday Dates'!$A:$A,DATE($M$1,N$1,1+7*$D190)-WEEKDAY(DATE($M$1,N$1,8-$M190)))&gt;=1,IF($D190&gt;=3,DATE($M$1,N$1,1+7*($D190-1)-WEEKDAY(DATE($M$1,N$1,8-$M190))),DATE($M$1,N$1,1+7*($D190+1)-WEEKDAY(DATE($M$1,N$1,8-$M190)))),DATE($M$1,N$1,1+7*$D190)-WEEKDAY(DATE($M$1,N$1,8-$M190))),"")</f>
        <v>45142</v>
      </c>
      <c r="O190" s="26">
        <f>IFERROR(IF(COUNTIF('Holiday Dates'!$A:$A,DATE($M$1,O$1,1+7*$D190)-WEEKDAY(DATE($M$1,O$1,8-$M190)))&gt;=1,IF($D190&gt;=3,DATE($M$1,O$1,1+7*($D190-1)-WEEKDAY(DATE($M$1,O$1,8-$M190))),DATE($M$1,O$1,1+7*($D190+1)-WEEKDAY(DATE($M$1,O$1,8-$M190)))),DATE($M$1,O$1,1+7*$D190)-WEEKDAY(DATE($M$1,O$1,8-$M190))),"")</f>
        <v>45170</v>
      </c>
      <c r="P190" s="26">
        <f>IFERROR(IF(COUNTIF('Holiday Dates'!$A:$A,DATE($M$1,P$1,1+7*$D190)-WEEKDAY(DATE($M$1,P$1,8-$M190)))&gt;=1,IF($D190&gt;=3,DATE($M$1,P$1,1+7*($D190-1)-WEEKDAY(DATE($M$1,P$1,8-$M190))),DATE($M$1,P$1,1+7*($D190+1)-WEEKDAY(DATE($M$1,P$1,8-$M190)))),DATE($M$1,P$1,1+7*$D190)-WEEKDAY(DATE($M$1,P$1,8-$M190))),"")</f>
        <v>45205</v>
      </c>
      <c r="Q190" s="26">
        <f>IFERROR(IF(COUNTIF('Holiday Dates'!$A:$A,DATE($M$1,Q$1,1+7*$D190)-WEEKDAY(DATE($M$1,Q$1,8-$M190)))&gt;=1,IF($D190&gt;=3,DATE($M$1,Q$1,1+7*($D190-1)-WEEKDAY(DATE($M$1,Q$1,8-$M190))),DATE($M$1,Q$1,1+7*($D190+1)-WEEKDAY(DATE($M$1,Q$1,8-$M190)))),DATE($M$1,Q$1,1+7*$D190)-WEEKDAY(DATE($M$1,Q$1,8-$M190))),"")</f>
        <v>45233</v>
      </c>
      <c r="R190" s="26">
        <f>IFERROR(IF(COUNTIF('Holiday Dates'!$A:$A,DATE($M$1,R$1,1+7*$D190)-WEEKDAY(DATE($M$1,R$1,8-$M190)))&gt;=1,IF($D190&gt;=3,DATE($M$1,R$1,1+7*($D190-1)-WEEKDAY(DATE($M$1,R$1,8-$M190))),DATE($M$1,R$1,1+7*($D190+1)-WEEKDAY(DATE($M$1,R$1,8-$M190)))),DATE($M$1,R$1,1+7*$D190)-WEEKDAY(DATE($M$1,R$1,8-$M190))),"")</f>
        <v>45261</v>
      </c>
      <c r="S190" s="30"/>
      <c r="T190" s="30">
        <f>IFERROR(IF(COUNTIF('Holiday Dates'!$A:$A,DATE($S$1,T$1,1+7*$D190)-WEEKDAY(DATE($S$1,T$1,8-$M190)))&gt;=1,IF($D190&gt;=3,DATE($S$1,T$1,1+7*($D190-1)-WEEKDAY(DATE($S$1,T$1,8-$M190))),DATE($S$1,T$1,1+7*($D190+1)-WEEKDAY(DATE($S$1,T$1,8-$M190)))),DATE($S$1,T$1,1+7*$D190)-WEEKDAY(DATE($S$1,T$1,8-$M190))),"")</f>
        <v>45296</v>
      </c>
      <c r="U190" s="30">
        <f>IFERROR(IF(COUNTIF('Holiday Dates'!$A:$A,DATE($S$1,U$1,1+7*$D190)-WEEKDAY(DATE($S$1,U$1,8-$M190)))&gt;=1,IF($D190&gt;=3,DATE($S$1,U$1,1+7*($D190-1)-WEEKDAY(DATE($S$1,U$1,8-$M190))),DATE($S$1,U$1,1+7*($D190+1)-WEEKDAY(DATE($S$1,U$1,8-$M190)))),DATE($S$1,U$1,1+7*$D190)-WEEKDAY(DATE($S$1,U$1,8-$M190))),"")</f>
        <v>45324</v>
      </c>
      <c r="V190" s="30">
        <f>IFERROR(IF(COUNTIF('Holiday Dates'!$A:$A,DATE($S$1,V$1,1+7*$D190)-WEEKDAY(DATE($S$1,V$1,8-$M190)))&gt;=1,IF($D190&gt;=3,DATE($S$1,V$1,1+7*($D190-1)-WEEKDAY(DATE($S$1,V$1,8-$M190))),DATE($S$1,V$1,1+7*($D190+1)-WEEKDAY(DATE($S$1,V$1,8-$M190)))),DATE($S$1,V$1,1+7*$D190)-WEEKDAY(DATE($S$1,V$1,8-$M190))),"")</f>
        <v>45352</v>
      </c>
      <c r="W190" s="30">
        <v>45037</v>
      </c>
      <c r="X190" s="30">
        <f>IFERROR(IF(COUNTIF('Holiday Dates'!$A:$A,DATE($S$1,X$1,1+7*$D190)-WEEKDAY(DATE($S$1,X$1,8-$M190)))&gt;=1,IF($D190&gt;=3,DATE($S$1,X$1,1+7*($D190-1)-WEEKDAY(DATE($S$1,X$1,8-$M190))),DATE($S$1,X$1,1+7*($D190+1)-WEEKDAY(DATE($S$1,X$1,8-$M190)))),DATE($S$1,X$1,1+7*$D190)-WEEKDAY(DATE($S$1,X$1,8-$M190))),"")</f>
        <v>45415</v>
      </c>
      <c r="Y190" s="30">
        <f>IFERROR(IF(COUNTIF('Holiday Dates'!$A:$A,DATE($S$1,Y$1,1+7*$D190)-WEEKDAY(DATE($S$1,Y$1,8-$M190)))&gt;=1,IF($D190&gt;=3,DATE($S$1,Y$1,1+7*($D190-1)-WEEKDAY(DATE($S$1,Y$1,8-$M190))),DATE($S$1,Y$1,1+7*($D190+1)-WEEKDAY(DATE($S$1,Y$1,8-$M190)))),DATE($S$1,Y$1,1+7*$D190)-WEEKDAY(DATE($S$1,Y$1,8-$M190))),"")</f>
        <v>45450</v>
      </c>
      <c r="Z190" s="30">
        <f>IFERROR(IF(COUNTIF('Holiday Dates'!$A:$A,DATE($S$1,Z$1,1+7*$D190)-WEEKDAY(DATE($S$1,Z$1,8-$M190)))&gt;=1,IF($D190&gt;=3,DATE($S$1,Z$1,1+7*($D190-1)-WEEKDAY(DATE($S$1,Z$1,8-$M190))),DATE($S$1,Z$1,1+7*($D190+1)-WEEKDAY(DATE($S$1,Z$1,8-$M190)))),DATE($S$1,Z$1,1+7*$D190)-WEEKDAY(DATE($S$1,Z$1,8-$M190))),"")</f>
        <v>45478</v>
      </c>
    </row>
    <row r="191" spans="1:26" ht="15" customHeight="1" x14ac:dyDescent="0.25">
      <c r="A191" s="3">
        <v>770188</v>
      </c>
      <c r="B191" s="1" t="s">
        <v>719</v>
      </c>
      <c r="C191" s="1" t="str">
        <f>VLOOKUP($A191,[1]Sheet_One!$B:$W,7,FALSE)</f>
        <v>MANCHESTER</v>
      </c>
      <c r="D191" s="10">
        <f>IFERROR(VLOOKUP(A191,[2]Sheet1!$A:$AA,27,FALSE),"")</f>
        <v>4</v>
      </c>
      <c r="E191" s="1"/>
      <c r="F191" s="3" t="str">
        <f>VLOOKUP($A191,[1]Sheet_One!$B:$W,6,FALSE)</f>
        <v>163 BROAD ST</v>
      </c>
      <c r="G191" s="3" t="str">
        <f>VLOOKUP($A191,[1]Sheet_One!$B:$W,7,FALSE)</f>
        <v>MANCHESTER</v>
      </c>
      <c r="H191" s="3" t="str">
        <f>VLOOKUP($A191,[1]Sheet_One!$B:$W,8,FALSE)</f>
        <v>CT</v>
      </c>
      <c r="I191" s="3" t="str">
        <f>VLOOKUP($A191,[1]Sheet_One!$B:$W,9,FALSE)</f>
        <v>06042</v>
      </c>
      <c r="J191" s="47">
        <f>IFERROR(VLOOKUP(A191,'[3]KPI Trend by Chain - 171 or 173'!$A:$E,5,FALSE),VLOOKUP(A191,'[4]KPI Trend by Chain - 171 '!$A:$E,5,FALSE))</f>
        <v>80</v>
      </c>
      <c r="K191" s="4" t="str">
        <f>IFERROR(VLOOKUP(A191,'Location Substitution table'!B:D,3,FALSE),"")</f>
        <v/>
      </c>
      <c r="L191" s="9" t="str">
        <f>IFERROR(VLOOKUP($A191,[1]Sheet_One!$B:$W,5,FALSE),"")</f>
        <v>W</v>
      </c>
      <c r="M191" s="9">
        <f>IFERROR(MATCH(L191,{"U","M","T","W","R","F","S"},0),"")</f>
        <v>4</v>
      </c>
      <c r="N191" s="26">
        <f>IFERROR(IF(COUNTIF('Holiday Dates'!$A:$A,DATE($M$1,N$1,1+7*$D191)-WEEKDAY(DATE($M$1,N$1,8-$M191)))&gt;=1,IF($D191&gt;=3,DATE($M$1,N$1,1+7*($D191-1)-WEEKDAY(DATE($M$1,N$1,8-$M191))),DATE($M$1,N$1,1+7*($D191+1)-WEEKDAY(DATE($M$1,N$1,8-$M191)))),DATE($M$1,N$1,1+7*$D191)-WEEKDAY(DATE($M$1,N$1,8-$M191))),"")</f>
        <v>45161</v>
      </c>
      <c r="O191" s="26">
        <f>IFERROR(IF(COUNTIF('Holiday Dates'!$A:$A,DATE($M$1,O$1,1+7*$D191)-WEEKDAY(DATE($M$1,O$1,8-$M191)))&gt;=1,IF($D191&gt;=3,DATE($M$1,O$1,1+7*($D191-1)-WEEKDAY(DATE($M$1,O$1,8-$M191))),DATE($M$1,O$1,1+7*($D191+1)-WEEKDAY(DATE($M$1,O$1,8-$M191)))),DATE($M$1,O$1,1+7*$D191)-WEEKDAY(DATE($M$1,O$1,8-$M191))),"")</f>
        <v>45196</v>
      </c>
      <c r="P191" s="26">
        <f>IFERROR(IF(COUNTIF('Holiday Dates'!$A:$A,DATE($M$1,P$1,1+7*$D191)-WEEKDAY(DATE($M$1,P$1,8-$M191)))&gt;=1,IF($D191&gt;=3,DATE($M$1,P$1,1+7*($D191-1)-WEEKDAY(DATE($M$1,P$1,8-$M191))),DATE($M$1,P$1,1+7*($D191+1)-WEEKDAY(DATE($M$1,P$1,8-$M191)))),DATE($M$1,P$1,1+7*$D191)-WEEKDAY(DATE($M$1,P$1,8-$M191))),"")</f>
        <v>45224</v>
      </c>
      <c r="Q191" s="26">
        <f>IFERROR(IF(COUNTIF('Holiday Dates'!$A:$A,DATE($M$1,Q$1,1+7*$D191)-WEEKDAY(DATE($M$1,Q$1,8-$M191)))&gt;=1,IF($D191&gt;=3,DATE($M$1,Q$1,1+7*($D191-1)-WEEKDAY(DATE($M$1,Q$1,8-$M191))),DATE($M$1,Q$1,1+7*($D191+1)-WEEKDAY(DATE($M$1,Q$1,8-$M191)))),DATE($M$1,Q$1,1+7*$D191)-WEEKDAY(DATE($M$1,Q$1,8-$M191))),"")</f>
        <v>45245</v>
      </c>
      <c r="R191" s="26">
        <f>IFERROR(IF(COUNTIF('Holiday Dates'!$A:$A,DATE($M$1,R$1,1+7*$D191)-WEEKDAY(DATE($M$1,R$1,8-$M191)))&gt;=1,IF($D191&gt;=3,DATE($M$1,R$1,1+7*($D191-1)-WEEKDAY(DATE($M$1,R$1,8-$M191))),DATE($M$1,R$1,1+7*($D191+1)-WEEKDAY(DATE($M$1,R$1,8-$M191)))),DATE($M$1,R$1,1+7*$D191)-WEEKDAY(DATE($M$1,R$1,8-$M191))),"")</f>
        <v>45280</v>
      </c>
      <c r="S191" s="30"/>
      <c r="T191" s="30">
        <f>IFERROR(IF(COUNTIF('Holiday Dates'!$A:$A,DATE($S$1,T$1,1+7*$D191)-WEEKDAY(DATE($S$1,T$1,8-$M191)))&gt;=1,IF($D191&gt;=3,DATE($S$1,T$1,1+7*($D191-1)-WEEKDAY(DATE($S$1,T$1,8-$M191))),DATE($S$1,T$1,1+7*($D191+1)-WEEKDAY(DATE($S$1,T$1,8-$M191)))),DATE($S$1,T$1,1+7*$D191)-WEEKDAY(DATE($S$1,T$1,8-$M191))),"")</f>
        <v>45315</v>
      </c>
      <c r="U191" s="30">
        <f>IFERROR(IF(COUNTIF('Holiday Dates'!$A:$A,DATE($S$1,U$1,1+7*$D191)-WEEKDAY(DATE($S$1,U$1,8-$M191)))&gt;=1,IF($D191&gt;=3,DATE($S$1,U$1,1+7*($D191-1)-WEEKDAY(DATE($S$1,U$1,8-$M191))),DATE($S$1,U$1,1+7*($D191+1)-WEEKDAY(DATE($S$1,U$1,8-$M191)))),DATE($S$1,U$1,1+7*$D191)-WEEKDAY(DATE($S$1,U$1,8-$M191))),"")</f>
        <v>45350</v>
      </c>
      <c r="V191" s="30">
        <f>IFERROR(IF(COUNTIF('Holiday Dates'!$A:$A,DATE($S$1,V$1,1+7*$D191)-WEEKDAY(DATE($S$1,V$1,8-$M191)))&gt;=1,IF($D191&gt;=3,DATE($S$1,V$1,1+7*($D191-1)-WEEKDAY(DATE($S$1,V$1,8-$M191))),DATE($S$1,V$1,1+7*($D191+1)-WEEKDAY(DATE($S$1,V$1,8-$M191)))),DATE($S$1,V$1,1+7*$D191)-WEEKDAY(DATE($S$1,V$1,8-$M191))),"")</f>
        <v>45378</v>
      </c>
      <c r="W191" s="30">
        <f>IFERROR(IF(COUNTIF('Holiday Dates'!$A:$A,DATE($S$1,W$1,1+7*$D191)-WEEKDAY(DATE($S$1,W$1,8-$M191)))&gt;=1,IF($D191&gt;=3,DATE($S$1,W$1,1+7*($D191-1)-WEEKDAY(DATE($S$1,W$1,8-$M191))),DATE($S$1,W$1,1+7*($D191+1)-WEEKDAY(DATE($S$1,W$1,8-$M191)))),DATE($S$1,W$1,1+7*$D191)-WEEKDAY(DATE($S$1,W$1,8-$M191))),"")</f>
        <v>45406</v>
      </c>
      <c r="X191" s="30">
        <f>IFERROR(IF(COUNTIF('Holiday Dates'!$A:$A,DATE($S$1,X$1,1+7*$D191)-WEEKDAY(DATE($S$1,X$1,8-$M191)))&gt;=1,IF($D191&gt;=3,DATE($S$1,X$1,1+7*($D191-1)-WEEKDAY(DATE($S$1,X$1,8-$M191))),DATE($S$1,X$1,1+7*($D191+1)-WEEKDAY(DATE($S$1,X$1,8-$M191)))),DATE($S$1,X$1,1+7*$D191)-WEEKDAY(DATE($S$1,X$1,8-$M191))),"")</f>
        <v>45434</v>
      </c>
      <c r="Y191" s="30">
        <f>IFERROR(IF(COUNTIF('Holiday Dates'!$A:$A,DATE($S$1,Y$1,1+7*$D191)-WEEKDAY(DATE($S$1,Y$1,8-$M191)))&gt;=1,IF($D191&gt;=3,DATE($S$1,Y$1,1+7*($D191-1)-WEEKDAY(DATE($S$1,Y$1,8-$M191))),DATE($S$1,Y$1,1+7*($D191+1)-WEEKDAY(DATE($S$1,Y$1,8-$M191)))),DATE($S$1,Y$1,1+7*$D191)-WEEKDAY(DATE($S$1,Y$1,8-$M191))),"")</f>
        <v>45469</v>
      </c>
      <c r="Z191" s="30">
        <f>IFERROR(IF(COUNTIF('Holiday Dates'!$A:$A,DATE($S$1,Z$1,1+7*$D191)-WEEKDAY(DATE($S$1,Z$1,8-$M191)))&gt;=1,IF($D191&gt;=3,DATE($S$1,Z$1,1+7*($D191-1)-WEEKDAY(DATE($S$1,Z$1,8-$M191))),DATE($S$1,Z$1,1+7*($D191+1)-WEEKDAY(DATE($S$1,Z$1,8-$M191)))),DATE($S$1,Z$1,1+7*$D191)-WEEKDAY(DATE($S$1,Z$1,8-$M191))),"")</f>
        <v>45497</v>
      </c>
    </row>
    <row r="192" spans="1:26" ht="15" customHeight="1" x14ac:dyDescent="0.25">
      <c r="A192" s="3">
        <v>770189</v>
      </c>
      <c r="B192" s="1" t="s">
        <v>720</v>
      </c>
      <c r="C192" s="1" t="str">
        <f>VLOOKUP($A192,[1]Sheet_One!$B:$W,7,FALSE)</f>
        <v>MANCHESTER</v>
      </c>
      <c r="D192" s="10">
        <f>IFERROR(VLOOKUP(A192,[2]Sheet1!$A:$AA,27,FALSE),"")</f>
        <v>3</v>
      </c>
      <c r="E192" s="1"/>
      <c r="F192" s="3" t="str">
        <f>VLOOKUP($A192,[1]Sheet_One!$B:$W,6,FALSE)</f>
        <v>134 MIDDLE TPKE E</v>
      </c>
      <c r="G192" s="3" t="str">
        <f>VLOOKUP($A192,[1]Sheet_One!$B:$W,7,FALSE)</f>
        <v>MANCHESTER</v>
      </c>
      <c r="H192" s="3" t="str">
        <f>VLOOKUP($A192,[1]Sheet_One!$B:$W,8,FALSE)</f>
        <v>CT</v>
      </c>
      <c r="I192" s="3" t="str">
        <f>VLOOKUP($A192,[1]Sheet_One!$B:$W,9,FALSE)</f>
        <v>06040</v>
      </c>
      <c r="J192" s="47">
        <f>IFERROR(VLOOKUP(A192,'[3]KPI Trend by Chain - 171 or 173'!$A:$E,5,FALSE),VLOOKUP(A192,'[4]KPI Trend by Chain - 171 '!$A:$E,5,FALSE))</f>
        <v>28.375</v>
      </c>
      <c r="K192" s="4" t="str">
        <f>IFERROR(VLOOKUP(A192,'Location Substitution table'!B:D,3,FALSE),"")</f>
        <v/>
      </c>
      <c r="L192" s="9" t="str">
        <f>IFERROR(VLOOKUP($A192,[1]Sheet_One!$B:$W,5,FALSE),"")</f>
        <v>F</v>
      </c>
      <c r="M192" s="9">
        <f>IFERROR(MATCH(L192,{"U","M","T","W","R","F","S"},0),"")</f>
        <v>6</v>
      </c>
      <c r="N192" s="26">
        <f>IFERROR(IF(COUNTIF('Holiday Dates'!$A:$A,DATE($M$1,N$1,1+7*$D192)-WEEKDAY(DATE($M$1,N$1,8-$M192)))&gt;=1,IF($D192&gt;=3,DATE($M$1,N$1,1+7*($D192-1)-WEEKDAY(DATE($M$1,N$1,8-$M192))),DATE($M$1,N$1,1+7*($D192+1)-WEEKDAY(DATE($M$1,N$1,8-$M192)))),DATE($M$1,N$1,1+7*$D192)-WEEKDAY(DATE($M$1,N$1,8-$M192))),"")</f>
        <v>45156</v>
      </c>
      <c r="O192" s="26">
        <f>IFERROR(IF(COUNTIF('Holiday Dates'!$A:$A,DATE($M$1,O$1,1+7*$D192)-WEEKDAY(DATE($M$1,O$1,8-$M192)))&gt;=1,IF($D192&gt;=3,DATE($M$1,O$1,1+7*($D192-1)-WEEKDAY(DATE($M$1,O$1,8-$M192))),DATE($M$1,O$1,1+7*($D192+1)-WEEKDAY(DATE($M$1,O$1,8-$M192)))),DATE($M$1,O$1,1+7*$D192)-WEEKDAY(DATE($M$1,O$1,8-$M192))),"")</f>
        <v>45177</v>
      </c>
      <c r="P192" s="26">
        <f>IFERROR(IF(COUNTIF('Holiday Dates'!$A:$A,DATE($M$1,P$1,1+7*$D192)-WEEKDAY(DATE($M$1,P$1,8-$M192)))&gt;=1,IF($D192&gt;=3,DATE($M$1,P$1,1+7*($D192-1)-WEEKDAY(DATE($M$1,P$1,8-$M192))),DATE($M$1,P$1,1+7*($D192+1)-WEEKDAY(DATE($M$1,P$1,8-$M192)))),DATE($M$1,P$1,1+7*$D192)-WEEKDAY(DATE($M$1,P$1,8-$M192))),"")</f>
        <v>45219</v>
      </c>
      <c r="Q192" s="26">
        <f>IFERROR(IF(COUNTIF('Holiday Dates'!$A:$A,DATE($M$1,Q$1,1+7*$D192)-WEEKDAY(DATE($M$1,Q$1,8-$M192)))&gt;=1,IF($D192&gt;=3,DATE($M$1,Q$1,1+7*($D192-1)-WEEKDAY(DATE($M$1,Q$1,8-$M192))),DATE($M$1,Q$1,1+7*($D192+1)-WEEKDAY(DATE($M$1,Q$1,8-$M192)))),DATE($M$1,Q$1,1+7*$D192)-WEEKDAY(DATE($M$1,Q$1,8-$M192))),"")</f>
        <v>45247</v>
      </c>
      <c r="R192" s="26">
        <f>IFERROR(IF(COUNTIF('Holiday Dates'!$A:$A,DATE($M$1,R$1,1+7*$D192)-WEEKDAY(DATE($M$1,R$1,8-$M192)))&gt;=1,IF($D192&gt;=3,DATE($M$1,R$1,1+7*($D192-1)-WEEKDAY(DATE($M$1,R$1,8-$M192))),DATE($M$1,R$1,1+7*($D192+1)-WEEKDAY(DATE($M$1,R$1,8-$M192)))),DATE($M$1,R$1,1+7*$D192)-WEEKDAY(DATE($M$1,R$1,8-$M192))),"")</f>
        <v>45275</v>
      </c>
      <c r="S192" s="30"/>
      <c r="T192" s="30">
        <f>IFERROR(IF(COUNTIF('Holiday Dates'!$A:$A,DATE($S$1,T$1,1+7*$D192)-WEEKDAY(DATE($S$1,T$1,8-$M192)))&gt;=1,IF($D192&gt;=3,DATE($S$1,T$1,1+7*($D192-1)-WEEKDAY(DATE($S$1,T$1,8-$M192))),DATE($S$1,T$1,1+7*($D192+1)-WEEKDAY(DATE($S$1,T$1,8-$M192)))),DATE($S$1,T$1,1+7*$D192)-WEEKDAY(DATE($S$1,T$1,8-$M192))),"")</f>
        <v>45310</v>
      </c>
      <c r="U192" s="30">
        <f>IFERROR(IF(COUNTIF('Holiday Dates'!$A:$A,DATE($S$1,U$1,1+7*$D192)-WEEKDAY(DATE($S$1,U$1,8-$M192)))&gt;=1,IF($D192&gt;=3,DATE($S$1,U$1,1+7*($D192-1)-WEEKDAY(DATE($S$1,U$1,8-$M192))),DATE($S$1,U$1,1+7*($D192+1)-WEEKDAY(DATE($S$1,U$1,8-$M192)))),DATE($S$1,U$1,1+7*$D192)-WEEKDAY(DATE($S$1,U$1,8-$M192))),"")</f>
        <v>45338</v>
      </c>
      <c r="V192" s="30">
        <f>IFERROR(IF(COUNTIF('Holiday Dates'!$A:$A,DATE($S$1,V$1,1+7*$D192)-WEEKDAY(DATE($S$1,V$1,8-$M192)))&gt;=1,IF($D192&gt;=3,DATE($S$1,V$1,1+7*($D192-1)-WEEKDAY(DATE($S$1,V$1,8-$M192))),DATE($S$1,V$1,1+7*($D192+1)-WEEKDAY(DATE($S$1,V$1,8-$M192)))),DATE($S$1,V$1,1+7*$D192)-WEEKDAY(DATE($S$1,V$1,8-$M192))),"")</f>
        <v>45366</v>
      </c>
      <c r="W192" s="30">
        <f>IFERROR(IF(COUNTIF('Holiday Dates'!$A:$A,DATE($S$1,W$1,1+7*$D192)-WEEKDAY(DATE($S$1,W$1,8-$M192)))&gt;=1,IF($D192&gt;=3,DATE($S$1,W$1,1+7*($D192-1)-WEEKDAY(DATE($S$1,W$1,8-$M192))),DATE($S$1,W$1,1+7*($D192+1)-WEEKDAY(DATE($S$1,W$1,8-$M192)))),DATE($S$1,W$1,1+7*$D192)-WEEKDAY(DATE($S$1,W$1,8-$M192))),"")</f>
        <v>45401</v>
      </c>
      <c r="X192" s="30">
        <f>IFERROR(IF(COUNTIF('Holiday Dates'!$A:$A,DATE($S$1,X$1,1+7*$D192)-WEEKDAY(DATE($S$1,X$1,8-$M192)))&gt;=1,IF($D192&gt;=3,DATE($S$1,X$1,1+7*($D192-1)-WEEKDAY(DATE($S$1,X$1,8-$M192))),DATE($S$1,X$1,1+7*($D192+1)-WEEKDAY(DATE($S$1,X$1,8-$M192)))),DATE($S$1,X$1,1+7*$D192)-WEEKDAY(DATE($S$1,X$1,8-$M192))),"")</f>
        <v>45429</v>
      </c>
      <c r="Y192" s="30">
        <f>IFERROR(IF(COUNTIF('Holiday Dates'!$A:$A,DATE($S$1,Y$1,1+7*$D192)-WEEKDAY(DATE($S$1,Y$1,8-$M192)))&gt;=1,IF($D192&gt;=3,DATE($S$1,Y$1,1+7*($D192-1)-WEEKDAY(DATE($S$1,Y$1,8-$M192))),DATE($S$1,Y$1,1+7*($D192+1)-WEEKDAY(DATE($S$1,Y$1,8-$M192)))),DATE($S$1,Y$1,1+7*$D192)-WEEKDAY(DATE($S$1,Y$1,8-$M192))),"")</f>
        <v>45464</v>
      </c>
      <c r="Z192" s="30">
        <f>IFERROR(IF(COUNTIF('Holiday Dates'!$A:$A,DATE($S$1,Z$1,1+7*$D192)-WEEKDAY(DATE($S$1,Z$1,8-$M192)))&gt;=1,IF($D192&gt;=3,DATE($S$1,Z$1,1+7*($D192-1)-WEEKDAY(DATE($S$1,Z$1,8-$M192))),DATE($S$1,Z$1,1+7*($D192+1)-WEEKDAY(DATE($S$1,Z$1,8-$M192)))),DATE($S$1,Z$1,1+7*$D192)-WEEKDAY(DATE($S$1,Z$1,8-$M192))),"")</f>
        <v>45492</v>
      </c>
    </row>
    <row r="193" spans="1:26" ht="15" customHeight="1" x14ac:dyDescent="0.25">
      <c r="A193" s="3">
        <v>770190</v>
      </c>
      <c r="B193" s="1" t="s">
        <v>1669</v>
      </c>
      <c r="C193" s="1" t="str">
        <f>VLOOKUP($A193,[1]Sheet_One!$B:$W,7,FALSE)</f>
        <v>MANCHESTER</v>
      </c>
      <c r="D193" s="10">
        <v>1</v>
      </c>
      <c r="E193" s="1"/>
      <c r="F193" s="3" t="str">
        <f>VLOOKUP($A193,[1]Sheet_One!$B:$W,6,FALSE)</f>
        <v>126 OLCOTT STREET</v>
      </c>
      <c r="G193" s="3" t="str">
        <f>VLOOKUP($A193,[1]Sheet_One!$B:$W,7,FALSE)</f>
        <v>MANCHESTER</v>
      </c>
      <c r="H193" s="3" t="str">
        <f>VLOOKUP($A193,[1]Sheet_One!$B:$W,8,FALSE)</f>
        <v>CT</v>
      </c>
      <c r="I193" s="3" t="str">
        <f>VLOOKUP($A193,[1]Sheet_One!$B:$W,9,FALSE)</f>
        <v>06040</v>
      </c>
      <c r="J193" s="47">
        <f>IFERROR(VLOOKUP(A193,'[3]KPI Trend by Chain - 171 or 173'!$A:$E,5,FALSE),VLOOKUP(A193,'[4]KPI Trend by Chain - 171 '!$A:$E,5,FALSE))</f>
        <v>25</v>
      </c>
      <c r="K193" s="4" t="str">
        <f>IFERROR(VLOOKUP(A193,'Location Substitution table'!B:D,3,FALSE),"")</f>
        <v/>
      </c>
      <c r="L193" s="9" t="str">
        <f>IFERROR(VLOOKUP($A193,[1]Sheet_One!$B:$W,5,FALSE),"")</f>
        <v>F</v>
      </c>
      <c r="M193" s="9">
        <f>IFERROR(MATCH(L193,{"U","M","T","W","R","F","S"},0),"")</f>
        <v>6</v>
      </c>
      <c r="N193" s="26">
        <f>IFERROR(IF(COUNTIF('Holiday Dates'!$A:$A,DATE($M$1,N$1,1+7*$D193)-WEEKDAY(DATE($M$1,N$1,8-$M193)))&gt;=1,IF($D193&gt;=3,DATE($M$1,N$1,1+7*($D193-1)-WEEKDAY(DATE($M$1,N$1,8-$M193))),DATE($M$1,N$1,1+7*($D193+1)-WEEKDAY(DATE($M$1,N$1,8-$M193)))),DATE($M$1,N$1,1+7*$D193)-WEEKDAY(DATE($M$1,N$1,8-$M193))),"")</f>
        <v>45142</v>
      </c>
      <c r="O193" s="26">
        <f>IFERROR(IF(COUNTIF('Holiday Dates'!$A:$A,DATE($M$1,O$1,1+7*$D193)-WEEKDAY(DATE($M$1,O$1,8-$M193)))&gt;=1,IF($D193&gt;=3,DATE($M$1,O$1,1+7*($D193-1)-WEEKDAY(DATE($M$1,O$1,8-$M193))),DATE($M$1,O$1,1+7*($D193+1)-WEEKDAY(DATE($M$1,O$1,8-$M193)))),DATE($M$1,O$1,1+7*$D193)-WEEKDAY(DATE($M$1,O$1,8-$M193))),"")</f>
        <v>45170</v>
      </c>
      <c r="P193" s="26">
        <f>IFERROR(IF(COUNTIF('Holiday Dates'!$A:$A,DATE($M$1,P$1,1+7*$D193)-WEEKDAY(DATE($M$1,P$1,8-$M193)))&gt;=1,IF($D193&gt;=3,DATE($M$1,P$1,1+7*($D193-1)-WEEKDAY(DATE($M$1,P$1,8-$M193))),DATE($M$1,P$1,1+7*($D193+1)-WEEKDAY(DATE($M$1,P$1,8-$M193)))),DATE($M$1,P$1,1+7*$D193)-WEEKDAY(DATE($M$1,P$1,8-$M193))),"")</f>
        <v>45205</v>
      </c>
      <c r="Q193" s="26">
        <f>IFERROR(IF(COUNTIF('Holiday Dates'!$A:$A,DATE($M$1,Q$1,1+7*$D193)-WEEKDAY(DATE($M$1,Q$1,8-$M193)))&gt;=1,IF($D193&gt;=3,DATE($M$1,Q$1,1+7*($D193-1)-WEEKDAY(DATE($M$1,Q$1,8-$M193))),DATE($M$1,Q$1,1+7*($D193+1)-WEEKDAY(DATE($M$1,Q$1,8-$M193)))),DATE($M$1,Q$1,1+7*$D193)-WEEKDAY(DATE($M$1,Q$1,8-$M193))),"")</f>
        <v>45233</v>
      </c>
      <c r="R193" s="26">
        <f>IFERROR(IF(COUNTIF('Holiday Dates'!$A:$A,DATE($M$1,R$1,1+7*$D193)-WEEKDAY(DATE($M$1,R$1,8-$M193)))&gt;=1,IF($D193&gt;=3,DATE($M$1,R$1,1+7*($D193-1)-WEEKDAY(DATE($M$1,R$1,8-$M193))),DATE($M$1,R$1,1+7*($D193+1)-WEEKDAY(DATE($M$1,R$1,8-$M193)))),DATE($M$1,R$1,1+7*$D193)-WEEKDAY(DATE($M$1,R$1,8-$M193))),"")</f>
        <v>45261</v>
      </c>
      <c r="S193" s="30"/>
      <c r="T193" s="30">
        <f>IFERROR(IF(COUNTIF('Holiday Dates'!$A:$A,DATE($S$1,T$1,1+7*$D193)-WEEKDAY(DATE($S$1,T$1,8-$M193)))&gt;=1,IF($D193&gt;=3,DATE($S$1,T$1,1+7*($D193-1)-WEEKDAY(DATE($S$1,T$1,8-$M193))),DATE($S$1,T$1,1+7*($D193+1)-WEEKDAY(DATE($S$1,T$1,8-$M193)))),DATE($S$1,T$1,1+7*$D193)-WEEKDAY(DATE($S$1,T$1,8-$M193))),"")</f>
        <v>45296</v>
      </c>
      <c r="U193" s="30">
        <f>IFERROR(IF(COUNTIF('Holiday Dates'!$A:$A,DATE($S$1,U$1,1+7*$D193)-WEEKDAY(DATE($S$1,U$1,8-$M193)))&gt;=1,IF($D193&gt;=3,DATE($S$1,U$1,1+7*($D193-1)-WEEKDAY(DATE($S$1,U$1,8-$M193))),DATE($S$1,U$1,1+7*($D193+1)-WEEKDAY(DATE($S$1,U$1,8-$M193)))),DATE($S$1,U$1,1+7*$D193)-WEEKDAY(DATE($S$1,U$1,8-$M193))),"")</f>
        <v>45324</v>
      </c>
      <c r="V193" s="30">
        <f>IFERROR(IF(COUNTIF('Holiday Dates'!$A:$A,DATE($S$1,V$1,1+7*$D193)-WEEKDAY(DATE($S$1,V$1,8-$M193)))&gt;=1,IF($D193&gt;=3,DATE($S$1,V$1,1+7*($D193-1)-WEEKDAY(DATE($S$1,V$1,8-$M193))),DATE($S$1,V$1,1+7*($D193+1)-WEEKDAY(DATE($S$1,V$1,8-$M193)))),DATE($S$1,V$1,1+7*$D193)-WEEKDAY(DATE($S$1,V$1,8-$M193))),"")</f>
        <v>45352</v>
      </c>
      <c r="W193" s="30">
        <v>45037</v>
      </c>
      <c r="X193" s="30">
        <f>IFERROR(IF(COUNTIF('Holiday Dates'!$A:$A,DATE($S$1,X$1,1+7*$D193)-WEEKDAY(DATE($S$1,X$1,8-$M193)))&gt;=1,IF($D193&gt;=3,DATE($S$1,X$1,1+7*($D193-1)-WEEKDAY(DATE($S$1,X$1,8-$M193))),DATE($S$1,X$1,1+7*($D193+1)-WEEKDAY(DATE($S$1,X$1,8-$M193)))),DATE($S$1,X$1,1+7*$D193)-WEEKDAY(DATE($S$1,X$1,8-$M193))),"")</f>
        <v>45415</v>
      </c>
      <c r="Y193" s="30">
        <f>IFERROR(IF(COUNTIF('Holiday Dates'!$A:$A,DATE($S$1,Y$1,1+7*$D193)-WEEKDAY(DATE($S$1,Y$1,8-$M193)))&gt;=1,IF($D193&gt;=3,DATE($S$1,Y$1,1+7*($D193-1)-WEEKDAY(DATE($S$1,Y$1,8-$M193))),DATE($S$1,Y$1,1+7*($D193+1)-WEEKDAY(DATE($S$1,Y$1,8-$M193)))),DATE($S$1,Y$1,1+7*$D193)-WEEKDAY(DATE($S$1,Y$1,8-$M193))),"")</f>
        <v>45450</v>
      </c>
      <c r="Z193" s="30">
        <f>IFERROR(IF(COUNTIF('Holiday Dates'!$A:$A,DATE($S$1,Z$1,1+7*$D193)-WEEKDAY(DATE($S$1,Z$1,8-$M193)))&gt;=1,IF($D193&gt;=3,DATE($S$1,Z$1,1+7*($D193-1)-WEEKDAY(DATE($S$1,Z$1,8-$M193))),DATE($S$1,Z$1,1+7*($D193+1)-WEEKDAY(DATE($S$1,Z$1,8-$M193)))),DATE($S$1,Z$1,1+7*$D193)-WEEKDAY(DATE($S$1,Z$1,8-$M193))),"")</f>
        <v>45478</v>
      </c>
    </row>
    <row r="194" spans="1:26" ht="15" customHeight="1" x14ac:dyDescent="0.25">
      <c r="A194" s="3">
        <v>770191</v>
      </c>
      <c r="B194" s="1" t="s">
        <v>721</v>
      </c>
      <c r="C194" s="1" t="str">
        <f>VLOOKUP($A194,[1]Sheet_One!$B:$W,7,FALSE)</f>
        <v>MANSFIELD CENT</v>
      </c>
      <c r="D194" s="10">
        <f>IFERROR(VLOOKUP(A194,[2]Sheet1!$A:$AA,27,FALSE),"")</f>
        <v>4</v>
      </c>
      <c r="E194" s="1"/>
      <c r="F194" s="3" t="str">
        <f>VLOOKUP($A194,[1]Sheet_One!$B:$W,6,FALSE)</f>
        <v>306 STAFFORD RD</v>
      </c>
      <c r="G194" s="3" t="str">
        <f>VLOOKUP($A194,[1]Sheet_One!$B:$W,7,FALSE)</f>
        <v>MANSFIELD CENT</v>
      </c>
      <c r="H194" s="3" t="str">
        <f>VLOOKUP($A194,[1]Sheet_One!$B:$W,8,FALSE)</f>
        <v>CT</v>
      </c>
      <c r="I194" s="3" t="str">
        <f>VLOOKUP($A194,[1]Sheet_One!$B:$W,9,FALSE)</f>
        <v>06250</v>
      </c>
      <c r="J194" s="47">
        <f>IFERROR(VLOOKUP(A194,'[3]KPI Trend by Chain - 171 or 173'!$A:$E,5,FALSE),VLOOKUP(A194,'[4]KPI Trend by Chain - 171 '!$A:$E,5,FALSE))</f>
        <v>16.1666666666667</v>
      </c>
      <c r="K194" s="4" t="str">
        <f>IFERROR(VLOOKUP(A194,'Location Substitution table'!B:D,3,FALSE),"")</f>
        <v/>
      </c>
      <c r="L194" s="9" t="str">
        <f>IFERROR(VLOOKUP($A194,[1]Sheet_One!$B:$W,5,FALSE),"")</f>
        <v>F</v>
      </c>
      <c r="M194" s="9">
        <f>IFERROR(MATCH(L194,{"U","M","T","W","R","F","S"},0),"")</f>
        <v>6</v>
      </c>
      <c r="N194" s="26">
        <f>IFERROR(IF(COUNTIF('Holiday Dates'!$A:$A,DATE($M$1,N$1,1+7*$D194)-WEEKDAY(DATE($M$1,N$1,8-$M194)))&gt;=1,IF($D194&gt;=3,DATE($M$1,N$1,1+7*($D194-1)-WEEKDAY(DATE($M$1,N$1,8-$M194))),DATE($M$1,N$1,1+7*($D194+1)-WEEKDAY(DATE($M$1,N$1,8-$M194)))),DATE($M$1,N$1,1+7*$D194)-WEEKDAY(DATE($M$1,N$1,8-$M194))),"")</f>
        <v>45163</v>
      </c>
      <c r="O194" s="26">
        <f>IFERROR(IF(COUNTIF('Holiday Dates'!$A:$A,DATE($M$1,O$1,1+7*$D194)-WEEKDAY(DATE($M$1,O$1,8-$M194)))&gt;=1,IF($D194&gt;=3,DATE($M$1,O$1,1+7*($D194-1)-WEEKDAY(DATE($M$1,O$1,8-$M194))),DATE($M$1,O$1,1+7*($D194+1)-WEEKDAY(DATE($M$1,O$1,8-$M194)))),DATE($M$1,O$1,1+7*$D194)-WEEKDAY(DATE($M$1,O$1,8-$M194))),"")</f>
        <v>45191</v>
      </c>
      <c r="P194" s="26">
        <f>IFERROR(IF(COUNTIF('Holiday Dates'!$A:$A,DATE($M$1,P$1,1+7*$D194)-WEEKDAY(DATE($M$1,P$1,8-$M194)))&gt;=1,IF($D194&gt;=3,DATE($M$1,P$1,1+7*($D194-1)-WEEKDAY(DATE($M$1,P$1,8-$M194))),DATE($M$1,P$1,1+7*($D194+1)-WEEKDAY(DATE($M$1,P$1,8-$M194)))),DATE($M$1,P$1,1+7*$D194)-WEEKDAY(DATE($M$1,P$1,8-$M194))),"")</f>
        <v>45226</v>
      </c>
      <c r="Q194" s="26">
        <f>IFERROR(IF(COUNTIF('Holiday Dates'!$A:$A,DATE($M$1,Q$1,1+7*$D194)-WEEKDAY(DATE($M$1,Q$1,8-$M194)))&gt;=1,IF($D194&gt;=3,DATE($M$1,Q$1,1+7*($D194-1)-WEEKDAY(DATE($M$1,Q$1,8-$M194))),DATE($M$1,Q$1,1+7*($D194+1)-WEEKDAY(DATE($M$1,Q$1,8-$M194)))),DATE($M$1,Q$1,1+7*$D194)-WEEKDAY(DATE($M$1,Q$1,8-$M194))),"")</f>
        <v>45247</v>
      </c>
      <c r="R194" s="26">
        <f>IFERROR(IF(COUNTIF('Holiday Dates'!$A:$A,DATE($M$1,R$1,1+7*$D194)-WEEKDAY(DATE($M$1,R$1,8-$M194)))&gt;=1,IF($D194&gt;=3,DATE($M$1,R$1,1+7*($D194-1)-WEEKDAY(DATE($M$1,R$1,8-$M194))),DATE($M$1,R$1,1+7*($D194+1)-WEEKDAY(DATE($M$1,R$1,8-$M194)))),DATE($M$1,R$1,1+7*$D194)-WEEKDAY(DATE($M$1,R$1,8-$M194))),"")</f>
        <v>45275</v>
      </c>
      <c r="S194" s="30"/>
      <c r="T194" s="30">
        <f>IFERROR(IF(COUNTIF('Holiday Dates'!$A:$A,DATE($S$1,T$1,1+7*$D194)-WEEKDAY(DATE($S$1,T$1,8-$M194)))&gt;=1,IF($D194&gt;=3,DATE($S$1,T$1,1+7*($D194-1)-WEEKDAY(DATE($S$1,T$1,8-$M194))),DATE($S$1,T$1,1+7*($D194+1)-WEEKDAY(DATE($S$1,T$1,8-$M194)))),DATE($S$1,T$1,1+7*$D194)-WEEKDAY(DATE($S$1,T$1,8-$M194))),"")</f>
        <v>45317</v>
      </c>
      <c r="U194" s="30">
        <f>IFERROR(IF(COUNTIF('Holiday Dates'!$A:$A,DATE($S$1,U$1,1+7*$D194)-WEEKDAY(DATE($S$1,U$1,8-$M194)))&gt;=1,IF($D194&gt;=3,DATE($S$1,U$1,1+7*($D194-1)-WEEKDAY(DATE($S$1,U$1,8-$M194))),DATE($S$1,U$1,1+7*($D194+1)-WEEKDAY(DATE($S$1,U$1,8-$M194)))),DATE($S$1,U$1,1+7*$D194)-WEEKDAY(DATE($S$1,U$1,8-$M194))),"")</f>
        <v>45345</v>
      </c>
      <c r="V194" s="30">
        <f>IFERROR(IF(COUNTIF('Holiday Dates'!$A:$A,DATE($S$1,V$1,1+7*$D194)-WEEKDAY(DATE($S$1,V$1,8-$M194)))&gt;=1,IF($D194&gt;=3,DATE($S$1,V$1,1+7*($D194-1)-WEEKDAY(DATE($S$1,V$1,8-$M194))),DATE($S$1,V$1,1+7*($D194+1)-WEEKDAY(DATE($S$1,V$1,8-$M194)))),DATE($S$1,V$1,1+7*$D194)-WEEKDAY(DATE($S$1,V$1,8-$M194))),"")</f>
        <v>45373</v>
      </c>
      <c r="W194" s="30">
        <f>IFERROR(IF(COUNTIF('Holiday Dates'!$A:$A,DATE($S$1,W$1,1+7*$D194)-WEEKDAY(DATE($S$1,W$1,8-$M194)))&gt;=1,IF($D194&gt;=3,DATE($S$1,W$1,1+7*($D194-1)-WEEKDAY(DATE($S$1,W$1,8-$M194))),DATE($S$1,W$1,1+7*($D194+1)-WEEKDAY(DATE($S$1,W$1,8-$M194)))),DATE($S$1,W$1,1+7*$D194)-WEEKDAY(DATE($S$1,W$1,8-$M194))),"")</f>
        <v>45408</v>
      </c>
      <c r="X194" s="30">
        <f>IFERROR(IF(COUNTIF('Holiday Dates'!$A:$A,DATE($S$1,X$1,1+7*$D194)-WEEKDAY(DATE($S$1,X$1,8-$M194)))&gt;=1,IF($D194&gt;=3,DATE($S$1,X$1,1+7*($D194-1)-WEEKDAY(DATE($S$1,X$1,8-$M194))),DATE($S$1,X$1,1+7*($D194+1)-WEEKDAY(DATE($S$1,X$1,8-$M194)))),DATE($S$1,X$1,1+7*$D194)-WEEKDAY(DATE($S$1,X$1,8-$M194))),"")</f>
        <v>45436</v>
      </c>
      <c r="Y194" s="30">
        <f>IFERROR(IF(COUNTIF('Holiday Dates'!$A:$A,DATE($S$1,Y$1,1+7*$D194)-WEEKDAY(DATE($S$1,Y$1,8-$M194)))&gt;=1,IF($D194&gt;=3,DATE($S$1,Y$1,1+7*($D194-1)-WEEKDAY(DATE($S$1,Y$1,8-$M194))),DATE($S$1,Y$1,1+7*($D194+1)-WEEKDAY(DATE($S$1,Y$1,8-$M194)))),DATE($S$1,Y$1,1+7*$D194)-WEEKDAY(DATE($S$1,Y$1,8-$M194))),"")</f>
        <v>45471</v>
      </c>
      <c r="Z194" s="30">
        <f>IFERROR(IF(COUNTIF('Holiday Dates'!$A:$A,DATE($S$1,Z$1,1+7*$D194)-WEEKDAY(DATE($S$1,Z$1,8-$M194)))&gt;=1,IF($D194&gt;=3,DATE($S$1,Z$1,1+7*($D194-1)-WEEKDAY(DATE($S$1,Z$1,8-$M194))),DATE($S$1,Z$1,1+7*($D194+1)-WEEKDAY(DATE($S$1,Z$1,8-$M194)))),DATE($S$1,Z$1,1+7*$D194)-WEEKDAY(DATE($S$1,Z$1,8-$M194))),"")</f>
        <v>45499</v>
      </c>
    </row>
    <row r="195" spans="1:26" ht="15" customHeight="1" x14ac:dyDescent="0.25">
      <c r="A195" s="3">
        <v>770192</v>
      </c>
      <c r="B195" s="1" t="s">
        <v>722</v>
      </c>
      <c r="C195" s="1" t="str">
        <f>VLOOKUP($A195,[1]Sheet_One!$B:$W,7,FALSE)</f>
        <v>MANSFIELD CENT</v>
      </c>
      <c r="D195" s="10">
        <f>IFERROR(VLOOKUP(A195,[2]Sheet1!$A:$AA,27,FALSE),"")</f>
        <v>3</v>
      </c>
      <c r="E195" s="1"/>
      <c r="F195" s="3" t="str">
        <f>VLOOKUP($A195,[1]Sheet_One!$B:$W,6,FALSE)</f>
        <v>134 WARRENVILLE RD</v>
      </c>
      <c r="G195" s="3" t="str">
        <f>VLOOKUP($A195,[1]Sheet_One!$B:$W,7,FALSE)</f>
        <v>MANSFIELD CENT</v>
      </c>
      <c r="H195" s="3" t="str">
        <f>VLOOKUP($A195,[1]Sheet_One!$B:$W,8,FALSE)</f>
        <v>CT</v>
      </c>
      <c r="I195" s="3" t="str">
        <f>VLOOKUP($A195,[1]Sheet_One!$B:$W,9,FALSE)</f>
        <v>06250</v>
      </c>
      <c r="J195" s="47">
        <f>IFERROR(VLOOKUP(A195,'[3]KPI Trend by Chain - 171 or 173'!$A:$E,5,FALSE),VLOOKUP(A195,'[4]KPI Trend by Chain - 171 '!$A:$E,5,FALSE))</f>
        <v>14.285714285714301</v>
      </c>
      <c r="K195" s="4" t="str">
        <f>IFERROR(VLOOKUP(A195,'Location Substitution table'!B:D,3,FALSE),"")</f>
        <v/>
      </c>
      <c r="L195" s="9" t="str">
        <f>IFERROR(VLOOKUP($A195,[1]Sheet_One!$B:$W,5,FALSE),"")</f>
        <v>F</v>
      </c>
      <c r="M195" s="9">
        <f>IFERROR(MATCH(L195,{"U","M","T","W","R","F","S"},0),"")</f>
        <v>6</v>
      </c>
      <c r="N195" s="26">
        <f>IFERROR(IF(COUNTIF('Holiday Dates'!$A:$A,DATE($M$1,N$1,1+7*$D195)-WEEKDAY(DATE($M$1,N$1,8-$M195)))&gt;=1,IF($D195&gt;=3,DATE($M$1,N$1,1+7*($D195-1)-WEEKDAY(DATE($M$1,N$1,8-$M195))),DATE($M$1,N$1,1+7*($D195+1)-WEEKDAY(DATE($M$1,N$1,8-$M195)))),DATE($M$1,N$1,1+7*$D195)-WEEKDAY(DATE($M$1,N$1,8-$M195))),"")</f>
        <v>45156</v>
      </c>
      <c r="O195" s="26">
        <f>IFERROR(IF(COUNTIF('Holiday Dates'!$A:$A,DATE($M$1,O$1,1+7*$D195)-WEEKDAY(DATE($M$1,O$1,8-$M195)))&gt;=1,IF($D195&gt;=3,DATE($M$1,O$1,1+7*($D195-1)-WEEKDAY(DATE($M$1,O$1,8-$M195))),DATE($M$1,O$1,1+7*($D195+1)-WEEKDAY(DATE($M$1,O$1,8-$M195)))),DATE($M$1,O$1,1+7*$D195)-WEEKDAY(DATE($M$1,O$1,8-$M195))),"")</f>
        <v>45177</v>
      </c>
      <c r="P195" s="26">
        <f>IFERROR(IF(COUNTIF('Holiday Dates'!$A:$A,DATE($M$1,P$1,1+7*$D195)-WEEKDAY(DATE($M$1,P$1,8-$M195)))&gt;=1,IF($D195&gt;=3,DATE($M$1,P$1,1+7*($D195-1)-WEEKDAY(DATE($M$1,P$1,8-$M195))),DATE($M$1,P$1,1+7*($D195+1)-WEEKDAY(DATE($M$1,P$1,8-$M195)))),DATE($M$1,P$1,1+7*$D195)-WEEKDAY(DATE($M$1,P$1,8-$M195))),"")</f>
        <v>45219</v>
      </c>
      <c r="Q195" s="26">
        <f>IFERROR(IF(COUNTIF('Holiday Dates'!$A:$A,DATE($M$1,Q$1,1+7*$D195)-WEEKDAY(DATE($M$1,Q$1,8-$M195)))&gt;=1,IF($D195&gt;=3,DATE($M$1,Q$1,1+7*($D195-1)-WEEKDAY(DATE($M$1,Q$1,8-$M195))),DATE($M$1,Q$1,1+7*($D195+1)-WEEKDAY(DATE($M$1,Q$1,8-$M195)))),DATE($M$1,Q$1,1+7*$D195)-WEEKDAY(DATE($M$1,Q$1,8-$M195))),"")</f>
        <v>45247</v>
      </c>
      <c r="R195" s="26">
        <f>IFERROR(IF(COUNTIF('Holiday Dates'!$A:$A,DATE($M$1,R$1,1+7*$D195)-WEEKDAY(DATE($M$1,R$1,8-$M195)))&gt;=1,IF($D195&gt;=3,DATE($M$1,R$1,1+7*($D195-1)-WEEKDAY(DATE($M$1,R$1,8-$M195))),DATE($M$1,R$1,1+7*($D195+1)-WEEKDAY(DATE($M$1,R$1,8-$M195)))),DATE($M$1,R$1,1+7*$D195)-WEEKDAY(DATE($M$1,R$1,8-$M195))),"")</f>
        <v>45275</v>
      </c>
      <c r="S195" s="30"/>
      <c r="T195" s="30">
        <f>IFERROR(IF(COUNTIF('Holiday Dates'!$A:$A,DATE($S$1,T$1,1+7*$D195)-WEEKDAY(DATE($S$1,T$1,8-$M195)))&gt;=1,IF($D195&gt;=3,DATE($S$1,T$1,1+7*($D195-1)-WEEKDAY(DATE($S$1,T$1,8-$M195))),DATE($S$1,T$1,1+7*($D195+1)-WEEKDAY(DATE($S$1,T$1,8-$M195)))),DATE($S$1,T$1,1+7*$D195)-WEEKDAY(DATE($S$1,T$1,8-$M195))),"")</f>
        <v>45310</v>
      </c>
      <c r="U195" s="30">
        <f>IFERROR(IF(COUNTIF('Holiday Dates'!$A:$A,DATE($S$1,U$1,1+7*$D195)-WEEKDAY(DATE($S$1,U$1,8-$M195)))&gt;=1,IF($D195&gt;=3,DATE($S$1,U$1,1+7*($D195-1)-WEEKDAY(DATE($S$1,U$1,8-$M195))),DATE($S$1,U$1,1+7*($D195+1)-WEEKDAY(DATE($S$1,U$1,8-$M195)))),DATE($S$1,U$1,1+7*$D195)-WEEKDAY(DATE($S$1,U$1,8-$M195))),"")</f>
        <v>45338</v>
      </c>
      <c r="V195" s="30">
        <f>IFERROR(IF(COUNTIF('Holiday Dates'!$A:$A,DATE($S$1,V$1,1+7*$D195)-WEEKDAY(DATE($S$1,V$1,8-$M195)))&gt;=1,IF($D195&gt;=3,DATE($S$1,V$1,1+7*($D195-1)-WEEKDAY(DATE($S$1,V$1,8-$M195))),DATE($S$1,V$1,1+7*($D195+1)-WEEKDAY(DATE($S$1,V$1,8-$M195)))),DATE($S$1,V$1,1+7*$D195)-WEEKDAY(DATE($S$1,V$1,8-$M195))),"")</f>
        <v>45366</v>
      </c>
      <c r="W195" s="30">
        <f>IFERROR(IF(COUNTIF('Holiday Dates'!$A:$A,DATE($S$1,W$1,1+7*$D195)-WEEKDAY(DATE($S$1,W$1,8-$M195)))&gt;=1,IF($D195&gt;=3,DATE($S$1,W$1,1+7*($D195-1)-WEEKDAY(DATE($S$1,W$1,8-$M195))),DATE($S$1,W$1,1+7*($D195+1)-WEEKDAY(DATE($S$1,W$1,8-$M195)))),DATE($S$1,W$1,1+7*$D195)-WEEKDAY(DATE($S$1,W$1,8-$M195))),"")</f>
        <v>45401</v>
      </c>
      <c r="X195" s="30">
        <f>IFERROR(IF(COUNTIF('Holiday Dates'!$A:$A,DATE($S$1,X$1,1+7*$D195)-WEEKDAY(DATE($S$1,X$1,8-$M195)))&gt;=1,IF($D195&gt;=3,DATE($S$1,X$1,1+7*($D195-1)-WEEKDAY(DATE($S$1,X$1,8-$M195))),DATE($S$1,X$1,1+7*($D195+1)-WEEKDAY(DATE($S$1,X$1,8-$M195)))),DATE($S$1,X$1,1+7*$D195)-WEEKDAY(DATE($S$1,X$1,8-$M195))),"")</f>
        <v>45429</v>
      </c>
      <c r="Y195" s="30">
        <f>IFERROR(IF(COUNTIF('Holiday Dates'!$A:$A,DATE($S$1,Y$1,1+7*$D195)-WEEKDAY(DATE($S$1,Y$1,8-$M195)))&gt;=1,IF($D195&gt;=3,DATE($S$1,Y$1,1+7*($D195-1)-WEEKDAY(DATE($S$1,Y$1,8-$M195))),DATE($S$1,Y$1,1+7*($D195+1)-WEEKDAY(DATE($S$1,Y$1,8-$M195)))),DATE($S$1,Y$1,1+7*$D195)-WEEKDAY(DATE($S$1,Y$1,8-$M195))),"")</f>
        <v>45464</v>
      </c>
      <c r="Z195" s="30">
        <f>IFERROR(IF(COUNTIF('Holiday Dates'!$A:$A,DATE($S$1,Z$1,1+7*$D195)-WEEKDAY(DATE($S$1,Z$1,8-$M195)))&gt;=1,IF($D195&gt;=3,DATE($S$1,Z$1,1+7*($D195-1)-WEEKDAY(DATE($S$1,Z$1,8-$M195))),DATE($S$1,Z$1,1+7*($D195+1)-WEEKDAY(DATE($S$1,Z$1,8-$M195)))),DATE($S$1,Z$1,1+7*$D195)-WEEKDAY(DATE($S$1,Z$1,8-$M195))),"")</f>
        <v>45492</v>
      </c>
    </row>
    <row r="196" spans="1:26" ht="15" customHeight="1" x14ac:dyDescent="0.25">
      <c r="A196" s="3">
        <v>770193</v>
      </c>
      <c r="B196" s="3" t="str">
        <f>VLOOKUP($A196,[1]Sheet_One!$B:$W,2,FALSE)</f>
        <v>NATCHAUG HOSPITAL USDA</v>
      </c>
      <c r="C196" s="1" t="str">
        <f>VLOOKUP($A196,[1]Sheet_One!$B:$W,7,FALSE)</f>
        <v>MANSFIELD CENT</v>
      </c>
      <c r="D196" s="10">
        <f>IFERROR(VLOOKUP(A196,[2]Sheet1!$A:$AA,27,FALSE),"")</f>
        <v>4</v>
      </c>
      <c r="F196" s="3" t="str">
        <f>VLOOKUP($A196,[1]Sheet_One!$B:$W,6,FALSE)</f>
        <v>189 STORRS RD</v>
      </c>
      <c r="G196" s="3" t="str">
        <f>VLOOKUP($A196,[1]Sheet_One!$B:$W,7,FALSE)</f>
        <v>MANSFIELD CENT</v>
      </c>
      <c r="H196" s="3" t="str">
        <f>VLOOKUP($A196,[1]Sheet_One!$B:$W,8,FALSE)</f>
        <v>CT</v>
      </c>
      <c r="I196" s="3" t="str">
        <f>VLOOKUP($A196,[1]Sheet_One!$B:$W,9,FALSE)</f>
        <v>06250</v>
      </c>
      <c r="K196" s="4" t="str">
        <f>IFERROR(VLOOKUP(A196,'Location Substitution table'!B:D,3,FALSE),"")</f>
        <v/>
      </c>
      <c r="L196" s="9" t="str">
        <f>IFERROR(VLOOKUP($A196,[1]Sheet_One!$B:$W,5,FALSE),"")</f>
        <v>F</v>
      </c>
      <c r="M196" s="9">
        <f>IFERROR(MATCH(L196,{"U","M","T","W","R","F","S"},0),"")</f>
        <v>6</v>
      </c>
      <c r="N196" s="26">
        <f>IFERROR(IF(COUNTIF('Holiday Dates'!$A:$A,DATE($M$1,N$1,1+7*$D196)-WEEKDAY(DATE($M$1,N$1,8-$M196)))&gt;=1,IF($D196&gt;=3,DATE($M$1,N$1,1+7*($D196-1)-WEEKDAY(DATE($M$1,N$1,8-$M196))),DATE($M$1,N$1,1+7*($D196+1)-WEEKDAY(DATE($M$1,N$1,8-$M196)))),DATE($M$1,N$1,1+7*$D196)-WEEKDAY(DATE($M$1,N$1,8-$M196))),"")</f>
        <v>45163</v>
      </c>
      <c r="O196" s="26">
        <f>IFERROR(IF(COUNTIF('Holiday Dates'!$A:$A,DATE($M$1,O$1,1+7*$D196)-WEEKDAY(DATE($M$1,O$1,8-$M196)))&gt;=1,IF($D196&gt;=3,DATE($M$1,O$1,1+7*($D196-1)-WEEKDAY(DATE($M$1,O$1,8-$M196))),DATE($M$1,O$1,1+7*($D196+1)-WEEKDAY(DATE($M$1,O$1,8-$M196)))),DATE($M$1,O$1,1+7*$D196)-WEEKDAY(DATE($M$1,O$1,8-$M196))),"")</f>
        <v>45191</v>
      </c>
      <c r="P196" s="26">
        <f>IFERROR(IF(COUNTIF('Holiday Dates'!$A:$A,DATE($M$1,P$1,1+7*$D196)-WEEKDAY(DATE($M$1,P$1,8-$M196)))&gt;=1,IF($D196&gt;=3,DATE($M$1,P$1,1+7*($D196-1)-WEEKDAY(DATE($M$1,P$1,8-$M196))),DATE($M$1,P$1,1+7*($D196+1)-WEEKDAY(DATE($M$1,P$1,8-$M196)))),DATE($M$1,P$1,1+7*$D196)-WEEKDAY(DATE($M$1,P$1,8-$M196))),"")</f>
        <v>45226</v>
      </c>
      <c r="Q196" s="26">
        <f>IFERROR(IF(COUNTIF('Holiday Dates'!$A:$A,DATE($M$1,Q$1,1+7*$D196)-WEEKDAY(DATE($M$1,Q$1,8-$M196)))&gt;=1,IF($D196&gt;=3,DATE($M$1,Q$1,1+7*($D196-1)-WEEKDAY(DATE($M$1,Q$1,8-$M196))),DATE($M$1,Q$1,1+7*($D196+1)-WEEKDAY(DATE($M$1,Q$1,8-$M196)))),DATE($M$1,Q$1,1+7*$D196)-WEEKDAY(DATE($M$1,Q$1,8-$M196))),"")</f>
        <v>45247</v>
      </c>
      <c r="R196" s="26">
        <f>IFERROR(IF(COUNTIF('Holiday Dates'!$A:$A,DATE($M$1,R$1,1+7*$D196)-WEEKDAY(DATE($M$1,R$1,8-$M196)))&gt;=1,IF($D196&gt;=3,DATE($M$1,R$1,1+7*($D196-1)-WEEKDAY(DATE($M$1,R$1,8-$M196))),DATE($M$1,R$1,1+7*($D196+1)-WEEKDAY(DATE($M$1,R$1,8-$M196)))),DATE($M$1,R$1,1+7*$D196)-WEEKDAY(DATE($M$1,R$1,8-$M196))),"")</f>
        <v>45275</v>
      </c>
      <c r="S196" s="30"/>
      <c r="T196" s="30">
        <f>IFERROR(IF(COUNTIF('Holiday Dates'!$A:$A,DATE($S$1,T$1,1+7*$D196)-WEEKDAY(DATE($S$1,T$1,8-$M196)))&gt;=1,IF($D196&gt;=3,DATE($S$1,T$1,1+7*($D196-1)-WEEKDAY(DATE($S$1,T$1,8-$M196))),DATE($S$1,T$1,1+7*($D196+1)-WEEKDAY(DATE($S$1,T$1,8-$M196)))),DATE($S$1,T$1,1+7*$D196)-WEEKDAY(DATE($S$1,T$1,8-$M196))),"")</f>
        <v>45317</v>
      </c>
      <c r="U196" s="30">
        <f>IFERROR(IF(COUNTIF('Holiday Dates'!$A:$A,DATE($S$1,U$1,1+7*$D196)-WEEKDAY(DATE($S$1,U$1,8-$M196)))&gt;=1,IF($D196&gt;=3,DATE($S$1,U$1,1+7*($D196-1)-WEEKDAY(DATE($S$1,U$1,8-$M196))),DATE($S$1,U$1,1+7*($D196+1)-WEEKDAY(DATE($S$1,U$1,8-$M196)))),DATE($S$1,U$1,1+7*$D196)-WEEKDAY(DATE($S$1,U$1,8-$M196))),"")</f>
        <v>45345</v>
      </c>
      <c r="V196" s="30">
        <f>IFERROR(IF(COUNTIF('Holiday Dates'!$A:$A,DATE($S$1,V$1,1+7*$D196)-WEEKDAY(DATE($S$1,V$1,8-$M196)))&gt;=1,IF($D196&gt;=3,DATE($S$1,V$1,1+7*($D196-1)-WEEKDAY(DATE($S$1,V$1,8-$M196))),DATE($S$1,V$1,1+7*($D196+1)-WEEKDAY(DATE($S$1,V$1,8-$M196)))),DATE($S$1,V$1,1+7*$D196)-WEEKDAY(DATE($S$1,V$1,8-$M196))),"")</f>
        <v>45373</v>
      </c>
      <c r="W196" s="30">
        <f>IFERROR(IF(COUNTIF('Holiday Dates'!$A:$A,DATE($S$1,W$1,1+7*$D196)-WEEKDAY(DATE($S$1,W$1,8-$M196)))&gt;=1,IF($D196&gt;=3,DATE($S$1,W$1,1+7*($D196-1)-WEEKDAY(DATE($S$1,W$1,8-$M196))),DATE($S$1,W$1,1+7*($D196+1)-WEEKDAY(DATE($S$1,W$1,8-$M196)))),DATE($S$1,W$1,1+7*$D196)-WEEKDAY(DATE($S$1,W$1,8-$M196))),"")</f>
        <v>45408</v>
      </c>
      <c r="X196" s="30">
        <f>IFERROR(IF(COUNTIF('Holiday Dates'!$A:$A,DATE($S$1,X$1,1+7*$D196)-WEEKDAY(DATE($S$1,X$1,8-$M196)))&gt;=1,IF($D196&gt;=3,DATE($S$1,X$1,1+7*($D196-1)-WEEKDAY(DATE($S$1,X$1,8-$M196))),DATE($S$1,X$1,1+7*($D196+1)-WEEKDAY(DATE($S$1,X$1,8-$M196)))),DATE($S$1,X$1,1+7*$D196)-WEEKDAY(DATE($S$1,X$1,8-$M196))),"")</f>
        <v>45436</v>
      </c>
      <c r="Y196" s="30">
        <f>IFERROR(IF(COUNTIF('Holiday Dates'!$A:$A,DATE($S$1,Y$1,1+7*$D196)-WEEKDAY(DATE($S$1,Y$1,8-$M196)))&gt;=1,IF($D196&gt;=3,DATE($S$1,Y$1,1+7*($D196-1)-WEEKDAY(DATE($S$1,Y$1,8-$M196))),DATE($S$1,Y$1,1+7*($D196+1)-WEEKDAY(DATE($S$1,Y$1,8-$M196)))),DATE($S$1,Y$1,1+7*$D196)-WEEKDAY(DATE($S$1,Y$1,8-$M196))),"")</f>
        <v>45471</v>
      </c>
      <c r="Z196" s="30">
        <f>IFERROR(IF(COUNTIF('Holiday Dates'!$A:$A,DATE($S$1,Z$1,1+7*$D196)-WEEKDAY(DATE($S$1,Z$1,8-$M196)))&gt;=1,IF($D196&gt;=3,DATE($S$1,Z$1,1+7*($D196-1)-WEEKDAY(DATE($S$1,Z$1,8-$M196))),DATE($S$1,Z$1,1+7*($D196+1)-WEEKDAY(DATE($S$1,Z$1,8-$M196)))),DATE($S$1,Z$1,1+7*$D196)-WEEKDAY(DATE($S$1,Z$1,8-$M196))),"")</f>
        <v>45499</v>
      </c>
    </row>
    <row r="197" spans="1:26" ht="15" customHeight="1" x14ac:dyDescent="0.25">
      <c r="A197" s="3">
        <v>770194</v>
      </c>
      <c r="B197" s="1" t="s">
        <v>1413</v>
      </c>
      <c r="C197" s="1" t="str">
        <f>VLOOKUP($A197,[1]Sheet_One!$B:$W,7,FALSE)</f>
        <v>MARLBOROUGH</v>
      </c>
      <c r="D197" s="10">
        <f>IFERROR(VLOOKUP(A197,[2]Sheet1!$A:$AA,27,FALSE),"")</f>
        <v>4</v>
      </c>
      <c r="E197" s="1"/>
      <c r="F197" s="3" t="str">
        <f>VLOOKUP($A197,[1]Sheet_One!$B:$W,6,FALSE)</f>
        <v>25 SCHOOL DR</v>
      </c>
      <c r="G197" s="3" t="str">
        <f>VLOOKUP($A197,[1]Sheet_One!$B:$W,7,FALSE)</f>
        <v>MARLBOROUGH</v>
      </c>
      <c r="H197" s="3" t="str">
        <f>VLOOKUP($A197,[1]Sheet_One!$B:$W,8,FALSE)</f>
        <v>CT</v>
      </c>
      <c r="I197" s="3" t="str">
        <f>VLOOKUP($A197,[1]Sheet_One!$B:$W,9,FALSE)</f>
        <v>06447</v>
      </c>
      <c r="J197" s="47">
        <f>IFERROR(VLOOKUP(A197,'[3]KPI Trend by Chain - 171 or 173'!$A:$E,5,FALSE),VLOOKUP(A197,'[4]KPI Trend by Chain - 171 '!$A:$E,5,FALSE))</f>
        <v>24.25</v>
      </c>
      <c r="K197" s="4" t="str">
        <f>IFERROR(VLOOKUP(A197,'Location Substitution table'!B:D,3,FALSE),"")</f>
        <v/>
      </c>
      <c r="L197" s="9" t="str">
        <f>IFERROR(VLOOKUP($A197,[1]Sheet_One!$B:$W,5,FALSE),"")</f>
        <v>W</v>
      </c>
      <c r="M197" s="9">
        <f>IFERROR(MATCH(L197,{"U","M","T","W","R","F","S"},0),"")</f>
        <v>4</v>
      </c>
      <c r="N197" s="26">
        <f>IFERROR(IF(COUNTIF('Holiday Dates'!$A:$A,DATE($M$1,N$1,1+7*$D197)-WEEKDAY(DATE($M$1,N$1,8-$M197)))&gt;=1,IF($D197&gt;=3,DATE($M$1,N$1,1+7*($D197-1)-WEEKDAY(DATE($M$1,N$1,8-$M197))),DATE($M$1,N$1,1+7*($D197+1)-WEEKDAY(DATE($M$1,N$1,8-$M197)))),DATE($M$1,N$1,1+7*$D197)-WEEKDAY(DATE($M$1,N$1,8-$M197))),"")</f>
        <v>45161</v>
      </c>
      <c r="O197" s="26">
        <f>IFERROR(IF(COUNTIF('Holiday Dates'!$A:$A,DATE($M$1,O$1,1+7*$D197)-WEEKDAY(DATE($M$1,O$1,8-$M197)))&gt;=1,IF($D197&gt;=3,DATE($M$1,O$1,1+7*($D197-1)-WEEKDAY(DATE($M$1,O$1,8-$M197))),DATE($M$1,O$1,1+7*($D197+1)-WEEKDAY(DATE($M$1,O$1,8-$M197)))),DATE($M$1,O$1,1+7*$D197)-WEEKDAY(DATE($M$1,O$1,8-$M197))),"")</f>
        <v>45196</v>
      </c>
      <c r="P197" s="26">
        <f>IFERROR(IF(COUNTIF('Holiday Dates'!$A:$A,DATE($M$1,P$1,1+7*$D197)-WEEKDAY(DATE($M$1,P$1,8-$M197)))&gt;=1,IF($D197&gt;=3,DATE($M$1,P$1,1+7*($D197-1)-WEEKDAY(DATE($M$1,P$1,8-$M197))),DATE($M$1,P$1,1+7*($D197+1)-WEEKDAY(DATE($M$1,P$1,8-$M197)))),DATE($M$1,P$1,1+7*$D197)-WEEKDAY(DATE($M$1,P$1,8-$M197))),"")</f>
        <v>45224</v>
      </c>
      <c r="Q197" s="26">
        <f>IFERROR(IF(COUNTIF('Holiday Dates'!$A:$A,DATE($M$1,Q$1,1+7*$D197)-WEEKDAY(DATE($M$1,Q$1,8-$M197)))&gt;=1,IF($D197&gt;=3,DATE($M$1,Q$1,1+7*($D197-1)-WEEKDAY(DATE($M$1,Q$1,8-$M197))),DATE($M$1,Q$1,1+7*($D197+1)-WEEKDAY(DATE($M$1,Q$1,8-$M197)))),DATE($M$1,Q$1,1+7*$D197)-WEEKDAY(DATE($M$1,Q$1,8-$M197))),"")</f>
        <v>45245</v>
      </c>
      <c r="R197" s="26">
        <f>IFERROR(IF(COUNTIF('Holiday Dates'!$A:$A,DATE($M$1,R$1,1+7*$D197)-WEEKDAY(DATE($M$1,R$1,8-$M197)))&gt;=1,IF($D197&gt;=3,DATE($M$1,R$1,1+7*($D197-1)-WEEKDAY(DATE($M$1,R$1,8-$M197))),DATE($M$1,R$1,1+7*($D197+1)-WEEKDAY(DATE($M$1,R$1,8-$M197)))),DATE($M$1,R$1,1+7*$D197)-WEEKDAY(DATE($M$1,R$1,8-$M197))),"")</f>
        <v>45280</v>
      </c>
      <c r="S197" s="30"/>
      <c r="T197" s="30">
        <f>IFERROR(IF(COUNTIF('Holiday Dates'!$A:$A,DATE($S$1,T$1,1+7*$D197)-WEEKDAY(DATE($S$1,T$1,8-$M197)))&gt;=1,IF($D197&gt;=3,DATE($S$1,T$1,1+7*($D197-1)-WEEKDAY(DATE($S$1,T$1,8-$M197))),DATE($S$1,T$1,1+7*($D197+1)-WEEKDAY(DATE($S$1,T$1,8-$M197)))),DATE($S$1,T$1,1+7*$D197)-WEEKDAY(DATE($S$1,T$1,8-$M197))),"")</f>
        <v>45315</v>
      </c>
      <c r="U197" s="30">
        <f>IFERROR(IF(COUNTIF('Holiday Dates'!$A:$A,DATE($S$1,U$1,1+7*$D197)-WEEKDAY(DATE($S$1,U$1,8-$M197)))&gt;=1,IF($D197&gt;=3,DATE($S$1,U$1,1+7*($D197-1)-WEEKDAY(DATE($S$1,U$1,8-$M197))),DATE($S$1,U$1,1+7*($D197+1)-WEEKDAY(DATE($S$1,U$1,8-$M197)))),DATE($S$1,U$1,1+7*$D197)-WEEKDAY(DATE($S$1,U$1,8-$M197))),"")</f>
        <v>45350</v>
      </c>
      <c r="V197" s="30">
        <f>IFERROR(IF(COUNTIF('Holiday Dates'!$A:$A,DATE($S$1,V$1,1+7*$D197)-WEEKDAY(DATE($S$1,V$1,8-$M197)))&gt;=1,IF($D197&gt;=3,DATE($S$1,V$1,1+7*($D197-1)-WEEKDAY(DATE($S$1,V$1,8-$M197))),DATE($S$1,V$1,1+7*($D197+1)-WEEKDAY(DATE($S$1,V$1,8-$M197)))),DATE($S$1,V$1,1+7*$D197)-WEEKDAY(DATE($S$1,V$1,8-$M197))),"")</f>
        <v>45378</v>
      </c>
      <c r="W197" s="30">
        <f>IFERROR(IF(COUNTIF('Holiday Dates'!$A:$A,DATE($S$1,W$1,1+7*$D197)-WEEKDAY(DATE($S$1,W$1,8-$M197)))&gt;=1,IF($D197&gt;=3,DATE($S$1,W$1,1+7*($D197-1)-WEEKDAY(DATE($S$1,W$1,8-$M197))),DATE($S$1,W$1,1+7*($D197+1)-WEEKDAY(DATE($S$1,W$1,8-$M197)))),DATE($S$1,W$1,1+7*$D197)-WEEKDAY(DATE($S$1,W$1,8-$M197))),"")</f>
        <v>45406</v>
      </c>
      <c r="X197" s="30">
        <f>IFERROR(IF(COUNTIF('Holiday Dates'!$A:$A,DATE($S$1,X$1,1+7*$D197)-WEEKDAY(DATE($S$1,X$1,8-$M197)))&gt;=1,IF($D197&gt;=3,DATE($S$1,X$1,1+7*($D197-1)-WEEKDAY(DATE($S$1,X$1,8-$M197))),DATE($S$1,X$1,1+7*($D197+1)-WEEKDAY(DATE($S$1,X$1,8-$M197)))),DATE($S$1,X$1,1+7*$D197)-WEEKDAY(DATE($S$1,X$1,8-$M197))),"")</f>
        <v>45434</v>
      </c>
      <c r="Y197" s="30">
        <f>IFERROR(IF(COUNTIF('Holiday Dates'!$A:$A,DATE($S$1,Y$1,1+7*$D197)-WEEKDAY(DATE($S$1,Y$1,8-$M197)))&gt;=1,IF($D197&gt;=3,DATE($S$1,Y$1,1+7*($D197-1)-WEEKDAY(DATE($S$1,Y$1,8-$M197))),DATE($S$1,Y$1,1+7*($D197+1)-WEEKDAY(DATE($S$1,Y$1,8-$M197)))),DATE($S$1,Y$1,1+7*$D197)-WEEKDAY(DATE($S$1,Y$1,8-$M197))),"")</f>
        <v>45469</v>
      </c>
      <c r="Z197" s="30">
        <f>IFERROR(IF(COUNTIF('Holiday Dates'!$A:$A,DATE($S$1,Z$1,1+7*$D197)-WEEKDAY(DATE($S$1,Z$1,8-$M197)))&gt;=1,IF($D197&gt;=3,DATE($S$1,Z$1,1+7*($D197-1)-WEEKDAY(DATE($S$1,Z$1,8-$M197))),DATE($S$1,Z$1,1+7*($D197+1)-WEEKDAY(DATE($S$1,Z$1,8-$M197)))),DATE($S$1,Z$1,1+7*$D197)-WEEKDAY(DATE($S$1,Z$1,8-$M197))),"")</f>
        <v>45497</v>
      </c>
    </row>
    <row r="198" spans="1:26" ht="15" customHeight="1" x14ac:dyDescent="0.25">
      <c r="A198" s="3">
        <v>770195</v>
      </c>
      <c r="B198" s="1" t="s">
        <v>1412</v>
      </c>
      <c r="C198" s="1" t="str">
        <f>VLOOKUP($A198,[1]Sheet_One!$B:$W,7,FALSE)</f>
        <v>MERIDEN</v>
      </c>
      <c r="D198" s="10">
        <f>IFERROR(VLOOKUP(A198,[2]Sheet1!$A:$AA,27,FALSE),"")</f>
        <v>4</v>
      </c>
      <c r="E198" s="1"/>
      <c r="F198" s="3" t="str">
        <f>VLOOKUP($A198,[1]Sheet_One!$B:$W,6,FALSE)</f>
        <v>298 OREGON RD</v>
      </c>
      <c r="G198" s="3" t="str">
        <f>VLOOKUP($A198,[1]Sheet_One!$B:$W,7,FALSE)</f>
        <v>MERIDEN</v>
      </c>
      <c r="H198" s="3" t="str">
        <f>VLOOKUP($A198,[1]Sheet_One!$B:$W,8,FALSE)</f>
        <v>CT</v>
      </c>
      <c r="I198" s="3" t="str">
        <f>VLOOKUP($A198,[1]Sheet_One!$B:$W,9,FALSE)</f>
        <v>06451</v>
      </c>
      <c r="J198" s="47">
        <f>IFERROR(VLOOKUP(A198,'[3]KPI Trend by Chain - 171 or 173'!$A:$E,5,FALSE),VLOOKUP(A198,'[4]KPI Trend by Chain - 171 '!$A:$E,5,FALSE))</f>
        <v>17.8888888888889</v>
      </c>
      <c r="K198" s="4">
        <f>IFERROR(VLOOKUP(A198,'Location Substitution table'!B:D,3,FALSE),"")</f>
        <v>780007</v>
      </c>
      <c r="L198" s="9" t="str">
        <f>IFERROR(VLOOKUP($A198,[1]Sheet_One!$B:$W,5,FALSE),"")</f>
        <v>W</v>
      </c>
      <c r="M198" s="9">
        <f>IFERROR(MATCH(L198,{"U","M","T","W","R","F","S"},0),"")</f>
        <v>4</v>
      </c>
      <c r="N198" s="26">
        <f>IFERROR(IF(COUNTIF('Holiday Dates'!$A:$A,DATE($M$1,N$1,1+7*$D198)-WEEKDAY(DATE($M$1,N$1,8-$M198)))&gt;=1,IF($D198&gt;=3,DATE($M$1,N$1,1+7*($D198-1)-WEEKDAY(DATE($M$1,N$1,8-$M198))),DATE($M$1,N$1,1+7*($D198+1)-WEEKDAY(DATE($M$1,N$1,8-$M198)))),DATE($M$1,N$1,1+7*$D198)-WEEKDAY(DATE($M$1,N$1,8-$M198))),"")</f>
        <v>45161</v>
      </c>
      <c r="O198" s="26">
        <f>IFERROR(IF(COUNTIF('Holiday Dates'!$A:$A,DATE($M$1,O$1,1+7*$D198)-WEEKDAY(DATE($M$1,O$1,8-$M198)))&gt;=1,IF($D198&gt;=3,DATE($M$1,O$1,1+7*($D198-1)-WEEKDAY(DATE($M$1,O$1,8-$M198))),DATE($M$1,O$1,1+7*($D198+1)-WEEKDAY(DATE($M$1,O$1,8-$M198)))),DATE($M$1,O$1,1+7*$D198)-WEEKDAY(DATE($M$1,O$1,8-$M198))),"")</f>
        <v>45196</v>
      </c>
      <c r="P198" s="26">
        <f>IFERROR(IF(COUNTIF('Holiday Dates'!$A:$A,DATE($M$1,P$1,1+7*$D198)-WEEKDAY(DATE($M$1,P$1,8-$M198)))&gt;=1,IF($D198&gt;=3,DATE($M$1,P$1,1+7*($D198-1)-WEEKDAY(DATE($M$1,P$1,8-$M198))),DATE($M$1,P$1,1+7*($D198+1)-WEEKDAY(DATE($M$1,P$1,8-$M198)))),DATE($M$1,P$1,1+7*$D198)-WEEKDAY(DATE($M$1,P$1,8-$M198))),"")</f>
        <v>45224</v>
      </c>
      <c r="Q198" s="26">
        <f>IFERROR(IF(COUNTIF('Holiday Dates'!$A:$A,DATE($M$1,Q$1,1+7*$D198)-WEEKDAY(DATE($M$1,Q$1,8-$M198)))&gt;=1,IF($D198&gt;=3,DATE($M$1,Q$1,1+7*($D198-1)-WEEKDAY(DATE($M$1,Q$1,8-$M198))),DATE($M$1,Q$1,1+7*($D198+1)-WEEKDAY(DATE($M$1,Q$1,8-$M198)))),DATE($M$1,Q$1,1+7*$D198)-WEEKDAY(DATE($M$1,Q$1,8-$M198))),"")</f>
        <v>45245</v>
      </c>
      <c r="R198" s="26">
        <f>IFERROR(IF(COUNTIF('Holiday Dates'!$A:$A,DATE($M$1,R$1,1+7*$D198)-WEEKDAY(DATE($M$1,R$1,8-$M198)))&gt;=1,IF($D198&gt;=3,DATE($M$1,R$1,1+7*($D198-1)-WEEKDAY(DATE($M$1,R$1,8-$M198))),DATE($M$1,R$1,1+7*($D198+1)-WEEKDAY(DATE($M$1,R$1,8-$M198)))),DATE($M$1,R$1,1+7*$D198)-WEEKDAY(DATE($M$1,R$1,8-$M198))),"")</f>
        <v>45280</v>
      </c>
      <c r="S198" s="30"/>
      <c r="T198" s="30">
        <f>IFERROR(IF(COUNTIF('Holiday Dates'!$A:$A,DATE($S$1,T$1,1+7*$D198)-WEEKDAY(DATE($S$1,T$1,8-$M198)))&gt;=1,IF($D198&gt;=3,DATE($S$1,T$1,1+7*($D198-1)-WEEKDAY(DATE($S$1,T$1,8-$M198))),DATE($S$1,T$1,1+7*($D198+1)-WEEKDAY(DATE($S$1,T$1,8-$M198)))),DATE($S$1,T$1,1+7*$D198)-WEEKDAY(DATE($S$1,T$1,8-$M198))),"")</f>
        <v>45315</v>
      </c>
      <c r="U198" s="30">
        <f>IFERROR(IF(COUNTIF('Holiday Dates'!$A:$A,DATE($S$1,U$1,1+7*$D198)-WEEKDAY(DATE($S$1,U$1,8-$M198)))&gt;=1,IF($D198&gt;=3,DATE($S$1,U$1,1+7*($D198-1)-WEEKDAY(DATE($S$1,U$1,8-$M198))),DATE($S$1,U$1,1+7*($D198+1)-WEEKDAY(DATE($S$1,U$1,8-$M198)))),DATE($S$1,U$1,1+7*$D198)-WEEKDAY(DATE($S$1,U$1,8-$M198))),"")</f>
        <v>45350</v>
      </c>
      <c r="V198" s="30">
        <f>IFERROR(IF(COUNTIF('Holiday Dates'!$A:$A,DATE($S$1,V$1,1+7*$D198)-WEEKDAY(DATE($S$1,V$1,8-$M198)))&gt;=1,IF($D198&gt;=3,DATE($S$1,V$1,1+7*($D198-1)-WEEKDAY(DATE($S$1,V$1,8-$M198))),DATE($S$1,V$1,1+7*($D198+1)-WEEKDAY(DATE($S$1,V$1,8-$M198)))),DATE($S$1,V$1,1+7*$D198)-WEEKDAY(DATE($S$1,V$1,8-$M198))),"")</f>
        <v>45378</v>
      </c>
      <c r="W198" s="30">
        <f>IFERROR(IF(COUNTIF('Holiday Dates'!$A:$A,DATE($S$1,W$1,1+7*$D198)-WEEKDAY(DATE($S$1,W$1,8-$M198)))&gt;=1,IF($D198&gt;=3,DATE($S$1,W$1,1+7*($D198-1)-WEEKDAY(DATE($S$1,W$1,8-$M198))),DATE($S$1,W$1,1+7*($D198+1)-WEEKDAY(DATE($S$1,W$1,8-$M198)))),DATE($S$1,W$1,1+7*$D198)-WEEKDAY(DATE($S$1,W$1,8-$M198))),"")</f>
        <v>45406</v>
      </c>
      <c r="X198" s="30">
        <f>IFERROR(IF(COUNTIF('Holiday Dates'!$A:$A,DATE($S$1,X$1,1+7*$D198)-WEEKDAY(DATE($S$1,X$1,8-$M198)))&gt;=1,IF($D198&gt;=3,DATE($S$1,X$1,1+7*($D198-1)-WEEKDAY(DATE($S$1,X$1,8-$M198))),DATE($S$1,X$1,1+7*($D198+1)-WEEKDAY(DATE($S$1,X$1,8-$M198)))),DATE($S$1,X$1,1+7*$D198)-WEEKDAY(DATE($S$1,X$1,8-$M198))),"")</f>
        <v>45434</v>
      </c>
      <c r="Y198" s="30">
        <f>IFERROR(IF(COUNTIF('Holiday Dates'!$A:$A,DATE($S$1,Y$1,1+7*$D198)-WEEKDAY(DATE($S$1,Y$1,8-$M198)))&gt;=1,IF($D198&gt;=3,DATE($S$1,Y$1,1+7*($D198-1)-WEEKDAY(DATE($S$1,Y$1,8-$M198))),DATE($S$1,Y$1,1+7*($D198+1)-WEEKDAY(DATE($S$1,Y$1,8-$M198)))),DATE($S$1,Y$1,1+7*$D198)-WEEKDAY(DATE($S$1,Y$1,8-$M198))),"")</f>
        <v>45469</v>
      </c>
      <c r="Z198" s="30">
        <f>IFERROR(IF(COUNTIF('Holiday Dates'!$A:$A,DATE($S$1,Z$1,1+7*$D198)-WEEKDAY(DATE($S$1,Z$1,8-$M198)))&gt;=1,IF($D198&gt;=3,DATE($S$1,Z$1,1+7*($D198-1)-WEEKDAY(DATE($S$1,Z$1,8-$M198))),DATE($S$1,Z$1,1+7*($D198+1)-WEEKDAY(DATE($S$1,Z$1,8-$M198)))),DATE($S$1,Z$1,1+7*$D198)-WEEKDAY(DATE($S$1,Z$1,8-$M198))),"")</f>
        <v>45497</v>
      </c>
    </row>
    <row r="199" spans="1:26" ht="15" customHeight="1" x14ac:dyDescent="0.25">
      <c r="A199" s="3">
        <v>770196</v>
      </c>
      <c r="B199" s="1" t="s">
        <v>724</v>
      </c>
      <c r="C199" s="1" t="str">
        <f>VLOOKUP($A199,[1]Sheet_One!$B:$W,7,FALSE)</f>
        <v>MERIDEN</v>
      </c>
      <c r="D199" s="10">
        <f>IFERROR(VLOOKUP(A199,[2]Sheet1!$A:$AA,27,FALSE),"")</f>
        <v>3</v>
      </c>
      <c r="E199" s="1"/>
      <c r="F199" s="3" t="str">
        <f>VLOOKUP($A199,[1]Sheet_One!$B:$W,6,FALSE)</f>
        <v>998 N COLONY RD</v>
      </c>
      <c r="G199" s="3" t="str">
        <f>VLOOKUP($A199,[1]Sheet_One!$B:$W,7,FALSE)</f>
        <v>MERIDEN</v>
      </c>
      <c r="H199" s="3" t="str">
        <f>VLOOKUP($A199,[1]Sheet_One!$B:$W,8,FALSE)</f>
        <v>CT</v>
      </c>
      <c r="I199" s="3" t="str">
        <f>VLOOKUP($A199,[1]Sheet_One!$B:$W,9,FALSE)</f>
        <v>06450</v>
      </c>
      <c r="J199" s="47">
        <f>IFERROR(VLOOKUP(A199,'[3]KPI Trend by Chain - 171 or 173'!$A:$E,5,FALSE),VLOOKUP(A199,'[4]KPI Trend by Chain - 171 '!$A:$E,5,FALSE))</f>
        <v>260.11111111111097</v>
      </c>
      <c r="K199" s="4">
        <f>IFERROR(VLOOKUP(A199,'Location Substitution table'!B:D,3,FALSE),"")</f>
        <v>260997</v>
      </c>
      <c r="L199" s="9" t="str">
        <f>IFERROR(VLOOKUP($A199,[1]Sheet_One!$B:$W,5,FALSE),"")</f>
        <v>W</v>
      </c>
      <c r="M199" s="9">
        <f>IFERROR(MATCH(L199,{"U","M","T","W","R","F","S"},0),"")</f>
        <v>4</v>
      </c>
      <c r="N199" s="26">
        <f>IFERROR(IF(COUNTIF('Holiday Dates'!$A:$A,DATE($M$1,N$1,1+7*$D199)-WEEKDAY(DATE($M$1,N$1,8-$M199)))&gt;=1,IF($D199&gt;=3,DATE($M$1,N$1,1+7*($D199-1)-WEEKDAY(DATE($M$1,N$1,8-$M199))),DATE($M$1,N$1,1+7*($D199+1)-WEEKDAY(DATE($M$1,N$1,8-$M199)))),DATE($M$1,N$1,1+7*$D199)-WEEKDAY(DATE($M$1,N$1,8-$M199))),"")</f>
        <v>45154</v>
      </c>
      <c r="O199" s="26">
        <f>IFERROR(IF(COUNTIF('Holiday Dates'!$A:$A,DATE($M$1,O$1,1+7*$D199)-WEEKDAY(DATE($M$1,O$1,8-$M199)))&gt;=1,IF($D199&gt;=3,DATE($M$1,O$1,1+7*($D199-1)-WEEKDAY(DATE($M$1,O$1,8-$M199))),DATE($M$1,O$1,1+7*($D199+1)-WEEKDAY(DATE($M$1,O$1,8-$M199)))),DATE($M$1,O$1,1+7*$D199)-WEEKDAY(DATE($M$1,O$1,8-$M199))),"")</f>
        <v>45189</v>
      </c>
      <c r="P199" s="26">
        <f>IFERROR(IF(COUNTIF('Holiday Dates'!$A:$A,DATE($M$1,P$1,1+7*$D199)-WEEKDAY(DATE($M$1,P$1,8-$M199)))&gt;=1,IF($D199&gt;=3,DATE($M$1,P$1,1+7*($D199-1)-WEEKDAY(DATE($M$1,P$1,8-$M199))),DATE($M$1,P$1,1+7*($D199+1)-WEEKDAY(DATE($M$1,P$1,8-$M199)))),DATE($M$1,P$1,1+7*$D199)-WEEKDAY(DATE($M$1,P$1,8-$M199))),"")</f>
        <v>45217</v>
      </c>
      <c r="Q199" s="26">
        <f>IFERROR(IF(COUNTIF('Holiday Dates'!$A:$A,DATE($M$1,Q$1,1+7*$D199)-WEEKDAY(DATE($M$1,Q$1,8-$M199)))&gt;=1,IF($D199&gt;=3,DATE($M$1,Q$1,1+7*($D199-1)-WEEKDAY(DATE($M$1,Q$1,8-$M199))),DATE($M$1,Q$1,1+7*($D199+1)-WEEKDAY(DATE($M$1,Q$1,8-$M199)))),DATE($M$1,Q$1,1+7*$D199)-WEEKDAY(DATE($M$1,Q$1,8-$M199))),"")</f>
        <v>45245</v>
      </c>
      <c r="R199" s="26">
        <f>IFERROR(IF(COUNTIF('Holiday Dates'!$A:$A,DATE($M$1,R$1,1+7*$D199)-WEEKDAY(DATE($M$1,R$1,8-$M199)))&gt;=1,IF($D199&gt;=3,DATE($M$1,R$1,1+7*($D199-1)-WEEKDAY(DATE($M$1,R$1,8-$M199))),DATE($M$1,R$1,1+7*($D199+1)-WEEKDAY(DATE($M$1,R$1,8-$M199)))),DATE($M$1,R$1,1+7*$D199)-WEEKDAY(DATE($M$1,R$1,8-$M199))),"")</f>
        <v>45280</v>
      </c>
      <c r="S199" s="30"/>
      <c r="T199" s="30">
        <f>IFERROR(IF(COUNTIF('Holiday Dates'!$A:$A,DATE($S$1,T$1,1+7*$D199)-WEEKDAY(DATE($S$1,T$1,8-$M199)))&gt;=1,IF($D199&gt;=3,DATE($S$1,T$1,1+7*($D199-1)-WEEKDAY(DATE($S$1,T$1,8-$M199))),DATE($S$1,T$1,1+7*($D199+1)-WEEKDAY(DATE($S$1,T$1,8-$M199)))),DATE($S$1,T$1,1+7*$D199)-WEEKDAY(DATE($S$1,T$1,8-$M199))),"")</f>
        <v>45308</v>
      </c>
      <c r="U199" s="30">
        <f>IFERROR(IF(COUNTIF('Holiday Dates'!$A:$A,DATE($S$1,U$1,1+7*$D199)-WEEKDAY(DATE($S$1,U$1,8-$M199)))&gt;=1,IF($D199&gt;=3,DATE($S$1,U$1,1+7*($D199-1)-WEEKDAY(DATE($S$1,U$1,8-$M199))),DATE($S$1,U$1,1+7*($D199+1)-WEEKDAY(DATE($S$1,U$1,8-$M199)))),DATE($S$1,U$1,1+7*$D199)-WEEKDAY(DATE($S$1,U$1,8-$M199))),"")</f>
        <v>45336</v>
      </c>
      <c r="V199" s="30">
        <f>IFERROR(IF(COUNTIF('Holiday Dates'!$A:$A,DATE($S$1,V$1,1+7*$D199)-WEEKDAY(DATE($S$1,V$1,8-$M199)))&gt;=1,IF($D199&gt;=3,DATE($S$1,V$1,1+7*($D199-1)-WEEKDAY(DATE($S$1,V$1,8-$M199))),DATE($S$1,V$1,1+7*($D199+1)-WEEKDAY(DATE($S$1,V$1,8-$M199)))),DATE($S$1,V$1,1+7*$D199)-WEEKDAY(DATE($S$1,V$1,8-$M199))),"")</f>
        <v>45371</v>
      </c>
      <c r="W199" s="30">
        <f>IFERROR(IF(COUNTIF('Holiday Dates'!$A:$A,DATE($S$1,W$1,1+7*$D199)-WEEKDAY(DATE($S$1,W$1,8-$M199)))&gt;=1,IF($D199&gt;=3,DATE($S$1,W$1,1+7*($D199-1)-WEEKDAY(DATE($S$1,W$1,8-$M199))),DATE($S$1,W$1,1+7*($D199+1)-WEEKDAY(DATE($S$1,W$1,8-$M199)))),DATE($S$1,W$1,1+7*$D199)-WEEKDAY(DATE($S$1,W$1,8-$M199))),"")</f>
        <v>45399</v>
      </c>
      <c r="X199" s="30">
        <f>IFERROR(IF(COUNTIF('Holiday Dates'!$A:$A,DATE($S$1,X$1,1+7*$D199)-WEEKDAY(DATE($S$1,X$1,8-$M199)))&gt;=1,IF($D199&gt;=3,DATE($S$1,X$1,1+7*($D199-1)-WEEKDAY(DATE($S$1,X$1,8-$M199))),DATE($S$1,X$1,1+7*($D199+1)-WEEKDAY(DATE($S$1,X$1,8-$M199)))),DATE($S$1,X$1,1+7*$D199)-WEEKDAY(DATE($S$1,X$1,8-$M199))),"")</f>
        <v>45427</v>
      </c>
      <c r="Y199" s="30">
        <f>IFERROR(IF(COUNTIF('Holiday Dates'!$A:$A,DATE($S$1,Y$1,1+7*$D199)-WEEKDAY(DATE($S$1,Y$1,8-$M199)))&gt;=1,IF($D199&gt;=3,DATE($S$1,Y$1,1+7*($D199-1)-WEEKDAY(DATE($S$1,Y$1,8-$M199))),DATE($S$1,Y$1,1+7*($D199+1)-WEEKDAY(DATE($S$1,Y$1,8-$M199)))),DATE($S$1,Y$1,1+7*$D199)-WEEKDAY(DATE($S$1,Y$1,8-$M199))),"")</f>
        <v>45455</v>
      </c>
      <c r="Z199" s="30">
        <f>IFERROR(IF(COUNTIF('Holiday Dates'!$A:$A,DATE($S$1,Z$1,1+7*$D199)-WEEKDAY(DATE($S$1,Z$1,8-$M199)))&gt;=1,IF($D199&gt;=3,DATE($S$1,Z$1,1+7*($D199-1)-WEEKDAY(DATE($S$1,Z$1,8-$M199))),DATE($S$1,Z$1,1+7*($D199+1)-WEEKDAY(DATE($S$1,Z$1,8-$M199)))),DATE($S$1,Z$1,1+7*$D199)-WEEKDAY(DATE($S$1,Z$1,8-$M199))),"")</f>
        <v>45490</v>
      </c>
    </row>
    <row r="200" spans="1:26" ht="15" customHeight="1" x14ac:dyDescent="0.25">
      <c r="A200" s="3">
        <v>770197</v>
      </c>
      <c r="B200" s="1" t="s">
        <v>726</v>
      </c>
      <c r="C200" s="1" t="str">
        <f>VLOOKUP($A200,[1]Sheet_One!$B:$W,7,FALSE)</f>
        <v>MIDDLEBURY</v>
      </c>
      <c r="D200" s="10">
        <f>IFERROR(VLOOKUP(A200,[2]Sheet1!$A:$AA,27,FALSE),"")</f>
        <v>4</v>
      </c>
      <c r="E200" s="1"/>
      <c r="F200" s="3" t="str">
        <f>VLOOKUP($A200,[1]Sheet_One!$B:$W,6,FALSE)</f>
        <v>65 N BENSON RD</v>
      </c>
      <c r="G200" s="3" t="str">
        <f>VLOOKUP($A200,[1]Sheet_One!$B:$W,7,FALSE)</f>
        <v>MIDDLEBURY</v>
      </c>
      <c r="H200" s="3" t="str">
        <f>VLOOKUP($A200,[1]Sheet_One!$B:$W,8,FALSE)</f>
        <v>CT</v>
      </c>
      <c r="I200" s="3" t="str">
        <f>VLOOKUP($A200,[1]Sheet_One!$B:$W,9,FALSE)</f>
        <v>06762</v>
      </c>
      <c r="J200" s="47">
        <f>IFERROR(VLOOKUP(A200,'[3]KPI Trend by Chain - 171 or 173'!$A:$E,5,FALSE),VLOOKUP(A200,'[4]KPI Trend by Chain - 171 '!$A:$E,5,FALSE))</f>
        <v>30</v>
      </c>
      <c r="K200" s="4">
        <f>IFERROR(VLOOKUP(A200,'Location Substitution table'!B:D,3,FALSE),"")</f>
        <v>260924</v>
      </c>
      <c r="L200" s="9" t="str">
        <f>IFERROR(VLOOKUP($A200,[1]Sheet_One!$B:$W,5,FALSE),"")</f>
        <v>M</v>
      </c>
      <c r="M200" s="9">
        <f>IFERROR(MATCH(L200,{"U","M","T","W","R","F","S"},0),"")</f>
        <v>2</v>
      </c>
      <c r="N200" s="26">
        <f>IFERROR(IF(COUNTIF('Holiday Dates'!$A:$A,DATE($M$1,N$1,1+7*$D200)-WEEKDAY(DATE($M$1,N$1,8-$M200)))&gt;=1,IF($D200&gt;=3,DATE($M$1,N$1,1+7*($D200-1)-WEEKDAY(DATE($M$1,N$1,8-$M200))),DATE($M$1,N$1,1+7*($D200+1)-WEEKDAY(DATE($M$1,N$1,8-$M200)))),DATE($M$1,N$1,1+7*$D200)-WEEKDAY(DATE($M$1,N$1,8-$M200))),"")</f>
        <v>45166</v>
      </c>
      <c r="O200" s="26">
        <f>IFERROR(IF(COUNTIF('Holiday Dates'!$A:$A,DATE($M$1,O$1,1+7*$D200)-WEEKDAY(DATE($M$1,O$1,8-$M200)))&gt;=1,IF($D200&gt;=3,DATE($M$1,O$1,1+7*($D200-1)-WEEKDAY(DATE($M$1,O$1,8-$M200))),DATE($M$1,O$1,1+7*($D200+1)-WEEKDAY(DATE($M$1,O$1,8-$M200)))),DATE($M$1,O$1,1+7*$D200)-WEEKDAY(DATE($M$1,O$1,8-$M200))),"")</f>
        <v>45187</v>
      </c>
      <c r="P200" s="26">
        <f>IFERROR(IF(COUNTIF('Holiday Dates'!$A:$A,DATE($M$1,P$1,1+7*$D200)-WEEKDAY(DATE($M$1,P$1,8-$M200)))&gt;=1,IF($D200&gt;=3,DATE($M$1,P$1,1+7*($D200-1)-WEEKDAY(DATE($M$1,P$1,8-$M200))),DATE($M$1,P$1,1+7*($D200+1)-WEEKDAY(DATE($M$1,P$1,8-$M200)))),DATE($M$1,P$1,1+7*$D200)-WEEKDAY(DATE($M$1,P$1,8-$M200))),"")</f>
        <v>45222</v>
      </c>
      <c r="Q200" s="26">
        <f>IFERROR(IF(COUNTIF('Holiday Dates'!$A:$A,DATE($M$1,Q$1,1+7*$D200)-WEEKDAY(DATE($M$1,Q$1,8-$M200)))&gt;=1,IF($D200&gt;=3,DATE($M$1,Q$1,1+7*($D200-1)-WEEKDAY(DATE($M$1,Q$1,8-$M200))),DATE($M$1,Q$1,1+7*($D200+1)-WEEKDAY(DATE($M$1,Q$1,8-$M200)))),DATE($M$1,Q$1,1+7*$D200)-WEEKDAY(DATE($M$1,Q$1,8-$M200))),"")</f>
        <v>45257</v>
      </c>
      <c r="R200" s="26">
        <f>IFERROR(IF(COUNTIF('Holiday Dates'!$A:$A,DATE($M$1,R$1,1+7*$D200)-WEEKDAY(DATE($M$1,R$1,8-$M200)))&gt;=1,IF($D200&gt;=3,DATE($M$1,R$1,1+7*($D200-1)-WEEKDAY(DATE($M$1,R$1,8-$M200))),DATE($M$1,R$1,1+7*($D200+1)-WEEKDAY(DATE($M$1,R$1,8-$M200)))),DATE($M$1,R$1,1+7*$D200)-WEEKDAY(DATE($M$1,R$1,8-$M200))),"")</f>
        <v>45278</v>
      </c>
      <c r="S200" s="30"/>
      <c r="T200" s="30">
        <f>IFERROR(IF(COUNTIF('Holiday Dates'!$A:$A,DATE($S$1,T$1,1+7*$D200)-WEEKDAY(DATE($S$1,T$1,8-$M200)))&gt;=1,IF($D200&gt;=3,DATE($S$1,T$1,1+7*($D200-1)-WEEKDAY(DATE($S$1,T$1,8-$M200))),DATE($S$1,T$1,1+7*($D200+1)-WEEKDAY(DATE($S$1,T$1,8-$M200)))),DATE($S$1,T$1,1+7*$D200)-WEEKDAY(DATE($S$1,T$1,8-$M200))),"")</f>
        <v>45313</v>
      </c>
      <c r="U200" s="30">
        <f>IFERROR(IF(COUNTIF('Holiday Dates'!$A:$A,DATE($S$1,U$1,1+7*$D200)-WEEKDAY(DATE($S$1,U$1,8-$M200)))&gt;=1,IF($D200&gt;=3,DATE($S$1,U$1,1+7*($D200-1)-WEEKDAY(DATE($S$1,U$1,8-$M200))),DATE($S$1,U$1,1+7*($D200+1)-WEEKDAY(DATE($S$1,U$1,8-$M200)))),DATE($S$1,U$1,1+7*$D200)-WEEKDAY(DATE($S$1,U$1,8-$M200))),"")</f>
        <v>45348</v>
      </c>
      <c r="V200" s="30">
        <f>IFERROR(IF(COUNTIF('Holiday Dates'!$A:$A,DATE($S$1,V$1,1+7*$D200)-WEEKDAY(DATE($S$1,V$1,8-$M200)))&gt;=1,IF($D200&gt;=3,DATE($S$1,V$1,1+7*($D200-1)-WEEKDAY(DATE($S$1,V$1,8-$M200))),DATE($S$1,V$1,1+7*($D200+1)-WEEKDAY(DATE($S$1,V$1,8-$M200)))),DATE($S$1,V$1,1+7*$D200)-WEEKDAY(DATE($S$1,V$1,8-$M200))),"")</f>
        <v>45376</v>
      </c>
      <c r="W200" s="30">
        <f>IFERROR(IF(COUNTIF('Holiday Dates'!$A:$A,DATE($S$1,W$1,1+7*$D200)-WEEKDAY(DATE($S$1,W$1,8-$M200)))&gt;=1,IF($D200&gt;=3,DATE($S$1,W$1,1+7*($D200-1)-WEEKDAY(DATE($S$1,W$1,8-$M200))),DATE($S$1,W$1,1+7*($D200+1)-WEEKDAY(DATE($S$1,W$1,8-$M200)))),DATE($S$1,W$1,1+7*$D200)-WEEKDAY(DATE($S$1,W$1,8-$M200))),"")</f>
        <v>45404</v>
      </c>
      <c r="X200" s="30">
        <f>IFERROR(IF(COUNTIF('Holiday Dates'!$A:$A,DATE($S$1,X$1,1+7*$D200)-WEEKDAY(DATE($S$1,X$1,8-$M200)))&gt;=1,IF($D200&gt;=3,DATE($S$1,X$1,1+7*($D200-1)-WEEKDAY(DATE($S$1,X$1,8-$M200))),DATE($S$1,X$1,1+7*($D200+1)-WEEKDAY(DATE($S$1,X$1,8-$M200)))),DATE($S$1,X$1,1+7*$D200)-WEEKDAY(DATE($S$1,X$1,8-$M200))),"")</f>
        <v>45432</v>
      </c>
      <c r="Y200" s="30">
        <f>IFERROR(IF(COUNTIF('Holiday Dates'!$A:$A,DATE($S$1,Y$1,1+7*$D200)-WEEKDAY(DATE($S$1,Y$1,8-$M200)))&gt;=1,IF($D200&gt;=3,DATE($S$1,Y$1,1+7*($D200-1)-WEEKDAY(DATE($S$1,Y$1,8-$M200))),DATE($S$1,Y$1,1+7*($D200+1)-WEEKDAY(DATE($S$1,Y$1,8-$M200)))),DATE($S$1,Y$1,1+7*$D200)-WEEKDAY(DATE($S$1,Y$1,8-$M200))),"")</f>
        <v>45467</v>
      </c>
      <c r="Z200" s="30">
        <f>IFERROR(IF(COUNTIF('Holiday Dates'!$A:$A,DATE($S$1,Z$1,1+7*$D200)-WEEKDAY(DATE($S$1,Z$1,8-$M200)))&gt;=1,IF($D200&gt;=3,DATE($S$1,Z$1,1+7*($D200-1)-WEEKDAY(DATE($S$1,Z$1,8-$M200))),DATE($S$1,Z$1,1+7*($D200+1)-WEEKDAY(DATE($S$1,Z$1,8-$M200)))),DATE($S$1,Z$1,1+7*$D200)-WEEKDAY(DATE($S$1,Z$1,8-$M200))),"")</f>
        <v>45495</v>
      </c>
    </row>
    <row r="201" spans="1:26" ht="15" customHeight="1" x14ac:dyDescent="0.25">
      <c r="A201" s="3">
        <v>770198</v>
      </c>
      <c r="B201" s="1" t="s">
        <v>727</v>
      </c>
      <c r="C201" s="1" t="str">
        <f>VLOOKUP($A201,[1]Sheet_One!$B:$W,7,FALSE)</f>
        <v>MIDDLEBURY</v>
      </c>
      <c r="D201" s="10">
        <f>IFERROR(VLOOKUP(A201,[2]Sheet1!$A:$AA,27,FALSE),"")</f>
        <v>3</v>
      </c>
      <c r="E201" s="1"/>
      <c r="F201" s="3" t="str">
        <f>VLOOKUP($A201,[1]Sheet_One!$B:$W,6,FALSE)</f>
        <v>395 KELLY RD</v>
      </c>
      <c r="G201" s="3" t="str">
        <f>VLOOKUP($A201,[1]Sheet_One!$B:$W,7,FALSE)</f>
        <v>MIDDLEBURY</v>
      </c>
      <c r="H201" s="3" t="str">
        <f>VLOOKUP($A201,[1]Sheet_One!$B:$W,8,FALSE)</f>
        <v>CT</v>
      </c>
      <c r="I201" s="3" t="str">
        <f>VLOOKUP($A201,[1]Sheet_One!$B:$W,9,FALSE)</f>
        <v>06762</v>
      </c>
      <c r="J201" s="47">
        <f>IFERROR(VLOOKUP(A201,'[3]KPI Trend by Chain - 171 or 173'!$A:$E,5,FALSE),VLOOKUP(A201,'[4]KPI Trend by Chain - 171 '!$A:$E,5,FALSE))</f>
        <v>23.6</v>
      </c>
      <c r="K201" s="4" t="str">
        <f>IFERROR(VLOOKUP(A201,'Location Substitution table'!B:D,3,FALSE),"")</f>
        <v/>
      </c>
      <c r="L201" s="9" t="str">
        <f>IFERROR(VLOOKUP($A201,[1]Sheet_One!$B:$W,5,FALSE),"")</f>
        <v>M</v>
      </c>
      <c r="M201" s="9">
        <f>IFERROR(MATCH(L201,{"U","M","T","W","R","F","S"},0),"")</f>
        <v>2</v>
      </c>
      <c r="N201" s="26">
        <f>IFERROR(IF(COUNTIF('Holiday Dates'!$A:$A,DATE($M$1,N$1,1+7*$D201)-WEEKDAY(DATE($M$1,N$1,8-$M201)))&gt;=1,IF($D201&gt;=3,DATE($M$1,N$1,1+7*($D201-1)-WEEKDAY(DATE($M$1,N$1,8-$M201))),DATE($M$1,N$1,1+7*($D201+1)-WEEKDAY(DATE($M$1,N$1,8-$M201)))),DATE($M$1,N$1,1+7*$D201)-WEEKDAY(DATE($M$1,N$1,8-$M201))),"")</f>
        <v>45159</v>
      </c>
      <c r="O201" s="26">
        <f>IFERROR(IF(COUNTIF('Holiday Dates'!$A:$A,DATE($M$1,O$1,1+7*$D201)-WEEKDAY(DATE($M$1,O$1,8-$M201)))&gt;=1,IF($D201&gt;=3,DATE($M$1,O$1,1+7*($D201-1)-WEEKDAY(DATE($M$1,O$1,8-$M201))),DATE($M$1,O$1,1+7*($D201+1)-WEEKDAY(DATE($M$1,O$1,8-$M201)))),DATE($M$1,O$1,1+7*$D201)-WEEKDAY(DATE($M$1,O$1,8-$M201))),"")</f>
        <v>45187</v>
      </c>
      <c r="P201" s="26">
        <f>IFERROR(IF(COUNTIF('Holiday Dates'!$A:$A,DATE($M$1,P$1,1+7*$D201)-WEEKDAY(DATE($M$1,P$1,8-$M201)))&gt;=1,IF($D201&gt;=3,DATE($M$1,P$1,1+7*($D201-1)-WEEKDAY(DATE($M$1,P$1,8-$M201))),DATE($M$1,P$1,1+7*($D201+1)-WEEKDAY(DATE($M$1,P$1,8-$M201)))),DATE($M$1,P$1,1+7*$D201)-WEEKDAY(DATE($M$1,P$1,8-$M201))),"")</f>
        <v>45215</v>
      </c>
      <c r="Q201" s="26">
        <f>IFERROR(IF(COUNTIF('Holiday Dates'!$A:$A,DATE($M$1,Q$1,1+7*$D201)-WEEKDAY(DATE($M$1,Q$1,8-$M201)))&gt;=1,IF($D201&gt;=3,DATE($M$1,Q$1,1+7*($D201-1)-WEEKDAY(DATE($M$1,Q$1,8-$M201))),DATE($M$1,Q$1,1+7*($D201+1)-WEEKDAY(DATE($M$1,Q$1,8-$M201)))),DATE($M$1,Q$1,1+7*$D201)-WEEKDAY(DATE($M$1,Q$1,8-$M201))),"")</f>
        <v>45250</v>
      </c>
      <c r="R201" s="26">
        <f>IFERROR(IF(COUNTIF('Holiday Dates'!$A:$A,DATE($M$1,R$1,1+7*$D201)-WEEKDAY(DATE($M$1,R$1,8-$M201)))&gt;=1,IF($D201&gt;=3,DATE($M$1,R$1,1+7*($D201-1)-WEEKDAY(DATE($M$1,R$1,8-$M201))),DATE($M$1,R$1,1+7*($D201+1)-WEEKDAY(DATE($M$1,R$1,8-$M201)))),DATE($M$1,R$1,1+7*$D201)-WEEKDAY(DATE($M$1,R$1,8-$M201))),"")</f>
        <v>45278</v>
      </c>
      <c r="S201" s="30"/>
      <c r="T201" s="30">
        <f>IFERROR(IF(COUNTIF('Holiday Dates'!$A:$A,DATE($S$1,T$1,1+7*$D201)-WEEKDAY(DATE($S$1,T$1,8-$M201)))&gt;=1,IF($D201&gt;=3,DATE($S$1,T$1,1+7*($D201-1)-WEEKDAY(DATE($S$1,T$1,8-$M201))),DATE($S$1,T$1,1+7*($D201+1)-WEEKDAY(DATE($S$1,T$1,8-$M201)))),DATE($S$1,T$1,1+7*$D201)-WEEKDAY(DATE($S$1,T$1,8-$M201))),"")</f>
        <v>45299</v>
      </c>
      <c r="U201" s="30">
        <f>IFERROR(IF(COUNTIF('Holiday Dates'!$A:$A,DATE($S$1,U$1,1+7*$D201)-WEEKDAY(DATE($S$1,U$1,8-$M201)))&gt;=1,IF($D201&gt;=3,DATE($S$1,U$1,1+7*($D201-1)-WEEKDAY(DATE($S$1,U$1,8-$M201))),DATE($S$1,U$1,1+7*($D201+1)-WEEKDAY(DATE($S$1,U$1,8-$M201)))),DATE($S$1,U$1,1+7*$D201)-WEEKDAY(DATE($S$1,U$1,8-$M201))),"")</f>
        <v>45334</v>
      </c>
      <c r="V201" s="30">
        <f>IFERROR(IF(COUNTIF('Holiday Dates'!$A:$A,DATE($S$1,V$1,1+7*$D201)-WEEKDAY(DATE($S$1,V$1,8-$M201)))&gt;=1,IF($D201&gt;=3,DATE($S$1,V$1,1+7*($D201-1)-WEEKDAY(DATE($S$1,V$1,8-$M201))),DATE($S$1,V$1,1+7*($D201+1)-WEEKDAY(DATE($S$1,V$1,8-$M201)))),DATE($S$1,V$1,1+7*$D201)-WEEKDAY(DATE($S$1,V$1,8-$M201))),"")</f>
        <v>45369</v>
      </c>
      <c r="W201" s="30">
        <f>IFERROR(IF(COUNTIF('Holiday Dates'!$A:$A,DATE($S$1,W$1,1+7*$D201)-WEEKDAY(DATE($S$1,W$1,8-$M201)))&gt;=1,IF($D201&gt;=3,DATE($S$1,W$1,1+7*($D201-1)-WEEKDAY(DATE($S$1,W$1,8-$M201))),DATE($S$1,W$1,1+7*($D201+1)-WEEKDAY(DATE($S$1,W$1,8-$M201)))),DATE($S$1,W$1,1+7*$D201)-WEEKDAY(DATE($S$1,W$1,8-$M201))),"")</f>
        <v>45397</v>
      </c>
      <c r="X201" s="30">
        <f>IFERROR(IF(COUNTIF('Holiday Dates'!$A:$A,DATE($S$1,X$1,1+7*$D201)-WEEKDAY(DATE($S$1,X$1,8-$M201)))&gt;=1,IF($D201&gt;=3,DATE($S$1,X$1,1+7*($D201-1)-WEEKDAY(DATE($S$1,X$1,8-$M201))),DATE($S$1,X$1,1+7*($D201+1)-WEEKDAY(DATE($S$1,X$1,8-$M201)))),DATE($S$1,X$1,1+7*$D201)-WEEKDAY(DATE($S$1,X$1,8-$M201))),"")</f>
        <v>45432</v>
      </c>
      <c r="Y201" s="30">
        <f>IFERROR(IF(COUNTIF('Holiday Dates'!$A:$A,DATE($S$1,Y$1,1+7*$D201)-WEEKDAY(DATE($S$1,Y$1,8-$M201)))&gt;=1,IF($D201&gt;=3,DATE($S$1,Y$1,1+7*($D201-1)-WEEKDAY(DATE($S$1,Y$1,8-$M201))),DATE($S$1,Y$1,1+7*($D201+1)-WEEKDAY(DATE($S$1,Y$1,8-$M201)))),DATE($S$1,Y$1,1+7*$D201)-WEEKDAY(DATE($S$1,Y$1,8-$M201))),"")</f>
        <v>45460</v>
      </c>
      <c r="Z201" s="30">
        <f>IFERROR(IF(COUNTIF('Holiday Dates'!$A:$A,DATE($S$1,Z$1,1+7*$D201)-WEEKDAY(DATE($S$1,Z$1,8-$M201)))&gt;=1,IF($D201&gt;=3,DATE($S$1,Z$1,1+7*($D201-1)-WEEKDAY(DATE($S$1,Z$1,8-$M201))),DATE($S$1,Z$1,1+7*($D201+1)-WEEKDAY(DATE($S$1,Z$1,8-$M201)))),DATE($S$1,Z$1,1+7*$D201)-WEEKDAY(DATE($S$1,Z$1,8-$M201))),"")</f>
        <v>45488</v>
      </c>
    </row>
    <row r="202" spans="1:26" ht="15" customHeight="1" x14ac:dyDescent="0.25">
      <c r="A202" s="3">
        <v>770199</v>
      </c>
      <c r="B202" s="1" t="s">
        <v>728</v>
      </c>
      <c r="C202" s="1" t="str">
        <f>VLOOKUP($A202,[1]Sheet_One!$B:$W,7,FALSE)</f>
        <v>MIDDLEBURY</v>
      </c>
      <c r="D202" s="10">
        <f>IFERROR(VLOOKUP(A202,[2]Sheet1!$A:$AA,27,FALSE),"")</f>
        <v>3</v>
      </c>
      <c r="E202" s="1"/>
      <c r="F202" s="3" t="str">
        <f>VLOOKUP($A202,[1]Sheet_One!$B:$W,6,FALSE)</f>
        <v>188 WHITTEMORE RD</v>
      </c>
      <c r="G202" s="3" t="str">
        <f>VLOOKUP($A202,[1]Sheet_One!$B:$W,7,FALSE)</f>
        <v>MIDDLEBURY</v>
      </c>
      <c r="H202" s="3" t="str">
        <f>VLOOKUP($A202,[1]Sheet_One!$B:$W,8,FALSE)</f>
        <v>CT</v>
      </c>
      <c r="I202" s="3" t="str">
        <f>VLOOKUP($A202,[1]Sheet_One!$B:$W,9,FALSE)</f>
        <v>06762</v>
      </c>
      <c r="J202" s="47">
        <f>IFERROR(VLOOKUP(A202,'[3]KPI Trend by Chain - 171 or 173'!$A:$E,5,FALSE),VLOOKUP(A202,'[4]KPI Trend by Chain - 171 '!$A:$E,5,FALSE))</f>
        <v>20</v>
      </c>
      <c r="K202" s="4">
        <f>IFERROR(VLOOKUP(A202,'Location Substitution table'!B:D,3,FALSE),"")</f>
        <v>260923</v>
      </c>
      <c r="L202" s="9" t="str">
        <f>IFERROR(VLOOKUP($A202,[1]Sheet_One!$B:$W,5,FALSE),"")</f>
        <v>M</v>
      </c>
      <c r="M202" s="9">
        <f>IFERROR(MATCH(L202,{"U","M","T","W","R","F","S"},0),"")</f>
        <v>2</v>
      </c>
      <c r="N202" s="26">
        <f>IFERROR(IF(COUNTIF('Holiday Dates'!$A:$A,DATE($M$1,N$1,1+7*$D202)-WEEKDAY(DATE($M$1,N$1,8-$M202)))&gt;=1,IF($D202&gt;=3,DATE($M$1,N$1,1+7*($D202-1)-WEEKDAY(DATE($M$1,N$1,8-$M202))),DATE($M$1,N$1,1+7*($D202+1)-WEEKDAY(DATE($M$1,N$1,8-$M202)))),DATE($M$1,N$1,1+7*$D202)-WEEKDAY(DATE($M$1,N$1,8-$M202))),"")</f>
        <v>45159</v>
      </c>
      <c r="O202" s="26">
        <f>IFERROR(IF(COUNTIF('Holiday Dates'!$A:$A,DATE($M$1,O$1,1+7*$D202)-WEEKDAY(DATE($M$1,O$1,8-$M202)))&gt;=1,IF($D202&gt;=3,DATE($M$1,O$1,1+7*($D202-1)-WEEKDAY(DATE($M$1,O$1,8-$M202))),DATE($M$1,O$1,1+7*($D202+1)-WEEKDAY(DATE($M$1,O$1,8-$M202)))),DATE($M$1,O$1,1+7*$D202)-WEEKDAY(DATE($M$1,O$1,8-$M202))),"")</f>
        <v>45187</v>
      </c>
      <c r="P202" s="26">
        <f>IFERROR(IF(COUNTIF('Holiday Dates'!$A:$A,DATE($M$1,P$1,1+7*$D202)-WEEKDAY(DATE($M$1,P$1,8-$M202)))&gt;=1,IF($D202&gt;=3,DATE($M$1,P$1,1+7*($D202-1)-WEEKDAY(DATE($M$1,P$1,8-$M202))),DATE($M$1,P$1,1+7*($D202+1)-WEEKDAY(DATE($M$1,P$1,8-$M202)))),DATE($M$1,P$1,1+7*$D202)-WEEKDAY(DATE($M$1,P$1,8-$M202))),"")</f>
        <v>45215</v>
      </c>
      <c r="Q202" s="26">
        <f>IFERROR(IF(COUNTIF('Holiday Dates'!$A:$A,DATE($M$1,Q$1,1+7*$D202)-WEEKDAY(DATE($M$1,Q$1,8-$M202)))&gt;=1,IF($D202&gt;=3,DATE($M$1,Q$1,1+7*($D202-1)-WEEKDAY(DATE($M$1,Q$1,8-$M202))),DATE($M$1,Q$1,1+7*($D202+1)-WEEKDAY(DATE($M$1,Q$1,8-$M202)))),DATE($M$1,Q$1,1+7*$D202)-WEEKDAY(DATE($M$1,Q$1,8-$M202))),"")</f>
        <v>45250</v>
      </c>
      <c r="R202" s="26">
        <f>IFERROR(IF(COUNTIF('Holiday Dates'!$A:$A,DATE($M$1,R$1,1+7*$D202)-WEEKDAY(DATE($M$1,R$1,8-$M202)))&gt;=1,IF($D202&gt;=3,DATE($M$1,R$1,1+7*($D202-1)-WEEKDAY(DATE($M$1,R$1,8-$M202))),DATE($M$1,R$1,1+7*($D202+1)-WEEKDAY(DATE($M$1,R$1,8-$M202)))),DATE($M$1,R$1,1+7*$D202)-WEEKDAY(DATE($M$1,R$1,8-$M202))),"")</f>
        <v>45278</v>
      </c>
      <c r="S202" s="30"/>
      <c r="T202" s="30">
        <f>IFERROR(IF(COUNTIF('Holiday Dates'!$A:$A,DATE($S$1,T$1,1+7*$D202)-WEEKDAY(DATE($S$1,T$1,8-$M202)))&gt;=1,IF($D202&gt;=3,DATE($S$1,T$1,1+7*($D202-1)-WEEKDAY(DATE($S$1,T$1,8-$M202))),DATE($S$1,T$1,1+7*($D202+1)-WEEKDAY(DATE($S$1,T$1,8-$M202)))),DATE($S$1,T$1,1+7*$D202)-WEEKDAY(DATE($S$1,T$1,8-$M202))),"")</f>
        <v>45299</v>
      </c>
      <c r="U202" s="30">
        <f>IFERROR(IF(COUNTIF('Holiday Dates'!$A:$A,DATE($S$1,U$1,1+7*$D202)-WEEKDAY(DATE($S$1,U$1,8-$M202)))&gt;=1,IF($D202&gt;=3,DATE($S$1,U$1,1+7*($D202-1)-WEEKDAY(DATE($S$1,U$1,8-$M202))),DATE($S$1,U$1,1+7*($D202+1)-WEEKDAY(DATE($S$1,U$1,8-$M202)))),DATE($S$1,U$1,1+7*$D202)-WEEKDAY(DATE($S$1,U$1,8-$M202))),"")</f>
        <v>45334</v>
      </c>
      <c r="V202" s="30">
        <f>IFERROR(IF(COUNTIF('Holiday Dates'!$A:$A,DATE($S$1,V$1,1+7*$D202)-WEEKDAY(DATE($S$1,V$1,8-$M202)))&gt;=1,IF($D202&gt;=3,DATE($S$1,V$1,1+7*($D202-1)-WEEKDAY(DATE($S$1,V$1,8-$M202))),DATE($S$1,V$1,1+7*($D202+1)-WEEKDAY(DATE($S$1,V$1,8-$M202)))),DATE($S$1,V$1,1+7*$D202)-WEEKDAY(DATE($S$1,V$1,8-$M202))),"")</f>
        <v>45369</v>
      </c>
      <c r="W202" s="30">
        <f>IFERROR(IF(COUNTIF('Holiday Dates'!$A:$A,DATE($S$1,W$1,1+7*$D202)-WEEKDAY(DATE($S$1,W$1,8-$M202)))&gt;=1,IF($D202&gt;=3,DATE($S$1,W$1,1+7*($D202-1)-WEEKDAY(DATE($S$1,W$1,8-$M202))),DATE($S$1,W$1,1+7*($D202+1)-WEEKDAY(DATE($S$1,W$1,8-$M202)))),DATE($S$1,W$1,1+7*$D202)-WEEKDAY(DATE($S$1,W$1,8-$M202))),"")</f>
        <v>45397</v>
      </c>
      <c r="X202" s="30">
        <f>IFERROR(IF(COUNTIF('Holiday Dates'!$A:$A,DATE($S$1,X$1,1+7*$D202)-WEEKDAY(DATE($S$1,X$1,8-$M202)))&gt;=1,IF($D202&gt;=3,DATE($S$1,X$1,1+7*($D202-1)-WEEKDAY(DATE($S$1,X$1,8-$M202))),DATE($S$1,X$1,1+7*($D202+1)-WEEKDAY(DATE($S$1,X$1,8-$M202)))),DATE($S$1,X$1,1+7*$D202)-WEEKDAY(DATE($S$1,X$1,8-$M202))),"")</f>
        <v>45432</v>
      </c>
      <c r="Y202" s="30">
        <f>IFERROR(IF(COUNTIF('Holiday Dates'!$A:$A,DATE($S$1,Y$1,1+7*$D202)-WEEKDAY(DATE($S$1,Y$1,8-$M202)))&gt;=1,IF($D202&gt;=3,DATE($S$1,Y$1,1+7*($D202-1)-WEEKDAY(DATE($S$1,Y$1,8-$M202))),DATE($S$1,Y$1,1+7*($D202+1)-WEEKDAY(DATE($S$1,Y$1,8-$M202)))),DATE($S$1,Y$1,1+7*$D202)-WEEKDAY(DATE($S$1,Y$1,8-$M202))),"")</f>
        <v>45460</v>
      </c>
      <c r="Z202" s="30">
        <f>IFERROR(IF(COUNTIF('Holiday Dates'!$A:$A,DATE($S$1,Z$1,1+7*$D202)-WEEKDAY(DATE($S$1,Z$1,8-$M202)))&gt;=1,IF($D202&gt;=3,DATE($S$1,Z$1,1+7*($D202-1)-WEEKDAY(DATE($S$1,Z$1,8-$M202))),DATE($S$1,Z$1,1+7*($D202+1)-WEEKDAY(DATE($S$1,Z$1,8-$M202)))),DATE($S$1,Z$1,1+7*$D202)-WEEKDAY(DATE($S$1,Z$1,8-$M202))),"")</f>
        <v>45488</v>
      </c>
    </row>
    <row r="203" spans="1:26" ht="15" customHeight="1" x14ac:dyDescent="0.25">
      <c r="A203" s="3">
        <v>770200</v>
      </c>
      <c r="B203" s="1" t="s">
        <v>1670</v>
      </c>
      <c r="C203" s="1" t="str">
        <f>VLOOKUP($A203,[1]Sheet_One!$B:$W,7,FALSE)</f>
        <v>MIDDLEFIELD</v>
      </c>
      <c r="D203" s="10">
        <f>IFERROR(VLOOKUP(A203,[2]Sheet1!$A:$AA,27,FALSE),"")</f>
        <v>4</v>
      </c>
      <c r="E203" s="1"/>
      <c r="F203" s="3" t="str">
        <f>VLOOKUP($A203,[1]Sheet_One!$B:$W,6,FALSE)</f>
        <v>124 HUBBARD ST</v>
      </c>
      <c r="G203" s="3" t="str">
        <f>VLOOKUP($A203,[1]Sheet_One!$B:$W,7,FALSE)</f>
        <v>MIDDLEFIELD</v>
      </c>
      <c r="H203" s="3" t="str">
        <f>VLOOKUP($A203,[1]Sheet_One!$B:$W,8,FALSE)</f>
        <v>CT</v>
      </c>
      <c r="I203" s="3" t="str">
        <f>VLOOKUP($A203,[1]Sheet_One!$B:$W,9,FALSE)</f>
        <v>06455</v>
      </c>
      <c r="J203" s="47">
        <f>IFERROR(VLOOKUP(A203,'[3]KPI Trend by Chain - 171 or 173'!$A:$E,5,FALSE),VLOOKUP(A203,'[4]KPI Trend by Chain - 171 '!$A:$E,5,FALSE))</f>
        <v>27.8333333333333</v>
      </c>
      <c r="K203" s="4" t="str">
        <f>IFERROR(VLOOKUP(A203,'Location Substitution table'!B:D,3,FALSE),"")</f>
        <v/>
      </c>
      <c r="L203" s="9" t="str">
        <f>IFERROR(VLOOKUP($A203,[1]Sheet_One!$B:$W,5,FALSE),"")</f>
        <v>T</v>
      </c>
      <c r="M203" s="9">
        <f>IFERROR(MATCH(L203,{"U","M","T","W","R","F","S"},0),"")</f>
        <v>3</v>
      </c>
      <c r="N203" s="26">
        <f>IFERROR(IF(COUNTIF('Holiday Dates'!$A:$A,DATE($M$1,N$1,1+7*$D203)-WEEKDAY(DATE($M$1,N$1,8-$M203)))&gt;=1,IF($D203&gt;=3,DATE($M$1,N$1,1+7*($D203-1)-WEEKDAY(DATE($M$1,N$1,8-$M203))),DATE($M$1,N$1,1+7*($D203+1)-WEEKDAY(DATE($M$1,N$1,8-$M203)))),DATE($M$1,N$1,1+7*$D203)-WEEKDAY(DATE($M$1,N$1,8-$M203))),"")</f>
        <v>45160</v>
      </c>
      <c r="O203" s="26">
        <f>IFERROR(IF(COUNTIF('Holiday Dates'!$A:$A,DATE($M$1,O$1,1+7*$D203)-WEEKDAY(DATE($M$1,O$1,8-$M203)))&gt;=1,IF($D203&gt;=3,DATE($M$1,O$1,1+7*($D203-1)-WEEKDAY(DATE($M$1,O$1,8-$M203))),DATE($M$1,O$1,1+7*($D203+1)-WEEKDAY(DATE($M$1,O$1,8-$M203)))),DATE($M$1,O$1,1+7*$D203)-WEEKDAY(DATE($M$1,O$1,8-$M203))),"")</f>
        <v>45195</v>
      </c>
      <c r="P203" s="26">
        <f>IFERROR(IF(COUNTIF('Holiday Dates'!$A:$A,DATE($M$1,P$1,1+7*$D203)-WEEKDAY(DATE($M$1,P$1,8-$M203)))&gt;=1,IF($D203&gt;=3,DATE($M$1,P$1,1+7*($D203-1)-WEEKDAY(DATE($M$1,P$1,8-$M203))),DATE($M$1,P$1,1+7*($D203+1)-WEEKDAY(DATE($M$1,P$1,8-$M203)))),DATE($M$1,P$1,1+7*$D203)-WEEKDAY(DATE($M$1,P$1,8-$M203))),"")</f>
        <v>45223</v>
      </c>
      <c r="Q203" s="26">
        <f>IFERROR(IF(COUNTIF('Holiday Dates'!$A:$A,DATE($M$1,Q$1,1+7*$D203)-WEEKDAY(DATE($M$1,Q$1,8-$M203)))&gt;=1,IF($D203&gt;=3,DATE($M$1,Q$1,1+7*($D203-1)-WEEKDAY(DATE($M$1,Q$1,8-$M203))),DATE($M$1,Q$1,1+7*($D203+1)-WEEKDAY(DATE($M$1,Q$1,8-$M203)))),DATE($M$1,Q$1,1+7*$D203)-WEEKDAY(DATE($M$1,Q$1,8-$M203))),"")</f>
        <v>45258</v>
      </c>
      <c r="R203" s="26">
        <f>IFERROR(IF(COUNTIF('Holiday Dates'!$A:$A,DATE($M$1,R$1,1+7*$D203)-WEEKDAY(DATE($M$1,R$1,8-$M203)))&gt;=1,IF($D203&gt;=3,DATE($M$1,R$1,1+7*($D203-1)-WEEKDAY(DATE($M$1,R$1,8-$M203))),DATE($M$1,R$1,1+7*($D203+1)-WEEKDAY(DATE($M$1,R$1,8-$M203)))),DATE($M$1,R$1,1+7*$D203)-WEEKDAY(DATE($M$1,R$1,8-$M203))),"")</f>
        <v>45279</v>
      </c>
      <c r="S203" s="30"/>
      <c r="T203" s="30">
        <f>IFERROR(IF(COUNTIF('Holiday Dates'!$A:$A,DATE($S$1,T$1,1+7*$D203)-WEEKDAY(DATE($S$1,T$1,8-$M203)))&gt;=1,IF($D203&gt;=3,DATE($S$1,T$1,1+7*($D203-1)-WEEKDAY(DATE($S$1,T$1,8-$M203))),DATE($S$1,T$1,1+7*($D203+1)-WEEKDAY(DATE($S$1,T$1,8-$M203)))),DATE($S$1,T$1,1+7*$D203)-WEEKDAY(DATE($S$1,T$1,8-$M203))),"")</f>
        <v>45314</v>
      </c>
      <c r="U203" s="30">
        <f>IFERROR(IF(COUNTIF('Holiday Dates'!$A:$A,DATE($S$1,U$1,1+7*$D203)-WEEKDAY(DATE($S$1,U$1,8-$M203)))&gt;=1,IF($D203&gt;=3,DATE($S$1,U$1,1+7*($D203-1)-WEEKDAY(DATE($S$1,U$1,8-$M203))),DATE($S$1,U$1,1+7*($D203+1)-WEEKDAY(DATE($S$1,U$1,8-$M203)))),DATE($S$1,U$1,1+7*$D203)-WEEKDAY(DATE($S$1,U$1,8-$M203))),"")</f>
        <v>45349</v>
      </c>
      <c r="V203" s="30">
        <f>IFERROR(IF(COUNTIF('Holiday Dates'!$A:$A,DATE($S$1,V$1,1+7*$D203)-WEEKDAY(DATE($S$1,V$1,8-$M203)))&gt;=1,IF($D203&gt;=3,DATE($S$1,V$1,1+7*($D203-1)-WEEKDAY(DATE($S$1,V$1,8-$M203))),DATE($S$1,V$1,1+7*($D203+1)-WEEKDAY(DATE($S$1,V$1,8-$M203)))),DATE($S$1,V$1,1+7*$D203)-WEEKDAY(DATE($S$1,V$1,8-$M203))),"")</f>
        <v>45377</v>
      </c>
      <c r="W203" s="30">
        <f>IFERROR(IF(COUNTIF('Holiday Dates'!$A:$A,DATE($S$1,W$1,1+7*$D203)-WEEKDAY(DATE($S$1,W$1,8-$M203)))&gt;=1,IF($D203&gt;=3,DATE($S$1,W$1,1+7*($D203-1)-WEEKDAY(DATE($S$1,W$1,8-$M203))),DATE($S$1,W$1,1+7*($D203+1)-WEEKDAY(DATE($S$1,W$1,8-$M203)))),DATE($S$1,W$1,1+7*$D203)-WEEKDAY(DATE($S$1,W$1,8-$M203))),"")</f>
        <v>45405</v>
      </c>
      <c r="X203" s="30">
        <f>IFERROR(IF(COUNTIF('Holiday Dates'!$A:$A,DATE($S$1,X$1,1+7*$D203)-WEEKDAY(DATE($S$1,X$1,8-$M203)))&gt;=1,IF($D203&gt;=3,DATE($S$1,X$1,1+7*($D203-1)-WEEKDAY(DATE($S$1,X$1,8-$M203))),DATE($S$1,X$1,1+7*($D203+1)-WEEKDAY(DATE($S$1,X$1,8-$M203)))),DATE($S$1,X$1,1+7*$D203)-WEEKDAY(DATE($S$1,X$1,8-$M203))),"")</f>
        <v>45440</v>
      </c>
      <c r="Y203" s="30">
        <f>IFERROR(IF(COUNTIF('Holiday Dates'!$A:$A,DATE($S$1,Y$1,1+7*$D203)-WEEKDAY(DATE($S$1,Y$1,8-$M203)))&gt;=1,IF($D203&gt;=3,DATE($S$1,Y$1,1+7*($D203-1)-WEEKDAY(DATE($S$1,Y$1,8-$M203))),DATE($S$1,Y$1,1+7*($D203+1)-WEEKDAY(DATE($S$1,Y$1,8-$M203)))),DATE($S$1,Y$1,1+7*$D203)-WEEKDAY(DATE($S$1,Y$1,8-$M203))),"")</f>
        <v>45468</v>
      </c>
      <c r="Z203" s="30">
        <f>IFERROR(IF(COUNTIF('Holiday Dates'!$A:$A,DATE($S$1,Z$1,1+7*$D203)-WEEKDAY(DATE($S$1,Z$1,8-$M203)))&gt;=1,IF($D203&gt;=3,DATE($S$1,Z$1,1+7*($D203-1)-WEEKDAY(DATE($S$1,Z$1,8-$M203))),DATE($S$1,Z$1,1+7*($D203+1)-WEEKDAY(DATE($S$1,Z$1,8-$M203)))),DATE($S$1,Z$1,1+7*$D203)-WEEKDAY(DATE($S$1,Z$1,8-$M203))),"")</f>
        <v>45496</v>
      </c>
    </row>
    <row r="204" spans="1:26" ht="15" customHeight="1" x14ac:dyDescent="0.25">
      <c r="A204" s="3">
        <v>770201</v>
      </c>
      <c r="B204" s="1" t="s">
        <v>1671</v>
      </c>
      <c r="C204" s="1" t="str">
        <f>VLOOKUP($A204,[1]Sheet_One!$B:$W,7,FALSE)</f>
        <v>MIDDLETOWN</v>
      </c>
      <c r="D204" s="10">
        <f>IFERROR(VLOOKUP(A204,[2]Sheet1!$A:$AA,27,FALSE),"")</f>
        <v>1</v>
      </c>
      <c r="E204" s="1"/>
      <c r="F204" s="3" t="str">
        <f>VLOOKUP($A204,[1]Sheet_One!$B:$W,6,FALSE)</f>
        <v>70 MAYNARD ST</v>
      </c>
      <c r="G204" s="3" t="str">
        <f>VLOOKUP($A204,[1]Sheet_One!$B:$W,7,FALSE)</f>
        <v>MIDDLETOWN</v>
      </c>
      <c r="H204" s="3" t="str">
        <f>VLOOKUP($A204,[1]Sheet_One!$B:$W,8,FALSE)</f>
        <v>CT</v>
      </c>
      <c r="I204" s="3" t="str">
        <f>VLOOKUP($A204,[1]Sheet_One!$B:$W,9,FALSE)</f>
        <v>06457</v>
      </c>
      <c r="J204" s="47">
        <f>IFERROR(VLOOKUP(A204,'[3]KPI Trend by Chain - 171 or 173'!$A:$E,5,FALSE),VLOOKUP(A204,'[4]KPI Trend by Chain - 171 '!$A:$E,5,FALSE))</f>
        <v>14.5</v>
      </c>
      <c r="K204" s="4">
        <f>IFERROR(VLOOKUP(A204,'Location Substitution table'!B:D,3,FALSE),"")</f>
        <v>261140</v>
      </c>
      <c r="L204" s="9" t="str">
        <f>IFERROR(VLOOKUP($A204,[1]Sheet_One!$B:$W,5,FALSE),"")</f>
        <v>T</v>
      </c>
      <c r="M204" s="9">
        <f>IFERROR(MATCH(L204,{"U","M","T","W","R","F","S"},0),"")</f>
        <v>3</v>
      </c>
      <c r="N204" s="26">
        <f>IFERROR(IF(COUNTIF('Holiday Dates'!$A:$A,DATE($M$1,N$1,1+7*$D204)-WEEKDAY(DATE($M$1,N$1,8-$M204)))&gt;=1,IF($D204&gt;=3,DATE($M$1,N$1,1+7*($D204-1)-WEEKDAY(DATE($M$1,N$1,8-$M204))),DATE($M$1,N$1,1+7*($D204+1)-WEEKDAY(DATE($M$1,N$1,8-$M204)))),DATE($M$1,N$1,1+7*$D204)-WEEKDAY(DATE($M$1,N$1,8-$M204))),"")</f>
        <v>45139</v>
      </c>
      <c r="O204" s="26">
        <f>IFERROR(IF(COUNTIF('Holiday Dates'!$A:$A,DATE($M$1,O$1,1+7*$D204)-WEEKDAY(DATE($M$1,O$1,8-$M204)))&gt;=1,IF($D204&gt;=3,DATE($M$1,O$1,1+7*($D204-1)-WEEKDAY(DATE($M$1,O$1,8-$M204))),DATE($M$1,O$1,1+7*($D204+1)-WEEKDAY(DATE($M$1,O$1,8-$M204)))),DATE($M$1,O$1,1+7*$D204)-WEEKDAY(DATE($M$1,O$1,8-$M204))),"")</f>
        <v>45174</v>
      </c>
      <c r="P204" s="26">
        <f>IFERROR(IF(COUNTIF('Holiday Dates'!$A:$A,DATE($M$1,P$1,1+7*$D204)-WEEKDAY(DATE($M$1,P$1,8-$M204)))&gt;=1,IF($D204&gt;=3,DATE($M$1,P$1,1+7*($D204-1)-WEEKDAY(DATE($M$1,P$1,8-$M204))),DATE($M$1,P$1,1+7*($D204+1)-WEEKDAY(DATE($M$1,P$1,8-$M204)))),DATE($M$1,P$1,1+7*$D204)-WEEKDAY(DATE($M$1,P$1,8-$M204))),"")</f>
        <v>45202</v>
      </c>
      <c r="Q204" s="26">
        <f>IFERROR(IF(COUNTIF('Holiday Dates'!$A:$A,DATE($M$1,Q$1,1+7*$D204)-WEEKDAY(DATE($M$1,Q$1,8-$M204)))&gt;=1,IF($D204&gt;=3,DATE($M$1,Q$1,1+7*($D204-1)-WEEKDAY(DATE($M$1,Q$1,8-$M204))),DATE($M$1,Q$1,1+7*($D204+1)-WEEKDAY(DATE($M$1,Q$1,8-$M204)))),DATE($M$1,Q$1,1+7*$D204)-WEEKDAY(DATE($M$1,Q$1,8-$M204))),"")</f>
        <v>45244</v>
      </c>
      <c r="R204" s="26">
        <f>IFERROR(IF(COUNTIF('Holiday Dates'!$A:$A,DATE($M$1,R$1,1+7*$D204)-WEEKDAY(DATE($M$1,R$1,8-$M204)))&gt;=1,IF($D204&gt;=3,DATE($M$1,R$1,1+7*($D204-1)-WEEKDAY(DATE($M$1,R$1,8-$M204))),DATE($M$1,R$1,1+7*($D204+1)-WEEKDAY(DATE($M$1,R$1,8-$M204)))),DATE($M$1,R$1,1+7*$D204)-WEEKDAY(DATE($M$1,R$1,8-$M204))),"")</f>
        <v>45265</v>
      </c>
      <c r="S204" s="30"/>
      <c r="T204" s="30">
        <f>IFERROR(IF(COUNTIF('Holiday Dates'!$A:$A,DATE($S$1,T$1,1+7*$D204)-WEEKDAY(DATE($S$1,T$1,8-$M204)))&gt;=1,IF($D204&gt;=3,DATE($S$1,T$1,1+7*($D204-1)-WEEKDAY(DATE($S$1,T$1,8-$M204))),DATE($S$1,T$1,1+7*($D204+1)-WEEKDAY(DATE($S$1,T$1,8-$M204)))),DATE($S$1,T$1,1+7*$D204)-WEEKDAY(DATE($S$1,T$1,8-$M204))),"")</f>
        <v>45293</v>
      </c>
      <c r="U204" s="30">
        <f>IFERROR(IF(COUNTIF('Holiday Dates'!$A:$A,DATE($S$1,U$1,1+7*$D204)-WEEKDAY(DATE($S$1,U$1,8-$M204)))&gt;=1,IF($D204&gt;=3,DATE($S$1,U$1,1+7*($D204-1)-WEEKDAY(DATE($S$1,U$1,8-$M204))),DATE($S$1,U$1,1+7*($D204+1)-WEEKDAY(DATE($S$1,U$1,8-$M204)))),DATE($S$1,U$1,1+7*$D204)-WEEKDAY(DATE($S$1,U$1,8-$M204))),"")</f>
        <v>45328</v>
      </c>
      <c r="V204" s="30">
        <f>IFERROR(IF(COUNTIF('Holiday Dates'!$A:$A,DATE($S$1,V$1,1+7*$D204)-WEEKDAY(DATE($S$1,V$1,8-$M204)))&gt;=1,IF($D204&gt;=3,DATE($S$1,V$1,1+7*($D204-1)-WEEKDAY(DATE($S$1,V$1,8-$M204))),DATE($S$1,V$1,1+7*($D204+1)-WEEKDAY(DATE($S$1,V$1,8-$M204)))),DATE($S$1,V$1,1+7*$D204)-WEEKDAY(DATE($S$1,V$1,8-$M204))),"")</f>
        <v>45356</v>
      </c>
      <c r="W204" s="30">
        <f>IFERROR(IF(COUNTIF('Holiday Dates'!$A:$A,DATE($S$1,W$1,1+7*$D204)-WEEKDAY(DATE($S$1,W$1,8-$M204)))&gt;=1,IF($D204&gt;=3,DATE($S$1,W$1,1+7*($D204-1)-WEEKDAY(DATE($S$1,W$1,8-$M204))),DATE($S$1,W$1,1+7*($D204+1)-WEEKDAY(DATE($S$1,W$1,8-$M204)))),DATE($S$1,W$1,1+7*$D204)-WEEKDAY(DATE($S$1,W$1,8-$M204))),"")</f>
        <v>45384</v>
      </c>
      <c r="X204" s="30">
        <f>IFERROR(IF(COUNTIF('Holiday Dates'!$A:$A,DATE($S$1,X$1,1+7*$D204)-WEEKDAY(DATE($S$1,X$1,8-$M204)))&gt;=1,IF($D204&gt;=3,DATE($S$1,X$1,1+7*($D204-1)-WEEKDAY(DATE($S$1,X$1,8-$M204))),DATE($S$1,X$1,1+7*($D204+1)-WEEKDAY(DATE($S$1,X$1,8-$M204)))),DATE($S$1,X$1,1+7*$D204)-WEEKDAY(DATE($S$1,X$1,8-$M204))),"")</f>
        <v>45419</v>
      </c>
      <c r="Y204" s="30">
        <f>IFERROR(IF(COUNTIF('Holiday Dates'!$A:$A,DATE($S$1,Y$1,1+7*$D204)-WEEKDAY(DATE($S$1,Y$1,8-$M204)))&gt;=1,IF($D204&gt;=3,DATE($S$1,Y$1,1+7*($D204-1)-WEEKDAY(DATE($S$1,Y$1,8-$M204))),DATE($S$1,Y$1,1+7*($D204+1)-WEEKDAY(DATE($S$1,Y$1,8-$M204)))),DATE($S$1,Y$1,1+7*$D204)-WEEKDAY(DATE($S$1,Y$1,8-$M204))),"")</f>
        <v>45447</v>
      </c>
      <c r="Z204" s="30">
        <f>IFERROR(IF(COUNTIF('Holiday Dates'!$A:$A,DATE($S$1,Z$1,1+7*$D204)-WEEKDAY(DATE($S$1,Z$1,8-$M204)))&gt;=1,IF($D204&gt;=3,DATE($S$1,Z$1,1+7*($D204-1)-WEEKDAY(DATE($S$1,Z$1,8-$M204))),DATE($S$1,Z$1,1+7*($D204+1)-WEEKDAY(DATE($S$1,Z$1,8-$M204)))),DATE($S$1,Z$1,1+7*$D204)-WEEKDAY(DATE($S$1,Z$1,8-$M204))),"")</f>
        <v>45475</v>
      </c>
    </row>
    <row r="205" spans="1:26" ht="15" customHeight="1" x14ac:dyDescent="0.25">
      <c r="A205" s="3">
        <v>770202</v>
      </c>
      <c r="B205" s="1" t="s">
        <v>1672</v>
      </c>
      <c r="C205" s="1" t="str">
        <f>VLOOKUP($A205,[1]Sheet_One!$B:$W,7,FALSE)</f>
        <v>MIDDLETOWN</v>
      </c>
      <c r="D205" s="10">
        <f>IFERROR(VLOOKUP(A205,[2]Sheet1!$A:$AA,27,FALSE),"")</f>
        <v>1</v>
      </c>
      <c r="E205" s="1"/>
      <c r="F205" s="3" t="str">
        <f>VLOOKUP($A205,[1]Sheet_One!$B:$W,6,FALSE)</f>
        <v>390 RIDGE RD</v>
      </c>
      <c r="G205" s="3" t="str">
        <f>VLOOKUP($A205,[1]Sheet_One!$B:$W,7,FALSE)</f>
        <v>MIDDLETOWN</v>
      </c>
      <c r="H205" s="3" t="str">
        <f>VLOOKUP($A205,[1]Sheet_One!$B:$W,8,FALSE)</f>
        <v>CT</v>
      </c>
      <c r="I205" s="3" t="str">
        <f>VLOOKUP($A205,[1]Sheet_One!$B:$W,9,FALSE)</f>
        <v>06457</v>
      </c>
      <c r="J205" s="47">
        <f>IFERROR(VLOOKUP(A205,'[3]KPI Trend by Chain - 171 or 173'!$A:$E,5,FALSE),VLOOKUP(A205,'[4]KPI Trend by Chain - 171 '!$A:$E,5,FALSE))</f>
        <v>14.5</v>
      </c>
      <c r="K205" s="4">
        <f>IFERROR(VLOOKUP(A205,'Location Substitution table'!B:D,3,FALSE),"")</f>
        <v>261141</v>
      </c>
      <c r="L205" s="9" t="str">
        <f>IFERROR(VLOOKUP($A205,[1]Sheet_One!$B:$W,5,FALSE),"")</f>
        <v>T</v>
      </c>
      <c r="M205" s="9">
        <f>IFERROR(MATCH(L205,{"U","M","T","W","R","F","S"},0),"")</f>
        <v>3</v>
      </c>
      <c r="N205" s="26">
        <f>IFERROR(IF(COUNTIF('Holiday Dates'!$A:$A,DATE($M$1,N$1,1+7*$D205)-WEEKDAY(DATE($M$1,N$1,8-$M205)))&gt;=1,IF($D205&gt;=3,DATE($M$1,N$1,1+7*($D205-1)-WEEKDAY(DATE($M$1,N$1,8-$M205))),DATE($M$1,N$1,1+7*($D205+1)-WEEKDAY(DATE($M$1,N$1,8-$M205)))),DATE($M$1,N$1,1+7*$D205)-WEEKDAY(DATE($M$1,N$1,8-$M205))),"")</f>
        <v>45139</v>
      </c>
      <c r="O205" s="26">
        <f>IFERROR(IF(COUNTIF('Holiday Dates'!$A:$A,DATE($M$1,O$1,1+7*$D205)-WEEKDAY(DATE($M$1,O$1,8-$M205)))&gt;=1,IF($D205&gt;=3,DATE($M$1,O$1,1+7*($D205-1)-WEEKDAY(DATE($M$1,O$1,8-$M205))),DATE($M$1,O$1,1+7*($D205+1)-WEEKDAY(DATE($M$1,O$1,8-$M205)))),DATE($M$1,O$1,1+7*$D205)-WEEKDAY(DATE($M$1,O$1,8-$M205))),"")</f>
        <v>45174</v>
      </c>
      <c r="P205" s="26">
        <f>IFERROR(IF(COUNTIF('Holiday Dates'!$A:$A,DATE($M$1,P$1,1+7*$D205)-WEEKDAY(DATE($M$1,P$1,8-$M205)))&gt;=1,IF($D205&gt;=3,DATE($M$1,P$1,1+7*($D205-1)-WEEKDAY(DATE($M$1,P$1,8-$M205))),DATE($M$1,P$1,1+7*($D205+1)-WEEKDAY(DATE($M$1,P$1,8-$M205)))),DATE($M$1,P$1,1+7*$D205)-WEEKDAY(DATE($M$1,P$1,8-$M205))),"")</f>
        <v>45202</v>
      </c>
      <c r="Q205" s="26">
        <f>IFERROR(IF(COUNTIF('Holiday Dates'!$A:$A,DATE($M$1,Q$1,1+7*$D205)-WEEKDAY(DATE($M$1,Q$1,8-$M205)))&gt;=1,IF($D205&gt;=3,DATE($M$1,Q$1,1+7*($D205-1)-WEEKDAY(DATE($M$1,Q$1,8-$M205))),DATE($M$1,Q$1,1+7*($D205+1)-WEEKDAY(DATE($M$1,Q$1,8-$M205)))),DATE($M$1,Q$1,1+7*$D205)-WEEKDAY(DATE($M$1,Q$1,8-$M205))),"")</f>
        <v>45244</v>
      </c>
      <c r="R205" s="26">
        <f>IFERROR(IF(COUNTIF('Holiday Dates'!$A:$A,DATE($M$1,R$1,1+7*$D205)-WEEKDAY(DATE($M$1,R$1,8-$M205)))&gt;=1,IF($D205&gt;=3,DATE($M$1,R$1,1+7*($D205-1)-WEEKDAY(DATE($M$1,R$1,8-$M205))),DATE($M$1,R$1,1+7*($D205+1)-WEEKDAY(DATE($M$1,R$1,8-$M205)))),DATE($M$1,R$1,1+7*$D205)-WEEKDAY(DATE($M$1,R$1,8-$M205))),"")</f>
        <v>45265</v>
      </c>
      <c r="S205" s="30"/>
      <c r="T205" s="30">
        <f>IFERROR(IF(COUNTIF('Holiday Dates'!$A:$A,DATE($S$1,T$1,1+7*$D205)-WEEKDAY(DATE($S$1,T$1,8-$M205)))&gt;=1,IF($D205&gt;=3,DATE($S$1,T$1,1+7*($D205-1)-WEEKDAY(DATE($S$1,T$1,8-$M205))),DATE($S$1,T$1,1+7*($D205+1)-WEEKDAY(DATE($S$1,T$1,8-$M205)))),DATE($S$1,T$1,1+7*$D205)-WEEKDAY(DATE($S$1,T$1,8-$M205))),"")</f>
        <v>45293</v>
      </c>
      <c r="U205" s="30">
        <f>IFERROR(IF(COUNTIF('Holiday Dates'!$A:$A,DATE($S$1,U$1,1+7*$D205)-WEEKDAY(DATE($S$1,U$1,8-$M205)))&gt;=1,IF($D205&gt;=3,DATE($S$1,U$1,1+7*($D205-1)-WEEKDAY(DATE($S$1,U$1,8-$M205))),DATE($S$1,U$1,1+7*($D205+1)-WEEKDAY(DATE($S$1,U$1,8-$M205)))),DATE($S$1,U$1,1+7*$D205)-WEEKDAY(DATE($S$1,U$1,8-$M205))),"")</f>
        <v>45328</v>
      </c>
      <c r="V205" s="30">
        <f>IFERROR(IF(COUNTIF('Holiday Dates'!$A:$A,DATE($S$1,V$1,1+7*$D205)-WEEKDAY(DATE($S$1,V$1,8-$M205)))&gt;=1,IF($D205&gt;=3,DATE($S$1,V$1,1+7*($D205-1)-WEEKDAY(DATE($S$1,V$1,8-$M205))),DATE($S$1,V$1,1+7*($D205+1)-WEEKDAY(DATE($S$1,V$1,8-$M205)))),DATE($S$1,V$1,1+7*$D205)-WEEKDAY(DATE($S$1,V$1,8-$M205))),"")</f>
        <v>45356</v>
      </c>
      <c r="W205" s="30">
        <f>IFERROR(IF(COUNTIF('Holiday Dates'!$A:$A,DATE($S$1,W$1,1+7*$D205)-WEEKDAY(DATE($S$1,W$1,8-$M205)))&gt;=1,IF($D205&gt;=3,DATE($S$1,W$1,1+7*($D205-1)-WEEKDAY(DATE($S$1,W$1,8-$M205))),DATE($S$1,W$1,1+7*($D205+1)-WEEKDAY(DATE($S$1,W$1,8-$M205)))),DATE($S$1,W$1,1+7*$D205)-WEEKDAY(DATE($S$1,W$1,8-$M205))),"")</f>
        <v>45384</v>
      </c>
      <c r="X205" s="30">
        <f>IFERROR(IF(COUNTIF('Holiday Dates'!$A:$A,DATE($S$1,X$1,1+7*$D205)-WEEKDAY(DATE($S$1,X$1,8-$M205)))&gt;=1,IF($D205&gt;=3,DATE($S$1,X$1,1+7*($D205-1)-WEEKDAY(DATE($S$1,X$1,8-$M205))),DATE($S$1,X$1,1+7*($D205+1)-WEEKDAY(DATE($S$1,X$1,8-$M205)))),DATE($S$1,X$1,1+7*$D205)-WEEKDAY(DATE($S$1,X$1,8-$M205))),"")</f>
        <v>45419</v>
      </c>
      <c r="Y205" s="30">
        <f>IFERROR(IF(COUNTIF('Holiday Dates'!$A:$A,DATE($S$1,Y$1,1+7*$D205)-WEEKDAY(DATE($S$1,Y$1,8-$M205)))&gt;=1,IF($D205&gt;=3,DATE($S$1,Y$1,1+7*($D205-1)-WEEKDAY(DATE($S$1,Y$1,8-$M205))),DATE($S$1,Y$1,1+7*($D205+1)-WEEKDAY(DATE($S$1,Y$1,8-$M205)))),DATE($S$1,Y$1,1+7*$D205)-WEEKDAY(DATE($S$1,Y$1,8-$M205))),"")</f>
        <v>45447</v>
      </c>
      <c r="Z205" s="30">
        <f>IFERROR(IF(COUNTIF('Holiday Dates'!$A:$A,DATE($S$1,Z$1,1+7*$D205)-WEEKDAY(DATE($S$1,Z$1,8-$M205)))&gt;=1,IF($D205&gt;=3,DATE($S$1,Z$1,1+7*($D205-1)-WEEKDAY(DATE($S$1,Z$1,8-$M205))),DATE($S$1,Z$1,1+7*($D205+1)-WEEKDAY(DATE($S$1,Z$1,8-$M205)))),DATE($S$1,Z$1,1+7*$D205)-WEEKDAY(DATE($S$1,Z$1,8-$M205))),"")</f>
        <v>45475</v>
      </c>
    </row>
    <row r="206" spans="1:26" ht="15" customHeight="1" x14ac:dyDescent="0.25">
      <c r="A206" s="3">
        <v>770203</v>
      </c>
      <c r="B206" s="1" t="s">
        <v>1673</v>
      </c>
      <c r="C206" s="1" t="str">
        <f>VLOOKUP($A206,[1]Sheet_One!$B:$W,7,FALSE)</f>
        <v>MIDDLETOWN</v>
      </c>
      <c r="D206" s="10">
        <f>IFERROR(VLOOKUP(A206,[2]Sheet1!$A:$AA,27,FALSE),"")</f>
        <v>1</v>
      </c>
      <c r="E206" s="1"/>
      <c r="F206" s="3" t="str">
        <f>VLOOKUP($A206,[1]Sheet_One!$B:$W,6,FALSE)</f>
        <v>66 SPRING ST</v>
      </c>
      <c r="G206" s="3" t="str">
        <f>VLOOKUP($A206,[1]Sheet_One!$B:$W,7,FALSE)</f>
        <v>MIDDLETOWN</v>
      </c>
      <c r="H206" s="3" t="str">
        <f>VLOOKUP($A206,[1]Sheet_One!$B:$W,8,FALSE)</f>
        <v>CT</v>
      </c>
      <c r="I206" s="3" t="str">
        <f>VLOOKUP($A206,[1]Sheet_One!$B:$W,9,FALSE)</f>
        <v>06457</v>
      </c>
      <c r="J206" s="47">
        <f>IFERROR(VLOOKUP(A206,'[3]KPI Trend by Chain - 171 or 173'!$A:$E,5,FALSE),VLOOKUP(A206,'[4]KPI Trend by Chain - 171 '!$A:$E,5,FALSE))</f>
        <v>15.875</v>
      </c>
      <c r="K206" s="4">
        <f>IFERROR(VLOOKUP(A206,'Location Substitution table'!B:D,3,FALSE),"")</f>
        <v>261143</v>
      </c>
      <c r="L206" s="9" t="str">
        <f>IFERROR(VLOOKUP($A206,[1]Sheet_One!$B:$W,5,FALSE),"")</f>
        <v>T</v>
      </c>
      <c r="M206" s="9">
        <f>IFERROR(MATCH(L206,{"U","M","T","W","R","F","S"},0),"")</f>
        <v>3</v>
      </c>
      <c r="N206" s="26">
        <f>IFERROR(IF(COUNTIF('Holiday Dates'!$A:$A,DATE($M$1,N$1,1+7*$D206)-WEEKDAY(DATE($M$1,N$1,8-$M206)))&gt;=1,IF($D206&gt;=3,DATE($M$1,N$1,1+7*($D206-1)-WEEKDAY(DATE($M$1,N$1,8-$M206))),DATE($M$1,N$1,1+7*($D206+1)-WEEKDAY(DATE($M$1,N$1,8-$M206)))),DATE($M$1,N$1,1+7*$D206)-WEEKDAY(DATE($M$1,N$1,8-$M206))),"")</f>
        <v>45139</v>
      </c>
      <c r="O206" s="26">
        <f>IFERROR(IF(COUNTIF('Holiday Dates'!$A:$A,DATE($M$1,O$1,1+7*$D206)-WEEKDAY(DATE($M$1,O$1,8-$M206)))&gt;=1,IF($D206&gt;=3,DATE($M$1,O$1,1+7*($D206-1)-WEEKDAY(DATE($M$1,O$1,8-$M206))),DATE($M$1,O$1,1+7*($D206+1)-WEEKDAY(DATE($M$1,O$1,8-$M206)))),DATE($M$1,O$1,1+7*$D206)-WEEKDAY(DATE($M$1,O$1,8-$M206))),"")</f>
        <v>45174</v>
      </c>
      <c r="P206" s="26">
        <f>IFERROR(IF(COUNTIF('Holiday Dates'!$A:$A,DATE($M$1,P$1,1+7*$D206)-WEEKDAY(DATE($M$1,P$1,8-$M206)))&gt;=1,IF($D206&gt;=3,DATE($M$1,P$1,1+7*($D206-1)-WEEKDAY(DATE($M$1,P$1,8-$M206))),DATE($M$1,P$1,1+7*($D206+1)-WEEKDAY(DATE($M$1,P$1,8-$M206)))),DATE($M$1,P$1,1+7*$D206)-WEEKDAY(DATE($M$1,P$1,8-$M206))),"")</f>
        <v>45202</v>
      </c>
      <c r="Q206" s="26">
        <f>IFERROR(IF(COUNTIF('Holiday Dates'!$A:$A,DATE($M$1,Q$1,1+7*$D206)-WEEKDAY(DATE($M$1,Q$1,8-$M206)))&gt;=1,IF($D206&gt;=3,DATE($M$1,Q$1,1+7*($D206-1)-WEEKDAY(DATE($M$1,Q$1,8-$M206))),DATE($M$1,Q$1,1+7*($D206+1)-WEEKDAY(DATE($M$1,Q$1,8-$M206)))),DATE($M$1,Q$1,1+7*$D206)-WEEKDAY(DATE($M$1,Q$1,8-$M206))),"")</f>
        <v>45244</v>
      </c>
      <c r="R206" s="26">
        <f>IFERROR(IF(COUNTIF('Holiday Dates'!$A:$A,DATE($M$1,R$1,1+7*$D206)-WEEKDAY(DATE($M$1,R$1,8-$M206)))&gt;=1,IF($D206&gt;=3,DATE($M$1,R$1,1+7*($D206-1)-WEEKDAY(DATE($M$1,R$1,8-$M206))),DATE($M$1,R$1,1+7*($D206+1)-WEEKDAY(DATE($M$1,R$1,8-$M206)))),DATE($M$1,R$1,1+7*$D206)-WEEKDAY(DATE($M$1,R$1,8-$M206))),"")</f>
        <v>45265</v>
      </c>
      <c r="S206" s="30"/>
      <c r="T206" s="30">
        <f>IFERROR(IF(COUNTIF('Holiday Dates'!$A:$A,DATE($S$1,T$1,1+7*$D206)-WEEKDAY(DATE($S$1,T$1,8-$M206)))&gt;=1,IF($D206&gt;=3,DATE($S$1,T$1,1+7*($D206-1)-WEEKDAY(DATE($S$1,T$1,8-$M206))),DATE($S$1,T$1,1+7*($D206+1)-WEEKDAY(DATE($S$1,T$1,8-$M206)))),DATE($S$1,T$1,1+7*$D206)-WEEKDAY(DATE($S$1,T$1,8-$M206))),"")</f>
        <v>45293</v>
      </c>
      <c r="U206" s="30">
        <f>IFERROR(IF(COUNTIF('Holiday Dates'!$A:$A,DATE($S$1,U$1,1+7*$D206)-WEEKDAY(DATE($S$1,U$1,8-$M206)))&gt;=1,IF($D206&gt;=3,DATE($S$1,U$1,1+7*($D206-1)-WEEKDAY(DATE($S$1,U$1,8-$M206))),DATE($S$1,U$1,1+7*($D206+1)-WEEKDAY(DATE($S$1,U$1,8-$M206)))),DATE($S$1,U$1,1+7*$D206)-WEEKDAY(DATE($S$1,U$1,8-$M206))),"")</f>
        <v>45328</v>
      </c>
      <c r="V206" s="30">
        <f>IFERROR(IF(COUNTIF('Holiday Dates'!$A:$A,DATE($S$1,V$1,1+7*$D206)-WEEKDAY(DATE($S$1,V$1,8-$M206)))&gt;=1,IF($D206&gt;=3,DATE($S$1,V$1,1+7*($D206-1)-WEEKDAY(DATE($S$1,V$1,8-$M206))),DATE($S$1,V$1,1+7*($D206+1)-WEEKDAY(DATE($S$1,V$1,8-$M206)))),DATE($S$1,V$1,1+7*$D206)-WEEKDAY(DATE($S$1,V$1,8-$M206))),"")</f>
        <v>45356</v>
      </c>
      <c r="W206" s="30">
        <f>IFERROR(IF(COUNTIF('Holiday Dates'!$A:$A,DATE($S$1,W$1,1+7*$D206)-WEEKDAY(DATE($S$1,W$1,8-$M206)))&gt;=1,IF($D206&gt;=3,DATE($S$1,W$1,1+7*($D206-1)-WEEKDAY(DATE($S$1,W$1,8-$M206))),DATE($S$1,W$1,1+7*($D206+1)-WEEKDAY(DATE($S$1,W$1,8-$M206)))),DATE($S$1,W$1,1+7*$D206)-WEEKDAY(DATE($S$1,W$1,8-$M206))),"")</f>
        <v>45384</v>
      </c>
      <c r="X206" s="30">
        <f>IFERROR(IF(COUNTIF('Holiday Dates'!$A:$A,DATE($S$1,X$1,1+7*$D206)-WEEKDAY(DATE($S$1,X$1,8-$M206)))&gt;=1,IF($D206&gt;=3,DATE($S$1,X$1,1+7*($D206-1)-WEEKDAY(DATE($S$1,X$1,8-$M206))),DATE($S$1,X$1,1+7*($D206+1)-WEEKDAY(DATE($S$1,X$1,8-$M206)))),DATE($S$1,X$1,1+7*$D206)-WEEKDAY(DATE($S$1,X$1,8-$M206))),"")</f>
        <v>45419</v>
      </c>
      <c r="Y206" s="30">
        <f>IFERROR(IF(COUNTIF('Holiday Dates'!$A:$A,DATE($S$1,Y$1,1+7*$D206)-WEEKDAY(DATE($S$1,Y$1,8-$M206)))&gt;=1,IF($D206&gt;=3,DATE($S$1,Y$1,1+7*($D206-1)-WEEKDAY(DATE($S$1,Y$1,8-$M206))),DATE($S$1,Y$1,1+7*($D206+1)-WEEKDAY(DATE($S$1,Y$1,8-$M206)))),DATE($S$1,Y$1,1+7*$D206)-WEEKDAY(DATE($S$1,Y$1,8-$M206))),"")</f>
        <v>45447</v>
      </c>
      <c r="Z206" s="30">
        <f>IFERROR(IF(COUNTIF('Holiday Dates'!$A:$A,DATE($S$1,Z$1,1+7*$D206)-WEEKDAY(DATE($S$1,Z$1,8-$M206)))&gt;=1,IF($D206&gt;=3,DATE($S$1,Z$1,1+7*($D206-1)-WEEKDAY(DATE($S$1,Z$1,8-$M206))),DATE($S$1,Z$1,1+7*($D206+1)-WEEKDAY(DATE($S$1,Z$1,8-$M206)))),DATE($S$1,Z$1,1+7*$D206)-WEEKDAY(DATE($S$1,Z$1,8-$M206))),"")</f>
        <v>45475</v>
      </c>
    </row>
    <row r="207" spans="1:26" ht="15" customHeight="1" x14ac:dyDescent="0.2">
      <c r="A207" s="3">
        <v>770204</v>
      </c>
      <c r="B207" s="3" t="s">
        <v>1674</v>
      </c>
      <c r="C207" s="3" t="str">
        <f>VLOOKUP($A207,[1]Sheet_One!$B:$W,7,FALSE)</f>
        <v>MIDDLETOWN</v>
      </c>
      <c r="D207" s="4">
        <f>IFERROR(VLOOKUP(A207,[2]Sheet1!$A:$AA,27,FALSE),"")</f>
        <v>1</v>
      </c>
      <c r="F207" s="3" t="str">
        <f>VLOOKUP($A207,[1]Sheet_One!$B:$W,6,FALSE)</f>
        <v>200 LA ROSA LN</v>
      </c>
      <c r="G207" s="3" t="str">
        <f>VLOOKUP($A207,[1]Sheet_One!$B:$W,7,FALSE)</f>
        <v>MIDDLETOWN</v>
      </c>
      <c r="H207" s="3" t="str">
        <f>VLOOKUP($A207,[1]Sheet_One!$B:$W,8,FALSE)</f>
        <v>CT</v>
      </c>
      <c r="I207" s="3" t="str">
        <f>VLOOKUP($A207,[1]Sheet_One!$B:$W,9,FALSE)</f>
        <v>06457</v>
      </c>
      <c r="J207" s="47">
        <f>IFERROR(VLOOKUP(A207,'[3]KPI Trend by Chain - 171 or 173'!$A:$E,5,FALSE),VLOOKUP(A207,'[4]KPI Trend by Chain - 171 '!$A:$E,5,FALSE))</f>
        <v>25.8</v>
      </c>
      <c r="K207" s="4">
        <f>IFERROR(VLOOKUP(A207,'Location Substitution table'!B:D,3,FALSE),"")</f>
        <v>261150</v>
      </c>
      <c r="L207" s="9" t="str">
        <f>IFERROR(VLOOKUP($A207,[1]Sheet_One!$B:$W,5,FALSE),"")</f>
        <v>T</v>
      </c>
      <c r="M207" s="9">
        <f>IFERROR(MATCH(L207,{"U","M","T","W","R","F","S"},0),"")</f>
        <v>3</v>
      </c>
      <c r="N207" s="26">
        <f>IFERROR(IF(COUNTIF('Holiday Dates'!$A:$A,DATE($M$1,N$1,1+7*$D207)-WEEKDAY(DATE($M$1,N$1,8-$M207)))&gt;=1,IF($D207&gt;=3,DATE($M$1,N$1,1+7*($D207-1)-WEEKDAY(DATE($M$1,N$1,8-$M207))),DATE($M$1,N$1,1+7*($D207+1)-WEEKDAY(DATE($M$1,N$1,8-$M207)))),DATE($M$1,N$1,1+7*$D207)-WEEKDAY(DATE($M$1,N$1,8-$M207))),"")</f>
        <v>45139</v>
      </c>
      <c r="O207" s="26">
        <f>IFERROR(IF(COUNTIF('Holiday Dates'!$A:$A,DATE($M$1,O$1,1+7*$D207)-WEEKDAY(DATE($M$1,O$1,8-$M207)))&gt;=1,IF($D207&gt;=3,DATE($M$1,O$1,1+7*($D207-1)-WEEKDAY(DATE($M$1,O$1,8-$M207))),DATE($M$1,O$1,1+7*($D207+1)-WEEKDAY(DATE($M$1,O$1,8-$M207)))),DATE($M$1,O$1,1+7*$D207)-WEEKDAY(DATE($M$1,O$1,8-$M207))),"")</f>
        <v>45174</v>
      </c>
      <c r="P207" s="26">
        <f>IFERROR(IF(COUNTIF('Holiday Dates'!$A:$A,DATE($M$1,P$1,1+7*$D207)-WEEKDAY(DATE($M$1,P$1,8-$M207)))&gt;=1,IF($D207&gt;=3,DATE($M$1,P$1,1+7*($D207-1)-WEEKDAY(DATE($M$1,P$1,8-$M207))),DATE($M$1,P$1,1+7*($D207+1)-WEEKDAY(DATE($M$1,P$1,8-$M207)))),DATE($M$1,P$1,1+7*$D207)-WEEKDAY(DATE($M$1,P$1,8-$M207))),"")</f>
        <v>45202</v>
      </c>
      <c r="Q207" s="26">
        <f>IFERROR(IF(COUNTIF('Holiday Dates'!$A:$A,DATE($M$1,Q$1,1+7*$D207)-WEEKDAY(DATE($M$1,Q$1,8-$M207)))&gt;=1,IF($D207&gt;=3,DATE($M$1,Q$1,1+7*($D207-1)-WEEKDAY(DATE($M$1,Q$1,8-$M207))),DATE($M$1,Q$1,1+7*($D207+1)-WEEKDAY(DATE($M$1,Q$1,8-$M207)))),DATE($M$1,Q$1,1+7*$D207)-WEEKDAY(DATE($M$1,Q$1,8-$M207))),"")</f>
        <v>45244</v>
      </c>
      <c r="R207" s="26">
        <f>IFERROR(IF(COUNTIF('Holiday Dates'!$A:$A,DATE($M$1,R$1,1+7*$D207)-WEEKDAY(DATE($M$1,R$1,8-$M207)))&gt;=1,IF($D207&gt;=3,DATE($M$1,R$1,1+7*($D207-1)-WEEKDAY(DATE($M$1,R$1,8-$M207))),DATE($M$1,R$1,1+7*($D207+1)-WEEKDAY(DATE($M$1,R$1,8-$M207)))),DATE($M$1,R$1,1+7*$D207)-WEEKDAY(DATE($M$1,R$1,8-$M207))),"")</f>
        <v>45265</v>
      </c>
      <c r="S207" s="30"/>
      <c r="T207" s="30">
        <f>IFERROR(IF(COUNTIF('Holiday Dates'!$A:$A,DATE($S$1,T$1,1+7*$D207)-WEEKDAY(DATE($S$1,T$1,8-$M207)))&gt;=1,IF($D207&gt;=3,DATE($S$1,T$1,1+7*($D207-1)-WEEKDAY(DATE($S$1,T$1,8-$M207))),DATE($S$1,T$1,1+7*($D207+1)-WEEKDAY(DATE($S$1,T$1,8-$M207)))),DATE($S$1,T$1,1+7*$D207)-WEEKDAY(DATE($S$1,T$1,8-$M207))),"")</f>
        <v>45293</v>
      </c>
      <c r="U207" s="30">
        <f>IFERROR(IF(COUNTIF('Holiday Dates'!$A:$A,DATE($S$1,U$1,1+7*$D207)-WEEKDAY(DATE($S$1,U$1,8-$M207)))&gt;=1,IF($D207&gt;=3,DATE($S$1,U$1,1+7*($D207-1)-WEEKDAY(DATE($S$1,U$1,8-$M207))),DATE($S$1,U$1,1+7*($D207+1)-WEEKDAY(DATE($S$1,U$1,8-$M207)))),DATE($S$1,U$1,1+7*$D207)-WEEKDAY(DATE($S$1,U$1,8-$M207))),"")</f>
        <v>45328</v>
      </c>
      <c r="V207" s="30">
        <f>IFERROR(IF(COUNTIF('Holiday Dates'!$A:$A,DATE($S$1,V$1,1+7*$D207)-WEEKDAY(DATE($S$1,V$1,8-$M207)))&gt;=1,IF($D207&gt;=3,DATE($S$1,V$1,1+7*($D207-1)-WEEKDAY(DATE($S$1,V$1,8-$M207))),DATE($S$1,V$1,1+7*($D207+1)-WEEKDAY(DATE($S$1,V$1,8-$M207)))),DATE($S$1,V$1,1+7*$D207)-WEEKDAY(DATE($S$1,V$1,8-$M207))),"")</f>
        <v>45356</v>
      </c>
      <c r="W207" s="30">
        <f>IFERROR(IF(COUNTIF('Holiday Dates'!$A:$A,DATE($S$1,W$1,1+7*$D207)-WEEKDAY(DATE($S$1,W$1,8-$M207)))&gt;=1,IF($D207&gt;=3,DATE($S$1,W$1,1+7*($D207-1)-WEEKDAY(DATE($S$1,W$1,8-$M207))),DATE($S$1,W$1,1+7*($D207+1)-WEEKDAY(DATE($S$1,W$1,8-$M207)))),DATE($S$1,W$1,1+7*$D207)-WEEKDAY(DATE($S$1,W$1,8-$M207))),"")</f>
        <v>45384</v>
      </c>
      <c r="X207" s="30">
        <f>IFERROR(IF(COUNTIF('Holiday Dates'!$A:$A,DATE($S$1,X$1,1+7*$D207)-WEEKDAY(DATE($S$1,X$1,8-$M207)))&gt;=1,IF($D207&gt;=3,DATE($S$1,X$1,1+7*($D207-1)-WEEKDAY(DATE($S$1,X$1,8-$M207))),DATE($S$1,X$1,1+7*($D207+1)-WEEKDAY(DATE($S$1,X$1,8-$M207)))),DATE($S$1,X$1,1+7*$D207)-WEEKDAY(DATE($S$1,X$1,8-$M207))),"")</f>
        <v>45419</v>
      </c>
      <c r="Y207" s="30">
        <f>IFERROR(IF(COUNTIF('Holiday Dates'!$A:$A,DATE($S$1,Y$1,1+7*$D207)-WEEKDAY(DATE($S$1,Y$1,8-$M207)))&gt;=1,IF($D207&gt;=3,DATE($S$1,Y$1,1+7*($D207-1)-WEEKDAY(DATE($S$1,Y$1,8-$M207))),DATE($S$1,Y$1,1+7*($D207+1)-WEEKDAY(DATE($S$1,Y$1,8-$M207)))),DATE($S$1,Y$1,1+7*$D207)-WEEKDAY(DATE($S$1,Y$1,8-$M207))),"")</f>
        <v>45447</v>
      </c>
      <c r="Z207" s="30">
        <f>IFERROR(IF(COUNTIF('Holiday Dates'!$A:$A,DATE($S$1,Z$1,1+7*$D207)-WEEKDAY(DATE($S$1,Z$1,8-$M207)))&gt;=1,IF($D207&gt;=3,DATE($S$1,Z$1,1+7*($D207-1)-WEEKDAY(DATE($S$1,Z$1,8-$M207))),DATE($S$1,Z$1,1+7*($D207+1)-WEEKDAY(DATE($S$1,Z$1,8-$M207)))),DATE($S$1,Z$1,1+7*$D207)-WEEKDAY(DATE($S$1,Z$1,8-$M207))),"")</f>
        <v>45475</v>
      </c>
    </row>
    <row r="208" spans="1:26" ht="15" customHeight="1" x14ac:dyDescent="0.25">
      <c r="A208" s="3">
        <v>770205</v>
      </c>
      <c r="B208" s="3" t="str">
        <f>VLOOKUP($A208,[1]Sheet_One!$B:$W,2,FALSE)</f>
        <v>MIDDLETWN PUB SCH USDA</v>
      </c>
      <c r="C208" s="1" t="str">
        <f>VLOOKUP($A208,[1]Sheet_One!$B:$W,7,FALSE)</f>
        <v>MIDDLETOWN</v>
      </c>
      <c r="D208" s="10">
        <f>IFERROR(VLOOKUP(A208,[2]Sheet1!$A:$AA,27,FALSE),"")</f>
        <v>1</v>
      </c>
      <c r="F208" s="3" t="str">
        <f>VLOOKUP($A208,[1]Sheet_One!$B:$W,6,FALSE)</f>
        <v>311 HUNTING HILL AVE</v>
      </c>
      <c r="G208" s="3" t="str">
        <f>VLOOKUP($A208,[1]Sheet_One!$B:$W,7,FALSE)</f>
        <v>MIDDLETOWN</v>
      </c>
      <c r="H208" s="3" t="str">
        <f>VLOOKUP($A208,[1]Sheet_One!$B:$W,8,FALSE)</f>
        <v>CT</v>
      </c>
      <c r="I208" s="3" t="str">
        <f>VLOOKUP($A208,[1]Sheet_One!$B:$W,9,FALSE)</f>
        <v>06457</v>
      </c>
      <c r="K208" s="4" t="str">
        <f>IFERROR(VLOOKUP(A208,'Location Substitution table'!B:D,3,FALSE),"")</f>
        <v/>
      </c>
      <c r="L208" s="9" t="str">
        <f>IFERROR(VLOOKUP($A208,[1]Sheet_One!$B:$W,5,FALSE),"")</f>
        <v>T</v>
      </c>
      <c r="M208" s="9">
        <f>IFERROR(MATCH(L208,{"U","M","T","W","R","F","S"},0),"")</f>
        <v>3</v>
      </c>
      <c r="N208" s="26">
        <f>IFERROR(IF(COUNTIF('Holiday Dates'!$A:$A,DATE($M$1,N$1,1+7*$D208)-WEEKDAY(DATE($M$1,N$1,8-$M208)))&gt;=1,IF($D208&gt;=3,DATE($M$1,N$1,1+7*($D208-1)-WEEKDAY(DATE($M$1,N$1,8-$M208))),DATE($M$1,N$1,1+7*($D208+1)-WEEKDAY(DATE($M$1,N$1,8-$M208)))),DATE($M$1,N$1,1+7*$D208)-WEEKDAY(DATE($M$1,N$1,8-$M208))),"")</f>
        <v>45139</v>
      </c>
      <c r="O208" s="26">
        <f>IFERROR(IF(COUNTIF('Holiday Dates'!$A:$A,DATE($M$1,O$1,1+7*$D208)-WEEKDAY(DATE($M$1,O$1,8-$M208)))&gt;=1,IF($D208&gt;=3,DATE($M$1,O$1,1+7*($D208-1)-WEEKDAY(DATE($M$1,O$1,8-$M208))),DATE($M$1,O$1,1+7*($D208+1)-WEEKDAY(DATE($M$1,O$1,8-$M208)))),DATE($M$1,O$1,1+7*$D208)-WEEKDAY(DATE($M$1,O$1,8-$M208))),"")</f>
        <v>45174</v>
      </c>
      <c r="P208" s="26">
        <f>IFERROR(IF(COUNTIF('Holiday Dates'!$A:$A,DATE($M$1,P$1,1+7*$D208)-WEEKDAY(DATE($M$1,P$1,8-$M208)))&gt;=1,IF($D208&gt;=3,DATE($M$1,P$1,1+7*($D208-1)-WEEKDAY(DATE($M$1,P$1,8-$M208))),DATE($M$1,P$1,1+7*($D208+1)-WEEKDAY(DATE($M$1,P$1,8-$M208)))),DATE($M$1,P$1,1+7*$D208)-WEEKDAY(DATE($M$1,P$1,8-$M208))),"")</f>
        <v>45202</v>
      </c>
      <c r="Q208" s="26">
        <f>IFERROR(IF(COUNTIF('Holiday Dates'!$A:$A,DATE($M$1,Q$1,1+7*$D208)-WEEKDAY(DATE($M$1,Q$1,8-$M208)))&gt;=1,IF($D208&gt;=3,DATE($M$1,Q$1,1+7*($D208-1)-WEEKDAY(DATE($M$1,Q$1,8-$M208))),DATE($M$1,Q$1,1+7*($D208+1)-WEEKDAY(DATE($M$1,Q$1,8-$M208)))),DATE($M$1,Q$1,1+7*$D208)-WEEKDAY(DATE($M$1,Q$1,8-$M208))),"")</f>
        <v>45244</v>
      </c>
      <c r="R208" s="26">
        <f>IFERROR(IF(COUNTIF('Holiday Dates'!$A:$A,DATE($M$1,R$1,1+7*$D208)-WEEKDAY(DATE($M$1,R$1,8-$M208)))&gt;=1,IF($D208&gt;=3,DATE($M$1,R$1,1+7*($D208-1)-WEEKDAY(DATE($M$1,R$1,8-$M208))),DATE($M$1,R$1,1+7*($D208+1)-WEEKDAY(DATE($M$1,R$1,8-$M208)))),DATE($M$1,R$1,1+7*$D208)-WEEKDAY(DATE($M$1,R$1,8-$M208))),"")</f>
        <v>45265</v>
      </c>
      <c r="S208" s="30"/>
      <c r="T208" s="30">
        <f>IFERROR(IF(COUNTIF('Holiday Dates'!$A:$A,DATE($S$1,T$1,1+7*$D208)-WEEKDAY(DATE($S$1,T$1,8-$M208)))&gt;=1,IF($D208&gt;=3,DATE($S$1,T$1,1+7*($D208-1)-WEEKDAY(DATE($S$1,T$1,8-$M208))),DATE($S$1,T$1,1+7*($D208+1)-WEEKDAY(DATE($S$1,T$1,8-$M208)))),DATE($S$1,T$1,1+7*$D208)-WEEKDAY(DATE($S$1,T$1,8-$M208))),"")</f>
        <v>45293</v>
      </c>
      <c r="U208" s="30">
        <f>IFERROR(IF(COUNTIF('Holiday Dates'!$A:$A,DATE($S$1,U$1,1+7*$D208)-WEEKDAY(DATE($S$1,U$1,8-$M208)))&gt;=1,IF($D208&gt;=3,DATE($S$1,U$1,1+7*($D208-1)-WEEKDAY(DATE($S$1,U$1,8-$M208))),DATE($S$1,U$1,1+7*($D208+1)-WEEKDAY(DATE($S$1,U$1,8-$M208)))),DATE($S$1,U$1,1+7*$D208)-WEEKDAY(DATE($S$1,U$1,8-$M208))),"")</f>
        <v>45328</v>
      </c>
      <c r="V208" s="30">
        <f>IFERROR(IF(COUNTIF('Holiday Dates'!$A:$A,DATE($S$1,V$1,1+7*$D208)-WEEKDAY(DATE($S$1,V$1,8-$M208)))&gt;=1,IF($D208&gt;=3,DATE($S$1,V$1,1+7*($D208-1)-WEEKDAY(DATE($S$1,V$1,8-$M208))),DATE($S$1,V$1,1+7*($D208+1)-WEEKDAY(DATE($S$1,V$1,8-$M208)))),DATE($S$1,V$1,1+7*$D208)-WEEKDAY(DATE($S$1,V$1,8-$M208))),"")</f>
        <v>45356</v>
      </c>
      <c r="W208" s="30">
        <f>IFERROR(IF(COUNTIF('Holiday Dates'!$A:$A,DATE($S$1,W$1,1+7*$D208)-WEEKDAY(DATE($S$1,W$1,8-$M208)))&gt;=1,IF($D208&gt;=3,DATE($S$1,W$1,1+7*($D208-1)-WEEKDAY(DATE($S$1,W$1,8-$M208))),DATE($S$1,W$1,1+7*($D208+1)-WEEKDAY(DATE($S$1,W$1,8-$M208)))),DATE($S$1,W$1,1+7*$D208)-WEEKDAY(DATE($S$1,W$1,8-$M208))),"")</f>
        <v>45384</v>
      </c>
      <c r="X208" s="30">
        <f>IFERROR(IF(COUNTIF('Holiday Dates'!$A:$A,DATE($S$1,X$1,1+7*$D208)-WEEKDAY(DATE($S$1,X$1,8-$M208)))&gt;=1,IF($D208&gt;=3,DATE($S$1,X$1,1+7*($D208-1)-WEEKDAY(DATE($S$1,X$1,8-$M208))),DATE($S$1,X$1,1+7*($D208+1)-WEEKDAY(DATE($S$1,X$1,8-$M208)))),DATE($S$1,X$1,1+7*$D208)-WEEKDAY(DATE($S$1,X$1,8-$M208))),"")</f>
        <v>45419</v>
      </c>
      <c r="Y208" s="30">
        <f>IFERROR(IF(COUNTIF('Holiday Dates'!$A:$A,DATE($S$1,Y$1,1+7*$D208)-WEEKDAY(DATE($S$1,Y$1,8-$M208)))&gt;=1,IF($D208&gt;=3,DATE($S$1,Y$1,1+7*($D208-1)-WEEKDAY(DATE($S$1,Y$1,8-$M208))),DATE($S$1,Y$1,1+7*($D208+1)-WEEKDAY(DATE($S$1,Y$1,8-$M208)))),DATE($S$1,Y$1,1+7*$D208)-WEEKDAY(DATE($S$1,Y$1,8-$M208))),"")</f>
        <v>45447</v>
      </c>
      <c r="Z208" s="30">
        <f>IFERROR(IF(COUNTIF('Holiday Dates'!$A:$A,DATE($S$1,Z$1,1+7*$D208)-WEEKDAY(DATE($S$1,Z$1,8-$M208)))&gt;=1,IF($D208&gt;=3,DATE($S$1,Z$1,1+7*($D208-1)-WEEKDAY(DATE($S$1,Z$1,8-$M208))),DATE($S$1,Z$1,1+7*($D208+1)-WEEKDAY(DATE($S$1,Z$1,8-$M208)))),DATE($S$1,Z$1,1+7*$D208)-WEEKDAY(DATE($S$1,Z$1,8-$M208))),"")</f>
        <v>45475</v>
      </c>
    </row>
    <row r="209" spans="1:26" ht="15" customHeight="1" x14ac:dyDescent="0.25">
      <c r="A209" s="3">
        <v>770206</v>
      </c>
      <c r="B209" s="3" t="str">
        <f>VLOOKUP($A209,[1]Sheet_One!$B:$W,2,FALSE)</f>
        <v>MIDDLETOWN KEIG USDA</v>
      </c>
      <c r="C209" s="1" t="str">
        <f>VLOOKUP($A209,[1]Sheet_One!$B:$W,7,FALSE)</f>
        <v>MIDDLETOWN</v>
      </c>
      <c r="D209" s="10">
        <f>IFERROR(VLOOKUP(A209,[2]Sheet1!$A:$AA,27,FALSE),"")</f>
        <v>1</v>
      </c>
      <c r="F209" s="3" t="str">
        <f>VLOOKUP($A209,[1]Sheet_One!$B:$W,6,FALSE)</f>
        <v>99 SPRUCE ST</v>
      </c>
      <c r="G209" s="3" t="str">
        <f>VLOOKUP($A209,[1]Sheet_One!$B:$W,7,FALSE)</f>
        <v>MIDDLETOWN</v>
      </c>
      <c r="H209" s="3" t="str">
        <f>VLOOKUP($A209,[1]Sheet_One!$B:$W,8,FALSE)</f>
        <v>CT</v>
      </c>
      <c r="I209" s="3" t="str">
        <f>VLOOKUP($A209,[1]Sheet_One!$B:$W,9,FALSE)</f>
        <v>06457</v>
      </c>
      <c r="K209" s="4">
        <f>IFERROR(VLOOKUP(A209,'Location Substitution table'!B:D,3,FALSE),"")</f>
        <v>261148</v>
      </c>
      <c r="L209" s="9" t="str">
        <f>IFERROR(VLOOKUP($A209,[1]Sheet_One!$B:$W,5,FALSE),"")</f>
        <v>T</v>
      </c>
      <c r="M209" s="9">
        <f>IFERROR(MATCH(L209,{"U","M","T","W","R","F","S"},0),"")</f>
        <v>3</v>
      </c>
      <c r="N209" s="26">
        <f>IFERROR(IF(COUNTIF('Holiday Dates'!$A:$A,DATE($M$1,N$1,1+7*$D209)-WEEKDAY(DATE($M$1,N$1,8-$M209)))&gt;=1,IF($D209&gt;=3,DATE($M$1,N$1,1+7*($D209-1)-WEEKDAY(DATE($M$1,N$1,8-$M209))),DATE($M$1,N$1,1+7*($D209+1)-WEEKDAY(DATE($M$1,N$1,8-$M209)))),DATE($M$1,N$1,1+7*$D209)-WEEKDAY(DATE($M$1,N$1,8-$M209))),"")</f>
        <v>45139</v>
      </c>
      <c r="O209" s="26">
        <f>IFERROR(IF(COUNTIF('Holiday Dates'!$A:$A,DATE($M$1,O$1,1+7*$D209)-WEEKDAY(DATE($M$1,O$1,8-$M209)))&gt;=1,IF($D209&gt;=3,DATE($M$1,O$1,1+7*($D209-1)-WEEKDAY(DATE($M$1,O$1,8-$M209))),DATE($M$1,O$1,1+7*($D209+1)-WEEKDAY(DATE($M$1,O$1,8-$M209)))),DATE($M$1,O$1,1+7*$D209)-WEEKDAY(DATE($M$1,O$1,8-$M209))),"")</f>
        <v>45174</v>
      </c>
      <c r="P209" s="26">
        <f>IFERROR(IF(COUNTIF('Holiday Dates'!$A:$A,DATE($M$1,P$1,1+7*$D209)-WEEKDAY(DATE($M$1,P$1,8-$M209)))&gt;=1,IF($D209&gt;=3,DATE($M$1,P$1,1+7*($D209-1)-WEEKDAY(DATE($M$1,P$1,8-$M209))),DATE($M$1,P$1,1+7*($D209+1)-WEEKDAY(DATE($M$1,P$1,8-$M209)))),DATE($M$1,P$1,1+7*$D209)-WEEKDAY(DATE($M$1,P$1,8-$M209))),"")</f>
        <v>45202</v>
      </c>
      <c r="Q209" s="26">
        <f>IFERROR(IF(COUNTIF('Holiday Dates'!$A:$A,DATE($M$1,Q$1,1+7*$D209)-WEEKDAY(DATE($M$1,Q$1,8-$M209)))&gt;=1,IF($D209&gt;=3,DATE($M$1,Q$1,1+7*($D209-1)-WEEKDAY(DATE($M$1,Q$1,8-$M209))),DATE($M$1,Q$1,1+7*($D209+1)-WEEKDAY(DATE($M$1,Q$1,8-$M209)))),DATE($M$1,Q$1,1+7*$D209)-WEEKDAY(DATE($M$1,Q$1,8-$M209))),"")</f>
        <v>45244</v>
      </c>
      <c r="R209" s="26">
        <f>IFERROR(IF(COUNTIF('Holiday Dates'!$A:$A,DATE($M$1,R$1,1+7*$D209)-WEEKDAY(DATE($M$1,R$1,8-$M209)))&gt;=1,IF($D209&gt;=3,DATE($M$1,R$1,1+7*($D209-1)-WEEKDAY(DATE($M$1,R$1,8-$M209))),DATE($M$1,R$1,1+7*($D209+1)-WEEKDAY(DATE($M$1,R$1,8-$M209)))),DATE($M$1,R$1,1+7*$D209)-WEEKDAY(DATE($M$1,R$1,8-$M209))),"")</f>
        <v>45265</v>
      </c>
      <c r="S209" s="30"/>
      <c r="T209" s="30">
        <f>IFERROR(IF(COUNTIF('Holiday Dates'!$A:$A,DATE($S$1,T$1,1+7*$D209)-WEEKDAY(DATE($S$1,T$1,8-$M209)))&gt;=1,IF($D209&gt;=3,DATE($S$1,T$1,1+7*($D209-1)-WEEKDAY(DATE($S$1,T$1,8-$M209))),DATE($S$1,T$1,1+7*($D209+1)-WEEKDAY(DATE($S$1,T$1,8-$M209)))),DATE($S$1,T$1,1+7*$D209)-WEEKDAY(DATE($S$1,T$1,8-$M209))),"")</f>
        <v>45293</v>
      </c>
      <c r="U209" s="30">
        <f>IFERROR(IF(COUNTIF('Holiday Dates'!$A:$A,DATE($S$1,U$1,1+7*$D209)-WEEKDAY(DATE($S$1,U$1,8-$M209)))&gt;=1,IF($D209&gt;=3,DATE($S$1,U$1,1+7*($D209-1)-WEEKDAY(DATE($S$1,U$1,8-$M209))),DATE($S$1,U$1,1+7*($D209+1)-WEEKDAY(DATE($S$1,U$1,8-$M209)))),DATE($S$1,U$1,1+7*$D209)-WEEKDAY(DATE($S$1,U$1,8-$M209))),"")</f>
        <v>45328</v>
      </c>
      <c r="V209" s="30">
        <f>IFERROR(IF(COUNTIF('Holiday Dates'!$A:$A,DATE($S$1,V$1,1+7*$D209)-WEEKDAY(DATE($S$1,V$1,8-$M209)))&gt;=1,IF($D209&gt;=3,DATE($S$1,V$1,1+7*($D209-1)-WEEKDAY(DATE($S$1,V$1,8-$M209))),DATE($S$1,V$1,1+7*($D209+1)-WEEKDAY(DATE($S$1,V$1,8-$M209)))),DATE($S$1,V$1,1+7*$D209)-WEEKDAY(DATE($S$1,V$1,8-$M209))),"")</f>
        <v>45356</v>
      </c>
      <c r="W209" s="30">
        <f>IFERROR(IF(COUNTIF('Holiday Dates'!$A:$A,DATE($S$1,W$1,1+7*$D209)-WEEKDAY(DATE($S$1,W$1,8-$M209)))&gt;=1,IF($D209&gt;=3,DATE($S$1,W$1,1+7*($D209-1)-WEEKDAY(DATE($S$1,W$1,8-$M209))),DATE($S$1,W$1,1+7*($D209+1)-WEEKDAY(DATE($S$1,W$1,8-$M209)))),DATE($S$1,W$1,1+7*$D209)-WEEKDAY(DATE($S$1,W$1,8-$M209))),"")</f>
        <v>45384</v>
      </c>
      <c r="X209" s="30">
        <f>IFERROR(IF(COUNTIF('Holiday Dates'!$A:$A,DATE($S$1,X$1,1+7*$D209)-WEEKDAY(DATE($S$1,X$1,8-$M209)))&gt;=1,IF($D209&gt;=3,DATE($S$1,X$1,1+7*($D209-1)-WEEKDAY(DATE($S$1,X$1,8-$M209))),DATE($S$1,X$1,1+7*($D209+1)-WEEKDAY(DATE($S$1,X$1,8-$M209)))),DATE($S$1,X$1,1+7*$D209)-WEEKDAY(DATE($S$1,X$1,8-$M209))),"")</f>
        <v>45419</v>
      </c>
      <c r="Y209" s="30">
        <f>IFERROR(IF(COUNTIF('Holiday Dates'!$A:$A,DATE($S$1,Y$1,1+7*$D209)-WEEKDAY(DATE($S$1,Y$1,8-$M209)))&gt;=1,IF($D209&gt;=3,DATE($S$1,Y$1,1+7*($D209-1)-WEEKDAY(DATE($S$1,Y$1,8-$M209))),DATE($S$1,Y$1,1+7*($D209+1)-WEEKDAY(DATE($S$1,Y$1,8-$M209)))),DATE($S$1,Y$1,1+7*$D209)-WEEKDAY(DATE($S$1,Y$1,8-$M209))),"")</f>
        <v>45447</v>
      </c>
      <c r="Z209" s="30">
        <f>IFERROR(IF(COUNTIF('Holiday Dates'!$A:$A,DATE($S$1,Z$1,1+7*$D209)-WEEKDAY(DATE($S$1,Z$1,8-$M209)))&gt;=1,IF($D209&gt;=3,DATE($S$1,Z$1,1+7*($D209-1)-WEEKDAY(DATE($S$1,Z$1,8-$M209))),DATE($S$1,Z$1,1+7*($D209+1)-WEEKDAY(DATE($S$1,Z$1,8-$M209)))),DATE($S$1,Z$1,1+7*$D209)-WEEKDAY(DATE($S$1,Z$1,8-$M209))),"")</f>
        <v>45475</v>
      </c>
    </row>
    <row r="210" spans="1:26" ht="15" customHeight="1" x14ac:dyDescent="0.25">
      <c r="A210" s="3">
        <v>770207</v>
      </c>
      <c r="B210" s="1" t="s">
        <v>1675</v>
      </c>
      <c r="C210" s="1" t="str">
        <f>VLOOKUP($A210,[1]Sheet_One!$B:$W,7,FALSE)</f>
        <v>MIDDLETOWN</v>
      </c>
      <c r="D210" s="10">
        <f>IFERROR(VLOOKUP(A210,[2]Sheet1!$A:$AA,27,FALSE),"")</f>
        <v>1</v>
      </c>
      <c r="E210" s="1"/>
      <c r="F210" s="3" t="str">
        <f>VLOOKUP($A210,[1]Sheet_One!$B:$W,6,FALSE)</f>
        <v>1 KAPLAN WAY</v>
      </c>
      <c r="G210" s="3" t="str">
        <f>VLOOKUP($A210,[1]Sheet_One!$B:$W,7,FALSE)</f>
        <v>MIDDLETOWN</v>
      </c>
      <c r="H210" s="3" t="str">
        <f>VLOOKUP($A210,[1]Sheet_One!$B:$W,8,FALSE)</f>
        <v>CT</v>
      </c>
      <c r="I210" s="3" t="str">
        <f>VLOOKUP($A210,[1]Sheet_One!$B:$W,9,FALSE)</f>
        <v>06457</v>
      </c>
      <c r="J210" s="47">
        <f>IFERROR(VLOOKUP(A210,'[3]KPI Trend by Chain - 171 or 173'!$A:$E,5,FALSE),VLOOKUP(A210,'[4]KPI Trend by Chain - 171 '!$A:$E,5,FALSE))</f>
        <v>12.2222222222222</v>
      </c>
      <c r="K210" s="4">
        <f>IFERROR(VLOOKUP(A210,'Location Substitution table'!B:D,3,FALSE),"")</f>
        <v>261142</v>
      </c>
      <c r="L210" s="9" t="str">
        <f>IFERROR(VLOOKUP($A210,[1]Sheet_One!$B:$W,5,FALSE),"")</f>
        <v>T</v>
      </c>
      <c r="M210" s="9">
        <f>IFERROR(MATCH(L210,{"U","M","T","W","R","F","S"},0),"")</f>
        <v>3</v>
      </c>
      <c r="N210" s="26">
        <f>IFERROR(IF(COUNTIF('Holiday Dates'!$A:$A,DATE($M$1,N$1,1+7*$D210)-WEEKDAY(DATE($M$1,N$1,8-$M210)))&gt;=1,IF($D210&gt;=3,DATE($M$1,N$1,1+7*($D210-1)-WEEKDAY(DATE($M$1,N$1,8-$M210))),DATE($M$1,N$1,1+7*($D210+1)-WEEKDAY(DATE($M$1,N$1,8-$M210)))),DATE($M$1,N$1,1+7*$D210)-WEEKDAY(DATE($M$1,N$1,8-$M210))),"")</f>
        <v>45139</v>
      </c>
      <c r="O210" s="26">
        <f>IFERROR(IF(COUNTIF('Holiday Dates'!$A:$A,DATE($M$1,O$1,1+7*$D210)-WEEKDAY(DATE($M$1,O$1,8-$M210)))&gt;=1,IF($D210&gt;=3,DATE($M$1,O$1,1+7*($D210-1)-WEEKDAY(DATE($M$1,O$1,8-$M210))),DATE($M$1,O$1,1+7*($D210+1)-WEEKDAY(DATE($M$1,O$1,8-$M210)))),DATE($M$1,O$1,1+7*$D210)-WEEKDAY(DATE($M$1,O$1,8-$M210))),"")</f>
        <v>45174</v>
      </c>
      <c r="P210" s="26">
        <f>IFERROR(IF(COUNTIF('Holiday Dates'!$A:$A,DATE($M$1,P$1,1+7*$D210)-WEEKDAY(DATE($M$1,P$1,8-$M210)))&gt;=1,IF($D210&gt;=3,DATE($M$1,P$1,1+7*($D210-1)-WEEKDAY(DATE($M$1,P$1,8-$M210))),DATE($M$1,P$1,1+7*($D210+1)-WEEKDAY(DATE($M$1,P$1,8-$M210)))),DATE($M$1,P$1,1+7*$D210)-WEEKDAY(DATE($M$1,P$1,8-$M210))),"")</f>
        <v>45202</v>
      </c>
      <c r="Q210" s="26">
        <f>IFERROR(IF(COUNTIF('Holiday Dates'!$A:$A,DATE($M$1,Q$1,1+7*$D210)-WEEKDAY(DATE($M$1,Q$1,8-$M210)))&gt;=1,IF($D210&gt;=3,DATE($M$1,Q$1,1+7*($D210-1)-WEEKDAY(DATE($M$1,Q$1,8-$M210))),DATE($M$1,Q$1,1+7*($D210+1)-WEEKDAY(DATE($M$1,Q$1,8-$M210)))),DATE($M$1,Q$1,1+7*$D210)-WEEKDAY(DATE($M$1,Q$1,8-$M210))),"")</f>
        <v>45244</v>
      </c>
      <c r="R210" s="26">
        <f>IFERROR(IF(COUNTIF('Holiday Dates'!$A:$A,DATE($M$1,R$1,1+7*$D210)-WEEKDAY(DATE($M$1,R$1,8-$M210)))&gt;=1,IF($D210&gt;=3,DATE($M$1,R$1,1+7*($D210-1)-WEEKDAY(DATE($M$1,R$1,8-$M210))),DATE($M$1,R$1,1+7*($D210+1)-WEEKDAY(DATE($M$1,R$1,8-$M210)))),DATE($M$1,R$1,1+7*$D210)-WEEKDAY(DATE($M$1,R$1,8-$M210))),"")</f>
        <v>45265</v>
      </c>
      <c r="S210" s="30"/>
      <c r="T210" s="30">
        <f>IFERROR(IF(COUNTIF('Holiday Dates'!$A:$A,DATE($S$1,T$1,1+7*$D210)-WEEKDAY(DATE($S$1,T$1,8-$M210)))&gt;=1,IF($D210&gt;=3,DATE($S$1,T$1,1+7*($D210-1)-WEEKDAY(DATE($S$1,T$1,8-$M210))),DATE($S$1,T$1,1+7*($D210+1)-WEEKDAY(DATE($S$1,T$1,8-$M210)))),DATE($S$1,T$1,1+7*$D210)-WEEKDAY(DATE($S$1,T$1,8-$M210))),"")</f>
        <v>45293</v>
      </c>
      <c r="U210" s="30">
        <f>IFERROR(IF(COUNTIF('Holiday Dates'!$A:$A,DATE($S$1,U$1,1+7*$D210)-WEEKDAY(DATE($S$1,U$1,8-$M210)))&gt;=1,IF($D210&gt;=3,DATE($S$1,U$1,1+7*($D210-1)-WEEKDAY(DATE($S$1,U$1,8-$M210))),DATE($S$1,U$1,1+7*($D210+1)-WEEKDAY(DATE($S$1,U$1,8-$M210)))),DATE($S$1,U$1,1+7*$D210)-WEEKDAY(DATE($S$1,U$1,8-$M210))),"")</f>
        <v>45328</v>
      </c>
      <c r="V210" s="30">
        <f>IFERROR(IF(COUNTIF('Holiday Dates'!$A:$A,DATE($S$1,V$1,1+7*$D210)-WEEKDAY(DATE($S$1,V$1,8-$M210)))&gt;=1,IF($D210&gt;=3,DATE($S$1,V$1,1+7*($D210-1)-WEEKDAY(DATE($S$1,V$1,8-$M210))),DATE($S$1,V$1,1+7*($D210+1)-WEEKDAY(DATE($S$1,V$1,8-$M210)))),DATE($S$1,V$1,1+7*$D210)-WEEKDAY(DATE($S$1,V$1,8-$M210))),"")</f>
        <v>45356</v>
      </c>
      <c r="W210" s="30">
        <f>IFERROR(IF(COUNTIF('Holiday Dates'!$A:$A,DATE($S$1,W$1,1+7*$D210)-WEEKDAY(DATE($S$1,W$1,8-$M210)))&gt;=1,IF($D210&gt;=3,DATE($S$1,W$1,1+7*($D210-1)-WEEKDAY(DATE($S$1,W$1,8-$M210))),DATE($S$1,W$1,1+7*($D210+1)-WEEKDAY(DATE($S$1,W$1,8-$M210)))),DATE($S$1,W$1,1+7*$D210)-WEEKDAY(DATE($S$1,W$1,8-$M210))),"")</f>
        <v>45384</v>
      </c>
      <c r="X210" s="30">
        <f>IFERROR(IF(COUNTIF('Holiday Dates'!$A:$A,DATE($S$1,X$1,1+7*$D210)-WEEKDAY(DATE($S$1,X$1,8-$M210)))&gt;=1,IF($D210&gt;=3,DATE($S$1,X$1,1+7*($D210-1)-WEEKDAY(DATE($S$1,X$1,8-$M210))),DATE($S$1,X$1,1+7*($D210+1)-WEEKDAY(DATE($S$1,X$1,8-$M210)))),DATE($S$1,X$1,1+7*$D210)-WEEKDAY(DATE($S$1,X$1,8-$M210))),"")</f>
        <v>45419</v>
      </c>
      <c r="Y210" s="30">
        <f>IFERROR(IF(COUNTIF('Holiday Dates'!$A:$A,DATE($S$1,Y$1,1+7*$D210)-WEEKDAY(DATE($S$1,Y$1,8-$M210)))&gt;=1,IF($D210&gt;=3,DATE($S$1,Y$1,1+7*($D210-1)-WEEKDAY(DATE($S$1,Y$1,8-$M210))),DATE($S$1,Y$1,1+7*($D210+1)-WEEKDAY(DATE($S$1,Y$1,8-$M210)))),DATE($S$1,Y$1,1+7*$D210)-WEEKDAY(DATE($S$1,Y$1,8-$M210))),"")</f>
        <v>45447</v>
      </c>
      <c r="Z210" s="30">
        <f>IFERROR(IF(COUNTIF('Holiday Dates'!$A:$A,DATE($S$1,Z$1,1+7*$D210)-WEEKDAY(DATE($S$1,Z$1,8-$M210)))&gt;=1,IF($D210&gt;=3,DATE($S$1,Z$1,1+7*($D210-1)-WEEKDAY(DATE($S$1,Z$1,8-$M210))),DATE($S$1,Z$1,1+7*($D210+1)-WEEKDAY(DATE($S$1,Z$1,8-$M210)))),DATE($S$1,Z$1,1+7*$D210)-WEEKDAY(DATE($S$1,Z$1,8-$M210))),"")</f>
        <v>45475</v>
      </c>
    </row>
    <row r="211" spans="1:26" ht="15" customHeight="1" x14ac:dyDescent="0.25">
      <c r="A211" s="3">
        <v>770208</v>
      </c>
      <c r="B211" s="1" t="s">
        <v>1676</v>
      </c>
      <c r="C211" s="1" t="str">
        <f>VLOOKUP($A211,[1]Sheet_One!$B:$W,7,FALSE)</f>
        <v>MIDDLETOWN</v>
      </c>
      <c r="D211" s="10">
        <f>IFERROR(VLOOKUP(A211,[2]Sheet1!$A:$AA,27,FALSE),"")</f>
        <v>2</v>
      </c>
      <c r="E211" s="1"/>
      <c r="F211" s="3" t="str">
        <f>VLOOKUP($A211,[1]Sheet_One!$B:$W,6,FALSE)</f>
        <v>370 HUNTING HILL AVE</v>
      </c>
      <c r="G211" s="3" t="str">
        <f>VLOOKUP($A211,[1]Sheet_One!$B:$W,7,FALSE)</f>
        <v>MIDDLETOWN</v>
      </c>
      <c r="H211" s="3" t="str">
        <f>VLOOKUP($A211,[1]Sheet_One!$B:$W,8,FALSE)</f>
        <v>CT</v>
      </c>
      <c r="I211" s="3" t="str">
        <f>VLOOKUP($A211,[1]Sheet_One!$B:$W,9,FALSE)</f>
        <v>06457</v>
      </c>
      <c r="J211" s="47">
        <f>IFERROR(VLOOKUP(A211,'[3]KPI Trend by Chain - 171 or 173'!$A:$E,5,FALSE),VLOOKUP(A211,'[4]KPI Trend by Chain - 171 '!$A:$E,5,FALSE))</f>
        <v>25.6666666666667</v>
      </c>
      <c r="K211" s="4">
        <f>IFERROR(VLOOKUP(A211,'Location Substitution table'!B:D,3,FALSE),"")</f>
        <v>261149</v>
      </c>
      <c r="L211" s="9" t="str">
        <f>IFERROR(VLOOKUP($A211,[1]Sheet_One!$B:$W,5,FALSE),"")</f>
        <v>T</v>
      </c>
      <c r="M211" s="9">
        <f>IFERROR(MATCH(L211,{"U","M","T","W","R","F","S"},0),"")</f>
        <v>3</v>
      </c>
      <c r="N211" s="26">
        <f>IFERROR(IF(COUNTIF('Holiday Dates'!$A:$A,DATE($M$1,N$1,1+7*$D211)-WEEKDAY(DATE($M$1,N$1,8-$M211)))&gt;=1,IF($D211&gt;=3,DATE($M$1,N$1,1+7*($D211-1)-WEEKDAY(DATE($M$1,N$1,8-$M211))),DATE($M$1,N$1,1+7*($D211+1)-WEEKDAY(DATE($M$1,N$1,8-$M211)))),DATE($M$1,N$1,1+7*$D211)-WEEKDAY(DATE($M$1,N$1,8-$M211))),"")</f>
        <v>45146</v>
      </c>
      <c r="O211" s="26">
        <f>IFERROR(IF(COUNTIF('Holiday Dates'!$A:$A,DATE($M$1,O$1,1+7*$D211)-WEEKDAY(DATE($M$1,O$1,8-$M211)))&gt;=1,IF($D211&gt;=3,DATE($M$1,O$1,1+7*($D211-1)-WEEKDAY(DATE($M$1,O$1,8-$M211))),DATE($M$1,O$1,1+7*($D211+1)-WEEKDAY(DATE($M$1,O$1,8-$M211)))),DATE($M$1,O$1,1+7*$D211)-WEEKDAY(DATE($M$1,O$1,8-$M211))),"")</f>
        <v>45181</v>
      </c>
      <c r="P211" s="26">
        <f>IFERROR(IF(COUNTIF('Holiday Dates'!$A:$A,DATE($M$1,P$1,1+7*$D211)-WEEKDAY(DATE($M$1,P$1,8-$M211)))&gt;=1,IF($D211&gt;=3,DATE($M$1,P$1,1+7*($D211-1)-WEEKDAY(DATE($M$1,P$1,8-$M211))),DATE($M$1,P$1,1+7*($D211+1)-WEEKDAY(DATE($M$1,P$1,8-$M211)))),DATE($M$1,P$1,1+7*$D211)-WEEKDAY(DATE($M$1,P$1,8-$M211))),"")</f>
        <v>45209</v>
      </c>
      <c r="Q211" s="26">
        <f>IFERROR(IF(COUNTIF('Holiday Dates'!$A:$A,DATE($M$1,Q$1,1+7*$D211)-WEEKDAY(DATE($M$1,Q$1,8-$M211)))&gt;=1,IF($D211&gt;=3,DATE($M$1,Q$1,1+7*($D211-1)-WEEKDAY(DATE($M$1,Q$1,8-$M211))),DATE($M$1,Q$1,1+7*($D211+1)-WEEKDAY(DATE($M$1,Q$1,8-$M211)))),DATE($M$1,Q$1,1+7*$D211)-WEEKDAY(DATE($M$1,Q$1,8-$M211))),"")</f>
        <v>45244</v>
      </c>
      <c r="R211" s="26">
        <f>IFERROR(IF(COUNTIF('Holiday Dates'!$A:$A,DATE($M$1,R$1,1+7*$D211)-WEEKDAY(DATE($M$1,R$1,8-$M211)))&gt;=1,IF($D211&gt;=3,DATE($M$1,R$1,1+7*($D211-1)-WEEKDAY(DATE($M$1,R$1,8-$M211))),DATE($M$1,R$1,1+7*($D211+1)-WEEKDAY(DATE($M$1,R$1,8-$M211)))),DATE($M$1,R$1,1+7*$D211)-WEEKDAY(DATE($M$1,R$1,8-$M211))),"")</f>
        <v>45272</v>
      </c>
      <c r="S211" s="30"/>
      <c r="T211" s="30">
        <f>IFERROR(IF(COUNTIF('Holiday Dates'!$A:$A,DATE($S$1,T$1,1+7*$D211)-WEEKDAY(DATE($S$1,T$1,8-$M211)))&gt;=1,IF($D211&gt;=3,DATE($S$1,T$1,1+7*($D211-1)-WEEKDAY(DATE($S$1,T$1,8-$M211))),DATE($S$1,T$1,1+7*($D211+1)-WEEKDAY(DATE($S$1,T$1,8-$M211)))),DATE($S$1,T$1,1+7*$D211)-WEEKDAY(DATE($S$1,T$1,8-$M211))),"")</f>
        <v>45300</v>
      </c>
      <c r="U211" s="30">
        <f>IFERROR(IF(COUNTIF('Holiday Dates'!$A:$A,DATE($S$1,U$1,1+7*$D211)-WEEKDAY(DATE($S$1,U$1,8-$M211)))&gt;=1,IF($D211&gt;=3,DATE($S$1,U$1,1+7*($D211-1)-WEEKDAY(DATE($S$1,U$1,8-$M211))),DATE($S$1,U$1,1+7*($D211+1)-WEEKDAY(DATE($S$1,U$1,8-$M211)))),DATE($S$1,U$1,1+7*$D211)-WEEKDAY(DATE($S$1,U$1,8-$M211))),"")</f>
        <v>45335</v>
      </c>
      <c r="V211" s="30">
        <f>IFERROR(IF(COUNTIF('Holiday Dates'!$A:$A,DATE($S$1,V$1,1+7*$D211)-WEEKDAY(DATE($S$1,V$1,8-$M211)))&gt;=1,IF($D211&gt;=3,DATE($S$1,V$1,1+7*($D211-1)-WEEKDAY(DATE($S$1,V$1,8-$M211))),DATE($S$1,V$1,1+7*($D211+1)-WEEKDAY(DATE($S$1,V$1,8-$M211)))),DATE($S$1,V$1,1+7*$D211)-WEEKDAY(DATE($S$1,V$1,8-$M211))),"")</f>
        <v>45363</v>
      </c>
      <c r="W211" s="30">
        <f>IFERROR(IF(COUNTIF('Holiday Dates'!$A:$A,DATE($S$1,W$1,1+7*$D211)-WEEKDAY(DATE($S$1,W$1,8-$M211)))&gt;=1,IF($D211&gt;=3,DATE($S$1,W$1,1+7*($D211-1)-WEEKDAY(DATE($S$1,W$1,8-$M211))),DATE($S$1,W$1,1+7*($D211+1)-WEEKDAY(DATE($S$1,W$1,8-$M211)))),DATE($S$1,W$1,1+7*$D211)-WEEKDAY(DATE($S$1,W$1,8-$M211))),"")</f>
        <v>45398</v>
      </c>
      <c r="X211" s="30">
        <f>IFERROR(IF(COUNTIF('Holiday Dates'!$A:$A,DATE($S$1,X$1,1+7*$D211)-WEEKDAY(DATE($S$1,X$1,8-$M211)))&gt;=1,IF($D211&gt;=3,DATE($S$1,X$1,1+7*($D211-1)-WEEKDAY(DATE($S$1,X$1,8-$M211))),DATE($S$1,X$1,1+7*($D211+1)-WEEKDAY(DATE($S$1,X$1,8-$M211)))),DATE($S$1,X$1,1+7*$D211)-WEEKDAY(DATE($S$1,X$1,8-$M211))),"")</f>
        <v>45426</v>
      </c>
      <c r="Y211" s="30">
        <f>IFERROR(IF(COUNTIF('Holiday Dates'!$A:$A,DATE($S$1,Y$1,1+7*$D211)-WEEKDAY(DATE($S$1,Y$1,8-$M211)))&gt;=1,IF($D211&gt;=3,DATE($S$1,Y$1,1+7*($D211-1)-WEEKDAY(DATE($S$1,Y$1,8-$M211))),DATE($S$1,Y$1,1+7*($D211+1)-WEEKDAY(DATE($S$1,Y$1,8-$M211)))),DATE($S$1,Y$1,1+7*$D211)-WEEKDAY(DATE($S$1,Y$1,8-$M211))),"")</f>
        <v>45454</v>
      </c>
      <c r="Z211" s="30">
        <f>IFERROR(IF(COUNTIF('Holiday Dates'!$A:$A,DATE($S$1,Z$1,1+7*$D211)-WEEKDAY(DATE($S$1,Z$1,8-$M211)))&gt;=1,IF($D211&gt;=3,DATE($S$1,Z$1,1+7*($D211-1)-WEEKDAY(DATE($S$1,Z$1,8-$M211))),DATE($S$1,Z$1,1+7*($D211+1)-WEEKDAY(DATE($S$1,Z$1,8-$M211)))),DATE($S$1,Z$1,1+7*$D211)-WEEKDAY(DATE($S$1,Z$1,8-$M211))),"")</f>
        <v>45482</v>
      </c>
    </row>
    <row r="212" spans="1:26" ht="15" customHeight="1" x14ac:dyDescent="0.25">
      <c r="A212" s="3">
        <v>770209</v>
      </c>
      <c r="B212" s="1" t="s">
        <v>1677</v>
      </c>
      <c r="C212" s="1" t="str">
        <f>VLOOKUP($A212,[1]Sheet_One!$B:$W,7,FALSE)</f>
        <v>MIDDLETOWN</v>
      </c>
      <c r="D212" s="10">
        <f>IFERROR(VLOOKUP(A212,[2]Sheet1!$A:$AA,27,FALSE),"")</f>
        <v>4</v>
      </c>
      <c r="E212" s="1"/>
      <c r="F212" s="3" t="str">
        <f>VLOOKUP($A212,[1]Sheet_One!$B:$W,6,FALSE)</f>
        <v>915 RIVER RD</v>
      </c>
      <c r="G212" s="3" t="str">
        <f>VLOOKUP($A212,[1]Sheet_One!$B:$W,7,FALSE)</f>
        <v>MIDDLETOWN</v>
      </c>
      <c r="H212" s="3" t="str">
        <f>VLOOKUP($A212,[1]Sheet_One!$B:$W,8,FALSE)</f>
        <v>CT</v>
      </c>
      <c r="I212" s="3" t="str">
        <f>VLOOKUP($A212,[1]Sheet_One!$B:$W,9,FALSE)</f>
        <v>06457</v>
      </c>
      <c r="J212" s="47">
        <f>IFERROR(VLOOKUP(A212,'[3]KPI Trend by Chain - 171 or 173'!$A:$E,5,FALSE),VLOOKUP(A212,'[4]KPI Trend by Chain - 171 '!$A:$E,5,FALSE))</f>
        <v>6</v>
      </c>
      <c r="K212" s="4">
        <f>IFERROR(VLOOKUP(A212,'Location Substitution table'!B:D,3,FALSE),"")</f>
        <v>780016</v>
      </c>
      <c r="L212" s="9" t="str">
        <f>IFERROR(VLOOKUP($A212,[1]Sheet_One!$B:$W,5,FALSE),"")</f>
        <v>T</v>
      </c>
      <c r="M212" s="9">
        <f>IFERROR(MATCH(L212,{"U","M","T","W","R","F","S"},0),"")</f>
        <v>3</v>
      </c>
      <c r="N212" s="26">
        <f>IFERROR(IF(COUNTIF('Holiday Dates'!$A:$A,DATE($M$1,N$1,1+7*$D212)-WEEKDAY(DATE($M$1,N$1,8-$M212)))&gt;=1,IF($D212&gt;=3,DATE($M$1,N$1,1+7*($D212-1)-WEEKDAY(DATE($M$1,N$1,8-$M212))),DATE($M$1,N$1,1+7*($D212+1)-WEEKDAY(DATE($M$1,N$1,8-$M212)))),DATE($M$1,N$1,1+7*$D212)-WEEKDAY(DATE($M$1,N$1,8-$M212))),"")</f>
        <v>45160</v>
      </c>
      <c r="O212" s="26">
        <f>IFERROR(IF(COUNTIF('Holiday Dates'!$A:$A,DATE($M$1,O$1,1+7*$D212)-WEEKDAY(DATE($M$1,O$1,8-$M212)))&gt;=1,IF($D212&gt;=3,DATE($M$1,O$1,1+7*($D212-1)-WEEKDAY(DATE($M$1,O$1,8-$M212))),DATE($M$1,O$1,1+7*($D212+1)-WEEKDAY(DATE($M$1,O$1,8-$M212)))),DATE($M$1,O$1,1+7*$D212)-WEEKDAY(DATE($M$1,O$1,8-$M212))),"")</f>
        <v>45195</v>
      </c>
      <c r="P212" s="26">
        <f>IFERROR(IF(COUNTIF('Holiday Dates'!$A:$A,DATE($M$1,P$1,1+7*$D212)-WEEKDAY(DATE($M$1,P$1,8-$M212)))&gt;=1,IF($D212&gt;=3,DATE($M$1,P$1,1+7*($D212-1)-WEEKDAY(DATE($M$1,P$1,8-$M212))),DATE($M$1,P$1,1+7*($D212+1)-WEEKDAY(DATE($M$1,P$1,8-$M212)))),DATE($M$1,P$1,1+7*$D212)-WEEKDAY(DATE($M$1,P$1,8-$M212))),"")</f>
        <v>45223</v>
      </c>
      <c r="Q212" s="26">
        <f>IFERROR(IF(COUNTIF('Holiday Dates'!$A:$A,DATE($M$1,Q$1,1+7*$D212)-WEEKDAY(DATE($M$1,Q$1,8-$M212)))&gt;=1,IF($D212&gt;=3,DATE($M$1,Q$1,1+7*($D212-1)-WEEKDAY(DATE($M$1,Q$1,8-$M212))),DATE($M$1,Q$1,1+7*($D212+1)-WEEKDAY(DATE($M$1,Q$1,8-$M212)))),DATE($M$1,Q$1,1+7*$D212)-WEEKDAY(DATE($M$1,Q$1,8-$M212))),"")</f>
        <v>45258</v>
      </c>
      <c r="R212" s="26">
        <f>IFERROR(IF(COUNTIF('Holiday Dates'!$A:$A,DATE($M$1,R$1,1+7*$D212)-WEEKDAY(DATE($M$1,R$1,8-$M212)))&gt;=1,IF($D212&gt;=3,DATE($M$1,R$1,1+7*($D212-1)-WEEKDAY(DATE($M$1,R$1,8-$M212))),DATE($M$1,R$1,1+7*($D212+1)-WEEKDAY(DATE($M$1,R$1,8-$M212)))),DATE($M$1,R$1,1+7*$D212)-WEEKDAY(DATE($M$1,R$1,8-$M212))),"")</f>
        <v>45279</v>
      </c>
      <c r="S212" s="30"/>
      <c r="T212" s="30">
        <f>IFERROR(IF(COUNTIF('Holiday Dates'!$A:$A,DATE($S$1,T$1,1+7*$D212)-WEEKDAY(DATE($S$1,T$1,8-$M212)))&gt;=1,IF($D212&gt;=3,DATE($S$1,T$1,1+7*($D212-1)-WEEKDAY(DATE($S$1,T$1,8-$M212))),DATE($S$1,T$1,1+7*($D212+1)-WEEKDAY(DATE($S$1,T$1,8-$M212)))),DATE($S$1,T$1,1+7*$D212)-WEEKDAY(DATE($S$1,T$1,8-$M212))),"")</f>
        <v>45314</v>
      </c>
      <c r="U212" s="30">
        <f>IFERROR(IF(COUNTIF('Holiday Dates'!$A:$A,DATE($S$1,U$1,1+7*$D212)-WEEKDAY(DATE($S$1,U$1,8-$M212)))&gt;=1,IF($D212&gt;=3,DATE($S$1,U$1,1+7*($D212-1)-WEEKDAY(DATE($S$1,U$1,8-$M212))),DATE($S$1,U$1,1+7*($D212+1)-WEEKDAY(DATE($S$1,U$1,8-$M212)))),DATE($S$1,U$1,1+7*$D212)-WEEKDAY(DATE($S$1,U$1,8-$M212))),"")</f>
        <v>45349</v>
      </c>
      <c r="V212" s="30">
        <f>IFERROR(IF(COUNTIF('Holiday Dates'!$A:$A,DATE($S$1,V$1,1+7*$D212)-WEEKDAY(DATE($S$1,V$1,8-$M212)))&gt;=1,IF($D212&gt;=3,DATE($S$1,V$1,1+7*($D212-1)-WEEKDAY(DATE($S$1,V$1,8-$M212))),DATE($S$1,V$1,1+7*($D212+1)-WEEKDAY(DATE($S$1,V$1,8-$M212)))),DATE($S$1,V$1,1+7*$D212)-WEEKDAY(DATE($S$1,V$1,8-$M212))),"")</f>
        <v>45377</v>
      </c>
      <c r="W212" s="30">
        <f>IFERROR(IF(COUNTIF('Holiday Dates'!$A:$A,DATE($S$1,W$1,1+7*$D212)-WEEKDAY(DATE($S$1,W$1,8-$M212)))&gt;=1,IF($D212&gt;=3,DATE($S$1,W$1,1+7*($D212-1)-WEEKDAY(DATE($S$1,W$1,8-$M212))),DATE($S$1,W$1,1+7*($D212+1)-WEEKDAY(DATE($S$1,W$1,8-$M212)))),DATE($S$1,W$1,1+7*$D212)-WEEKDAY(DATE($S$1,W$1,8-$M212))),"")</f>
        <v>45405</v>
      </c>
      <c r="X212" s="30">
        <f>IFERROR(IF(COUNTIF('Holiday Dates'!$A:$A,DATE($S$1,X$1,1+7*$D212)-WEEKDAY(DATE($S$1,X$1,8-$M212)))&gt;=1,IF($D212&gt;=3,DATE($S$1,X$1,1+7*($D212-1)-WEEKDAY(DATE($S$1,X$1,8-$M212))),DATE($S$1,X$1,1+7*($D212+1)-WEEKDAY(DATE($S$1,X$1,8-$M212)))),DATE($S$1,X$1,1+7*$D212)-WEEKDAY(DATE($S$1,X$1,8-$M212))),"")</f>
        <v>45440</v>
      </c>
      <c r="Y212" s="30">
        <f>IFERROR(IF(COUNTIF('Holiday Dates'!$A:$A,DATE($S$1,Y$1,1+7*$D212)-WEEKDAY(DATE($S$1,Y$1,8-$M212)))&gt;=1,IF($D212&gt;=3,DATE($S$1,Y$1,1+7*($D212-1)-WEEKDAY(DATE($S$1,Y$1,8-$M212))),DATE($S$1,Y$1,1+7*($D212+1)-WEEKDAY(DATE($S$1,Y$1,8-$M212)))),DATE($S$1,Y$1,1+7*$D212)-WEEKDAY(DATE($S$1,Y$1,8-$M212))),"")</f>
        <v>45468</v>
      </c>
      <c r="Z212" s="30">
        <f>IFERROR(IF(COUNTIF('Holiday Dates'!$A:$A,DATE($S$1,Z$1,1+7*$D212)-WEEKDAY(DATE($S$1,Z$1,8-$M212)))&gt;=1,IF($D212&gt;=3,DATE($S$1,Z$1,1+7*($D212-1)-WEEKDAY(DATE($S$1,Z$1,8-$M212))),DATE($S$1,Z$1,1+7*($D212+1)-WEEKDAY(DATE($S$1,Z$1,8-$M212)))),DATE($S$1,Z$1,1+7*$D212)-WEEKDAY(DATE($S$1,Z$1,8-$M212))),"")</f>
        <v>45496</v>
      </c>
    </row>
    <row r="213" spans="1:26" ht="15" customHeight="1" x14ac:dyDescent="0.25">
      <c r="A213" s="3">
        <v>770210</v>
      </c>
      <c r="B213" s="1" t="s">
        <v>1678</v>
      </c>
      <c r="C213" s="1" t="str">
        <f>VLOOKUP($A213,[1]Sheet_One!$B:$W,7,FALSE)</f>
        <v>MIDDLETOWN</v>
      </c>
      <c r="D213" s="10">
        <f>IFERROR(VLOOKUP(A213,[2]Sheet1!$A:$AA,27,FALSE),"")</f>
        <v>2</v>
      </c>
      <c r="F213" s="3" t="str">
        <f>VLOOKUP($A213,[1]Sheet_One!$B:$W,6,FALSE)</f>
        <v>207 WESTFIELD ST</v>
      </c>
      <c r="G213" s="3" t="str">
        <f>VLOOKUP($A213,[1]Sheet_One!$B:$W,7,FALSE)</f>
        <v>MIDDLETOWN</v>
      </c>
      <c r="H213" s="3" t="str">
        <f>VLOOKUP($A213,[1]Sheet_One!$B:$W,8,FALSE)</f>
        <v>CT</v>
      </c>
      <c r="I213" s="3" t="str">
        <f>VLOOKUP($A213,[1]Sheet_One!$B:$W,9,FALSE)</f>
        <v>06457</v>
      </c>
      <c r="J213" s="47">
        <f>IFERROR(VLOOKUP(A213,'[3]KPI Trend by Chain - 171 or 173'!$A:$E,5,FALSE),VLOOKUP(A213,'[4]KPI Trend by Chain - 171 '!$A:$E,5,FALSE))</f>
        <v>39.125</v>
      </c>
      <c r="K213" s="4">
        <f>IFERROR(VLOOKUP(A213,'Location Substitution table'!B:D,3,FALSE),"")</f>
        <v>261146</v>
      </c>
      <c r="L213" s="9" t="str">
        <f>IFERROR(VLOOKUP($A213,[1]Sheet_One!$B:$W,5,FALSE),"")</f>
        <v>T</v>
      </c>
      <c r="M213" s="9">
        <f>IFERROR(MATCH(L213,{"U","M","T","W","R","F","S"},0),"")</f>
        <v>3</v>
      </c>
      <c r="N213" s="26">
        <f>IFERROR(IF(COUNTIF('Holiday Dates'!$A:$A,DATE($M$1,N$1,1+7*$D213)-WEEKDAY(DATE($M$1,N$1,8-$M213)))&gt;=1,IF($D213&gt;=3,DATE($M$1,N$1,1+7*($D213-1)-WEEKDAY(DATE($M$1,N$1,8-$M213))),DATE($M$1,N$1,1+7*($D213+1)-WEEKDAY(DATE($M$1,N$1,8-$M213)))),DATE($M$1,N$1,1+7*$D213)-WEEKDAY(DATE($M$1,N$1,8-$M213))),"")</f>
        <v>45146</v>
      </c>
      <c r="O213" s="26">
        <f>IFERROR(IF(COUNTIF('Holiday Dates'!$A:$A,DATE($M$1,O$1,1+7*$D213)-WEEKDAY(DATE($M$1,O$1,8-$M213)))&gt;=1,IF($D213&gt;=3,DATE($M$1,O$1,1+7*($D213-1)-WEEKDAY(DATE($M$1,O$1,8-$M213))),DATE($M$1,O$1,1+7*($D213+1)-WEEKDAY(DATE($M$1,O$1,8-$M213)))),DATE($M$1,O$1,1+7*$D213)-WEEKDAY(DATE($M$1,O$1,8-$M213))),"")</f>
        <v>45181</v>
      </c>
      <c r="P213" s="26">
        <f>IFERROR(IF(COUNTIF('Holiday Dates'!$A:$A,DATE($M$1,P$1,1+7*$D213)-WEEKDAY(DATE($M$1,P$1,8-$M213)))&gt;=1,IF($D213&gt;=3,DATE($M$1,P$1,1+7*($D213-1)-WEEKDAY(DATE($M$1,P$1,8-$M213))),DATE($M$1,P$1,1+7*($D213+1)-WEEKDAY(DATE($M$1,P$1,8-$M213)))),DATE($M$1,P$1,1+7*$D213)-WEEKDAY(DATE($M$1,P$1,8-$M213))),"")</f>
        <v>45209</v>
      </c>
      <c r="Q213" s="26">
        <f>IFERROR(IF(COUNTIF('Holiday Dates'!$A:$A,DATE($M$1,Q$1,1+7*$D213)-WEEKDAY(DATE($M$1,Q$1,8-$M213)))&gt;=1,IF($D213&gt;=3,DATE($M$1,Q$1,1+7*($D213-1)-WEEKDAY(DATE($M$1,Q$1,8-$M213))),DATE($M$1,Q$1,1+7*($D213+1)-WEEKDAY(DATE($M$1,Q$1,8-$M213)))),DATE($M$1,Q$1,1+7*$D213)-WEEKDAY(DATE($M$1,Q$1,8-$M213))),"")</f>
        <v>45244</v>
      </c>
      <c r="R213" s="26">
        <f>IFERROR(IF(COUNTIF('Holiday Dates'!$A:$A,DATE($M$1,R$1,1+7*$D213)-WEEKDAY(DATE($M$1,R$1,8-$M213)))&gt;=1,IF($D213&gt;=3,DATE($M$1,R$1,1+7*($D213-1)-WEEKDAY(DATE($M$1,R$1,8-$M213))),DATE($M$1,R$1,1+7*($D213+1)-WEEKDAY(DATE($M$1,R$1,8-$M213)))),DATE($M$1,R$1,1+7*$D213)-WEEKDAY(DATE($M$1,R$1,8-$M213))),"")</f>
        <v>45272</v>
      </c>
      <c r="S213" s="28"/>
      <c r="T213" s="30">
        <f>IFERROR(IF(COUNTIF('Holiday Dates'!$A:$A,DATE($S$1,T$1,1+7*$D213)-WEEKDAY(DATE($S$1,T$1,8-$M213)))&gt;=1,IF($D213&gt;=3,DATE($S$1,T$1,1+7*($D213-1)-WEEKDAY(DATE($S$1,T$1,8-$M213))),DATE($S$1,T$1,1+7*($D213+1)-WEEKDAY(DATE($S$1,T$1,8-$M213)))),DATE($S$1,T$1,1+7*$D213)-WEEKDAY(DATE($S$1,T$1,8-$M213))),"")</f>
        <v>45300</v>
      </c>
      <c r="U213" s="30">
        <f>IFERROR(IF(COUNTIF('Holiday Dates'!$A:$A,DATE($S$1,U$1,1+7*$D213)-WEEKDAY(DATE($S$1,U$1,8-$M213)))&gt;=1,IF($D213&gt;=3,DATE($S$1,U$1,1+7*($D213-1)-WEEKDAY(DATE($S$1,U$1,8-$M213))),DATE($S$1,U$1,1+7*($D213+1)-WEEKDAY(DATE($S$1,U$1,8-$M213)))),DATE($S$1,U$1,1+7*$D213)-WEEKDAY(DATE($S$1,U$1,8-$M213))),"")</f>
        <v>45335</v>
      </c>
      <c r="V213" s="30">
        <f>IFERROR(IF(COUNTIF('Holiday Dates'!$A:$A,DATE($S$1,V$1,1+7*$D213)-WEEKDAY(DATE($S$1,V$1,8-$M213)))&gt;=1,IF($D213&gt;=3,DATE($S$1,V$1,1+7*($D213-1)-WEEKDAY(DATE($S$1,V$1,8-$M213))),DATE($S$1,V$1,1+7*($D213+1)-WEEKDAY(DATE($S$1,V$1,8-$M213)))),DATE($S$1,V$1,1+7*$D213)-WEEKDAY(DATE($S$1,V$1,8-$M213))),"")</f>
        <v>45363</v>
      </c>
      <c r="W213" s="30">
        <f>IFERROR(IF(COUNTIF('Holiday Dates'!$A:$A,DATE($S$1,W$1,1+7*$D213)-WEEKDAY(DATE($S$1,W$1,8-$M213)))&gt;=1,IF($D213&gt;=3,DATE($S$1,W$1,1+7*($D213-1)-WEEKDAY(DATE($S$1,W$1,8-$M213))),DATE($S$1,W$1,1+7*($D213+1)-WEEKDAY(DATE($S$1,W$1,8-$M213)))),DATE($S$1,W$1,1+7*$D213)-WEEKDAY(DATE($S$1,W$1,8-$M213))),"")</f>
        <v>45398</v>
      </c>
      <c r="X213" s="30">
        <f>IFERROR(IF(COUNTIF('Holiday Dates'!$A:$A,DATE($S$1,X$1,1+7*$D213)-WEEKDAY(DATE($S$1,X$1,8-$M213)))&gt;=1,IF($D213&gt;=3,DATE($S$1,X$1,1+7*($D213-1)-WEEKDAY(DATE($S$1,X$1,8-$M213))),DATE($S$1,X$1,1+7*($D213+1)-WEEKDAY(DATE($S$1,X$1,8-$M213)))),DATE($S$1,X$1,1+7*$D213)-WEEKDAY(DATE($S$1,X$1,8-$M213))),"")</f>
        <v>45426</v>
      </c>
      <c r="Y213" s="30">
        <f>IFERROR(IF(COUNTIF('Holiday Dates'!$A:$A,DATE($S$1,Y$1,1+7*$D213)-WEEKDAY(DATE($S$1,Y$1,8-$M213)))&gt;=1,IF($D213&gt;=3,DATE($S$1,Y$1,1+7*($D213-1)-WEEKDAY(DATE($S$1,Y$1,8-$M213))),DATE($S$1,Y$1,1+7*($D213+1)-WEEKDAY(DATE($S$1,Y$1,8-$M213)))),DATE($S$1,Y$1,1+7*$D213)-WEEKDAY(DATE($S$1,Y$1,8-$M213))),"")</f>
        <v>45454</v>
      </c>
      <c r="Z213" s="30">
        <f>IFERROR(IF(COUNTIF('Holiday Dates'!$A:$A,DATE($S$1,Z$1,1+7*$D213)-WEEKDAY(DATE($S$1,Z$1,8-$M213)))&gt;=1,IF($D213&gt;=3,DATE($S$1,Z$1,1+7*($D213-1)-WEEKDAY(DATE($S$1,Z$1,8-$M213))),DATE($S$1,Z$1,1+7*($D213+1)-WEEKDAY(DATE($S$1,Z$1,8-$M213)))),DATE($S$1,Z$1,1+7*$D213)-WEEKDAY(DATE($S$1,Z$1,8-$M213))),"")</f>
        <v>45482</v>
      </c>
    </row>
    <row r="214" spans="1:26" ht="15" customHeight="1" x14ac:dyDescent="0.25">
      <c r="A214" s="3">
        <v>770211</v>
      </c>
      <c r="B214" s="1" t="s">
        <v>1194</v>
      </c>
      <c r="C214" s="1" t="str">
        <f>VLOOKUP($A214,[1]Sheet_One!$B:$W,7,FALSE)</f>
        <v>MIDDLETOWN</v>
      </c>
      <c r="D214" s="10">
        <f>IFERROR(VLOOKUP(A214,[2]Sheet1!$A:$AA,27,FALSE),"")</f>
        <v>2</v>
      </c>
      <c r="F214" s="3" t="str">
        <f>VLOOKUP($A214,[1]Sheet_One!$B:$W,6,FALSE)</f>
        <v>300 COUNTRY CLUB RD</v>
      </c>
      <c r="G214" s="3" t="str">
        <f>VLOOKUP($A214,[1]Sheet_One!$B:$W,7,FALSE)</f>
        <v>MIDDLETOWN</v>
      </c>
      <c r="H214" s="3" t="str">
        <f>VLOOKUP($A214,[1]Sheet_One!$B:$W,8,FALSE)</f>
        <v>CT</v>
      </c>
      <c r="I214" s="3" t="str">
        <f>VLOOKUP($A214,[1]Sheet_One!$B:$W,9,FALSE)</f>
        <v>06457</v>
      </c>
      <c r="J214" s="47">
        <f>IFERROR(VLOOKUP(A214,'[3]KPI Trend by Chain - 171 or 173'!$A:$E,5,FALSE),VLOOKUP(A214,'[4]KPI Trend by Chain - 171 '!$A:$E,5,FALSE))</f>
        <v>12.8571428571429</v>
      </c>
      <c r="K214" s="4">
        <f>IFERROR(VLOOKUP(A214,'Location Substitution table'!B:D,3,FALSE),"")</f>
        <v>261144</v>
      </c>
      <c r="L214" s="9" t="str">
        <f>IFERROR(VLOOKUP($A214,[1]Sheet_One!$B:$W,5,FALSE),"")</f>
        <v>T</v>
      </c>
      <c r="M214" s="9">
        <f>IFERROR(MATCH(L214,{"U","M","T","W","R","F","S"},0),"")</f>
        <v>3</v>
      </c>
      <c r="N214" s="26">
        <f>IFERROR(IF(COUNTIF('Holiday Dates'!$A:$A,DATE($M$1,N$1,1+7*$D214)-WEEKDAY(DATE($M$1,N$1,8-$M214)))&gt;=1,IF($D214&gt;=3,DATE($M$1,N$1,1+7*($D214-1)-WEEKDAY(DATE($M$1,N$1,8-$M214))),DATE($M$1,N$1,1+7*($D214+1)-WEEKDAY(DATE($M$1,N$1,8-$M214)))),DATE($M$1,N$1,1+7*$D214)-WEEKDAY(DATE($M$1,N$1,8-$M214))),"")</f>
        <v>45146</v>
      </c>
      <c r="O214" s="26">
        <f>IFERROR(IF(COUNTIF('Holiday Dates'!$A:$A,DATE($M$1,O$1,1+7*$D214)-WEEKDAY(DATE($M$1,O$1,8-$M214)))&gt;=1,IF($D214&gt;=3,DATE($M$1,O$1,1+7*($D214-1)-WEEKDAY(DATE($M$1,O$1,8-$M214))),DATE($M$1,O$1,1+7*($D214+1)-WEEKDAY(DATE($M$1,O$1,8-$M214)))),DATE($M$1,O$1,1+7*$D214)-WEEKDAY(DATE($M$1,O$1,8-$M214))),"")</f>
        <v>45181</v>
      </c>
      <c r="P214" s="26">
        <f>IFERROR(IF(COUNTIF('Holiday Dates'!$A:$A,DATE($M$1,P$1,1+7*$D214)-WEEKDAY(DATE($M$1,P$1,8-$M214)))&gt;=1,IF($D214&gt;=3,DATE($M$1,P$1,1+7*($D214-1)-WEEKDAY(DATE($M$1,P$1,8-$M214))),DATE($M$1,P$1,1+7*($D214+1)-WEEKDAY(DATE($M$1,P$1,8-$M214)))),DATE($M$1,P$1,1+7*$D214)-WEEKDAY(DATE($M$1,P$1,8-$M214))),"")</f>
        <v>45209</v>
      </c>
      <c r="Q214" s="26">
        <f>IFERROR(IF(COUNTIF('Holiday Dates'!$A:$A,DATE($M$1,Q$1,1+7*$D214)-WEEKDAY(DATE($M$1,Q$1,8-$M214)))&gt;=1,IF($D214&gt;=3,DATE($M$1,Q$1,1+7*($D214-1)-WEEKDAY(DATE($M$1,Q$1,8-$M214))),DATE($M$1,Q$1,1+7*($D214+1)-WEEKDAY(DATE($M$1,Q$1,8-$M214)))),DATE($M$1,Q$1,1+7*$D214)-WEEKDAY(DATE($M$1,Q$1,8-$M214))),"")</f>
        <v>45244</v>
      </c>
      <c r="R214" s="26">
        <f>IFERROR(IF(COUNTIF('Holiday Dates'!$A:$A,DATE($M$1,R$1,1+7*$D214)-WEEKDAY(DATE($M$1,R$1,8-$M214)))&gt;=1,IF($D214&gt;=3,DATE($M$1,R$1,1+7*($D214-1)-WEEKDAY(DATE($M$1,R$1,8-$M214))),DATE($M$1,R$1,1+7*($D214+1)-WEEKDAY(DATE($M$1,R$1,8-$M214)))),DATE($M$1,R$1,1+7*$D214)-WEEKDAY(DATE($M$1,R$1,8-$M214))),"")</f>
        <v>45272</v>
      </c>
      <c r="S214" s="28"/>
      <c r="T214" s="30">
        <f>IFERROR(IF(COUNTIF('Holiday Dates'!$A:$A,DATE($S$1,T$1,1+7*$D214)-WEEKDAY(DATE($S$1,T$1,8-$M214)))&gt;=1,IF($D214&gt;=3,DATE($S$1,T$1,1+7*($D214-1)-WEEKDAY(DATE($S$1,T$1,8-$M214))),DATE($S$1,T$1,1+7*($D214+1)-WEEKDAY(DATE($S$1,T$1,8-$M214)))),DATE($S$1,T$1,1+7*$D214)-WEEKDAY(DATE($S$1,T$1,8-$M214))),"")</f>
        <v>45300</v>
      </c>
      <c r="U214" s="30">
        <f>IFERROR(IF(COUNTIF('Holiday Dates'!$A:$A,DATE($S$1,U$1,1+7*$D214)-WEEKDAY(DATE($S$1,U$1,8-$M214)))&gt;=1,IF($D214&gt;=3,DATE($S$1,U$1,1+7*($D214-1)-WEEKDAY(DATE($S$1,U$1,8-$M214))),DATE($S$1,U$1,1+7*($D214+1)-WEEKDAY(DATE($S$1,U$1,8-$M214)))),DATE($S$1,U$1,1+7*$D214)-WEEKDAY(DATE($S$1,U$1,8-$M214))),"")</f>
        <v>45335</v>
      </c>
      <c r="V214" s="30">
        <f>IFERROR(IF(COUNTIF('Holiday Dates'!$A:$A,DATE($S$1,V$1,1+7*$D214)-WEEKDAY(DATE($S$1,V$1,8-$M214)))&gt;=1,IF($D214&gt;=3,DATE($S$1,V$1,1+7*($D214-1)-WEEKDAY(DATE($S$1,V$1,8-$M214))),DATE($S$1,V$1,1+7*($D214+1)-WEEKDAY(DATE($S$1,V$1,8-$M214)))),DATE($S$1,V$1,1+7*$D214)-WEEKDAY(DATE($S$1,V$1,8-$M214))),"")</f>
        <v>45363</v>
      </c>
      <c r="W214" s="30">
        <f>IFERROR(IF(COUNTIF('Holiday Dates'!$A:$A,DATE($S$1,W$1,1+7*$D214)-WEEKDAY(DATE($S$1,W$1,8-$M214)))&gt;=1,IF($D214&gt;=3,DATE($S$1,W$1,1+7*($D214-1)-WEEKDAY(DATE($S$1,W$1,8-$M214))),DATE($S$1,W$1,1+7*($D214+1)-WEEKDAY(DATE($S$1,W$1,8-$M214)))),DATE($S$1,W$1,1+7*$D214)-WEEKDAY(DATE($S$1,W$1,8-$M214))),"")</f>
        <v>45398</v>
      </c>
      <c r="X214" s="30">
        <f>IFERROR(IF(COUNTIF('Holiday Dates'!$A:$A,DATE($S$1,X$1,1+7*$D214)-WEEKDAY(DATE($S$1,X$1,8-$M214)))&gt;=1,IF($D214&gt;=3,DATE($S$1,X$1,1+7*($D214-1)-WEEKDAY(DATE($S$1,X$1,8-$M214))),DATE($S$1,X$1,1+7*($D214+1)-WEEKDAY(DATE($S$1,X$1,8-$M214)))),DATE($S$1,X$1,1+7*$D214)-WEEKDAY(DATE($S$1,X$1,8-$M214))),"")</f>
        <v>45426</v>
      </c>
      <c r="Y214" s="30">
        <f>IFERROR(IF(COUNTIF('Holiday Dates'!$A:$A,DATE($S$1,Y$1,1+7*$D214)-WEEKDAY(DATE($S$1,Y$1,8-$M214)))&gt;=1,IF($D214&gt;=3,DATE($S$1,Y$1,1+7*($D214-1)-WEEKDAY(DATE($S$1,Y$1,8-$M214))),DATE($S$1,Y$1,1+7*($D214+1)-WEEKDAY(DATE($S$1,Y$1,8-$M214)))),DATE($S$1,Y$1,1+7*$D214)-WEEKDAY(DATE($S$1,Y$1,8-$M214))),"")</f>
        <v>45454</v>
      </c>
      <c r="Z214" s="30">
        <f>IFERROR(IF(COUNTIF('Holiday Dates'!$A:$A,DATE($S$1,Z$1,1+7*$D214)-WEEKDAY(DATE($S$1,Z$1,8-$M214)))&gt;=1,IF($D214&gt;=3,DATE($S$1,Z$1,1+7*($D214-1)-WEEKDAY(DATE($S$1,Z$1,8-$M214))),DATE($S$1,Z$1,1+7*($D214+1)-WEEKDAY(DATE($S$1,Z$1,8-$M214)))),DATE($S$1,Z$1,1+7*$D214)-WEEKDAY(DATE($S$1,Z$1,8-$M214))),"")</f>
        <v>45482</v>
      </c>
    </row>
    <row r="215" spans="1:26" ht="15" customHeight="1" x14ac:dyDescent="0.25">
      <c r="A215" s="3">
        <v>770212</v>
      </c>
      <c r="B215" s="1" t="s">
        <v>1265</v>
      </c>
      <c r="C215" s="1" t="str">
        <f>VLOOKUP($A215,[1]Sheet_One!$B:$W,7,FALSE)</f>
        <v>MIDDLETOWN</v>
      </c>
      <c r="D215" s="10">
        <f>IFERROR(VLOOKUP(A215,[2]Sheet1!$A:$AA,27,FALSE),"")</f>
        <v>1</v>
      </c>
      <c r="E215" s="1"/>
      <c r="F215" s="3" t="str">
        <f>VLOOKUP($A215,[1]Sheet_One!$B:$W,6,FALSE)</f>
        <v>60 DANIELS ST</v>
      </c>
      <c r="G215" s="3" t="str">
        <f>VLOOKUP($A215,[1]Sheet_One!$B:$W,7,FALSE)</f>
        <v>MIDDLETOWN</v>
      </c>
      <c r="H215" s="3" t="str">
        <f>VLOOKUP($A215,[1]Sheet_One!$B:$W,8,FALSE)</f>
        <v>CT</v>
      </c>
      <c r="I215" s="3" t="str">
        <f>VLOOKUP($A215,[1]Sheet_One!$B:$W,9,FALSE)</f>
        <v>06457</v>
      </c>
      <c r="J215" s="47">
        <f>IFERROR(VLOOKUP(A215,'[3]KPI Trend by Chain - 171 or 173'!$A:$E,5,FALSE),VLOOKUP(A215,'[4]KPI Trend by Chain - 171 '!$A:$E,5,FALSE))</f>
        <v>16.125</v>
      </c>
      <c r="K215" s="4">
        <f>IFERROR(VLOOKUP(A215,'Location Substitution table'!B:D,3,FALSE),"")</f>
        <v>780017</v>
      </c>
      <c r="L215" s="9" t="str">
        <f>IFERROR(VLOOKUP($A215,[1]Sheet_One!$B:$W,5,FALSE),"")</f>
        <v>T</v>
      </c>
      <c r="M215" s="9">
        <f>IFERROR(MATCH(L215,{"U","M","T","W","R","F","S"},0),"")</f>
        <v>3</v>
      </c>
      <c r="N215" s="26">
        <f>IFERROR(IF(COUNTIF('Holiday Dates'!$A:$A,DATE($M$1,N$1,1+7*$D215)-WEEKDAY(DATE($M$1,N$1,8-$M215)))&gt;=1,IF($D215&gt;=3,DATE($M$1,N$1,1+7*($D215-1)-WEEKDAY(DATE($M$1,N$1,8-$M215))),DATE($M$1,N$1,1+7*($D215+1)-WEEKDAY(DATE($M$1,N$1,8-$M215)))),DATE($M$1,N$1,1+7*$D215)-WEEKDAY(DATE($M$1,N$1,8-$M215))),"")</f>
        <v>45139</v>
      </c>
      <c r="O215" s="26">
        <f>IFERROR(IF(COUNTIF('Holiday Dates'!$A:$A,DATE($M$1,O$1,1+7*$D215)-WEEKDAY(DATE($M$1,O$1,8-$M215)))&gt;=1,IF($D215&gt;=3,DATE($M$1,O$1,1+7*($D215-1)-WEEKDAY(DATE($M$1,O$1,8-$M215))),DATE($M$1,O$1,1+7*($D215+1)-WEEKDAY(DATE($M$1,O$1,8-$M215)))),DATE($M$1,O$1,1+7*$D215)-WEEKDAY(DATE($M$1,O$1,8-$M215))),"")</f>
        <v>45174</v>
      </c>
      <c r="P215" s="26">
        <f>IFERROR(IF(COUNTIF('Holiday Dates'!$A:$A,DATE($M$1,P$1,1+7*$D215)-WEEKDAY(DATE($M$1,P$1,8-$M215)))&gt;=1,IF($D215&gt;=3,DATE($M$1,P$1,1+7*($D215-1)-WEEKDAY(DATE($M$1,P$1,8-$M215))),DATE($M$1,P$1,1+7*($D215+1)-WEEKDAY(DATE($M$1,P$1,8-$M215)))),DATE($M$1,P$1,1+7*$D215)-WEEKDAY(DATE($M$1,P$1,8-$M215))),"")</f>
        <v>45202</v>
      </c>
      <c r="Q215" s="26">
        <f>IFERROR(IF(COUNTIF('Holiday Dates'!$A:$A,DATE($M$1,Q$1,1+7*$D215)-WEEKDAY(DATE($M$1,Q$1,8-$M215)))&gt;=1,IF($D215&gt;=3,DATE($M$1,Q$1,1+7*($D215-1)-WEEKDAY(DATE($M$1,Q$1,8-$M215))),DATE($M$1,Q$1,1+7*($D215+1)-WEEKDAY(DATE($M$1,Q$1,8-$M215)))),DATE($M$1,Q$1,1+7*$D215)-WEEKDAY(DATE($M$1,Q$1,8-$M215))),"")</f>
        <v>45244</v>
      </c>
      <c r="R215" s="26">
        <f>IFERROR(IF(COUNTIF('Holiday Dates'!$A:$A,DATE($M$1,R$1,1+7*$D215)-WEEKDAY(DATE($M$1,R$1,8-$M215)))&gt;=1,IF($D215&gt;=3,DATE($M$1,R$1,1+7*($D215-1)-WEEKDAY(DATE($M$1,R$1,8-$M215))),DATE($M$1,R$1,1+7*($D215+1)-WEEKDAY(DATE($M$1,R$1,8-$M215)))),DATE($M$1,R$1,1+7*$D215)-WEEKDAY(DATE($M$1,R$1,8-$M215))),"")</f>
        <v>45265</v>
      </c>
      <c r="S215" s="28"/>
      <c r="T215" s="30">
        <f>IFERROR(IF(COUNTIF('Holiday Dates'!$A:$A,DATE($S$1,T$1,1+7*$D215)-WEEKDAY(DATE($S$1,T$1,8-$M215)))&gt;=1,IF($D215&gt;=3,DATE($S$1,T$1,1+7*($D215-1)-WEEKDAY(DATE($S$1,T$1,8-$M215))),DATE($S$1,T$1,1+7*($D215+1)-WEEKDAY(DATE($S$1,T$1,8-$M215)))),DATE($S$1,T$1,1+7*$D215)-WEEKDAY(DATE($S$1,T$1,8-$M215))),"")</f>
        <v>45293</v>
      </c>
      <c r="U215" s="30">
        <f>IFERROR(IF(COUNTIF('Holiday Dates'!$A:$A,DATE($S$1,U$1,1+7*$D215)-WEEKDAY(DATE($S$1,U$1,8-$M215)))&gt;=1,IF($D215&gt;=3,DATE($S$1,U$1,1+7*($D215-1)-WEEKDAY(DATE($S$1,U$1,8-$M215))),DATE($S$1,U$1,1+7*($D215+1)-WEEKDAY(DATE($S$1,U$1,8-$M215)))),DATE($S$1,U$1,1+7*$D215)-WEEKDAY(DATE($S$1,U$1,8-$M215))),"")</f>
        <v>45328</v>
      </c>
      <c r="V215" s="30">
        <f>IFERROR(IF(COUNTIF('Holiday Dates'!$A:$A,DATE($S$1,V$1,1+7*$D215)-WEEKDAY(DATE($S$1,V$1,8-$M215)))&gt;=1,IF($D215&gt;=3,DATE($S$1,V$1,1+7*($D215-1)-WEEKDAY(DATE($S$1,V$1,8-$M215))),DATE($S$1,V$1,1+7*($D215+1)-WEEKDAY(DATE($S$1,V$1,8-$M215)))),DATE($S$1,V$1,1+7*$D215)-WEEKDAY(DATE($S$1,V$1,8-$M215))),"")</f>
        <v>45356</v>
      </c>
      <c r="W215" s="30">
        <f>IFERROR(IF(COUNTIF('Holiday Dates'!$A:$A,DATE($S$1,W$1,1+7*$D215)-WEEKDAY(DATE($S$1,W$1,8-$M215)))&gt;=1,IF($D215&gt;=3,DATE($S$1,W$1,1+7*($D215-1)-WEEKDAY(DATE($S$1,W$1,8-$M215))),DATE($S$1,W$1,1+7*($D215+1)-WEEKDAY(DATE($S$1,W$1,8-$M215)))),DATE($S$1,W$1,1+7*$D215)-WEEKDAY(DATE($S$1,W$1,8-$M215))),"")</f>
        <v>45384</v>
      </c>
      <c r="X215" s="30">
        <f>IFERROR(IF(COUNTIF('Holiday Dates'!$A:$A,DATE($S$1,X$1,1+7*$D215)-WEEKDAY(DATE($S$1,X$1,8-$M215)))&gt;=1,IF($D215&gt;=3,DATE($S$1,X$1,1+7*($D215-1)-WEEKDAY(DATE($S$1,X$1,8-$M215))),DATE($S$1,X$1,1+7*($D215+1)-WEEKDAY(DATE($S$1,X$1,8-$M215)))),DATE($S$1,X$1,1+7*$D215)-WEEKDAY(DATE($S$1,X$1,8-$M215))),"")</f>
        <v>45419</v>
      </c>
      <c r="Y215" s="30">
        <f>IFERROR(IF(COUNTIF('Holiday Dates'!$A:$A,DATE($S$1,Y$1,1+7*$D215)-WEEKDAY(DATE($S$1,Y$1,8-$M215)))&gt;=1,IF($D215&gt;=3,DATE($S$1,Y$1,1+7*($D215-1)-WEEKDAY(DATE($S$1,Y$1,8-$M215))),DATE($S$1,Y$1,1+7*($D215+1)-WEEKDAY(DATE($S$1,Y$1,8-$M215)))),DATE($S$1,Y$1,1+7*$D215)-WEEKDAY(DATE($S$1,Y$1,8-$M215))),"")</f>
        <v>45447</v>
      </c>
      <c r="Z215" s="30">
        <f>IFERROR(IF(COUNTIF('Holiday Dates'!$A:$A,DATE($S$1,Z$1,1+7*$D215)-WEEKDAY(DATE($S$1,Z$1,8-$M215)))&gt;=1,IF($D215&gt;=3,DATE($S$1,Z$1,1+7*($D215-1)-WEEKDAY(DATE($S$1,Z$1,8-$M215))),DATE($S$1,Z$1,1+7*($D215+1)-WEEKDAY(DATE($S$1,Z$1,8-$M215)))),DATE($S$1,Z$1,1+7*$D215)-WEEKDAY(DATE($S$1,Z$1,8-$M215))),"")</f>
        <v>45475</v>
      </c>
    </row>
    <row r="216" spans="1:26" ht="15" customHeight="1" x14ac:dyDescent="0.25">
      <c r="A216" s="3">
        <v>770213</v>
      </c>
      <c r="B216" s="1" t="s">
        <v>1679</v>
      </c>
      <c r="C216" s="1" t="str">
        <f>VLOOKUP($A216,[1]Sheet_One!$B:$W,7,FALSE)</f>
        <v>MIDDLETOWN</v>
      </c>
      <c r="D216" s="10">
        <f>IFERROR(VLOOKUP(A216,[2]Sheet1!$A:$AA,27,FALSE),"")</f>
        <v>2</v>
      </c>
      <c r="E216" s="1"/>
      <c r="F216" s="3" t="str">
        <f>VLOOKUP($A216,[1]Sheet_One!$B:$W,6,FALSE)</f>
        <v>10 WESLEYAN HILLS RD</v>
      </c>
      <c r="G216" s="3" t="str">
        <f>VLOOKUP($A216,[1]Sheet_One!$B:$W,7,FALSE)</f>
        <v>MIDDLETOWN</v>
      </c>
      <c r="H216" s="3" t="str">
        <f>VLOOKUP($A216,[1]Sheet_One!$B:$W,8,FALSE)</f>
        <v>CT</v>
      </c>
      <c r="I216" s="3" t="str">
        <f>VLOOKUP($A216,[1]Sheet_One!$B:$W,9,FALSE)</f>
        <v>06457</v>
      </c>
      <c r="J216" s="47">
        <f>IFERROR(VLOOKUP(A216,'[3]KPI Trend by Chain - 171 or 173'!$A:$E,5,FALSE),VLOOKUP(A216,'[4]KPI Trend by Chain - 171 '!$A:$E,5,FALSE))</f>
        <v>13.5</v>
      </c>
      <c r="K216" s="4">
        <f>IFERROR(VLOOKUP(A216,'Location Substitution table'!B:D,3,FALSE),"")</f>
        <v>261147</v>
      </c>
      <c r="L216" s="9" t="str">
        <f>IFERROR(VLOOKUP($A216,[1]Sheet_One!$B:$W,5,FALSE),"")</f>
        <v>T</v>
      </c>
      <c r="M216" s="9">
        <f>IFERROR(MATCH(L216,{"U","M","T","W","R","F","S"},0),"")</f>
        <v>3</v>
      </c>
      <c r="N216" s="26">
        <f>IFERROR(IF(COUNTIF('Holiday Dates'!$A:$A,DATE($M$1,N$1,1+7*$D216)-WEEKDAY(DATE($M$1,N$1,8-$M216)))&gt;=1,IF($D216&gt;=3,DATE($M$1,N$1,1+7*($D216-1)-WEEKDAY(DATE($M$1,N$1,8-$M216))),DATE($M$1,N$1,1+7*($D216+1)-WEEKDAY(DATE($M$1,N$1,8-$M216)))),DATE($M$1,N$1,1+7*$D216)-WEEKDAY(DATE($M$1,N$1,8-$M216))),"")</f>
        <v>45146</v>
      </c>
      <c r="O216" s="26">
        <f>IFERROR(IF(COUNTIF('Holiday Dates'!$A:$A,DATE($M$1,O$1,1+7*$D216)-WEEKDAY(DATE($M$1,O$1,8-$M216)))&gt;=1,IF($D216&gt;=3,DATE($M$1,O$1,1+7*($D216-1)-WEEKDAY(DATE($M$1,O$1,8-$M216))),DATE($M$1,O$1,1+7*($D216+1)-WEEKDAY(DATE($M$1,O$1,8-$M216)))),DATE($M$1,O$1,1+7*$D216)-WEEKDAY(DATE($M$1,O$1,8-$M216))),"")</f>
        <v>45181</v>
      </c>
      <c r="P216" s="26">
        <f>IFERROR(IF(COUNTIF('Holiday Dates'!$A:$A,DATE($M$1,P$1,1+7*$D216)-WEEKDAY(DATE($M$1,P$1,8-$M216)))&gt;=1,IF($D216&gt;=3,DATE($M$1,P$1,1+7*($D216-1)-WEEKDAY(DATE($M$1,P$1,8-$M216))),DATE($M$1,P$1,1+7*($D216+1)-WEEKDAY(DATE($M$1,P$1,8-$M216)))),DATE($M$1,P$1,1+7*$D216)-WEEKDAY(DATE($M$1,P$1,8-$M216))),"")</f>
        <v>45209</v>
      </c>
      <c r="Q216" s="26">
        <f>IFERROR(IF(COUNTIF('Holiday Dates'!$A:$A,DATE($M$1,Q$1,1+7*$D216)-WEEKDAY(DATE($M$1,Q$1,8-$M216)))&gt;=1,IF($D216&gt;=3,DATE($M$1,Q$1,1+7*($D216-1)-WEEKDAY(DATE($M$1,Q$1,8-$M216))),DATE($M$1,Q$1,1+7*($D216+1)-WEEKDAY(DATE($M$1,Q$1,8-$M216)))),DATE($M$1,Q$1,1+7*$D216)-WEEKDAY(DATE($M$1,Q$1,8-$M216))),"")</f>
        <v>45244</v>
      </c>
      <c r="R216" s="26">
        <f>IFERROR(IF(COUNTIF('Holiday Dates'!$A:$A,DATE($M$1,R$1,1+7*$D216)-WEEKDAY(DATE($M$1,R$1,8-$M216)))&gt;=1,IF($D216&gt;=3,DATE($M$1,R$1,1+7*($D216-1)-WEEKDAY(DATE($M$1,R$1,8-$M216))),DATE($M$1,R$1,1+7*($D216+1)-WEEKDAY(DATE($M$1,R$1,8-$M216)))),DATE($M$1,R$1,1+7*$D216)-WEEKDAY(DATE($M$1,R$1,8-$M216))),"")</f>
        <v>45272</v>
      </c>
      <c r="S216" s="28"/>
      <c r="T216" s="30">
        <f>IFERROR(IF(COUNTIF('Holiday Dates'!$A:$A,DATE($S$1,T$1,1+7*$D216)-WEEKDAY(DATE($S$1,T$1,8-$M216)))&gt;=1,IF($D216&gt;=3,DATE($S$1,T$1,1+7*($D216-1)-WEEKDAY(DATE($S$1,T$1,8-$M216))),DATE($S$1,T$1,1+7*($D216+1)-WEEKDAY(DATE($S$1,T$1,8-$M216)))),DATE($S$1,T$1,1+7*$D216)-WEEKDAY(DATE($S$1,T$1,8-$M216))),"")</f>
        <v>45300</v>
      </c>
      <c r="U216" s="30">
        <f>IFERROR(IF(COUNTIF('Holiday Dates'!$A:$A,DATE($S$1,U$1,1+7*$D216)-WEEKDAY(DATE($S$1,U$1,8-$M216)))&gt;=1,IF($D216&gt;=3,DATE($S$1,U$1,1+7*($D216-1)-WEEKDAY(DATE($S$1,U$1,8-$M216))),DATE($S$1,U$1,1+7*($D216+1)-WEEKDAY(DATE($S$1,U$1,8-$M216)))),DATE($S$1,U$1,1+7*$D216)-WEEKDAY(DATE($S$1,U$1,8-$M216))),"")</f>
        <v>45335</v>
      </c>
      <c r="V216" s="30">
        <f>IFERROR(IF(COUNTIF('Holiday Dates'!$A:$A,DATE($S$1,V$1,1+7*$D216)-WEEKDAY(DATE($S$1,V$1,8-$M216)))&gt;=1,IF($D216&gt;=3,DATE($S$1,V$1,1+7*($D216-1)-WEEKDAY(DATE($S$1,V$1,8-$M216))),DATE($S$1,V$1,1+7*($D216+1)-WEEKDAY(DATE($S$1,V$1,8-$M216)))),DATE($S$1,V$1,1+7*$D216)-WEEKDAY(DATE($S$1,V$1,8-$M216))),"")</f>
        <v>45363</v>
      </c>
      <c r="W216" s="30">
        <f>IFERROR(IF(COUNTIF('Holiday Dates'!$A:$A,DATE($S$1,W$1,1+7*$D216)-WEEKDAY(DATE($S$1,W$1,8-$M216)))&gt;=1,IF($D216&gt;=3,DATE($S$1,W$1,1+7*($D216-1)-WEEKDAY(DATE($S$1,W$1,8-$M216))),DATE($S$1,W$1,1+7*($D216+1)-WEEKDAY(DATE($S$1,W$1,8-$M216)))),DATE($S$1,W$1,1+7*$D216)-WEEKDAY(DATE($S$1,W$1,8-$M216))),"")</f>
        <v>45398</v>
      </c>
      <c r="X216" s="30">
        <f>IFERROR(IF(COUNTIF('Holiday Dates'!$A:$A,DATE($S$1,X$1,1+7*$D216)-WEEKDAY(DATE($S$1,X$1,8-$M216)))&gt;=1,IF($D216&gt;=3,DATE($S$1,X$1,1+7*($D216-1)-WEEKDAY(DATE($S$1,X$1,8-$M216))),DATE($S$1,X$1,1+7*($D216+1)-WEEKDAY(DATE($S$1,X$1,8-$M216)))),DATE($S$1,X$1,1+7*$D216)-WEEKDAY(DATE($S$1,X$1,8-$M216))),"")</f>
        <v>45426</v>
      </c>
      <c r="Y216" s="30">
        <f>IFERROR(IF(COUNTIF('Holiday Dates'!$A:$A,DATE($S$1,Y$1,1+7*$D216)-WEEKDAY(DATE($S$1,Y$1,8-$M216)))&gt;=1,IF($D216&gt;=3,DATE($S$1,Y$1,1+7*($D216-1)-WEEKDAY(DATE($S$1,Y$1,8-$M216))),DATE($S$1,Y$1,1+7*($D216+1)-WEEKDAY(DATE($S$1,Y$1,8-$M216)))),DATE($S$1,Y$1,1+7*$D216)-WEEKDAY(DATE($S$1,Y$1,8-$M216))),"")</f>
        <v>45454</v>
      </c>
      <c r="Z216" s="30">
        <f>IFERROR(IF(COUNTIF('Holiday Dates'!$A:$A,DATE($S$1,Z$1,1+7*$D216)-WEEKDAY(DATE($S$1,Z$1,8-$M216)))&gt;=1,IF($D216&gt;=3,DATE($S$1,Z$1,1+7*($D216-1)-WEEKDAY(DATE($S$1,Z$1,8-$M216))),DATE($S$1,Z$1,1+7*($D216+1)-WEEKDAY(DATE($S$1,Z$1,8-$M216)))),DATE($S$1,Z$1,1+7*$D216)-WEEKDAY(DATE($S$1,Z$1,8-$M216))),"")</f>
        <v>45482</v>
      </c>
    </row>
    <row r="217" spans="1:26" ht="15" customHeight="1" x14ac:dyDescent="0.25">
      <c r="A217" s="3">
        <v>770214</v>
      </c>
      <c r="B217" s="1" t="s">
        <v>1555</v>
      </c>
      <c r="C217" s="1" t="str">
        <f>VLOOKUP($A217,[1]Sheet_One!$B:$W,7,FALSE)</f>
        <v>MIDDLETOWN</v>
      </c>
      <c r="D217" s="10">
        <f>IFERROR(VLOOKUP(A217,[2]Sheet1!$A:$AA,27,FALSE),"")</f>
        <v>2</v>
      </c>
      <c r="E217" s="1"/>
      <c r="F217" s="3" t="str">
        <f>VLOOKUP($A217,[1]Sheet_One!$B:$W,6,FALSE)</f>
        <v>299 WADSWORTH ST</v>
      </c>
      <c r="G217" s="3" t="str">
        <f>VLOOKUP($A217,[1]Sheet_One!$B:$W,7,FALSE)</f>
        <v>MIDDLETOWN</v>
      </c>
      <c r="H217" s="3" t="str">
        <f>VLOOKUP($A217,[1]Sheet_One!$B:$W,8,FALSE)</f>
        <v>CT</v>
      </c>
      <c r="I217" s="3" t="str">
        <f>VLOOKUP($A217,[1]Sheet_One!$B:$W,9,FALSE)</f>
        <v>06457</v>
      </c>
      <c r="J217" s="47">
        <f>IFERROR(VLOOKUP(A217,'[3]KPI Trend by Chain - 171 or 173'!$A:$E,5,FALSE),VLOOKUP(A217,'[4]KPI Trend by Chain - 171 '!$A:$E,5,FALSE))</f>
        <v>14.75</v>
      </c>
      <c r="K217" s="4">
        <f>IFERROR(VLOOKUP(A217,'Location Substitution table'!B:D,3,FALSE),"")</f>
        <v>261145</v>
      </c>
      <c r="L217" s="9" t="str">
        <f>IFERROR(VLOOKUP($A217,[1]Sheet_One!$B:$W,5,FALSE),"")</f>
        <v>T</v>
      </c>
      <c r="M217" s="9">
        <f>IFERROR(MATCH(L217,{"U","M","T","W","R","F","S"},0),"")</f>
        <v>3</v>
      </c>
      <c r="N217" s="26">
        <f>IFERROR(IF(COUNTIF('Holiday Dates'!$A:$A,DATE($M$1,N$1,1+7*$D217)-WEEKDAY(DATE($M$1,N$1,8-$M217)))&gt;=1,IF($D217&gt;=3,DATE($M$1,N$1,1+7*($D217-1)-WEEKDAY(DATE($M$1,N$1,8-$M217))),DATE($M$1,N$1,1+7*($D217+1)-WEEKDAY(DATE($M$1,N$1,8-$M217)))),DATE($M$1,N$1,1+7*$D217)-WEEKDAY(DATE($M$1,N$1,8-$M217))),"")</f>
        <v>45146</v>
      </c>
      <c r="O217" s="26">
        <f>IFERROR(IF(COUNTIF('Holiday Dates'!$A:$A,DATE($M$1,O$1,1+7*$D217)-WEEKDAY(DATE($M$1,O$1,8-$M217)))&gt;=1,IF($D217&gt;=3,DATE($M$1,O$1,1+7*($D217-1)-WEEKDAY(DATE($M$1,O$1,8-$M217))),DATE($M$1,O$1,1+7*($D217+1)-WEEKDAY(DATE($M$1,O$1,8-$M217)))),DATE($M$1,O$1,1+7*$D217)-WEEKDAY(DATE($M$1,O$1,8-$M217))),"")</f>
        <v>45181</v>
      </c>
      <c r="P217" s="26">
        <f>IFERROR(IF(COUNTIF('Holiday Dates'!$A:$A,DATE($M$1,P$1,1+7*$D217)-WEEKDAY(DATE($M$1,P$1,8-$M217)))&gt;=1,IF($D217&gt;=3,DATE($M$1,P$1,1+7*($D217-1)-WEEKDAY(DATE($M$1,P$1,8-$M217))),DATE($M$1,P$1,1+7*($D217+1)-WEEKDAY(DATE($M$1,P$1,8-$M217)))),DATE($M$1,P$1,1+7*$D217)-WEEKDAY(DATE($M$1,P$1,8-$M217))),"")</f>
        <v>45209</v>
      </c>
      <c r="Q217" s="26">
        <f>IFERROR(IF(COUNTIF('Holiday Dates'!$A:$A,DATE($M$1,Q$1,1+7*$D217)-WEEKDAY(DATE($M$1,Q$1,8-$M217)))&gt;=1,IF($D217&gt;=3,DATE($M$1,Q$1,1+7*($D217-1)-WEEKDAY(DATE($M$1,Q$1,8-$M217))),DATE($M$1,Q$1,1+7*($D217+1)-WEEKDAY(DATE($M$1,Q$1,8-$M217)))),DATE($M$1,Q$1,1+7*$D217)-WEEKDAY(DATE($M$1,Q$1,8-$M217))),"")</f>
        <v>45244</v>
      </c>
      <c r="R217" s="26">
        <f>IFERROR(IF(COUNTIF('Holiday Dates'!$A:$A,DATE($M$1,R$1,1+7*$D217)-WEEKDAY(DATE($M$1,R$1,8-$M217)))&gt;=1,IF($D217&gt;=3,DATE($M$1,R$1,1+7*($D217-1)-WEEKDAY(DATE($M$1,R$1,8-$M217))),DATE($M$1,R$1,1+7*($D217+1)-WEEKDAY(DATE($M$1,R$1,8-$M217)))),DATE($M$1,R$1,1+7*$D217)-WEEKDAY(DATE($M$1,R$1,8-$M217))),"")</f>
        <v>45272</v>
      </c>
      <c r="S217" s="28"/>
      <c r="T217" s="30">
        <f>IFERROR(IF(COUNTIF('Holiday Dates'!$A:$A,DATE($S$1,T$1,1+7*$D217)-WEEKDAY(DATE($S$1,T$1,8-$M217)))&gt;=1,IF($D217&gt;=3,DATE($S$1,T$1,1+7*($D217-1)-WEEKDAY(DATE($S$1,T$1,8-$M217))),DATE($S$1,T$1,1+7*($D217+1)-WEEKDAY(DATE($S$1,T$1,8-$M217)))),DATE($S$1,T$1,1+7*$D217)-WEEKDAY(DATE($S$1,T$1,8-$M217))),"")</f>
        <v>45300</v>
      </c>
      <c r="U217" s="30">
        <f>IFERROR(IF(COUNTIF('Holiday Dates'!$A:$A,DATE($S$1,U$1,1+7*$D217)-WEEKDAY(DATE($S$1,U$1,8-$M217)))&gt;=1,IF($D217&gt;=3,DATE($S$1,U$1,1+7*($D217-1)-WEEKDAY(DATE($S$1,U$1,8-$M217))),DATE($S$1,U$1,1+7*($D217+1)-WEEKDAY(DATE($S$1,U$1,8-$M217)))),DATE($S$1,U$1,1+7*$D217)-WEEKDAY(DATE($S$1,U$1,8-$M217))),"")</f>
        <v>45335</v>
      </c>
      <c r="V217" s="30">
        <f>IFERROR(IF(COUNTIF('Holiday Dates'!$A:$A,DATE($S$1,V$1,1+7*$D217)-WEEKDAY(DATE($S$1,V$1,8-$M217)))&gt;=1,IF($D217&gt;=3,DATE($S$1,V$1,1+7*($D217-1)-WEEKDAY(DATE($S$1,V$1,8-$M217))),DATE($S$1,V$1,1+7*($D217+1)-WEEKDAY(DATE($S$1,V$1,8-$M217)))),DATE($S$1,V$1,1+7*$D217)-WEEKDAY(DATE($S$1,V$1,8-$M217))),"")</f>
        <v>45363</v>
      </c>
      <c r="W217" s="30">
        <f>IFERROR(IF(COUNTIF('Holiday Dates'!$A:$A,DATE($S$1,W$1,1+7*$D217)-WEEKDAY(DATE($S$1,W$1,8-$M217)))&gt;=1,IF($D217&gt;=3,DATE($S$1,W$1,1+7*($D217-1)-WEEKDAY(DATE($S$1,W$1,8-$M217))),DATE($S$1,W$1,1+7*($D217+1)-WEEKDAY(DATE($S$1,W$1,8-$M217)))),DATE($S$1,W$1,1+7*$D217)-WEEKDAY(DATE($S$1,W$1,8-$M217))),"")</f>
        <v>45398</v>
      </c>
      <c r="X217" s="30">
        <f>IFERROR(IF(COUNTIF('Holiday Dates'!$A:$A,DATE($S$1,X$1,1+7*$D217)-WEEKDAY(DATE($S$1,X$1,8-$M217)))&gt;=1,IF($D217&gt;=3,DATE($S$1,X$1,1+7*($D217-1)-WEEKDAY(DATE($S$1,X$1,8-$M217))),DATE($S$1,X$1,1+7*($D217+1)-WEEKDAY(DATE($S$1,X$1,8-$M217)))),DATE($S$1,X$1,1+7*$D217)-WEEKDAY(DATE($S$1,X$1,8-$M217))),"")</f>
        <v>45426</v>
      </c>
      <c r="Y217" s="30">
        <f>IFERROR(IF(COUNTIF('Holiday Dates'!$A:$A,DATE($S$1,Y$1,1+7*$D217)-WEEKDAY(DATE($S$1,Y$1,8-$M217)))&gt;=1,IF($D217&gt;=3,DATE($S$1,Y$1,1+7*($D217-1)-WEEKDAY(DATE($S$1,Y$1,8-$M217))),DATE($S$1,Y$1,1+7*($D217+1)-WEEKDAY(DATE($S$1,Y$1,8-$M217)))),DATE($S$1,Y$1,1+7*$D217)-WEEKDAY(DATE($S$1,Y$1,8-$M217))),"")</f>
        <v>45454</v>
      </c>
      <c r="Z217" s="30">
        <f>IFERROR(IF(COUNTIF('Holiday Dates'!$A:$A,DATE($S$1,Z$1,1+7*$D217)-WEEKDAY(DATE($S$1,Z$1,8-$M217)))&gt;=1,IF($D217&gt;=3,DATE($S$1,Z$1,1+7*($D217-1)-WEEKDAY(DATE($S$1,Z$1,8-$M217))),DATE($S$1,Z$1,1+7*($D217+1)-WEEKDAY(DATE($S$1,Z$1,8-$M217)))),DATE($S$1,Z$1,1+7*$D217)-WEEKDAY(DATE($S$1,Z$1,8-$M217))),"")</f>
        <v>45482</v>
      </c>
    </row>
    <row r="218" spans="1:26" ht="15" customHeight="1" x14ac:dyDescent="0.25">
      <c r="A218" s="3">
        <v>770215</v>
      </c>
      <c r="B218" s="1" t="s">
        <v>1680</v>
      </c>
      <c r="C218" s="1" t="str">
        <f>VLOOKUP($A218,[1]Sheet_One!$B:$W,7,FALSE)</f>
        <v>MILFORD</v>
      </c>
      <c r="D218" s="10">
        <v>1</v>
      </c>
      <c r="E218" s="1"/>
      <c r="F218" s="3" t="str">
        <f>VLOOKUP($A218,[1]Sheet_One!$B:$W,6,FALSE)</f>
        <v>20 LANSDALE AVENUE</v>
      </c>
      <c r="G218" s="3" t="str">
        <f>VLOOKUP($A218,[1]Sheet_One!$B:$W,7,FALSE)</f>
        <v>MILFORD</v>
      </c>
      <c r="H218" s="3" t="str">
        <f>VLOOKUP($A218,[1]Sheet_One!$B:$W,8,FALSE)</f>
        <v>CT</v>
      </c>
      <c r="I218" s="3" t="str">
        <f>VLOOKUP($A218,[1]Sheet_One!$B:$W,9,FALSE)</f>
        <v>06460</v>
      </c>
      <c r="J218" s="47">
        <f>IFERROR(VLOOKUP(A218,'[3]KPI Trend by Chain - 171 or 173'!$A:$E,5,FALSE),VLOOKUP(A218,'[4]KPI Trend by Chain - 171 '!$A:$E,5,FALSE))</f>
        <v>138.80000000000001</v>
      </c>
      <c r="K218" s="4" t="str">
        <f>IFERROR(VLOOKUP(A218,'Location Substitution table'!B:D,3,FALSE),"")</f>
        <v/>
      </c>
      <c r="L218" s="9" t="str">
        <f>IFERROR(VLOOKUP($A218,[1]Sheet_One!$B:$W,5,FALSE),"")</f>
        <v>T</v>
      </c>
      <c r="M218" s="9">
        <f>IFERROR(MATCH(L218,{"U","M","T","W","R","F","S"},0),"")</f>
        <v>3</v>
      </c>
      <c r="N218" s="26">
        <f>IFERROR(IF(COUNTIF('Holiday Dates'!$A:$A,DATE($M$1,N$1,1+7*$D218)-WEEKDAY(DATE($M$1,N$1,8-$M218)))&gt;=1,IF($D218&gt;=3,DATE($M$1,N$1,1+7*($D218-1)-WEEKDAY(DATE($M$1,N$1,8-$M218))),DATE($M$1,N$1,1+7*($D218+1)-WEEKDAY(DATE($M$1,N$1,8-$M218)))),DATE($M$1,N$1,1+7*$D218)-WEEKDAY(DATE($M$1,N$1,8-$M218))),"")</f>
        <v>45139</v>
      </c>
      <c r="O218" s="26">
        <f>IFERROR(IF(COUNTIF('Holiday Dates'!$A:$A,DATE($M$1,O$1,1+7*$D218)-WEEKDAY(DATE($M$1,O$1,8-$M218)))&gt;=1,IF($D218&gt;=3,DATE($M$1,O$1,1+7*($D218-1)-WEEKDAY(DATE($M$1,O$1,8-$M218))),DATE($M$1,O$1,1+7*($D218+1)-WEEKDAY(DATE($M$1,O$1,8-$M218)))),DATE($M$1,O$1,1+7*$D218)-WEEKDAY(DATE($M$1,O$1,8-$M218))),"")</f>
        <v>45174</v>
      </c>
      <c r="P218" s="26">
        <f>IFERROR(IF(COUNTIF('Holiday Dates'!$A:$A,DATE($M$1,P$1,1+7*$D218)-WEEKDAY(DATE($M$1,P$1,8-$M218)))&gt;=1,IF($D218&gt;=3,DATE($M$1,P$1,1+7*($D218-1)-WEEKDAY(DATE($M$1,P$1,8-$M218))),DATE($M$1,P$1,1+7*($D218+1)-WEEKDAY(DATE($M$1,P$1,8-$M218)))),DATE($M$1,P$1,1+7*$D218)-WEEKDAY(DATE($M$1,P$1,8-$M218))),"")</f>
        <v>45202</v>
      </c>
      <c r="Q218" s="26">
        <f>IFERROR(IF(COUNTIF('Holiday Dates'!$A:$A,DATE($M$1,Q$1,1+7*$D218)-WEEKDAY(DATE($M$1,Q$1,8-$M218)))&gt;=1,IF($D218&gt;=3,DATE($M$1,Q$1,1+7*($D218-1)-WEEKDAY(DATE($M$1,Q$1,8-$M218))),DATE($M$1,Q$1,1+7*($D218+1)-WEEKDAY(DATE($M$1,Q$1,8-$M218)))),DATE($M$1,Q$1,1+7*$D218)-WEEKDAY(DATE($M$1,Q$1,8-$M218))),"")</f>
        <v>45244</v>
      </c>
      <c r="R218" s="26">
        <f>IFERROR(IF(COUNTIF('Holiday Dates'!$A:$A,DATE($M$1,R$1,1+7*$D218)-WEEKDAY(DATE($M$1,R$1,8-$M218)))&gt;=1,IF($D218&gt;=3,DATE($M$1,R$1,1+7*($D218-1)-WEEKDAY(DATE($M$1,R$1,8-$M218))),DATE($M$1,R$1,1+7*($D218+1)-WEEKDAY(DATE($M$1,R$1,8-$M218)))),DATE($M$1,R$1,1+7*$D218)-WEEKDAY(DATE($M$1,R$1,8-$M218))),"")</f>
        <v>45265</v>
      </c>
      <c r="S218" s="28"/>
      <c r="T218" s="30">
        <f>IFERROR(IF(COUNTIF('Holiday Dates'!$A:$A,DATE($S$1,T$1,1+7*$D218)-WEEKDAY(DATE($S$1,T$1,8-$M218)))&gt;=1,IF($D218&gt;=3,DATE($S$1,T$1,1+7*($D218-1)-WEEKDAY(DATE($S$1,T$1,8-$M218))),DATE($S$1,T$1,1+7*($D218+1)-WEEKDAY(DATE($S$1,T$1,8-$M218)))),DATE($S$1,T$1,1+7*$D218)-WEEKDAY(DATE($S$1,T$1,8-$M218))),"")</f>
        <v>45293</v>
      </c>
      <c r="U218" s="30">
        <f>IFERROR(IF(COUNTIF('Holiday Dates'!$A:$A,DATE($S$1,U$1,1+7*$D218)-WEEKDAY(DATE($S$1,U$1,8-$M218)))&gt;=1,IF($D218&gt;=3,DATE($S$1,U$1,1+7*($D218-1)-WEEKDAY(DATE($S$1,U$1,8-$M218))),DATE($S$1,U$1,1+7*($D218+1)-WEEKDAY(DATE($S$1,U$1,8-$M218)))),DATE($S$1,U$1,1+7*$D218)-WEEKDAY(DATE($S$1,U$1,8-$M218))),"")</f>
        <v>45328</v>
      </c>
      <c r="V218" s="30">
        <f>IFERROR(IF(COUNTIF('Holiday Dates'!$A:$A,DATE($S$1,V$1,1+7*$D218)-WEEKDAY(DATE($S$1,V$1,8-$M218)))&gt;=1,IF($D218&gt;=3,DATE($S$1,V$1,1+7*($D218-1)-WEEKDAY(DATE($S$1,V$1,8-$M218))),DATE($S$1,V$1,1+7*($D218+1)-WEEKDAY(DATE($S$1,V$1,8-$M218)))),DATE($S$1,V$1,1+7*$D218)-WEEKDAY(DATE($S$1,V$1,8-$M218))),"")</f>
        <v>45356</v>
      </c>
      <c r="W218" s="30">
        <f>IFERROR(IF(COUNTIF('Holiday Dates'!$A:$A,DATE($S$1,W$1,1+7*$D218)-WEEKDAY(DATE($S$1,W$1,8-$M218)))&gt;=1,IF($D218&gt;=3,DATE($S$1,W$1,1+7*($D218-1)-WEEKDAY(DATE($S$1,W$1,8-$M218))),DATE($S$1,W$1,1+7*($D218+1)-WEEKDAY(DATE($S$1,W$1,8-$M218)))),DATE($S$1,W$1,1+7*$D218)-WEEKDAY(DATE($S$1,W$1,8-$M218))),"")</f>
        <v>45384</v>
      </c>
      <c r="X218" s="30">
        <f>IFERROR(IF(COUNTIF('Holiday Dates'!$A:$A,DATE($S$1,X$1,1+7*$D218)-WEEKDAY(DATE($S$1,X$1,8-$M218)))&gt;=1,IF($D218&gt;=3,DATE($S$1,X$1,1+7*($D218-1)-WEEKDAY(DATE($S$1,X$1,8-$M218))),DATE($S$1,X$1,1+7*($D218+1)-WEEKDAY(DATE($S$1,X$1,8-$M218)))),DATE($S$1,X$1,1+7*$D218)-WEEKDAY(DATE($S$1,X$1,8-$M218))),"")</f>
        <v>45419</v>
      </c>
      <c r="Y218" s="30">
        <f>IFERROR(IF(COUNTIF('Holiday Dates'!$A:$A,DATE($S$1,Y$1,1+7*$D218)-WEEKDAY(DATE($S$1,Y$1,8-$M218)))&gt;=1,IF($D218&gt;=3,DATE($S$1,Y$1,1+7*($D218-1)-WEEKDAY(DATE($S$1,Y$1,8-$M218))),DATE($S$1,Y$1,1+7*($D218+1)-WEEKDAY(DATE($S$1,Y$1,8-$M218)))),DATE($S$1,Y$1,1+7*$D218)-WEEKDAY(DATE($S$1,Y$1,8-$M218))),"")</f>
        <v>45447</v>
      </c>
      <c r="Z218" s="30">
        <f>IFERROR(IF(COUNTIF('Holiday Dates'!$A:$A,DATE($S$1,Z$1,1+7*$D218)-WEEKDAY(DATE($S$1,Z$1,8-$M218)))&gt;=1,IF($D218&gt;=3,DATE($S$1,Z$1,1+7*($D218-1)-WEEKDAY(DATE($S$1,Z$1,8-$M218))),DATE($S$1,Z$1,1+7*($D218+1)-WEEKDAY(DATE($S$1,Z$1,8-$M218)))),DATE($S$1,Z$1,1+7*$D218)-WEEKDAY(DATE($S$1,Z$1,8-$M218))),"")</f>
        <v>45475</v>
      </c>
    </row>
    <row r="219" spans="1:26" ht="15" customHeight="1" x14ac:dyDescent="0.25">
      <c r="A219" s="3">
        <v>770216</v>
      </c>
      <c r="B219" s="1" t="s">
        <v>1554</v>
      </c>
      <c r="C219" s="1" t="str">
        <f>VLOOKUP($A219,[1]Sheet_One!$B:$W,7,FALSE)</f>
        <v>MILFORD</v>
      </c>
      <c r="D219" s="10">
        <f>IFERROR(VLOOKUP(A219,[2]Sheet1!$A:$AA,27,FALSE),"")</f>
        <v>3</v>
      </c>
      <c r="E219" s="1"/>
      <c r="F219" s="3" t="str">
        <f>VLOOKUP($A219,[1]Sheet_One!$B:$W,6,FALSE)</f>
        <v>600 ORANGE AVE</v>
      </c>
      <c r="G219" s="3" t="str">
        <f>VLOOKUP($A219,[1]Sheet_One!$B:$W,7,FALSE)</f>
        <v>MILFORD</v>
      </c>
      <c r="H219" s="3" t="str">
        <f>VLOOKUP($A219,[1]Sheet_One!$B:$W,8,FALSE)</f>
        <v>CT</v>
      </c>
      <c r="I219" s="3" t="str">
        <f>VLOOKUP($A219,[1]Sheet_One!$B:$W,9,FALSE)</f>
        <v>06461</v>
      </c>
      <c r="J219" s="47">
        <f>IFERROR(VLOOKUP(A219,'[3]KPI Trend by Chain - 171 or 173'!$A:$E,5,FALSE),VLOOKUP(A219,'[4]KPI Trend by Chain - 171 '!$A:$E,5,FALSE))</f>
        <v>22</v>
      </c>
      <c r="K219" s="4">
        <f>IFERROR(VLOOKUP(A219,'Location Substitution table'!B:D,3,FALSE),"")</f>
        <v>780015</v>
      </c>
      <c r="L219" s="9" t="str">
        <f>IFERROR(VLOOKUP($A219,[1]Sheet_One!$B:$W,5,FALSE),"")</f>
        <v>M</v>
      </c>
      <c r="M219" s="9">
        <f>IFERROR(MATCH(L219,{"U","M","T","W","R","F","S"},0),"")</f>
        <v>2</v>
      </c>
      <c r="N219" s="26">
        <f>IFERROR(IF(COUNTIF('Holiday Dates'!$A:$A,DATE($M$1,N$1,1+7*$D219)-WEEKDAY(DATE($M$1,N$1,8-$M219)))&gt;=1,IF($D219&gt;=3,DATE($M$1,N$1,1+7*($D219-1)-WEEKDAY(DATE($M$1,N$1,8-$M219))),DATE($M$1,N$1,1+7*($D219+1)-WEEKDAY(DATE($M$1,N$1,8-$M219)))),DATE($M$1,N$1,1+7*$D219)-WEEKDAY(DATE($M$1,N$1,8-$M219))),"")</f>
        <v>45159</v>
      </c>
      <c r="O219" s="26">
        <f>IFERROR(IF(COUNTIF('Holiday Dates'!$A:$A,DATE($M$1,O$1,1+7*$D219)-WEEKDAY(DATE($M$1,O$1,8-$M219)))&gt;=1,IF($D219&gt;=3,DATE($M$1,O$1,1+7*($D219-1)-WEEKDAY(DATE($M$1,O$1,8-$M219))),DATE($M$1,O$1,1+7*($D219+1)-WEEKDAY(DATE($M$1,O$1,8-$M219)))),DATE($M$1,O$1,1+7*$D219)-WEEKDAY(DATE($M$1,O$1,8-$M219))),"")</f>
        <v>45187</v>
      </c>
      <c r="P219" s="26">
        <f>IFERROR(IF(COUNTIF('Holiday Dates'!$A:$A,DATE($M$1,P$1,1+7*$D219)-WEEKDAY(DATE($M$1,P$1,8-$M219)))&gt;=1,IF($D219&gt;=3,DATE($M$1,P$1,1+7*($D219-1)-WEEKDAY(DATE($M$1,P$1,8-$M219))),DATE($M$1,P$1,1+7*($D219+1)-WEEKDAY(DATE($M$1,P$1,8-$M219)))),DATE($M$1,P$1,1+7*$D219)-WEEKDAY(DATE($M$1,P$1,8-$M219))),"")</f>
        <v>45215</v>
      </c>
      <c r="Q219" s="26">
        <f>IFERROR(IF(COUNTIF('Holiday Dates'!$A:$A,DATE($M$1,Q$1,1+7*$D219)-WEEKDAY(DATE($M$1,Q$1,8-$M219)))&gt;=1,IF($D219&gt;=3,DATE($M$1,Q$1,1+7*($D219-1)-WEEKDAY(DATE($M$1,Q$1,8-$M219))),DATE($M$1,Q$1,1+7*($D219+1)-WEEKDAY(DATE($M$1,Q$1,8-$M219)))),DATE($M$1,Q$1,1+7*$D219)-WEEKDAY(DATE($M$1,Q$1,8-$M219))),"")</f>
        <v>45250</v>
      </c>
      <c r="R219" s="26">
        <f>IFERROR(IF(COUNTIF('Holiday Dates'!$A:$A,DATE($M$1,R$1,1+7*$D219)-WEEKDAY(DATE($M$1,R$1,8-$M219)))&gt;=1,IF($D219&gt;=3,DATE($M$1,R$1,1+7*($D219-1)-WEEKDAY(DATE($M$1,R$1,8-$M219))),DATE($M$1,R$1,1+7*($D219+1)-WEEKDAY(DATE($M$1,R$1,8-$M219)))),DATE($M$1,R$1,1+7*$D219)-WEEKDAY(DATE($M$1,R$1,8-$M219))),"")</f>
        <v>45278</v>
      </c>
      <c r="S219" s="28"/>
      <c r="T219" s="30">
        <f>IFERROR(IF(COUNTIF('Holiday Dates'!$A:$A,DATE($S$1,T$1,1+7*$D219)-WEEKDAY(DATE($S$1,T$1,8-$M219)))&gt;=1,IF($D219&gt;=3,DATE($S$1,T$1,1+7*($D219-1)-WEEKDAY(DATE($S$1,T$1,8-$M219))),DATE($S$1,T$1,1+7*($D219+1)-WEEKDAY(DATE($S$1,T$1,8-$M219)))),DATE($S$1,T$1,1+7*$D219)-WEEKDAY(DATE($S$1,T$1,8-$M219))),"")</f>
        <v>45299</v>
      </c>
      <c r="U219" s="30">
        <f>IFERROR(IF(COUNTIF('Holiday Dates'!$A:$A,DATE($S$1,U$1,1+7*$D219)-WEEKDAY(DATE($S$1,U$1,8-$M219)))&gt;=1,IF($D219&gt;=3,DATE($S$1,U$1,1+7*($D219-1)-WEEKDAY(DATE($S$1,U$1,8-$M219))),DATE($S$1,U$1,1+7*($D219+1)-WEEKDAY(DATE($S$1,U$1,8-$M219)))),DATE($S$1,U$1,1+7*$D219)-WEEKDAY(DATE($S$1,U$1,8-$M219))),"")</f>
        <v>45334</v>
      </c>
      <c r="V219" s="30">
        <f>IFERROR(IF(COUNTIF('Holiday Dates'!$A:$A,DATE($S$1,V$1,1+7*$D219)-WEEKDAY(DATE($S$1,V$1,8-$M219)))&gt;=1,IF($D219&gt;=3,DATE($S$1,V$1,1+7*($D219-1)-WEEKDAY(DATE($S$1,V$1,8-$M219))),DATE($S$1,V$1,1+7*($D219+1)-WEEKDAY(DATE($S$1,V$1,8-$M219)))),DATE($S$1,V$1,1+7*$D219)-WEEKDAY(DATE($S$1,V$1,8-$M219))),"")</f>
        <v>45369</v>
      </c>
      <c r="W219" s="30">
        <f>IFERROR(IF(COUNTIF('Holiday Dates'!$A:$A,DATE($S$1,W$1,1+7*$D219)-WEEKDAY(DATE($S$1,W$1,8-$M219)))&gt;=1,IF($D219&gt;=3,DATE($S$1,W$1,1+7*($D219-1)-WEEKDAY(DATE($S$1,W$1,8-$M219))),DATE($S$1,W$1,1+7*($D219+1)-WEEKDAY(DATE($S$1,W$1,8-$M219)))),DATE($S$1,W$1,1+7*$D219)-WEEKDAY(DATE($S$1,W$1,8-$M219))),"")</f>
        <v>45397</v>
      </c>
      <c r="X219" s="30">
        <f>IFERROR(IF(COUNTIF('Holiday Dates'!$A:$A,DATE($S$1,X$1,1+7*$D219)-WEEKDAY(DATE($S$1,X$1,8-$M219)))&gt;=1,IF($D219&gt;=3,DATE($S$1,X$1,1+7*($D219-1)-WEEKDAY(DATE($S$1,X$1,8-$M219))),DATE($S$1,X$1,1+7*($D219+1)-WEEKDAY(DATE($S$1,X$1,8-$M219)))),DATE($S$1,X$1,1+7*$D219)-WEEKDAY(DATE($S$1,X$1,8-$M219))),"")</f>
        <v>45432</v>
      </c>
      <c r="Y219" s="30">
        <f>IFERROR(IF(COUNTIF('Holiday Dates'!$A:$A,DATE($S$1,Y$1,1+7*$D219)-WEEKDAY(DATE($S$1,Y$1,8-$M219)))&gt;=1,IF($D219&gt;=3,DATE($S$1,Y$1,1+7*($D219-1)-WEEKDAY(DATE($S$1,Y$1,8-$M219))),DATE($S$1,Y$1,1+7*($D219+1)-WEEKDAY(DATE($S$1,Y$1,8-$M219)))),DATE($S$1,Y$1,1+7*$D219)-WEEKDAY(DATE($S$1,Y$1,8-$M219))),"")</f>
        <v>45460</v>
      </c>
      <c r="Z219" s="30">
        <f>IFERROR(IF(COUNTIF('Holiday Dates'!$A:$A,DATE($S$1,Z$1,1+7*$D219)-WEEKDAY(DATE($S$1,Z$1,8-$M219)))&gt;=1,IF($D219&gt;=3,DATE($S$1,Z$1,1+7*($D219-1)-WEEKDAY(DATE($S$1,Z$1,8-$M219))),DATE($S$1,Z$1,1+7*($D219+1)-WEEKDAY(DATE($S$1,Z$1,8-$M219)))),DATE($S$1,Z$1,1+7*$D219)-WEEKDAY(DATE($S$1,Z$1,8-$M219))),"")</f>
        <v>45488</v>
      </c>
    </row>
    <row r="220" spans="1:26" ht="15" customHeight="1" x14ac:dyDescent="0.2">
      <c r="A220" s="3">
        <v>770217</v>
      </c>
      <c r="B220" s="3" t="s">
        <v>1404</v>
      </c>
      <c r="C220" s="3" t="str">
        <f>VLOOKUP($A220,[1]Sheet_One!$B:$W,7,FALSE)</f>
        <v>MONROE</v>
      </c>
      <c r="D220" s="4">
        <f>IFERROR(VLOOKUP(A220,[2]Sheet1!$A:$AA,27,FALSE),"")</f>
        <v>4</v>
      </c>
      <c r="F220" s="3" t="str">
        <f>VLOOKUP($A220,[1]Sheet_One!$B:$W,6,FALSE)</f>
        <v>345 FAN HILL RD</v>
      </c>
      <c r="G220" s="3" t="str">
        <f>VLOOKUP($A220,[1]Sheet_One!$B:$W,7,FALSE)</f>
        <v>MONROE</v>
      </c>
      <c r="H220" s="3" t="str">
        <f>VLOOKUP($A220,[1]Sheet_One!$B:$W,8,FALSE)</f>
        <v>CT</v>
      </c>
      <c r="I220" s="3" t="str">
        <f>VLOOKUP($A220,[1]Sheet_One!$B:$W,9,FALSE)</f>
        <v>06468</v>
      </c>
      <c r="J220" s="47">
        <f>IFERROR(VLOOKUP(A220,'[3]KPI Trend by Chain - 171 or 173'!$A:$E,5,FALSE),VLOOKUP(A220,'[4]KPI Trend by Chain - 171 '!$A:$E,5,FALSE))</f>
        <v>35.6666666666667</v>
      </c>
      <c r="K220" s="4" t="str">
        <f>IFERROR(VLOOKUP(A220,'Location Substitution table'!B:D,3,FALSE),"")</f>
        <v/>
      </c>
      <c r="L220" s="9" t="str">
        <f>IFERROR(VLOOKUP($A220,[1]Sheet_One!$B:$W,5,FALSE),"")</f>
        <v>W</v>
      </c>
      <c r="M220" s="9">
        <f>IFERROR(MATCH(L220,{"U","M","T","W","R","F","S"},0),"")</f>
        <v>4</v>
      </c>
      <c r="N220" s="26">
        <f>IFERROR(IF(COUNTIF('Holiday Dates'!$A:$A,DATE($M$1,N$1,1+7*$D220)-WEEKDAY(DATE($M$1,N$1,8-$M220)))&gt;=1,IF($D220&gt;=3,DATE($M$1,N$1,1+7*($D220-1)-WEEKDAY(DATE($M$1,N$1,8-$M220))),DATE($M$1,N$1,1+7*($D220+1)-WEEKDAY(DATE($M$1,N$1,8-$M220)))),DATE($M$1,N$1,1+7*$D220)-WEEKDAY(DATE($M$1,N$1,8-$M220))),"")</f>
        <v>45161</v>
      </c>
      <c r="O220" s="26">
        <f>IFERROR(IF(COUNTIF('Holiday Dates'!$A:$A,DATE($M$1,O$1,1+7*$D220)-WEEKDAY(DATE($M$1,O$1,8-$M220)))&gt;=1,IF($D220&gt;=3,DATE($M$1,O$1,1+7*($D220-1)-WEEKDAY(DATE($M$1,O$1,8-$M220))),DATE($M$1,O$1,1+7*($D220+1)-WEEKDAY(DATE($M$1,O$1,8-$M220)))),DATE($M$1,O$1,1+7*$D220)-WEEKDAY(DATE($M$1,O$1,8-$M220))),"")</f>
        <v>45196</v>
      </c>
      <c r="P220" s="26">
        <f>IFERROR(IF(COUNTIF('Holiday Dates'!$A:$A,DATE($M$1,P$1,1+7*$D220)-WEEKDAY(DATE($M$1,P$1,8-$M220)))&gt;=1,IF($D220&gt;=3,DATE($M$1,P$1,1+7*($D220-1)-WEEKDAY(DATE($M$1,P$1,8-$M220))),DATE($M$1,P$1,1+7*($D220+1)-WEEKDAY(DATE($M$1,P$1,8-$M220)))),DATE($M$1,P$1,1+7*$D220)-WEEKDAY(DATE($M$1,P$1,8-$M220))),"")</f>
        <v>45224</v>
      </c>
      <c r="Q220" s="26">
        <f>IFERROR(IF(COUNTIF('Holiday Dates'!$A:$A,DATE($M$1,Q$1,1+7*$D220)-WEEKDAY(DATE($M$1,Q$1,8-$M220)))&gt;=1,IF($D220&gt;=3,DATE($M$1,Q$1,1+7*($D220-1)-WEEKDAY(DATE($M$1,Q$1,8-$M220))),DATE($M$1,Q$1,1+7*($D220+1)-WEEKDAY(DATE($M$1,Q$1,8-$M220)))),DATE($M$1,Q$1,1+7*$D220)-WEEKDAY(DATE($M$1,Q$1,8-$M220))),"")</f>
        <v>45245</v>
      </c>
      <c r="R220" s="26">
        <f>IFERROR(IF(COUNTIF('Holiday Dates'!$A:$A,DATE($M$1,R$1,1+7*$D220)-WEEKDAY(DATE($M$1,R$1,8-$M220)))&gt;=1,IF($D220&gt;=3,DATE($M$1,R$1,1+7*($D220-1)-WEEKDAY(DATE($M$1,R$1,8-$M220))),DATE($M$1,R$1,1+7*($D220+1)-WEEKDAY(DATE($M$1,R$1,8-$M220)))),DATE($M$1,R$1,1+7*$D220)-WEEKDAY(DATE($M$1,R$1,8-$M220))),"")</f>
        <v>45280</v>
      </c>
      <c r="S220" s="28"/>
      <c r="T220" s="30">
        <f>IFERROR(IF(COUNTIF('Holiday Dates'!$A:$A,DATE($S$1,T$1,1+7*$D220)-WEEKDAY(DATE($S$1,T$1,8-$M220)))&gt;=1,IF($D220&gt;=3,DATE($S$1,T$1,1+7*($D220-1)-WEEKDAY(DATE($S$1,T$1,8-$M220))),DATE($S$1,T$1,1+7*($D220+1)-WEEKDAY(DATE($S$1,T$1,8-$M220)))),DATE($S$1,T$1,1+7*$D220)-WEEKDAY(DATE($S$1,T$1,8-$M220))),"")</f>
        <v>45315</v>
      </c>
      <c r="U220" s="30">
        <f>IFERROR(IF(COUNTIF('Holiday Dates'!$A:$A,DATE($S$1,U$1,1+7*$D220)-WEEKDAY(DATE($S$1,U$1,8-$M220)))&gt;=1,IF($D220&gt;=3,DATE($S$1,U$1,1+7*($D220-1)-WEEKDAY(DATE($S$1,U$1,8-$M220))),DATE($S$1,U$1,1+7*($D220+1)-WEEKDAY(DATE($S$1,U$1,8-$M220)))),DATE($S$1,U$1,1+7*$D220)-WEEKDAY(DATE($S$1,U$1,8-$M220))),"")</f>
        <v>45350</v>
      </c>
      <c r="V220" s="30">
        <f>IFERROR(IF(COUNTIF('Holiday Dates'!$A:$A,DATE($S$1,V$1,1+7*$D220)-WEEKDAY(DATE($S$1,V$1,8-$M220)))&gt;=1,IF($D220&gt;=3,DATE($S$1,V$1,1+7*($D220-1)-WEEKDAY(DATE($S$1,V$1,8-$M220))),DATE($S$1,V$1,1+7*($D220+1)-WEEKDAY(DATE($S$1,V$1,8-$M220)))),DATE($S$1,V$1,1+7*$D220)-WEEKDAY(DATE($S$1,V$1,8-$M220))),"")</f>
        <v>45378</v>
      </c>
      <c r="W220" s="30">
        <f>IFERROR(IF(COUNTIF('Holiday Dates'!$A:$A,DATE($S$1,W$1,1+7*$D220)-WEEKDAY(DATE($S$1,W$1,8-$M220)))&gt;=1,IF($D220&gt;=3,DATE($S$1,W$1,1+7*($D220-1)-WEEKDAY(DATE($S$1,W$1,8-$M220))),DATE($S$1,W$1,1+7*($D220+1)-WEEKDAY(DATE($S$1,W$1,8-$M220)))),DATE($S$1,W$1,1+7*$D220)-WEEKDAY(DATE($S$1,W$1,8-$M220))),"")</f>
        <v>45406</v>
      </c>
      <c r="X220" s="30">
        <f>IFERROR(IF(COUNTIF('Holiday Dates'!$A:$A,DATE($S$1,X$1,1+7*$D220)-WEEKDAY(DATE($S$1,X$1,8-$M220)))&gt;=1,IF($D220&gt;=3,DATE($S$1,X$1,1+7*($D220-1)-WEEKDAY(DATE($S$1,X$1,8-$M220))),DATE($S$1,X$1,1+7*($D220+1)-WEEKDAY(DATE($S$1,X$1,8-$M220)))),DATE($S$1,X$1,1+7*$D220)-WEEKDAY(DATE($S$1,X$1,8-$M220))),"")</f>
        <v>45434</v>
      </c>
      <c r="Y220" s="30">
        <f>IFERROR(IF(COUNTIF('Holiday Dates'!$A:$A,DATE($S$1,Y$1,1+7*$D220)-WEEKDAY(DATE($S$1,Y$1,8-$M220)))&gt;=1,IF($D220&gt;=3,DATE($S$1,Y$1,1+7*($D220-1)-WEEKDAY(DATE($S$1,Y$1,8-$M220))),DATE($S$1,Y$1,1+7*($D220+1)-WEEKDAY(DATE($S$1,Y$1,8-$M220)))),DATE($S$1,Y$1,1+7*$D220)-WEEKDAY(DATE($S$1,Y$1,8-$M220))),"")</f>
        <v>45469</v>
      </c>
      <c r="Z220" s="30">
        <f>IFERROR(IF(COUNTIF('Holiday Dates'!$A:$A,DATE($S$1,Z$1,1+7*$D220)-WEEKDAY(DATE($S$1,Z$1,8-$M220)))&gt;=1,IF($D220&gt;=3,DATE($S$1,Z$1,1+7*($D220-1)-WEEKDAY(DATE($S$1,Z$1,8-$M220))),DATE($S$1,Z$1,1+7*($D220+1)-WEEKDAY(DATE($S$1,Z$1,8-$M220)))),DATE($S$1,Z$1,1+7*$D220)-WEEKDAY(DATE($S$1,Z$1,8-$M220))),"")</f>
        <v>45497</v>
      </c>
    </row>
    <row r="221" spans="1:26" ht="15" customHeight="1" x14ac:dyDescent="0.25">
      <c r="A221" s="3">
        <v>770218</v>
      </c>
      <c r="B221" s="1" t="s">
        <v>1193</v>
      </c>
      <c r="C221" s="1" t="str">
        <f>VLOOKUP($A221,[1]Sheet_One!$B:$W,7,FALSE)</f>
        <v>MONROE</v>
      </c>
      <c r="D221" s="10">
        <f>IFERROR(VLOOKUP(A221,[2]Sheet1!$A:$AA,27,FALSE),"")</f>
        <v>2</v>
      </c>
      <c r="E221" s="1"/>
      <c r="F221" s="3" t="str">
        <f>VLOOKUP($A221,[1]Sheet_One!$B:$W,6,FALSE)</f>
        <v>356 FAN HILL RD</v>
      </c>
      <c r="G221" s="3" t="str">
        <f>VLOOKUP($A221,[1]Sheet_One!$B:$W,7,FALSE)</f>
        <v>MONROE</v>
      </c>
      <c r="H221" s="3" t="str">
        <f>VLOOKUP($A221,[1]Sheet_One!$B:$W,8,FALSE)</f>
        <v>CT</v>
      </c>
      <c r="I221" s="3" t="str">
        <f>VLOOKUP($A221,[1]Sheet_One!$B:$W,9,FALSE)</f>
        <v>06468</v>
      </c>
      <c r="J221" s="47">
        <f>IFERROR(VLOOKUP(A221,'[3]KPI Trend by Chain - 171 or 173'!$A:$E,5,FALSE),VLOOKUP(A221,'[4]KPI Trend by Chain - 171 '!$A:$E,5,FALSE))</f>
        <v>52</v>
      </c>
      <c r="K221" s="4" t="str">
        <f>IFERROR(VLOOKUP(A221,'Location Substitution table'!B:D,3,FALSE),"")</f>
        <v/>
      </c>
      <c r="L221" s="9" t="str">
        <f>IFERROR(VLOOKUP($A221,[1]Sheet_One!$B:$W,5,FALSE),"")</f>
        <v>W</v>
      </c>
      <c r="M221" s="9">
        <f>IFERROR(MATCH(L221,{"U","M","T","W","R","F","S"},0),"")</f>
        <v>4</v>
      </c>
      <c r="N221" s="26">
        <f>IFERROR(IF(COUNTIF('Holiday Dates'!$A:$A,DATE($M$1,N$1,1+7*$D221)-WEEKDAY(DATE($M$1,N$1,8-$M221)))&gt;=1,IF($D221&gt;=3,DATE($M$1,N$1,1+7*($D221-1)-WEEKDAY(DATE($M$1,N$1,8-$M221))),DATE($M$1,N$1,1+7*($D221+1)-WEEKDAY(DATE($M$1,N$1,8-$M221)))),DATE($M$1,N$1,1+7*$D221)-WEEKDAY(DATE($M$1,N$1,8-$M221))),"")</f>
        <v>45147</v>
      </c>
      <c r="O221" s="26">
        <f>IFERROR(IF(COUNTIF('Holiday Dates'!$A:$A,DATE($M$1,O$1,1+7*$D221)-WEEKDAY(DATE($M$1,O$1,8-$M221)))&gt;=1,IF($D221&gt;=3,DATE($M$1,O$1,1+7*($D221-1)-WEEKDAY(DATE($M$1,O$1,8-$M221))),DATE($M$1,O$1,1+7*($D221+1)-WEEKDAY(DATE($M$1,O$1,8-$M221)))),DATE($M$1,O$1,1+7*$D221)-WEEKDAY(DATE($M$1,O$1,8-$M221))),"")</f>
        <v>45182</v>
      </c>
      <c r="P221" s="26">
        <f>IFERROR(IF(COUNTIF('Holiday Dates'!$A:$A,DATE($M$1,P$1,1+7*$D221)-WEEKDAY(DATE($M$1,P$1,8-$M221)))&gt;=1,IF($D221&gt;=3,DATE($M$1,P$1,1+7*($D221-1)-WEEKDAY(DATE($M$1,P$1,8-$M221))),DATE($M$1,P$1,1+7*($D221+1)-WEEKDAY(DATE($M$1,P$1,8-$M221)))),DATE($M$1,P$1,1+7*$D221)-WEEKDAY(DATE($M$1,P$1,8-$M221))),"")</f>
        <v>45210</v>
      </c>
      <c r="Q221" s="26">
        <f>IFERROR(IF(COUNTIF('Holiday Dates'!$A:$A,DATE($M$1,Q$1,1+7*$D221)-WEEKDAY(DATE($M$1,Q$1,8-$M221)))&gt;=1,IF($D221&gt;=3,DATE($M$1,Q$1,1+7*($D221-1)-WEEKDAY(DATE($M$1,Q$1,8-$M221))),DATE($M$1,Q$1,1+7*($D221+1)-WEEKDAY(DATE($M$1,Q$1,8-$M221)))),DATE($M$1,Q$1,1+7*$D221)-WEEKDAY(DATE($M$1,Q$1,8-$M221))),"")</f>
        <v>45238</v>
      </c>
      <c r="R221" s="26">
        <f>IFERROR(IF(COUNTIF('Holiday Dates'!$A:$A,DATE($M$1,R$1,1+7*$D221)-WEEKDAY(DATE($M$1,R$1,8-$M221)))&gt;=1,IF($D221&gt;=3,DATE($M$1,R$1,1+7*($D221-1)-WEEKDAY(DATE($M$1,R$1,8-$M221))),DATE($M$1,R$1,1+7*($D221+1)-WEEKDAY(DATE($M$1,R$1,8-$M221)))),DATE($M$1,R$1,1+7*$D221)-WEEKDAY(DATE($M$1,R$1,8-$M221))),"")</f>
        <v>45273</v>
      </c>
      <c r="S221" s="28"/>
      <c r="T221" s="30">
        <f>IFERROR(IF(COUNTIF('Holiday Dates'!$A:$A,DATE($S$1,T$1,1+7*$D221)-WEEKDAY(DATE($S$1,T$1,8-$M221)))&gt;=1,IF($D221&gt;=3,DATE($S$1,T$1,1+7*($D221-1)-WEEKDAY(DATE($S$1,T$1,8-$M221))),DATE($S$1,T$1,1+7*($D221+1)-WEEKDAY(DATE($S$1,T$1,8-$M221)))),DATE($S$1,T$1,1+7*$D221)-WEEKDAY(DATE($S$1,T$1,8-$M221))),"")</f>
        <v>45301</v>
      </c>
      <c r="U221" s="30">
        <f>IFERROR(IF(COUNTIF('Holiday Dates'!$A:$A,DATE($S$1,U$1,1+7*$D221)-WEEKDAY(DATE($S$1,U$1,8-$M221)))&gt;=1,IF($D221&gt;=3,DATE($S$1,U$1,1+7*($D221-1)-WEEKDAY(DATE($S$1,U$1,8-$M221))),DATE($S$1,U$1,1+7*($D221+1)-WEEKDAY(DATE($S$1,U$1,8-$M221)))),DATE($S$1,U$1,1+7*$D221)-WEEKDAY(DATE($S$1,U$1,8-$M221))),"")</f>
        <v>45336</v>
      </c>
      <c r="V221" s="30">
        <f>IFERROR(IF(COUNTIF('Holiday Dates'!$A:$A,DATE($S$1,V$1,1+7*$D221)-WEEKDAY(DATE($S$1,V$1,8-$M221)))&gt;=1,IF($D221&gt;=3,DATE($S$1,V$1,1+7*($D221-1)-WEEKDAY(DATE($S$1,V$1,8-$M221))),DATE($S$1,V$1,1+7*($D221+1)-WEEKDAY(DATE($S$1,V$1,8-$M221)))),DATE($S$1,V$1,1+7*$D221)-WEEKDAY(DATE($S$1,V$1,8-$M221))),"")</f>
        <v>45364</v>
      </c>
      <c r="W221" s="30">
        <f>IFERROR(IF(COUNTIF('Holiday Dates'!$A:$A,DATE($S$1,W$1,1+7*$D221)-WEEKDAY(DATE($S$1,W$1,8-$M221)))&gt;=1,IF($D221&gt;=3,DATE($S$1,W$1,1+7*($D221-1)-WEEKDAY(DATE($S$1,W$1,8-$M221))),DATE($S$1,W$1,1+7*($D221+1)-WEEKDAY(DATE($S$1,W$1,8-$M221)))),DATE($S$1,W$1,1+7*$D221)-WEEKDAY(DATE($S$1,W$1,8-$M221))),"")</f>
        <v>45399</v>
      </c>
      <c r="X221" s="30">
        <f>IFERROR(IF(COUNTIF('Holiday Dates'!$A:$A,DATE($S$1,X$1,1+7*$D221)-WEEKDAY(DATE($S$1,X$1,8-$M221)))&gt;=1,IF($D221&gt;=3,DATE($S$1,X$1,1+7*($D221-1)-WEEKDAY(DATE($S$1,X$1,8-$M221))),DATE($S$1,X$1,1+7*($D221+1)-WEEKDAY(DATE($S$1,X$1,8-$M221)))),DATE($S$1,X$1,1+7*$D221)-WEEKDAY(DATE($S$1,X$1,8-$M221))),"")</f>
        <v>45420</v>
      </c>
      <c r="Y221" s="30">
        <f>IFERROR(IF(COUNTIF('Holiday Dates'!$A:$A,DATE($S$1,Y$1,1+7*$D221)-WEEKDAY(DATE($S$1,Y$1,8-$M221)))&gt;=1,IF($D221&gt;=3,DATE($S$1,Y$1,1+7*($D221-1)-WEEKDAY(DATE($S$1,Y$1,8-$M221))),DATE($S$1,Y$1,1+7*($D221+1)-WEEKDAY(DATE($S$1,Y$1,8-$M221)))),DATE($S$1,Y$1,1+7*$D221)-WEEKDAY(DATE($S$1,Y$1,8-$M221))),"")</f>
        <v>45455</v>
      </c>
      <c r="Z221" s="30">
        <f>IFERROR(IF(COUNTIF('Holiday Dates'!$A:$A,DATE($S$1,Z$1,1+7*$D221)-WEEKDAY(DATE($S$1,Z$1,8-$M221)))&gt;=1,IF($D221&gt;=3,DATE($S$1,Z$1,1+7*($D221-1)-WEEKDAY(DATE($S$1,Z$1,8-$M221))),DATE($S$1,Z$1,1+7*($D221+1)-WEEKDAY(DATE($S$1,Z$1,8-$M221)))),DATE($S$1,Z$1,1+7*$D221)-WEEKDAY(DATE($S$1,Z$1,8-$M221))),"")</f>
        <v>45483</v>
      </c>
    </row>
    <row r="222" spans="1:26" ht="15" customHeight="1" x14ac:dyDescent="0.25">
      <c r="A222" s="3">
        <v>770219</v>
      </c>
      <c r="B222" s="1" t="s">
        <v>1553</v>
      </c>
      <c r="C222" s="1" t="str">
        <f>VLOOKUP($A222,[1]Sheet_One!$B:$W,7,FALSE)</f>
        <v>MONROE</v>
      </c>
      <c r="D222" s="10">
        <f>IFERROR(VLOOKUP(A222,[2]Sheet1!$A:$AA,27,FALSE),"")</f>
        <v>3</v>
      </c>
      <c r="F222" s="3" t="str">
        <f>VLOOKUP($A222,[1]Sheet_One!$B:$W,6,FALSE)</f>
        <v>375 MONROE TPKE</v>
      </c>
      <c r="G222" s="3" t="str">
        <f>VLOOKUP($A222,[1]Sheet_One!$B:$W,7,FALSE)</f>
        <v>MONROE</v>
      </c>
      <c r="H222" s="3" t="str">
        <f>VLOOKUP($A222,[1]Sheet_One!$B:$W,8,FALSE)</f>
        <v>CT</v>
      </c>
      <c r="I222" s="3" t="str">
        <f>VLOOKUP($A222,[1]Sheet_One!$B:$W,9,FALSE)</f>
        <v>06468</v>
      </c>
      <c r="J222" s="47">
        <f>IFERROR(VLOOKUP(A222,'[3]KPI Trend by Chain - 171 or 173'!$A:$E,5,FALSE),VLOOKUP(A222,'[4]KPI Trend by Chain - 171 '!$A:$E,5,FALSE))</f>
        <v>33.799999999999997</v>
      </c>
      <c r="K222" s="4" t="str">
        <f>IFERROR(VLOOKUP(A222,'Location Substitution table'!B:D,3,FALSE),"")</f>
        <v/>
      </c>
      <c r="L222" s="9" t="str">
        <f>IFERROR(VLOOKUP($A222,[1]Sheet_One!$B:$W,5,FALSE),"")</f>
        <v>W</v>
      </c>
      <c r="M222" s="9">
        <f>IFERROR(MATCH(L222,{"U","M","T","W","R","F","S"},0),"")</f>
        <v>4</v>
      </c>
      <c r="N222" s="26">
        <f>IFERROR(IF(COUNTIF('Holiday Dates'!$A:$A,DATE($M$1,N$1,1+7*$D222)-WEEKDAY(DATE($M$1,N$1,8-$M222)))&gt;=1,IF($D222&gt;=3,DATE($M$1,N$1,1+7*($D222-1)-WEEKDAY(DATE($M$1,N$1,8-$M222))),DATE($M$1,N$1,1+7*($D222+1)-WEEKDAY(DATE($M$1,N$1,8-$M222)))),DATE($M$1,N$1,1+7*$D222)-WEEKDAY(DATE($M$1,N$1,8-$M222))),"")</f>
        <v>45154</v>
      </c>
      <c r="O222" s="26">
        <f>IFERROR(IF(COUNTIF('Holiday Dates'!$A:$A,DATE($M$1,O$1,1+7*$D222)-WEEKDAY(DATE($M$1,O$1,8-$M222)))&gt;=1,IF($D222&gt;=3,DATE($M$1,O$1,1+7*($D222-1)-WEEKDAY(DATE($M$1,O$1,8-$M222))),DATE($M$1,O$1,1+7*($D222+1)-WEEKDAY(DATE($M$1,O$1,8-$M222)))),DATE($M$1,O$1,1+7*$D222)-WEEKDAY(DATE($M$1,O$1,8-$M222))),"")</f>
        <v>45189</v>
      </c>
      <c r="P222" s="26">
        <f>IFERROR(IF(COUNTIF('Holiday Dates'!$A:$A,DATE($M$1,P$1,1+7*$D222)-WEEKDAY(DATE($M$1,P$1,8-$M222)))&gt;=1,IF($D222&gt;=3,DATE($M$1,P$1,1+7*($D222-1)-WEEKDAY(DATE($M$1,P$1,8-$M222))),DATE($M$1,P$1,1+7*($D222+1)-WEEKDAY(DATE($M$1,P$1,8-$M222)))),DATE($M$1,P$1,1+7*$D222)-WEEKDAY(DATE($M$1,P$1,8-$M222))),"")</f>
        <v>45217</v>
      </c>
      <c r="Q222" s="26">
        <f>IFERROR(IF(COUNTIF('Holiday Dates'!$A:$A,DATE($M$1,Q$1,1+7*$D222)-WEEKDAY(DATE($M$1,Q$1,8-$M222)))&gt;=1,IF($D222&gt;=3,DATE($M$1,Q$1,1+7*($D222-1)-WEEKDAY(DATE($M$1,Q$1,8-$M222))),DATE($M$1,Q$1,1+7*($D222+1)-WEEKDAY(DATE($M$1,Q$1,8-$M222)))),DATE($M$1,Q$1,1+7*$D222)-WEEKDAY(DATE($M$1,Q$1,8-$M222))),"")</f>
        <v>45245</v>
      </c>
      <c r="R222" s="26">
        <f>IFERROR(IF(COUNTIF('Holiday Dates'!$A:$A,DATE($M$1,R$1,1+7*$D222)-WEEKDAY(DATE($M$1,R$1,8-$M222)))&gt;=1,IF($D222&gt;=3,DATE($M$1,R$1,1+7*($D222-1)-WEEKDAY(DATE($M$1,R$1,8-$M222))),DATE($M$1,R$1,1+7*($D222+1)-WEEKDAY(DATE($M$1,R$1,8-$M222)))),DATE($M$1,R$1,1+7*$D222)-WEEKDAY(DATE($M$1,R$1,8-$M222))),"")</f>
        <v>45280</v>
      </c>
      <c r="S222" s="28"/>
      <c r="T222" s="30">
        <f>IFERROR(IF(COUNTIF('Holiday Dates'!$A:$A,DATE($S$1,T$1,1+7*$D222)-WEEKDAY(DATE($S$1,T$1,8-$M222)))&gt;=1,IF($D222&gt;=3,DATE($S$1,T$1,1+7*($D222-1)-WEEKDAY(DATE($S$1,T$1,8-$M222))),DATE($S$1,T$1,1+7*($D222+1)-WEEKDAY(DATE($S$1,T$1,8-$M222)))),DATE($S$1,T$1,1+7*$D222)-WEEKDAY(DATE($S$1,T$1,8-$M222))),"")</f>
        <v>45308</v>
      </c>
      <c r="U222" s="30">
        <f>IFERROR(IF(COUNTIF('Holiday Dates'!$A:$A,DATE($S$1,U$1,1+7*$D222)-WEEKDAY(DATE($S$1,U$1,8-$M222)))&gt;=1,IF($D222&gt;=3,DATE($S$1,U$1,1+7*($D222-1)-WEEKDAY(DATE($S$1,U$1,8-$M222))),DATE($S$1,U$1,1+7*($D222+1)-WEEKDAY(DATE($S$1,U$1,8-$M222)))),DATE($S$1,U$1,1+7*$D222)-WEEKDAY(DATE($S$1,U$1,8-$M222))),"")</f>
        <v>45336</v>
      </c>
      <c r="V222" s="30">
        <f>IFERROR(IF(COUNTIF('Holiday Dates'!$A:$A,DATE($S$1,V$1,1+7*$D222)-WEEKDAY(DATE($S$1,V$1,8-$M222)))&gt;=1,IF($D222&gt;=3,DATE($S$1,V$1,1+7*($D222-1)-WEEKDAY(DATE($S$1,V$1,8-$M222))),DATE($S$1,V$1,1+7*($D222+1)-WEEKDAY(DATE($S$1,V$1,8-$M222)))),DATE($S$1,V$1,1+7*$D222)-WEEKDAY(DATE($S$1,V$1,8-$M222))),"")</f>
        <v>45371</v>
      </c>
      <c r="W222" s="30">
        <f>IFERROR(IF(COUNTIF('Holiday Dates'!$A:$A,DATE($S$1,W$1,1+7*$D222)-WEEKDAY(DATE($S$1,W$1,8-$M222)))&gt;=1,IF($D222&gt;=3,DATE($S$1,W$1,1+7*($D222-1)-WEEKDAY(DATE($S$1,W$1,8-$M222))),DATE($S$1,W$1,1+7*($D222+1)-WEEKDAY(DATE($S$1,W$1,8-$M222)))),DATE($S$1,W$1,1+7*$D222)-WEEKDAY(DATE($S$1,W$1,8-$M222))),"")</f>
        <v>45399</v>
      </c>
      <c r="X222" s="30">
        <f>IFERROR(IF(COUNTIF('Holiday Dates'!$A:$A,DATE($S$1,X$1,1+7*$D222)-WEEKDAY(DATE($S$1,X$1,8-$M222)))&gt;=1,IF($D222&gt;=3,DATE($S$1,X$1,1+7*($D222-1)-WEEKDAY(DATE($S$1,X$1,8-$M222))),DATE($S$1,X$1,1+7*($D222+1)-WEEKDAY(DATE($S$1,X$1,8-$M222)))),DATE($S$1,X$1,1+7*$D222)-WEEKDAY(DATE($S$1,X$1,8-$M222))),"")</f>
        <v>45427</v>
      </c>
      <c r="Y222" s="30">
        <f>IFERROR(IF(COUNTIF('Holiday Dates'!$A:$A,DATE($S$1,Y$1,1+7*$D222)-WEEKDAY(DATE($S$1,Y$1,8-$M222)))&gt;=1,IF($D222&gt;=3,DATE($S$1,Y$1,1+7*($D222-1)-WEEKDAY(DATE($S$1,Y$1,8-$M222))),DATE($S$1,Y$1,1+7*($D222+1)-WEEKDAY(DATE($S$1,Y$1,8-$M222)))),DATE($S$1,Y$1,1+7*$D222)-WEEKDAY(DATE($S$1,Y$1,8-$M222))),"")</f>
        <v>45455</v>
      </c>
      <c r="Z222" s="30">
        <f>IFERROR(IF(COUNTIF('Holiday Dates'!$A:$A,DATE($S$1,Z$1,1+7*$D222)-WEEKDAY(DATE($S$1,Z$1,8-$M222)))&gt;=1,IF($D222&gt;=3,DATE($S$1,Z$1,1+7*($D222-1)-WEEKDAY(DATE($S$1,Z$1,8-$M222))),DATE($S$1,Z$1,1+7*($D222+1)-WEEKDAY(DATE($S$1,Z$1,8-$M222)))),DATE($S$1,Z$1,1+7*$D222)-WEEKDAY(DATE($S$1,Z$1,8-$M222))),"")</f>
        <v>45490</v>
      </c>
    </row>
    <row r="223" spans="1:26" ht="15" customHeight="1" x14ac:dyDescent="0.25">
      <c r="A223" s="3">
        <v>770220</v>
      </c>
      <c r="B223" s="1" t="s">
        <v>1264</v>
      </c>
      <c r="C223" s="1" t="str">
        <f>VLOOKUP($A223,[1]Sheet_One!$B:$W,7,FALSE)</f>
        <v>MONROE</v>
      </c>
      <c r="D223" s="10">
        <f>IFERROR(VLOOKUP(A223,[2]Sheet1!$A:$AA,27,FALSE),"")</f>
        <v>1</v>
      </c>
      <c r="E223" s="1"/>
      <c r="F223" s="3" t="str">
        <f>VLOOKUP($A223,[1]Sheet_One!$B:$W,6,FALSE)</f>
        <v>180 OLD NEWTOWN RD</v>
      </c>
      <c r="G223" s="3" t="str">
        <f>VLOOKUP($A223,[1]Sheet_One!$B:$W,7,FALSE)</f>
        <v>MONROE</v>
      </c>
      <c r="H223" s="3" t="str">
        <f>VLOOKUP($A223,[1]Sheet_One!$B:$W,8,FALSE)</f>
        <v>CT</v>
      </c>
      <c r="I223" s="3" t="str">
        <f>VLOOKUP($A223,[1]Sheet_One!$B:$W,9,FALSE)</f>
        <v>06468</v>
      </c>
      <c r="J223" s="47">
        <f>IFERROR(VLOOKUP(A223,'[3]KPI Trend by Chain - 171 or 173'!$A:$E,5,FALSE),VLOOKUP(A223,'[4]KPI Trend by Chain - 171 '!$A:$E,5,FALSE))</f>
        <v>27.75</v>
      </c>
      <c r="K223" s="4" t="str">
        <f>IFERROR(VLOOKUP(A223,'Location Substitution table'!B:D,3,FALSE),"")</f>
        <v/>
      </c>
      <c r="L223" s="9" t="str">
        <f>IFERROR(VLOOKUP($A223,[1]Sheet_One!$B:$W,5,FALSE),"")</f>
        <v>W</v>
      </c>
      <c r="M223" s="9">
        <f>IFERROR(MATCH(L223,{"U","M","T","W","R","F","S"},0),"")</f>
        <v>4</v>
      </c>
      <c r="N223" s="26">
        <f>IFERROR(IF(COUNTIF('Holiday Dates'!$A:$A,DATE($M$1,N$1,1+7*$D223)-WEEKDAY(DATE($M$1,N$1,8-$M223)))&gt;=1,IF($D223&gt;=3,DATE($M$1,N$1,1+7*($D223-1)-WEEKDAY(DATE($M$1,N$1,8-$M223))),DATE($M$1,N$1,1+7*($D223+1)-WEEKDAY(DATE($M$1,N$1,8-$M223)))),DATE($M$1,N$1,1+7*$D223)-WEEKDAY(DATE($M$1,N$1,8-$M223))),"")</f>
        <v>45140</v>
      </c>
      <c r="O223" s="26">
        <f>IFERROR(IF(COUNTIF('Holiday Dates'!$A:$A,DATE($M$1,O$1,1+7*$D223)-WEEKDAY(DATE($M$1,O$1,8-$M223)))&gt;=1,IF($D223&gt;=3,DATE($M$1,O$1,1+7*($D223-1)-WEEKDAY(DATE($M$1,O$1,8-$M223))),DATE($M$1,O$1,1+7*($D223+1)-WEEKDAY(DATE($M$1,O$1,8-$M223)))),DATE($M$1,O$1,1+7*$D223)-WEEKDAY(DATE($M$1,O$1,8-$M223))),"")</f>
        <v>45175</v>
      </c>
      <c r="P223" s="26">
        <f>IFERROR(IF(COUNTIF('Holiday Dates'!$A:$A,DATE($M$1,P$1,1+7*$D223)-WEEKDAY(DATE($M$1,P$1,8-$M223)))&gt;=1,IF($D223&gt;=3,DATE($M$1,P$1,1+7*($D223-1)-WEEKDAY(DATE($M$1,P$1,8-$M223))),DATE($M$1,P$1,1+7*($D223+1)-WEEKDAY(DATE($M$1,P$1,8-$M223)))),DATE($M$1,P$1,1+7*$D223)-WEEKDAY(DATE($M$1,P$1,8-$M223))),"")</f>
        <v>45203</v>
      </c>
      <c r="Q223" s="26">
        <f>IFERROR(IF(COUNTIF('Holiday Dates'!$A:$A,DATE($M$1,Q$1,1+7*$D223)-WEEKDAY(DATE($M$1,Q$1,8-$M223)))&gt;=1,IF($D223&gt;=3,DATE($M$1,Q$1,1+7*($D223-1)-WEEKDAY(DATE($M$1,Q$1,8-$M223))),DATE($M$1,Q$1,1+7*($D223+1)-WEEKDAY(DATE($M$1,Q$1,8-$M223)))),DATE($M$1,Q$1,1+7*$D223)-WEEKDAY(DATE($M$1,Q$1,8-$M223))),"")</f>
        <v>45231</v>
      </c>
      <c r="R223" s="26">
        <f>IFERROR(IF(COUNTIF('Holiday Dates'!$A:$A,DATE($M$1,R$1,1+7*$D223)-WEEKDAY(DATE($M$1,R$1,8-$M223)))&gt;=1,IF($D223&gt;=3,DATE($M$1,R$1,1+7*($D223-1)-WEEKDAY(DATE($M$1,R$1,8-$M223))),DATE($M$1,R$1,1+7*($D223+1)-WEEKDAY(DATE($M$1,R$1,8-$M223)))),DATE($M$1,R$1,1+7*$D223)-WEEKDAY(DATE($M$1,R$1,8-$M223))),"")</f>
        <v>45266</v>
      </c>
      <c r="S223" s="28"/>
      <c r="T223" s="30">
        <f>IFERROR(IF(COUNTIF('Holiday Dates'!$A:$A,DATE($S$1,T$1,1+7*$D223)-WEEKDAY(DATE($S$1,T$1,8-$M223)))&gt;=1,IF($D223&gt;=3,DATE($S$1,T$1,1+7*($D223-1)-WEEKDAY(DATE($S$1,T$1,8-$M223))),DATE($S$1,T$1,1+7*($D223+1)-WEEKDAY(DATE($S$1,T$1,8-$M223)))),DATE($S$1,T$1,1+7*$D223)-WEEKDAY(DATE($S$1,T$1,8-$M223))),"")</f>
        <v>45294</v>
      </c>
      <c r="U223" s="30">
        <f>IFERROR(IF(COUNTIF('Holiday Dates'!$A:$A,DATE($S$1,U$1,1+7*$D223)-WEEKDAY(DATE($S$1,U$1,8-$M223)))&gt;=1,IF($D223&gt;=3,DATE($S$1,U$1,1+7*($D223-1)-WEEKDAY(DATE($S$1,U$1,8-$M223))),DATE($S$1,U$1,1+7*($D223+1)-WEEKDAY(DATE($S$1,U$1,8-$M223)))),DATE($S$1,U$1,1+7*$D223)-WEEKDAY(DATE($S$1,U$1,8-$M223))),"")</f>
        <v>45329</v>
      </c>
      <c r="V223" s="30">
        <f>IFERROR(IF(COUNTIF('Holiday Dates'!$A:$A,DATE($S$1,V$1,1+7*$D223)-WEEKDAY(DATE($S$1,V$1,8-$M223)))&gt;=1,IF($D223&gt;=3,DATE($S$1,V$1,1+7*($D223-1)-WEEKDAY(DATE($S$1,V$1,8-$M223))),DATE($S$1,V$1,1+7*($D223+1)-WEEKDAY(DATE($S$1,V$1,8-$M223)))),DATE($S$1,V$1,1+7*$D223)-WEEKDAY(DATE($S$1,V$1,8-$M223))),"")</f>
        <v>45357</v>
      </c>
      <c r="W223" s="30">
        <f>IFERROR(IF(COUNTIF('Holiday Dates'!$A:$A,DATE($S$1,W$1,1+7*$D223)-WEEKDAY(DATE($S$1,W$1,8-$M223)))&gt;=1,IF($D223&gt;=3,DATE($S$1,W$1,1+7*($D223-1)-WEEKDAY(DATE($S$1,W$1,8-$M223))),DATE($S$1,W$1,1+7*($D223+1)-WEEKDAY(DATE($S$1,W$1,8-$M223)))),DATE($S$1,W$1,1+7*$D223)-WEEKDAY(DATE($S$1,W$1,8-$M223))),"")</f>
        <v>45385</v>
      </c>
      <c r="X223" s="30">
        <f>IFERROR(IF(COUNTIF('Holiday Dates'!$A:$A,DATE($S$1,X$1,1+7*$D223)-WEEKDAY(DATE($S$1,X$1,8-$M223)))&gt;=1,IF($D223&gt;=3,DATE($S$1,X$1,1+7*($D223-1)-WEEKDAY(DATE($S$1,X$1,8-$M223))),DATE($S$1,X$1,1+7*($D223+1)-WEEKDAY(DATE($S$1,X$1,8-$M223)))),DATE($S$1,X$1,1+7*$D223)-WEEKDAY(DATE($S$1,X$1,8-$M223))),"")</f>
        <v>45413</v>
      </c>
      <c r="Y223" s="30">
        <f>IFERROR(IF(COUNTIF('Holiday Dates'!$A:$A,DATE($S$1,Y$1,1+7*$D223)-WEEKDAY(DATE($S$1,Y$1,8-$M223)))&gt;=1,IF($D223&gt;=3,DATE($S$1,Y$1,1+7*($D223-1)-WEEKDAY(DATE($S$1,Y$1,8-$M223))),DATE($S$1,Y$1,1+7*($D223+1)-WEEKDAY(DATE($S$1,Y$1,8-$M223)))),DATE($S$1,Y$1,1+7*$D223)-WEEKDAY(DATE($S$1,Y$1,8-$M223))),"")</f>
        <v>45448</v>
      </c>
      <c r="Z223" s="30">
        <f>IFERROR(IF(COUNTIF('Holiday Dates'!$A:$A,DATE($S$1,Z$1,1+7*$D223)-WEEKDAY(DATE($S$1,Z$1,8-$M223)))&gt;=1,IF($D223&gt;=3,DATE($S$1,Z$1,1+7*($D223-1)-WEEKDAY(DATE($S$1,Z$1,8-$M223))),DATE($S$1,Z$1,1+7*($D223+1)-WEEKDAY(DATE($S$1,Z$1,8-$M223)))),DATE($S$1,Z$1,1+7*$D223)-WEEKDAY(DATE($S$1,Z$1,8-$M223))),"")</f>
        <v>45476</v>
      </c>
    </row>
    <row r="224" spans="1:26" ht="15" customHeight="1" x14ac:dyDescent="0.25">
      <c r="A224" s="3">
        <v>770221</v>
      </c>
      <c r="B224" s="1" t="s">
        <v>1681</v>
      </c>
      <c r="C224" s="1" t="str">
        <f>VLOOKUP($A224,[1]Sheet_One!$B:$W,7,FALSE)</f>
        <v>MOODUS</v>
      </c>
      <c r="D224" s="10">
        <f>IFERROR(VLOOKUP(A224,[2]Sheet1!$A:$AA,27,FALSE),"")</f>
        <v>4</v>
      </c>
      <c r="E224" s="1"/>
      <c r="F224" s="3" t="str">
        <f>VLOOKUP($A224,[1]Sheet_One!$B:$W,6,FALSE)</f>
        <v>45 JOE WILLIAMS RD</v>
      </c>
      <c r="G224" s="3" t="str">
        <f>VLOOKUP($A224,[1]Sheet_One!$B:$W,7,FALSE)</f>
        <v>MOODUS</v>
      </c>
      <c r="H224" s="3" t="str">
        <f>VLOOKUP($A224,[1]Sheet_One!$B:$W,8,FALSE)</f>
        <v>CT</v>
      </c>
      <c r="I224" s="3" t="str">
        <f>VLOOKUP($A224,[1]Sheet_One!$B:$W,9,FALSE)</f>
        <v>06469</v>
      </c>
      <c r="J224" s="47">
        <f>IFERROR(VLOOKUP(A224,'[3]KPI Trend by Chain - 171 or 173'!$A:$E,5,FALSE),VLOOKUP(A224,'[4]KPI Trend by Chain - 171 '!$A:$E,5,FALSE))</f>
        <v>12</v>
      </c>
      <c r="K224" s="4">
        <f>IFERROR(VLOOKUP(A224,'Location Substitution table'!B:D,3,FALSE),"")</f>
        <v>261156</v>
      </c>
      <c r="L224" s="9" t="str">
        <f>IFERROR(VLOOKUP($A224,[1]Sheet_One!$B:$W,5,FALSE),"")</f>
        <v>W</v>
      </c>
      <c r="M224" s="9">
        <f>IFERROR(MATCH(L224,{"U","M","T","W","R","F","S"},0),"")</f>
        <v>4</v>
      </c>
      <c r="N224" s="26">
        <f>IFERROR(IF(COUNTIF('Holiday Dates'!$A:$A,DATE($M$1,N$1,1+7*$D224)-WEEKDAY(DATE($M$1,N$1,8-$M224)))&gt;=1,IF($D224&gt;=3,DATE($M$1,N$1,1+7*($D224-1)-WEEKDAY(DATE($M$1,N$1,8-$M224))),DATE($M$1,N$1,1+7*($D224+1)-WEEKDAY(DATE($M$1,N$1,8-$M224)))),DATE($M$1,N$1,1+7*$D224)-WEEKDAY(DATE($M$1,N$1,8-$M224))),"")</f>
        <v>45161</v>
      </c>
      <c r="O224" s="26">
        <f>IFERROR(IF(COUNTIF('Holiday Dates'!$A:$A,DATE($M$1,O$1,1+7*$D224)-WEEKDAY(DATE($M$1,O$1,8-$M224)))&gt;=1,IF($D224&gt;=3,DATE($M$1,O$1,1+7*($D224-1)-WEEKDAY(DATE($M$1,O$1,8-$M224))),DATE($M$1,O$1,1+7*($D224+1)-WEEKDAY(DATE($M$1,O$1,8-$M224)))),DATE($M$1,O$1,1+7*$D224)-WEEKDAY(DATE($M$1,O$1,8-$M224))),"")</f>
        <v>45196</v>
      </c>
      <c r="P224" s="26">
        <f>IFERROR(IF(COUNTIF('Holiday Dates'!$A:$A,DATE($M$1,P$1,1+7*$D224)-WEEKDAY(DATE($M$1,P$1,8-$M224)))&gt;=1,IF($D224&gt;=3,DATE($M$1,P$1,1+7*($D224-1)-WEEKDAY(DATE($M$1,P$1,8-$M224))),DATE($M$1,P$1,1+7*($D224+1)-WEEKDAY(DATE($M$1,P$1,8-$M224)))),DATE($M$1,P$1,1+7*$D224)-WEEKDAY(DATE($M$1,P$1,8-$M224))),"")</f>
        <v>45224</v>
      </c>
      <c r="Q224" s="26">
        <f>IFERROR(IF(COUNTIF('Holiday Dates'!$A:$A,DATE($M$1,Q$1,1+7*$D224)-WEEKDAY(DATE($M$1,Q$1,8-$M224)))&gt;=1,IF($D224&gt;=3,DATE($M$1,Q$1,1+7*($D224-1)-WEEKDAY(DATE($M$1,Q$1,8-$M224))),DATE($M$1,Q$1,1+7*($D224+1)-WEEKDAY(DATE($M$1,Q$1,8-$M224)))),DATE($M$1,Q$1,1+7*$D224)-WEEKDAY(DATE($M$1,Q$1,8-$M224))),"")</f>
        <v>45245</v>
      </c>
      <c r="R224" s="26">
        <f>IFERROR(IF(COUNTIF('Holiday Dates'!$A:$A,DATE($M$1,R$1,1+7*$D224)-WEEKDAY(DATE($M$1,R$1,8-$M224)))&gt;=1,IF($D224&gt;=3,DATE($M$1,R$1,1+7*($D224-1)-WEEKDAY(DATE($M$1,R$1,8-$M224))),DATE($M$1,R$1,1+7*($D224+1)-WEEKDAY(DATE($M$1,R$1,8-$M224)))),DATE($M$1,R$1,1+7*$D224)-WEEKDAY(DATE($M$1,R$1,8-$M224))),"")</f>
        <v>45280</v>
      </c>
      <c r="S224" s="28"/>
      <c r="T224" s="30">
        <f>IFERROR(IF(COUNTIF('Holiday Dates'!$A:$A,DATE($S$1,T$1,1+7*$D224)-WEEKDAY(DATE($S$1,T$1,8-$M224)))&gt;=1,IF($D224&gt;=3,DATE($S$1,T$1,1+7*($D224-1)-WEEKDAY(DATE($S$1,T$1,8-$M224))),DATE($S$1,T$1,1+7*($D224+1)-WEEKDAY(DATE($S$1,T$1,8-$M224)))),DATE($S$1,T$1,1+7*$D224)-WEEKDAY(DATE($S$1,T$1,8-$M224))),"")</f>
        <v>45315</v>
      </c>
      <c r="U224" s="30">
        <f>IFERROR(IF(COUNTIF('Holiday Dates'!$A:$A,DATE($S$1,U$1,1+7*$D224)-WEEKDAY(DATE($S$1,U$1,8-$M224)))&gt;=1,IF($D224&gt;=3,DATE($S$1,U$1,1+7*($D224-1)-WEEKDAY(DATE($S$1,U$1,8-$M224))),DATE($S$1,U$1,1+7*($D224+1)-WEEKDAY(DATE($S$1,U$1,8-$M224)))),DATE($S$1,U$1,1+7*$D224)-WEEKDAY(DATE($S$1,U$1,8-$M224))),"")</f>
        <v>45350</v>
      </c>
      <c r="V224" s="30">
        <f>IFERROR(IF(COUNTIF('Holiday Dates'!$A:$A,DATE($S$1,V$1,1+7*$D224)-WEEKDAY(DATE($S$1,V$1,8-$M224)))&gt;=1,IF($D224&gt;=3,DATE($S$1,V$1,1+7*($D224-1)-WEEKDAY(DATE($S$1,V$1,8-$M224))),DATE($S$1,V$1,1+7*($D224+1)-WEEKDAY(DATE($S$1,V$1,8-$M224)))),DATE($S$1,V$1,1+7*$D224)-WEEKDAY(DATE($S$1,V$1,8-$M224))),"")</f>
        <v>45378</v>
      </c>
      <c r="W224" s="30">
        <f>IFERROR(IF(COUNTIF('Holiday Dates'!$A:$A,DATE($S$1,W$1,1+7*$D224)-WEEKDAY(DATE($S$1,W$1,8-$M224)))&gt;=1,IF($D224&gt;=3,DATE($S$1,W$1,1+7*($D224-1)-WEEKDAY(DATE($S$1,W$1,8-$M224))),DATE($S$1,W$1,1+7*($D224+1)-WEEKDAY(DATE($S$1,W$1,8-$M224)))),DATE($S$1,W$1,1+7*$D224)-WEEKDAY(DATE($S$1,W$1,8-$M224))),"")</f>
        <v>45406</v>
      </c>
      <c r="X224" s="30">
        <f>IFERROR(IF(COUNTIF('Holiday Dates'!$A:$A,DATE($S$1,X$1,1+7*$D224)-WEEKDAY(DATE($S$1,X$1,8-$M224)))&gt;=1,IF($D224&gt;=3,DATE($S$1,X$1,1+7*($D224-1)-WEEKDAY(DATE($S$1,X$1,8-$M224))),DATE($S$1,X$1,1+7*($D224+1)-WEEKDAY(DATE($S$1,X$1,8-$M224)))),DATE($S$1,X$1,1+7*$D224)-WEEKDAY(DATE($S$1,X$1,8-$M224))),"")</f>
        <v>45434</v>
      </c>
      <c r="Y224" s="30">
        <f>IFERROR(IF(COUNTIF('Holiday Dates'!$A:$A,DATE($S$1,Y$1,1+7*$D224)-WEEKDAY(DATE($S$1,Y$1,8-$M224)))&gt;=1,IF($D224&gt;=3,DATE($S$1,Y$1,1+7*($D224-1)-WEEKDAY(DATE($S$1,Y$1,8-$M224))),DATE($S$1,Y$1,1+7*($D224+1)-WEEKDAY(DATE($S$1,Y$1,8-$M224)))),DATE($S$1,Y$1,1+7*$D224)-WEEKDAY(DATE($S$1,Y$1,8-$M224))),"")</f>
        <v>45469</v>
      </c>
      <c r="Z224" s="30">
        <f>IFERROR(IF(COUNTIF('Holiday Dates'!$A:$A,DATE($S$1,Z$1,1+7*$D224)-WEEKDAY(DATE($S$1,Z$1,8-$M224)))&gt;=1,IF($D224&gt;=3,DATE($S$1,Z$1,1+7*($D224-1)-WEEKDAY(DATE($S$1,Z$1,8-$M224))),DATE($S$1,Z$1,1+7*($D224+1)-WEEKDAY(DATE($S$1,Z$1,8-$M224)))),DATE($S$1,Z$1,1+7*$D224)-WEEKDAY(DATE($S$1,Z$1,8-$M224))),"")</f>
        <v>45497</v>
      </c>
    </row>
    <row r="225" spans="1:26" ht="15" customHeight="1" x14ac:dyDescent="0.25">
      <c r="A225" s="3">
        <v>770222</v>
      </c>
      <c r="B225" s="1" t="s">
        <v>1552</v>
      </c>
      <c r="C225" s="1" t="str">
        <f>VLOOKUP($A225,[1]Sheet_One!$B:$W,7,FALSE)</f>
        <v>MOODUS</v>
      </c>
      <c r="D225" s="10">
        <f>IFERROR(VLOOKUP(A225,[2]Sheet1!$A:$AA,27,FALSE),"")</f>
        <v>3</v>
      </c>
      <c r="E225" s="1"/>
      <c r="F225" s="3" t="str">
        <f>VLOOKUP($A225,[1]Sheet_One!$B:$W,6,FALSE)</f>
        <v>15 SCHOOL RD</v>
      </c>
      <c r="G225" s="3" t="str">
        <f>VLOOKUP($A225,[1]Sheet_One!$B:$W,7,FALSE)</f>
        <v>MOODUS</v>
      </c>
      <c r="H225" s="3" t="str">
        <f>VLOOKUP($A225,[1]Sheet_One!$B:$W,8,FALSE)</f>
        <v>CT</v>
      </c>
      <c r="I225" s="3" t="str">
        <f>VLOOKUP($A225,[1]Sheet_One!$B:$W,9,FALSE)</f>
        <v>06469</v>
      </c>
      <c r="J225" s="47">
        <f>IFERROR(VLOOKUP(A225,'[3]KPI Trend by Chain - 171 or 173'!$A:$E,5,FALSE),VLOOKUP(A225,'[4]KPI Trend by Chain - 171 '!$A:$E,5,FALSE))</f>
        <v>15</v>
      </c>
      <c r="K225" s="4">
        <f>IFERROR(VLOOKUP(A225,'Location Substitution table'!B:D,3,FALSE),"")</f>
        <v>261158</v>
      </c>
      <c r="L225" s="40" t="str">
        <f>IFERROR(VLOOKUP($A225,[1]Sheet_One!$B:$W,5,FALSE),"")</f>
        <v>W</v>
      </c>
      <c r="M225" s="9">
        <f>IFERROR(MATCH(L225,{"U","M","T","W","R","F","S"},0),"")</f>
        <v>4</v>
      </c>
      <c r="N225" s="26">
        <f>IFERROR(IF(COUNTIF('Holiday Dates'!$A:$A,DATE($M$1,N$1,1+7*$D225)-WEEKDAY(DATE($M$1,N$1,8-$M225)))&gt;=1,IF($D225&gt;=3,DATE($M$1,N$1,1+7*($D225-1)-WEEKDAY(DATE($M$1,N$1,8-$M225))),DATE($M$1,N$1,1+7*($D225+1)-WEEKDAY(DATE($M$1,N$1,8-$M225)))),DATE($M$1,N$1,1+7*$D225)-WEEKDAY(DATE($M$1,N$1,8-$M225))),"")</f>
        <v>45154</v>
      </c>
      <c r="O225" s="26">
        <f>IFERROR(IF(COUNTIF('Holiday Dates'!$A:$A,DATE($M$1,O$1,1+7*$D225)-WEEKDAY(DATE($M$1,O$1,8-$M225)))&gt;=1,IF($D225&gt;=3,DATE($M$1,O$1,1+7*($D225-1)-WEEKDAY(DATE($M$1,O$1,8-$M225))),DATE($M$1,O$1,1+7*($D225+1)-WEEKDAY(DATE($M$1,O$1,8-$M225)))),DATE($M$1,O$1,1+7*$D225)-WEEKDAY(DATE($M$1,O$1,8-$M225))),"")</f>
        <v>45189</v>
      </c>
      <c r="P225" s="26">
        <f>IFERROR(IF(COUNTIF('Holiday Dates'!$A:$A,DATE($M$1,P$1,1+7*$D225)-WEEKDAY(DATE($M$1,P$1,8-$M225)))&gt;=1,IF($D225&gt;=3,DATE($M$1,P$1,1+7*($D225-1)-WEEKDAY(DATE($M$1,P$1,8-$M225))),DATE($M$1,P$1,1+7*($D225+1)-WEEKDAY(DATE($M$1,P$1,8-$M225)))),DATE($M$1,P$1,1+7*$D225)-WEEKDAY(DATE($M$1,P$1,8-$M225))),"")</f>
        <v>45217</v>
      </c>
      <c r="Q225" s="26">
        <f>IFERROR(IF(COUNTIF('Holiday Dates'!$A:$A,DATE($M$1,Q$1,1+7*$D225)-WEEKDAY(DATE($M$1,Q$1,8-$M225)))&gt;=1,IF($D225&gt;=3,DATE($M$1,Q$1,1+7*($D225-1)-WEEKDAY(DATE($M$1,Q$1,8-$M225))),DATE($M$1,Q$1,1+7*($D225+1)-WEEKDAY(DATE($M$1,Q$1,8-$M225)))),DATE($M$1,Q$1,1+7*$D225)-WEEKDAY(DATE($M$1,Q$1,8-$M225))),"")</f>
        <v>45245</v>
      </c>
      <c r="R225" s="26">
        <f>IFERROR(IF(COUNTIF('Holiday Dates'!$A:$A,DATE($M$1,R$1,1+7*$D225)-WEEKDAY(DATE($M$1,R$1,8-$M225)))&gt;=1,IF($D225&gt;=3,DATE($M$1,R$1,1+7*($D225-1)-WEEKDAY(DATE($M$1,R$1,8-$M225))),DATE($M$1,R$1,1+7*($D225+1)-WEEKDAY(DATE($M$1,R$1,8-$M225)))),DATE($M$1,R$1,1+7*$D225)-WEEKDAY(DATE($M$1,R$1,8-$M225))),"")</f>
        <v>45280</v>
      </c>
      <c r="S225" s="28"/>
      <c r="T225" s="30">
        <f>IFERROR(IF(COUNTIF('Holiday Dates'!$A:$A,DATE($S$1,T$1,1+7*$D225)-WEEKDAY(DATE($S$1,T$1,8-$M225)))&gt;=1,IF($D225&gt;=3,DATE($S$1,T$1,1+7*($D225-1)-WEEKDAY(DATE($S$1,T$1,8-$M225))),DATE($S$1,T$1,1+7*($D225+1)-WEEKDAY(DATE($S$1,T$1,8-$M225)))),DATE($S$1,T$1,1+7*$D225)-WEEKDAY(DATE($S$1,T$1,8-$M225))),"")</f>
        <v>45308</v>
      </c>
      <c r="U225" s="30">
        <f>IFERROR(IF(COUNTIF('Holiday Dates'!$A:$A,DATE($S$1,U$1,1+7*$D225)-WEEKDAY(DATE($S$1,U$1,8-$M225)))&gt;=1,IF($D225&gt;=3,DATE($S$1,U$1,1+7*($D225-1)-WEEKDAY(DATE($S$1,U$1,8-$M225))),DATE($S$1,U$1,1+7*($D225+1)-WEEKDAY(DATE($S$1,U$1,8-$M225)))),DATE($S$1,U$1,1+7*$D225)-WEEKDAY(DATE($S$1,U$1,8-$M225))),"")</f>
        <v>45336</v>
      </c>
      <c r="V225" s="30">
        <f>IFERROR(IF(COUNTIF('Holiday Dates'!$A:$A,DATE($S$1,V$1,1+7*$D225)-WEEKDAY(DATE($S$1,V$1,8-$M225)))&gt;=1,IF($D225&gt;=3,DATE($S$1,V$1,1+7*($D225-1)-WEEKDAY(DATE($S$1,V$1,8-$M225))),DATE($S$1,V$1,1+7*($D225+1)-WEEKDAY(DATE($S$1,V$1,8-$M225)))),DATE($S$1,V$1,1+7*$D225)-WEEKDAY(DATE($S$1,V$1,8-$M225))),"")</f>
        <v>45371</v>
      </c>
      <c r="W225" s="30">
        <f>IFERROR(IF(COUNTIF('Holiday Dates'!$A:$A,DATE($S$1,W$1,1+7*$D225)-WEEKDAY(DATE($S$1,W$1,8-$M225)))&gt;=1,IF($D225&gt;=3,DATE($S$1,W$1,1+7*($D225-1)-WEEKDAY(DATE($S$1,W$1,8-$M225))),DATE($S$1,W$1,1+7*($D225+1)-WEEKDAY(DATE($S$1,W$1,8-$M225)))),DATE($S$1,W$1,1+7*$D225)-WEEKDAY(DATE($S$1,W$1,8-$M225))),"")</f>
        <v>45399</v>
      </c>
      <c r="X225" s="30">
        <f>IFERROR(IF(COUNTIF('Holiday Dates'!$A:$A,DATE($S$1,X$1,1+7*$D225)-WEEKDAY(DATE($S$1,X$1,8-$M225)))&gt;=1,IF($D225&gt;=3,DATE($S$1,X$1,1+7*($D225-1)-WEEKDAY(DATE($S$1,X$1,8-$M225))),DATE($S$1,X$1,1+7*($D225+1)-WEEKDAY(DATE($S$1,X$1,8-$M225)))),DATE($S$1,X$1,1+7*$D225)-WEEKDAY(DATE($S$1,X$1,8-$M225))),"")</f>
        <v>45427</v>
      </c>
      <c r="Y225" s="30">
        <f>IFERROR(IF(COUNTIF('Holiday Dates'!$A:$A,DATE($S$1,Y$1,1+7*$D225)-WEEKDAY(DATE($S$1,Y$1,8-$M225)))&gt;=1,IF($D225&gt;=3,DATE($S$1,Y$1,1+7*($D225-1)-WEEKDAY(DATE($S$1,Y$1,8-$M225))),DATE($S$1,Y$1,1+7*($D225+1)-WEEKDAY(DATE($S$1,Y$1,8-$M225)))),DATE($S$1,Y$1,1+7*$D225)-WEEKDAY(DATE($S$1,Y$1,8-$M225))),"")</f>
        <v>45455</v>
      </c>
      <c r="Z225" s="30">
        <f>IFERROR(IF(COUNTIF('Holiday Dates'!$A:$A,DATE($S$1,Z$1,1+7*$D225)-WEEKDAY(DATE($S$1,Z$1,8-$M225)))&gt;=1,IF($D225&gt;=3,DATE($S$1,Z$1,1+7*($D225-1)-WEEKDAY(DATE($S$1,Z$1,8-$M225))),DATE($S$1,Z$1,1+7*($D225+1)-WEEKDAY(DATE($S$1,Z$1,8-$M225)))),DATE($S$1,Z$1,1+7*$D225)-WEEKDAY(DATE($S$1,Z$1,8-$M225))),"")</f>
        <v>45490</v>
      </c>
    </row>
    <row r="226" spans="1:26" ht="15" customHeight="1" x14ac:dyDescent="0.25">
      <c r="A226" s="3">
        <v>770223</v>
      </c>
      <c r="B226" s="1" t="s">
        <v>1682</v>
      </c>
      <c r="C226" s="1" t="str">
        <f>VLOOKUP($A226,[1]Sheet_One!$B:$W,7,FALSE)</f>
        <v>MOODUS</v>
      </c>
      <c r="D226" s="10">
        <f>IFERROR(VLOOKUP(A226,[2]Sheet1!$A:$AA,27,FALSE),"")</f>
        <v>2</v>
      </c>
      <c r="E226" s="1"/>
      <c r="F226" s="3" t="str">
        <f>VLOOKUP($A226,[1]Sheet_One!$B:$W,6,FALSE)</f>
        <v>73 CLARK GATES RD</v>
      </c>
      <c r="G226" s="3" t="str">
        <f>VLOOKUP($A226,[1]Sheet_One!$B:$W,7,FALSE)</f>
        <v>MOODUS</v>
      </c>
      <c r="H226" s="3" t="str">
        <f>VLOOKUP($A226,[1]Sheet_One!$B:$W,8,FALSE)</f>
        <v>CT</v>
      </c>
      <c r="I226" s="3" t="str">
        <f>VLOOKUP($A226,[1]Sheet_One!$B:$W,9,FALSE)</f>
        <v>06469</v>
      </c>
      <c r="J226" s="47">
        <f>IFERROR(VLOOKUP(A226,'[3]KPI Trend by Chain - 171 or 173'!$A:$E,5,FALSE),VLOOKUP(A226,'[4]KPI Trend by Chain - 171 '!$A:$E,5,FALSE))</f>
        <v>17</v>
      </c>
      <c r="K226" s="4">
        <f>IFERROR(VLOOKUP(A226,'Location Substitution table'!B:D,3,FALSE),"")</f>
        <v>261157</v>
      </c>
      <c r="L226" s="9" t="str">
        <f>IFERROR(VLOOKUP($A226,[1]Sheet_One!$B:$W,5,FALSE),"")</f>
        <v>W</v>
      </c>
      <c r="M226" s="9">
        <f>IFERROR(MATCH(L226,{"U","M","T","W","R","F","S"},0),"")</f>
        <v>4</v>
      </c>
      <c r="N226" s="26">
        <f>IFERROR(IF(COUNTIF('Holiday Dates'!$A:$A,DATE($M$1,N$1,1+7*$D226)-WEEKDAY(DATE($M$1,N$1,8-$M226)))&gt;=1,IF($D226&gt;=3,DATE($M$1,N$1,1+7*($D226-1)-WEEKDAY(DATE($M$1,N$1,8-$M226))),DATE($M$1,N$1,1+7*($D226+1)-WEEKDAY(DATE($M$1,N$1,8-$M226)))),DATE($M$1,N$1,1+7*$D226)-WEEKDAY(DATE($M$1,N$1,8-$M226))),"")</f>
        <v>45147</v>
      </c>
      <c r="O226" s="26">
        <f>IFERROR(IF(COUNTIF('Holiday Dates'!$A:$A,DATE($M$1,O$1,1+7*$D226)-WEEKDAY(DATE($M$1,O$1,8-$M226)))&gt;=1,IF($D226&gt;=3,DATE($M$1,O$1,1+7*($D226-1)-WEEKDAY(DATE($M$1,O$1,8-$M226))),DATE($M$1,O$1,1+7*($D226+1)-WEEKDAY(DATE($M$1,O$1,8-$M226)))),DATE($M$1,O$1,1+7*$D226)-WEEKDAY(DATE($M$1,O$1,8-$M226))),"")</f>
        <v>45182</v>
      </c>
      <c r="P226" s="26">
        <f>IFERROR(IF(COUNTIF('Holiday Dates'!$A:$A,DATE($M$1,P$1,1+7*$D226)-WEEKDAY(DATE($M$1,P$1,8-$M226)))&gt;=1,IF($D226&gt;=3,DATE($M$1,P$1,1+7*($D226-1)-WEEKDAY(DATE($M$1,P$1,8-$M226))),DATE($M$1,P$1,1+7*($D226+1)-WEEKDAY(DATE($M$1,P$1,8-$M226)))),DATE($M$1,P$1,1+7*$D226)-WEEKDAY(DATE($M$1,P$1,8-$M226))),"")</f>
        <v>45210</v>
      </c>
      <c r="Q226" s="26">
        <f>IFERROR(IF(COUNTIF('Holiday Dates'!$A:$A,DATE($M$1,Q$1,1+7*$D226)-WEEKDAY(DATE($M$1,Q$1,8-$M226)))&gt;=1,IF($D226&gt;=3,DATE($M$1,Q$1,1+7*($D226-1)-WEEKDAY(DATE($M$1,Q$1,8-$M226))),DATE($M$1,Q$1,1+7*($D226+1)-WEEKDAY(DATE($M$1,Q$1,8-$M226)))),DATE($M$1,Q$1,1+7*$D226)-WEEKDAY(DATE($M$1,Q$1,8-$M226))),"")</f>
        <v>45238</v>
      </c>
      <c r="R226" s="26">
        <f>IFERROR(IF(COUNTIF('Holiday Dates'!$A:$A,DATE($M$1,R$1,1+7*$D226)-WEEKDAY(DATE($M$1,R$1,8-$M226)))&gt;=1,IF($D226&gt;=3,DATE($M$1,R$1,1+7*($D226-1)-WEEKDAY(DATE($M$1,R$1,8-$M226))),DATE($M$1,R$1,1+7*($D226+1)-WEEKDAY(DATE($M$1,R$1,8-$M226)))),DATE($M$1,R$1,1+7*$D226)-WEEKDAY(DATE($M$1,R$1,8-$M226))),"")</f>
        <v>45273</v>
      </c>
      <c r="S226" s="28"/>
      <c r="T226" s="30">
        <f>IFERROR(IF(COUNTIF('Holiday Dates'!$A:$A,DATE($S$1,T$1,1+7*$D226)-WEEKDAY(DATE($S$1,T$1,8-$M226)))&gt;=1,IF($D226&gt;=3,DATE($S$1,T$1,1+7*($D226-1)-WEEKDAY(DATE($S$1,T$1,8-$M226))),DATE($S$1,T$1,1+7*($D226+1)-WEEKDAY(DATE($S$1,T$1,8-$M226)))),DATE($S$1,T$1,1+7*$D226)-WEEKDAY(DATE($S$1,T$1,8-$M226))),"")</f>
        <v>45301</v>
      </c>
      <c r="U226" s="30">
        <f>IFERROR(IF(COUNTIF('Holiday Dates'!$A:$A,DATE($S$1,U$1,1+7*$D226)-WEEKDAY(DATE($S$1,U$1,8-$M226)))&gt;=1,IF($D226&gt;=3,DATE($S$1,U$1,1+7*($D226-1)-WEEKDAY(DATE($S$1,U$1,8-$M226))),DATE($S$1,U$1,1+7*($D226+1)-WEEKDAY(DATE($S$1,U$1,8-$M226)))),DATE($S$1,U$1,1+7*$D226)-WEEKDAY(DATE($S$1,U$1,8-$M226))),"")</f>
        <v>45336</v>
      </c>
      <c r="V226" s="30">
        <f>IFERROR(IF(COUNTIF('Holiday Dates'!$A:$A,DATE($S$1,V$1,1+7*$D226)-WEEKDAY(DATE($S$1,V$1,8-$M226)))&gt;=1,IF($D226&gt;=3,DATE($S$1,V$1,1+7*($D226-1)-WEEKDAY(DATE($S$1,V$1,8-$M226))),DATE($S$1,V$1,1+7*($D226+1)-WEEKDAY(DATE($S$1,V$1,8-$M226)))),DATE($S$1,V$1,1+7*$D226)-WEEKDAY(DATE($S$1,V$1,8-$M226))),"")</f>
        <v>45364</v>
      </c>
      <c r="W226" s="30">
        <f>IFERROR(IF(COUNTIF('Holiday Dates'!$A:$A,DATE($S$1,W$1,1+7*$D226)-WEEKDAY(DATE($S$1,W$1,8-$M226)))&gt;=1,IF($D226&gt;=3,DATE($S$1,W$1,1+7*($D226-1)-WEEKDAY(DATE($S$1,W$1,8-$M226))),DATE($S$1,W$1,1+7*($D226+1)-WEEKDAY(DATE($S$1,W$1,8-$M226)))),DATE($S$1,W$1,1+7*$D226)-WEEKDAY(DATE($S$1,W$1,8-$M226))),"")</f>
        <v>45399</v>
      </c>
      <c r="X226" s="30">
        <f>IFERROR(IF(COUNTIF('Holiday Dates'!$A:$A,DATE($S$1,X$1,1+7*$D226)-WEEKDAY(DATE($S$1,X$1,8-$M226)))&gt;=1,IF($D226&gt;=3,DATE($S$1,X$1,1+7*($D226-1)-WEEKDAY(DATE($S$1,X$1,8-$M226))),DATE($S$1,X$1,1+7*($D226+1)-WEEKDAY(DATE($S$1,X$1,8-$M226)))),DATE($S$1,X$1,1+7*$D226)-WEEKDAY(DATE($S$1,X$1,8-$M226))),"")</f>
        <v>45420</v>
      </c>
      <c r="Y226" s="30">
        <f>IFERROR(IF(COUNTIF('Holiday Dates'!$A:$A,DATE($S$1,Y$1,1+7*$D226)-WEEKDAY(DATE($S$1,Y$1,8-$M226)))&gt;=1,IF($D226&gt;=3,DATE($S$1,Y$1,1+7*($D226-1)-WEEKDAY(DATE($S$1,Y$1,8-$M226))),DATE($S$1,Y$1,1+7*($D226+1)-WEEKDAY(DATE($S$1,Y$1,8-$M226)))),DATE($S$1,Y$1,1+7*$D226)-WEEKDAY(DATE($S$1,Y$1,8-$M226))),"")</f>
        <v>45455</v>
      </c>
      <c r="Z226" s="30">
        <f>IFERROR(IF(COUNTIF('Holiday Dates'!$A:$A,DATE($S$1,Z$1,1+7*$D226)-WEEKDAY(DATE($S$1,Z$1,8-$M226)))&gt;=1,IF($D226&gt;=3,DATE($S$1,Z$1,1+7*($D226-1)-WEEKDAY(DATE($S$1,Z$1,8-$M226))),DATE($S$1,Z$1,1+7*($D226+1)-WEEKDAY(DATE($S$1,Z$1,8-$M226)))),DATE($S$1,Z$1,1+7*$D226)-WEEKDAY(DATE($S$1,Z$1,8-$M226))),"")</f>
        <v>45483</v>
      </c>
    </row>
    <row r="227" spans="1:26" ht="15" customHeight="1" x14ac:dyDescent="0.2">
      <c r="A227" s="3">
        <v>770224</v>
      </c>
      <c r="B227" s="3" t="s">
        <v>1683</v>
      </c>
      <c r="C227" s="3" t="str">
        <f>VLOOKUP($A227,[1]Sheet_One!$B:$W,7,FALSE)</f>
        <v>MYSTIC</v>
      </c>
      <c r="D227" s="4">
        <v>3</v>
      </c>
      <c r="F227" s="3" t="str">
        <f>VLOOKUP($A227,[1]Sheet_One!$B:$W,6,FALSE)</f>
        <v>204 MISTUXET AVE</v>
      </c>
      <c r="G227" s="3" t="str">
        <f>VLOOKUP($A227,[1]Sheet_One!$B:$W,7,FALSE)</f>
        <v>MYSTIC</v>
      </c>
      <c r="H227" s="3" t="str">
        <f>VLOOKUP($A227,[1]Sheet_One!$B:$W,8,FALSE)</f>
        <v>CT</v>
      </c>
      <c r="I227" s="3" t="str">
        <f>VLOOKUP($A227,[1]Sheet_One!$B:$W,9,FALSE)</f>
        <v>06355</v>
      </c>
      <c r="J227" s="47">
        <f>IFERROR(VLOOKUP(A227,'[3]KPI Trend by Chain - 171 or 173'!$A:$E,5,FALSE),VLOOKUP(A227,'[4]KPI Trend by Chain - 171 '!$A:$E,5,FALSE))</f>
        <v>16.625</v>
      </c>
      <c r="K227" s="4">
        <f>IFERROR(VLOOKUP(A227,'Location Substitution table'!B:D,3,FALSE),"")</f>
        <v>261177</v>
      </c>
      <c r="L227" s="9" t="str">
        <f>IFERROR(VLOOKUP($A227,[1]Sheet_One!$B:$W,5,FALSE),"")</f>
        <v>T</v>
      </c>
      <c r="M227" s="9">
        <f>IFERROR(MATCH(L227,{"U","M","T","W","R","F","S"},0),"")</f>
        <v>3</v>
      </c>
      <c r="N227" s="26">
        <f>IFERROR(IF(COUNTIF('Holiday Dates'!$A:$A,DATE($M$1,N$1,1+7*$D227)-WEEKDAY(DATE($M$1,N$1,8-$M227)))&gt;=1,IF($D227&gt;=3,DATE($M$1,N$1,1+7*($D227-1)-WEEKDAY(DATE($M$1,N$1,8-$M227))),DATE($M$1,N$1,1+7*($D227+1)-WEEKDAY(DATE($M$1,N$1,8-$M227)))),DATE($M$1,N$1,1+7*$D227)-WEEKDAY(DATE($M$1,N$1,8-$M227))),"")</f>
        <v>45153</v>
      </c>
      <c r="O227" s="26">
        <f>IFERROR(IF(COUNTIF('Holiday Dates'!$A:$A,DATE($M$1,O$1,1+7*$D227)-WEEKDAY(DATE($M$1,O$1,8-$M227)))&gt;=1,IF($D227&gt;=3,DATE($M$1,O$1,1+7*($D227-1)-WEEKDAY(DATE($M$1,O$1,8-$M227))),DATE($M$1,O$1,1+7*($D227+1)-WEEKDAY(DATE($M$1,O$1,8-$M227)))),DATE($M$1,O$1,1+7*$D227)-WEEKDAY(DATE($M$1,O$1,8-$M227))),"")</f>
        <v>45188</v>
      </c>
      <c r="P227" s="26">
        <f>IFERROR(IF(COUNTIF('Holiday Dates'!$A:$A,DATE($M$1,P$1,1+7*$D227)-WEEKDAY(DATE($M$1,P$1,8-$M227)))&gt;=1,IF($D227&gt;=3,DATE($M$1,P$1,1+7*($D227-1)-WEEKDAY(DATE($M$1,P$1,8-$M227))),DATE($M$1,P$1,1+7*($D227+1)-WEEKDAY(DATE($M$1,P$1,8-$M227)))),DATE($M$1,P$1,1+7*$D227)-WEEKDAY(DATE($M$1,P$1,8-$M227))),"")</f>
        <v>45216</v>
      </c>
      <c r="Q227" s="26">
        <f>IFERROR(IF(COUNTIF('Holiday Dates'!$A:$A,DATE($M$1,Q$1,1+7*$D227)-WEEKDAY(DATE($M$1,Q$1,8-$M227)))&gt;=1,IF($D227&gt;=3,DATE($M$1,Q$1,1+7*($D227-1)-WEEKDAY(DATE($M$1,Q$1,8-$M227))),DATE($M$1,Q$1,1+7*($D227+1)-WEEKDAY(DATE($M$1,Q$1,8-$M227)))),DATE($M$1,Q$1,1+7*$D227)-WEEKDAY(DATE($M$1,Q$1,8-$M227))),"")</f>
        <v>45251</v>
      </c>
      <c r="R227" s="26">
        <f>IFERROR(IF(COUNTIF('Holiday Dates'!$A:$A,DATE($M$1,R$1,1+7*$D227)-WEEKDAY(DATE($M$1,R$1,8-$M227)))&gt;=1,IF($D227&gt;=3,DATE($M$1,R$1,1+7*($D227-1)-WEEKDAY(DATE($M$1,R$1,8-$M227))),DATE($M$1,R$1,1+7*($D227+1)-WEEKDAY(DATE($M$1,R$1,8-$M227)))),DATE($M$1,R$1,1+7*$D227)-WEEKDAY(DATE($M$1,R$1,8-$M227))),"")</f>
        <v>45279</v>
      </c>
      <c r="S227" s="28"/>
      <c r="T227" s="30">
        <f>IFERROR(IF(COUNTIF('Holiday Dates'!$A:$A,DATE($S$1,T$1,1+7*$D227)-WEEKDAY(DATE($S$1,T$1,8-$M227)))&gt;=1,IF($D227&gt;=3,DATE($S$1,T$1,1+7*($D227-1)-WEEKDAY(DATE($S$1,T$1,8-$M227))),DATE($S$1,T$1,1+7*($D227+1)-WEEKDAY(DATE($S$1,T$1,8-$M227)))),DATE($S$1,T$1,1+7*$D227)-WEEKDAY(DATE($S$1,T$1,8-$M227))),"")</f>
        <v>45307</v>
      </c>
      <c r="U227" s="30">
        <f>IFERROR(IF(COUNTIF('Holiday Dates'!$A:$A,DATE($S$1,U$1,1+7*$D227)-WEEKDAY(DATE($S$1,U$1,8-$M227)))&gt;=1,IF($D227&gt;=3,DATE($S$1,U$1,1+7*($D227-1)-WEEKDAY(DATE($S$1,U$1,8-$M227))),DATE($S$1,U$1,1+7*($D227+1)-WEEKDAY(DATE($S$1,U$1,8-$M227)))),DATE($S$1,U$1,1+7*$D227)-WEEKDAY(DATE($S$1,U$1,8-$M227))),"")</f>
        <v>45335</v>
      </c>
      <c r="V227" s="30">
        <f>IFERROR(IF(COUNTIF('Holiday Dates'!$A:$A,DATE($S$1,V$1,1+7*$D227)-WEEKDAY(DATE($S$1,V$1,8-$M227)))&gt;=1,IF($D227&gt;=3,DATE($S$1,V$1,1+7*($D227-1)-WEEKDAY(DATE($S$1,V$1,8-$M227))),DATE($S$1,V$1,1+7*($D227+1)-WEEKDAY(DATE($S$1,V$1,8-$M227)))),DATE($S$1,V$1,1+7*$D227)-WEEKDAY(DATE($S$1,V$1,8-$M227))),"")</f>
        <v>45370</v>
      </c>
      <c r="W227" s="30">
        <f>IFERROR(IF(COUNTIF('Holiday Dates'!$A:$A,DATE($S$1,W$1,1+7*$D227)-WEEKDAY(DATE($S$1,W$1,8-$M227)))&gt;=1,IF($D227&gt;=3,DATE($S$1,W$1,1+7*($D227-1)-WEEKDAY(DATE($S$1,W$1,8-$M227))),DATE($S$1,W$1,1+7*($D227+1)-WEEKDAY(DATE($S$1,W$1,8-$M227)))),DATE($S$1,W$1,1+7*$D227)-WEEKDAY(DATE($S$1,W$1,8-$M227))),"")</f>
        <v>45398</v>
      </c>
      <c r="X227" s="30">
        <f>IFERROR(IF(COUNTIF('Holiday Dates'!$A:$A,DATE($S$1,X$1,1+7*$D227)-WEEKDAY(DATE($S$1,X$1,8-$M227)))&gt;=1,IF($D227&gt;=3,DATE($S$1,X$1,1+7*($D227-1)-WEEKDAY(DATE($S$1,X$1,8-$M227))),DATE($S$1,X$1,1+7*($D227+1)-WEEKDAY(DATE($S$1,X$1,8-$M227)))),DATE($S$1,X$1,1+7*$D227)-WEEKDAY(DATE($S$1,X$1,8-$M227))),"")</f>
        <v>45433</v>
      </c>
      <c r="Y227" s="30">
        <f>IFERROR(IF(COUNTIF('Holiday Dates'!$A:$A,DATE($S$1,Y$1,1+7*$D227)-WEEKDAY(DATE($S$1,Y$1,8-$M227)))&gt;=1,IF($D227&gt;=3,DATE($S$1,Y$1,1+7*($D227-1)-WEEKDAY(DATE($S$1,Y$1,8-$M227))),DATE($S$1,Y$1,1+7*($D227+1)-WEEKDAY(DATE($S$1,Y$1,8-$M227)))),DATE($S$1,Y$1,1+7*$D227)-WEEKDAY(DATE($S$1,Y$1,8-$M227))),"")</f>
        <v>45461</v>
      </c>
      <c r="Z227" s="30">
        <f>IFERROR(IF(COUNTIF('Holiday Dates'!$A:$A,DATE($S$1,Z$1,1+7*$D227)-WEEKDAY(DATE($S$1,Z$1,8-$M227)))&gt;=1,IF($D227&gt;=3,DATE($S$1,Z$1,1+7*($D227-1)-WEEKDAY(DATE($S$1,Z$1,8-$M227))),DATE($S$1,Z$1,1+7*($D227+1)-WEEKDAY(DATE($S$1,Z$1,8-$M227)))),DATE($S$1,Z$1,1+7*$D227)-WEEKDAY(DATE($S$1,Z$1,8-$M227))),"")</f>
        <v>45489</v>
      </c>
    </row>
    <row r="228" spans="1:26" ht="15" customHeight="1" x14ac:dyDescent="0.25">
      <c r="A228" s="3">
        <v>770225</v>
      </c>
      <c r="B228" s="1" t="s">
        <v>1684</v>
      </c>
      <c r="C228" s="1" t="str">
        <f>VLOOKUP($A228,[1]Sheet_One!$B:$W,7,FALSE)</f>
        <v>MYSTIC</v>
      </c>
      <c r="D228" s="10">
        <f>IFERROR(VLOOKUP(A228,[2]Sheet1!$A:$AA,27,FALSE),"")</f>
        <v>3</v>
      </c>
      <c r="E228" s="1"/>
      <c r="F228" s="3" t="str">
        <f>VLOOKUP($A228,[1]Sheet_One!$B:$W,6,FALSE)</f>
        <v>115 OSLO ST</v>
      </c>
      <c r="G228" s="3" t="str">
        <f>VLOOKUP($A228,[1]Sheet_One!$B:$W,7,FALSE)</f>
        <v>MYSTIC</v>
      </c>
      <c r="H228" s="3" t="str">
        <f>VLOOKUP($A228,[1]Sheet_One!$B:$W,8,FALSE)</f>
        <v>CT</v>
      </c>
      <c r="I228" s="3" t="str">
        <f>VLOOKUP($A228,[1]Sheet_One!$B:$W,9,FALSE)</f>
        <v>06355</v>
      </c>
      <c r="J228" s="47">
        <f>IFERROR(VLOOKUP(A228,'[3]KPI Trend by Chain - 171 or 173'!$A:$E,5,FALSE),VLOOKUP(A228,'[4]KPI Trend by Chain - 171 '!$A:$E,5,FALSE))</f>
        <v>52</v>
      </c>
      <c r="K228" s="4">
        <f>IFERROR(VLOOKUP(A228,'Location Substitution table'!B:D,3,FALSE),"")</f>
        <v>261167</v>
      </c>
      <c r="L228" s="40" t="str">
        <f>IFERROR(VLOOKUP($A228,[1]Sheet_One!$B:$W,5,FALSE),"")</f>
        <v>T</v>
      </c>
      <c r="M228" s="9">
        <f>IFERROR(MATCH(L228,{"U","M","T","W","R","F","S"},0),"")</f>
        <v>3</v>
      </c>
      <c r="N228" s="26">
        <f>IFERROR(IF(COUNTIF('Holiday Dates'!$A:$A,DATE($M$1,N$1,1+7*$D228)-WEEKDAY(DATE($M$1,N$1,8-$M228)))&gt;=1,IF($D228&gt;=3,DATE($M$1,N$1,1+7*($D228-1)-WEEKDAY(DATE($M$1,N$1,8-$M228))),DATE($M$1,N$1,1+7*($D228+1)-WEEKDAY(DATE($M$1,N$1,8-$M228)))),DATE($M$1,N$1,1+7*$D228)-WEEKDAY(DATE($M$1,N$1,8-$M228))),"")</f>
        <v>45153</v>
      </c>
      <c r="O228" s="26">
        <f>IFERROR(IF(COUNTIF('Holiday Dates'!$A:$A,DATE($M$1,O$1,1+7*$D228)-WEEKDAY(DATE($M$1,O$1,8-$M228)))&gt;=1,IF($D228&gt;=3,DATE($M$1,O$1,1+7*($D228-1)-WEEKDAY(DATE($M$1,O$1,8-$M228))),DATE($M$1,O$1,1+7*($D228+1)-WEEKDAY(DATE($M$1,O$1,8-$M228)))),DATE($M$1,O$1,1+7*$D228)-WEEKDAY(DATE($M$1,O$1,8-$M228))),"")</f>
        <v>45188</v>
      </c>
      <c r="P228" s="26">
        <f>IFERROR(IF(COUNTIF('Holiday Dates'!$A:$A,DATE($M$1,P$1,1+7*$D228)-WEEKDAY(DATE($M$1,P$1,8-$M228)))&gt;=1,IF($D228&gt;=3,DATE($M$1,P$1,1+7*($D228-1)-WEEKDAY(DATE($M$1,P$1,8-$M228))),DATE($M$1,P$1,1+7*($D228+1)-WEEKDAY(DATE($M$1,P$1,8-$M228)))),DATE($M$1,P$1,1+7*$D228)-WEEKDAY(DATE($M$1,P$1,8-$M228))),"")</f>
        <v>45216</v>
      </c>
      <c r="Q228" s="26">
        <f>IFERROR(IF(COUNTIF('Holiday Dates'!$A:$A,DATE($M$1,Q$1,1+7*$D228)-WEEKDAY(DATE($M$1,Q$1,8-$M228)))&gt;=1,IF($D228&gt;=3,DATE($M$1,Q$1,1+7*($D228-1)-WEEKDAY(DATE($M$1,Q$1,8-$M228))),DATE($M$1,Q$1,1+7*($D228+1)-WEEKDAY(DATE($M$1,Q$1,8-$M228)))),DATE($M$1,Q$1,1+7*$D228)-WEEKDAY(DATE($M$1,Q$1,8-$M228))),"")</f>
        <v>45251</v>
      </c>
      <c r="R228" s="26">
        <f>IFERROR(IF(COUNTIF('Holiday Dates'!$A:$A,DATE($M$1,R$1,1+7*$D228)-WEEKDAY(DATE($M$1,R$1,8-$M228)))&gt;=1,IF($D228&gt;=3,DATE($M$1,R$1,1+7*($D228-1)-WEEKDAY(DATE($M$1,R$1,8-$M228))),DATE($M$1,R$1,1+7*($D228+1)-WEEKDAY(DATE($M$1,R$1,8-$M228)))),DATE($M$1,R$1,1+7*$D228)-WEEKDAY(DATE($M$1,R$1,8-$M228))),"")</f>
        <v>45279</v>
      </c>
      <c r="S228" s="28"/>
      <c r="T228" s="30">
        <f>IFERROR(IF(COUNTIF('Holiday Dates'!$A:$A,DATE($S$1,T$1,1+7*$D228)-WEEKDAY(DATE($S$1,T$1,8-$M228)))&gt;=1,IF($D228&gt;=3,DATE($S$1,T$1,1+7*($D228-1)-WEEKDAY(DATE($S$1,T$1,8-$M228))),DATE($S$1,T$1,1+7*($D228+1)-WEEKDAY(DATE($S$1,T$1,8-$M228)))),DATE($S$1,T$1,1+7*$D228)-WEEKDAY(DATE($S$1,T$1,8-$M228))),"")</f>
        <v>45307</v>
      </c>
      <c r="U228" s="30">
        <f>IFERROR(IF(COUNTIF('Holiday Dates'!$A:$A,DATE($S$1,U$1,1+7*$D228)-WEEKDAY(DATE($S$1,U$1,8-$M228)))&gt;=1,IF($D228&gt;=3,DATE($S$1,U$1,1+7*($D228-1)-WEEKDAY(DATE($S$1,U$1,8-$M228))),DATE($S$1,U$1,1+7*($D228+1)-WEEKDAY(DATE($S$1,U$1,8-$M228)))),DATE($S$1,U$1,1+7*$D228)-WEEKDAY(DATE($S$1,U$1,8-$M228))),"")</f>
        <v>45335</v>
      </c>
      <c r="V228" s="30">
        <f>IFERROR(IF(COUNTIF('Holiday Dates'!$A:$A,DATE($S$1,V$1,1+7*$D228)-WEEKDAY(DATE($S$1,V$1,8-$M228)))&gt;=1,IF($D228&gt;=3,DATE($S$1,V$1,1+7*($D228-1)-WEEKDAY(DATE($S$1,V$1,8-$M228))),DATE($S$1,V$1,1+7*($D228+1)-WEEKDAY(DATE($S$1,V$1,8-$M228)))),DATE($S$1,V$1,1+7*$D228)-WEEKDAY(DATE($S$1,V$1,8-$M228))),"")</f>
        <v>45370</v>
      </c>
      <c r="W228" s="30">
        <f>IFERROR(IF(COUNTIF('Holiday Dates'!$A:$A,DATE($S$1,W$1,1+7*$D228)-WEEKDAY(DATE($S$1,W$1,8-$M228)))&gt;=1,IF($D228&gt;=3,DATE($S$1,W$1,1+7*($D228-1)-WEEKDAY(DATE($S$1,W$1,8-$M228))),DATE($S$1,W$1,1+7*($D228+1)-WEEKDAY(DATE($S$1,W$1,8-$M228)))),DATE($S$1,W$1,1+7*$D228)-WEEKDAY(DATE($S$1,W$1,8-$M228))),"")</f>
        <v>45398</v>
      </c>
      <c r="X228" s="30">
        <f>IFERROR(IF(COUNTIF('Holiday Dates'!$A:$A,DATE($S$1,X$1,1+7*$D228)-WEEKDAY(DATE($S$1,X$1,8-$M228)))&gt;=1,IF($D228&gt;=3,DATE($S$1,X$1,1+7*($D228-1)-WEEKDAY(DATE($S$1,X$1,8-$M228))),DATE($S$1,X$1,1+7*($D228+1)-WEEKDAY(DATE($S$1,X$1,8-$M228)))),DATE($S$1,X$1,1+7*$D228)-WEEKDAY(DATE($S$1,X$1,8-$M228))),"")</f>
        <v>45433</v>
      </c>
      <c r="Y228" s="30">
        <f>IFERROR(IF(COUNTIF('Holiday Dates'!$A:$A,DATE($S$1,Y$1,1+7*$D228)-WEEKDAY(DATE($S$1,Y$1,8-$M228)))&gt;=1,IF($D228&gt;=3,DATE($S$1,Y$1,1+7*($D228-1)-WEEKDAY(DATE($S$1,Y$1,8-$M228))),DATE($S$1,Y$1,1+7*($D228+1)-WEEKDAY(DATE($S$1,Y$1,8-$M228)))),DATE($S$1,Y$1,1+7*$D228)-WEEKDAY(DATE($S$1,Y$1,8-$M228))),"")</f>
        <v>45461</v>
      </c>
      <c r="Z228" s="30">
        <f>IFERROR(IF(COUNTIF('Holiday Dates'!$A:$A,DATE($S$1,Z$1,1+7*$D228)-WEEKDAY(DATE($S$1,Z$1,8-$M228)))&gt;=1,IF($D228&gt;=3,DATE($S$1,Z$1,1+7*($D228-1)-WEEKDAY(DATE($S$1,Z$1,8-$M228))),DATE($S$1,Z$1,1+7*($D228+1)-WEEKDAY(DATE($S$1,Z$1,8-$M228)))),DATE($S$1,Z$1,1+7*$D228)-WEEKDAY(DATE($S$1,Z$1,8-$M228))),"")</f>
        <v>45489</v>
      </c>
    </row>
    <row r="229" spans="1:26" ht="15" customHeight="1" x14ac:dyDescent="0.25">
      <c r="A229" s="3">
        <v>770226</v>
      </c>
      <c r="B229" s="1" t="s">
        <v>1401</v>
      </c>
      <c r="C229" s="1" t="str">
        <f>VLOOKUP($A229,[1]Sheet_One!$B:$W,7,FALSE)</f>
        <v>NAUGATUCK</v>
      </c>
      <c r="D229" s="10">
        <f>IFERROR(VLOOKUP(A229,[2]Sheet1!$A:$AA,27,FALSE),"")</f>
        <v>4</v>
      </c>
      <c r="E229" s="1"/>
      <c r="F229" s="3" t="str">
        <f>VLOOKUP($A229,[1]Sheet_One!$B:$W,6,FALSE)</f>
        <v>441 CITY HILL ST</v>
      </c>
      <c r="G229" s="3" t="str">
        <f>VLOOKUP($A229,[1]Sheet_One!$B:$W,7,FALSE)</f>
        <v>NAUGATUCK</v>
      </c>
      <c r="H229" s="3" t="str">
        <f>VLOOKUP($A229,[1]Sheet_One!$B:$W,8,FALSE)</f>
        <v>CT</v>
      </c>
      <c r="I229" s="3" t="str">
        <f>VLOOKUP($A229,[1]Sheet_One!$B:$W,9,FALSE)</f>
        <v>06770</v>
      </c>
      <c r="J229" s="47">
        <f>IFERROR(VLOOKUP(A229,'[3]KPI Trend by Chain - 171 or 173'!$A:$E,5,FALSE),VLOOKUP(A229,'[4]KPI Trend by Chain - 171 '!$A:$E,5,FALSE))</f>
        <v>99.3</v>
      </c>
      <c r="K229" s="4" t="str">
        <f>IFERROR(VLOOKUP(A229,'Location Substitution table'!B:D,3,FALSE),"")</f>
        <v/>
      </c>
      <c r="L229" s="9" t="str">
        <f>IFERROR(VLOOKUP($A229,[1]Sheet_One!$B:$W,5,FALSE),"")</f>
        <v>M</v>
      </c>
      <c r="M229" s="9">
        <f>IFERROR(MATCH(L229,{"U","M","T","W","R","F","S"},0),"")</f>
        <v>2</v>
      </c>
      <c r="N229" s="26">
        <f>IFERROR(IF(COUNTIF('Holiday Dates'!$A:$A,DATE($M$1,N$1,1+7*$D229)-WEEKDAY(DATE($M$1,N$1,8-$M229)))&gt;=1,IF($D229&gt;=3,DATE($M$1,N$1,1+7*($D229-1)-WEEKDAY(DATE($M$1,N$1,8-$M229))),DATE($M$1,N$1,1+7*($D229+1)-WEEKDAY(DATE($M$1,N$1,8-$M229)))),DATE($M$1,N$1,1+7*$D229)-WEEKDAY(DATE($M$1,N$1,8-$M229))),"")</f>
        <v>45166</v>
      </c>
      <c r="O229" s="26">
        <f>IFERROR(IF(COUNTIF('Holiday Dates'!$A:$A,DATE($M$1,O$1,1+7*$D229)-WEEKDAY(DATE($M$1,O$1,8-$M229)))&gt;=1,IF($D229&gt;=3,DATE($M$1,O$1,1+7*($D229-1)-WEEKDAY(DATE($M$1,O$1,8-$M229))),DATE($M$1,O$1,1+7*($D229+1)-WEEKDAY(DATE($M$1,O$1,8-$M229)))),DATE($M$1,O$1,1+7*$D229)-WEEKDAY(DATE($M$1,O$1,8-$M229))),"")</f>
        <v>45187</v>
      </c>
      <c r="P229" s="26">
        <f>IFERROR(IF(COUNTIF('Holiday Dates'!$A:$A,DATE($M$1,P$1,1+7*$D229)-WEEKDAY(DATE($M$1,P$1,8-$M229)))&gt;=1,IF($D229&gt;=3,DATE($M$1,P$1,1+7*($D229-1)-WEEKDAY(DATE($M$1,P$1,8-$M229))),DATE($M$1,P$1,1+7*($D229+1)-WEEKDAY(DATE($M$1,P$1,8-$M229)))),DATE($M$1,P$1,1+7*$D229)-WEEKDAY(DATE($M$1,P$1,8-$M229))),"")</f>
        <v>45222</v>
      </c>
      <c r="Q229" s="26">
        <f>IFERROR(IF(COUNTIF('Holiday Dates'!$A:$A,DATE($M$1,Q$1,1+7*$D229)-WEEKDAY(DATE($M$1,Q$1,8-$M229)))&gt;=1,IF($D229&gt;=3,DATE($M$1,Q$1,1+7*($D229-1)-WEEKDAY(DATE($M$1,Q$1,8-$M229))),DATE($M$1,Q$1,1+7*($D229+1)-WEEKDAY(DATE($M$1,Q$1,8-$M229)))),DATE($M$1,Q$1,1+7*$D229)-WEEKDAY(DATE($M$1,Q$1,8-$M229))),"")</f>
        <v>45257</v>
      </c>
      <c r="R229" s="26">
        <f>IFERROR(IF(COUNTIF('Holiday Dates'!$A:$A,DATE($M$1,R$1,1+7*$D229)-WEEKDAY(DATE($M$1,R$1,8-$M229)))&gt;=1,IF($D229&gt;=3,DATE($M$1,R$1,1+7*($D229-1)-WEEKDAY(DATE($M$1,R$1,8-$M229))),DATE($M$1,R$1,1+7*($D229+1)-WEEKDAY(DATE($M$1,R$1,8-$M229)))),DATE($M$1,R$1,1+7*$D229)-WEEKDAY(DATE($M$1,R$1,8-$M229))),"")</f>
        <v>45278</v>
      </c>
      <c r="S229" s="28"/>
      <c r="T229" s="30">
        <f>IFERROR(IF(COUNTIF('Holiday Dates'!$A:$A,DATE($S$1,T$1,1+7*$D229)-WEEKDAY(DATE($S$1,T$1,8-$M229)))&gt;=1,IF($D229&gt;=3,DATE($S$1,T$1,1+7*($D229-1)-WEEKDAY(DATE($S$1,T$1,8-$M229))),DATE($S$1,T$1,1+7*($D229+1)-WEEKDAY(DATE($S$1,T$1,8-$M229)))),DATE($S$1,T$1,1+7*$D229)-WEEKDAY(DATE($S$1,T$1,8-$M229))),"")</f>
        <v>45313</v>
      </c>
      <c r="U229" s="30">
        <f>IFERROR(IF(COUNTIF('Holiday Dates'!$A:$A,DATE($S$1,U$1,1+7*$D229)-WEEKDAY(DATE($S$1,U$1,8-$M229)))&gt;=1,IF($D229&gt;=3,DATE($S$1,U$1,1+7*($D229-1)-WEEKDAY(DATE($S$1,U$1,8-$M229))),DATE($S$1,U$1,1+7*($D229+1)-WEEKDAY(DATE($S$1,U$1,8-$M229)))),DATE($S$1,U$1,1+7*$D229)-WEEKDAY(DATE($S$1,U$1,8-$M229))),"")</f>
        <v>45348</v>
      </c>
      <c r="V229" s="30">
        <f>IFERROR(IF(COUNTIF('Holiday Dates'!$A:$A,DATE($S$1,V$1,1+7*$D229)-WEEKDAY(DATE($S$1,V$1,8-$M229)))&gt;=1,IF($D229&gt;=3,DATE($S$1,V$1,1+7*($D229-1)-WEEKDAY(DATE($S$1,V$1,8-$M229))),DATE($S$1,V$1,1+7*($D229+1)-WEEKDAY(DATE($S$1,V$1,8-$M229)))),DATE($S$1,V$1,1+7*$D229)-WEEKDAY(DATE($S$1,V$1,8-$M229))),"")</f>
        <v>45376</v>
      </c>
      <c r="W229" s="30">
        <f>IFERROR(IF(COUNTIF('Holiday Dates'!$A:$A,DATE($S$1,W$1,1+7*$D229)-WEEKDAY(DATE($S$1,W$1,8-$M229)))&gt;=1,IF($D229&gt;=3,DATE($S$1,W$1,1+7*($D229-1)-WEEKDAY(DATE($S$1,W$1,8-$M229))),DATE($S$1,W$1,1+7*($D229+1)-WEEKDAY(DATE($S$1,W$1,8-$M229)))),DATE($S$1,W$1,1+7*$D229)-WEEKDAY(DATE($S$1,W$1,8-$M229))),"")</f>
        <v>45404</v>
      </c>
      <c r="X229" s="30">
        <f>IFERROR(IF(COUNTIF('Holiday Dates'!$A:$A,DATE($S$1,X$1,1+7*$D229)-WEEKDAY(DATE($S$1,X$1,8-$M229)))&gt;=1,IF($D229&gt;=3,DATE($S$1,X$1,1+7*($D229-1)-WEEKDAY(DATE($S$1,X$1,8-$M229))),DATE($S$1,X$1,1+7*($D229+1)-WEEKDAY(DATE($S$1,X$1,8-$M229)))),DATE($S$1,X$1,1+7*$D229)-WEEKDAY(DATE($S$1,X$1,8-$M229))),"")</f>
        <v>45432</v>
      </c>
      <c r="Y229" s="30">
        <f>IFERROR(IF(COUNTIF('Holiday Dates'!$A:$A,DATE($S$1,Y$1,1+7*$D229)-WEEKDAY(DATE($S$1,Y$1,8-$M229)))&gt;=1,IF($D229&gt;=3,DATE($S$1,Y$1,1+7*($D229-1)-WEEKDAY(DATE($S$1,Y$1,8-$M229))),DATE($S$1,Y$1,1+7*($D229+1)-WEEKDAY(DATE($S$1,Y$1,8-$M229)))),DATE($S$1,Y$1,1+7*$D229)-WEEKDAY(DATE($S$1,Y$1,8-$M229))),"")</f>
        <v>45467</v>
      </c>
      <c r="Z229" s="30">
        <f>IFERROR(IF(COUNTIF('Holiday Dates'!$A:$A,DATE($S$1,Z$1,1+7*$D229)-WEEKDAY(DATE($S$1,Z$1,8-$M229)))&gt;=1,IF($D229&gt;=3,DATE($S$1,Z$1,1+7*($D229-1)-WEEKDAY(DATE($S$1,Z$1,8-$M229))),DATE($S$1,Z$1,1+7*($D229+1)-WEEKDAY(DATE($S$1,Z$1,8-$M229)))),DATE($S$1,Z$1,1+7*$D229)-WEEKDAY(DATE($S$1,Z$1,8-$M229))),"")</f>
        <v>45495</v>
      </c>
    </row>
    <row r="230" spans="1:26" ht="15" customHeight="1" x14ac:dyDescent="0.25">
      <c r="A230" s="3">
        <v>770227</v>
      </c>
      <c r="B230" s="1" t="s">
        <v>1685</v>
      </c>
      <c r="C230" s="1" t="str">
        <f>VLOOKUP($A230,[1]Sheet_One!$B:$W,7,FALSE)</f>
        <v>NAUGATUCK</v>
      </c>
      <c r="D230" s="10">
        <v>3</v>
      </c>
      <c r="E230" s="1"/>
      <c r="F230" s="3" t="str">
        <f>VLOOKUP($A230,[1]Sheet_One!$B:$W,6,FALSE)</f>
        <v>641 MAPLE HILL RD</v>
      </c>
      <c r="G230" s="3" t="str">
        <f>VLOOKUP($A230,[1]Sheet_One!$B:$W,7,FALSE)</f>
        <v>NAUGATUCK</v>
      </c>
      <c r="H230" s="3" t="str">
        <f>VLOOKUP($A230,[1]Sheet_One!$B:$W,8,FALSE)</f>
        <v>CT</v>
      </c>
      <c r="I230" s="3" t="str">
        <f>VLOOKUP($A230,[1]Sheet_One!$B:$W,9,FALSE)</f>
        <v>06770</v>
      </c>
      <c r="J230" s="47">
        <f>IFERROR(VLOOKUP(A230,'[3]KPI Trend by Chain - 171 or 173'!$A:$E,5,FALSE),VLOOKUP(A230,'[4]KPI Trend by Chain - 171 '!$A:$E,5,FALSE))</f>
        <v>75.3333333333333</v>
      </c>
      <c r="K230" s="4" t="str">
        <f>IFERROR(VLOOKUP(A230,'Location Substitution table'!B:D,3,FALSE),"")</f>
        <v/>
      </c>
      <c r="L230" s="9" t="str">
        <f>IFERROR(VLOOKUP($A230,[1]Sheet_One!$B:$W,5,FALSE),"")</f>
        <v>M</v>
      </c>
      <c r="M230" s="9">
        <f>IFERROR(MATCH(L230,{"U","M","T","W","R","F","S"},0),"")</f>
        <v>2</v>
      </c>
      <c r="N230" s="26">
        <f>IFERROR(IF(COUNTIF('Holiday Dates'!$A:$A,DATE($M$1,N$1,1+7*$D230)-WEEKDAY(DATE($M$1,N$1,8-$M230)))&gt;=1,IF($D230&gt;=3,DATE($M$1,N$1,1+7*($D230-1)-WEEKDAY(DATE($M$1,N$1,8-$M230))),DATE($M$1,N$1,1+7*($D230+1)-WEEKDAY(DATE($M$1,N$1,8-$M230)))),DATE($M$1,N$1,1+7*$D230)-WEEKDAY(DATE($M$1,N$1,8-$M230))),"")</f>
        <v>45159</v>
      </c>
      <c r="O230" s="26">
        <f>IFERROR(IF(COUNTIF('Holiday Dates'!$A:$A,DATE($M$1,O$1,1+7*$D230)-WEEKDAY(DATE($M$1,O$1,8-$M230)))&gt;=1,IF($D230&gt;=3,DATE($M$1,O$1,1+7*($D230-1)-WEEKDAY(DATE($M$1,O$1,8-$M230))),DATE($M$1,O$1,1+7*($D230+1)-WEEKDAY(DATE($M$1,O$1,8-$M230)))),DATE($M$1,O$1,1+7*$D230)-WEEKDAY(DATE($M$1,O$1,8-$M230))),"")</f>
        <v>45187</v>
      </c>
      <c r="P230" s="26">
        <f>IFERROR(IF(COUNTIF('Holiday Dates'!$A:$A,DATE($M$1,P$1,1+7*$D230)-WEEKDAY(DATE($M$1,P$1,8-$M230)))&gt;=1,IF($D230&gt;=3,DATE($M$1,P$1,1+7*($D230-1)-WEEKDAY(DATE($M$1,P$1,8-$M230))),DATE($M$1,P$1,1+7*($D230+1)-WEEKDAY(DATE($M$1,P$1,8-$M230)))),DATE($M$1,P$1,1+7*$D230)-WEEKDAY(DATE($M$1,P$1,8-$M230))),"")</f>
        <v>45215</v>
      </c>
      <c r="Q230" s="26">
        <f>IFERROR(IF(COUNTIF('Holiday Dates'!$A:$A,DATE($M$1,Q$1,1+7*$D230)-WEEKDAY(DATE($M$1,Q$1,8-$M230)))&gt;=1,IF($D230&gt;=3,DATE($M$1,Q$1,1+7*($D230-1)-WEEKDAY(DATE($M$1,Q$1,8-$M230))),DATE($M$1,Q$1,1+7*($D230+1)-WEEKDAY(DATE($M$1,Q$1,8-$M230)))),DATE($M$1,Q$1,1+7*$D230)-WEEKDAY(DATE($M$1,Q$1,8-$M230))),"")</f>
        <v>45250</v>
      </c>
      <c r="R230" s="26">
        <f>IFERROR(IF(COUNTIF('Holiday Dates'!$A:$A,DATE($M$1,R$1,1+7*$D230)-WEEKDAY(DATE($M$1,R$1,8-$M230)))&gt;=1,IF($D230&gt;=3,DATE($M$1,R$1,1+7*($D230-1)-WEEKDAY(DATE($M$1,R$1,8-$M230))),DATE($M$1,R$1,1+7*($D230+1)-WEEKDAY(DATE($M$1,R$1,8-$M230)))),DATE($M$1,R$1,1+7*$D230)-WEEKDAY(DATE($M$1,R$1,8-$M230))),"")</f>
        <v>45278</v>
      </c>
      <c r="S230" s="28"/>
      <c r="T230" s="30">
        <f>IFERROR(IF(COUNTIF('Holiday Dates'!$A:$A,DATE($S$1,T$1,1+7*$D230)-WEEKDAY(DATE($S$1,T$1,8-$M230)))&gt;=1,IF($D230&gt;=3,DATE($S$1,T$1,1+7*($D230-1)-WEEKDAY(DATE($S$1,T$1,8-$M230))),DATE($S$1,T$1,1+7*($D230+1)-WEEKDAY(DATE($S$1,T$1,8-$M230)))),DATE($S$1,T$1,1+7*$D230)-WEEKDAY(DATE($S$1,T$1,8-$M230))),"")</f>
        <v>45299</v>
      </c>
      <c r="U230" s="30">
        <f>IFERROR(IF(COUNTIF('Holiday Dates'!$A:$A,DATE($S$1,U$1,1+7*$D230)-WEEKDAY(DATE($S$1,U$1,8-$M230)))&gt;=1,IF($D230&gt;=3,DATE($S$1,U$1,1+7*($D230-1)-WEEKDAY(DATE($S$1,U$1,8-$M230))),DATE($S$1,U$1,1+7*($D230+1)-WEEKDAY(DATE($S$1,U$1,8-$M230)))),DATE($S$1,U$1,1+7*$D230)-WEEKDAY(DATE($S$1,U$1,8-$M230))),"")</f>
        <v>45334</v>
      </c>
      <c r="V230" s="30">
        <f>IFERROR(IF(COUNTIF('Holiday Dates'!$A:$A,DATE($S$1,V$1,1+7*$D230)-WEEKDAY(DATE($S$1,V$1,8-$M230)))&gt;=1,IF($D230&gt;=3,DATE($S$1,V$1,1+7*($D230-1)-WEEKDAY(DATE($S$1,V$1,8-$M230))),DATE($S$1,V$1,1+7*($D230+1)-WEEKDAY(DATE($S$1,V$1,8-$M230)))),DATE($S$1,V$1,1+7*$D230)-WEEKDAY(DATE($S$1,V$1,8-$M230))),"")</f>
        <v>45369</v>
      </c>
      <c r="W230" s="30">
        <f>IFERROR(IF(COUNTIF('Holiday Dates'!$A:$A,DATE($S$1,W$1,1+7*$D230)-WEEKDAY(DATE($S$1,W$1,8-$M230)))&gt;=1,IF($D230&gt;=3,DATE($S$1,W$1,1+7*($D230-1)-WEEKDAY(DATE($S$1,W$1,8-$M230))),DATE($S$1,W$1,1+7*($D230+1)-WEEKDAY(DATE($S$1,W$1,8-$M230)))),DATE($S$1,W$1,1+7*$D230)-WEEKDAY(DATE($S$1,W$1,8-$M230))),"")</f>
        <v>45397</v>
      </c>
      <c r="X230" s="30">
        <f>IFERROR(IF(COUNTIF('Holiday Dates'!$A:$A,DATE($S$1,X$1,1+7*$D230)-WEEKDAY(DATE($S$1,X$1,8-$M230)))&gt;=1,IF($D230&gt;=3,DATE($S$1,X$1,1+7*($D230-1)-WEEKDAY(DATE($S$1,X$1,8-$M230))),DATE($S$1,X$1,1+7*($D230+1)-WEEKDAY(DATE($S$1,X$1,8-$M230)))),DATE($S$1,X$1,1+7*$D230)-WEEKDAY(DATE($S$1,X$1,8-$M230))),"")</f>
        <v>45432</v>
      </c>
      <c r="Y230" s="30">
        <f>IFERROR(IF(COUNTIF('Holiday Dates'!$A:$A,DATE($S$1,Y$1,1+7*$D230)-WEEKDAY(DATE($S$1,Y$1,8-$M230)))&gt;=1,IF($D230&gt;=3,DATE($S$1,Y$1,1+7*($D230-1)-WEEKDAY(DATE($S$1,Y$1,8-$M230))),DATE($S$1,Y$1,1+7*($D230+1)-WEEKDAY(DATE($S$1,Y$1,8-$M230)))),DATE($S$1,Y$1,1+7*$D230)-WEEKDAY(DATE($S$1,Y$1,8-$M230))),"")</f>
        <v>45460</v>
      </c>
      <c r="Z230" s="30">
        <f>IFERROR(IF(COUNTIF('Holiday Dates'!$A:$A,DATE($S$1,Z$1,1+7*$D230)-WEEKDAY(DATE($S$1,Z$1,8-$M230)))&gt;=1,IF($D230&gt;=3,DATE($S$1,Z$1,1+7*($D230-1)-WEEKDAY(DATE($S$1,Z$1,8-$M230))),DATE($S$1,Z$1,1+7*($D230+1)-WEEKDAY(DATE($S$1,Z$1,8-$M230)))),DATE($S$1,Z$1,1+7*$D230)-WEEKDAY(DATE($S$1,Z$1,8-$M230))),"")</f>
        <v>45488</v>
      </c>
    </row>
    <row r="231" spans="1:26" ht="15" customHeight="1" x14ac:dyDescent="0.25">
      <c r="A231" s="3">
        <v>770228</v>
      </c>
      <c r="B231" s="1" t="s">
        <v>1191</v>
      </c>
      <c r="C231" s="1" t="str">
        <f>VLOOKUP($A231,[1]Sheet_One!$B:$W,7,FALSE)</f>
        <v>NAUGATUCK</v>
      </c>
      <c r="D231" s="10">
        <f>IFERROR(VLOOKUP(A231,[2]Sheet1!$A:$AA,27,FALSE),"")</f>
        <v>2</v>
      </c>
      <c r="E231" s="1"/>
      <c r="F231" s="3" t="str">
        <f>VLOOKUP($A231,[1]Sheet_One!$B:$W,6,FALSE)</f>
        <v>543 RUBBER AVE</v>
      </c>
      <c r="G231" s="3" t="str">
        <f>VLOOKUP($A231,[1]Sheet_One!$B:$W,7,FALSE)</f>
        <v>NAUGATUCK</v>
      </c>
      <c r="H231" s="3" t="str">
        <f>VLOOKUP($A231,[1]Sheet_One!$B:$W,8,FALSE)</f>
        <v>CT</v>
      </c>
      <c r="I231" s="3" t="str">
        <f>VLOOKUP($A231,[1]Sheet_One!$B:$W,9,FALSE)</f>
        <v>06770</v>
      </c>
      <c r="J231" s="47">
        <f>IFERROR(VLOOKUP(A231,'[3]KPI Trend by Chain - 171 or 173'!$A:$E,5,FALSE),VLOOKUP(A231,'[4]KPI Trend by Chain - 171 '!$A:$E,5,FALSE))</f>
        <v>65.727272727272705</v>
      </c>
      <c r="K231" s="4" t="str">
        <f>IFERROR(VLOOKUP(A231,'Location Substitution table'!B:D,3,FALSE),"")</f>
        <v/>
      </c>
      <c r="L231" s="9" t="str">
        <f>IFERROR(VLOOKUP($A231,[1]Sheet_One!$B:$W,5,FALSE),"")</f>
        <v>M</v>
      </c>
      <c r="M231" s="9">
        <f>IFERROR(MATCH(L231,{"U","M","T","W","R","F","S"},0),"")</f>
        <v>2</v>
      </c>
      <c r="N231" s="26">
        <f>IFERROR(IF(COUNTIF('Holiday Dates'!$A:$A,DATE($M$1,N$1,1+7*$D231)-WEEKDAY(DATE($M$1,N$1,8-$M231)))&gt;=1,IF($D231&gt;=3,DATE($M$1,N$1,1+7*($D231-1)-WEEKDAY(DATE($M$1,N$1,8-$M231))),DATE($M$1,N$1,1+7*($D231+1)-WEEKDAY(DATE($M$1,N$1,8-$M231)))),DATE($M$1,N$1,1+7*$D231)-WEEKDAY(DATE($M$1,N$1,8-$M231))),"")</f>
        <v>45152</v>
      </c>
      <c r="O231" s="26">
        <f>IFERROR(IF(COUNTIF('Holiday Dates'!$A:$A,DATE($M$1,O$1,1+7*$D231)-WEEKDAY(DATE($M$1,O$1,8-$M231)))&gt;=1,IF($D231&gt;=3,DATE($M$1,O$1,1+7*($D231-1)-WEEKDAY(DATE($M$1,O$1,8-$M231))),DATE($M$1,O$1,1+7*($D231+1)-WEEKDAY(DATE($M$1,O$1,8-$M231)))),DATE($M$1,O$1,1+7*$D231)-WEEKDAY(DATE($M$1,O$1,8-$M231))),"")</f>
        <v>45180</v>
      </c>
      <c r="P231" s="26">
        <f>IFERROR(IF(COUNTIF('Holiday Dates'!$A:$A,DATE($M$1,P$1,1+7*$D231)-WEEKDAY(DATE($M$1,P$1,8-$M231)))&gt;=1,IF($D231&gt;=3,DATE($M$1,P$1,1+7*($D231-1)-WEEKDAY(DATE($M$1,P$1,8-$M231))),DATE($M$1,P$1,1+7*($D231+1)-WEEKDAY(DATE($M$1,P$1,8-$M231)))),DATE($M$1,P$1,1+7*$D231)-WEEKDAY(DATE($M$1,P$1,8-$M231))),"")</f>
        <v>45215</v>
      </c>
      <c r="Q231" s="26">
        <f>IFERROR(IF(COUNTIF('Holiday Dates'!$A:$A,DATE($M$1,Q$1,1+7*$D231)-WEEKDAY(DATE($M$1,Q$1,8-$M231)))&gt;=1,IF($D231&gt;=3,DATE($M$1,Q$1,1+7*($D231-1)-WEEKDAY(DATE($M$1,Q$1,8-$M231))),DATE($M$1,Q$1,1+7*($D231+1)-WEEKDAY(DATE($M$1,Q$1,8-$M231)))),DATE($M$1,Q$1,1+7*$D231)-WEEKDAY(DATE($M$1,Q$1,8-$M231))),"")</f>
        <v>45243</v>
      </c>
      <c r="R231" s="26">
        <f>IFERROR(IF(COUNTIF('Holiday Dates'!$A:$A,DATE($M$1,R$1,1+7*$D231)-WEEKDAY(DATE($M$1,R$1,8-$M231)))&gt;=1,IF($D231&gt;=3,DATE($M$1,R$1,1+7*($D231-1)-WEEKDAY(DATE($M$1,R$1,8-$M231))),DATE($M$1,R$1,1+7*($D231+1)-WEEKDAY(DATE($M$1,R$1,8-$M231)))),DATE($M$1,R$1,1+7*$D231)-WEEKDAY(DATE($M$1,R$1,8-$M231))),"")</f>
        <v>45271</v>
      </c>
      <c r="S231" s="28"/>
      <c r="T231" s="30">
        <f>IFERROR(IF(COUNTIF('Holiday Dates'!$A:$A,DATE($S$1,T$1,1+7*$D231)-WEEKDAY(DATE($S$1,T$1,8-$M231)))&gt;=1,IF($D231&gt;=3,DATE($S$1,T$1,1+7*($D231-1)-WEEKDAY(DATE($S$1,T$1,8-$M231))),DATE($S$1,T$1,1+7*($D231+1)-WEEKDAY(DATE($S$1,T$1,8-$M231)))),DATE($S$1,T$1,1+7*$D231)-WEEKDAY(DATE($S$1,T$1,8-$M231))),"")</f>
        <v>45299</v>
      </c>
      <c r="U231" s="30">
        <f>IFERROR(IF(COUNTIF('Holiday Dates'!$A:$A,DATE($S$1,U$1,1+7*$D231)-WEEKDAY(DATE($S$1,U$1,8-$M231)))&gt;=1,IF($D231&gt;=3,DATE($S$1,U$1,1+7*($D231-1)-WEEKDAY(DATE($S$1,U$1,8-$M231))),DATE($S$1,U$1,1+7*($D231+1)-WEEKDAY(DATE($S$1,U$1,8-$M231)))),DATE($S$1,U$1,1+7*$D231)-WEEKDAY(DATE($S$1,U$1,8-$M231))),"")</f>
        <v>45334</v>
      </c>
      <c r="V231" s="30">
        <f>IFERROR(IF(COUNTIF('Holiday Dates'!$A:$A,DATE($S$1,V$1,1+7*$D231)-WEEKDAY(DATE($S$1,V$1,8-$M231)))&gt;=1,IF($D231&gt;=3,DATE($S$1,V$1,1+7*($D231-1)-WEEKDAY(DATE($S$1,V$1,8-$M231))),DATE($S$1,V$1,1+7*($D231+1)-WEEKDAY(DATE($S$1,V$1,8-$M231)))),DATE($S$1,V$1,1+7*$D231)-WEEKDAY(DATE($S$1,V$1,8-$M231))),"")</f>
        <v>45362</v>
      </c>
      <c r="W231" s="30">
        <f>IFERROR(IF(COUNTIF('Holiday Dates'!$A:$A,DATE($S$1,W$1,1+7*$D231)-WEEKDAY(DATE($S$1,W$1,8-$M231)))&gt;=1,IF($D231&gt;=3,DATE($S$1,W$1,1+7*($D231-1)-WEEKDAY(DATE($S$1,W$1,8-$M231))),DATE($S$1,W$1,1+7*($D231+1)-WEEKDAY(DATE($S$1,W$1,8-$M231)))),DATE($S$1,W$1,1+7*$D231)-WEEKDAY(DATE($S$1,W$1,8-$M231))),"")</f>
        <v>45397</v>
      </c>
      <c r="X231" s="30">
        <f>IFERROR(IF(COUNTIF('Holiday Dates'!$A:$A,DATE($S$1,X$1,1+7*$D231)-WEEKDAY(DATE($S$1,X$1,8-$M231)))&gt;=1,IF($D231&gt;=3,DATE($S$1,X$1,1+7*($D231-1)-WEEKDAY(DATE($S$1,X$1,8-$M231))),DATE($S$1,X$1,1+7*($D231+1)-WEEKDAY(DATE($S$1,X$1,8-$M231)))),DATE($S$1,X$1,1+7*$D231)-WEEKDAY(DATE($S$1,X$1,8-$M231))),"")</f>
        <v>45425</v>
      </c>
      <c r="Y231" s="30">
        <f>IFERROR(IF(COUNTIF('Holiday Dates'!$A:$A,DATE($S$1,Y$1,1+7*$D231)-WEEKDAY(DATE($S$1,Y$1,8-$M231)))&gt;=1,IF($D231&gt;=3,DATE($S$1,Y$1,1+7*($D231-1)-WEEKDAY(DATE($S$1,Y$1,8-$M231))),DATE($S$1,Y$1,1+7*($D231+1)-WEEKDAY(DATE($S$1,Y$1,8-$M231)))),DATE($S$1,Y$1,1+7*$D231)-WEEKDAY(DATE($S$1,Y$1,8-$M231))),"")</f>
        <v>45453</v>
      </c>
      <c r="Z231" s="30">
        <f>IFERROR(IF(COUNTIF('Holiday Dates'!$A:$A,DATE($S$1,Z$1,1+7*$D231)-WEEKDAY(DATE($S$1,Z$1,8-$M231)))&gt;=1,IF($D231&gt;=3,DATE($S$1,Z$1,1+7*($D231-1)-WEEKDAY(DATE($S$1,Z$1,8-$M231))),DATE($S$1,Z$1,1+7*($D231+1)-WEEKDAY(DATE($S$1,Z$1,8-$M231)))),DATE($S$1,Z$1,1+7*$D231)-WEEKDAY(DATE($S$1,Z$1,8-$M231))),"")</f>
        <v>45481</v>
      </c>
    </row>
    <row r="232" spans="1:26" ht="15" customHeight="1" x14ac:dyDescent="0.25">
      <c r="A232" s="3">
        <v>770229</v>
      </c>
      <c r="B232" s="1" t="s">
        <v>1686</v>
      </c>
      <c r="C232" s="1" t="str">
        <f>VLOOKUP($A232,[1]Sheet_One!$B:$W,7,FALSE)</f>
        <v>NEW BRITAIN</v>
      </c>
      <c r="D232" s="10">
        <f>IFERROR(VLOOKUP(A232,[2]Sheet1!$A:$AA,27,FALSE),"")</f>
        <v>3</v>
      </c>
      <c r="E232" s="1"/>
      <c r="F232" s="3" t="str">
        <f>VLOOKUP($A232,[1]Sheet_One!$B:$W,6,FALSE)</f>
        <v>735 SLATER RD</v>
      </c>
      <c r="G232" s="3" t="str">
        <f>VLOOKUP($A232,[1]Sheet_One!$B:$W,7,FALSE)</f>
        <v>NEW BRITAIN</v>
      </c>
      <c r="H232" s="3" t="str">
        <f>VLOOKUP($A232,[1]Sheet_One!$B:$W,8,FALSE)</f>
        <v>CT</v>
      </c>
      <c r="I232" s="3" t="str">
        <f>VLOOKUP($A232,[1]Sheet_One!$B:$W,9,FALSE)</f>
        <v>06053</v>
      </c>
      <c r="J232" s="47">
        <f>IFERROR(VLOOKUP(A232,'[3]KPI Trend by Chain - 171 or 173'!$A:$E,5,FALSE),VLOOKUP(A232,'[4]KPI Trend by Chain - 171 '!$A:$E,5,FALSE))</f>
        <v>35.5</v>
      </c>
      <c r="K232" s="4">
        <f>IFERROR(VLOOKUP(A232,'Location Substitution table'!B:D,3,FALSE),"")</f>
        <v>780003</v>
      </c>
      <c r="L232" s="40" t="s">
        <v>101</v>
      </c>
      <c r="M232" s="9">
        <f>IFERROR(MATCH(L232,{"U","M","T","W","R","F","S"},0),"")</f>
        <v>4</v>
      </c>
      <c r="N232" s="26">
        <f>IFERROR(IF(COUNTIF('Holiday Dates'!$A:$A,DATE($M$1,N$1,1+7*$D232)-WEEKDAY(DATE($M$1,N$1,8-$M232)))&gt;=1,IF($D232&gt;=3,DATE($M$1,N$1,1+7*($D232-1)-WEEKDAY(DATE($M$1,N$1,8-$M232))),DATE($M$1,N$1,1+7*($D232+1)-WEEKDAY(DATE($M$1,N$1,8-$M232)))),DATE($M$1,N$1,1+7*$D232)-WEEKDAY(DATE($M$1,N$1,8-$M232))),"")</f>
        <v>45154</v>
      </c>
      <c r="O232" s="26">
        <f>IFERROR(IF(COUNTIF('Holiday Dates'!$A:$A,DATE($M$1,O$1,1+7*$D232)-WEEKDAY(DATE($M$1,O$1,8-$M232)))&gt;=1,IF($D232&gt;=3,DATE($M$1,O$1,1+7*($D232-1)-WEEKDAY(DATE($M$1,O$1,8-$M232))),DATE($M$1,O$1,1+7*($D232+1)-WEEKDAY(DATE($M$1,O$1,8-$M232)))),DATE($M$1,O$1,1+7*$D232)-WEEKDAY(DATE($M$1,O$1,8-$M232))),"")</f>
        <v>45189</v>
      </c>
      <c r="P232" s="26">
        <f>IFERROR(IF(COUNTIF('Holiday Dates'!$A:$A,DATE($M$1,P$1,1+7*$D232)-WEEKDAY(DATE($M$1,P$1,8-$M232)))&gt;=1,IF($D232&gt;=3,DATE($M$1,P$1,1+7*($D232-1)-WEEKDAY(DATE($M$1,P$1,8-$M232))),DATE($M$1,P$1,1+7*($D232+1)-WEEKDAY(DATE($M$1,P$1,8-$M232)))),DATE($M$1,P$1,1+7*$D232)-WEEKDAY(DATE($M$1,P$1,8-$M232))),"")</f>
        <v>45217</v>
      </c>
      <c r="Q232" s="26">
        <f>IFERROR(IF(COUNTIF('Holiday Dates'!$A:$A,DATE($M$1,Q$1,1+7*$D232)-WEEKDAY(DATE($M$1,Q$1,8-$M232)))&gt;=1,IF($D232&gt;=3,DATE($M$1,Q$1,1+7*($D232-1)-WEEKDAY(DATE($M$1,Q$1,8-$M232))),DATE($M$1,Q$1,1+7*($D232+1)-WEEKDAY(DATE($M$1,Q$1,8-$M232)))),DATE($M$1,Q$1,1+7*$D232)-WEEKDAY(DATE($M$1,Q$1,8-$M232))),"")</f>
        <v>45245</v>
      </c>
      <c r="R232" s="26">
        <f>IFERROR(IF(COUNTIF('Holiday Dates'!$A:$A,DATE($M$1,R$1,1+7*$D232)-WEEKDAY(DATE($M$1,R$1,8-$M232)))&gt;=1,IF($D232&gt;=3,DATE($M$1,R$1,1+7*($D232-1)-WEEKDAY(DATE($M$1,R$1,8-$M232))),DATE($M$1,R$1,1+7*($D232+1)-WEEKDAY(DATE($M$1,R$1,8-$M232)))),DATE($M$1,R$1,1+7*$D232)-WEEKDAY(DATE($M$1,R$1,8-$M232))),"")</f>
        <v>45280</v>
      </c>
      <c r="S232" s="28"/>
      <c r="T232" s="30">
        <f>IFERROR(IF(COUNTIF('Holiday Dates'!$A:$A,DATE($S$1,T$1,1+7*$D232)-WEEKDAY(DATE($S$1,T$1,8-$M232)))&gt;=1,IF($D232&gt;=3,DATE($S$1,T$1,1+7*($D232-1)-WEEKDAY(DATE($S$1,T$1,8-$M232))),DATE($S$1,T$1,1+7*($D232+1)-WEEKDAY(DATE($S$1,T$1,8-$M232)))),DATE($S$1,T$1,1+7*$D232)-WEEKDAY(DATE($S$1,T$1,8-$M232))),"")</f>
        <v>45308</v>
      </c>
      <c r="U232" s="30">
        <f>IFERROR(IF(COUNTIF('Holiday Dates'!$A:$A,DATE($S$1,U$1,1+7*$D232)-WEEKDAY(DATE($S$1,U$1,8-$M232)))&gt;=1,IF($D232&gt;=3,DATE($S$1,U$1,1+7*($D232-1)-WEEKDAY(DATE($S$1,U$1,8-$M232))),DATE($S$1,U$1,1+7*($D232+1)-WEEKDAY(DATE($S$1,U$1,8-$M232)))),DATE($S$1,U$1,1+7*$D232)-WEEKDAY(DATE($S$1,U$1,8-$M232))),"")</f>
        <v>45336</v>
      </c>
      <c r="V232" s="30">
        <f>IFERROR(IF(COUNTIF('Holiday Dates'!$A:$A,DATE($S$1,V$1,1+7*$D232)-WEEKDAY(DATE($S$1,V$1,8-$M232)))&gt;=1,IF($D232&gt;=3,DATE($S$1,V$1,1+7*($D232-1)-WEEKDAY(DATE($S$1,V$1,8-$M232))),DATE($S$1,V$1,1+7*($D232+1)-WEEKDAY(DATE($S$1,V$1,8-$M232)))),DATE($S$1,V$1,1+7*$D232)-WEEKDAY(DATE($S$1,V$1,8-$M232))),"")</f>
        <v>45371</v>
      </c>
      <c r="W232" s="30">
        <f>IFERROR(IF(COUNTIF('Holiday Dates'!$A:$A,DATE($S$1,W$1,1+7*$D232)-WEEKDAY(DATE($S$1,W$1,8-$M232)))&gt;=1,IF($D232&gt;=3,DATE($S$1,W$1,1+7*($D232-1)-WEEKDAY(DATE($S$1,W$1,8-$M232))),DATE($S$1,W$1,1+7*($D232+1)-WEEKDAY(DATE($S$1,W$1,8-$M232)))),DATE($S$1,W$1,1+7*$D232)-WEEKDAY(DATE($S$1,W$1,8-$M232))),"")</f>
        <v>45399</v>
      </c>
      <c r="X232" s="30">
        <f>IFERROR(IF(COUNTIF('Holiday Dates'!$A:$A,DATE($S$1,X$1,1+7*$D232)-WEEKDAY(DATE($S$1,X$1,8-$M232)))&gt;=1,IF($D232&gt;=3,DATE($S$1,X$1,1+7*($D232-1)-WEEKDAY(DATE($S$1,X$1,8-$M232))),DATE($S$1,X$1,1+7*($D232+1)-WEEKDAY(DATE($S$1,X$1,8-$M232)))),DATE($S$1,X$1,1+7*$D232)-WEEKDAY(DATE($S$1,X$1,8-$M232))),"")</f>
        <v>45427</v>
      </c>
      <c r="Y232" s="30">
        <f>IFERROR(IF(COUNTIF('Holiday Dates'!$A:$A,DATE($S$1,Y$1,1+7*$D232)-WEEKDAY(DATE($S$1,Y$1,8-$M232)))&gt;=1,IF($D232&gt;=3,DATE($S$1,Y$1,1+7*($D232-1)-WEEKDAY(DATE($S$1,Y$1,8-$M232))),DATE($S$1,Y$1,1+7*($D232+1)-WEEKDAY(DATE($S$1,Y$1,8-$M232)))),DATE($S$1,Y$1,1+7*$D232)-WEEKDAY(DATE($S$1,Y$1,8-$M232))),"")</f>
        <v>45455</v>
      </c>
      <c r="Z232" s="30">
        <f>IFERROR(IF(COUNTIF('Holiday Dates'!$A:$A,DATE($S$1,Z$1,1+7*$D232)-WEEKDAY(DATE($S$1,Z$1,8-$M232)))&gt;=1,IF($D232&gt;=3,DATE($S$1,Z$1,1+7*($D232-1)-WEEKDAY(DATE($S$1,Z$1,8-$M232))),DATE($S$1,Z$1,1+7*($D232+1)-WEEKDAY(DATE($S$1,Z$1,8-$M232)))),DATE($S$1,Z$1,1+7*$D232)-WEEKDAY(DATE($S$1,Z$1,8-$M232))),"")</f>
        <v>45490</v>
      </c>
    </row>
    <row r="233" spans="1:26" ht="15" customHeight="1" x14ac:dyDescent="0.25">
      <c r="A233" s="3">
        <v>770230</v>
      </c>
      <c r="B233" s="1" t="s">
        <v>748</v>
      </c>
      <c r="C233" s="1" t="str">
        <f>VLOOKUP($A233,[1]Sheet_One!$B:$W,7,FALSE)</f>
        <v>NEW BRITAIN</v>
      </c>
      <c r="D233" s="10">
        <f>IFERROR(VLOOKUP(A233,[2]Sheet1!$A:$AA,27,FALSE),"")</f>
        <v>4</v>
      </c>
      <c r="E233" s="1"/>
      <c r="F233" s="3" t="str">
        <f>VLOOKUP($A233,[1]Sheet_One!$B:$W,6,FALSE)</f>
        <v>370 LINWOOD ST</v>
      </c>
      <c r="G233" s="3" t="str">
        <f>VLOOKUP($A233,[1]Sheet_One!$B:$W,7,FALSE)</f>
        <v>NEW BRITAIN</v>
      </c>
      <c r="H233" s="3" t="str">
        <f>VLOOKUP($A233,[1]Sheet_One!$B:$W,8,FALSE)</f>
        <v>CT</v>
      </c>
      <c r="I233" s="3" t="str">
        <f>VLOOKUP($A233,[1]Sheet_One!$B:$W,9,FALSE)</f>
        <v>06052</v>
      </c>
      <c r="J233" s="47">
        <f>IFERROR(VLOOKUP(A233,'[3]KPI Trend by Chain - 171 or 173'!$A:$E,5,FALSE),VLOOKUP(A233,'[4]KPI Trend by Chain - 171 '!$A:$E,5,FALSE))</f>
        <v>18</v>
      </c>
      <c r="K233" s="4">
        <f>IFERROR(VLOOKUP(A233,'Location Substitution table'!B:D,3,FALSE),"")</f>
        <v>260961</v>
      </c>
      <c r="L233" s="9" t="str">
        <f>IFERROR(VLOOKUP($A233,[1]Sheet_One!$B:$W,5,FALSE),"")</f>
        <v>W</v>
      </c>
      <c r="M233" s="9">
        <f>IFERROR(MATCH(L233,{"U","M","T","W","R","F","S"},0),"")</f>
        <v>4</v>
      </c>
      <c r="N233" s="26">
        <f>IFERROR(IF(COUNTIF('Holiday Dates'!$A:$A,DATE($M$1,N$1,1+7*$D233)-WEEKDAY(DATE($M$1,N$1,8-$M233)))&gt;=1,IF($D233&gt;=3,DATE($M$1,N$1,1+7*($D233-1)-WEEKDAY(DATE($M$1,N$1,8-$M233))),DATE($M$1,N$1,1+7*($D233+1)-WEEKDAY(DATE($M$1,N$1,8-$M233)))),DATE($M$1,N$1,1+7*$D233)-WEEKDAY(DATE($M$1,N$1,8-$M233))),"")</f>
        <v>45161</v>
      </c>
      <c r="O233" s="26">
        <f>IFERROR(IF(COUNTIF('Holiday Dates'!$A:$A,DATE($M$1,O$1,1+7*$D233)-WEEKDAY(DATE($M$1,O$1,8-$M233)))&gt;=1,IF($D233&gt;=3,DATE($M$1,O$1,1+7*($D233-1)-WEEKDAY(DATE($M$1,O$1,8-$M233))),DATE($M$1,O$1,1+7*($D233+1)-WEEKDAY(DATE($M$1,O$1,8-$M233)))),DATE($M$1,O$1,1+7*$D233)-WEEKDAY(DATE($M$1,O$1,8-$M233))),"")</f>
        <v>45196</v>
      </c>
      <c r="P233" s="26">
        <f>IFERROR(IF(COUNTIF('Holiday Dates'!$A:$A,DATE($M$1,P$1,1+7*$D233)-WEEKDAY(DATE($M$1,P$1,8-$M233)))&gt;=1,IF($D233&gt;=3,DATE($M$1,P$1,1+7*($D233-1)-WEEKDAY(DATE($M$1,P$1,8-$M233))),DATE($M$1,P$1,1+7*($D233+1)-WEEKDAY(DATE($M$1,P$1,8-$M233)))),DATE($M$1,P$1,1+7*$D233)-WEEKDAY(DATE($M$1,P$1,8-$M233))),"")</f>
        <v>45224</v>
      </c>
      <c r="Q233" s="26">
        <f>IFERROR(IF(COUNTIF('Holiday Dates'!$A:$A,DATE($M$1,Q$1,1+7*$D233)-WEEKDAY(DATE($M$1,Q$1,8-$M233)))&gt;=1,IF($D233&gt;=3,DATE($M$1,Q$1,1+7*($D233-1)-WEEKDAY(DATE($M$1,Q$1,8-$M233))),DATE($M$1,Q$1,1+7*($D233+1)-WEEKDAY(DATE($M$1,Q$1,8-$M233)))),DATE($M$1,Q$1,1+7*$D233)-WEEKDAY(DATE($M$1,Q$1,8-$M233))),"")</f>
        <v>45245</v>
      </c>
      <c r="R233" s="26">
        <f>IFERROR(IF(COUNTIF('Holiday Dates'!$A:$A,DATE($M$1,R$1,1+7*$D233)-WEEKDAY(DATE($M$1,R$1,8-$M233)))&gt;=1,IF($D233&gt;=3,DATE($M$1,R$1,1+7*($D233-1)-WEEKDAY(DATE($M$1,R$1,8-$M233))),DATE($M$1,R$1,1+7*($D233+1)-WEEKDAY(DATE($M$1,R$1,8-$M233)))),DATE($M$1,R$1,1+7*$D233)-WEEKDAY(DATE($M$1,R$1,8-$M233))),"")</f>
        <v>45280</v>
      </c>
      <c r="S233" s="28"/>
      <c r="T233" s="30">
        <f>IFERROR(IF(COUNTIF('Holiday Dates'!$A:$A,DATE($S$1,T$1,1+7*$D233)-WEEKDAY(DATE($S$1,T$1,8-$M233)))&gt;=1,IF($D233&gt;=3,DATE($S$1,T$1,1+7*($D233-1)-WEEKDAY(DATE($S$1,T$1,8-$M233))),DATE($S$1,T$1,1+7*($D233+1)-WEEKDAY(DATE($S$1,T$1,8-$M233)))),DATE($S$1,T$1,1+7*$D233)-WEEKDAY(DATE($S$1,T$1,8-$M233))),"")</f>
        <v>45315</v>
      </c>
      <c r="U233" s="30">
        <f>IFERROR(IF(COUNTIF('Holiday Dates'!$A:$A,DATE($S$1,U$1,1+7*$D233)-WEEKDAY(DATE($S$1,U$1,8-$M233)))&gt;=1,IF($D233&gt;=3,DATE($S$1,U$1,1+7*($D233-1)-WEEKDAY(DATE($S$1,U$1,8-$M233))),DATE($S$1,U$1,1+7*($D233+1)-WEEKDAY(DATE($S$1,U$1,8-$M233)))),DATE($S$1,U$1,1+7*$D233)-WEEKDAY(DATE($S$1,U$1,8-$M233))),"")</f>
        <v>45350</v>
      </c>
      <c r="V233" s="30">
        <f>IFERROR(IF(COUNTIF('Holiday Dates'!$A:$A,DATE($S$1,V$1,1+7*$D233)-WEEKDAY(DATE($S$1,V$1,8-$M233)))&gt;=1,IF($D233&gt;=3,DATE($S$1,V$1,1+7*($D233-1)-WEEKDAY(DATE($S$1,V$1,8-$M233))),DATE($S$1,V$1,1+7*($D233+1)-WEEKDAY(DATE($S$1,V$1,8-$M233)))),DATE($S$1,V$1,1+7*$D233)-WEEKDAY(DATE($S$1,V$1,8-$M233))),"")</f>
        <v>45378</v>
      </c>
      <c r="W233" s="30">
        <f>IFERROR(IF(COUNTIF('Holiday Dates'!$A:$A,DATE($S$1,W$1,1+7*$D233)-WEEKDAY(DATE($S$1,W$1,8-$M233)))&gt;=1,IF($D233&gt;=3,DATE($S$1,W$1,1+7*($D233-1)-WEEKDAY(DATE($S$1,W$1,8-$M233))),DATE($S$1,W$1,1+7*($D233+1)-WEEKDAY(DATE($S$1,W$1,8-$M233)))),DATE($S$1,W$1,1+7*$D233)-WEEKDAY(DATE($S$1,W$1,8-$M233))),"")</f>
        <v>45406</v>
      </c>
      <c r="X233" s="30">
        <f>IFERROR(IF(COUNTIF('Holiday Dates'!$A:$A,DATE($S$1,X$1,1+7*$D233)-WEEKDAY(DATE($S$1,X$1,8-$M233)))&gt;=1,IF($D233&gt;=3,DATE($S$1,X$1,1+7*($D233-1)-WEEKDAY(DATE($S$1,X$1,8-$M233))),DATE($S$1,X$1,1+7*($D233+1)-WEEKDAY(DATE($S$1,X$1,8-$M233)))),DATE($S$1,X$1,1+7*$D233)-WEEKDAY(DATE($S$1,X$1,8-$M233))),"")</f>
        <v>45434</v>
      </c>
      <c r="Y233" s="30">
        <f>IFERROR(IF(COUNTIF('Holiday Dates'!$A:$A,DATE($S$1,Y$1,1+7*$D233)-WEEKDAY(DATE($S$1,Y$1,8-$M233)))&gt;=1,IF($D233&gt;=3,DATE($S$1,Y$1,1+7*($D233-1)-WEEKDAY(DATE($S$1,Y$1,8-$M233))),DATE($S$1,Y$1,1+7*($D233+1)-WEEKDAY(DATE($S$1,Y$1,8-$M233)))),DATE($S$1,Y$1,1+7*$D233)-WEEKDAY(DATE($S$1,Y$1,8-$M233))),"")</f>
        <v>45469</v>
      </c>
      <c r="Z233" s="30">
        <f>IFERROR(IF(COUNTIF('Holiday Dates'!$A:$A,DATE($S$1,Z$1,1+7*$D233)-WEEKDAY(DATE($S$1,Z$1,8-$M233)))&gt;=1,IF($D233&gt;=3,DATE($S$1,Z$1,1+7*($D233-1)-WEEKDAY(DATE($S$1,Z$1,8-$M233))),DATE($S$1,Z$1,1+7*($D233+1)-WEEKDAY(DATE($S$1,Z$1,8-$M233)))),DATE($S$1,Z$1,1+7*$D233)-WEEKDAY(DATE($S$1,Z$1,8-$M233))),"")</f>
        <v>45497</v>
      </c>
    </row>
    <row r="234" spans="1:26" ht="15" customHeight="1" x14ac:dyDescent="0.25">
      <c r="A234" s="3">
        <v>770231</v>
      </c>
      <c r="B234" s="1" t="s">
        <v>1190</v>
      </c>
      <c r="C234" s="1" t="str">
        <f>VLOOKUP($A234,[1]Sheet_One!$B:$W,7,FALSE)</f>
        <v>NEW BRITAIN</v>
      </c>
      <c r="D234" s="10">
        <v>2</v>
      </c>
      <c r="E234" s="1"/>
      <c r="F234" s="3" t="str">
        <f>VLOOKUP($A234,[1]Sheet_One!$B:$W,6,FALSE)</f>
        <v>110 Mill Street</v>
      </c>
      <c r="G234" s="3" t="str">
        <f>VLOOKUP($A234,[1]Sheet_One!$B:$W,7,FALSE)</f>
        <v>NEW BRITAIN</v>
      </c>
      <c r="H234" s="3" t="str">
        <f>VLOOKUP($A234,[1]Sheet_One!$B:$W,8,FALSE)</f>
        <v>CT</v>
      </c>
      <c r="I234" s="3" t="str">
        <f>VLOOKUP($A234,[1]Sheet_One!$B:$W,9,FALSE)</f>
        <v>06051</v>
      </c>
      <c r="J234" s="47">
        <f>IFERROR(VLOOKUP(A234,'[3]KPI Trend by Chain - 171 or 173'!$A:$E,5,FALSE),VLOOKUP(A234,'[4]KPI Trend by Chain - 171 '!$A:$E,5,FALSE))</f>
        <v>835.42857142857099</v>
      </c>
      <c r="K234" s="4" t="str">
        <f>IFERROR(VLOOKUP(A234,'Location Substitution table'!B:D,3,FALSE),"")</f>
        <v/>
      </c>
      <c r="L234" s="9" t="str">
        <f>IFERROR(VLOOKUP($A234,[1]Sheet_One!$B:$W,5,FALSE),"")</f>
        <v>W</v>
      </c>
      <c r="M234" s="9">
        <f>IFERROR(MATCH(L234,{"U","M","T","W","R","F","S"},0),"")</f>
        <v>4</v>
      </c>
      <c r="N234" s="26">
        <f>IFERROR(IF(COUNTIF('Holiday Dates'!$A:$A,DATE($M$1,N$1,1+7*$D234)-WEEKDAY(DATE($M$1,N$1,8-$M234)))&gt;=1,IF($D234&gt;=3,DATE($M$1,N$1,1+7*($D234-1)-WEEKDAY(DATE($M$1,N$1,8-$M234))),DATE($M$1,N$1,1+7*($D234+1)-WEEKDAY(DATE($M$1,N$1,8-$M234)))),DATE($M$1,N$1,1+7*$D234)-WEEKDAY(DATE($M$1,N$1,8-$M234))),"")</f>
        <v>45147</v>
      </c>
      <c r="O234" s="26">
        <f>IFERROR(IF(COUNTIF('Holiday Dates'!$A:$A,DATE($M$1,O$1,1+7*$D234)-WEEKDAY(DATE($M$1,O$1,8-$M234)))&gt;=1,IF($D234&gt;=3,DATE($M$1,O$1,1+7*($D234-1)-WEEKDAY(DATE($M$1,O$1,8-$M234))),DATE($M$1,O$1,1+7*($D234+1)-WEEKDAY(DATE($M$1,O$1,8-$M234)))),DATE($M$1,O$1,1+7*$D234)-WEEKDAY(DATE($M$1,O$1,8-$M234))),"")</f>
        <v>45182</v>
      </c>
      <c r="P234" s="26">
        <f>IFERROR(IF(COUNTIF('Holiday Dates'!$A:$A,DATE($M$1,P$1,1+7*$D234)-WEEKDAY(DATE($M$1,P$1,8-$M234)))&gt;=1,IF($D234&gt;=3,DATE($M$1,P$1,1+7*($D234-1)-WEEKDAY(DATE($M$1,P$1,8-$M234))),DATE($M$1,P$1,1+7*($D234+1)-WEEKDAY(DATE($M$1,P$1,8-$M234)))),DATE($M$1,P$1,1+7*$D234)-WEEKDAY(DATE($M$1,P$1,8-$M234))),"")</f>
        <v>45210</v>
      </c>
      <c r="Q234" s="26">
        <f>IFERROR(IF(COUNTIF('Holiday Dates'!$A:$A,DATE($M$1,Q$1,1+7*$D234)-WEEKDAY(DATE($M$1,Q$1,8-$M234)))&gt;=1,IF($D234&gt;=3,DATE($M$1,Q$1,1+7*($D234-1)-WEEKDAY(DATE($M$1,Q$1,8-$M234))),DATE($M$1,Q$1,1+7*($D234+1)-WEEKDAY(DATE($M$1,Q$1,8-$M234)))),DATE($M$1,Q$1,1+7*$D234)-WEEKDAY(DATE($M$1,Q$1,8-$M234))),"")</f>
        <v>45238</v>
      </c>
      <c r="R234" s="26">
        <f>IFERROR(IF(COUNTIF('Holiday Dates'!$A:$A,DATE($M$1,R$1,1+7*$D234)-WEEKDAY(DATE($M$1,R$1,8-$M234)))&gt;=1,IF($D234&gt;=3,DATE($M$1,R$1,1+7*($D234-1)-WEEKDAY(DATE($M$1,R$1,8-$M234))),DATE($M$1,R$1,1+7*($D234+1)-WEEKDAY(DATE($M$1,R$1,8-$M234)))),DATE($M$1,R$1,1+7*$D234)-WEEKDAY(DATE($M$1,R$1,8-$M234))),"")</f>
        <v>45273</v>
      </c>
      <c r="S234" s="28"/>
      <c r="T234" s="30">
        <f>IFERROR(IF(COUNTIF('Holiday Dates'!$A:$A,DATE($S$1,T$1,1+7*$D234)-WEEKDAY(DATE($S$1,T$1,8-$M234)))&gt;=1,IF($D234&gt;=3,DATE($S$1,T$1,1+7*($D234-1)-WEEKDAY(DATE($S$1,T$1,8-$M234))),DATE($S$1,T$1,1+7*($D234+1)-WEEKDAY(DATE($S$1,T$1,8-$M234)))),DATE($S$1,T$1,1+7*$D234)-WEEKDAY(DATE($S$1,T$1,8-$M234))),"")</f>
        <v>45301</v>
      </c>
      <c r="U234" s="30">
        <f>IFERROR(IF(COUNTIF('Holiday Dates'!$A:$A,DATE($S$1,U$1,1+7*$D234)-WEEKDAY(DATE($S$1,U$1,8-$M234)))&gt;=1,IF($D234&gt;=3,DATE($S$1,U$1,1+7*($D234-1)-WEEKDAY(DATE($S$1,U$1,8-$M234))),DATE($S$1,U$1,1+7*($D234+1)-WEEKDAY(DATE($S$1,U$1,8-$M234)))),DATE($S$1,U$1,1+7*$D234)-WEEKDAY(DATE($S$1,U$1,8-$M234))),"")</f>
        <v>45336</v>
      </c>
      <c r="V234" s="30">
        <f>IFERROR(IF(COUNTIF('Holiday Dates'!$A:$A,DATE($S$1,V$1,1+7*$D234)-WEEKDAY(DATE($S$1,V$1,8-$M234)))&gt;=1,IF($D234&gt;=3,DATE($S$1,V$1,1+7*($D234-1)-WEEKDAY(DATE($S$1,V$1,8-$M234))),DATE($S$1,V$1,1+7*($D234+1)-WEEKDAY(DATE($S$1,V$1,8-$M234)))),DATE($S$1,V$1,1+7*$D234)-WEEKDAY(DATE($S$1,V$1,8-$M234))),"")</f>
        <v>45364</v>
      </c>
      <c r="W234" s="30">
        <f>IFERROR(IF(COUNTIF('Holiday Dates'!$A:$A,DATE($S$1,W$1,1+7*$D234)-WEEKDAY(DATE($S$1,W$1,8-$M234)))&gt;=1,IF($D234&gt;=3,DATE($S$1,W$1,1+7*($D234-1)-WEEKDAY(DATE($S$1,W$1,8-$M234))),DATE($S$1,W$1,1+7*($D234+1)-WEEKDAY(DATE($S$1,W$1,8-$M234)))),DATE($S$1,W$1,1+7*$D234)-WEEKDAY(DATE($S$1,W$1,8-$M234))),"")</f>
        <v>45399</v>
      </c>
      <c r="X234" s="30">
        <f>IFERROR(IF(COUNTIF('Holiday Dates'!$A:$A,DATE($S$1,X$1,1+7*$D234)-WEEKDAY(DATE($S$1,X$1,8-$M234)))&gt;=1,IF($D234&gt;=3,DATE($S$1,X$1,1+7*($D234-1)-WEEKDAY(DATE($S$1,X$1,8-$M234))),DATE($S$1,X$1,1+7*($D234+1)-WEEKDAY(DATE($S$1,X$1,8-$M234)))),DATE($S$1,X$1,1+7*$D234)-WEEKDAY(DATE($S$1,X$1,8-$M234))),"")</f>
        <v>45420</v>
      </c>
      <c r="Y234" s="30">
        <f>IFERROR(IF(COUNTIF('Holiday Dates'!$A:$A,DATE($S$1,Y$1,1+7*$D234)-WEEKDAY(DATE($S$1,Y$1,8-$M234)))&gt;=1,IF($D234&gt;=3,DATE($S$1,Y$1,1+7*($D234-1)-WEEKDAY(DATE($S$1,Y$1,8-$M234))),DATE($S$1,Y$1,1+7*($D234+1)-WEEKDAY(DATE($S$1,Y$1,8-$M234)))),DATE($S$1,Y$1,1+7*$D234)-WEEKDAY(DATE($S$1,Y$1,8-$M234))),"")</f>
        <v>45455</v>
      </c>
      <c r="Z234" s="30">
        <f>IFERROR(IF(COUNTIF('Holiday Dates'!$A:$A,DATE($S$1,Z$1,1+7*$D234)-WEEKDAY(DATE($S$1,Z$1,8-$M234)))&gt;=1,IF($D234&gt;=3,DATE($S$1,Z$1,1+7*($D234-1)-WEEKDAY(DATE($S$1,Z$1,8-$M234))),DATE($S$1,Z$1,1+7*($D234+1)-WEEKDAY(DATE($S$1,Z$1,8-$M234)))),DATE($S$1,Z$1,1+7*$D234)-WEEKDAY(DATE($S$1,Z$1,8-$M234))),"")</f>
        <v>45483</v>
      </c>
    </row>
    <row r="235" spans="1:26" ht="15" customHeight="1" x14ac:dyDescent="0.25">
      <c r="A235" s="3">
        <v>770232</v>
      </c>
      <c r="B235" s="1" t="s">
        <v>1399</v>
      </c>
      <c r="C235" s="1" t="str">
        <f>VLOOKUP($A235,[1]Sheet_One!$B:$W,7,FALSE)</f>
        <v>NEW FAIRFIELD</v>
      </c>
      <c r="D235" s="10">
        <v>1</v>
      </c>
      <c r="E235" s="1"/>
      <c r="F235" s="3" t="str">
        <f>VLOOKUP($A235,[1]Sheet_One!$B:$W,6,FALSE)</f>
        <v>54 GILLOTTI RD</v>
      </c>
      <c r="G235" s="3" t="str">
        <f>VLOOKUP($A235,[1]Sheet_One!$B:$W,7,FALSE)</f>
        <v>NEW FAIRFIELD</v>
      </c>
      <c r="H235" s="3" t="str">
        <f>VLOOKUP($A235,[1]Sheet_One!$B:$W,8,FALSE)</f>
        <v>CT</v>
      </c>
      <c r="I235" s="3" t="str">
        <f>VLOOKUP($A235,[1]Sheet_One!$B:$W,9,FALSE)</f>
        <v>06812</v>
      </c>
      <c r="J235" s="47">
        <f>IFERROR(VLOOKUP(A235,'[3]KPI Trend by Chain - 171 or 173'!$A:$E,5,FALSE),VLOOKUP(A235,'[4]KPI Trend by Chain - 171 '!$A:$E,5,FALSE))</f>
        <v>136.222222222222</v>
      </c>
      <c r="K235" s="4" t="str">
        <f>IFERROR(VLOOKUP(A235,'Location Substitution table'!B:D,3,FALSE),"")</f>
        <v/>
      </c>
      <c r="L235" s="9" t="str">
        <f>IFERROR(VLOOKUP($A235,[1]Sheet_One!$B:$W,5,FALSE),"")</f>
        <v>W</v>
      </c>
      <c r="M235" s="9">
        <f>IFERROR(MATCH(L235,{"U","M","T","W","R","F","S"},0),"")</f>
        <v>4</v>
      </c>
      <c r="N235" s="26">
        <f>IFERROR(IF(COUNTIF('Holiday Dates'!$A:$A,DATE($M$1,N$1,1+7*$D235)-WEEKDAY(DATE($M$1,N$1,8-$M235)))&gt;=1,IF($D235&gt;=3,DATE($M$1,N$1,1+7*($D235-1)-WEEKDAY(DATE($M$1,N$1,8-$M235))),DATE($M$1,N$1,1+7*($D235+1)-WEEKDAY(DATE($M$1,N$1,8-$M235)))),DATE($M$1,N$1,1+7*$D235)-WEEKDAY(DATE($M$1,N$1,8-$M235))),"")</f>
        <v>45140</v>
      </c>
      <c r="O235" s="26">
        <f>IFERROR(IF(COUNTIF('Holiday Dates'!$A:$A,DATE($M$1,O$1,1+7*$D235)-WEEKDAY(DATE($M$1,O$1,8-$M235)))&gt;=1,IF($D235&gt;=3,DATE($M$1,O$1,1+7*($D235-1)-WEEKDAY(DATE($M$1,O$1,8-$M235))),DATE($M$1,O$1,1+7*($D235+1)-WEEKDAY(DATE($M$1,O$1,8-$M235)))),DATE($M$1,O$1,1+7*$D235)-WEEKDAY(DATE($M$1,O$1,8-$M235))),"")</f>
        <v>45175</v>
      </c>
      <c r="P235" s="26">
        <f>IFERROR(IF(COUNTIF('Holiday Dates'!$A:$A,DATE($M$1,P$1,1+7*$D235)-WEEKDAY(DATE($M$1,P$1,8-$M235)))&gt;=1,IF($D235&gt;=3,DATE($M$1,P$1,1+7*($D235-1)-WEEKDAY(DATE($M$1,P$1,8-$M235))),DATE($M$1,P$1,1+7*($D235+1)-WEEKDAY(DATE($M$1,P$1,8-$M235)))),DATE($M$1,P$1,1+7*$D235)-WEEKDAY(DATE($M$1,P$1,8-$M235))),"")</f>
        <v>45203</v>
      </c>
      <c r="Q235" s="26">
        <f>IFERROR(IF(COUNTIF('Holiday Dates'!$A:$A,DATE($M$1,Q$1,1+7*$D235)-WEEKDAY(DATE($M$1,Q$1,8-$M235)))&gt;=1,IF($D235&gt;=3,DATE($M$1,Q$1,1+7*($D235-1)-WEEKDAY(DATE($M$1,Q$1,8-$M235))),DATE($M$1,Q$1,1+7*($D235+1)-WEEKDAY(DATE($M$1,Q$1,8-$M235)))),DATE($M$1,Q$1,1+7*$D235)-WEEKDAY(DATE($M$1,Q$1,8-$M235))),"")</f>
        <v>45231</v>
      </c>
      <c r="R235" s="26">
        <f>IFERROR(IF(COUNTIF('Holiday Dates'!$A:$A,DATE($M$1,R$1,1+7*$D235)-WEEKDAY(DATE($M$1,R$1,8-$M235)))&gt;=1,IF($D235&gt;=3,DATE($M$1,R$1,1+7*($D235-1)-WEEKDAY(DATE($M$1,R$1,8-$M235))),DATE($M$1,R$1,1+7*($D235+1)-WEEKDAY(DATE($M$1,R$1,8-$M235)))),DATE($M$1,R$1,1+7*$D235)-WEEKDAY(DATE($M$1,R$1,8-$M235))),"")</f>
        <v>45266</v>
      </c>
      <c r="S235" s="28"/>
      <c r="T235" s="30">
        <f>IFERROR(IF(COUNTIF('Holiday Dates'!$A:$A,DATE($S$1,T$1,1+7*$D235)-WEEKDAY(DATE($S$1,T$1,8-$M235)))&gt;=1,IF($D235&gt;=3,DATE($S$1,T$1,1+7*($D235-1)-WEEKDAY(DATE($S$1,T$1,8-$M235))),DATE($S$1,T$1,1+7*($D235+1)-WEEKDAY(DATE($S$1,T$1,8-$M235)))),DATE($S$1,T$1,1+7*$D235)-WEEKDAY(DATE($S$1,T$1,8-$M235))),"")</f>
        <v>45294</v>
      </c>
      <c r="U235" s="30">
        <f>IFERROR(IF(COUNTIF('Holiday Dates'!$A:$A,DATE($S$1,U$1,1+7*$D235)-WEEKDAY(DATE($S$1,U$1,8-$M235)))&gt;=1,IF($D235&gt;=3,DATE($S$1,U$1,1+7*($D235-1)-WEEKDAY(DATE($S$1,U$1,8-$M235))),DATE($S$1,U$1,1+7*($D235+1)-WEEKDAY(DATE($S$1,U$1,8-$M235)))),DATE($S$1,U$1,1+7*$D235)-WEEKDAY(DATE($S$1,U$1,8-$M235))),"")</f>
        <v>45329</v>
      </c>
      <c r="V235" s="30">
        <f>IFERROR(IF(COUNTIF('Holiday Dates'!$A:$A,DATE($S$1,V$1,1+7*$D235)-WEEKDAY(DATE($S$1,V$1,8-$M235)))&gt;=1,IF($D235&gt;=3,DATE($S$1,V$1,1+7*($D235-1)-WEEKDAY(DATE($S$1,V$1,8-$M235))),DATE($S$1,V$1,1+7*($D235+1)-WEEKDAY(DATE($S$1,V$1,8-$M235)))),DATE($S$1,V$1,1+7*$D235)-WEEKDAY(DATE($S$1,V$1,8-$M235))),"")</f>
        <v>45357</v>
      </c>
      <c r="W235" s="30">
        <f>IFERROR(IF(COUNTIF('Holiday Dates'!$A:$A,DATE($S$1,W$1,1+7*$D235)-WEEKDAY(DATE($S$1,W$1,8-$M235)))&gt;=1,IF($D235&gt;=3,DATE($S$1,W$1,1+7*($D235-1)-WEEKDAY(DATE($S$1,W$1,8-$M235))),DATE($S$1,W$1,1+7*($D235+1)-WEEKDAY(DATE($S$1,W$1,8-$M235)))),DATE($S$1,W$1,1+7*$D235)-WEEKDAY(DATE($S$1,W$1,8-$M235))),"")</f>
        <v>45385</v>
      </c>
      <c r="X235" s="30">
        <f>IFERROR(IF(COUNTIF('Holiday Dates'!$A:$A,DATE($S$1,X$1,1+7*$D235)-WEEKDAY(DATE($S$1,X$1,8-$M235)))&gt;=1,IF($D235&gt;=3,DATE($S$1,X$1,1+7*($D235-1)-WEEKDAY(DATE($S$1,X$1,8-$M235))),DATE($S$1,X$1,1+7*($D235+1)-WEEKDAY(DATE($S$1,X$1,8-$M235)))),DATE($S$1,X$1,1+7*$D235)-WEEKDAY(DATE($S$1,X$1,8-$M235))),"")</f>
        <v>45413</v>
      </c>
      <c r="Y235" s="30">
        <f>IFERROR(IF(COUNTIF('Holiday Dates'!$A:$A,DATE($S$1,Y$1,1+7*$D235)-WEEKDAY(DATE($S$1,Y$1,8-$M235)))&gt;=1,IF($D235&gt;=3,DATE($S$1,Y$1,1+7*($D235-1)-WEEKDAY(DATE($S$1,Y$1,8-$M235))),DATE($S$1,Y$1,1+7*($D235+1)-WEEKDAY(DATE($S$1,Y$1,8-$M235)))),DATE($S$1,Y$1,1+7*$D235)-WEEKDAY(DATE($S$1,Y$1,8-$M235))),"")</f>
        <v>45448</v>
      </c>
      <c r="Z235" s="30">
        <f>IFERROR(IF(COUNTIF('Holiday Dates'!$A:$A,DATE($S$1,Z$1,1+7*$D235)-WEEKDAY(DATE($S$1,Z$1,8-$M235)))&gt;=1,IF($D235&gt;=3,DATE($S$1,Z$1,1+7*($D235-1)-WEEKDAY(DATE($S$1,Z$1,8-$M235))),DATE($S$1,Z$1,1+7*($D235+1)-WEEKDAY(DATE($S$1,Z$1,8-$M235)))),DATE($S$1,Z$1,1+7*$D235)-WEEKDAY(DATE($S$1,Z$1,8-$M235))),"")</f>
        <v>45476</v>
      </c>
    </row>
    <row r="236" spans="1:26" ht="15" customHeight="1" x14ac:dyDescent="0.25">
      <c r="A236" s="3">
        <v>770233</v>
      </c>
      <c r="B236" s="1" t="s">
        <v>750</v>
      </c>
      <c r="C236" s="1" t="str">
        <f>VLOOKUP($A236,[1]Sheet_One!$B:$W,7,FALSE)</f>
        <v>NEW HARTFORD</v>
      </c>
      <c r="D236" s="10">
        <f>IFERROR(VLOOKUP(A236,[2]Sheet1!$A:$AA,27,FALSE),"")</f>
        <v>4</v>
      </c>
      <c r="E236" s="1"/>
      <c r="F236" s="3" t="str">
        <f>VLOOKUP($A236,[1]Sheet_One!$B:$W,6,FALSE)</f>
        <v>30 ANTOLINI RD</v>
      </c>
      <c r="G236" s="3" t="str">
        <f>VLOOKUP($A236,[1]Sheet_One!$B:$W,7,FALSE)</f>
        <v>NEW HARTFORD</v>
      </c>
      <c r="H236" s="3" t="str">
        <f>VLOOKUP($A236,[1]Sheet_One!$B:$W,8,FALSE)</f>
        <v>CT</v>
      </c>
      <c r="I236" s="3" t="str">
        <f>VLOOKUP($A236,[1]Sheet_One!$B:$W,9,FALSE)</f>
        <v>06057</v>
      </c>
      <c r="J236" s="47">
        <f>IFERROR(VLOOKUP(A236,'[3]KPI Trend by Chain - 171 or 173'!$A:$E,5,FALSE),VLOOKUP(A236,'[4]KPI Trend by Chain - 171 '!$A:$E,5,FALSE))</f>
        <v>19.571428571428601</v>
      </c>
      <c r="K236" s="4" t="str">
        <f>IFERROR(VLOOKUP(A236,'Location Substitution table'!B:D,3,FALSE),"")</f>
        <v/>
      </c>
      <c r="L236" s="9" t="str">
        <f>IFERROR(VLOOKUP($A236,[1]Sheet_One!$B:$W,5,FALSE),"")</f>
        <v>M</v>
      </c>
      <c r="M236" s="9">
        <f>IFERROR(MATCH(L236,{"U","M","T","W","R","F","S"},0),"")</f>
        <v>2</v>
      </c>
      <c r="N236" s="26">
        <f>IFERROR(IF(COUNTIF('Holiday Dates'!$A:$A,DATE($M$1,N$1,1+7*$D236)-WEEKDAY(DATE($M$1,N$1,8-$M236)))&gt;=1,IF($D236&gt;=3,DATE($M$1,N$1,1+7*($D236-1)-WEEKDAY(DATE($M$1,N$1,8-$M236))),DATE($M$1,N$1,1+7*($D236+1)-WEEKDAY(DATE($M$1,N$1,8-$M236)))),DATE($M$1,N$1,1+7*$D236)-WEEKDAY(DATE($M$1,N$1,8-$M236))),"")</f>
        <v>45166</v>
      </c>
      <c r="O236" s="26">
        <f>IFERROR(IF(COUNTIF('Holiday Dates'!$A:$A,DATE($M$1,O$1,1+7*$D236)-WEEKDAY(DATE($M$1,O$1,8-$M236)))&gt;=1,IF($D236&gt;=3,DATE($M$1,O$1,1+7*($D236-1)-WEEKDAY(DATE($M$1,O$1,8-$M236))),DATE($M$1,O$1,1+7*($D236+1)-WEEKDAY(DATE($M$1,O$1,8-$M236)))),DATE($M$1,O$1,1+7*$D236)-WEEKDAY(DATE($M$1,O$1,8-$M236))),"")</f>
        <v>45187</v>
      </c>
      <c r="P236" s="26">
        <f>IFERROR(IF(COUNTIF('Holiday Dates'!$A:$A,DATE($M$1,P$1,1+7*$D236)-WEEKDAY(DATE($M$1,P$1,8-$M236)))&gt;=1,IF($D236&gt;=3,DATE($M$1,P$1,1+7*($D236-1)-WEEKDAY(DATE($M$1,P$1,8-$M236))),DATE($M$1,P$1,1+7*($D236+1)-WEEKDAY(DATE($M$1,P$1,8-$M236)))),DATE($M$1,P$1,1+7*$D236)-WEEKDAY(DATE($M$1,P$1,8-$M236))),"")</f>
        <v>45222</v>
      </c>
      <c r="Q236" s="26">
        <f>IFERROR(IF(COUNTIF('Holiday Dates'!$A:$A,DATE($M$1,Q$1,1+7*$D236)-WEEKDAY(DATE($M$1,Q$1,8-$M236)))&gt;=1,IF($D236&gt;=3,DATE($M$1,Q$1,1+7*($D236-1)-WEEKDAY(DATE($M$1,Q$1,8-$M236))),DATE($M$1,Q$1,1+7*($D236+1)-WEEKDAY(DATE($M$1,Q$1,8-$M236)))),DATE($M$1,Q$1,1+7*$D236)-WEEKDAY(DATE($M$1,Q$1,8-$M236))),"")</f>
        <v>45257</v>
      </c>
      <c r="R236" s="26">
        <f>IFERROR(IF(COUNTIF('Holiday Dates'!$A:$A,DATE($M$1,R$1,1+7*$D236)-WEEKDAY(DATE($M$1,R$1,8-$M236)))&gt;=1,IF($D236&gt;=3,DATE($M$1,R$1,1+7*($D236-1)-WEEKDAY(DATE($M$1,R$1,8-$M236))),DATE($M$1,R$1,1+7*($D236+1)-WEEKDAY(DATE($M$1,R$1,8-$M236)))),DATE($M$1,R$1,1+7*$D236)-WEEKDAY(DATE($M$1,R$1,8-$M236))),"")</f>
        <v>45278</v>
      </c>
      <c r="S236" s="28"/>
      <c r="T236" s="30">
        <f>IFERROR(IF(COUNTIF('Holiday Dates'!$A:$A,DATE($S$1,T$1,1+7*$D236)-WEEKDAY(DATE($S$1,T$1,8-$M236)))&gt;=1,IF($D236&gt;=3,DATE($S$1,T$1,1+7*($D236-1)-WEEKDAY(DATE($S$1,T$1,8-$M236))),DATE($S$1,T$1,1+7*($D236+1)-WEEKDAY(DATE($S$1,T$1,8-$M236)))),DATE($S$1,T$1,1+7*$D236)-WEEKDAY(DATE($S$1,T$1,8-$M236))),"")</f>
        <v>45313</v>
      </c>
      <c r="U236" s="30">
        <f>IFERROR(IF(COUNTIF('Holiday Dates'!$A:$A,DATE($S$1,U$1,1+7*$D236)-WEEKDAY(DATE($S$1,U$1,8-$M236)))&gt;=1,IF($D236&gt;=3,DATE($S$1,U$1,1+7*($D236-1)-WEEKDAY(DATE($S$1,U$1,8-$M236))),DATE($S$1,U$1,1+7*($D236+1)-WEEKDAY(DATE($S$1,U$1,8-$M236)))),DATE($S$1,U$1,1+7*$D236)-WEEKDAY(DATE($S$1,U$1,8-$M236))),"")</f>
        <v>45348</v>
      </c>
      <c r="V236" s="30">
        <f>IFERROR(IF(COUNTIF('Holiday Dates'!$A:$A,DATE($S$1,V$1,1+7*$D236)-WEEKDAY(DATE($S$1,V$1,8-$M236)))&gt;=1,IF($D236&gt;=3,DATE($S$1,V$1,1+7*($D236-1)-WEEKDAY(DATE($S$1,V$1,8-$M236))),DATE($S$1,V$1,1+7*($D236+1)-WEEKDAY(DATE($S$1,V$1,8-$M236)))),DATE($S$1,V$1,1+7*$D236)-WEEKDAY(DATE($S$1,V$1,8-$M236))),"")</f>
        <v>45376</v>
      </c>
      <c r="W236" s="30">
        <f>IFERROR(IF(COUNTIF('Holiday Dates'!$A:$A,DATE($S$1,W$1,1+7*$D236)-WEEKDAY(DATE($S$1,W$1,8-$M236)))&gt;=1,IF($D236&gt;=3,DATE($S$1,W$1,1+7*($D236-1)-WEEKDAY(DATE($S$1,W$1,8-$M236))),DATE($S$1,W$1,1+7*($D236+1)-WEEKDAY(DATE($S$1,W$1,8-$M236)))),DATE($S$1,W$1,1+7*$D236)-WEEKDAY(DATE($S$1,W$1,8-$M236))),"")</f>
        <v>45404</v>
      </c>
      <c r="X236" s="30">
        <f>IFERROR(IF(COUNTIF('Holiday Dates'!$A:$A,DATE($S$1,X$1,1+7*$D236)-WEEKDAY(DATE($S$1,X$1,8-$M236)))&gt;=1,IF($D236&gt;=3,DATE($S$1,X$1,1+7*($D236-1)-WEEKDAY(DATE($S$1,X$1,8-$M236))),DATE($S$1,X$1,1+7*($D236+1)-WEEKDAY(DATE($S$1,X$1,8-$M236)))),DATE($S$1,X$1,1+7*$D236)-WEEKDAY(DATE($S$1,X$1,8-$M236))),"")</f>
        <v>45432</v>
      </c>
      <c r="Y236" s="30">
        <f>IFERROR(IF(COUNTIF('Holiday Dates'!$A:$A,DATE($S$1,Y$1,1+7*$D236)-WEEKDAY(DATE($S$1,Y$1,8-$M236)))&gt;=1,IF($D236&gt;=3,DATE($S$1,Y$1,1+7*($D236-1)-WEEKDAY(DATE($S$1,Y$1,8-$M236))),DATE($S$1,Y$1,1+7*($D236+1)-WEEKDAY(DATE($S$1,Y$1,8-$M236)))),DATE($S$1,Y$1,1+7*$D236)-WEEKDAY(DATE($S$1,Y$1,8-$M236))),"")</f>
        <v>45467</v>
      </c>
      <c r="Z236" s="30">
        <f>IFERROR(IF(COUNTIF('Holiday Dates'!$A:$A,DATE($S$1,Z$1,1+7*$D236)-WEEKDAY(DATE($S$1,Z$1,8-$M236)))&gt;=1,IF($D236&gt;=3,DATE($S$1,Z$1,1+7*($D236-1)-WEEKDAY(DATE($S$1,Z$1,8-$M236))),DATE($S$1,Z$1,1+7*($D236+1)-WEEKDAY(DATE($S$1,Z$1,8-$M236)))),DATE($S$1,Z$1,1+7*$D236)-WEEKDAY(DATE($S$1,Z$1,8-$M236))),"")</f>
        <v>45495</v>
      </c>
    </row>
    <row r="237" spans="1:26" ht="15" customHeight="1" x14ac:dyDescent="0.25">
      <c r="A237" s="3">
        <v>770234</v>
      </c>
      <c r="B237" s="1" t="s">
        <v>1397</v>
      </c>
      <c r="C237" s="1" t="str">
        <f>VLOOKUP($A237,[1]Sheet_One!$B:$W,7,FALSE)</f>
        <v>NEW HAVEN</v>
      </c>
      <c r="D237" s="10">
        <f>IFERROR(VLOOKUP(A237,[2]Sheet1!$A:$AA,27,FALSE),"")</f>
        <v>4</v>
      </c>
      <c r="E237" s="1"/>
      <c r="F237" s="3" t="str">
        <f>VLOOKUP($A237,[1]Sheet_One!$B:$W,6,FALSE)</f>
        <v>130 EDGEWOOD AVE</v>
      </c>
      <c r="G237" s="3" t="str">
        <f>VLOOKUP($A237,[1]Sheet_One!$B:$W,7,FALSE)</f>
        <v>NEW HAVEN</v>
      </c>
      <c r="H237" s="3" t="str">
        <f>VLOOKUP($A237,[1]Sheet_One!$B:$W,8,FALSE)</f>
        <v>CT</v>
      </c>
      <c r="I237" s="3" t="str">
        <f>VLOOKUP($A237,[1]Sheet_One!$B:$W,9,FALSE)</f>
        <v>06513</v>
      </c>
      <c r="J237" s="47">
        <f>IFERROR(VLOOKUP(A237,'[3]KPI Trend by Chain - 171 or 173'!$A:$E,5,FALSE),VLOOKUP(A237,'[4]KPI Trend by Chain - 171 '!$A:$E,5,FALSE))</f>
        <v>100.71428571428601</v>
      </c>
      <c r="K237" s="4" t="str">
        <f>IFERROR(VLOOKUP(A237,'Location Substitution table'!B:D,3,FALSE),"")</f>
        <v/>
      </c>
      <c r="L237" s="9" t="str">
        <f>IFERROR(VLOOKUP($A237,[1]Sheet_One!$B:$W,5,FALSE),"")</f>
        <v>R</v>
      </c>
      <c r="M237" s="9">
        <f>IFERROR(MATCH(L237,{"U","M","T","W","R","F","S"},0),"")</f>
        <v>5</v>
      </c>
      <c r="N237" s="26">
        <f>IFERROR(IF(COUNTIF('Holiday Dates'!$A:$A,DATE($M$1,N$1,1+7*$D237)-WEEKDAY(DATE($M$1,N$1,8-$M237)))&gt;=1,IF($D237&gt;=3,DATE($M$1,N$1,1+7*($D237-1)-WEEKDAY(DATE($M$1,N$1,8-$M237))),DATE($M$1,N$1,1+7*($D237+1)-WEEKDAY(DATE($M$1,N$1,8-$M237)))),DATE($M$1,N$1,1+7*$D237)-WEEKDAY(DATE($M$1,N$1,8-$M237))),"")</f>
        <v>45162</v>
      </c>
      <c r="O237" s="26">
        <f>IFERROR(IF(COUNTIF('Holiday Dates'!$A:$A,DATE($M$1,O$1,1+7*$D237)-WEEKDAY(DATE($M$1,O$1,8-$M237)))&gt;=1,IF($D237&gt;=3,DATE($M$1,O$1,1+7*($D237-1)-WEEKDAY(DATE($M$1,O$1,8-$M237))),DATE($M$1,O$1,1+7*($D237+1)-WEEKDAY(DATE($M$1,O$1,8-$M237)))),DATE($M$1,O$1,1+7*$D237)-WEEKDAY(DATE($M$1,O$1,8-$M237))),"")</f>
        <v>45197</v>
      </c>
      <c r="P237" s="26">
        <f>IFERROR(IF(COUNTIF('Holiday Dates'!$A:$A,DATE($M$1,P$1,1+7*$D237)-WEEKDAY(DATE($M$1,P$1,8-$M237)))&gt;=1,IF($D237&gt;=3,DATE($M$1,P$1,1+7*($D237-1)-WEEKDAY(DATE($M$1,P$1,8-$M237))),DATE($M$1,P$1,1+7*($D237+1)-WEEKDAY(DATE($M$1,P$1,8-$M237)))),DATE($M$1,P$1,1+7*$D237)-WEEKDAY(DATE($M$1,P$1,8-$M237))),"")</f>
        <v>45225</v>
      </c>
      <c r="Q237" s="26">
        <f>IFERROR(IF(COUNTIF('Holiday Dates'!$A:$A,DATE($M$1,Q$1,1+7*$D237)-WEEKDAY(DATE($M$1,Q$1,8-$M237)))&gt;=1,IF($D237&gt;=3,DATE($M$1,Q$1,1+7*($D237-1)-WEEKDAY(DATE($M$1,Q$1,8-$M237))),DATE($M$1,Q$1,1+7*($D237+1)-WEEKDAY(DATE($M$1,Q$1,8-$M237)))),DATE($M$1,Q$1,1+7*$D237)-WEEKDAY(DATE($M$1,Q$1,8-$M237))),"")</f>
        <v>45246</v>
      </c>
      <c r="R237" s="26">
        <f>IFERROR(IF(COUNTIF('Holiday Dates'!$A:$A,DATE($M$1,R$1,1+7*$D237)-WEEKDAY(DATE($M$1,R$1,8-$M237)))&gt;=1,IF($D237&gt;=3,DATE($M$1,R$1,1+7*($D237-1)-WEEKDAY(DATE($M$1,R$1,8-$M237))),DATE($M$1,R$1,1+7*($D237+1)-WEEKDAY(DATE($M$1,R$1,8-$M237)))),DATE($M$1,R$1,1+7*$D237)-WEEKDAY(DATE($M$1,R$1,8-$M237))),"")</f>
        <v>45281</v>
      </c>
      <c r="S237" s="28"/>
      <c r="T237" s="30">
        <f>IFERROR(IF(COUNTIF('Holiday Dates'!$A:$A,DATE($S$1,T$1,1+7*$D237)-WEEKDAY(DATE($S$1,T$1,8-$M237)))&gt;=1,IF($D237&gt;=3,DATE($S$1,T$1,1+7*($D237-1)-WEEKDAY(DATE($S$1,T$1,8-$M237))),DATE($S$1,T$1,1+7*($D237+1)-WEEKDAY(DATE($S$1,T$1,8-$M237)))),DATE($S$1,T$1,1+7*$D237)-WEEKDAY(DATE($S$1,T$1,8-$M237))),"")</f>
        <v>45316</v>
      </c>
      <c r="U237" s="30">
        <f>IFERROR(IF(COUNTIF('Holiday Dates'!$A:$A,DATE($S$1,U$1,1+7*$D237)-WEEKDAY(DATE($S$1,U$1,8-$M237)))&gt;=1,IF($D237&gt;=3,DATE($S$1,U$1,1+7*($D237-1)-WEEKDAY(DATE($S$1,U$1,8-$M237))),DATE($S$1,U$1,1+7*($D237+1)-WEEKDAY(DATE($S$1,U$1,8-$M237)))),DATE($S$1,U$1,1+7*$D237)-WEEKDAY(DATE($S$1,U$1,8-$M237))),"")</f>
        <v>45337</v>
      </c>
      <c r="V237" s="30">
        <f>IFERROR(IF(COUNTIF('Holiday Dates'!$A:$A,DATE($S$1,V$1,1+7*$D237)-WEEKDAY(DATE($S$1,V$1,8-$M237)))&gt;=1,IF($D237&gt;=3,DATE($S$1,V$1,1+7*($D237-1)-WEEKDAY(DATE($S$1,V$1,8-$M237))),DATE($S$1,V$1,1+7*($D237+1)-WEEKDAY(DATE($S$1,V$1,8-$M237)))),DATE($S$1,V$1,1+7*$D237)-WEEKDAY(DATE($S$1,V$1,8-$M237))),"")</f>
        <v>45379</v>
      </c>
      <c r="W237" s="30">
        <f>IFERROR(IF(COUNTIF('Holiday Dates'!$A:$A,DATE($S$1,W$1,1+7*$D237)-WEEKDAY(DATE($S$1,W$1,8-$M237)))&gt;=1,IF($D237&gt;=3,DATE($S$1,W$1,1+7*($D237-1)-WEEKDAY(DATE($S$1,W$1,8-$M237))),DATE($S$1,W$1,1+7*($D237+1)-WEEKDAY(DATE($S$1,W$1,8-$M237)))),DATE($S$1,W$1,1+7*$D237)-WEEKDAY(DATE($S$1,W$1,8-$M237))),"")</f>
        <v>45407</v>
      </c>
      <c r="X237" s="30">
        <f>IFERROR(IF(COUNTIF('Holiday Dates'!$A:$A,DATE($S$1,X$1,1+7*$D237)-WEEKDAY(DATE($S$1,X$1,8-$M237)))&gt;=1,IF($D237&gt;=3,DATE($S$1,X$1,1+7*($D237-1)-WEEKDAY(DATE($S$1,X$1,8-$M237))),DATE($S$1,X$1,1+7*($D237+1)-WEEKDAY(DATE($S$1,X$1,8-$M237)))),DATE($S$1,X$1,1+7*$D237)-WEEKDAY(DATE($S$1,X$1,8-$M237))),"")</f>
        <v>45435</v>
      </c>
      <c r="Y237" s="30">
        <f>IFERROR(IF(COUNTIF('Holiday Dates'!$A:$A,DATE($S$1,Y$1,1+7*$D237)-WEEKDAY(DATE($S$1,Y$1,8-$M237)))&gt;=1,IF($D237&gt;=3,DATE($S$1,Y$1,1+7*($D237-1)-WEEKDAY(DATE($S$1,Y$1,8-$M237))),DATE($S$1,Y$1,1+7*($D237+1)-WEEKDAY(DATE($S$1,Y$1,8-$M237)))),DATE($S$1,Y$1,1+7*$D237)-WEEKDAY(DATE($S$1,Y$1,8-$M237))),"")</f>
        <v>45470</v>
      </c>
      <c r="Z237" s="30">
        <f>IFERROR(IF(COUNTIF('Holiday Dates'!$A:$A,DATE($S$1,Z$1,1+7*$D237)-WEEKDAY(DATE($S$1,Z$1,8-$M237)))&gt;=1,IF($D237&gt;=3,DATE($S$1,Z$1,1+7*($D237-1)-WEEKDAY(DATE($S$1,Z$1,8-$M237))),DATE($S$1,Z$1,1+7*($D237+1)-WEEKDAY(DATE($S$1,Z$1,8-$M237)))),DATE($S$1,Z$1,1+7*$D237)-WEEKDAY(DATE($S$1,Z$1,8-$M237))),"")</f>
        <v>45498</v>
      </c>
    </row>
    <row r="238" spans="1:26" ht="15" customHeight="1" x14ac:dyDescent="0.25">
      <c r="A238" s="3">
        <v>770235</v>
      </c>
      <c r="B238" s="1" t="s">
        <v>1549</v>
      </c>
      <c r="C238" s="1" t="str">
        <f>VLOOKUP($A238,[1]Sheet_One!$B:$W,7,FALSE)</f>
        <v>NEW HAVEN</v>
      </c>
      <c r="D238" s="10">
        <f>IFERROR(VLOOKUP(A238,[2]Sheet1!$A:$AA,27,FALSE),"")</f>
        <v>3</v>
      </c>
      <c r="E238" s="1"/>
      <c r="F238" s="3" t="str">
        <f>VLOOKUP($A238,[1]Sheet_One!$B:$W,6,FALSE)</f>
        <v>300 Mansfield Street</v>
      </c>
      <c r="G238" s="3" t="str">
        <f>VLOOKUP($A238,[1]Sheet_One!$B:$W,7,FALSE)</f>
        <v>NEW HAVEN</v>
      </c>
      <c r="H238" s="3" t="str">
        <f>VLOOKUP($A238,[1]Sheet_One!$B:$W,8,FALSE)</f>
        <v>CT</v>
      </c>
      <c r="I238" s="3" t="str">
        <f>VLOOKUP($A238,[1]Sheet_One!$B:$W,9,FALSE)</f>
        <v>06511</v>
      </c>
      <c r="J238" s="47">
        <f>IFERROR(VLOOKUP(A238,'[3]KPI Trend by Chain - 171 or 173'!$A:$E,5,FALSE),VLOOKUP(A238,'[4]KPI Trend by Chain - 171 '!$A:$E,5,FALSE))</f>
        <v>57.428571428571402</v>
      </c>
      <c r="K238" s="4" t="str">
        <f>IFERROR(VLOOKUP(A238,'Location Substitution table'!B:D,3,FALSE),"")</f>
        <v/>
      </c>
      <c r="L238" s="9" t="str">
        <f>IFERROR(VLOOKUP($A238,[1]Sheet_One!$B:$W,5,FALSE),"")</f>
        <v>R</v>
      </c>
      <c r="M238" s="9">
        <f>IFERROR(MATCH(L238,{"U","M","T","W","R","F","S"},0),"")</f>
        <v>5</v>
      </c>
      <c r="N238" s="26">
        <f>IFERROR(IF(COUNTIF('Holiday Dates'!$A:$A,DATE($M$1,N$1,1+7*$D238)-WEEKDAY(DATE($M$1,N$1,8-$M238)))&gt;=1,IF($D238&gt;=3,DATE($M$1,N$1,1+7*($D238-1)-WEEKDAY(DATE($M$1,N$1,8-$M238))),DATE($M$1,N$1,1+7*($D238+1)-WEEKDAY(DATE($M$1,N$1,8-$M238)))),DATE($M$1,N$1,1+7*$D238)-WEEKDAY(DATE($M$1,N$1,8-$M238))),"")</f>
        <v>45155</v>
      </c>
      <c r="O238" s="26">
        <f>IFERROR(IF(COUNTIF('Holiday Dates'!$A:$A,DATE($M$1,O$1,1+7*$D238)-WEEKDAY(DATE($M$1,O$1,8-$M238)))&gt;=1,IF($D238&gt;=3,DATE($M$1,O$1,1+7*($D238-1)-WEEKDAY(DATE($M$1,O$1,8-$M238))),DATE($M$1,O$1,1+7*($D238+1)-WEEKDAY(DATE($M$1,O$1,8-$M238)))),DATE($M$1,O$1,1+7*$D238)-WEEKDAY(DATE($M$1,O$1,8-$M238))),"")</f>
        <v>45190</v>
      </c>
      <c r="P238" s="26">
        <f>IFERROR(IF(COUNTIF('Holiday Dates'!$A:$A,DATE($M$1,P$1,1+7*$D238)-WEEKDAY(DATE($M$1,P$1,8-$M238)))&gt;=1,IF($D238&gt;=3,DATE($M$1,P$1,1+7*($D238-1)-WEEKDAY(DATE($M$1,P$1,8-$M238))),DATE($M$1,P$1,1+7*($D238+1)-WEEKDAY(DATE($M$1,P$1,8-$M238)))),DATE($M$1,P$1,1+7*$D238)-WEEKDAY(DATE($M$1,P$1,8-$M238))),"")</f>
        <v>45218</v>
      </c>
      <c r="Q238" s="26">
        <f>IFERROR(IF(COUNTIF('Holiday Dates'!$A:$A,DATE($M$1,Q$1,1+7*$D238)-WEEKDAY(DATE($M$1,Q$1,8-$M238)))&gt;=1,IF($D238&gt;=3,DATE($M$1,Q$1,1+7*($D238-1)-WEEKDAY(DATE($M$1,Q$1,8-$M238))),DATE($M$1,Q$1,1+7*($D238+1)-WEEKDAY(DATE($M$1,Q$1,8-$M238)))),DATE($M$1,Q$1,1+7*$D238)-WEEKDAY(DATE($M$1,Q$1,8-$M238))),"")</f>
        <v>45246</v>
      </c>
      <c r="R238" s="26">
        <f>IFERROR(IF(COUNTIF('Holiday Dates'!$A:$A,DATE($M$1,R$1,1+7*$D238)-WEEKDAY(DATE($M$1,R$1,8-$M238)))&gt;=1,IF($D238&gt;=3,DATE($M$1,R$1,1+7*($D238-1)-WEEKDAY(DATE($M$1,R$1,8-$M238))),DATE($M$1,R$1,1+7*($D238+1)-WEEKDAY(DATE($M$1,R$1,8-$M238)))),DATE($M$1,R$1,1+7*$D238)-WEEKDAY(DATE($M$1,R$1,8-$M238))),"")</f>
        <v>45281</v>
      </c>
      <c r="S238" s="28"/>
      <c r="T238" s="30">
        <f>IFERROR(IF(COUNTIF('Holiday Dates'!$A:$A,DATE($S$1,T$1,1+7*$D238)-WEEKDAY(DATE($S$1,T$1,8-$M238)))&gt;=1,IF($D238&gt;=3,DATE($S$1,T$1,1+7*($D238-1)-WEEKDAY(DATE($S$1,T$1,8-$M238))),DATE($S$1,T$1,1+7*($D238+1)-WEEKDAY(DATE($S$1,T$1,8-$M238)))),DATE($S$1,T$1,1+7*$D238)-WEEKDAY(DATE($S$1,T$1,8-$M238))),"")</f>
        <v>45309</v>
      </c>
      <c r="U238" s="30">
        <f>IFERROR(IF(COUNTIF('Holiday Dates'!$A:$A,DATE($S$1,U$1,1+7*$D238)-WEEKDAY(DATE($S$1,U$1,8-$M238)))&gt;=1,IF($D238&gt;=3,DATE($S$1,U$1,1+7*($D238-1)-WEEKDAY(DATE($S$1,U$1,8-$M238))),DATE($S$1,U$1,1+7*($D238+1)-WEEKDAY(DATE($S$1,U$1,8-$M238)))),DATE($S$1,U$1,1+7*$D238)-WEEKDAY(DATE($S$1,U$1,8-$M238))),"")</f>
        <v>45337</v>
      </c>
      <c r="V238" s="30">
        <f>IFERROR(IF(COUNTIF('Holiday Dates'!$A:$A,DATE($S$1,V$1,1+7*$D238)-WEEKDAY(DATE($S$1,V$1,8-$M238)))&gt;=1,IF($D238&gt;=3,DATE($S$1,V$1,1+7*($D238-1)-WEEKDAY(DATE($S$1,V$1,8-$M238))),DATE($S$1,V$1,1+7*($D238+1)-WEEKDAY(DATE($S$1,V$1,8-$M238)))),DATE($S$1,V$1,1+7*$D238)-WEEKDAY(DATE($S$1,V$1,8-$M238))),"")</f>
        <v>45372</v>
      </c>
      <c r="W238" s="30">
        <f>IFERROR(IF(COUNTIF('Holiday Dates'!$A:$A,DATE($S$1,W$1,1+7*$D238)-WEEKDAY(DATE($S$1,W$1,8-$M238)))&gt;=1,IF($D238&gt;=3,DATE($S$1,W$1,1+7*($D238-1)-WEEKDAY(DATE($S$1,W$1,8-$M238))),DATE($S$1,W$1,1+7*($D238+1)-WEEKDAY(DATE($S$1,W$1,8-$M238)))),DATE($S$1,W$1,1+7*$D238)-WEEKDAY(DATE($S$1,W$1,8-$M238))),"")</f>
        <v>45400</v>
      </c>
      <c r="X238" s="30">
        <f>IFERROR(IF(COUNTIF('Holiday Dates'!$A:$A,DATE($S$1,X$1,1+7*$D238)-WEEKDAY(DATE($S$1,X$1,8-$M238)))&gt;=1,IF($D238&gt;=3,DATE($S$1,X$1,1+7*($D238-1)-WEEKDAY(DATE($S$1,X$1,8-$M238))),DATE($S$1,X$1,1+7*($D238+1)-WEEKDAY(DATE($S$1,X$1,8-$M238)))),DATE($S$1,X$1,1+7*$D238)-WEEKDAY(DATE($S$1,X$1,8-$M238))),"")</f>
        <v>45428</v>
      </c>
      <c r="Y238" s="30">
        <f>IFERROR(IF(COUNTIF('Holiday Dates'!$A:$A,DATE($S$1,Y$1,1+7*$D238)-WEEKDAY(DATE($S$1,Y$1,8-$M238)))&gt;=1,IF($D238&gt;=3,DATE($S$1,Y$1,1+7*($D238-1)-WEEKDAY(DATE($S$1,Y$1,8-$M238))),DATE($S$1,Y$1,1+7*($D238+1)-WEEKDAY(DATE($S$1,Y$1,8-$M238)))),DATE($S$1,Y$1,1+7*$D238)-WEEKDAY(DATE($S$1,Y$1,8-$M238))),"")</f>
        <v>45463</v>
      </c>
      <c r="Z238" s="30">
        <f>IFERROR(IF(COUNTIF('Holiday Dates'!$A:$A,DATE($S$1,Z$1,1+7*$D238)-WEEKDAY(DATE($S$1,Z$1,8-$M238)))&gt;=1,IF($D238&gt;=3,DATE($S$1,Z$1,1+7*($D238-1)-WEEKDAY(DATE($S$1,Z$1,8-$M238))),DATE($S$1,Z$1,1+7*($D238+1)-WEEKDAY(DATE($S$1,Z$1,8-$M238)))),DATE($S$1,Z$1,1+7*$D238)-WEEKDAY(DATE($S$1,Z$1,8-$M238))),"")</f>
        <v>45491</v>
      </c>
    </row>
    <row r="239" spans="1:26" ht="15" customHeight="1" x14ac:dyDescent="0.25">
      <c r="A239" s="3">
        <v>770236</v>
      </c>
      <c r="B239" s="1" t="s">
        <v>1189</v>
      </c>
      <c r="C239" s="1" t="str">
        <f>VLOOKUP($A239,[1]Sheet_One!$B:$W,7,FALSE)</f>
        <v>NEW HAVEN</v>
      </c>
      <c r="D239" s="10">
        <f>IFERROR(VLOOKUP(A239,[2]Sheet1!$A:$AA,27,FALSE),"")</f>
        <v>2</v>
      </c>
      <c r="F239" s="3" t="str">
        <f>VLOOKUP($A239,[1]Sheet_One!$B:$W,6,FALSE)</f>
        <v>75 BARNES AVE</v>
      </c>
      <c r="G239" s="3" t="str">
        <f>VLOOKUP($A239,[1]Sheet_One!$B:$W,7,FALSE)</f>
        <v>NEW HAVEN</v>
      </c>
      <c r="H239" s="3" t="str">
        <f>VLOOKUP($A239,[1]Sheet_One!$B:$W,8,FALSE)</f>
        <v>CT</v>
      </c>
      <c r="I239" s="3" t="str">
        <f>VLOOKUP($A239,[1]Sheet_One!$B:$W,9,FALSE)</f>
        <v>06513</v>
      </c>
      <c r="J239" s="47">
        <f>IFERROR(VLOOKUP(A239,'[3]KPI Trend by Chain - 171 or 173'!$A:$E,5,FALSE),VLOOKUP(A239,'[4]KPI Trend by Chain - 171 '!$A:$E,5,FALSE))</f>
        <v>652.28571428571399</v>
      </c>
      <c r="K239" s="4" t="str">
        <f>IFERROR(VLOOKUP(A239,'Location Substitution table'!B:D,3,FALSE),"")</f>
        <v/>
      </c>
      <c r="L239" s="9" t="str">
        <f>IFERROR(VLOOKUP($A239,[1]Sheet_One!$B:$W,5,FALSE),"")</f>
        <v>R</v>
      </c>
      <c r="M239" s="9">
        <f>IFERROR(MATCH(L239,{"U","M","T","W","R","F","S"},0),"")</f>
        <v>5</v>
      </c>
      <c r="N239" s="26">
        <f>IFERROR(IF(COUNTIF('Holiday Dates'!$A:$A,DATE($M$1,N$1,1+7*$D239)-WEEKDAY(DATE($M$1,N$1,8-$M239)))&gt;=1,IF($D239&gt;=3,DATE($M$1,N$1,1+7*($D239-1)-WEEKDAY(DATE($M$1,N$1,8-$M239))),DATE($M$1,N$1,1+7*($D239+1)-WEEKDAY(DATE($M$1,N$1,8-$M239)))),DATE($M$1,N$1,1+7*$D239)-WEEKDAY(DATE($M$1,N$1,8-$M239))),"")</f>
        <v>45148</v>
      </c>
      <c r="O239" s="26">
        <f>IFERROR(IF(COUNTIF('Holiday Dates'!$A:$A,DATE($M$1,O$1,1+7*$D239)-WEEKDAY(DATE($M$1,O$1,8-$M239)))&gt;=1,IF($D239&gt;=3,DATE($M$1,O$1,1+7*($D239-1)-WEEKDAY(DATE($M$1,O$1,8-$M239))),DATE($M$1,O$1,1+7*($D239+1)-WEEKDAY(DATE($M$1,O$1,8-$M239)))),DATE($M$1,O$1,1+7*$D239)-WEEKDAY(DATE($M$1,O$1,8-$M239))),"")</f>
        <v>45183</v>
      </c>
      <c r="P239" s="26">
        <f>IFERROR(IF(COUNTIF('Holiday Dates'!$A:$A,DATE($M$1,P$1,1+7*$D239)-WEEKDAY(DATE($M$1,P$1,8-$M239)))&gt;=1,IF($D239&gt;=3,DATE($M$1,P$1,1+7*($D239-1)-WEEKDAY(DATE($M$1,P$1,8-$M239))),DATE($M$1,P$1,1+7*($D239+1)-WEEKDAY(DATE($M$1,P$1,8-$M239)))),DATE($M$1,P$1,1+7*$D239)-WEEKDAY(DATE($M$1,P$1,8-$M239))),"")</f>
        <v>45211</v>
      </c>
      <c r="Q239" s="26">
        <f>IFERROR(IF(COUNTIF('Holiday Dates'!$A:$A,DATE($M$1,Q$1,1+7*$D239)-WEEKDAY(DATE($M$1,Q$1,8-$M239)))&gt;=1,IF($D239&gt;=3,DATE($M$1,Q$1,1+7*($D239-1)-WEEKDAY(DATE($M$1,Q$1,8-$M239))),DATE($M$1,Q$1,1+7*($D239+1)-WEEKDAY(DATE($M$1,Q$1,8-$M239)))),DATE($M$1,Q$1,1+7*$D239)-WEEKDAY(DATE($M$1,Q$1,8-$M239))),"")</f>
        <v>45239</v>
      </c>
      <c r="R239" s="26">
        <f>IFERROR(IF(COUNTIF('Holiday Dates'!$A:$A,DATE($M$1,R$1,1+7*$D239)-WEEKDAY(DATE($M$1,R$1,8-$M239)))&gt;=1,IF($D239&gt;=3,DATE($M$1,R$1,1+7*($D239-1)-WEEKDAY(DATE($M$1,R$1,8-$M239))),DATE($M$1,R$1,1+7*($D239+1)-WEEKDAY(DATE($M$1,R$1,8-$M239)))),DATE($M$1,R$1,1+7*$D239)-WEEKDAY(DATE($M$1,R$1,8-$M239))),"")</f>
        <v>45274</v>
      </c>
      <c r="S239" s="28"/>
      <c r="T239" s="30">
        <f>IFERROR(IF(COUNTIF('Holiday Dates'!$A:$A,DATE($S$1,T$1,1+7*$D239)-WEEKDAY(DATE($S$1,T$1,8-$M239)))&gt;=1,IF($D239&gt;=3,DATE($S$1,T$1,1+7*($D239-1)-WEEKDAY(DATE($S$1,T$1,8-$M239))),DATE($S$1,T$1,1+7*($D239+1)-WEEKDAY(DATE($S$1,T$1,8-$M239)))),DATE($S$1,T$1,1+7*$D239)-WEEKDAY(DATE($S$1,T$1,8-$M239))),"")</f>
        <v>45302</v>
      </c>
      <c r="U239" s="30">
        <f>IFERROR(IF(COUNTIF('Holiday Dates'!$A:$A,DATE($S$1,U$1,1+7*$D239)-WEEKDAY(DATE($S$1,U$1,8-$M239)))&gt;=1,IF($D239&gt;=3,DATE($S$1,U$1,1+7*($D239-1)-WEEKDAY(DATE($S$1,U$1,8-$M239))),DATE($S$1,U$1,1+7*($D239+1)-WEEKDAY(DATE($S$1,U$1,8-$M239)))),DATE($S$1,U$1,1+7*$D239)-WEEKDAY(DATE($S$1,U$1,8-$M239))),"")</f>
        <v>45330</v>
      </c>
      <c r="V239" s="30">
        <f>IFERROR(IF(COUNTIF('Holiday Dates'!$A:$A,DATE($S$1,V$1,1+7*$D239)-WEEKDAY(DATE($S$1,V$1,8-$M239)))&gt;=1,IF($D239&gt;=3,DATE($S$1,V$1,1+7*($D239-1)-WEEKDAY(DATE($S$1,V$1,8-$M239))),DATE($S$1,V$1,1+7*($D239+1)-WEEKDAY(DATE($S$1,V$1,8-$M239)))),DATE($S$1,V$1,1+7*$D239)-WEEKDAY(DATE($S$1,V$1,8-$M239))),"")</f>
        <v>45365</v>
      </c>
      <c r="W239" s="30">
        <f>IFERROR(IF(COUNTIF('Holiday Dates'!$A:$A,DATE($S$1,W$1,1+7*$D239)-WEEKDAY(DATE($S$1,W$1,8-$M239)))&gt;=1,IF($D239&gt;=3,DATE($S$1,W$1,1+7*($D239-1)-WEEKDAY(DATE($S$1,W$1,8-$M239))),DATE($S$1,W$1,1+7*($D239+1)-WEEKDAY(DATE($S$1,W$1,8-$M239)))),DATE($S$1,W$1,1+7*$D239)-WEEKDAY(DATE($S$1,W$1,8-$M239))),"")</f>
        <v>45400</v>
      </c>
      <c r="X239" s="30">
        <f>IFERROR(IF(COUNTIF('Holiday Dates'!$A:$A,DATE($S$1,X$1,1+7*$D239)-WEEKDAY(DATE($S$1,X$1,8-$M239)))&gt;=1,IF($D239&gt;=3,DATE($S$1,X$1,1+7*($D239-1)-WEEKDAY(DATE($S$1,X$1,8-$M239))),DATE($S$1,X$1,1+7*($D239+1)-WEEKDAY(DATE($S$1,X$1,8-$M239)))),DATE($S$1,X$1,1+7*$D239)-WEEKDAY(DATE($S$1,X$1,8-$M239))),"")</f>
        <v>45421</v>
      </c>
      <c r="Y239" s="30">
        <f>IFERROR(IF(COUNTIF('Holiday Dates'!$A:$A,DATE($S$1,Y$1,1+7*$D239)-WEEKDAY(DATE($S$1,Y$1,8-$M239)))&gt;=1,IF($D239&gt;=3,DATE($S$1,Y$1,1+7*($D239-1)-WEEKDAY(DATE($S$1,Y$1,8-$M239))),DATE($S$1,Y$1,1+7*($D239+1)-WEEKDAY(DATE($S$1,Y$1,8-$M239)))),DATE($S$1,Y$1,1+7*$D239)-WEEKDAY(DATE($S$1,Y$1,8-$M239))),"")</f>
        <v>45456</v>
      </c>
      <c r="Z239" s="30">
        <f>IFERROR(IF(COUNTIF('Holiday Dates'!$A:$A,DATE($S$1,Z$1,1+7*$D239)-WEEKDAY(DATE($S$1,Z$1,8-$M239)))&gt;=1,IF($D239&gt;=3,DATE($S$1,Z$1,1+7*($D239-1)-WEEKDAY(DATE($S$1,Z$1,8-$M239))),DATE($S$1,Z$1,1+7*($D239+1)-WEEKDAY(DATE($S$1,Z$1,8-$M239)))),DATE($S$1,Z$1,1+7*$D239)-WEEKDAY(DATE($S$1,Z$1,8-$M239))),"")</f>
        <v>45484</v>
      </c>
    </row>
    <row r="240" spans="1:26" ht="15" customHeight="1" x14ac:dyDescent="0.25">
      <c r="A240" s="3">
        <v>770237</v>
      </c>
      <c r="B240" s="1" t="s">
        <v>1687</v>
      </c>
      <c r="C240" s="1" t="str">
        <f>VLOOKUP($A240,[1]Sheet_One!$B:$W,7,FALSE)</f>
        <v>NEW HAVEN</v>
      </c>
      <c r="D240" s="10">
        <f>IFERROR(VLOOKUP(A240,[2]Sheet1!$A:$AA,27,FALSE),"")</f>
        <v>1</v>
      </c>
      <c r="E240" s="1"/>
      <c r="F240" s="3" t="str">
        <f>VLOOKUP($A240,[1]Sheet_One!$B:$W,6,FALSE)</f>
        <v>580 DIXWELL AVE</v>
      </c>
      <c r="G240" s="3" t="str">
        <f>VLOOKUP($A240,[1]Sheet_One!$B:$W,7,FALSE)</f>
        <v>NEW HAVEN</v>
      </c>
      <c r="H240" s="3" t="str">
        <f>VLOOKUP($A240,[1]Sheet_One!$B:$W,8,FALSE)</f>
        <v>CT</v>
      </c>
      <c r="I240" s="3" t="str">
        <f>VLOOKUP($A240,[1]Sheet_One!$B:$W,9,FALSE)</f>
        <v>06511</v>
      </c>
      <c r="J240" s="47">
        <f>IFERROR(VLOOKUP(A240,'[3]KPI Trend by Chain - 171 or 173'!$A:$E,5,FALSE),VLOOKUP(A240,'[4]KPI Trend by Chain - 171 '!$A:$E,5,FALSE))</f>
        <v>77</v>
      </c>
      <c r="K240" s="4" t="str">
        <f>IFERROR(VLOOKUP(A240,'Location Substitution table'!B:D,3,FALSE),"")</f>
        <v/>
      </c>
      <c r="L240" s="9" t="str">
        <f>IFERROR(VLOOKUP($A240,[1]Sheet_One!$B:$W,5,FALSE),"")</f>
        <v>R</v>
      </c>
      <c r="M240" s="9">
        <f>IFERROR(MATCH(L240,{"U","M","T","W","R","F","S"},0),"")</f>
        <v>5</v>
      </c>
      <c r="N240" s="26">
        <f>IFERROR(IF(COUNTIF('Holiday Dates'!$A:$A,DATE($M$1,N$1,1+7*$D240)-WEEKDAY(DATE($M$1,N$1,8-$M240)))&gt;=1,IF($D240&gt;=3,DATE($M$1,N$1,1+7*($D240-1)-WEEKDAY(DATE($M$1,N$1,8-$M240))),DATE($M$1,N$1,1+7*($D240+1)-WEEKDAY(DATE($M$1,N$1,8-$M240)))),DATE($M$1,N$1,1+7*$D240)-WEEKDAY(DATE($M$1,N$1,8-$M240))),"")</f>
        <v>45141</v>
      </c>
      <c r="O240" s="26">
        <f>IFERROR(IF(COUNTIF('Holiday Dates'!$A:$A,DATE($M$1,O$1,1+7*$D240)-WEEKDAY(DATE($M$1,O$1,8-$M240)))&gt;=1,IF($D240&gt;=3,DATE($M$1,O$1,1+7*($D240-1)-WEEKDAY(DATE($M$1,O$1,8-$M240))),DATE($M$1,O$1,1+7*($D240+1)-WEEKDAY(DATE($M$1,O$1,8-$M240)))),DATE($M$1,O$1,1+7*$D240)-WEEKDAY(DATE($M$1,O$1,8-$M240))),"")</f>
        <v>45176</v>
      </c>
      <c r="P240" s="26">
        <f>IFERROR(IF(COUNTIF('Holiday Dates'!$A:$A,DATE($M$1,P$1,1+7*$D240)-WEEKDAY(DATE($M$1,P$1,8-$M240)))&gt;=1,IF($D240&gt;=3,DATE($M$1,P$1,1+7*($D240-1)-WEEKDAY(DATE($M$1,P$1,8-$M240))),DATE($M$1,P$1,1+7*($D240+1)-WEEKDAY(DATE($M$1,P$1,8-$M240)))),DATE($M$1,P$1,1+7*$D240)-WEEKDAY(DATE($M$1,P$1,8-$M240))),"")</f>
        <v>45204</v>
      </c>
      <c r="Q240" s="26">
        <f>IFERROR(IF(COUNTIF('Holiday Dates'!$A:$A,DATE($M$1,Q$1,1+7*$D240)-WEEKDAY(DATE($M$1,Q$1,8-$M240)))&gt;=1,IF($D240&gt;=3,DATE($M$1,Q$1,1+7*($D240-1)-WEEKDAY(DATE($M$1,Q$1,8-$M240))),DATE($M$1,Q$1,1+7*($D240+1)-WEEKDAY(DATE($M$1,Q$1,8-$M240)))),DATE($M$1,Q$1,1+7*$D240)-WEEKDAY(DATE($M$1,Q$1,8-$M240))),"")</f>
        <v>45232</v>
      </c>
      <c r="R240" s="26">
        <f>IFERROR(IF(COUNTIF('Holiday Dates'!$A:$A,DATE($M$1,R$1,1+7*$D240)-WEEKDAY(DATE($M$1,R$1,8-$M240)))&gt;=1,IF($D240&gt;=3,DATE($M$1,R$1,1+7*($D240-1)-WEEKDAY(DATE($M$1,R$1,8-$M240))),DATE($M$1,R$1,1+7*($D240+1)-WEEKDAY(DATE($M$1,R$1,8-$M240)))),DATE($M$1,R$1,1+7*$D240)-WEEKDAY(DATE($M$1,R$1,8-$M240))),"")</f>
        <v>45267</v>
      </c>
      <c r="S240" s="28"/>
      <c r="T240" s="30">
        <f>IFERROR(IF(COUNTIF('Holiday Dates'!$A:$A,DATE($S$1,T$1,1+7*$D240)-WEEKDAY(DATE($S$1,T$1,8-$M240)))&gt;=1,IF($D240&gt;=3,DATE($S$1,T$1,1+7*($D240-1)-WEEKDAY(DATE($S$1,T$1,8-$M240))),DATE($S$1,T$1,1+7*($D240+1)-WEEKDAY(DATE($S$1,T$1,8-$M240)))),DATE($S$1,T$1,1+7*$D240)-WEEKDAY(DATE($S$1,T$1,8-$M240))),"")</f>
        <v>45295</v>
      </c>
      <c r="U240" s="30">
        <f>IFERROR(IF(COUNTIF('Holiday Dates'!$A:$A,DATE($S$1,U$1,1+7*$D240)-WEEKDAY(DATE($S$1,U$1,8-$M240)))&gt;=1,IF($D240&gt;=3,DATE($S$1,U$1,1+7*($D240-1)-WEEKDAY(DATE($S$1,U$1,8-$M240))),DATE($S$1,U$1,1+7*($D240+1)-WEEKDAY(DATE($S$1,U$1,8-$M240)))),DATE($S$1,U$1,1+7*$D240)-WEEKDAY(DATE($S$1,U$1,8-$M240))),"")</f>
        <v>45323</v>
      </c>
      <c r="V240" s="30">
        <f>IFERROR(IF(COUNTIF('Holiday Dates'!$A:$A,DATE($S$1,V$1,1+7*$D240)-WEEKDAY(DATE($S$1,V$1,8-$M240)))&gt;=1,IF($D240&gt;=3,DATE($S$1,V$1,1+7*($D240-1)-WEEKDAY(DATE($S$1,V$1,8-$M240))),DATE($S$1,V$1,1+7*($D240+1)-WEEKDAY(DATE($S$1,V$1,8-$M240)))),DATE($S$1,V$1,1+7*$D240)-WEEKDAY(DATE($S$1,V$1,8-$M240))),"")</f>
        <v>45358</v>
      </c>
      <c r="W240" s="30">
        <f>IFERROR(IF(COUNTIF('Holiday Dates'!$A:$A,DATE($S$1,W$1,1+7*$D240)-WEEKDAY(DATE($S$1,W$1,8-$M240)))&gt;=1,IF($D240&gt;=3,DATE($S$1,W$1,1+7*($D240-1)-WEEKDAY(DATE($S$1,W$1,8-$M240))),DATE($S$1,W$1,1+7*($D240+1)-WEEKDAY(DATE($S$1,W$1,8-$M240)))),DATE($S$1,W$1,1+7*$D240)-WEEKDAY(DATE($S$1,W$1,8-$M240))),"")</f>
        <v>45386</v>
      </c>
      <c r="X240" s="30">
        <f>IFERROR(IF(COUNTIF('Holiday Dates'!$A:$A,DATE($S$1,X$1,1+7*$D240)-WEEKDAY(DATE($S$1,X$1,8-$M240)))&gt;=1,IF($D240&gt;=3,DATE($S$1,X$1,1+7*($D240-1)-WEEKDAY(DATE($S$1,X$1,8-$M240))),DATE($S$1,X$1,1+7*($D240+1)-WEEKDAY(DATE($S$1,X$1,8-$M240)))),DATE($S$1,X$1,1+7*$D240)-WEEKDAY(DATE($S$1,X$1,8-$M240))),"")</f>
        <v>45414</v>
      </c>
      <c r="Y240" s="30">
        <f>IFERROR(IF(COUNTIF('Holiday Dates'!$A:$A,DATE($S$1,Y$1,1+7*$D240)-WEEKDAY(DATE($S$1,Y$1,8-$M240)))&gt;=1,IF($D240&gt;=3,DATE($S$1,Y$1,1+7*($D240-1)-WEEKDAY(DATE($S$1,Y$1,8-$M240))),DATE($S$1,Y$1,1+7*($D240+1)-WEEKDAY(DATE($S$1,Y$1,8-$M240)))),DATE($S$1,Y$1,1+7*$D240)-WEEKDAY(DATE($S$1,Y$1,8-$M240))),"")</f>
        <v>45449</v>
      </c>
      <c r="Z240" s="30">
        <f>IFERROR(IF(COUNTIF('Holiday Dates'!$A:$A,DATE($S$1,Z$1,1+7*$D240)-WEEKDAY(DATE($S$1,Z$1,8-$M240)))&gt;=1,IF($D240&gt;=3,DATE($S$1,Z$1,1+7*($D240-1)-WEEKDAY(DATE($S$1,Z$1,8-$M240))),DATE($S$1,Z$1,1+7*($D240+1)-WEEKDAY(DATE($S$1,Z$1,8-$M240)))),DATE($S$1,Z$1,1+7*$D240)-WEEKDAY(DATE($S$1,Z$1,8-$M240))),"")</f>
        <v>45477</v>
      </c>
    </row>
    <row r="241" spans="1:26" ht="15" customHeight="1" x14ac:dyDescent="0.25">
      <c r="A241" s="3">
        <v>770238</v>
      </c>
      <c r="B241" s="1" t="s">
        <v>949</v>
      </c>
      <c r="C241" s="1" t="str">
        <f>VLOOKUP($A241,[1]Sheet_One!$B:$W,7,FALSE)</f>
        <v>NEW LONDON</v>
      </c>
      <c r="D241" s="10">
        <f>IFERROR(VLOOKUP(A241,[2]Sheet1!$A:$AA,27,FALSE),"")</f>
        <v>1</v>
      </c>
      <c r="E241" s="1"/>
      <c r="F241" s="3" t="str">
        <f>VLOOKUP($A241,[1]Sheet_One!$B:$W,6,FALSE)</f>
        <v>36 WALLER CT</v>
      </c>
      <c r="G241" s="3" t="str">
        <f>VLOOKUP($A241,[1]Sheet_One!$B:$W,7,FALSE)</f>
        <v>NEW LONDON</v>
      </c>
      <c r="H241" s="3" t="str">
        <f>VLOOKUP($A241,[1]Sheet_One!$B:$W,8,FALSE)</f>
        <v>CT</v>
      </c>
      <c r="I241" s="3" t="str">
        <f>VLOOKUP($A241,[1]Sheet_One!$B:$W,9,FALSE)</f>
        <v>06320</v>
      </c>
      <c r="J241" s="47">
        <f>IFERROR(VLOOKUP(A241,'[3]KPI Trend by Chain - 171 or 173'!$A:$E,5,FALSE),VLOOKUP(A241,'[4]KPI Trend by Chain - 171 '!$A:$E,5,FALSE))</f>
        <v>35</v>
      </c>
      <c r="K241" s="4" t="str">
        <f>IFERROR(VLOOKUP(A241,'Location Substitution table'!B:D,3,FALSE),"")</f>
        <v/>
      </c>
      <c r="L241" s="9" t="str">
        <f>IFERROR(VLOOKUP($A241,[1]Sheet_One!$B:$W,5,FALSE),"")</f>
        <v>T</v>
      </c>
      <c r="M241" s="9">
        <f>IFERROR(MATCH(L241,{"U","M","T","W","R","F","S"},0),"")</f>
        <v>3</v>
      </c>
      <c r="N241" s="26">
        <f>IFERROR(IF(COUNTIF('Holiday Dates'!$A:$A,DATE($M$1,N$1,1+7*$D241)-WEEKDAY(DATE($M$1,N$1,8-$M241)))&gt;=1,IF($D241&gt;=3,DATE($M$1,N$1,1+7*($D241-1)-WEEKDAY(DATE($M$1,N$1,8-$M241))),DATE($M$1,N$1,1+7*($D241+1)-WEEKDAY(DATE($M$1,N$1,8-$M241)))),DATE($M$1,N$1,1+7*$D241)-WEEKDAY(DATE($M$1,N$1,8-$M241))),"")</f>
        <v>45139</v>
      </c>
      <c r="O241" s="26">
        <f>IFERROR(IF(COUNTIF('Holiday Dates'!$A:$A,DATE($M$1,O$1,1+7*$D241)-WEEKDAY(DATE($M$1,O$1,8-$M241)))&gt;=1,IF($D241&gt;=3,DATE($M$1,O$1,1+7*($D241-1)-WEEKDAY(DATE($M$1,O$1,8-$M241))),DATE($M$1,O$1,1+7*($D241+1)-WEEKDAY(DATE($M$1,O$1,8-$M241)))),DATE($M$1,O$1,1+7*$D241)-WEEKDAY(DATE($M$1,O$1,8-$M241))),"")</f>
        <v>45174</v>
      </c>
      <c r="P241" s="26">
        <f>IFERROR(IF(COUNTIF('Holiday Dates'!$A:$A,DATE($M$1,P$1,1+7*$D241)-WEEKDAY(DATE($M$1,P$1,8-$M241)))&gt;=1,IF($D241&gt;=3,DATE($M$1,P$1,1+7*($D241-1)-WEEKDAY(DATE($M$1,P$1,8-$M241))),DATE($M$1,P$1,1+7*($D241+1)-WEEKDAY(DATE($M$1,P$1,8-$M241)))),DATE($M$1,P$1,1+7*$D241)-WEEKDAY(DATE($M$1,P$1,8-$M241))),"")</f>
        <v>45202</v>
      </c>
      <c r="Q241" s="26">
        <f>IFERROR(IF(COUNTIF('Holiday Dates'!$A:$A,DATE($M$1,Q$1,1+7*$D241)-WEEKDAY(DATE($M$1,Q$1,8-$M241)))&gt;=1,IF($D241&gt;=3,DATE($M$1,Q$1,1+7*($D241-1)-WEEKDAY(DATE($M$1,Q$1,8-$M241))),DATE($M$1,Q$1,1+7*($D241+1)-WEEKDAY(DATE($M$1,Q$1,8-$M241)))),DATE($M$1,Q$1,1+7*$D241)-WEEKDAY(DATE($M$1,Q$1,8-$M241))),"")</f>
        <v>45244</v>
      </c>
      <c r="R241" s="26">
        <f>IFERROR(IF(COUNTIF('Holiday Dates'!$A:$A,DATE($M$1,R$1,1+7*$D241)-WEEKDAY(DATE($M$1,R$1,8-$M241)))&gt;=1,IF($D241&gt;=3,DATE($M$1,R$1,1+7*($D241-1)-WEEKDAY(DATE($M$1,R$1,8-$M241))),DATE($M$1,R$1,1+7*($D241+1)-WEEKDAY(DATE($M$1,R$1,8-$M241)))),DATE($M$1,R$1,1+7*$D241)-WEEKDAY(DATE($M$1,R$1,8-$M241))),"")</f>
        <v>45265</v>
      </c>
      <c r="S241" s="28"/>
      <c r="T241" s="30">
        <f>IFERROR(IF(COUNTIF('Holiday Dates'!$A:$A,DATE($S$1,T$1,1+7*$D241)-WEEKDAY(DATE($S$1,T$1,8-$M241)))&gt;=1,IF($D241&gt;=3,DATE($S$1,T$1,1+7*($D241-1)-WEEKDAY(DATE($S$1,T$1,8-$M241))),DATE($S$1,T$1,1+7*($D241+1)-WEEKDAY(DATE($S$1,T$1,8-$M241)))),DATE($S$1,T$1,1+7*$D241)-WEEKDAY(DATE($S$1,T$1,8-$M241))),"")</f>
        <v>45293</v>
      </c>
      <c r="U241" s="30">
        <f>IFERROR(IF(COUNTIF('Holiday Dates'!$A:$A,DATE($S$1,U$1,1+7*$D241)-WEEKDAY(DATE($S$1,U$1,8-$M241)))&gt;=1,IF($D241&gt;=3,DATE($S$1,U$1,1+7*($D241-1)-WEEKDAY(DATE($S$1,U$1,8-$M241))),DATE($S$1,U$1,1+7*($D241+1)-WEEKDAY(DATE($S$1,U$1,8-$M241)))),DATE($S$1,U$1,1+7*$D241)-WEEKDAY(DATE($S$1,U$1,8-$M241))),"")</f>
        <v>45328</v>
      </c>
      <c r="V241" s="30">
        <f>IFERROR(IF(COUNTIF('Holiday Dates'!$A:$A,DATE($S$1,V$1,1+7*$D241)-WEEKDAY(DATE($S$1,V$1,8-$M241)))&gt;=1,IF($D241&gt;=3,DATE($S$1,V$1,1+7*($D241-1)-WEEKDAY(DATE($S$1,V$1,8-$M241))),DATE($S$1,V$1,1+7*($D241+1)-WEEKDAY(DATE($S$1,V$1,8-$M241)))),DATE($S$1,V$1,1+7*$D241)-WEEKDAY(DATE($S$1,V$1,8-$M241))),"")</f>
        <v>45356</v>
      </c>
      <c r="W241" s="30">
        <f>IFERROR(IF(COUNTIF('Holiday Dates'!$A:$A,DATE($S$1,W$1,1+7*$D241)-WEEKDAY(DATE($S$1,W$1,8-$M241)))&gt;=1,IF($D241&gt;=3,DATE($S$1,W$1,1+7*($D241-1)-WEEKDAY(DATE($S$1,W$1,8-$M241))),DATE($S$1,W$1,1+7*($D241+1)-WEEKDAY(DATE($S$1,W$1,8-$M241)))),DATE($S$1,W$1,1+7*$D241)-WEEKDAY(DATE($S$1,W$1,8-$M241))),"")</f>
        <v>45384</v>
      </c>
      <c r="X241" s="30">
        <f>IFERROR(IF(COUNTIF('Holiday Dates'!$A:$A,DATE($S$1,X$1,1+7*$D241)-WEEKDAY(DATE($S$1,X$1,8-$M241)))&gt;=1,IF($D241&gt;=3,DATE($S$1,X$1,1+7*($D241-1)-WEEKDAY(DATE($S$1,X$1,8-$M241))),DATE($S$1,X$1,1+7*($D241+1)-WEEKDAY(DATE($S$1,X$1,8-$M241)))),DATE($S$1,X$1,1+7*$D241)-WEEKDAY(DATE($S$1,X$1,8-$M241))),"")</f>
        <v>45419</v>
      </c>
      <c r="Y241" s="30">
        <f>IFERROR(IF(COUNTIF('Holiday Dates'!$A:$A,DATE($S$1,Y$1,1+7*$D241)-WEEKDAY(DATE($S$1,Y$1,8-$M241)))&gt;=1,IF($D241&gt;=3,DATE($S$1,Y$1,1+7*($D241-1)-WEEKDAY(DATE($S$1,Y$1,8-$M241))),DATE($S$1,Y$1,1+7*($D241+1)-WEEKDAY(DATE($S$1,Y$1,8-$M241)))),DATE($S$1,Y$1,1+7*$D241)-WEEKDAY(DATE($S$1,Y$1,8-$M241))),"")</f>
        <v>45447</v>
      </c>
      <c r="Z241" s="30">
        <f>IFERROR(IF(COUNTIF('Holiday Dates'!$A:$A,DATE($S$1,Z$1,1+7*$D241)-WEEKDAY(DATE($S$1,Z$1,8-$M241)))&gt;=1,IF($D241&gt;=3,DATE($S$1,Z$1,1+7*($D241-1)-WEEKDAY(DATE($S$1,Z$1,8-$M241))),DATE($S$1,Z$1,1+7*($D241+1)-WEEKDAY(DATE($S$1,Z$1,8-$M241)))),DATE($S$1,Z$1,1+7*$D241)-WEEKDAY(DATE($S$1,Z$1,8-$M241))),"")</f>
        <v>45475</v>
      </c>
    </row>
    <row r="242" spans="1:26" ht="15" customHeight="1" x14ac:dyDescent="0.25">
      <c r="A242" s="3">
        <v>770239</v>
      </c>
      <c r="B242" s="1" t="s">
        <v>751</v>
      </c>
      <c r="C242" s="1" t="str">
        <f>VLOOKUP($A242,[1]Sheet_One!$B:$W,7,FALSE)</f>
        <v>NEW LONDON</v>
      </c>
      <c r="D242" s="10">
        <f>IFERROR(VLOOKUP(A242,[2]Sheet1!$A:$AA,27,FALSE),"")</f>
        <v>4</v>
      </c>
      <c r="E242" s="1"/>
      <c r="F242" s="3" t="str">
        <f>VLOOKUP($A242,[1]Sheet_One!$B:$W,6,FALSE)</f>
        <v>50 MERCER ST</v>
      </c>
      <c r="G242" s="3" t="str">
        <f>VLOOKUP($A242,[1]Sheet_One!$B:$W,7,FALSE)</f>
        <v>NEW LONDON</v>
      </c>
      <c r="H242" s="3" t="str">
        <f>VLOOKUP($A242,[1]Sheet_One!$B:$W,8,FALSE)</f>
        <v>CT</v>
      </c>
      <c r="I242" s="3" t="str">
        <f>VLOOKUP($A242,[1]Sheet_One!$B:$W,9,FALSE)</f>
        <v>06320</v>
      </c>
      <c r="J242" s="47">
        <f>IFERROR(VLOOKUP(A242,'[3]KPI Trend by Chain - 171 or 173'!$A:$E,5,FALSE),VLOOKUP(A242,'[4]KPI Trend by Chain - 171 '!$A:$E,5,FALSE))</f>
        <v>33</v>
      </c>
      <c r="K242" s="4">
        <f>IFERROR(VLOOKUP(A242,'Location Substitution table'!B:D,3,FALSE),"")</f>
        <v>261203</v>
      </c>
      <c r="L242" s="9" t="str">
        <f>IFERROR(VLOOKUP($A242,[1]Sheet_One!$B:$W,5,FALSE),"")</f>
        <v>W</v>
      </c>
      <c r="M242" s="9">
        <f>IFERROR(MATCH(L242,{"U","M","T","W","R","F","S"},0),"")</f>
        <v>4</v>
      </c>
      <c r="N242" s="26">
        <f>IFERROR(IF(COUNTIF('Holiday Dates'!$A:$A,DATE($M$1,N$1,1+7*$D242)-WEEKDAY(DATE($M$1,N$1,8-$M242)))&gt;=1,IF($D242&gt;=3,DATE($M$1,N$1,1+7*($D242-1)-WEEKDAY(DATE($M$1,N$1,8-$M242))),DATE($M$1,N$1,1+7*($D242+1)-WEEKDAY(DATE($M$1,N$1,8-$M242)))),DATE($M$1,N$1,1+7*$D242)-WEEKDAY(DATE($M$1,N$1,8-$M242))),"")</f>
        <v>45161</v>
      </c>
      <c r="O242" s="26">
        <f>IFERROR(IF(COUNTIF('Holiday Dates'!$A:$A,DATE($M$1,O$1,1+7*$D242)-WEEKDAY(DATE($M$1,O$1,8-$M242)))&gt;=1,IF($D242&gt;=3,DATE($M$1,O$1,1+7*($D242-1)-WEEKDAY(DATE($M$1,O$1,8-$M242))),DATE($M$1,O$1,1+7*($D242+1)-WEEKDAY(DATE($M$1,O$1,8-$M242)))),DATE($M$1,O$1,1+7*$D242)-WEEKDAY(DATE($M$1,O$1,8-$M242))),"")</f>
        <v>45196</v>
      </c>
      <c r="P242" s="26">
        <f>IFERROR(IF(COUNTIF('Holiday Dates'!$A:$A,DATE($M$1,P$1,1+7*$D242)-WEEKDAY(DATE($M$1,P$1,8-$M242)))&gt;=1,IF($D242&gt;=3,DATE($M$1,P$1,1+7*($D242-1)-WEEKDAY(DATE($M$1,P$1,8-$M242))),DATE($M$1,P$1,1+7*($D242+1)-WEEKDAY(DATE($M$1,P$1,8-$M242)))),DATE($M$1,P$1,1+7*$D242)-WEEKDAY(DATE($M$1,P$1,8-$M242))),"")</f>
        <v>45224</v>
      </c>
      <c r="Q242" s="26">
        <f>IFERROR(IF(COUNTIF('Holiday Dates'!$A:$A,DATE($M$1,Q$1,1+7*$D242)-WEEKDAY(DATE($M$1,Q$1,8-$M242)))&gt;=1,IF($D242&gt;=3,DATE($M$1,Q$1,1+7*($D242-1)-WEEKDAY(DATE($M$1,Q$1,8-$M242))),DATE($M$1,Q$1,1+7*($D242+1)-WEEKDAY(DATE($M$1,Q$1,8-$M242)))),DATE($M$1,Q$1,1+7*$D242)-WEEKDAY(DATE($M$1,Q$1,8-$M242))),"")</f>
        <v>45245</v>
      </c>
      <c r="R242" s="26">
        <f>IFERROR(IF(COUNTIF('Holiday Dates'!$A:$A,DATE($M$1,R$1,1+7*$D242)-WEEKDAY(DATE($M$1,R$1,8-$M242)))&gt;=1,IF($D242&gt;=3,DATE($M$1,R$1,1+7*($D242-1)-WEEKDAY(DATE($M$1,R$1,8-$M242))),DATE($M$1,R$1,1+7*($D242+1)-WEEKDAY(DATE($M$1,R$1,8-$M242)))),DATE($M$1,R$1,1+7*$D242)-WEEKDAY(DATE($M$1,R$1,8-$M242))),"")</f>
        <v>45280</v>
      </c>
      <c r="S242" s="28"/>
      <c r="T242" s="30">
        <f>IFERROR(IF(COUNTIF('Holiday Dates'!$A:$A,DATE($S$1,T$1,1+7*$D242)-WEEKDAY(DATE($S$1,T$1,8-$M242)))&gt;=1,IF($D242&gt;=3,DATE($S$1,T$1,1+7*($D242-1)-WEEKDAY(DATE($S$1,T$1,8-$M242))),DATE($S$1,T$1,1+7*($D242+1)-WEEKDAY(DATE($S$1,T$1,8-$M242)))),DATE($S$1,T$1,1+7*$D242)-WEEKDAY(DATE($S$1,T$1,8-$M242))),"")</f>
        <v>45315</v>
      </c>
      <c r="U242" s="30">
        <f>IFERROR(IF(COUNTIF('Holiday Dates'!$A:$A,DATE($S$1,U$1,1+7*$D242)-WEEKDAY(DATE($S$1,U$1,8-$M242)))&gt;=1,IF($D242&gt;=3,DATE($S$1,U$1,1+7*($D242-1)-WEEKDAY(DATE($S$1,U$1,8-$M242))),DATE($S$1,U$1,1+7*($D242+1)-WEEKDAY(DATE($S$1,U$1,8-$M242)))),DATE($S$1,U$1,1+7*$D242)-WEEKDAY(DATE($S$1,U$1,8-$M242))),"")</f>
        <v>45350</v>
      </c>
      <c r="V242" s="30">
        <f>IFERROR(IF(COUNTIF('Holiday Dates'!$A:$A,DATE($S$1,V$1,1+7*$D242)-WEEKDAY(DATE($S$1,V$1,8-$M242)))&gt;=1,IF($D242&gt;=3,DATE($S$1,V$1,1+7*($D242-1)-WEEKDAY(DATE($S$1,V$1,8-$M242))),DATE($S$1,V$1,1+7*($D242+1)-WEEKDAY(DATE($S$1,V$1,8-$M242)))),DATE($S$1,V$1,1+7*$D242)-WEEKDAY(DATE($S$1,V$1,8-$M242))),"")</f>
        <v>45378</v>
      </c>
      <c r="W242" s="30">
        <f>IFERROR(IF(COUNTIF('Holiday Dates'!$A:$A,DATE($S$1,W$1,1+7*$D242)-WEEKDAY(DATE($S$1,W$1,8-$M242)))&gt;=1,IF($D242&gt;=3,DATE($S$1,W$1,1+7*($D242-1)-WEEKDAY(DATE($S$1,W$1,8-$M242))),DATE($S$1,W$1,1+7*($D242+1)-WEEKDAY(DATE($S$1,W$1,8-$M242)))),DATE($S$1,W$1,1+7*$D242)-WEEKDAY(DATE($S$1,W$1,8-$M242))),"")</f>
        <v>45406</v>
      </c>
      <c r="X242" s="30">
        <f>IFERROR(IF(COUNTIF('Holiday Dates'!$A:$A,DATE($S$1,X$1,1+7*$D242)-WEEKDAY(DATE($S$1,X$1,8-$M242)))&gt;=1,IF($D242&gt;=3,DATE($S$1,X$1,1+7*($D242-1)-WEEKDAY(DATE($S$1,X$1,8-$M242))),DATE($S$1,X$1,1+7*($D242+1)-WEEKDAY(DATE($S$1,X$1,8-$M242)))),DATE($S$1,X$1,1+7*$D242)-WEEKDAY(DATE($S$1,X$1,8-$M242))),"")</f>
        <v>45434</v>
      </c>
      <c r="Y242" s="30">
        <f>IFERROR(IF(COUNTIF('Holiday Dates'!$A:$A,DATE($S$1,Y$1,1+7*$D242)-WEEKDAY(DATE($S$1,Y$1,8-$M242)))&gt;=1,IF($D242&gt;=3,DATE($S$1,Y$1,1+7*($D242-1)-WEEKDAY(DATE($S$1,Y$1,8-$M242))),DATE($S$1,Y$1,1+7*($D242+1)-WEEKDAY(DATE($S$1,Y$1,8-$M242)))),DATE($S$1,Y$1,1+7*$D242)-WEEKDAY(DATE($S$1,Y$1,8-$M242))),"")</f>
        <v>45469</v>
      </c>
      <c r="Z242" s="30">
        <f>IFERROR(IF(COUNTIF('Holiday Dates'!$A:$A,DATE($S$1,Z$1,1+7*$D242)-WEEKDAY(DATE($S$1,Z$1,8-$M242)))&gt;=1,IF($D242&gt;=3,DATE($S$1,Z$1,1+7*($D242-1)-WEEKDAY(DATE($S$1,Z$1,8-$M242))),DATE($S$1,Z$1,1+7*($D242+1)-WEEKDAY(DATE($S$1,Z$1,8-$M242)))),DATE($S$1,Z$1,1+7*$D242)-WEEKDAY(DATE($S$1,Z$1,8-$M242))),"")</f>
        <v>45497</v>
      </c>
    </row>
    <row r="243" spans="1:26" ht="15" customHeight="1" x14ac:dyDescent="0.25">
      <c r="A243" s="3">
        <v>770240</v>
      </c>
      <c r="B243" s="1" t="s">
        <v>1395</v>
      </c>
      <c r="C243" s="1" t="str">
        <f>VLOOKUP($A243,[1]Sheet_One!$B:$W,7,FALSE)</f>
        <v>NEW LONDON</v>
      </c>
      <c r="D243" s="10">
        <f>IFERROR(VLOOKUP(A243,[2]Sheet1!$A:$AA,27,FALSE),"")</f>
        <v>4</v>
      </c>
      <c r="E243" s="1"/>
      <c r="F243" s="3" t="str">
        <f>VLOOKUP($A243,[1]Sheet_One!$B:$W,6,FALSE)</f>
        <v>37 BEECH DR</v>
      </c>
      <c r="G243" s="3" t="str">
        <f>VLOOKUP($A243,[1]Sheet_One!$B:$W,7,FALSE)</f>
        <v>NEW LONDON</v>
      </c>
      <c r="H243" s="3" t="str">
        <f>VLOOKUP($A243,[1]Sheet_One!$B:$W,8,FALSE)</f>
        <v>CT</v>
      </c>
      <c r="I243" s="3" t="str">
        <f>VLOOKUP($A243,[1]Sheet_One!$B:$W,9,FALSE)</f>
        <v>06320</v>
      </c>
      <c r="J243" s="47">
        <f>IFERROR(VLOOKUP(A243,'[3]KPI Trend by Chain - 171 or 173'!$A:$E,5,FALSE),VLOOKUP(A243,'[4]KPI Trend by Chain - 171 '!$A:$E,5,FALSE))</f>
        <v>46.181818181818201</v>
      </c>
      <c r="K243" s="4">
        <f>IFERROR(VLOOKUP(A243,'Location Substitution table'!B:D,3,FALSE),"")</f>
        <v>261201</v>
      </c>
      <c r="L243" s="9" t="str">
        <f>IFERROR(VLOOKUP($A243,[1]Sheet_One!$B:$W,5,FALSE),"")</f>
        <v>F</v>
      </c>
      <c r="M243" s="9">
        <f>IFERROR(MATCH(L243,{"U","M","T","W","R","F","S"},0),"")</f>
        <v>6</v>
      </c>
      <c r="N243" s="26">
        <f>IFERROR(IF(COUNTIF('Holiday Dates'!$A:$A,DATE($M$1,N$1,1+7*$D243)-WEEKDAY(DATE($M$1,N$1,8-$M243)))&gt;=1,IF($D243&gt;=3,DATE($M$1,N$1,1+7*($D243-1)-WEEKDAY(DATE($M$1,N$1,8-$M243))),DATE($M$1,N$1,1+7*($D243+1)-WEEKDAY(DATE($M$1,N$1,8-$M243)))),DATE($M$1,N$1,1+7*$D243)-WEEKDAY(DATE($M$1,N$1,8-$M243))),"")</f>
        <v>45163</v>
      </c>
      <c r="O243" s="26">
        <f>IFERROR(IF(COUNTIF('Holiday Dates'!$A:$A,DATE($M$1,O$1,1+7*$D243)-WEEKDAY(DATE($M$1,O$1,8-$M243)))&gt;=1,IF($D243&gt;=3,DATE($M$1,O$1,1+7*($D243-1)-WEEKDAY(DATE($M$1,O$1,8-$M243))),DATE($M$1,O$1,1+7*($D243+1)-WEEKDAY(DATE($M$1,O$1,8-$M243)))),DATE($M$1,O$1,1+7*$D243)-WEEKDAY(DATE($M$1,O$1,8-$M243))),"")</f>
        <v>45191</v>
      </c>
      <c r="P243" s="26">
        <f>IFERROR(IF(COUNTIF('Holiday Dates'!$A:$A,DATE($M$1,P$1,1+7*$D243)-WEEKDAY(DATE($M$1,P$1,8-$M243)))&gt;=1,IF($D243&gt;=3,DATE($M$1,P$1,1+7*($D243-1)-WEEKDAY(DATE($M$1,P$1,8-$M243))),DATE($M$1,P$1,1+7*($D243+1)-WEEKDAY(DATE($M$1,P$1,8-$M243)))),DATE($M$1,P$1,1+7*$D243)-WEEKDAY(DATE($M$1,P$1,8-$M243))),"")</f>
        <v>45226</v>
      </c>
      <c r="Q243" s="26">
        <f>IFERROR(IF(COUNTIF('Holiday Dates'!$A:$A,DATE($M$1,Q$1,1+7*$D243)-WEEKDAY(DATE($M$1,Q$1,8-$M243)))&gt;=1,IF($D243&gt;=3,DATE($M$1,Q$1,1+7*($D243-1)-WEEKDAY(DATE($M$1,Q$1,8-$M243))),DATE($M$1,Q$1,1+7*($D243+1)-WEEKDAY(DATE($M$1,Q$1,8-$M243)))),DATE($M$1,Q$1,1+7*$D243)-WEEKDAY(DATE($M$1,Q$1,8-$M243))),"")</f>
        <v>45247</v>
      </c>
      <c r="R243" s="26">
        <f>IFERROR(IF(COUNTIF('Holiday Dates'!$A:$A,DATE($M$1,R$1,1+7*$D243)-WEEKDAY(DATE($M$1,R$1,8-$M243)))&gt;=1,IF($D243&gt;=3,DATE($M$1,R$1,1+7*($D243-1)-WEEKDAY(DATE($M$1,R$1,8-$M243))),DATE($M$1,R$1,1+7*($D243+1)-WEEKDAY(DATE($M$1,R$1,8-$M243)))),DATE($M$1,R$1,1+7*$D243)-WEEKDAY(DATE($M$1,R$1,8-$M243))),"")</f>
        <v>45275</v>
      </c>
      <c r="S243" s="28"/>
      <c r="T243" s="30">
        <f>IFERROR(IF(COUNTIF('Holiday Dates'!$A:$A,DATE($S$1,T$1,1+7*$D243)-WEEKDAY(DATE($S$1,T$1,8-$M243)))&gt;=1,IF($D243&gt;=3,DATE($S$1,T$1,1+7*($D243-1)-WEEKDAY(DATE($S$1,T$1,8-$M243))),DATE($S$1,T$1,1+7*($D243+1)-WEEKDAY(DATE($S$1,T$1,8-$M243)))),DATE($S$1,T$1,1+7*$D243)-WEEKDAY(DATE($S$1,T$1,8-$M243))),"")</f>
        <v>45317</v>
      </c>
      <c r="U243" s="30">
        <f>IFERROR(IF(COUNTIF('Holiday Dates'!$A:$A,DATE($S$1,U$1,1+7*$D243)-WEEKDAY(DATE($S$1,U$1,8-$M243)))&gt;=1,IF($D243&gt;=3,DATE($S$1,U$1,1+7*($D243-1)-WEEKDAY(DATE($S$1,U$1,8-$M243))),DATE($S$1,U$1,1+7*($D243+1)-WEEKDAY(DATE($S$1,U$1,8-$M243)))),DATE($S$1,U$1,1+7*$D243)-WEEKDAY(DATE($S$1,U$1,8-$M243))),"")</f>
        <v>45345</v>
      </c>
      <c r="V243" s="30">
        <f>IFERROR(IF(COUNTIF('Holiday Dates'!$A:$A,DATE($S$1,V$1,1+7*$D243)-WEEKDAY(DATE($S$1,V$1,8-$M243)))&gt;=1,IF($D243&gt;=3,DATE($S$1,V$1,1+7*($D243-1)-WEEKDAY(DATE($S$1,V$1,8-$M243))),DATE($S$1,V$1,1+7*($D243+1)-WEEKDAY(DATE($S$1,V$1,8-$M243)))),DATE($S$1,V$1,1+7*$D243)-WEEKDAY(DATE($S$1,V$1,8-$M243))),"")</f>
        <v>45373</v>
      </c>
      <c r="W243" s="30">
        <f>IFERROR(IF(COUNTIF('Holiday Dates'!$A:$A,DATE($S$1,W$1,1+7*$D243)-WEEKDAY(DATE($S$1,W$1,8-$M243)))&gt;=1,IF($D243&gt;=3,DATE($S$1,W$1,1+7*($D243-1)-WEEKDAY(DATE($S$1,W$1,8-$M243))),DATE($S$1,W$1,1+7*($D243+1)-WEEKDAY(DATE($S$1,W$1,8-$M243)))),DATE($S$1,W$1,1+7*$D243)-WEEKDAY(DATE($S$1,W$1,8-$M243))),"")</f>
        <v>45408</v>
      </c>
      <c r="X243" s="30">
        <f>IFERROR(IF(COUNTIF('Holiday Dates'!$A:$A,DATE($S$1,X$1,1+7*$D243)-WEEKDAY(DATE($S$1,X$1,8-$M243)))&gt;=1,IF($D243&gt;=3,DATE($S$1,X$1,1+7*($D243-1)-WEEKDAY(DATE($S$1,X$1,8-$M243))),DATE($S$1,X$1,1+7*($D243+1)-WEEKDAY(DATE($S$1,X$1,8-$M243)))),DATE($S$1,X$1,1+7*$D243)-WEEKDAY(DATE($S$1,X$1,8-$M243))),"")</f>
        <v>45436</v>
      </c>
      <c r="Y243" s="30">
        <f>IFERROR(IF(COUNTIF('Holiday Dates'!$A:$A,DATE($S$1,Y$1,1+7*$D243)-WEEKDAY(DATE($S$1,Y$1,8-$M243)))&gt;=1,IF($D243&gt;=3,DATE($S$1,Y$1,1+7*($D243-1)-WEEKDAY(DATE($S$1,Y$1,8-$M243))),DATE($S$1,Y$1,1+7*($D243+1)-WEEKDAY(DATE($S$1,Y$1,8-$M243)))),DATE($S$1,Y$1,1+7*$D243)-WEEKDAY(DATE($S$1,Y$1,8-$M243))),"")</f>
        <v>45471</v>
      </c>
      <c r="Z243" s="30">
        <f>IFERROR(IF(COUNTIF('Holiday Dates'!$A:$A,DATE($S$1,Z$1,1+7*$D243)-WEEKDAY(DATE($S$1,Z$1,8-$M243)))&gt;=1,IF($D243&gt;=3,DATE($S$1,Z$1,1+7*($D243-1)-WEEKDAY(DATE($S$1,Z$1,8-$M243))),DATE($S$1,Z$1,1+7*($D243+1)-WEEKDAY(DATE($S$1,Z$1,8-$M243)))),DATE($S$1,Z$1,1+7*$D243)-WEEKDAY(DATE($S$1,Z$1,8-$M243))),"")</f>
        <v>45499</v>
      </c>
    </row>
    <row r="244" spans="1:26" ht="15" customHeight="1" x14ac:dyDescent="0.25">
      <c r="A244" s="3">
        <v>770241</v>
      </c>
      <c r="B244" s="1" t="s">
        <v>755</v>
      </c>
      <c r="C244" s="1" t="str">
        <f>VLOOKUP($A244,[1]Sheet_One!$B:$W,7,FALSE)</f>
        <v>NEW LONDON</v>
      </c>
      <c r="D244" s="10">
        <f>IFERROR(VLOOKUP(A244,[2]Sheet1!$A:$AA,27,FALSE),"")</f>
        <v>3</v>
      </c>
      <c r="E244" s="1"/>
      <c r="F244" s="3" t="str">
        <f>VLOOKUP($A244,[1]Sheet_One!$B:$W,6,FALSE)</f>
        <v>1 BULKELEY PLACE</v>
      </c>
      <c r="G244" s="3" t="str">
        <f>VLOOKUP($A244,[1]Sheet_One!$B:$W,7,FALSE)</f>
        <v>NEW LONDON</v>
      </c>
      <c r="H244" s="3" t="str">
        <f>VLOOKUP($A244,[1]Sheet_One!$B:$W,8,FALSE)</f>
        <v>CT</v>
      </c>
      <c r="I244" s="3" t="str">
        <f>VLOOKUP($A244,[1]Sheet_One!$B:$W,9,FALSE)</f>
        <v>06320</v>
      </c>
      <c r="J244" s="47">
        <f>IFERROR(VLOOKUP(A244,'[3]KPI Trend by Chain - 171 or 173'!$A:$E,5,FALSE),VLOOKUP(A244,'[4]KPI Trend by Chain - 171 '!$A:$E,5,FALSE))</f>
        <v>38.5555555555556</v>
      </c>
      <c r="K244" s="4" t="str">
        <f>IFERROR(VLOOKUP(A244,'Location Substitution table'!B:D,3,FALSE),"")</f>
        <v/>
      </c>
      <c r="L244" s="9" t="str">
        <f>IFERROR(VLOOKUP($A244,[1]Sheet_One!$B:$W,5,FALSE),"")</f>
        <v>T</v>
      </c>
      <c r="M244" s="9">
        <f>IFERROR(MATCH(L244,{"U","M","T","W","R","F","S"},0),"")</f>
        <v>3</v>
      </c>
      <c r="N244" s="26">
        <f>IFERROR(IF(COUNTIF('Holiday Dates'!$A:$A,DATE($M$1,N$1,1+7*$D244)-WEEKDAY(DATE($M$1,N$1,8-$M244)))&gt;=1,IF($D244&gt;=3,DATE($M$1,N$1,1+7*($D244-1)-WEEKDAY(DATE($M$1,N$1,8-$M244))),DATE($M$1,N$1,1+7*($D244+1)-WEEKDAY(DATE($M$1,N$1,8-$M244)))),DATE($M$1,N$1,1+7*$D244)-WEEKDAY(DATE($M$1,N$1,8-$M244))),"")</f>
        <v>45153</v>
      </c>
      <c r="O244" s="26">
        <f>IFERROR(IF(COUNTIF('Holiday Dates'!$A:$A,DATE($M$1,O$1,1+7*$D244)-WEEKDAY(DATE($M$1,O$1,8-$M244)))&gt;=1,IF($D244&gt;=3,DATE($M$1,O$1,1+7*($D244-1)-WEEKDAY(DATE($M$1,O$1,8-$M244))),DATE($M$1,O$1,1+7*($D244+1)-WEEKDAY(DATE($M$1,O$1,8-$M244)))),DATE($M$1,O$1,1+7*$D244)-WEEKDAY(DATE($M$1,O$1,8-$M244))),"")</f>
        <v>45188</v>
      </c>
      <c r="P244" s="26">
        <f>IFERROR(IF(COUNTIF('Holiday Dates'!$A:$A,DATE($M$1,P$1,1+7*$D244)-WEEKDAY(DATE($M$1,P$1,8-$M244)))&gt;=1,IF($D244&gt;=3,DATE($M$1,P$1,1+7*($D244-1)-WEEKDAY(DATE($M$1,P$1,8-$M244))),DATE($M$1,P$1,1+7*($D244+1)-WEEKDAY(DATE($M$1,P$1,8-$M244)))),DATE($M$1,P$1,1+7*$D244)-WEEKDAY(DATE($M$1,P$1,8-$M244))),"")</f>
        <v>45216</v>
      </c>
      <c r="Q244" s="26">
        <f>IFERROR(IF(COUNTIF('Holiday Dates'!$A:$A,DATE($M$1,Q$1,1+7*$D244)-WEEKDAY(DATE($M$1,Q$1,8-$M244)))&gt;=1,IF($D244&gt;=3,DATE($M$1,Q$1,1+7*($D244-1)-WEEKDAY(DATE($M$1,Q$1,8-$M244))),DATE($M$1,Q$1,1+7*($D244+1)-WEEKDAY(DATE($M$1,Q$1,8-$M244)))),DATE($M$1,Q$1,1+7*$D244)-WEEKDAY(DATE($M$1,Q$1,8-$M244))),"")</f>
        <v>45251</v>
      </c>
      <c r="R244" s="26">
        <f>IFERROR(IF(COUNTIF('Holiday Dates'!$A:$A,DATE($M$1,R$1,1+7*$D244)-WEEKDAY(DATE($M$1,R$1,8-$M244)))&gt;=1,IF($D244&gt;=3,DATE($M$1,R$1,1+7*($D244-1)-WEEKDAY(DATE($M$1,R$1,8-$M244))),DATE($M$1,R$1,1+7*($D244+1)-WEEKDAY(DATE($M$1,R$1,8-$M244)))),DATE($M$1,R$1,1+7*$D244)-WEEKDAY(DATE($M$1,R$1,8-$M244))),"")</f>
        <v>45279</v>
      </c>
      <c r="S244" s="28"/>
      <c r="T244" s="30">
        <f>IFERROR(IF(COUNTIF('Holiday Dates'!$A:$A,DATE($S$1,T$1,1+7*$D244)-WEEKDAY(DATE($S$1,T$1,8-$M244)))&gt;=1,IF($D244&gt;=3,DATE($S$1,T$1,1+7*($D244-1)-WEEKDAY(DATE($S$1,T$1,8-$M244))),DATE($S$1,T$1,1+7*($D244+1)-WEEKDAY(DATE($S$1,T$1,8-$M244)))),DATE($S$1,T$1,1+7*$D244)-WEEKDAY(DATE($S$1,T$1,8-$M244))),"")</f>
        <v>45307</v>
      </c>
      <c r="U244" s="30">
        <f>IFERROR(IF(COUNTIF('Holiday Dates'!$A:$A,DATE($S$1,U$1,1+7*$D244)-WEEKDAY(DATE($S$1,U$1,8-$M244)))&gt;=1,IF($D244&gt;=3,DATE($S$1,U$1,1+7*($D244-1)-WEEKDAY(DATE($S$1,U$1,8-$M244))),DATE($S$1,U$1,1+7*($D244+1)-WEEKDAY(DATE($S$1,U$1,8-$M244)))),DATE($S$1,U$1,1+7*$D244)-WEEKDAY(DATE($S$1,U$1,8-$M244))),"")</f>
        <v>45335</v>
      </c>
      <c r="V244" s="30">
        <f>IFERROR(IF(COUNTIF('Holiday Dates'!$A:$A,DATE($S$1,V$1,1+7*$D244)-WEEKDAY(DATE($S$1,V$1,8-$M244)))&gt;=1,IF($D244&gt;=3,DATE($S$1,V$1,1+7*($D244-1)-WEEKDAY(DATE($S$1,V$1,8-$M244))),DATE($S$1,V$1,1+7*($D244+1)-WEEKDAY(DATE($S$1,V$1,8-$M244)))),DATE($S$1,V$1,1+7*$D244)-WEEKDAY(DATE($S$1,V$1,8-$M244))),"")</f>
        <v>45370</v>
      </c>
      <c r="W244" s="30">
        <f>IFERROR(IF(COUNTIF('Holiday Dates'!$A:$A,DATE($S$1,W$1,1+7*$D244)-WEEKDAY(DATE($S$1,W$1,8-$M244)))&gt;=1,IF($D244&gt;=3,DATE($S$1,W$1,1+7*($D244-1)-WEEKDAY(DATE($S$1,W$1,8-$M244))),DATE($S$1,W$1,1+7*($D244+1)-WEEKDAY(DATE($S$1,W$1,8-$M244)))),DATE($S$1,W$1,1+7*$D244)-WEEKDAY(DATE($S$1,W$1,8-$M244))),"")</f>
        <v>45398</v>
      </c>
      <c r="X244" s="30">
        <f>IFERROR(IF(COUNTIF('Holiday Dates'!$A:$A,DATE($S$1,X$1,1+7*$D244)-WEEKDAY(DATE($S$1,X$1,8-$M244)))&gt;=1,IF($D244&gt;=3,DATE($S$1,X$1,1+7*($D244-1)-WEEKDAY(DATE($S$1,X$1,8-$M244))),DATE($S$1,X$1,1+7*($D244+1)-WEEKDAY(DATE($S$1,X$1,8-$M244)))),DATE($S$1,X$1,1+7*$D244)-WEEKDAY(DATE($S$1,X$1,8-$M244))),"")</f>
        <v>45433</v>
      </c>
      <c r="Y244" s="30">
        <f>IFERROR(IF(COUNTIF('Holiday Dates'!$A:$A,DATE($S$1,Y$1,1+7*$D244)-WEEKDAY(DATE($S$1,Y$1,8-$M244)))&gt;=1,IF($D244&gt;=3,DATE($S$1,Y$1,1+7*($D244-1)-WEEKDAY(DATE($S$1,Y$1,8-$M244))),DATE($S$1,Y$1,1+7*($D244+1)-WEEKDAY(DATE($S$1,Y$1,8-$M244)))),DATE($S$1,Y$1,1+7*$D244)-WEEKDAY(DATE($S$1,Y$1,8-$M244))),"")</f>
        <v>45461</v>
      </c>
      <c r="Z244" s="30">
        <f>IFERROR(IF(COUNTIF('Holiday Dates'!$A:$A,DATE($S$1,Z$1,1+7*$D244)-WEEKDAY(DATE($S$1,Z$1,8-$M244)))&gt;=1,IF($D244&gt;=3,DATE($S$1,Z$1,1+7*($D244-1)-WEEKDAY(DATE($S$1,Z$1,8-$M244))),DATE($S$1,Z$1,1+7*($D244+1)-WEEKDAY(DATE($S$1,Z$1,8-$M244)))),DATE($S$1,Z$1,1+7*$D244)-WEEKDAY(DATE($S$1,Z$1,8-$M244))),"")</f>
        <v>45489</v>
      </c>
    </row>
    <row r="245" spans="1:26" ht="15" customHeight="1" x14ac:dyDescent="0.25">
      <c r="A245" s="3">
        <v>770242</v>
      </c>
      <c r="B245" s="1" t="s">
        <v>1548</v>
      </c>
      <c r="C245" s="1" t="str">
        <f>VLOOKUP($A245,[1]Sheet_One!$B:$W,7,FALSE)</f>
        <v>NEW LONDON</v>
      </c>
      <c r="D245" s="10">
        <f>IFERROR(VLOOKUP(A245,[2]Sheet1!$A:$AA,27,FALSE),"")</f>
        <v>3</v>
      </c>
      <c r="E245" s="1"/>
      <c r="F245" s="3" t="str">
        <f>VLOOKUP($A245,[1]Sheet_One!$B:$W,6,FALSE)</f>
        <v>490 JEFFERSON AVE</v>
      </c>
      <c r="G245" s="3" t="str">
        <f>VLOOKUP($A245,[1]Sheet_One!$B:$W,7,FALSE)</f>
        <v>NEW LONDON</v>
      </c>
      <c r="H245" s="3" t="str">
        <f>VLOOKUP($A245,[1]Sheet_One!$B:$W,8,FALSE)</f>
        <v>CT</v>
      </c>
      <c r="I245" s="3" t="str">
        <f>VLOOKUP($A245,[1]Sheet_One!$B:$W,9,FALSE)</f>
        <v>06320</v>
      </c>
      <c r="J245" s="47">
        <f>IFERROR(VLOOKUP(A245,'[3]KPI Trend by Chain - 171 or 173'!$A:$E,5,FALSE),VLOOKUP(A245,'[4]KPI Trend by Chain - 171 '!$A:$E,5,FALSE))</f>
        <v>44.3</v>
      </c>
      <c r="K245" s="4">
        <f>IFERROR(VLOOKUP(A245,'Location Substitution table'!B:D,3,FALSE),"")</f>
        <v>261205</v>
      </c>
      <c r="L245" s="9" t="str">
        <f>IFERROR(VLOOKUP($A245,[1]Sheet_One!$B:$W,5,FALSE),"")</f>
        <v>W</v>
      </c>
      <c r="M245" s="9">
        <f>IFERROR(MATCH(L245,{"U","M","T","W","R","F","S"},0),"")</f>
        <v>4</v>
      </c>
      <c r="N245" s="26">
        <f>IFERROR(IF(COUNTIF('Holiday Dates'!$A:$A,DATE($M$1,N$1,1+7*$D245)-WEEKDAY(DATE($M$1,N$1,8-$M245)))&gt;=1,IF($D245&gt;=3,DATE($M$1,N$1,1+7*($D245-1)-WEEKDAY(DATE($M$1,N$1,8-$M245))),DATE($M$1,N$1,1+7*($D245+1)-WEEKDAY(DATE($M$1,N$1,8-$M245)))),DATE($M$1,N$1,1+7*$D245)-WEEKDAY(DATE($M$1,N$1,8-$M245))),"")</f>
        <v>45154</v>
      </c>
      <c r="O245" s="26">
        <f>IFERROR(IF(COUNTIF('Holiday Dates'!$A:$A,DATE($M$1,O$1,1+7*$D245)-WEEKDAY(DATE($M$1,O$1,8-$M245)))&gt;=1,IF($D245&gt;=3,DATE($M$1,O$1,1+7*($D245-1)-WEEKDAY(DATE($M$1,O$1,8-$M245))),DATE($M$1,O$1,1+7*($D245+1)-WEEKDAY(DATE($M$1,O$1,8-$M245)))),DATE($M$1,O$1,1+7*$D245)-WEEKDAY(DATE($M$1,O$1,8-$M245))),"")</f>
        <v>45189</v>
      </c>
      <c r="P245" s="26">
        <f>IFERROR(IF(COUNTIF('Holiday Dates'!$A:$A,DATE($M$1,P$1,1+7*$D245)-WEEKDAY(DATE($M$1,P$1,8-$M245)))&gt;=1,IF($D245&gt;=3,DATE($M$1,P$1,1+7*($D245-1)-WEEKDAY(DATE($M$1,P$1,8-$M245))),DATE($M$1,P$1,1+7*($D245+1)-WEEKDAY(DATE($M$1,P$1,8-$M245)))),DATE($M$1,P$1,1+7*$D245)-WEEKDAY(DATE($M$1,P$1,8-$M245))),"")</f>
        <v>45217</v>
      </c>
      <c r="Q245" s="26">
        <f>IFERROR(IF(COUNTIF('Holiday Dates'!$A:$A,DATE($M$1,Q$1,1+7*$D245)-WEEKDAY(DATE($M$1,Q$1,8-$M245)))&gt;=1,IF($D245&gt;=3,DATE($M$1,Q$1,1+7*($D245-1)-WEEKDAY(DATE($M$1,Q$1,8-$M245))),DATE($M$1,Q$1,1+7*($D245+1)-WEEKDAY(DATE($M$1,Q$1,8-$M245)))),DATE($M$1,Q$1,1+7*$D245)-WEEKDAY(DATE($M$1,Q$1,8-$M245))),"")</f>
        <v>45245</v>
      </c>
      <c r="R245" s="26">
        <f>IFERROR(IF(COUNTIF('Holiday Dates'!$A:$A,DATE($M$1,R$1,1+7*$D245)-WEEKDAY(DATE($M$1,R$1,8-$M245)))&gt;=1,IF($D245&gt;=3,DATE($M$1,R$1,1+7*($D245-1)-WEEKDAY(DATE($M$1,R$1,8-$M245))),DATE($M$1,R$1,1+7*($D245+1)-WEEKDAY(DATE($M$1,R$1,8-$M245)))),DATE($M$1,R$1,1+7*$D245)-WEEKDAY(DATE($M$1,R$1,8-$M245))),"")</f>
        <v>45280</v>
      </c>
      <c r="S245" s="28"/>
      <c r="T245" s="30">
        <f>IFERROR(IF(COUNTIF('Holiday Dates'!$A:$A,DATE($S$1,T$1,1+7*$D245)-WEEKDAY(DATE($S$1,T$1,8-$M245)))&gt;=1,IF($D245&gt;=3,DATE($S$1,T$1,1+7*($D245-1)-WEEKDAY(DATE($S$1,T$1,8-$M245))),DATE($S$1,T$1,1+7*($D245+1)-WEEKDAY(DATE($S$1,T$1,8-$M245)))),DATE($S$1,T$1,1+7*$D245)-WEEKDAY(DATE($S$1,T$1,8-$M245))),"")</f>
        <v>45308</v>
      </c>
      <c r="U245" s="30">
        <f>IFERROR(IF(COUNTIF('Holiday Dates'!$A:$A,DATE($S$1,U$1,1+7*$D245)-WEEKDAY(DATE($S$1,U$1,8-$M245)))&gt;=1,IF($D245&gt;=3,DATE($S$1,U$1,1+7*($D245-1)-WEEKDAY(DATE($S$1,U$1,8-$M245))),DATE($S$1,U$1,1+7*($D245+1)-WEEKDAY(DATE($S$1,U$1,8-$M245)))),DATE($S$1,U$1,1+7*$D245)-WEEKDAY(DATE($S$1,U$1,8-$M245))),"")</f>
        <v>45336</v>
      </c>
      <c r="V245" s="30">
        <f>IFERROR(IF(COUNTIF('Holiday Dates'!$A:$A,DATE($S$1,V$1,1+7*$D245)-WEEKDAY(DATE($S$1,V$1,8-$M245)))&gt;=1,IF($D245&gt;=3,DATE($S$1,V$1,1+7*($D245-1)-WEEKDAY(DATE($S$1,V$1,8-$M245))),DATE($S$1,V$1,1+7*($D245+1)-WEEKDAY(DATE($S$1,V$1,8-$M245)))),DATE($S$1,V$1,1+7*$D245)-WEEKDAY(DATE($S$1,V$1,8-$M245))),"")</f>
        <v>45371</v>
      </c>
      <c r="W245" s="30">
        <f>IFERROR(IF(COUNTIF('Holiday Dates'!$A:$A,DATE($S$1,W$1,1+7*$D245)-WEEKDAY(DATE($S$1,W$1,8-$M245)))&gt;=1,IF($D245&gt;=3,DATE($S$1,W$1,1+7*($D245-1)-WEEKDAY(DATE($S$1,W$1,8-$M245))),DATE($S$1,W$1,1+7*($D245+1)-WEEKDAY(DATE($S$1,W$1,8-$M245)))),DATE($S$1,W$1,1+7*$D245)-WEEKDAY(DATE($S$1,W$1,8-$M245))),"")</f>
        <v>45399</v>
      </c>
      <c r="X245" s="30">
        <f>IFERROR(IF(COUNTIF('Holiday Dates'!$A:$A,DATE($S$1,X$1,1+7*$D245)-WEEKDAY(DATE($S$1,X$1,8-$M245)))&gt;=1,IF($D245&gt;=3,DATE($S$1,X$1,1+7*($D245-1)-WEEKDAY(DATE($S$1,X$1,8-$M245))),DATE($S$1,X$1,1+7*($D245+1)-WEEKDAY(DATE($S$1,X$1,8-$M245)))),DATE($S$1,X$1,1+7*$D245)-WEEKDAY(DATE($S$1,X$1,8-$M245))),"")</f>
        <v>45427</v>
      </c>
      <c r="Y245" s="30">
        <f>IFERROR(IF(COUNTIF('Holiday Dates'!$A:$A,DATE($S$1,Y$1,1+7*$D245)-WEEKDAY(DATE($S$1,Y$1,8-$M245)))&gt;=1,IF($D245&gt;=3,DATE($S$1,Y$1,1+7*($D245-1)-WEEKDAY(DATE($S$1,Y$1,8-$M245))),DATE($S$1,Y$1,1+7*($D245+1)-WEEKDAY(DATE($S$1,Y$1,8-$M245)))),DATE($S$1,Y$1,1+7*$D245)-WEEKDAY(DATE($S$1,Y$1,8-$M245))),"")</f>
        <v>45455</v>
      </c>
      <c r="Z245" s="30">
        <f>IFERROR(IF(COUNTIF('Holiday Dates'!$A:$A,DATE($S$1,Z$1,1+7*$D245)-WEEKDAY(DATE($S$1,Z$1,8-$M245)))&gt;=1,IF($D245&gt;=3,DATE($S$1,Z$1,1+7*($D245-1)-WEEKDAY(DATE($S$1,Z$1,8-$M245))),DATE($S$1,Z$1,1+7*($D245+1)-WEEKDAY(DATE($S$1,Z$1,8-$M245)))),DATE($S$1,Z$1,1+7*$D245)-WEEKDAY(DATE($S$1,Z$1,8-$M245))),"")</f>
        <v>45490</v>
      </c>
    </row>
    <row r="246" spans="1:26" ht="15" customHeight="1" x14ac:dyDescent="0.25">
      <c r="A246" s="3">
        <v>770243</v>
      </c>
      <c r="B246" s="1" t="s">
        <v>950</v>
      </c>
      <c r="C246" s="1" t="str">
        <f>VLOOKUP($A246,[1]Sheet_One!$B:$W,7,FALSE)</f>
        <v>NEW LONDON</v>
      </c>
      <c r="D246" s="10">
        <f>IFERROR(VLOOKUP(A246,[2]Sheet1!$A:$AA,27,FALSE),"")</f>
        <v>2</v>
      </c>
      <c r="E246" s="1"/>
      <c r="F246" s="3" t="str">
        <f>VLOOKUP($A246,[1]Sheet_One!$B:$W,6,FALSE)</f>
        <v>74 GROVE ST</v>
      </c>
      <c r="G246" s="3" t="str">
        <f>VLOOKUP($A246,[1]Sheet_One!$B:$W,7,FALSE)</f>
        <v>NEW LONDON</v>
      </c>
      <c r="H246" s="3" t="str">
        <f>VLOOKUP($A246,[1]Sheet_One!$B:$W,8,FALSE)</f>
        <v>CT</v>
      </c>
      <c r="I246" s="3" t="str">
        <f>VLOOKUP($A246,[1]Sheet_One!$B:$W,9,FALSE)</f>
        <v>06320</v>
      </c>
      <c r="J246" s="47">
        <f>IFERROR(VLOOKUP(A246,'[3]KPI Trend by Chain - 171 or 173'!$A:$E,5,FALSE),VLOOKUP(A246,'[4]KPI Trend by Chain - 171 '!$A:$E,5,FALSE))</f>
        <v>29.6</v>
      </c>
      <c r="K246" s="4" t="str">
        <f>IFERROR(VLOOKUP(A246,'Location Substitution table'!B:D,3,FALSE),"")</f>
        <v/>
      </c>
      <c r="L246" s="9" t="str">
        <f>IFERROR(VLOOKUP($A246,[1]Sheet_One!$B:$W,5,FALSE),"")</f>
        <v>W</v>
      </c>
      <c r="M246" s="9">
        <f>IFERROR(MATCH(L246,{"U","M","T","W","R","F","S"},0),"")</f>
        <v>4</v>
      </c>
      <c r="N246" s="26">
        <f>IFERROR(IF(COUNTIF('Holiday Dates'!$A:$A,DATE($M$1,N$1,1+7*$D246)-WEEKDAY(DATE($M$1,N$1,8-$M246)))&gt;=1,IF($D246&gt;=3,DATE($M$1,N$1,1+7*($D246-1)-WEEKDAY(DATE($M$1,N$1,8-$M246))),DATE($M$1,N$1,1+7*($D246+1)-WEEKDAY(DATE($M$1,N$1,8-$M246)))),DATE($M$1,N$1,1+7*$D246)-WEEKDAY(DATE($M$1,N$1,8-$M246))),"")</f>
        <v>45147</v>
      </c>
      <c r="O246" s="26">
        <f>IFERROR(IF(COUNTIF('Holiday Dates'!$A:$A,DATE($M$1,O$1,1+7*$D246)-WEEKDAY(DATE($M$1,O$1,8-$M246)))&gt;=1,IF($D246&gt;=3,DATE($M$1,O$1,1+7*($D246-1)-WEEKDAY(DATE($M$1,O$1,8-$M246))),DATE($M$1,O$1,1+7*($D246+1)-WEEKDAY(DATE($M$1,O$1,8-$M246)))),DATE($M$1,O$1,1+7*$D246)-WEEKDAY(DATE($M$1,O$1,8-$M246))),"")</f>
        <v>45182</v>
      </c>
      <c r="P246" s="26">
        <f>IFERROR(IF(COUNTIF('Holiday Dates'!$A:$A,DATE($M$1,P$1,1+7*$D246)-WEEKDAY(DATE($M$1,P$1,8-$M246)))&gt;=1,IF($D246&gt;=3,DATE($M$1,P$1,1+7*($D246-1)-WEEKDAY(DATE($M$1,P$1,8-$M246))),DATE($M$1,P$1,1+7*($D246+1)-WEEKDAY(DATE($M$1,P$1,8-$M246)))),DATE($M$1,P$1,1+7*$D246)-WEEKDAY(DATE($M$1,P$1,8-$M246))),"")</f>
        <v>45210</v>
      </c>
      <c r="Q246" s="26">
        <f>IFERROR(IF(COUNTIF('Holiday Dates'!$A:$A,DATE($M$1,Q$1,1+7*$D246)-WEEKDAY(DATE($M$1,Q$1,8-$M246)))&gt;=1,IF($D246&gt;=3,DATE($M$1,Q$1,1+7*($D246-1)-WEEKDAY(DATE($M$1,Q$1,8-$M246))),DATE($M$1,Q$1,1+7*($D246+1)-WEEKDAY(DATE($M$1,Q$1,8-$M246)))),DATE($M$1,Q$1,1+7*$D246)-WEEKDAY(DATE($M$1,Q$1,8-$M246))),"")</f>
        <v>45238</v>
      </c>
      <c r="R246" s="26">
        <f>IFERROR(IF(COUNTIF('Holiday Dates'!$A:$A,DATE($M$1,R$1,1+7*$D246)-WEEKDAY(DATE($M$1,R$1,8-$M246)))&gt;=1,IF($D246&gt;=3,DATE($M$1,R$1,1+7*($D246-1)-WEEKDAY(DATE($M$1,R$1,8-$M246))),DATE($M$1,R$1,1+7*($D246+1)-WEEKDAY(DATE($M$1,R$1,8-$M246)))),DATE($M$1,R$1,1+7*$D246)-WEEKDAY(DATE($M$1,R$1,8-$M246))),"")</f>
        <v>45273</v>
      </c>
      <c r="S246" s="28"/>
      <c r="T246" s="30">
        <f>IFERROR(IF(COUNTIF('Holiday Dates'!$A:$A,DATE($S$1,T$1,1+7*$D246)-WEEKDAY(DATE($S$1,T$1,8-$M246)))&gt;=1,IF($D246&gt;=3,DATE($S$1,T$1,1+7*($D246-1)-WEEKDAY(DATE($S$1,T$1,8-$M246))),DATE($S$1,T$1,1+7*($D246+1)-WEEKDAY(DATE($S$1,T$1,8-$M246)))),DATE($S$1,T$1,1+7*$D246)-WEEKDAY(DATE($S$1,T$1,8-$M246))),"")</f>
        <v>45301</v>
      </c>
      <c r="U246" s="30">
        <f>IFERROR(IF(COUNTIF('Holiday Dates'!$A:$A,DATE($S$1,U$1,1+7*$D246)-WEEKDAY(DATE($S$1,U$1,8-$M246)))&gt;=1,IF($D246&gt;=3,DATE($S$1,U$1,1+7*($D246-1)-WEEKDAY(DATE($S$1,U$1,8-$M246))),DATE($S$1,U$1,1+7*($D246+1)-WEEKDAY(DATE($S$1,U$1,8-$M246)))),DATE($S$1,U$1,1+7*$D246)-WEEKDAY(DATE($S$1,U$1,8-$M246))),"")</f>
        <v>45336</v>
      </c>
      <c r="V246" s="30">
        <f>IFERROR(IF(COUNTIF('Holiday Dates'!$A:$A,DATE($S$1,V$1,1+7*$D246)-WEEKDAY(DATE($S$1,V$1,8-$M246)))&gt;=1,IF($D246&gt;=3,DATE($S$1,V$1,1+7*($D246-1)-WEEKDAY(DATE($S$1,V$1,8-$M246))),DATE($S$1,V$1,1+7*($D246+1)-WEEKDAY(DATE($S$1,V$1,8-$M246)))),DATE($S$1,V$1,1+7*$D246)-WEEKDAY(DATE($S$1,V$1,8-$M246))),"")</f>
        <v>45364</v>
      </c>
      <c r="W246" s="30">
        <f>IFERROR(IF(COUNTIF('Holiday Dates'!$A:$A,DATE($S$1,W$1,1+7*$D246)-WEEKDAY(DATE($S$1,W$1,8-$M246)))&gt;=1,IF($D246&gt;=3,DATE($S$1,W$1,1+7*($D246-1)-WEEKDAY(DATE($S$1,W$1,8-$M246))),DATE($S$1,W$1,1+7*($D246+1)-WEEKDAY(DATE($S$1,W$1,8-$M246)))),DATE($S$1,W$1,1+7*$D246)-WEEKDAY(DATE($S$1,W$1,8-$M246))),"")</f>
        <v>45399</v>
      </c>
      <c r="X246" s="30">
        <f>IFERROR(IF(COUNTIF('Holiday Dates'!$A:$A,DATE($S$1,X$1,1+7*$D246)-WEEKDAY(DATE($S$1,X$1,8-$M246)))&gt;=1,IF($D246&gt;=3,DATE($S$1,X$1,1+7*($D246-1)-WEEKDAY(DATE($S$1,X$1,8-$M246))),DATE($S$1,X$1,1+7*($D246+1)-WEEKDAY(DATE($S$1,X$1,8-$M246)))),DATE($S$1,X$1,1+7*$D246)-WEEKDAY(DATE($S$1,X$1,8-$M246))),"")</f>
        <v>45420</v>
      </c>
      <c r="Y246" s="30">
        <f>IFERROR(IF(COUNTIF('Holiday Dates'!$A:$A,DATE($S$1,Y$1,1+7*$D246)-WEEKDAY(DATE($S$1,Y$1,8-$M246)))&gt;=1,IF($D246&gt;=3,DATE($S$1,Y$1,1+7*($D246-1)-WEEKDAY(DATE($S$1,Y$1,8-$M246))),DATE($S$1,Y$1,1+7*($D246+1)-WEEKDAY(DATE($S$1,Y$1,8-$M246)))),DATE($S$1,Y$1,1+7*$D246)-WEEKDAY(DATE($S$1,Y$1,8-$M246))),"")</f>
        <v>45455</v>
      </c>
      <c r="Z246" s="30">
        <f>IFERROR(IF(COUNTIF('Holiday Dates'!$A:$A,DATE($S$1,Z$1,1+7*$D246)-WEEKDAY(DATE($S$1,Z$1,8-$M246)))&gt;=1,IF($D246&gt;=3,DATE($S$1,Z$1,1+7*($D246-1)-WEEKDAY(DATE($S$1,Z$1,8-$M246))),DATE($S$1,Z$1,1+7*($D246+1)-WEEKDAY(DATE($S$1,Z$1,8-$M246)))),DATE($S$1,Z$1,1+7*$D246)-WEEKDAY(DATE($S$1,Z$1,8-$M246))),"")</f>
        <v>45483</v>
      </c>
    </row>
    <row r="247" spans="1:26" ht="15" customHeight="1" x14ac:dyDescent="0.25">
      <c r="A247" s="3">
        <v>770244</v>
      </c>
      <c r="B247" s="1" t="s">
        <v>1394</v>
      </c>
      <c r="C247" s="1" t="str">
        <f>VLOOKUP($A247,[1]Sheet_One!$B:$W,7,FALSE)</f>
        <v>NEW MILFORD</v>
      </c>
      <c r="D247" s="10">
        <f>IFERROR(VLOOKUP(A247,[2]Sheet1!$A:$AA,27,FALSE),"")</f>
        <v>4</v>
      </c>
      <c r="E247" s="1"/>
      <c r="F247" s="3" t="str">
        <f>VLOOKUP($A247,[1]Sheet_One!$B:$W,6,FALSE)</f>
        <v>60 OLD TOWN PARK RD</v>
      </c>
      <c r="G247" s="3" t="str">
        <f>VLOOKUP($A247,[1]Sheet_One!$B:$W,7,FALSE)</f>
        <v>NEW MILFORD</v>
      </c>
      <c r="H247" s="3" t="str">
        <f>VLOOKUP($A247,[1]Sheet_One!$B:$W,8,FALSE)</f>
        <v>CT</v>
      </c>
      <c r="I247" s="3" t="str">
        <f>VLOOKUP($A247,[1]Sheet_One!$B:$W,9,FALSE)</f>
        <v>06776</v>
      </c>
      <c r="J247" s="47">
        <f>IFERROR(VLOOKUP(A247,'[3]KPI Trend by Chain - 171 or 173'!$A:$E,5,FALSE),VLOOKUP(A247,'[4]KPI Trend by Chain - 171 '!$A:$E,5,FALSE))</f>
        <v>13.4</v>
      </c>
      <c r="K247" s="4">
        <f>IFERROR(VLOOKUP(A247,'Location Substitution table'!B:D,3,FALSE),"")</f>
        <v>260950</v>
      </c>
      <c r="L247" s="9" t="str">
        <f>IFERROR(VLOOKUP($A247,[1]Sheet_One!$B:$W,5,FALSE),"")</f>
        <v>M</v>
      </c>
      <c r="M247" s="9">
        <f>IFERROR(MATCH(L247,{"U","M","T","W","R","F","S"},0),"")</f>
        <v>2</v>
      </c>
      <c r="N247" s="26">
        <f>IFERROR(IF(COUNTIF('Holiday Dates'!$A:$A,DATE($M$1,N$1,1+7*$D247)-WEEKDAY(DATE($M$1,N$1,8-$M247)))&gt;=1,IF($D247&gt;=3,DATE($M$1,N$1,1+7*($D247-1)-WEEKDAY(DATE($M$1,N$1,8-$M247))),DATE($M$1,N$1,1+7*($D247+1)-WEEKDAY(DATE($M$1,N$1,8-$M247)))),DATE($M$1,N$1,1+7*$D247)-WEEKDAY(DATE($M$1,N$1,8-$M247))),"")</f>
        <v>45166</v>
      </c>
      <c r="O247" s="26">
        <f>IFERROR(IF(COUNTIF('Holiday Dates'!$A:$A,DATE($M$1,O$1,1+7*$D247)-WEEKDAY(DATE($M$1,O$1,8-$M247)))&gt;=1,IF($D247&gt;=3,DATE($M$1,O$1,1+7*($D247-1)-WEEKDAY(DATE($M$1,O$1,8-$M247))),DATE($M$1,O$1,1+7*($D247+1)-WEEKDAY(DATE($M$1,O$1,8-$M247)))),DATE($M$1,O$1,1+7*$D247)-WEEKDAY(DATE($M$1,O$1,8-$M247))),"")</f>
        <v>45187</v>
      </c>
      <c r="P247" s="26">
        <f>IFERROR(IF(COUNTIF('Holiday Dates'!$A:$A,DATE($M$1,P$1,1+7*$D247)-WEEKDAY(DATE($M$1,P$1,8-$M247)))&gt;=1,IF($D247&gt;=3,DATE($M$1,P$1,1+7*($D247-1)-WEEKDAY(DATE($M$1,P$1,8-$M247))),DATE($M$1,P$1,1+7*($D247+1)-WEEKDAY(DATE($M$1,P$1,8-$M247)))),DATE($M$1,P$1,1+7*$D247)-WEEKDAY(DATE($M$1,P$1,8-$M247))),"")</f>
        <v>45222</v>
      </c>
      <c r="Q247" s="26">
        <f>IFERROR(IF(COUNTIF('Holiday Dates'!$A:$A,DATE($M$1,Q$1,1+7*$D247)-WEEKDAY(DATE($M$1,Q$1,8-$M247)))&gt;=1,IF($D247&gt;=3,DATE($M$1,Q$1,1+7*($D247-1)-WEEKDAY(DATE($M$1,Q$1,8-$M247))),DATE($M$1,Q$1,1+7*($D247+1)-WEEKDAY(DATE($M$1,Q$1,8-$M247)))),DATE($M$1,Q$1,1+7*$D247)-WEEKDAY(DATE($M$1,Q$1,8-$M247))),"")</f>
        <v>45257</v>
      </c>
      <c r="R247" s="26">
        <f>IFERROR(IF(COUNTIF('Holiday Dates'!$A:$A,DATE($M$1,R$1,1+7*$D247)-WEEKDAY(DATE($M$1,R$1,8-$M247)))&gt;=1,IF($D247&gt;=3,DATE($M$1,R$1,1+7*($D247-1)-WEEKDAY(DATE($M$1,R$1,8-$M247))),DATE($M$1,R$1,1+7*($D247+1)-WEEKDAY(DATE($M$1,R$1,8-$M247)))),DATE($M$1,R$1,1+7*$D247)-WEEKDAY(DATE($M$1,R$1,8-$M247))),"")</f>
        <v>45278</v>
      </c>
      <c r="S247" s="28"/>
      <c r="T247" s="30">
        <f>IFERROR(IF(COUNTIF('Holiday Dates'!$A:$A,DATE($S$1,T$1,1+7*$D247)-WEEKDAY(DATE($S$1,T$1,8-$M247)))&gt;=1,IF($D247&gt;=3,DATE($S$1,T$1,1+7*($D247-1)-WEEKDAY(DATE($S$1,T$1,8-$M247))),DATE($S$1,T$1,1+7*($D247+1)-WEEKDAY(DATE($S$1,T$1,8-$M247)))),DATE($S$1,T$1,1+7*$D247)-WEEKDAY(DATE($S$1,T$1,8-$M247))),"")</f>
        <v>45313</v>
      </c>
      <c r="U247" s="30">
        <f>IFERROR(IF(COUNTIF('Holiday Dates'!$A:$A,DATE($S$1,U$1,1+7*$D247)-WEEKDAY(DATE($S$1,U$1,8-$M247)))&gt;=1,IF($D247&gt;=3,DATE($S$1,U$1,1+7*($D247-1)-WEEKDAY(DATE($S$1,U$1,8-$M247))),DATE($S$1,U$1,1+7*($D247+1)-WEEKDAY(DATE($S$1,U$1,8-$M247)))),DATE($S$1,U$1,1+7*$D247)-WEEKDAY(DATE($S$1,U$1,8-$M247))),"")</f>
        <v>45348</v>
      </c>
      <c r="V247" s="30">
        <f>IFERROR(IF(COUNTIF('Holiday Dates'!$A:$A,DATE($S$1,V$1,1+7*$D247)-WEEKDAY(DATE($S$1,V$1,8-$M247)))&gt;=1,IF($D247&gt;=3,DATE($S$1,V$1,1+7*($D247-1)-WEEKDAY(DATE($S$1,V$1,8-$M247))),DATE($S$1,V$1,1+7*($D247+1)-WEEKDAY(DATE($S$1,V$1,8-$M247)))),DATE($S$1,V$1,1+7*$D247)-WEEKDAY(DATE($S$1,V$1,8-$M247))),"")</f>
        <v>45376</v>
      </c>
      <c r="W247" s="30">
        <f>IFERROR(IF(COUNTIF('Holiday Dates'!$A:$A,DATE($S$1,W$1,1+7*$D247)-WEEKDAY(DATE($S$1,W$1,8-$M247)))&gt;=1,IF($D247&gt;=3,DATE($S$1,W$1,1+7*($D247-1)-WEEKDAY(DATE($S$1,W$1,8-$M247))),DATE($S$1,W$1,1+7*($D247+1)-WEEKDAY(DATE($S$1,W$1,8-$M247)))),DATE($S$1,W$1,1+7*$D247)-WEEKDAY(DATE($S$1,W$1,8-$M247))),"")</f>
        <v>45404</v>
      </c>
      <c r="X247" s="30">
        <f>IFERROR(IF(COUNTIF('Holiday Dates'!$A:$A,DATE($S$1,X$1,1+7*$D247)-WEEKDAY(DATE($S$1,X$1,8-$M247)))&gt;=1,IF($D247&gt;=3,DATE($S$1,X$1,1+7*($D247-1)-WEEKDAY(DATE($S$1,X$1,8-$M247))),DATE($S$1,X$1,1+7*($D247+1)-WEEKDAY(DATE($S$1,X$1,8-$M247)))),DATE($S$1,X$1,1+7*$D247)-WEEKDAY(DATE($S$1,X$1,8-$M247))),"")</f>
        <v>45432</v>
      </c>
      <c r="Y247" s="30">
        <f>IFERROR(IF(COUNTIF('Holiday Dates'!$A:$A,DATE($S$1,Y$1,1+7*$D247)-WEEKDAY(DATE($S$1,Y$1,8-$M247)))&gt;=1,IF($D247&gt;=3,DATE($S$1,Y$1,1+7*($D247-1)-WEEKDAY(DATE($S$1,Y$1,8-$M247))),DATE($S$1,Y$1,1+7*($D247+1)-WEEKDAY(DATE($S$1,Y$1,8-$M247)))),DATE($S$1,Y$1,1+7*$D247)-WEEKDAY(DATE($S$1,Y$1,8-$M247))),"")</f>
        <v>45467</v>
      </c>
      <c r="Z247" s="30">
        <f>IFERROR(IF(COUNTIF('Holiday Dates'!$A:$A,DATE($S$1,Z$1,1+7*$D247)-WEEKDAY(DATE($S$1,Z$1,8-$M247)))&gt;=1,IF($D247&gt;=3,DATE($S$1,Z$1,1+7*($D247-1)-WEEKDAY(DATE($S$1,Z$1,8-$M247))),DATE($S$1,Z$1,1+7*($D247+1)-WEEKDAY(DATE($S$1,Z$1,8-$M247)))),DATE($S$1,Z$1,1+7*$D247)-WEEKDAY(DATE($S$1,Z$1,8-$M247))),"")</f>
        <v>45495</v>
      </c>
    </row>
    <row r="248" spans="1:26" ht="15" customHeight="1" x14ac:dyDescent="0.25">
      <c r="A248" s="3">
        <v>770245</v>
      </c>
      <c r="B248" s="1" t="s">
        <v>1547</v>
      </c>
      <c r="C248" s="1" t="str">
        <f>VLOOKUP($A248,[1]Sheet_One!$B:$W,7,FALSE)</f>
        <v>NEW MILFORD</v>
      </c>
      <c r="D248" s="10">
        <f>IFERROR(VLOOKUP(A248,[2]Sheet1!$A:$AA,27,FALSE),"")</f>
        <v>3</v>
      </c>
      <c r="E248" s="1"/>
      <c r="F248" s="3" t="str">
        <f>VLOOKUP($A248,[1]Sheet_One!$B:$W,6,FALSE)</f>
        <v>388 DANBURY RD</v>
      </c>
      <c r="G248" s="3" t="str">
        <f>VLOOKUP($A248,[1]Sheet_One!$B:$W,7,FALSE)</f>
        <v>NEW MILFORD</v>
      </c>
      <c r="H248" s="3" t="str">
        <f>VLOOKUP($A248,[1]Sheet_One!$B:$W,8,FALSE)</f>
        <v>CT</v>
      </c>
      <c r="I248" s="3" t="str">
        <f>VLOOKUP($A248,[1]Sheet_One!$B:$W,9,FALSE)</f>
        <v>06776</v>
      </c>
      <c r="J248" s="47">
        <f>IFERROR(VLOOKUP(A248,'[3]KPI Trend by Chain - 171 or 173'!$A:$E,5,FALSE),VLOOKUP(A248,'[4]KPI Trend by Chain - 171 '!$A:$E,5,FALSE))</f>
        <v>26.285714285714299</v>
      </c>
      <c r="K248" s="4">
        <f>IFERROR(VLOOKUP(A248,'Location Substitution table'!B:D,3,FALSE),"")</f>
        <v>260949</v>
      </c>
      <c r="L248" s="9" t="str">
        <f>IFERROR(VLOOKUP($A248,[1]Sheet_One!$B:$W,5,FALSE),"")</f>
        <v>M</v>
      </c>
      <c r="M248" s="9">
        <f>IFERROR(MATCH(L248,{"U","M","T","W","R","F","S"},0),"")</f>
        <v>2</v>
      </c>
      <c r="N248" s="26">
        <f>IFERROR(IF(COUNTIF('Holiday Dates'!$A:$A,DATE($M$1,N$1,1+7*$D248)-WEEKDAY(DATE($M$1,N$1,8-$M248)))&gt;=1,IF($D248&gt;=3,DATE($M$1,N$1,1+7*($D248-1)-WEEKDAY(DATE($M$1,N$1,8-$M248))),DATE($M$1,N$1,1+7*($D248+1)-WEEKDAY(DATE($M$1,N$1,8-$M248)))),DATE($M$1,N$1,1+7*$D248)-WEEKDAY(DATE($M$1,N$1,8-$M248))),"")</f>
        <v>45159</v>
      </c>
      <c r="O248" s="26">
        <f>IFERROR(IF(COUNTIF('Holiday Dates'!$A:$A,DATE($M$1,O$1,1+7*$D248)-WEEKDAY(DATE($M$1,O$1,8-$M248)))&gt;=1,IF($D248&gt;=3,DATE($M$1,O$1,1+7*($D248-1)-WEEKDAY(DATE($M$1,O$1,8-$M248))),DATE($M$1,O$1,1+7*($D248+1)-WEEKDAY(DATE($M$1,O$1,8-$M248)))),DATE($M$1,O$1,1+7*$D248)-WEEKDAY(DATE($M$1,O$1,8-$M248))),"")</f>
        <v>45187</v>
      </c>
      <c r="P248" s="26">
        <f>IFERROR(IF(COUNTIF('Holiday Dates'!$A:$A,DATE($M$1,P$1,1+7*$D248)-WEEKDAY(DATE($M$1,P$1,8-$M248)))&gt;=1,IF($D248&gt;=3,DATE($M$1,P$1,1+7*($D248-1)-WEEKDAY(DATE($M$1,P$1,8-$M248))),DATE($M$1,P$1,1+7*($D248+1)-WEEKDAY(DATE($M$1,P$1,8-$M248)))),DATE($M$1,P$1,1+7*$D248)-WEEKDAY(DATE($M$1,P$1,8-$M248))),"")</f>
        <v>45215</v>
      </c>
      <c r="Q248" s="26">
        <f>IFERROR(IF(COUNTIF('Holiday Dates'!$A:$A,DATE($M$1,Q$1,1+7*$D248)-WEEKDAY(DATE($M$1,Q$1,8-$M248)))&gt;=1,IF($D248&gt;=3,DATE($M$1,Q$1,1+7*($D248-1)-WEEKDAY(DATE($M$1,Q$1,8-$M248))),DATE($M$1,Q$1,1+7*($D248+1)-WEEKDAY(DATE($M$1,Q$1,8-$M248)))),DATE($M$1,Q$1,1+7*$D248)-WEEKDAY(DATE($M$1,Q$1,8-$M248))),"")</f>
        <v>45250</v>
      </c>
      <c r="R248" s="26">
        <f>IFERROR(IF(COUNTIF('Holiday Dates'!$A:$A,DATE($M$1,R$1,1+7*$D248)-WEEKDAY(DATE($M$1,R$1,8-$M248)))&gt;=1,IF($D248&gt;=3,DATE($M$1,R$1,1+7*($D248-1)-WEEKDAY(DATE($M$1,R$1,8-$M248))),DATE($M$1,R$1,1+7*($D248+1)-WEEKDAY(DATE($M$1,R$1,8-$M248)))),DATE($M$1,R$1,1+7*$D248)-WEEKDAY(DATE($M$1,R$1,8-$M248))),"")</f>
        <v>45278</v>
      </c>
      <c r="S248" s="28"/>
      <c r="T248" s="30">
        <f>IFERROR(IF(COUNTIF('Holiday Dates'!$A:$A,DATE($S$1,T$1,1+7*$D248)-WEEKDAY(DATE($S$1,T$1,8-$M248)))&gt;=1,IF($D248&gt;=3,DATE($S$1,T$1,1+7*($D248-1)-WEEKDAY(DATE($S$1,T$1,8-$M248))),DATE($S$1,T$1,1+7*($D248+1)-WEEKDAY(DATE($S$1,T$1,8-$M248)))),DATE($S$1,T$1,1+7*$D248)-WEEKDAY(DATE($S$1,T$1,8-$M248))),"")</f>
        <v>45299</v>
      </c>
      <c r="U248" s="30">
        <f>IFERROR(IF(COUNTIF('Holiday Dates'!$A:$A,DATE($S$1,U$1,1+7*$D248)-WEEKDAY(DATE($S$1,U$1,8-$M248)))&gt;=1,IF($D248&gt;=3,DATE($S$1,U$1,1+7*($D248-1)-WEEKDAY(DATE($S$1,U$1,8-$M248))),DATE($S$1,U$1,1+7*($D248+1)-WEEKDAY(DATE($S$1,U$1,8-$M248)))),DATE($S$1,U$1,1+7*$D248)-WEEKDAY(DATE($S$1,U$1,8-$M248))),"")</f>
        <v>45334</v>
      </c>
      <c r="V248" s="30">
        <f>IFERROR(IF(COUNTIF('Holiday Dates'!$A:$A,DATE($S$1,V$1,1+7*$D248)-WEEKDAY(DATE($S$1,V$1,8-$M248)))&gt;=1,IF($D248&gt;=3,DATE($S$1,V$1,1+7*($D248-1)-WEEKDAY(DATE($S$1,V$1,8-$M248))),DATE($S$1,V$1,1+7*($D248+1)-WEEKDAY(DATE($S$1,V$1,8-$M248)))),DATE($S$1,V$1,1+7*$D248)-WEEKDAY(DATE($S$1,V$1,8-$M248))),"")</f>
        <v>45369</v>
      </c>
      <c r="W248" s="30">
        <f>IFERROR(IF(COUNTIF('Holiday Dates'!$A:$A,DATE($S$1,W$1,1+7*$D248)-WEEKDAY(DATE($S$1,W$1,8-$M248)))&gt;=1,IF($D248&gt;=3,DATE($S$1,W$1,1+7*($D248-1)-WEEKDAY(DATE($S$1,W$1,8-$M248))),DATE($S$1,W$1,1+7*($D248+1)-WEEKDAY(DATE($S$1,W$1,8-$M248)))),DATE($S$1,W$1,1+7*$D248)-WEEKDAY(DATE($S$1,W$1,8-$M248))),"")</f>
        <v>45397</v>
      </c>
      <c r="X248" s="30">
        <f>IFERROR(IF(COUNTIF('Holiday Dates'!$A:$A,DATE($S$1,X$1,1+7*$D248)-WEEKDAY(DATE($S$1,X$1,8-$M248)))&gt;=1,IF($D248&gt;=3,DATE($S$1,X$1,1+7*($D248-1)-WEEKDAY(DATE($S$1,X$1,8-$M248))),DATE($S$1,X$1,1+7*($D248+1)-WEEKDAY(DATE($S$1,X$1,8-$M248)))),DATE($S$1,X$1,1+7*$D248)-WEEKDAY(DATE($S$1,X$1,8-$M248))),"")</f>
        <v>45432</v>
      </c>
      <c r="Y248" s="30">
        <f>IFERROR(IF(COUNTIF('Holiday Dates'!$A:$A,DATE($S$1,Y$1,1+7*$D248)-WEEKDAY(DATE($S$1,Y$1,8-$M248)))&gt;=1,IF($D248&gt;=3,DATE($S$1,Y$1,1+7*($D248-1)-WEEKDAY(DATE($S$1,Y$1,8-$M248))),DATE($S$1,Y$1,1+7*($D248+1)-WEEKDAY(DATE($S$1,Y$1,8-$M248)))),DATE($S$1,Y$1,1+7*$D248)-WEEKDAY(DATE($S$1,Y$1,8-$M248))),"")</f>
        <v>45460</v>
      </c>
      <c r="Z248" s="30">
        <f>IFERROR(IF(COUNTIF('Holiday Dates'!$A:$A,DATE($S$1,Z$1,1+7*$D248)-WEEKDAY(DATE($S$1,Z$1,8-$M248)))&gt;=1,IF($D248&gt;=3,DATE($S$1,Z$1,1+7*($D248-1)-WEEKDAY(DATE($S$1,Z$1,8-$M248))),DATE($S$1,Z$1,1+7*($D248+1)-WEEKDAY(DATE($S$1,Z$1,8-$M248)))),DATE($S$1,Z$1,1+7*$D248)-WEEKDAY(DATE($S$1,Z$1,8-$M248))),"")</f>
        <v>45488</v>
      </c>
    </row>
    <row r="249" spans="1:26" ht="15" customHeight="1" x14ac:dyDescent="0.25">
      <c r="A249" s="3">
        <v>770246</v>
      </c>
      <c r="B249" s="1" t="s">
        <v>1688</v>
      </c>
      <c r="C249" s="1" t="str">
        <f>VLOOKUP($A249,[1]Sheet_One!$B:$W,7,FALSE)</f>
        <v>NEW MILFORD</v>
      </c>
      <c r="D249" s="10">
        <f>IFERROR(VLOOKUP(A249,[2]Sheet1!$A:$AA,27,FALSE),"")</f>
        <v>2</v>
      </c>
      <c r="E249" s="1"/>
      <c r="F249" s="3" t="str">
        <f>VLOOKUP($A249,[1]Sheet_One!$B:$W,6,FALSE)</f>
        <v>22 HIPP RD</v>
      </c>
      <c r="G249" s="3" t="str">
        <f>VLOOKUP($A249,[1]Sheet_One!$B:$W,7,FALSE)</f>
        <v>NEW MILFORD</v>
      </c>
      <c r="H249" s="3" t="str">
        <f>VLOOKUP($A249,[1]Sheet_One!$B:$W,8,FALSE)</f>
        <v>CT</v>
      </c>
      <c r="I249" s="3" t="str">
        <f>VLOOKUP($A249,[1]Sheet_One!$B:$W,9,FALSE)</f>
        <v>06776</v>
      </c>
      <c r="J249" s="47">
        <f>IFERROR(VLOOKUP(A249,'[3]KPI Trend by Chain - 171 or 173'!$A:$E,5,FALSE),VLOOKUP(A249,'[4]KPI Trend by Chain - 171 '!$A:$E,5,FALSE))</f>
        <v>15.818181818181801</v>
      </c>
      <c r="K249" s="4">
        <f>IFERROR(VLOOKUP(A249,'Location Substitution table'!B:D,3,FALSE),"")</f>
        <v>260954</v>
      </c>
      <c r="L249" s="9" t="str">
        <f>IFERROR(VLOOKUP($A249,[1]Sheet_One!$B:$W,5,FALSE),"")</f>
        <v>M</v>
      </c>
      <c r="M249" s="9">
        <f>IFERROR(MATCH(L249,{"U","M","T","W","R","F","S"},0),"")</f>
        <v>2</v>
      </c>
      <c r="N249" s="26">
        <f>IFERROR(IF(COUNTIF('Holiday Dates'!$A:$A,DATE($M$1,N$1,1+7*$D249)-WEEKDAY(DATE($M$1,N$1,8-$M249)))&gt;=1,IF($D249&gt;=3,DATE($M$1,N$1,1+7*($D249-1)-WEEKDAY(DATE($M$1,N$1,8-$M249))),DATE($M$1,N$1,1+7*($D249+1)-WEEKDAY(DATE($M$1,N$1,8-$M249)))),DATE($M$1,N$1,1+7*$D249)-WEEKDAY(DATE($M$1,N$1,8-$M249))),"")</f>
        <v>45152</v>
      </c>
      <c r="O249" s="26">
        <f>IFERROR(IF(COUNTIF('Holiday Dates'!$A:$A,DATE($M$1,O$1,1+7*$D249)-WEEKDAY(DATE($M$1,O$1,8-$M249)))&gt;=1,IF($D249&gt;=3,DATE($M$1,O$1,1+7*($D249-1)-WEEKDAY(DATE($M$1,O$1,8-$M249))),DATE($M$1,O$1,1+7*($D249+1)-WEEKDAY(DATE($M$1,O$1,8-$M249)))),DATE($M$1,O$1,1+7*$D249)-WEEKDAY(DATE($M$1,O$1,8-$M249))),"")</f>
        <v>45180</v>
      </c>
      <c r="P249" s="26">
        <f>IFERROR(IF(COUNTIF('Holiday Dates'!$A:$A,DATE($M$1,P$1,1+7*$D249)-WEEKDAY(DATE($M$1,P$1,8-$M249)))&gt;=1,IF($D249&gt;=3,DATE($M$1,P$1,1+7*($D249-1)-WEEKDAY(DATE($M$1,P$1,8-$M249))),DATE($M$1,P$1,1+7*($D249+1)-WEEKDAY(DATE($M$1,P$1,8-$M249)))),DATE($M$1,P$1,1+7*$D249)-WEEKDAY(DATE($M$1,P$1,8-$M249))),"")</f>
        <v>45215</v>
      </c>
      <c r="Q249" s="26">
        <f>IFERROR(IF(COUNTIF('Holiday Dates'!$A:$A,DATE($M$1,Q$1,1+7*$D249)-WEEKDAY(DATE($M$1,Q$1,8-$M249)))&gt;=1,IF($D249&gt;=3,DATE($M$1,Q$1,1+7*($D249-1)-WEEKDAY(DATE($M$1,Q$1,8-$M249))),DATE($M$1,Q$1,1+7*($D249+1)-WEEKDAY(DATE($M$1,Q$1,8-$M249)))),DATE($M$1,Q$1,1+7*$D249)-WEEKDAY(DATE($M$1,Q$1,8-$M249))),"")</f>
        <v>45243</v>
      </c>
      <c r="R249" s="26">
        <f>IFERROR(IF(COUNTIF('Holiday Dates'!$A:$A,DATE($M$1,R$1,1+7*$D249)-WEEKDAY(DATE($M$1,R$1,8-$M249)))&gt;=1,IF($D249&gt;=3,DATE($M$1,R$1,1+7*($D249-1)-WEEKDAY(DATE($M$1,R$1,8-$M249))),DATE($M$1,R$1,1+7*($D249+1)-WEEKDAY(DATE($M$1,R$1,8-$M249)))),DATE($M$1,R$1,1+7*$D249)-WEEKDAY(DATE($M$1,R$1,8-$M249))),"")</f>
        <v>45271</v>
      </c>
      <c r="S249" s="28"/>
      <c r="T249" s="30">
        <f>IFERROR(IF(COUNTIF('Holiday Dates'!$A:$A,DATE($S$1,T$1,1+7*$D249)-WEEKDAY(DATE($S$1,T$1,8-$M249)))&gt;=1,IF($D249&gt;=3,DATE($S$1,T$1,1+7*($D249-1)-WEEKDAY(DATE($S$1,T$1,8-$M249))),DATE($S$1,T$1,1+7*($D249+1)-WEEKDAY(DATE($S$1,T$1,8-$M249)))),DATE($S$1,T$1,1+7*$D249)-WEEKDAY(DATE($S$1,T$1,8-$M249))),"")</f>
        <v>45299</v>
      </c>
      <c r="U249" s="30">
        <f>IFERROR(IF(COUNTIF('Holiday Dates'!$A:$A,DATE($S$1,U$1,1+7*$D249)-WEEKDAY(DATE($S$1,U$1,8-$M249)))&gt;=1,IF($D249&gt;=3,DATE($S$1,U$1,1+7*($D249-1)-WEEKDAY(DATE($S$1,U$1,8-$M249))),DATE($S$1,U$1,1+7*($D249+1)-WEEKDAY(DATE($S$1,U$1,8-$M249)))),DATE($S$1,U$1,1+7*$D249)-WEEKDAY(DATE($S$1,U$1,8-$M249))),"")</f>
        <v>45334</v>
      </c>
      <c r="V249" s="30">
        <f>IFERROR(IF(COUNTIF('Holiday Dates'!$A:$A,DATE($S$1,V$1,1+7*$D249)-WEEKDAY(DATE($S$1,V$1,8-$M249)))&gt;=1,IF($D249&gt;=3,DATE($S$1,V$1,1+7*($D249-1)-WEEKDAY(DATE($S$1,V$1,8-$M249))),DATE($S$1,V$1,1+7*($D249+1)-WEEKDAY(DATE($S$1,V$1,8-$M249)))),DATE($S$1,V$1,1+7*$D249)-WEEKDAY(DATE($S$1,V$1,8-$M249))),"")</f>
        <v>45362</v>
      </c>
      <c r="W249" s="30">
        <f>IFERROR(IF(COUNTIF('Holiday Dates'!$A:$A,DATE($S$1,W$1,1+7*$D249)-WEEKDAY(DATE($S$1,W$1,8-$M249)))&gt;=1,IF($D249&gt;=3,DATE($S$1,W$1,1+7*($D249-1)-WEEKDAY(DATE($S$1,W$1,8-$M249))),DATE($S$1,W$1,1+7*($D249+1)-WEEKDAY(DATE($S$1,W$1,8-$M249)))),DATE($S$1,W$1,1+7*$D249)-WEEKDAY(DATE($S$1,W$1,8-$M249))),"")</f>
        <v>45397</v>
      </c>
      <c r="X249" s="30">
        <f>IFERROR(IF(COUNTIF('Holiday Dates'!$A:$A,DATE($S$1,X$1,1+7*$D249)-WEEKDAY(DATE($S$1,X$1,8-$M249)))&gt;=1,IF($D249&gt;=3,DATE($S$1,X$1,1+7*($D249-1)-WEEKDAY(DATE($S$1,X$1,8-$M249))),DATE($S$1,X$1,1+7*($D249+1)-WEEKDAY(DATE($S$1,X$1,8-$M249)))),DATE($S$1,X$1,1+7*$D249)-WEEKDAY(DATE($S$1,X$1,8-$M249))),"")</f>
        <v>45425</v>
      </c>
      <c r="Y249" s="30">
        <f>IFERROR(IF(COUNTIF('Holiday Dates'!$A:$A,DATE($S$1,Y$1,1+7*$D249)-WEEKDAY(DATE($S$1,Y$1,8-$M249)))&gt;=1,IF($D249&gt;=3,DATE($S$1,Y$1,1+7*($D249-1)-WEEKDAY(DATE($S$1,Y$1,8-$M249))),DATE($S$1,Y$1,1+7*($D249+1)-WEEKDAY(DATE($S$1,Y$1,8-$M249)))),DATE($S$1,Y$1,1+7*$D249)-WEEKDAY(DATE($S$1,Y$1,8-$M249))),"")</f>
        <v>45453</v>
      </c>
      <c r="Z249" s="30">
        <f>IFERROR(IF(COUNTIF('Holiday Dates'!$A:$A,DATE($S$1,Z$1,1+7*$D249)-WEEKDAY(DATE($S$1,Z$1,8-$M249)))&gt;=1,IF($D249&gt;=3,DATE($S$1,Z$1,1+7*($D249-1)-WEEKDAY(DATE($S$1,Z$1,8-$M249))),DATE($S$1,Z$1,1+7*($D249+1)-WEEKDAY(DATE($S$1,Z$1,8-$M249)))),DATE($S$1,Z$1,1+7*$D249)-WEEKDAY(DATE($S$1,Z$1,8-$M249))),"")</f>
        <v>45481</v>
      </c>
    </row>
    <row r="250" spans="1:26" ht="15" customHeight="1" x14ac:dyDescent="0.25">
      <c r="A250" s="3">
        <v>770247</v>
      </c>
      <c r="B250" s="1" t="s">
        <v>761</v>
      </c>
      <c r="C250" s="1" t="str">
        <f>VLOOKUP($A250,[1]Sheet_One!$B:$W,7,FALSE)</f>
        <v>NEW MILFORD</v>
      </c>
      <c r="D250" s="10">
        <f>IFERROR(VLOOKUP(A250,[2]Sheet1!$A:$AA,27,FALSE),"")</f>
        <v>1</v>
      </c>
      <c r="E250" s="1"/>
      <c r="F250" s="3" t="str">
        <f>VLOOKUP($A250,[1]Sheet_One!$B:$W,6,FALSE)</f>
        <v>25 SUNNY VALLEY RD</v>
      </c>
      <c r="G250" s="3" t="str">
        <f>VLOOKUP($A250,[1]Sheet_One!$B:$W,7,FALSE)</f>
        <v>NEW MILFORD</v>
      </c>
      <c r="H250" s="3" t="str">
        <f>VLOOKUP($A250,[1]Sheet_One!$B:$W,8,FALSE)</f>
        <v>CT</v>
      </c>
      <c r="I250" s="3" t="str">
        <f>VLOOKUP($A250,[1]Sheet_One!$B:$W,9,FALSE)</f>
        <v>06776</v>
      </c>
      <c r="J250" s="47">
        <f>IFERROR(VLOOKUP(A250,'[3]KPI Trend by Chain - 171 or 173'!$A:$E,5,FALSE),VLOOKUP(A250,'[4]KPI Trend by Chain - 171 '!$A:$E,5,FALSE))</f>
        <v>29.3333333333333</v>
      </c>
      <c r="K250" s="4">
        <f>IFERROR(VLOOKUP(A250,'Location Substitution table'!B:D,3,FALSE),"")</f>
        <v>260951</v>
      </c>
      <c r="L250" s="9" t="str">
        <f>IFERROR(VLOOKUP($A250,[1]Sheet_One!$B:$W,5,FALSE),"")</f>
        <v>M</v>
      </c>
      <c r="M250" s="9">
        <f>IFERROR(MATCH(L250,{"U","M","T","W","R","F","S"},0),"")</f>
        <v>2</v>
      </c>
      <c r="N250" s="26">
        <f>IFERROR(IF(COUNTIF('Holiday Dates'!$A:$A,DATE($M$1,N$1,1+7*$D250)-WEEKDAY(DATE($M$1,N$1,8-$M250)))&gt;=1,IF($D250&gt;=3,DATE($M$1,N$1,1+7*($D250-1)-WEEKDAY(DATE($M$1,N$1,8-$M250))),DATE($M$1,N$1,1+7*($D250+1)-WEEKDAY(DATE($M$1,N$1,8-$M250)))),DATE($M$1,N$1,1+7*$D250)-WEEKDAY(DATE($M$1,N$1,8-$M250))),"")</f>
        <v>45145</v>
      </c>
      <c r="O250" s="26">
        <f>IFERROR(IF(COUNTIF('Holiday Dates'!$A:$A,DATE($M$1,O$1,1+7*$D250)-WEEKDAY(DATE($M$1,O$1,8-$M250)))&gt;=1,IF($D250&gt;=3,DATE($M$1,O$1,1+7*($D250-1)-WEEKDAY(DATE($M$1,O$1,8-$M250))),DATE($M$1,O$1,1+7*($D250+1)-WEEKDAY(DATE($M$1,O$1,8-$M250)))),DATE($M$1,O$1,1+7*$D250)-WEEKDAY(DATE($M$1,O$1,8-$M250))),"")</f>
        <v>45180</v>
      </c>
      <c r="P250" s="26">
        <f>IFERROR(IF(COUNTIF('Holiday Dates'!$A:$A,DATE($M$1,P$1,1+7*$D250)-WEEKDAY(DATE($M$1,P$1,8-$M250)))&gt;=1,IF($D250&gt;=3,DATE($M$1,P$1,1+7*($D250-1)-WEEKDAY(DATE($M$1,P$1,8-$M250))),DATE($M$1,P$1,1+7*($D250+1)-WEEKDAY(DATE($M$1,P$1,8-$M250)))),DATE($M$1,P$1,1+7*$D250)-WEEKDAY(DATE($M$1,P$1,8-$M250))),"")</f>
        <v>45201</v>
      </c>
      <c r="Q250" s="26">
        <f>IFERROR(IF(COUNTIF('Holiday Dates'!$A:$A,DATE($M$1,Q$1,1+7*$D250)-WEEKDAY(DATE($M$1,Q$1,8-$M250)))&gt;=1,IF($D250&gt;=3,DATE($M$1,Q$1,1+7*($D250-1)-WEEKDAY(DATE($M$1,Q$1,8-$M250))),DATE($M$1,Q$1,1+7*($D250+1)-WEEKDAY(DATE($M$1,Q$1,8-$M250)))),DATE($M$1,Q$1,1+7*$D250)-WEEKDAY(DATE($M$1,Q$1,8-$M250))),"")</f>
        <v>45236</v>
      </c>
      <c r="R250" s="26">
        <f>IFERROR(IF(COUNTIF('Holiday Dates'!$A:$A,DATE($M$1,R$1,1+7*$D250)-WEEKDAY(DATE($M$1,R$1,8-$M250)))&gt;=1,IF($D250&gt;=3,DATE($M$1,R$1,1+7*($D250-1)-WEEKDAY(DATE($M$1,R$1,8-$M250))),DATE($M$1,R$1,1+7*($D250+1)-WEEKDAY(DATE($M$1,R$1,8-$M250)))),DATE($M$1,R$1,1+7*$D250)-WEEKDAY(DATE($M$1,R$1,8-$M250))),"")</f>
        <v>45264</v>
      </c>
      <c r="S250" s="28"/>
      <c r="T250" s="30">
        <f>IFERROR(IF(COUNTIF('Holiday Dates'!$A:$A,DATE($S$1,T$1,1+7*$D250)-WEEKDAY(DATE($S$1,T$1,8-$M250)))&gt;=1,IF($D250&gt;=3,DATE($S$1,T$1,1+7*($D250-1)-WEEKDAY(DATE($S$1,T$1,8-$M250))),DATE($S$1,T$1,1+7*($D250+1)-WEEKDAY(DATE($S$1,T$1,8-$M250)))),DATE($S$1,T$1,1+7*$D250)-WEEKDAY(DATE($S$1,T$1,8-$M250))),"")</f>
        <v>45299</v>
      </c>
      <c r="U250" s="30">
        <f>IFERROR(IF(COUNTIF('Holiday Dates'!$A:$A,DATE($S$1,U$1,1+7*$D250)-WEEKDAY(DATE($S$1,U$1,8-$M250)))&gt;=1,IF($D250&gt;=3,DATE($S$1,U$1,1+7*($D250-1)-WEEKDAY(DATE($S$1,U$1,8-$M250))),DATE($S$1,U$1,1+7*($D250+1)-WEEKDAY(DATE($S$1,U$1,8-$M250)))),DATE($S$1,U$1,1+7*$D250)-WEEKDAY(DATE($S$1,U$1,8-$M250))),"")</f>
        <v>45327</v>
      </c>
      <c r="V250" s="30">
        <f>IFERROR(IF(COUNTIF('Holiday Dates'!$A:$A,DATE($S$1,V$1,1+7*$D250)-WEEKDAY(DATE($S$1,V$1,8-$M250)))&gt;=1,IF($D250&gt;=3,DATE($S$1,V$1,1+7*($D250-1)-WEEKDAY(DATE($S$1,V$1,8-$M250))),DATE($S$1,V$1,1+7*($D250+1)-WEEKDAY(DATE($S$1,V$1,8-$M250)))),DATE($S$1,V$1,1+7*$D250)-WEEKDAY(DATE($S$1,V$1,8-$M250))),"")</f>
        <v>45355</v>
      </c>
      <c r="W250" s="30">
        <f>IFERROR(IF(COUNTIF('Holiday Dates'!$A:$A,DATE($S$1,W$1,1+7*$D250)-WEEKDAY(DATE($S$1,W$1,8-$M250)))&gt;=1,IF($D250&gt;=3,DATE($S$1,W$1,1+7*($D250-1)-WEEKDAY(DATE($S$1,W$1,8-$M250))),DATE($S$1,W$1,1+7*($D250+1)-WEEKDAY(DATE($S$1,W$1,8-$M250)))),DATE($S$1,W$1,1+7*$D250)-WEEKDAY(DATE($S$1,W$1,8-$M250))),"")</f>
        <v>45383</v>
      </c>
      <c r="X250" s="30">
        <f>IFERROR(IF(COUNTIF('Holiday Dates'!$A:$A,DATE($S$1,X$1,1+7*$D250)-WEEKDAY(DATE($S$1,X$1,8-$M250)))&gt;=1,IF($D250&gt;=3,DATE($S$1,X$1,1+7*($D250-1)-WEEKDAY(DATE($S$1,X$1,8-$M250))),DATE($S$1,X$1,1+7*($D250+1)-WEEKDAY(DATE($S$1,X$1,8-$M250)))),DATE($S$1,X$1,1+7*$D250)-WEEKDAY(DATE($S$1,X$1,8-$M250))),"")</f>
        <v>45418</v>
      </c>
      <c r="Y250" s="30">
        <f>IFERROR(IF(COUNTIF('Holiday Dates'!$A:$A,DATE($S$1,Y$1,1+7*$D250)-WEEKDAY(DATE($S$1,Y$1,8-$M250)))&gt;=1,IF($D250&gt;=3,DATE($S$1,Y$1,1+7*($D250-1)-WEEKDAY(DATE($S$1,Y$1,8-$M250))),DATE($S$1,Y$1,1+7*($D250+1)-WEEKDAY(DATE($S$1,Y$1,8-$M250)))),DATE($S$1,Y$1,1+7*$D250)-WEEKDAY(DATE($S$1,Y$1,8-$M250))),"")</f>
        <v>45446</v>
      </c>
      <c r="Z250" s="30">
        <f>IFERROR(IF(COUNTIF('Holiday Dates'!$A:$A,DATE($S$1,Z$1,1+7*$D250)-WEEKDAY(DATE($S$1,Z$1,8-$M250)))&gt;=1,IF($D250&gt;=3,DATE($S$1,Z$1,1+7*($D250-1)-WEEKDAY(DATE($S$1,Z$1,8-$M250))),DATE($S$1,Z$1,1+7*($D250+1)-WEEKDAY(DATE($S$1,Z$1,8-$M250)))),DATE($S$1,Z$1,1+7*$D250)-WEEKDAY(DATE($S$1,Z$1,8-$M250))),"")</f>
        <v>45474</v>
      </c>
    </row>
    <row r="251" spans="1:26" ht="15" customHeight="1" x14ac:dyDescent="0.25">
      <c r="A251" s="3">
        <v>770248</v>
      </c>
      <c r="B251" s="1" t="s">
        <v>1393</v>
      </c>
      <c r="C251" s="1" t="str">
        <f>VLOOKUP($A251,[1]Sheet_One!$B:$W,7,FALSE)</f>
        <v>NEW MILFORD</v>
      </c>
      <c r="D251" s="10">
        <f>IFERROR(VLOOKUP(A251,[2]Sheet1!$A:$AA,27,FALSE),"")</f>
        <v>4</v>
      </c>
      <c r="F251" s="3" t="str">
        <f>VLOOKUP($A251,[1]Sheet_One!$B:$W,6,FALSE)</f>
        <v>23 HIPP ROAD</v>
      </c>
      <c r="G251" s="3" t="str">
        <f>VLOOKUP($A251,[1]Sheet_One!$B:$W,7,FALSE)</f>
        <v>NEW MILFORD</v>
      </c>
      <c r="H251" s="3" t="str">
        <f>VLOOKUP($A251,[1]Sheet_One!$B:$W,8,FALSE)</f>
        <v>CT</v>
      </c>
      <c r="I251" s="3" t="str">
        <f>VLOOKUP($A251,[1]Sheet_One!$B:$W,9,FALSE)</f>
        <v>06776</v>
      </c>
      <c r="J251" s="47">
        <f>IFERROR(VLOOKUP(A251,'[3]KPI Trend by Chain - 171 or 173'!$A:$E,5,FALSE),VLOOKUP(A251,'[4]KPI Trend by Chain - 171 '!$A:$E,5,FALSE))</f>
        <v>27.3333333333333</v>
      </c>
      <c r="K251" s="4">
        <f>IFERROR(VLOOKUP(A251,'Location Substitution table'!B:D,3,FALSE),"")</f>
        <v>260953</v>
      </c>
      <c r="L251" s="9" t="str">
        <f>IFERROR(VLOOKUP($A251,[1]Sheet_One!$B:$W,5,FALSE),"")</f>
        <v>M</v>
      </c>
      <c r="M251" s="9">
        <f>IFERROR(MATCH(L251,{"U","M","T","W","R","F","S"},0),"")</f>
        <v>2</v>
      </c>
      <c r="N251" s="26">
        <f>IFERROR(IF(COUNTIF('Holiday Dates'!$A:$A,DATE($M$1,N$1,1+7*$D251)-WEEKDAY(DATE($M$1,N$1,8-$M251)))&gt;=1,IF($D251&gt;=3,DATE($M$1,N$1,1+7*($D251-1)-WEEKDAY(DATE($M$1,N$1,8-$M251))),DATE($M$1,N$1,1+7*($D251+1)-WEEKDAY(DATE($M$1,N$1,8-$M251)))),DATE($M$1,N$1,1+7*$D251)-WEEKDAY(DATE($M$1,N$1,8-$M251))),"")</f>
        <v>45166</v>
      </c>
      <c r="O251" s="26">
        <f>IFERROR(IF(COUNTIF('Holiday Dates'!$A:$A,DATE($M$1,O$1,1+7*$D251)-WEEKDAY(DATE($M$1,O$1,8-$M251)))&gt;=1,IF($D251&gt;=3,DATE($M$1,O$1,1+7*($D251-1)-WEEKDAY(DATE($M$1,O$1,8-$M251))),DATE($M$1,O$1,1+7*($D251+1)-WEEKDAY(DATE($M$1,O$1,8-$M251)))),DATE($M$1,O$1,1+7*$D251)-WEEKDAY(DATE($M$1,O$1,8-$M251))),"")</f>
        <v>45187</v>
      </c>
      <c r="P251" s="26">
        <f>IFERROR(IF(COUNTIF('Holiday Dates'!$A:$A,DATE($M$1,P$1,1+7*$D251)-WEEKDAY(DATE($M$1,P$1,8-$M251)))&gt;=1,IF($D251&gt;=3,DATE($M$1,P$1,1+7*($D251-1)-WEEKDAY(DATE($M$1,P$1,8-$M251))),DATE($M$1,P$1,1+7*($D251+1)-WEEKDAY(DATE($M$1,P$1,8-$M251)))),DATE($M$1,P$1,1+7*$D251)-WEEKDAY(DATE($M$1,P$1,8-$M251))),"")</f>
        <v>45222</v>
      </c>
      <c r="Q251" s="26">
        <f>IFERROR(IF(COUNTIF('Holiday Dates'!$A:$A,DATE($M$1,Q$1,1+7*$D251)-WEEKDAY(DATE($M$1,Q$1,8-$M251)))&gt;=1,IF($D251&gt;=3,DATE($M$1,Q$1,1+7*($D251-1)-WEEKDAY(DATE($M$1,Q$1,8-$M251))),DATE($M$1,Q$1,1+7*($D251+1)-WEEKDAY(DATE($M$1,Q$1,8-$M251)))),DATE($M$1,Q$1,1+7*$D251)-WEEKDAY(DATE($M$1,Q$1,8-$M251))),"")</f>
        <v>45257</v>
      </c>
      <c r="R251" s="26">
        <f>IFERROR(IF(COUNTIF('Holiday Dates'!$A:$A,DATE($M$1,R$1,1+7*$D251)-WEEKDAY(DATE($M$1,R$1,8-$M251)))&gt;=1,IF($D251&gt;=3,DATE($M$1,R$1,1+7*($D251-1)-WEEKDAY(DATE($M$1,R$1,8-$M251))),DATE($M$1,R$1,1+7*($D251+1)-WEEKDAY(DATE($M$1,R$1,8-$M251)))),DATE($M$1,R$1,1+7*$D251)-WEEKDAY(DATE($M$1,R$1,8-$M251))),"")</f>
        <v>45278</v>
      </c>
      <c r="S251" s="28"/>
      <c r="T251" s="30">
        <f>IFERROR(IF(COUNTIF('Holiday Dates'!$A:$A,DATE($S$1,T$1,1+7*$D251)-WEEKDAY(DATE($S$1,T$1,8-$M251)))&gt;=1,IF($D251&gt;=3,DATE($S$1,T$1,1+7*($D251-1)-WEEKDAY(DATE($S$1,T$1,8-$M251))),DATE($S$1,T$1,1+7*($D251+1)-WEEKDAY(DATE($S$1,T$1,8-$M251)))),DATE($S$1,T$1,1+7*$D251)-WEEKDAY(DATE($S$1,T$1,8-$M251))),"")</f>
        <v>45313</v>
      </c>
      <c r="U251" s="30">
        <f>IFERROR(IF(COUNTIF('Holiday Dates'!$A:$A,DATE($S$1,U$1,1+7*$D251)-WEEKDAY(DATE($S$1,U$1,8-$M251)))&gt;=1,IF($D251&gt;=3,DATE($S$1,U$1,1+7*($D251-1)-WEEKDAY(DATE($S$1,U$1,8-$M251))),DATE($S$1,U$1,1+7*($D251+1)-WEEKDAY(DATE($S$1,U$1,8-$M251)))),DATE($S$1,U$1,1+7*$D251)-WEEKDAY(DATE($S$1,U$1,8-$M251))),"")</f>
        <v>45348</v>
      </c>
      <c r="V251" s="30">
        <f>IFERROR(IF(COUNTIF('Holiday Dates'!$A:$A,DATE($S$1,V$1,1+7*$D251)-WEEKDAY(DATE($S$1,V$1,8-$M251)))&gt;=1,IF($D251&gt;=3,DATE($S$1,V$1,1+7*($D251-1)-WEEKDAY(DATE($S$1,V$1,8-$M251))),DATE($S$1,V$1,1+7*($D251+1)-WEEKDAY(DATE($S$1,V$1,8-$M251)))),DATE($S$1,V$1,1+7*$D251)-WEEKDAY(DATE($S$1,V$1,8-$M251))),"")</f>
        <v>45376</v>
      </c>
      <c r="W251" s="30">
        <f>IFERROR(IF(COUNTIF('Holiday Dates'!$A:$A,DATE($S$1,W$1,1+7*$D251)-WEEKDAY(DATE($S$1,W$1,8-$M251)))&gt;=1,IF($D251&gt;=3,DATE($S$1,W$1,1+7*($D251-1)-WEEKDAY(DATE($S$1,W$1,8-$M251))),DATE($S$1,W$1,1+7*($D251+1)-WEEKDAY(DATE($S$1,W$1,8-$M251)))),DATE($S$1,W$1,1+7*$D251)-WEEKDAY(DATE($S$1,W$1,8-$M251))),"")</f>
        <v>45404</v>
      </c>
      <c r="X251" s="30">
        <f>IFERROR(IF(COUNTIF('Holiday Dates'!$A:$A,DATE($S$1,X$1,1+7*$D251)-WEEKDAY(DATE($S$1,X$1,8-$M251)))&gt;=1,IF($D251&gt;=3,DATE($S$1,X$1,1+7*($D251-1)-WEEKDAY(DATE($S$1,X$1,8-$M251))),DATE($S$1,X$1,1+7*($D251+1)-WEEKDAY(DATE($S$1,X$1,8-$M251)))),DATE($S$1,X$1,1+7*$D251)-WEEKDAY(DATE($S$1,X$1,8-$M251))),"")</f>
        <v>45432</v>
      </c>
      <c r="Y251" s="30">
        <f>IFERROR(IF(COUNTIF('Holiday Dates'!$A:$A,DATE($S$1,Y$1,1+7*$D251)-WEEKDAY(DATE($S$1,Y$1,8-$M251)))&gt;=1,IF($D251&gt;=3,DATE($S$1,Y$1,1+7*($D251-1)-WEEKDAY(DATE($S$1,Y$1,8-$M251))),DATE($S$1,Y$1,1+7*($D251+1)-WEEKDAY(DATE($S$1,Y$1,8-$M251)))),DATE($S$1,Y$1,1+7*$D251)-WEEKDAY(DATE($S$1,Y$1,8-$M251))),"")</f>
        <v>45467</v>
      </c>
      <c r="Z251" s="30">
        <f>IFERROR(IF(COUNTIF('Holiday Dates'!$A:$A,DATE($S$1,Z$1,1+7*$D251)-WEEKDAY(DATE($S$1,Z$1,8-$M251)))&gt;=1,IF($D251&gt;=3,DATE($S$1,Z$1,1+7*($D251-1)-WEEKDAY(DATE($S$1,Z$1,8-$M251))),DATE($S$1,Z$1,1+7*($D251+1)-WEEKDAY(DATE($S$1,Z$1,8-$M251)))),DATE($S$1,Z$1,1+7*$D251)-WEEKDAY(DATE($S$1,Z$1,8-$M251))),"")</f>
        <v>45495</v>
      </c>
    </row>
    <row r="252" spans="1:26" ht="15" customHeight="1" x14ac:dyDescent="0.25">
      <c r="A252" s="3">
        <v>770249</v>
      </c>
      <c r="B252" s="1" t="s">
        <v>763</v>
      </c>
      <c r="C252" s="1" t="str">
        <f>VLOOKUP($A252,[1]Sheet_One!$B:$W,7,FALSE)</f>
        <v>NEWINGTON</v>
      </c>
      <c r="D252" s="10">
        <f>IFERROR(VLOOKUP(A252,[2]Sheet1!$A:$AA,27,FALSE),"")</f>
        <v>4</v>
      </c>
      <c r="E252" s="1"/>
      <c r="F252" s="3" t="str">
        <f>VLOOKUP($A252,[1]Sheet_One!$B:$W,6,FALSE)</f>
        <v>71 HALLERAN DR</v>
      </c>
      <c r="G252" s="3" t="str">
        <f>VLOOKUP($A252,[1]Sheet_One!$B:$W,7,FALSE)</f>
        <v>NEWINGTON</v>
      </c>
      <c r="H252" s="3" t="str">
        <f>VLOOKUP($A252,[1]Sheet_One!$B:$W,8,FALSE)</f>
        <v>CT</v>
      </c>
      <c r="I252" s="3" t="str">
        <f>VLOOKUP($A252,[1]Sheet_One!$B:$W,9,FALSE)</f>
        <v>06111</v>
      </c>
      <c r="J252" s="47">
        <f>IFERROR(VLOOKUP(A252,'[3]KPI Trend by Chain - 171 or 173'!$A:$E,5,FALSE),VLOOKUP(A252,'[4]KPI Trend by Chain - 171 '!$A:$E,5,FALSE))</f>
        <v>60</v>
      </c>
      <c r="K252" s="4">
        <f>IFERROR(VLOOKUP(A252,'Location Substitution table'!B:D,3,FALSE),"")</f>
        <v>260801</v>
      </c>
      <c r="L252" s="9" t="str">
        <f>IFERROR(VLOOKUP($A252,[1]Sheet_One!$B:$W,5,FALSE),"")</f>
        <v>T</v>
      </c>
      <c r="M252" s="9">
        <f>IFERROR(MATCH(L252,{"U","M","T","W","R","F","S"},0),"")</f>
        <v>3</v>
      </c>
      <c r="N252" s="26">
        <f>IFERROR(IF(COUNTIF('Holiday Dates'!$A:$A,DATE($M$1,N$1,1+7*$D252)-WEEKDAY(DATE($M$1,N$1,8-$M252)))&gt;=1,IF($D252&gt;=3,DATE($M$1,N$1,1+7*($D252-1)-WEEKDAY(DATE($M$1,N$1,8-$M252))),DATE($M$1,N$1,1+7*($D252+1)-WEEKDAY(DATE($M$1,N$1,8-$M252)))),DATE($M$1,N$1,1+7*$D252)-WEEKDAY(DATE($M$1,N$1,8-$M252))),"")</f>
        <v>45160</v>
      </c>
      <c r="O252" s="26">
        <f>IFERROR(IF(COUNTIF('Holiday Dates'!$A:$A,DATE($M$1,O$1,1+7*$D252)-WEEKDAY(DATE($M$1,O$1,8-$M252)))&gt;=1,IF($D252&gt;=3,DATE($M$1,O$1,1+7*($D252-1)-WEEKDAY(DATE($M$1,O$1,8-$M252))),DATE($M$1,O$1,1+7*($D252+1)-WEEKDAY(DATE($M$1,O$1,8-$M252)))),DATE($M$1,O$1,1+7*$D252)-WEEKDAY(DATE($M$1,O$1,8-$M252))),"")</f>
        <v>45195</v>
      </c>
      <c r="P252" s="26">
        <f>IFERROR(IF(COUNTIF('Holiday Dates'!$A:$A,DATE($M$1,P$1,1+7*$D252)-WEEKDAY(DATE($M$1,P$1,8-$M252)))&gt;=1,IF($D252&gt;=3,DATE($M$1,P$1,1+7*($D252-1)-WEEKDAY(DATE($M$1,P$1,8-$M252))),DATE($M$1,P$1,1+7*($D252+1)-WEEKDAY(DATE($M$1,P$1,8-$M252)))),DATE($M$1,P$1,1+7*$D252)-WEEKDAY(DATE($M$1,P$1,8-$M252))),"")</f>
        <v>45223</v>
      </c>
      <c r="Q252" s="26">
        <f>IFERROR(IF(COUNTIF('Holiday Dates'!$A:$A,DATE($M$1,Q$1,1+7*$D252)-WEEKDAY(DATE($M$1,Q$1,8-$M252)))&gt;=1,IF($D252&gt;=3,DATE($M$1,Q$1,1+7*($D252-1)-WEEKDAY(DATE($M$1,Q$1,8-$M252))),DATE($M$1,Q$1,1+7*($D252+1)-WEEKDAY(DATE($M$1,Q$1,8-$M252)))),DATE($M$1,Q$1,1+7*$D252)-WEEKDAY(DATE($M$1,Q$1,8-$M252))),"")</f>
        <v>45258</v>
      </c>
      <c r="R252" s="26">
        <f>IFERROR(IF(COUNTIF('Holiday Dates'!$A:$A,DATE($M$1,R$1,1+7*$D252)-WEEKDAY(DATE($M$1,R$1,8-$M252)))&gt;=1,IF($D252&gt;=3,DATE($M$1,R$1,1+7*($D252-1)-WEEKDAY(DATE($M$1,R$1,8-$M252))),DATE($M$1,R$1,1+7*($D252+1)-WEEKDAY(DATE($M$1,R$1,8-$M252)))),DATE($M$1,R$1,1+7*$D252)-WEEKDAY(DATE($M$1,R$1,8-$M252))),"")</f>
        <v>45279</v>
      </c>
      <c r="S252" s="28"/>
      <c r="T252" s="30">
        <f>IFERROR(IF(COUNTIF('Holiday Dates'!$A:$A,DATE($S$1,T$1,1+7*$D252)-WEEKDAY(DATE($S$1,T$1,8-$M252)))&gt;=1,IF($D252&gt;=3,DATE($S$1,T$1,1+7*($D252-1)-WEEKDAY(DATE($S$1,T$1,8-$M252))),DATE($S$1,T$1,1+7*($D252+1)-WEEKDAY(DATE($S$1,T$1,8-$M252)))),DATE($S$1,T$1,1+7*$D252)-WEEKDAY(DATE($S$1,T$1,8-$M252))),"")</f>
        <v>45314</v>
      </c>
      <c r="U252" s="30">
        <f>IFERROR(IF(COUNTIF('Holiday Dates'!$A:$A,DATE($S$1,U$1,1+7*$D252)-WEEKDAY(DATE($S$1,U$1,8-$M252)))&gt;=1,IF($D252&gt;=3,DATE($S$1,U$1,1+7*($D252-1)-WEEKDAY(DATE($S$1,U$1,8-$M252))),DATE($S$1,U$1,1+7*($D252+1)-WEEKDAY(DATE($S$1,U$1,8-$M252)))),DATE($S$1,U$1,1+7*$D252)-WEEKDAY(DATE($S$1,U$1,8-$M252))),"")</f>
        <v>45349</v>
      </c>
      <c r="V252" s="30">
        <f>IFERROR(IF(COUNTIF('Holiday Dates'!$A:$A,DATE($S$1,V$1,1+7*$D252)-WEEKDAY(DATE($S$1,V$1,8-$M252)))&gt;=1,IF($D252&gt;=3,DATE($S$1,V$1,1+7*($D252-1)-WEEKDAY(DATE($S$1,V$1,8-$M252))),DATE($S$1,V$1,1+7*($D252+1)-WEEKDAY(DATE($S$1,V$1,8-$M252)))),DATE($S$1,V$1,1+7*$D252)-WEEKDAY(DATE($S$1,V$1,8-$M252))),"")</f>
        <v>45377</v>
      </c>
      <c r="W252" s="30">
        <f>IFERROR(IF(COUNTIF('Holiday Dates'!$A:$A,DATE($S$1,W$1,1+7*$D252)-WEEKDAY(DATE($S$1,W$1,8-$M252)))&gt;=1,IF($D252&gt;=3,DATE($S$1,W$1,1+7*($D252-1)-WEEKDAY(DATE($S$1,W$1,8-$M252))),DATE($S$1,W$1,1+7*($D252+1)-WEEKDAY(DATE($S$1,W$1,8-$M252)))),DATE($S$1,W$1,1+7*$D252)-WEEKDAY(DATE($S$1,W$1,8-$M252))),"")</f>
        <v>45405</v>
      </c>
      <c r="X252" s="30">
        <f>IFERROR(IF(COUNTIF('Holiday Dates'!$A:$A,DATE($S$1,X$1,1+7*$D252)-WEEKDAY(DATE($S$1,X$1,8-$M252)))&gt;=1,IF($D252&gt;=3,DATE($S$1,X$1,1+7*($D252-1)-WEEKDAY(DATE($S$1,X$1,8-$M252))),DATE($S$1,X$1,1+7*($D252+1)-WEEKDAY(DATE($S$1,X$1,8-$M252)))),DATE($S$1,X$1,1+7*$D252)-WEEKDAY(DATE($S$1,X$1,8-$M252))),"")</f>
        <v>45440</v>
      </c>
      <c r="Y252" s="30">
        <f>IFERROR(IF(COUNTIF('Holiday Dates'!$A:$A,DATE($S$1,Y$1,1+7*$D252)-WEEKDAY(DATE($S$1,Y$1,8-$M252)))&gt;=1,IF($D252&gt;=3,DATE($S$1,Y$1,1+7*($D252-1)-WEEKDAY(DATE($S$1,Y$1,8-$M252))),DATE($S$1,Y$1,1+7*($D252+1)-WEEKDAY(DATE($S$1,Y$1,8-$M252)))),DATE($S$1,Y$1,1+7*$D252)-WEEKDAY(DATE($S$1,Y$1,8-$M252))),"")</f>
        <v>45468</v>
      </c>
      <c r="Z252" s="30">
        <f>IFERROR(IF(COUNTIF('Holiday Dates'!$A:$A,DATE($S$1,Z$1,1+7*$D252)-WEEKDAY(DATE($S$1,Z$1,8-$M252)))&gt;=1,IF($D252&gt;=3,DATE($S$1,Z$1,1+7*($D252-1)-WEEKDAY(DATE($S$1,Z$1,8-$M252))),DATE($S$1,Z$1,1+7*($D252+1)-WEEKDAY(DATE($S$1,Z$1,8-$M252)))),DATE($S$1,Z$1,1+7*$D252)-WEEKDAY(DATE($S$1,Z$1,8-$M252))),"")</f>
        <v>45496</v>
      </c>
    </row>
    <row r="253" spans="1:26" ht="15" customHeight="1" x14ac:dyDescent="0.25">
      <c r="A253" s="3">
        <v>770250</v>
      </c>
      <c r="B253" s="1" t="s">
        <v>1689</v>
      </c>
      <c r="C253" s="1" t="str">
        <f>VLOOKUP($A253,[1]Sheet_One!$B:$W,7,FALSE)</f>
        <v>NEWINGTON</v>
      </c>
      <c r="D253" s="10">
        <f>IFERROR(VLOOKUP(A253,[2]Sheet1!$A:$AA,27,FALSE),"")</f>
        <v>3</v>
      </c>
      <c r="E253" s="1"/>
      <c r="F253" s="3" t="str">
        <f>VLOOKUP($A253,[1]Sheet_One!$B:$W,6,FALSE)</f>
        <v>605 WILLARD AVE</v>
      </c>
      <c r="G253" s="3" t="str">
        <f>VLOOKUP($A253,[1]Sheet_One!$B:$W,7,FALSE)</f>
        <v>NEWINGTON</v>
      </c>
      <c r="H253" s="3" t="str">
        <f>VLOOKUP($A253,[1]Sheet_One!$B:$W,8,FALSE)</f>
        <v>CT</v>
      </c>
      <c r="I253" s="3" t="str">
        <f>VLOOKUP($A253,[1]Sheet_One!$B:$W,9,FALSE)</f>
        <v>06111</v>
      </c>
      <c r="J253" s="47">
        <f>IFERROR(VLOOKUP(A253,'[3]KPI Trend by Chain - 171 or 173'!$A:$E,5,FALSE),VLOOKUP(A253,'[4]KPI Trend by Chain - 171 '!$A:$E,5,FALSE))</f>
        <v>125.571428571429</v>
      </c>
      <c r="K253" s="4">
        <f>IFERROR(VLOOKUP(A253,'Location Substitution table'!B:D,3,FALSE),"")</f>
        <v>260800</v>
      </c>
      <c r="L253" s="9" t="str">
        <f>IFERROR(VLOOKUP($A253,[1]Sheet_One!$B:$W,5,FALSE),"")</f>
        <v>T</v>
      </c>
      <c r="M253" s="9">
        <f>IFERROR(MATCH(L253,{"U","M","T","W","R","F","S"},0),"")</f>
        <v>3</v>
      </c>
      <c r="N253" s="26">
        <f>IFERROR(IF(COUNTIF('Holiday Dates'!$A:$A,DATE($M$1,N$1,1+7*$D253)-WEEKDAY(DATE($M$1,N$1,8-$M253)))&gt;=1,IF($D253&gt;=3,DATE($M$1,N$1,1+7*($D253-1)-WEEKDAY(DATE($M$1,N$1,8-$M253))),DATE($M$1,N$1,1+7*($D253+1)-WEEKDAY(DATE($M$1,N$1,8-$M253)))),DATE($M$1,N$1,1+7*$D253)-WEEKDAY(DATE($M$1,N$1,8-$M253))),"")</f>
        <v>45153</v>
      </c>
      <c r="O253" s="26">
        <f>IFERROR(IF(COUNTIF('Holiday Dates'!$A:$A,DATE($M$1,O$1,1+7*$D253)-WEEKDAY(DATE($M$1,O$1,8-$M253)))&gt;=1,IF($D253&gt;=3,DATE($M$1,O$1,1+7*($D253-1)-WEEKDAY(DATE($M$1,O$1,8-$M253))),DATE($M$1,O$1,1+7*($D253+1)-WEEKDAY(DATE($M$1,O$1,8-$M253)))),DATE($M$1,O$1,1+7*$D253)-WEEKDAY(DATE($M$1,O$1,8-$M253))),"")</f>
        <v>45188</v>
      </c>
      <c r="P253" s="26">
        <f>IFERROR(IF(COUNTIF('Holiday Dates'!$A:$A,DATE($M$1,P$1,1+7*$D253)-WEEKDAY(DATE($M$1,P$1,8-$M253)))&gt;=1,IF($D253&gt;=3,DATE($M$1,P$1,1+7*($D253-1)-WEEKDAY(DATE($M$1,P$1,8-$M253))),DATE($M$1,P$1,1+7*($D253+1)-WEEKDAY(DATE($M$1,P$1,8-$M253)))),DATE($M$1,P$1,1+7*$D253)-WEEKDAY(DATE($M$1,P$1,8-$M253))),"")</f>
        <v>45216</v>
      </c>
      <c r="Q253" s="26">
        <f>IFERROR(IF(COUNTIF('Holiday Dates'!$A:$A,DATE($M$1,Q$1,1+7*$D253)-WEEKDAY(DATE($M$1,Q$1,8-$M253)))&gt;=1,IF($D253&gt;=3,DATE($M$1,Q$1,1+7*($D253-1)-WEEKDAY(DATE($M$1,Q$1,8-$M253))),DATE($M$1,Q$1,1+7*($D253+1)-WEEKDAY(DATE($M$1,Q$1,8-$M253)))),DATE($M$1,Q$1,1+7*$D253)-WEEKDAY(DATE($M$1,Q$1,8-$M253))),"")</f>
        <v>45251</v>
      </c>
      <c r="R253" s="26">
        <f>IFERROR(IF(COUNTIF('Holiday Dates'!$A:$A,DATE($M$1,R$1,1+7*$D253)-WEEKDAY(DATE($M$1,R$1,8-$M253)))&gt;=1,IF($D253&gt;=3,DATE($M$1,R$1,1+7*($D253-1)-WEEKDAY(DATE($M$1,R$1,8-$M253))),DATE($M$1,R$1,1+7*($D253+1)-WEEKDAY(DATE($M$1,R$1,8-$M253)))),DATE($M$1,R$1,1+7*$D253)-WEEKDAY(DATE($M$1,R$1,8-$M253))),"")</f>
        <v>45279</v>
      </c>
      <c r="S253" s="28"/>
      <c r="T253" s="30">
        <f>IFERROR(IF(COUNTIF('Holiday Dates'!$A:$A,DATE($S$1,T$1,1+7*$D253)-WEEKDAY(DATE($S$1,T$1,8-$M253)))&gt;=1,IF($D253&gt;=3,DATE($S$1,T$1,1+7*($D253-1)-WEEKDAY(DATE($S$1,T$1,8-$M253))),DATE($S$1,T$1,1+7*($D253+1)-WEEKDAY(DATE($S$1,T$1,8-$M253)))),DATE($S$1,T$1,1+7*$D253)-WEEKDAY(DATE($S$1,T$1,8-$M253))),"")</f>
        <v>45307</v>
      </c>
      <c r="U253" s="30">
        <f>IFERROR(IF(COUNTIF('Holiday Dates'!$A:$A,DATE($S$1,U$1,1+7*$D253)-WEEKDAY(DATE($S$1,U$1,8-$M253)))&gt;=1,IF($D253&gt;=3,DATE($S$1,U$1,1+7*($D253-1)-WEEKDAY(DATE($S$1,U$1,8-$M253))),DATE($S$1,U$1,1+7*($D253+1)-WEEKDAY(DATE($S$1,U$1,8-$M253)))),DATE($S$1,U$1,1+7*$D253)-WEEKDAY(DATE($S$1,U$1,8-$M253))),"")</f>
        <v>45335</v>
      </c>
      <c r="V253" s="30">
        <f>IFERROR(IF(COUNTIF('Holiday Dates'!$A:$A,DATE($S$1,V$1,1+7*$D253)-WEEKDAY(DATE($S$1,V$1,8-$M253)))&gt;=1,IF($D253&gt;=3,DATE($S$1,V$1,1+7*($D253-1)-WEEKDAY(DATE($S$1,V$1,8-$M253))),DATE($S$1,V$1,1+7*($D253+1)-WEEKDAY(DATE($S$1,V$1,8-$M253)))),DATE($S$1,V$1,1+7*$D253)-WEEKDAY(DATE($S$1,V$1,8-$M253))),"")</f>
        <v>45370</v>
      </c>
      <c r="W253" s="30">
        <f>IFERROR(IF(COUNTIF('Holiday Dates'!$A:$A,DATE($S$1,W$1,1+7*$D253)-WEEKDAY(DATE($S$1,W$1,8-$M253)))&gt;=1,IF($D253&gt;=3,DATE($S$1,W$1,1+7*($D253-1)-WEEKDAY(DATE($S$1,W$1,8-$M253))),DATE($S$1,W$1,1+7*($D253+1)-WEEKDAY(DATE($S$1,W$1,8-$M253)))),DATE($S$1,W$1,1+7*$D253)-WEEKDAY(DATE($S$1,W$1,8-$M253))),"")</f>
        <v>45398</v>
      </c>
      <c r="X253" s="30">
        <f>IFERROR(IF(COUNTIF('Holiday Dates'!$A:$A,DATE($S$1,X$1,1+7*$D253)-WEEKDAY(DATE($S$1,X$1,8-$M253)))&gt;=1,IF($D253&gt;=3,DATE($S$1,X$1,1+7*($D253-1)-WEEKDAY(DATE($S$1,X$1,8-$M253))),DATE($S$1,X$1,1+7*($D253+1)-WEEKDAY(DATE($S$1,X$1,8-$M253)))),DATE($S$1,X$1,1+7*$D253)-WEEKDAY(DATE($S$1,X$1,8-$M253))),"")</f>
        <v>45433</v>
      </c>
      <c r="Y253" s="30">
        <f>IFERROR(IF(COUNTIF('Holiday Dates'!$A:$A,DATE($S$1,Y$1,1+7*$D253)-WEEKDAY(DATE($S$1,Y$1,8-$M253)))&gt;=1,IF($D253&gt;=3,DATE($S$1,Y$1,1+7*($D253-1)-WEEKDAY(DATE($S$1,Y$1,8-$M253))),DATE($S$1,Y$1,1+7*($D253+1)-WEEKDAY(DATE($S$1,Y$1,8-$M253)))),DATE($S$1,Y$1,1+7*$D253)-WEEKDAY(DATE($S$1,Y$1,8-$M253))),"")</f>
        <v>45461</v>
      </c>
      <c r="Z253" s="30">
        <f>IFERROR(IF(COUNTIF('Holiday Dates'!$A:$A,DATE($S$1,Z$1,1+7*$D253)-WEEKDAY(DATE($S$1,Z$1,8-$M253)))&gt;=1,IF($D253&gt;=3,DATE($S$1,Z$1,1+7*($D253-1)-WEEKDAY(DATE($S$1,Z$1,8-$M253))),DATE($S$1,Z$1,1+7*($D253+1)-WEEKDAY(DATE($S$1,Z$1,8-$M253)))),DATE($S$1,Z$1,1+7*$D253)-WEEKDAY(DATE($S$1,Z$1,8-$M253))),"")</f>
        <v>45489</v>
      </c>
    </row>
    <row r="254" spans="1:26" ht="15" customHeight="1" x14ac:dyDescent="0.25">
      <c r="A254" s="3">
        <v>770251</v>
      </c>
      <c r="B254" s="1" t="s">
        <v>1391</v>
      </c>
      <c r="C254" s="1" t="str">
        <f>VLOOKUP($A254,[1]Sheet_One!$B:$W,7,FALSE)</f>
        <v>NEWTOWN</v>
      </c>
      <c r="D254" s="10">
        <f>IFERROR(VLOOKUP(A254,[2]Sheet1!$A:$AA,27,FALSE),"")</f>
        <v>4</v>
      </c>
      <c r="E254" s="1"/>
      <c r="F254" s="3" t="str">
        <f>VLOOKUP($A254,[1]Sheet_One!$B:$W,6,FALSE)</f>
        <v>3 TRADES LN</v>
      </c>
      <c r="G254" s="3" t="str">
        <f>VLOOKUP($A254,[1]Sheet_One!$B:$W,7,FALSE)</f>
        <v>NEWTOWN</v>
      </c>
      <c r="H254" s="3" t="str">
        <f>VLOOKUP($A254,[1]Sheet_One!$B:$W,8,FALSE)</f>
        <v>CT</v>
      </c>
      <c r="I254" s="3" t="str">
        <f>VLOOKUP($A254,[1]Sheet_One!$B:$W,9,FALSE)</f>
        <v>06470</v>
      </c>
      <c r="J254" s="47">
        <f>IFERROR(VLOOKUP(A254,'[3]KPI Trend by Chain - 171 or 173'!$A:$E,5,FALSE),VLOOKUP(A254,'[4]KPI Trend by Chain - 171 '!$A:$E,5,FALSE))</f>
        <v>71.5</v>
      </c>
      <c r="K254" s="4" t="str">
        <f>IFERROR(VLOOKUP(A254,'Location Substitution table'!B:D,3,FALSE),"")</f>
        <v/>
      </c>
      <c r="L254" s="9" t="str">
        <f>IFERROR(VLOOKUP($A254,[1]Sheet_One!$B:$W,5,FALSE),"")</f>
        <v>F</v>
      </c>
      <c r="M254" s="9">
        <f>IFERROR(MATCH(L254,{"U","M","T","W","R","F","S"},0),"")</f>
        <v>6</v>
      </c>
      <c r="N254" s="26">
        <f>IFERROR(IF(COUNTIF('Holiday Dates'!$A:$A,DATE($M$1,N$1,1+7*$D254)-WEEKDAY(DATE($M$1,N$1,8-$M254)))&gt;=1,IF($D254&gt;=3,DATE($M$1,N$1,1+7*($D254-1)-WEEKDAY(DATE($M$1,N$1,8-$M254))),DATE($M$1,N$1,1+7*($D254+1)-WEEKDAY(DATE($M$1,N$1,8-$M254)))),DATE($M$1,N$1,1+7*$D254)-WEEKDAY(DATE($M$1,N$1,8-$M254))),"")</f>
        <v>45163</v>
      </c>
      <c r="O254" s="26">
        <f>IFERROR(IF(COUNTIF('Holiday Dates'!$A:$A,DATE($M$1,O$1,1+7*$D254)-WEEKDAY(DATE($M$1,O$1,8-$M254)))&gt;=1,IF($D254&gt;=3,DATE($M$1,O$1,1+7*($D254-1)-WEEKDAY(DATE($M$1,O$1,8-$M254))),DATE($M$1,O$1,1+7*($D254+1)-WEEKDAY(DATE($M$1,O$1,8-$M254)))),DATE($M$1,O$1,1+7*$D254)-WEEKDAY(DATE($M$1,O$1,8-$M254))),"")</f>
        <v>45191</v>
      </c>
      <c r="P254" s="26">
        <f>IFERROR(IF(COUNTIF('Holiday Dates'!$A:$A,DATE($M$1,P$1,1+7*$D254)-WEEKDAY(DATE($M$1,P$1,8-$M254)))&gt;=1,IF($D254&gt;=3,DATE($M$1,P$1,1+7*($D254-1)-WEEKDAY(DATE($M$1,P$1,8-$M254))),DATE($M$1,P$1,1+7*($D254+1)-WEEKDAY(DATE($M$1,P$1,8-$M254)))),DATE($M$1,P$1,1+7*$D254)-WEEKDAY(DATE($M$1,P$1,8-$M254))),"")</f>
        <v>45226</v>
      </c>
      <c r="Q254" s="26">
        <f>IFERROR(IF(COUNTIF('Holiday Dates'!$A:$A,DATE($M$1,Q$1,1+7*$D254)-WEEKDAY(DATE($M$1,Q$1,8-$M254)))&gt;=1,IF($D254&gt;=3,DATE($M$1,Q$1,1+7*($D254-1)-WEEKDAY(DATE($M$1,Q$1,8-$M254))),DATE($M$1,Q$1,1+7*($D254+1)-WEEKDAY(DATE($M$1,Q$1,8-$M254)))),DATE($M$1,Q$1,1+7*$D254)-WEEKDAY(DATE($M$1,Q$1,8-$M254))),"")</f>
        <v>45247</v>
      </c>
      <c r="R254" s="26">
        <f>IFERROR(IF(COUNTIF('Holiday Dates'!$A:$A,DATE($M$1,R$1,1+7*$D254)-WEEKDAY(DATE($M$1,R$1,8-$M254)))&gt;=1,IF($D254&gt;=3,DATE($M$1,R$1,1+7*($D254-1)-WEEKDAY(DATE($M$1,R$1,8-$M254))),DATE($M$1,R$1,1+7*($D254+1)-WEEKDAY(DATE($M$1,R$1,8-$M254)))),DATE($M$1,R$1,1+7*$D254)-WEEKDAY(DATE($M$1,R$1,8-$M254))),"")</f>
        <v>45275</v>
      </c>
      <c r="S254" s="28"/>
      <c r="T254" s="30">
        <f>IFERROR(IF(COUNTIF('Holiday Dates'!$A:$A,DATE($S$1,T$1,1+7*$D254)-WEEKDAY(DATE($S$1,T$1,8-$M254)))&gt;=1,IF($D254&gt;=3,DATE($S$1,T$1,1+7*($D254-1)-WEEKDAY(DATE($S$1,T$1,8-$M254))),DATE($S$1,T$1,1+7*($D254+1)-WEEKDAY(DATE($S$1,T$1,8-$M254)))),DATE($S$1,T$1,1+7*$D254)-WEEKDAY(DATE($S$1,T$1,8-$M254))),"")</f>
        <v>45317</v>
      </c>
      <c r="U254" s="30">
        <f>IFERROR(IF(COUNTIF('Holiday Dates'!$A:$A,DATE($S$1,U$1,1+7*$D254)-WEEKDAY(DATE($S$1,U$1,8-$M254)))&gt;=1,IF($D254&gt;=3,DATE($S$1,U$1,1+7*($D254-1)-WEEKDAY(DATE($S$1,U$1,8-$M254))),DATE($S$1,U$1,1+7*($D254+1)-WEEKDAY(DATE($S$1,U$1,8-$M254)))),DATE($S$1,U$1,1+7*$D254)-WEEKDAY(DATE($S$1,U$1,8-$M254))),"")</f>
        <v>45345</v>
      </c>
      <c r="V254" s="30">
        <f>IFERROR(IF(COUNTIF('Holiday Dates'!$A:$A,DATE($S$1,V$1,1+7*$D254)-WEEKDAY(DATE($S$1,V$1,8-$M254)))&gt;=1,IF($D254&gt;=3,DATE($S$1,V$1,1+7*($D254-1)-WEEKDAY(DATE($S$1,V$1,8-$M254))),DATE($S$1,V$1,1+7*($D254+1)-WEEKDAY(DATE($S$1,V$1,8-$M254)))),DATE($S$1,V$1,1+7*$D254)-WEEKDAY(DATE($S$1,V$1,8-$M254))),"")</f>
        <v>45373</v>
      </c>
      <c r="W254" s="30">
        <f>IFERROR(IF(COUNTIF('Holiday Dates'!$A:$A,DATE($S$1,W$1,1+7*$D254)-WEEKDAY(DATE($S$1,W$1,8-$M254)))&gt;=1,IF($D254&gt;=3,DATE($S$1,W$1,1+7*($D254-1)-WEEKDAY(DATE($S$1,W$1,8-$M254))),DATE($S$1,W$1,1+7*($D254+1)-WEEKDAY(DATE($S$1,W$1,8-$M254)))),DATE($S$1,W$1,1+7*$D254)-WEEKDAY(DATE($S$1,W$1,8-$M254))),"")</f>
        <v>45408</v>
      </c>
      <c r="X254" s="30">
        <f>IFERROR(IF(COUNTIF('Holiday Dates'!$A:$A,DATE($S$1,X$1,1+7*$D254)-WEEKDAY(DATE($S$1,X$1,8-$M254)))&gt;=1,IF($D254&gt;=3,DATE($S$1,X$1,1+7*($D254-1)-WEEKDAY(DATE($S$1,X$1,8-$M254))),DATE($S$1,X$1,1+7*($D254+1)-WEEKDAY(DATE($S$1,X$1,8-$M254)))),DATE($S$1,X$1,1+7*$D254)-WEEKDAY(DATE($S$1,X$1,8-$M254))),"")</f>
        <v>45436</v>
      </c>
      <c r="Y254" s="30">
        <f>IFERROR(IF(COUNTIF('Holiday Dates'!$A:$A,DATE($S$1,Y$1,1+7*$D254)-WEEKDAY(DATE($S$1,Y$1,8-$M254)))&gt;=1,IF($D254&gt;=3,DATE($S$1,Y$1,1+7*($D254-1)-WEEKDAY(DATE($S$1,Y$1,8-$M254))),DATE($S$1,Y$1,1+7*($D254+1)-WEEKDAY(DATE($S$1,Y$1,8-$M254)))),DATE($S$1,Y$1,1+7*$D254)-WEEKDAY(DATE($S$1,Y$1,8-$M254))),"")</f>
        <v>45471</v>
      </c>
      <c r="Z254" s="30">
        <f>IFERROR(IF(COUNTIF('Holiday Dates'!$A:$A,DATE($S$1,Z$1,1+7*$D254)-WEEKDAY(DATE($S$1,Z$1,8-$M254)))&gt;=1,IF($D254&gt;=3,DATE($S$1,Z$1,1+7*($D254-1)-WEEKDAY(DATE($S$1,Z$1,8-$M254))),DATE($S$1,Z$1,1+7*($D254+1)-WEEKDAY(DATE($S$1,Z$1,8-$M254)))),DATE($S$1,Z$1,1+7*$D254)-WEEKDAY(DATE($S$1,Z$1,8-$M254))),"")</f>
        <v>45499</v>
      </c>
    </row>
    <row r="255" spans="1:26" ht="15" customHeight="1" x14ac:dyDescent="0.25">
      <c r="A255" s="3">
        <v>770252</v>
      </c>
      <c r="B255" s="1" t="s">
        <v>767</v>
      </c>
      <c r="C255" s="1" t="str">
        <f>VLOOKUP($A255,[1]Sheet_One!$B:$W,7,FALSE)</f>
        <v>NIANTIC</v>
      </c>
      <c r="D255" s="10">
        <f>IFERROR(VLOOKUP(A255,[2]Sheet1!$A:$AA,27,FALSE),"")</f>
        <v>4</v>
      </c>
      <c r="E255" s="1"/>
      <c r="F255" s="3" t="str">
        <f>VLOOKUP($A255,[1]Sheet_One!$B:$W,6,FALSE)</f>
        <v>7 W MAIN ST</v>
      </c>
      <c r="G255" s="3" t="str">
        <f>VLOOKUP($A255,[1]Sheet_One!$B:$W,7,FALSE)</f>
        <v>NIANTIC</v>
      </c>
      <c r="H255" s="3" t="str">
        <f>VLOOKUP($A255,[1]Sheet_One!$B:$W,8,FALSE)</f>
        <v>CT</v>
      </c>
      <c r="I255" s="3" t="str">
        <f>VLOOKUP($A255,[1]Sheet_One!$B:$W,9,FALSE)</f>
        <v>06357</v>
      </c>
      <c r="J255" s="47">
        <f>IFERROR(VLOOKUP(A255,'[3]KPI Trend by Chain - 171 or 173'!$A:$E,5,FALSE),VLOOKUP(A255,'[4]KPI Trend by Chain - 171 '!$A:$E,5,FALSE))</f>
        <v>16</v>
      </c>
      <c r="K255" s="4" t="str">
        <f>IFERROR(VLOOKUP(A255,'Location Substitution table'!B:D,3,FALSE),"")</f>
        <v/>
      </c>
      <c r="L255" s="9" t="str">
        <f>IFERROR(VLOOKUP($A255,[1]Sheet_One!$B:$W,5,FALSE),"")</f>
        <v>W</v>
      </c>
      <c r="M255" s="9">
        <f>IFERROR(MATCH(L255,{"U","M","T","W","R","F","S"},0),"")</f>
        <v>4</v>
      </c>
      <c r="N255" s="26">
        <f>IFERROR(IF(COUNTIF('Holiday Dates'!$A:$A,DATE($M$1,N$1,1+7*$D255)-WEEKDAY(DATE($M$1,N$1,8-$M255)))&gt;=1,IF($D255&gt;=3,DATE($M$1,N$1,1+7*($D255-1)-WEEKDAY(DATE($M$1,N$1,8-$M255))),DATE($M$1,N$1,1+7*($D255+1)-WEEKDAY(DATE($M$1,N$1,8-$M255)))),DATE($M$1,N$1,1+7*$D255)-WEEKDAY(DATE($M$1,N$1,8-$M255))),"")</f>
        <v>45161</v>
      </c>
      <c r="O255" s="26">
        <f>IFERROR(IF(COUNTIF('Holiday Dates'!$A:$A,DATE($M$1,O$1,1+7*$D255)-WEEKDAY(DATE($M$1,O$1,8-$M255)))&gt;=1,IF($D255&gt;=3,DATE($M$1,O$1,1+7*($D255-1)-WEEKDAY(DATE($M$1,O$1,8-$M255))),DATE($M$1,O$1,1+7*($D255+1)-WEEKDAY(DATE($M$1,O$1,8-$M255)))),DATE($M$1,O$1,1+7*$D255)-WEEKDAY(DATE($M$1,O$1,8-$M255))),"")</f>
        <v>45196</v>
      </c>
      <c r="P255" s="26">
        <f>IFERROR(IF(COUNTIF('Holiday Dates'!$A:$A,DATE($M$1,P$1,1+7*$D255)-WEEKDAY(DATE($M$1,P$1,8-$M255)))&gt;=1,IF($D255&gt;=3,DATE($M$1,P$1,1+7*($D255-1)-WEEKDAY(DATE($M$1,P$1,8-$M255))),DATE($M$1,P$1,1+7*($D255+1)-WEEKDAY(DATE($M$1,P$1,8-$M255)))),DATE($M$1,P$1,1+7*$D255)-WEEKDAY(DATE($M$1,P$1,8-$M255))),"")</f>
        <v>45224</v>
      </c>
      <c r="Q255" s="26">
        <f>IFERROR(IF(COUNTIF('Holiday Dates'!$A:$A,DATE($M$1,Q$1,1+7*$D255)-WEEKDAY(DATE($M$1,Q$1,8-$M255)))&gt;=1,IF($D255&gt;=3,DATE($M$1,Q$1,1+7*($D255-1)-WEEKDAY(DATE($M$1,Q$1,8-$M255))),DATE($M$1,Q$1,1+7*($D255+1)-WEEKDAY(DATE($M$1,Q$1,8-$M255)))),DATE($M$1,Q$1,1+7*$D255)-WEEKDAY(DATE($M$1,Q$1,8-$M255))),"")</f>
        <v>45245</v>
      </c>
      <c r="R255" s="26">
        <f>IFERROR(IF(COUNTIF('Holiday Dates'!$A:$A,DATE($M$1,R$1,1+7*$D255)-WEEKDAY(DATE($M$1,R$1,8-$M255)))&gt;=1,IF($D255&gt;=3,DATE($M$1,R$1,1+7*($D255-1)-WEEKDAY(DATE($M$1,R$1,8-$M255))),DATE($M$1,R$1,1+7*($D255+1)-WEEKDAY(DATE($M$1,R$1,8-$M255)))),DATE($M$1,R$1,1+7*$D255)-WEEKDAY(DATE($M$1,R$1,8-$M255))),"")</f>
        <v>45280</v>
      </c>
      <c r="S255" s="28"/>
      <c r="T255" s="30">
        <f>IFERROR(IF(COUNTIF('Holiday Dates'!$A:$A,DATE($S$1,T$1,1+7*$D255)-WEEKDAY(DATE($S$1,T$1,8-$M255)))&gt;=1,IF($D255&gt;=3,DATE($S$1,T$1,1+7*($D255-1)-WEEKDAY(DATE($S$1,T$1,8-$M255))),DATE($S$1,T$1,1+7*($D255+1)-WEEKDAY(DATE($S$1,T$1,8-$M255)))),DATE($S$1,T$1,1+7*$D255)-WEEKDAY(DATE($S$1,T$1,8-$M255))),"")</f>
        <v>45315</v>
      </c>
      <c r="U255" s="30">
        <f>IFERROR(IF(COUNTIF('Holiday Dates'!$A:$A,DATE($S$1,U$1,1+7*$D255)-WEEKDAY(DATE($S$1,U$1,8-$M255)))&gt;=1,IF($D255&gt;=3,DATE($S$1,U$1,1+7*($D255-1)-WEEKDAY(DATE($S$1,U$1,8-$M255))),DATE($S$1,U$1,1+7*($D255+1)-WEEKDAY(DATE($S$1,U$1,8-$M255)))),DATE($S$1,U$1,1+7*$D255)-WEEKDAY(DATE($S$1,U$1,8-$M255))),"")</f>
        <v>45350</v>
      </c>
      <c r="V255" s="30">
        <f>IFERROR(IF(COUNTIF('Holiday Dates'!$A:$A,DATE($S$1,V$1,1+7*$D255)-WEEKDAY(DATE($S$1,V$1,8-$M255)))&gt;=1,IF($D255&gt;=3,DATE($S$1,V$1,1+7*($D255-1)-WEEKDAY(DATE($S$1,V$1,8-$M255))),DATE($S$1,V$1,1+7*($D255+1)-WEEKDAY(DATE($S$1,V$1,8-$M255)))),DATE($S$1,V$1,1+7*$D255)-WEEKDAY(DATE($S$1,V$1,8-$M255))),"")</f>
        <v>45378</v>
      </c>
      <c r="W255" s="30">
        <f>IFERROR(IF(COUNTIF('Holiday Dates'!$A:$A,DATE($S$1,W$1,1+7*$D255)-WEEKDAY(DATE($S$1,W$1,8-$M255)))&gt;=1,IF($D255&gt;=3,DATE($S$1,W$1,1+7*($D255-1)-WEEKDAY(DATE($S$1,W$1,8-$M255))),DATE($S$1,W$1,1+7*($D255+1)-WEEKDAY(DATE($S$1,W$1,8-$M255)))),DATE($S$1,W$1,1+7*$D255)-WEEKDAY(DATE($S$1,W$1,8-$M255))),"")</f>
        <v>45406</v>
      </c>
      <c r="X255" s="30">
        <f>IFERROR(IF(COUNTIF('Holiday Dates'!$A:$A,DATE($S$1,X$1,1+7*$D255)-WEEKDAY(DATE($S$1,X$1,8-$M255)))&gt;=1,IF($D255&gt;=3,DATE($S$1,X$1,1+7*($D255-1)-WEEKDAY(DATE($S$1,X$1,8-$M255))),DATE($S$1,X$1,1+7*($D255+1)-WEEKDAY(DATE($S$1,X$1,8-$M255)))),DATE($S$1,X$1,1+7*$D255)-WEEKDAY(DATE($S$1,X$1,8-$M255))),"")</f>
        <v>45434</v>
      </c>
      <c r="Y255" s="30">
        <f>IFERROR(IF(COUNTIF('Holiday Dates'!$A:$A,DATE($S$1,Y$1,1+7*$D255)-WEEKDAY(DATE($S$1,Y$1,8-$M255)))&gt;=1,IF($D255&gt;=3,DATE($S$1,Y$1,1+7*($D255-1)-WEEKDAY(DATE($S$1,Y$1,8-$M255))),DATE($S$1,Y$1,1+7*($D255+1)-WEEKDAY(DATE($S$1,Y$1,8-$M255)))),DATE($S$1,Y$1,1+7*$D255)-WEEKDAY(DATE($S$1,Y$1,8-$M255))),"")</f>
        <v>45469</v>
      </c>
      <c r="Z255" s="30">
        <f>IFERROR(IF(COUNTIF('Holiday Dates'!$A:$A,DATE($S$1,Z$1,1+7*$D255)-WEEKDAY(DATE($S$1,Z$1,8-$M255)))&gt;=1,IF($D255&gt;=3,DATE($S$1,Z$1,1+7*($D255-1)-WEEKDAY(DATE($S$1,Z$1,8-$M255))),DATE($S$1,Z$1,1+7*($D255+1)-WEEKDAY(DATE($S$1,Z$1,8-$M255)))),DATE($S$1,Z$1,1+7*$D255)-WEEKDAY(DATE($S$1,Z$1,8-$M255))),"")</f>
        <v>45497</v>
      </c>
    </row>
    <row r="256" spans="1:26" ht="15" customHeight="1" x14ac:dyDescent="0.25">
      <c r="A256" s="3">
        <v>770253</v>
      </c>
      <c r="B256" s="1" t="s">
        <v>1690</v>
      </c>
      <c r="C256" s="1" t="str">
        <f>VLOOKUP($A256,[1]Sheet_One!$B:$W,7,FALSE)</f>
        <v>NIANTIC</v>
      </c>
      <c r="D256" s="10">
        <f>IFERROR(VLOOKUP(A256,[2]Sheet1!$A:$AA,27,FALSE),"")</f>
        <v>3</v>
      </c>
      <c r="E256" s="1"/>
      <c r="F256" s="3" t="str">
        <f>VLOOKUP($A256,[1]Sheet_One!$B:$W,6,FALSE)</f>
        <v>201 West Main Street</v>
      </c>
      <c r="G256" s="3" t="str">
        <f>VLOOKUP($A256,[1]Sheet_One!$B:$W,7,FALSE)</f>
        <v>NIANTIC</v>
      </c>
      <c r="H256" s="3" t="str">
        <f>VLOOKUP($A256,[1]Sheet_One!$B:$W,8,FALSE)</f>
        <v>CT</v>
      </c>
      <c r="I256" s="3" t="str">
        <f>VLOOKUP($A256,[1]Sheet_One!$B:$W,9,FALSE)</f>
        <v>06357</v>
      </c>
      <c r="J256" s="47">
        <f>IFERROR(VLOOKUP(A256,'[3]KPI Trend by Chain - 171 or 173'!$A:$E,5,FALSE),VLOOKUP(A256,'[4]KPI Trend by Chain - 171 '!$A:$E,5,FALSE))</f>
        <v>117.875</v>
      </c>
      <c r="K256" s="4">
        <f>IFERROR(VLOOKUP(A256,'Location Substitution table'!B:D,3,FALSE),"")</f>
        <v>760018</v>
      </c>
      <c r="L256" s="40" t="s">
        <v>88</v>
      </c>
      <c r="M256" s="9">
        <f>IFERROR(MATCH(L256,{"U","M","T","W","R","F","S"},0),"")</f>
        <v>5</v>
      </c>
      <c r="N256" s="26">
        <f>IFERROR(IF(COUNTIF('Holiday Dates'!$A:$A,DATE($M$1,N$1,1+7*$D256)-WEEKDAY(DATE($M$1,N$1,8-$M256)))&gt;=1,IF($D256&gt;=3,DATE($M$1,N$1,1+7*($D256-1)-WEEKDAY(DATE($M$1,N$1,8-$M256))),DATE($M$1,N$1,1+7*($D256+1)-WEEKDAY(DATE($M$1,N$1,8-$M256)))),DATE($M$1,N$1,1+7*$D256)-WEEKDAY(DATE($M$1,N$1,8-$M256))),"")</f>
        <v>45155</v>
      </c>
      <c r="O256" s="26">
        <f>IFERROR(IF(COUNTIF('Holiday Dates'!$A:$A,DATE($M$1,O$1,1+7*$D256)-WEEKDAY(DATE($M$1,O$1,8-$M256)))&gt;=1,IF($D256&gt;=3,DATE($M$1,O$1,1+7*($D256-1)-WEEKDAY(DATE($M$1,O$1,8-$M256))),DATE($M$1,O$1,1+7*($D256+1)-WEEKDAY(DATE($M$1,O$1,8-$M256)))),DATE($M$1,O$1,1+7*$D256)-WEEKDAY(DATE($M$1,O$1,8-$M256))),"")</f>
        <v>45190</v>
      </c>
      <c r="P256" s="26">
        <f>IFERROR(IF(COUNTIF('Holiday Dates'!$A:$A,DATE($M$1,P$1,1+7*$D256)-WEEKDAY(DATE($M$1,P$1,8-$M256)))&gt;=1,IF($D256&gt;=3,DATE($M$1,P$1,1+7*($D256-1)-WEEKDAY(DATE($M$1,P$1,8-$M256))),DATE($M$1,P$1,1+7*($D256+1)-WEEKDAY(DATE($M$1,P$1,8-$M256)))),DATE($M$1,P$1,1+7*$D256)-WEEKDAY(DATE($M$1,P$1,8-$M256))),"")</f>
        <v>45218</v>
      </c>
      <c r="Q256" s="26">
        <f>IFERROR(IF(COUNTIF('Holiday Dates'!$A:$A,DATE($M$1,Q$1,1+7*$D256)-WEEKDAY(DATE($M$1,Q$1,8-$M256)))&gt;=1,IF($D256&gt;=3,DATE($M$1,Q$1,1+7*($D256-1)-WEEKDAY(DATE($M$1,Q$1,8-$M256))),DATE($M$1,Q$1,1+7*($D256+1)-WEEKDAY(DATE($M$1,Q$1,8-$M256)))),DATE($M$1,Q$1,1+7*$D256)-WEEKDAY(DATE($M$1,Q$1,8-$M256))),"")</f>
        <v>45246</v>
      </c>
      <c r="R256" s="26">
        <f>IFERROR(IF(COUNTIF('Holiday Dates'!$A:$A,DATE($M$1,R$1,1+7*$D256)-WEEKDAY(DATE($M$1,R$1,8-$M256)))&gt;=1,IF($D256&gt;=3,DATE($M$1,R$1,1+7*($D256-1)-WEEKDAY(DATE($M$1,R$1,8-$M256))),DATE($M$1,R$1,1+7*($D256+1)-WEEKDAY(DATE($M$1,R$1,8-$M256)))),DATE($M$1,R$1,1+7*$D256)-WEEKDAY(DATE($M$1,R$1,8-$M256))),"")</f>
        <v>45281</v>
      </c>
      <c r="S256" s="28"/>
      <c r="T256" s="30">
        <f>IFERROR(IF(COUNTIF('Holiday Dates'!$A:$A,DATE($S$1,T$1,1+7*$D256)-WEEKDAY(DATE($S$1,T$1,8-$M256)))&gt;=1,IF($D256&gt;=3,DATE($S$1,T$1,1+7*($D256-1)-WEEKDAY(DATE($S$1,T$1,8-$M256))),DATE($S$1,T$1,1+7*($D256+1)-WEEKDAY(DATE($S$1,T$1,8-$M256)))),DATE($S$1,T$1,1+7*$D256)-WEEKDAY(DATE($S$1,T$1,8-$M256))),"")</f>
        <v>45309</v>
      </c>
      <c r="U256" s="30">
        <f>IFERROR(IF(COUNTIF('Holiday Dates'!$A:$A,DATE($S$1,U$1,1+7*$D256)-WEEKDAY(DATE($S$1,U$1,8-$M256)))&gt;=1,IF($D256&gt;=3,DATE($S$1,U$1,1+7*($D256-1)-WEEKDAY(DATE($S$1,U$1,8-$M256))),DATE($S$1,U$1,1+7*($D256+1)-WEEKDAY(DATE($S$1,U$1,8-$M256)))),DATE($S$1,U$1,1+7*$D256)-WEEKDAY(DATE($S$1,U$1,8-$M256))),"")</f>
        <v>45337</v>
      </c>
      <c r="V256" s="30">
        <f>IFERROR(IF(COUNTIF('Holiday Dates'!$A:$A,DATE($S$1,V$1,1+7*$D256)-WEEKDAY(DATE($S$1,V$1,8-$M256)))&gt;=1,IF($D256&gt;=3,DATE($S$1,V$1,1+7*($D256-1)-WEEKDAY(DATE($S$1,V$1,8-$M256))),DATE($S$1,V$1,1+7*($D256+1)-WEEKDAY(DATE($S$1,V$1,8-$M256)))),DATE($S$1,V$1,1+7*$D256)-WEEKDAY(DATE($S$1,V$1,8-$M256))),"")</f>
        <v>45372</v>
      </c>
      <c r="W256" s="30">
        <f>IFERROR(IF(COUNTIF('Holiday Dates'!$A:$A,DATE($S$1,W$1,1+7*$D256)-WEEKDAY(DATE($S$1,W$1,8-$M256)))&gt;=1,IF($D256&gt;=3,DATE($S$1,W$1,1+7*($D256-1)-WEEKDAY(DATE($S$1,W$1,8-$M256))),DATE($S$1,W$1,1+7*($D256+1)-WEEKDAY(DATE($S$1,W$1,8-$M256)))),DATE($S$1,W$1,1+7*$D256)-WEEKDAY(DATE($S$1,W$1,8-$M256))),"")</f>
        <v>45400</v>
      </c>
      <c r="X256" s="30">
        <f>IFERROR(IF(COUNTIF('Holiday Dates'!$A:$A,DATE($S$1,X$1,1+7*$D256)-WEEKDAY(DATE($S$1,X$1,8-$M256)))&gt;=1,IF($D256&gt;=3,DATE($S$1,X$1,1+7*($D256-1)-WEEKDAY(DATE($S$1,X$1,8-$M256))),DATE($S$1,X$1,1+7*($D256+1)-WEEKDAY(DATE($S$1,X$1,8-$M256)))),DATE($S$1,X$1,1+7*$D256)-WEEKDAY(DATE($S$1,X$1,8-$M256))),"")</f>
        <v>45428</v>
      </c>
      <c r="Y256" s="30">
        <f>IFERROR(IF(COUNTIF('Holiday Dates'!$A:$A,DATE($S$1,Y$1,1+7*$D256)-WEEKDAY(DATE($S$1,Y$1,8-$M256)))&gt;=1,IF($D256&gt;=3,DATE($S$1,Y$1,1+7*($D256-1)-WEEKDAY(DATE($S$1,Y$1,8-$M256))),DATE($S$1,Y$1,1+7*($D256+1)-WEEKDAY(DATE($S$1,Y$1,8-$M256)))),DATE($S$1,Y$1,1+7*$D256)-WEEKDAY(DATE($S$1,Y$1,8-$M256))),"")</f>
        <v>45463</v>
      </c>
      <c r="Z256" s="30">
        <f>IFERROR(IF(COUNTIF('Holiday Dates'!$A:$A,DATE($S$1,Z$1,1+7*$D256)-WEEKDAY(DATE($S$1,Z$1,8-$M256)))&gt;=1,IF($D256&gt;=3,DATE($S$1,Z$1,1+7*($D256-1)-WEEKDAY(DATE($S$1,Z$1,8-$M256))),DATE($S$1,Z$1,1+7*($D256+1)-WEEKDAY(DATE($S$1,Z$1,8-$M256)))),DATE($S$1,Z$1,1+7*$D256)-WEEKDAY(DATE($S$1,Z$1,8-$M256))),"")</f>
        <v>45491</v>
      </c>
    </row>
    <row r="257" spans="1:26" ht="15" customHeight="1" x14ac:dyDescent="0.25">
      <c r="A257" s="3">
        <v>770254</v>
      </c>
      <c r="B257" s="1" t="s">
        <v>768</v>
      </c>
      <c r="C257" s="1" t="str">
        <f>VLOOKUP($A257,[1]Sheet_One!$B:$W,7,FALSE)</f>
        <v>NORFOLK</v>
      </c>
      <c r="D257" s="10">
        <f>IFERROR(VLOOKUP(A257,[2]Sheet1!$A:$AA,27,FALSE),"")</f>
        <v>4</v>
      </c>
      <c r="E257" s="1"/>
      <c r="F257" s="3" t="str">
        <f>VLOOKUP($A257,[1]Sheet_One!$B:$W,6,FALSE)</f>
        <v>128 GREENWOODS RD E</v>
      </c>
      <c r="G257" s="3" t="str">
        <f>VLOOKUP($A257,[1]Sheet_One!$B:$W,7,FALSE)</f>
        <v>NORFOLK</v>
      </c>
      <c r="H257" s="3" t="str">
        <f>VLOOKUP($A257,[1]Sheet_One!$B:$W,8,FALSE)</f>
        <v>CT</v>
      </c>
      <c r="I257" s="3" t="str">
        <f>VLOOKUP($A257,[1]Sheet_One!$B:$W,9,FALSE)</f>
        <v>06058</v>
      </c>
      <c r="J257" s="47">
        <f>IFERROR(VLOOKUP(A257,'[3]KPI Trend by Chain - 171 or 173'!$A:$E,5,FALSE),VLOOKUP(A257,'[4]KPI Trend by Chain - 171 '!$A:$E,5,FALSE))</f>
        <v>14.6</v>
      </c>
      <c r="K257" s="4" t="str">
        <f>IFERROR(VLOOKUP(A257,'Location Substitution table'!B:D,3,FALSE),"")</f>
        <v/>
      </c>
      <c r="L257" s="9" t="str">
        <f>IFERROR(VLOOKUP($A257,[1]Sheet_One!$B:$W,5,FALSE),"")</f>
        <v>M</v>
      </c>
      <c r="M257" s="9">
        <f>IFERROR(MATCH(L257,{"U","M","T","W","R","F","S"},0),"")</f>
        <v>2</v>
      </c>
      <c r="N257" s="26">
        <f>IFERROR(IF(COUNTIF('Holiday Dates'!$A:$A,DATE($M$1,N$1,1+7*$D257)-WEEKDAY(DATE($M$1,N$1,8-$M257)))&gt;=1,IF($D257&gt;=3,DATE($M$1,N$1,1+7*($D257-1)-WEEKDAY(DATE($M$1,N$1,8-$M257))),DATE($M$1,N$1,1+7*($D257+1)-WEEKDAY(DATE($M$1,N$1,8-$M257)))),DATE($M$1,N$1,1+7*$D257)-WEEKDAY(DATE($M$1,N$1,8-$M257))),"")</f>
        <v>45166</v>
      </c>
      <c r="O257" s="26">
        <f>IFERROR(IF(COUNTIF('Holiday Dates'!$A:$A,DATE($M$1,O$1,1+7*$D257)-WEEKDAY(DATE($M$1,O$1,8-$M257)))&gt;=1,IF($D257&gt;=3,DATE($M$1,O$1,1+7*($D257-1)-WEEKDAY(DATE($M$1,O$1,8-$M257))),DATE($M$1,O$1,1+7*($D257+1)-WEEKDAY(DATE($M$1,O$1,8-$M257)))),DATE($M$1,O$1,1+7*$D257)-WEEKDAY(DATE($M$1,O$1,8-$M257))),"")</f>
        <v>45187</v>
      </c>
      <c r="P257" s="26">
        <f>IFERROR(IF(COUNTIF('Holiday Dates'!$A:$A,DATE($M$1,P$1,1+7*$D257)-WEEKDAY(DATE($M$1,P$1,8-$M257)))&gt;=1,IF($D257&gt;=3,DATE($M$1,P$1,1+7*($D257-1)-WEEKDAY(DATE($M$1,P$1,8-$M257))),DATE($M$1,P$1,1+7*($D257+1)-WEEKDAY(DATE($M$1,P$1,8-$M257)))),DATE($M$1,P$1,1+7*$D257)-WEEKDAY(DATE($M$1,P$1,8-$M257))),"")</f>
        <v>45222</v>
      </c>
      <c r="Q257" s="26">
        <f>IFERROR(IF(COUNTIF('Holiday Dates'!$A:$A,DATE($M$1,Q$1,1+7*$D257)-WEEKDAY(DATE($M$1,Q$1,8-$M257)))&gt;=1,IF($D257&gt;=3,DATE($M$1,Q$1,1+7*($D257-1)-WEEKDAY(DATE($M$1,Q$1,8-$M257))),DATE($M$1,Q$1,1+7*($D257+1)-WEEKDAY(DATE($M$1,Q$1,8-$M257)))),DATE($M$1,Q$1,1+7*$D257)-WEEKDAY(DATE($M$1,Q$1,8-$M257))),"")</f>
        <v>45257</v>
      </c>
      <c r="R257" s="26">
        <f>IFERROR(IF(COUNTIF('Holiday Dates'!$A:$A,DATE($M$1,R$1,1+7*$D257)-WEEKDAY(DATE($M$1,R$1,8-$M257)))&gt;=1,IF($D257&gt;=3,DATE($M$1,R$1,1+7*($D257-1)-WEEKDAY(DATE($M$1,R$1,8-$M257))),DATE($M$1,R$1,1+7*($D257+1)-WEEKDAY(DATE($M$1,R$1,8-$M257)))),DATE($M$1,R$1,1+7*$D257)-WEEKDAY(DATE($M$1,R$1,8-$M257))),"")</f>
        <v>45278</v>
      </c>
      <c r="S257" s="28"/>
      <c r="T257" s="30">
        <f>IFERROR(IF(COUNTIF('Holiday Dates'!$A:$A,DATE($S$1,T$1,1+7*$D257)-WEEKDAY(DATE($S$1,T$1,8-$M257)))&gt;=1,IF($D257&gt;=3,DATE($S$1,T$1,1+7*($D257-1)-WEEKDAY(DATE($S$1,T$1,8-$M257))),DATE($S$1,T$1,1+7*($D257+1)-WEEKDAY(DATE($S$1,T$1,8-$M257)))),DATE($S$1,T$1,1+7*$D257)-WEEKDAY(DATE($S$1,T$1,8-$M257))),"")</f>
        <v>45313</v>
      </c>
      <c r="U257" s="30">
        <f>IFERROR(IF(COUNTIF('Holiday Dates'!$A:$A,DATE($S$1,U$1,1+7*$D257)-WEEKDAY(DATE($S$1,U$1,8-$M257)))&gt;=1,IF($D257&gt;=3,DATE($S$1,U$1,1+7*($D257-1)-WEEKDAY(DATE($S$1,U$1,8-$M257))),DATE($S$1,U$1,1+7*($D257+1)-WEEKDAY(DATE($S$1,U$1,8-$M257)))),DATE($S$1,U$1,1+7*$D257)-WEEKDAY(DATE($S$1,U$1,8-$M257))),"")</f>
        <v>45348</v>
      </c>
      <c r="V257" s="30">
        <f>IFERROR(IF(COUNTIF('Holiday Dates'!$A:$A,DATE($S$1,V$1,1+7*$D257)-WEEKDAY(DATE($S$1,V$1,8-$M257)))&gt;=1,IF($D257&gt;=3,DATE($S$1,V$1,1+7*($D257-1)-WEEKDAY(DATE($S$1,V$1,8-$M257))),DATE($S$1,V$1,1+7*($D257+1)-WEEKDAY(DATE($S$1,V$1,8-$M257)))),DATE($S$1,V$1,1+7*$D257)-WEEKDAY(DATE($S$1,V$1,8-$M257))),"")</f>
        <v>45376</v>
      </c>
      <c r="W257" s="30">
        <f>IFERROR(IF(COUNTIF('Holiday Dates'!$A:$A,DATE($S$1,W$1,1+7*$D257)-WEEKDAY(DATE($S$1,W$1,8-$M257)))&gt;=1,IF($D257&gt;=3,DATE($S$1,W$1,1+7*($D257-1)-WEEKDAY(DATE($S$1,W$1,8-$M257))),DATE($S$1,W$1,1+7*($D257+1)-WEEKDAY(DATE($S$1,W$1,8-$M257)))),DATE($S$1,W$1,1+7*$D257)-WEEKDAY(DATE($S$1,W$1,8-$M257))),"")</f>
        <v>45404</v>
      </c>
      <c r="X257" s="30">
        <f>IFERROR(IF(COUNTIF('Holiday Dates'!$A:$A,DATE($S$1,X$1,1+7*$D257)-WEEKDAY(DATE($S$1,X$1,8-$M257)))&gt;=1,IF($D257&gt;=3,DATE($S$1,X$1,1+7*($D257-1)-WEEKDAY(DATE($S$1,X$1,8-$M257))),DATE($S$1,X$1,1+7*($D257+1)-WEEKDAY(DATE($S$1,X$1,8-$M257)))),DATE($S$1,X$1,1+7*$D257)-WEEKDAY(DATE($S$1,X$1,8-$M257))),"")</f>
        <v>45432</v>
      </c>
      <c r="Y257" s="30">
        <f>IFERROR(IF(COUNTIF('Holiday Dates'!$A:$A,DATE($S$1,Y$1,1+7*$D257)-WEEKDAY(DATE($S$1,Y$1,8-$M257)))&gt;=1,IF($D257&gt;=3,DATE($S$1,Y$1,1+7*($D257-1)-WEEKDAY(DATE($S$1,Y$1,8-$M257))),DATE($S$1,Y$1,1+7*($D257+1)-WEEKDAY(DATE($S$1,Y$1,8-$M257)))),DATE($S$1,Y$1,1+7*$D257)-WEEKDAY(DATE($S$1,Y$1,8-$M257))),"")</f>
        <v>45467</v>
      </c>
      <c r="Z257" s="30">
        <f>IFERROR(IF(COUNTIF('Holiday Dates'!$A:$A,DATE($S$1,Z$1,1+7*$D257)-WEEKDAY(DATE($S$1,Z$1,8-$M257)))&gt;=1,IF($D257&gt;=3,DATE($S$1,Z$1,1+7*($D257-1)-WEEKDAY(DATE($S$1,Z$1,8-$M257))),DATE($S$1,Z$1,1+7*($D257+1)-WEEKDAY(DATE($S$1,Z$1,8-$M257)))),DATE($S$1,Z$1,1+7*$D257)-WEEKDAY(DATE($S$1,Z$1,8-$M257))),"")</f>
        <v>45495</v>
      </c>
    </row>
    <row r="258" spans="1:26" ht="15" customHeight="1" x14ac:dyDescent="0.25">
      <c r="A258" s="3">
        <v>770255</v>
      </c>
      <c r="B258" s="1" t="s">
        <v>1388</v>
      </c>
      <c r="C258" s="1" t="str">
        <f>VLOOKUP($A258,[1]Sheet_One!$B:$W,7,FALSE)</f>
        <v>NORTH BRANFORD</v>
      </c>
      <c r="D258" s="10">
        <v>3</v>
      </c>
      <c r="E258" s="1"/>
      <c r="F258" s="3" t="str">
        <f>VLOOKUP($A258,[1]Sheet_One!$B:$W,6,FALSE)</f>
        <v>335 FOXON RD</v>
      </c>
      <c r="G258" s="3" t="str">
        <f>VLOOKUP($A258,[1]Sheet_One!$B:$W,7,FALSE)</f>
        <v>NORTH BRANFORD</v>
      </c>
      <c r="H258" s="3" t="str">
        <f>VLOOKUP($A258,[1]Sheet_One!$B:$W,8,FALSE)</f>
        <v>CT</v>
      </c>
      <c r="I258" s="3" t="str">
        <f>VLOOKUP($A258,[1]Sheet_One!$B:$W,9,FALSE)</f>
        <v>06471</v>
      </c>
      <c r="J258" s="47">
        <f>IFERROR(VLOOKUP(A258,'[3]KPI Trend by Chain - 171 or 173'!$A:$E,5,FALSE),VLOOKUP(A258,'[4]KPI Trend by Chain - 171 '!$A:$E,5,FALSE))</f>
        <v>32.6</v>
      </c>
      <c r="K258" s="4" t="str">
        <f>IFERROR(VLOOKUP(A258,'Location Substitution table'!B:D,3,FALSE),"")</f>
        <v/>
      </c>
      <c r="L258" s="9" t="str">
        <f>IFERROR(VLOOKUP($A258,[1]Sheet_One!$B:$W,5,FALSE),"")</f>
        <v>W</v>
      </c>
      <c r="M258" s="9">
        <f>IFERROR(MATCH(L258,{"U","M","T","W","R","F","S"},0),"")</f>
        <v>4</v>
      </c>
      <c r="N258" s="26">
        <f>IFERROR(IF(COUNTIF('Holiday Dates'!$A:$A,DATE($M$1,N$1,1+7*$D258)-WEEKDAY(DATE($M$1,N$1,8-$M258)))&gt;=1,IF($D258&gt;=3,DATE($M$1,N$1,1+7*($D258-1)-WEEKDAY(DATE($M$1,N$1,8-$M258))),DATE($M$1,N$1,1+7*($D258+1)-WEEKDAY(DATE($M$1,N$1,8-$M258)))),DATE($M$1,N$1,1+7*$D258)-WEEKDAY(DATE($M$1,N$1,8-$M258))),"")</f>
        <v>45154</v>
      </c>
      <c r="O258" s="26">
        <f>IFERROR(IF(COUNTIF('Holiday Dates'!$A:$A,DATE($M$1,O$1,1+7*$D258)-WEEKDAY(DATE($M$1,O$1,8-$M258)))&gt;=1,IF($D258&gt;=3,DATE($M$1,O$1,1+7*($D258-1)-WEEKDAY(DATE($M$1,O$1,8-$M258))),DATE($M$1,O$1,1+7*($D258+1)-WEEKDAY(DATE($M$1,O$1,8-$M258)))),DATE($M$1,O$1,1+7*$D258)-WEEKDAY(DATE($M$1,O$1,8-$M258))),"")</f>
        <v>45189</v>
      </c>
      <c r="P258" s="26">
        <f>IFERROR(IF(COUNTIF('Holiday Dates'!$A:$A,DATE($M$1,P$1,1+7*$D258)-WEEKDAY(DATE($M$1,P$1,8-$M258)))&gt;=1,IF($D258&gt;=3,DATE($M$1,P$1,1+7*($D258-1)-WEEKDAY(DATE($M$1,P$1,8-$M258))),DATE($M$1,P$1,1+7*($D258+1)-WEEKDAY(DATE($M$1,P$1,8-$M258)))),DATE($M$1,P$1,1+7*$D258)-WEEKDAY(DATE($M$1,P$1,8-$M258))),"")</f>
        <v>45217</v>
      </c>
      <c r="Q258" s="26">
        <f>IFERROR(IF(COUNTIF('Holiday Dates'!$A:$A,DATE($M$1,Q$1,1+7*$D258)-WEEKDAY(DATE($M$1,Q$1,8-$M258)))&gt;=1,IF($D258&gt;=3,DATE($M$1,Q$1,1+7*($D258-1)-WEEKDAY(DATE($M$1,Q$1,8-$M258))),DATE($M$1,Q$1,1+7*($D258+1)-WEEKDAY(DATE($M$1,Q$1,8-$M258)))),DATE($M$1,Q$1,1+7*$D258)-WEEKDAY(DATE($M$1,Q$1,8-$M258))),"")</f>
        <v>45245</v>
      </c>
      <c r="R258" s="26">
        <f>IFERROR(IF(COUNTIF('Holiday Dates'!$A:$A,DATE($M$1,R$1,1+7*$D258)-WEEKDAY(DATE($M$1,R$1,8-$M258)))&gt;=1,IF($D258&gt;=3,DATE($M$1,R$1,1+7*($D258-1)-WEEKDAY(DATE($M$1,R$1,8-$M258))),DATE($M$1,R$1,1+7*($D258+1)-WEEKDAY(DATE($M$1,R$1,8-$M258)))),DATE($M$1,R$1,1+7*$D258)-WEEKDAY(DATE($M$1,R$1,8-$M258))),"")</f>
        <v>45280</v>
      </c>
      <c r="S258" s="28"/>
      <c r="T258" s="30">
        <f>IFERROR(IF(COUNTIF('Holiday Dates'!$A:$A,DATE($S$1,T$1,1+7*$D258)-WEEKDAY(DATE($S$1,T$1,8-$M258)))&gt;=1,IF($D258&gt;=3,DATE($S$1,T$1,1+7*($D258-1)-WEEKDAY(DATE($S$1,T$1,8-$M258))),DATE($S$1,T$1,1+7*($D258+1)-WEEKDAY(DATE($S$1,T$1,8-$M258)))),DATE($S$1,T$1,1+7*$D258)-WEEKDAY(DATE($S$1,T$1,8-$M258))),"")</f>
        <v>45308</v>
      </c>
      <c r="U258" s="30">
        <f>IFERROR(IF(COUNTIF('Holiday Dates'!$A:$A,DATE($S$1,U$1,1+7*$D258)-WEEKDAY(DATE($S$1,U$1,8-$M258)))&gt;=1,IF($D258&gt;=3,DATE($S$1,U$1,1+7*($D258-1)-WEEKDAY(DATE($S$1,U$1,8-$M258))),DATE($S$1,U$1,1+7*($D258+1)-WEEKDAY(DATE($S$1,U$1,8-$M258)))),DATE($S$1,U$1,1+7*$D258)-WEEKDAY(DATE($S$1,U$1,8-$M258))),"")</f>
        <v>45336</v>
      </c>
      <c r="V258" s="30">
        <f>IFERROR(IF(COUNTIF('Holiday Dates'!$A:$A,DATE($S$1,V$1,1+7*$D258)-WEEKDAY(DATE($S$1,V$1,8-$M258)))&gt;=1,IF($D258&gt;=3,DATE($S$1,V$1,1+7*($D258-1)-WEEKDAY(DATE($S$1,V$1,8-$M258))),DATE($S$1,V$1,1+7*($D258+1)-WEEKDAY(DATE($S$1,V$1,8-$M258)))),DATE($S$1,V$1,1+7*$D258)-WEEKDAY(DATE($S$1,V$1,8-$M258))),"")</f>
        <v>45371</v>
      </c>
      <c r="W258" s="30">
        <f>IFERROR(IF(COUNTIF('Holiday Dates'!$A:$A,DATE($S$1,W$1,1+7*$D258)-WEEKDAY(DATE($S$1,W$1,8-$M258)))&gt;=1,IF($D258&gt;=3,DATE($S$1,W$1,1+7*($D258-1)-WEEKDAY(DATE($S$1,W$1,8-$M258))),DATE($S$1,W$1,1+7*($D258+1)-WEEKDAY(DATE($S$1,W$1,8-$M258)))),DATE($S$1,W$1,1+7*$D258)-WEEKDAY(DATE($S$1,W$1,8-$M258))),"")</f>
        <v>45399</v>
      </c>
      <c r="X258" s="30">
        <f>IFERROR(IF(COUNTIF('Holiday Dates'!$A:$A,DATE($S$1,X$1,1+7*$D258)-WEEKDAY(DATE($S$1,X$1,8-$M258)))&gt;=1,IF($D258&gt;=3,DATE($S$1,X$1,1+7*($D258-1)-WEEKDAY(DATE($S$1,X$1,8-$M258))),DATE($S$1,X$1,1+7*($D258+1)-WEEKDAY(DATE($S$1,X$1,8-$M258)))),DATE($S$1,X$1,1+7*$D258)-WEEKDAY(DATE($S$1,X$1,8-$M258))),"")</f>
        <v>45427</v>
      </c>
      <c r="Y258" s="30">
        <f>IFERROR(IF(COUNTIF('Holiday Dates'!$A:$A,DATE($S$1,Y$1,1+7*$D258)-WEEKDAY(DATE($S$1,Y$1,8-$M258)))&gt;=1,IF($D258&gt;=3,DATE($S$1,Y$1,1+7*($D258-1)-WEEKDAY(DATE($S$1,Y$1,8-$M258))),DATE($S$1,Y$1,1+7*($D258+1)-WEEKDAY(DATE($S$1,Y$1,8-$M258)))),DATE($S$1,Y$1,1+7*$D258)-WEEKDAY(DATE($S$1,Y$1,8-$M258))),"")</f>
        <v>45455</v>
      </c>
      <c r="Z258" s="30">
        <f>IFERROR(IF(COUNTIF('Holiday Dates'!$A:$A,DATE($S$1,Z$1,1+7*$D258)-WEEKDAY(DATE($S$1,Z$1,8-$M258)))&gt;=1,IF($D258&gt;=3,DATE($S$1,Z$1,1+7*($D258-1)-WEEKDAY(DATE($S$1,Z$1,8-$M258))),DATE($S$1,Z$1,1+7*($D258+1)-WEEKDAY(DATE($S$1,Z$1,8-$M258)))),DATE($S$1,Z$1,1+7*$D258)-WEEKDAY(DATE($S$1,Z$1,8-$M258))),"")</f>
        <v>45490</v>
      </c>
    </row>
    <row r="259" spans="1:26" ht="15" customHeight="1" x14ac:dyDescent="0.25">
      <c r="A259" s="3">
        <v>770256</v>
      </c>
      <c r="B259" s="1" t="s">
        <v>1691</v>
      </c>
      <c r="C259" s="1" t="str">
        <f>VLOOKUP($A259,[1]Sheet_One!$B:$W,7,FALSE)</f>
        <v>NORTH BRANFORD</v>
      </c>
      <c r="D259" s="10">
        <f>IFERROR(VLOOKUP(A259,[2]Sheet1!$A:$AA,27,FALSE),"")</f>
        <v>3</v>
      </c>
      <c r="F259" s="3" t="str">
        <f>VLOOKUP($A259,[1]Sheet_One!$B:$W,6,FALSE)</f>
        <v>49 CAPUTO RD</v>
      </c>
      <c r="G259" s="3" t="str">
        <f>VLOOKUP($A259,[1]Sheet_One!$B:$W,7,FALSE)</f>
        <v>NORTH BRANFORD</v>
      </c>
      <c r="H259" s="3" t="str">
        <f>VLOOKUP($A259,[1]Sheet_One!$B:$W,8,FALSE)</f>
        <v>CT</v>
      </c>
      <c r="I259" s="3" t="str">
        <f>VLOOKUP($A259,[1]Sheet_One!$B:$W,9,FALSE)</f>
        <v>06471</v>
      </c>
      <c r="J259" s="47">
        <f>IFERROR(VLOOKUP(A259,'[3]KPI Trend by Chain - 171 or 173'!$A:$E,5,FALSE),VLOOKUP(A259,'[4]KPI Trend by Chain - 171 '!$A:$E,5,FALSE))</f>
        <v>28.6666666666667</v>
      </c>
      <c r="K259" s="4" t="str">
        <f>IFERROR(VLOOKUP(A259,'Location Substitution table'!B:D,3,FALSE),"")</f>
        <v/>
      </c>
      <c r="L259" s="9" t="str">
        <f>IFERROR(VLOOKUP($A259,[1]Sheet_One!$B:$W,5,FALSE),"")</f>
        <v>W</v>
      </c>
      <c r="M259" s="9">
        <f>IFERROR(MATCH(L259,{"U","M","T","W","R","F","S"},0),"")</f>
        <v>4</v>
      </c>
      <c r="N259" s="26">
        <f>IFERROR(IF(COUNTIF('Holiday Dates'!$A:$A,DATE($M$1,N$1,1+7*$D259)-WEEKDAY(DATE($M$1,N$1,8-$M259)))&gt;=1,IF($D259&gt;=3,DATE($M$1,N$1,1+7*($D259-1)-WEEKDAY(DATE($M$1,N$1,8-$M259))),DATE($M$1,N$1,1+7*($D259+1)-WEEKDAY(DATE($M$1,N$1,8-$M259)))),DATE($M$1,N$1,1+7*$D259)-WEEKDAY(DATE($M$1,N$1,8-$M259))),"")</f>
        <v>45154</v>
      </c>
      <c r="O259" s="26">
        <f>IFERROR(IF(COUNTIF('Holiday Dates'!$A:$A,DATE($M$1,O$1,1+7*$D259)-WEEKDAY(DATE($M$1,O$1,8-$M259)))&gt;=1,IF($D259&gt;=3,DATE($M$1,O$1,1+7*($D259-1)-WEEKDAY(DATE($M$1,O$1,8-$M259))),DATE($M$1,O$1,1+7*($D259+1)-WEEKDAY(DATE($M$1,O$1,8-$M259)))),DATE($M$1,O$1,1+7*$D259)-WEEKDAY(DATE($M$1,O$1,8-$M259))),"")</f>
        <v>45189</v>
      </c>
      <c r="P259" s="26">
        <f>IFERROR(IF(COUNTIF('Holiday Dates'!$A:$A,DATE($M$1,P$1,1+7*$D259)-WEEKDAY(DATE($M$1,P$1,8-$M259)))&gt;=1,IF($D259&gt;=3,DATE($M$1,P$1,1+7*($D259-1)-WEEKDAY(DATE($M$1,P$1,8-$M259))),DATE($M$1,P$1,1+7*($D259+1)-WEEKDAY(DATE($M$1,P$1,8-$M259)))),DATE($M$1,P$1,1+7*$D259)-WEEKDAY(DATE($M$1,P$1,8-$M259))),"")</f>
        <v>45217</v>
      </c>
      <c r="Q259" s="26">
        <f>IFERROR(IF(COUNTIF('Holiday Dates'!$A:$A,DATE($M$1,Q$1,1+7*$D259)-WEEKDAY(DATE($M$1,Q$1,8-$M259)))&gt;=1,IF($D259&gt;=3,DATE($M$1,Q$1,1+7*($D259-1)-WEEKDAY(DATE($M$1,Q$1,8-$M259))),DATE($M$1,Q$1,1+7*($D259+1)-WEEKDAY(DATE($M$1,Q$1,8-$M259)))),DATE($M$1,Q$1,1+7*$D259)-WEEKDAY(DATE($M$1,Q$1,8-$M259))),"")</f>
        <v>45245</v>
      </c>
      <c r="R259" s="26">
        <f>IFERROR(IF(COUNTIF('Holiday Dates'!$A:$A,DATE($M$1,R$1,1+7*$D259)-WEEKDAY(DATE($M$1,R$1,8-$M259)))&gt;=1,IF($D259&gt;=3,DATE($M$1,R$1,1+7*($D259-1)-WEEKDAY(DATE($M$1,R$1,8-$M259))),DATE($M$1,R$1,1+7*($D259+1)-WEEKDAY(DATE($M$1,R$1,8-$M259)))),DATE($M$1,R$1,1+7*$D259)-WEEKDAY(DATE($M$1,R$1,8-$M259))),"")</f>
        <v>45280</v>
      </c>
      <c r="S259" s="28"/>
      <c r="T259" s="30">
        <f>IFERROR(IF(COUNTIF('Holiday Dates'!$A:$A,DATE($S$1,T$1,1+7*$D259)-WEEKDAY(DATE($S$1,T$1,8-$M259)))&gt;=1,IF($D259&gt;=3,DATE($S$1,T$1,1+7*($D259-1)-WEEKDAY(DATE($S$1,T$1,8-$M259))),DATE($S$1,T$1,1+7*($D259+1)-WEEKDAY(DATE($S$1,T$1,8-$M259)))),DATE($S$1,T$1,1+7*$D259)-WEEKDAY(DATE($S$1,T$1,8-$M259))),"")</f>
        <v>45308</v>
      </c>
      <c r="U259" s="30">
        <f>IFERROR(IF(COUNTIF('Holiday Dates'!$A:$A,DATE($S$1,U$1,1+7*$D259)-WEEKDAY(DATE($S$1,U$1,8-$M259)))&gt;=1,IF($D259&gt;=3,DATE($S$1,U$1,1+7*($D259-1)-WEEKDAY(DATE($S$1,U$1,8-$M259))),DATE($S$1,U$1,1+7*($D259+1)-WEEKDAY(DATE($S$1,U$1,8-$M259)))),DATE($S$1,U$1,1+7*$D259)-WEEKDAY(DATE($S$1,U$1,8-$M259))),"")</f>
        <v>45336</v>
      </c>
      <c r="V259" s="30">
        <f>IFERROR(IF(COUNTIF('Holiday Dates'!$A:$A,DATE($S$1,V$1,1+7*$D259)-WEEKDAY(DATE($S$1,V$1,8-$M259)))&gt;=1,IF($D259&gt;=3,DATE($S$1,V$1,1+7*($D259-1)-WEEKDAY(DATE($S$1,V$1,8-$M259))),DATE($S$1,V$1,1+7*($D259+1)-WEEKDAY(DATE($S$1,V$1,8-$M259)))),DATE($S$1,V$1,1+7*$D259)-WEEKDAY(DATE($S$1,V$1,8-$M259))),"")</f>
        <v>45371</v>
      </c>
      <c r="W259" s="30">
        <f>IFERROR(IF(COUNTIF('Holiday Dates'!$A:$A,DATE($S$1,W$1,1+7*$D259)-WEEKDAY(DATE($S$1,W$1,8-$M259)))&gt;=1,IF($D259&gt;=3,DATE($S$1,W$1,1+7*($D259-1)-WEEKDAY(DATE($S$1,W$1,8-$M259))),DATE($S$1,W$1,1+7*($D259+1)-WEEKDAY(DATE($S$1,W$1,8-$M259)))),DATE($S$1,W$1,1+7*$D259)-WEEKDAY(DATE($S$1,W$1,8-$M259))),"")</f>
        <v>45399</v>
      </c>
      <c r="X259" s="30">
        <f>IFERROR(IF(COUNTIF('Holiday Dates'!$A:$A,DATE($S$1,X$1,1+7*$D259)-WEEKDAY(DATE($S$1,X$1,8-$M259)))&gt;=1,IF($D259&gt;=3,DATE($S$1,X$1,1+7*($D259-1)-WEEKDAY(DATE($S$1,X$1,8-$M259))),DATE($S$1,X$1,1+7*($D259+1)-WEEKDAY(DATE($S$1,X$1,8-$M259)))),DATE($S$1,X$1,1+7*$D259)-WEEKDAY(DATE($S$1,X$1,8-$M259))),"")</f>
        <v>45427</v>
      </c>
      <c r="Y259" s="30">
        <f>IFERROR(IF(COUNTIF('Holiday Dates'!$A:$A,DATE($S$1,Y$1,1+7*$D259)-WEEKDAY(DATE($S$1,Y$1,8-$M259)))&gt;=1,IF($D259&gt;=3,DATE($S$1,Y$1,1+7*($D259-1)-WEEKDAY(DATE($S$1,Y$1,8-$M259))),DATE($S$1,Y$1,1+7*($D259+1)-WEEKDAY(DATE($S$1,Y$1,8-$M259)))),DATE($S$1,Y$1,1+7*$D259)-WEEKDAY(DATE($S$1,Y$1,8-$M259))),"")</f>
        <v>45455</v>
      </c>
      <c r="Z259" s="30">
        <f>IFERROR(IF(COUNTIF('Holiday Dates'!$A:$A,DATE($S$1,Z$1,1+7*$D259)-WEEKDAY(DATE($S$1,Z$1,8-$M259)))&gt;=1,IF($D259&gt;=3,DATE($S$1,Z$1,1+7*($D259-1)-WEEKDAY(DATE($S$1,Z$1,8-$M259))),DATE($S$1,Z$1,1+7*($D259+1)-WEEKDAY(DATE($S$1,Z$1,8-$M259)))),DATE($S$1,Z$1,1+7*$D259)-WEEKDAY(DATE($S$1,Z$1,8-$M259))),"")</f>
        <v>45490</v>
      </c>
    </row>
    <row r="260" spans="1:26" ht="15" customHeight="1" x14ac:dyDescent="0.25">
      <c r="A260" s="3">
        <v>770257</v>
      </c>
      <c r="B260" s="1" t="s">
        <v>1186</v>
      </c>
      <c r="C260" s="1" t="str">
        <f>VLOOKUP($A260,[1]Sheet_One!$B:$W,7,FALSE)</f>
        <v>NORTH BRANFORD</v>
      </c>
      <c r="D260" s="10">
        <f>IFERROR(VLOOKUP(A260,[2]Sheet1!$A:$AA,27,FALSE),"")</f>
        <v>2</v>
      </c>
      <c r="F260" s="3" t="str">
        <f>VLOOKUP($A260,[1]Sheet_One!$B:$W,6,FALSE)</f>
        <v>654 FOXON RD</v>
      </c>
      <c r="G260" s="3" t="str">
        <f>VLOOKUP($A260,[1]Sheet_One!$B:$W,7,FALSE)</f>
        <v>NORTH BRANFORD</v>
      </c>
      <c r="H260" s="3" t="str">
        <f>VLOOKUP($A260,[1]Sheet_One!$B:$W,8,FALSE)</f>
        <v>CT</v>
      </c>
      <c r="I260" s="3" t="str">
        <f>VLOOKUP($A260,[1]Sheet_One!$B:$W,9,FALSE)</f>
        <v>06471</v>
      </c>
      <c r="J260" s="47">
        <f>IFERROR(VLOOKUP(A260,'[3]KPI Trend by Chain - 171 or 173'!$A:$E,5,FALSE),VLOOKUP(A260,'[4]KPI Trend by Chain - 171 '!$A:$E,5,FALSE))</f>
        <v>42.25</v>
      </c>
      <c r="K260" s="4" t="str">
        <f>IFERROR(VLOOKUP(A260,'Location Substitution table'!B:D,3,FALSE),"")</f>
        <v/>
      </c>
      <c r="L260" s="9" t="str">
        <f>IFERROR(VLOOKUP($A260,[1]Sheet_One!$B:$W,5,FALSE),"")</f>
        <v>W</v>
      </c>
      <c r="M260" s="9">
        <f>IFERROR(MATCH(L260,{"U","M","T","W","R","F","S"},0),"")</f>
        <v>4</v>
      </c>
      <c r="N260" s="26">
        <f>IFERROR(IF(COUNTIF('Holiday Dates'!$A:$A,DATE($M$1,N$1,1+7*$D260)-WEEKDAY(DATE($M$1,N$1,8-$M260)))&gt;=1,IF($D260&gt;=3,DATE($M$1,N$1,1+7*($D260-1)-WEEKDAY(DATE($M$1,N$1,8-$M260))),DATE($M$1,N$1,1+7*($D260+1)-WEEKDAY(DATE($M$1,N$1,8-$M260)))),DATE($M$1,N$1,1+7*$D260)-WEEKDAY(DATE($M$1,N$1,8-$M260))),"")</f>
        <v>45147</v>
      </c>
      <c r="O260" s="26">
        <f>IFERROR(IF(COUNTIF('Holiday Dates'!$A:$A,DATE($M$1,O$1,1+7*$D260)-WEEKDAY(DATE($M$1,O$1,8-$M260)))&gt;=1,IF($D260&gt;=3,DATE($M$1,O$1,1+7*($D260-1)-WEEKDAY(DATE($M$1,O$1,8-$M260))),DATE($M$1,O$1,1+7*($D260+1)-WEEKDAY(DATE($M$1,O$1,8-$M260)))),DATE($M$1,O$1,1+7*$D260)-WEEKDAY(DATE($M$1,O$1,8-$M260))),"")</f>
        <v>45182</v>
      </c>
      <c r="P260" s="26">
        <f>IFERROR(IF(COUNTIF('Holiday Dates'!$A:$A,DATE($M$1,P$1,1+7*$D260)-WEEKDAY(DATE($M$1,P$1,8-$M260)))&gt;=1,IF($D260&gt;=3,DATE($M$1,P$1,1+7*($D260-1)-WEEKDAY(DATE($M$1,P$1,8-$M260))),DATE($M$1,P$1,1+7*($D260+1)-WEEKDAY(DATE($M$1,P$1,8-$M260)))),DATE($M$1,P$1,1+7*$D260)-WEEKDAY(DATE($M$1,P$1,8-$M260))),"")</f>
        <v>45210</v>
      </c>
      <c r="Q260" s="26">
        <f>IFERROR(IF(COUNTIF('Holiday Dates'!$A:$A,DATE($M$1,Q$1,1+7*$D260)-WEEKDAY(DATE($M$1,Q$1,8-$M260)))&gt;=1,IF($D260&gt;=3,DATE($M$1,Q$1,1+7*($D260-1)-WEEKDAY(DATE($M$1,Q$1,8-$M260))),DATE($M$1,Q$1,1+7*($D260+1)-WEEKDAY(DATE($M$1,Q$1,8-$M260)))),DATE($M$1,Q$1,1+7*$D260)-WEEKDAY(DATE($M$1,Q$1,8-$M260))),"")</f>
        <v>45238</v>
      </c>
      <c r="R260" s="26">
        <f>IFERROR(IF(COUNTIF('Holiday Dates'!$A:$A,DATE($M$1,R$1,1+7*$D260)-WEEKDAY(DATE($M$1,R$1,8-$M260)))&gt;=1,IF($D260&gt;=3,DATE($M$1,R$1,1+7*($D260-1)-WEEKDAY(DATE($M$1,R$1,8-$M260))),DATE($M$1,R$1,1+7*($D260+1)-WEEKDAY(DATE($M$1,R$1,8-$M260)))),DATE($M$1,R$1,1+7*$D260)-WEEKDAY(DATE($M$1,R$1,8-$M260))),"")</f>
        <v>45273</v>
      </c>
      <c r="S260" s="28"/>
      <c r="T260" s="30">
        <f>IFERROR(IF(COUNTIF('Holiday Dates'!$A:$A,DATE($S$1,T$1,1+7*$D260)-WEEKDAY(DATE($S$1,T$1,8-$M260)))&gt;=1,IF($D260&gt;=3,DATE($S$1,T$1,1+7*($D260-1)-WEEKDAY(DATE($S$1,T$1,8-$M260))),DATE($S$1,T$1,1+7*($D260+1)-WEEKDAY(DATE($S$1,T$1,8-$M260)))),DATE($S$1,T$1,1+7*$D260)-WEEKDAY(DATE($S$1,T$1,8-$M260))),"")</f>
        <v>45301</v>
      </c>
      <c r="U260" s="30">
        <f>IFERROR(IF(COUNTIF('Holiday Dates'!$A:$A,DATE($S$1,U$1,1+7*$D260)-WEEKDAY(DATE($S$1,U$1,8-$M260)))&gt;=1,IF($D260&gt;=3,DATE($S$1,U$1,1+7*($D260-1)-WEEKDAY(DATE($S$1,U$1,8-$M260))),DATE($S$1,U$1,1+7*($D260+1)-WEEKDAY(DATE($S$1,U$1,8-$M260)))),DATE($S$1,U$1,1+7*$D260)-WEEKDAY(DATE($S$1,U$1,8-$M260))),"")</f>
        <v>45336</v>
      </c>
      <c r="V260" s="30">
        <f>IFERROR(IF(COUNTIF('Holiday Dates'!$A:$A,DATE($S$1,V$1,1+7*$D260)-WEEKDAY(DATE($S$1,V$1,8-$M260)))&gt;=1,IF($D260&gt;=3,DATE($S$1,V$1,1+7*($D260-1)-WEEKDAY(DATE($S$1,V$1,8-$M260))),DATE($S$1,V$1,1+7*($D260+1)-WEEKDAY(DATE($S$1,V$1,8-$M260)))),DATE($S$1,V$1,1+7*$D260)-WEEKDAY(DATE($S$1,V$1,8-$M260))),"")</f>
        <v>45364</v>
      </c>
      <c r="W260" s="30">
        <f>IFERROR(IF(COUNTIF('Holiday Dates'!$A:$A,DATE($S$1,W$1,1+7*$D260)-WEEKDAY(DATE($S$1,W$1,8-$M260)))&gt;=1,IF($D260&gt;=3,DATE($S$1,W$1,1+7*($D260-1)-WEEKDAY(DATE($S$1,W$1,8-$M260))),DATE($S$1,W$1,1+7*($D260+1)-WEEKDAY(DATE($S$1,W$1,8-$M260)))),DATE($S$1,W$1,1+7*$D260)-WEEKDAY(DATE($S$1,W$1,8-$M260))),"")</f>
        <v>45399</v>
      </c>
      <c r="X260" s="30">
        <f>IFERROR(IF(COUNTIF('Holiday Dates'!$A:$A,DATE($S$1,X$1,1+7*$D260)-WEEKDAY(DATE($S$1,X$1,8-$M260)))&gt;=1,IF($D260&gt;=3,DATE($S$1,X$1,1+7*($D260-1)-WEEKDAY(DATE($S$1,X$1,8-$M260))),DATE($S$1,X$1,1+7*($D260+1)-WEEKDAY(DATE($S$1,X$1,8-$M260)))),DATE($S$1,X$1,1+7*$D260)-WEEKDAY(DATE($S$1,X$1,8-$M260))),"")</f>
        <v>45420</v>
      </c>
      <c r="Y260" s="30">
        <f>IFERROR(IF(COUNTIF('Holiday Dates'!$A:$A,DATE($S$1,Y$1,1+7*$D260)-WEEKDAY(DATE($S$1,Y$1,8-$M260)))&gt;=1,IF($D260&gt;=3,DATE($S$1,Y$1,1+7*($D260-1)-WEEKDAY(DATE($S$1,Y$1,8-$M260))),DATE($S$1,Y$1,1+7*($D260+1)-WEEKDAY(DATE($S$1,Y$1,8-$M260)))),DATE($S$1,Y$1,1+7*$D260)-WEEKDAY(DATE($S$1,Y$1,8-$M260))),"")</f>
        <v>45455</v>
      </c>
      <c r="Z260" s="30">
        <f>IFERROR(IF(COUNTIF('Holiday Dates'!$A:$A,DATE($S$1,Z$1,1+7*$D260)-WEEKDAY(DATE($S$1,Z$1,8-$M260)))&gt;=1,IF($D260&gt;=3,DATE($S$1,Z$1,1+7*($D260-1)-WEEKDAY(DATE($S$1,Z$1,8-$M260))),DATE($S$1,Z$1,1+7*($D260+1)-WEEKDAY(DATE($S$1,Z$1,8-$M260)))),DATE($S$1,Z$1,1+7*$D260)-WEEKDAY(DATE($S$1,Z$1,8-$M260))),"")</f>
        <v>45483</v>
      </c>
    </row>
    <row r="261" spans="1:26" ht="15" customHeight="1" x14ac:dyDescent="0.25">
      <c r="A261" s="3">
        <v>770258</v>
      </c>
      <c r="B261" s="1" t="s">
        <v>951</v>
      </c>
      <c r="C261" s="1" t="str">
        <f>VLOOKUP($A261,[1]Sheet_One!$B:$W,7,FALSE)</f>
        <v>NORTH FRANKLIN</v>
      </c>
      <c r="D261" s="10">
        <f>IFERROR(VLOOKUP(A261,[2]Sheet1!$A:$AA,27,FALSE),"")</f>
        <v>4</v>
      </c>
      <c r="E261" s="1"/>
      <c r="F261" s="3" t="str">
        <f>VLOOKUP($A261,[1]Sheet_One!$B:$W,6,FALSE)</f>
        <v>206 POND RD</v>
      </c>
      <c r="G261" s="3" t="str">
        <f>VLOOKUP($A261,[1]Sheet_One!$B:$W,7,FALSE)</f>
        <v>NORTH FRANKLIN</v>
      </c>
      <c r="H261" s="3" t="str">
        <f>VLOOKUP($A261,[1]Sheet_One!$B:$W,8,FALSE)</f>
        <v>CT</v>
      </c>
      <c r="I261" s="3" t="str">
        <f>VLOOKUP($A261,[1]Sheet_One!$B:$W,9,FALSE)</f>
        <v>06254</v>
      </c>
      <c r="J261" s="47">
        <f>IFERROR(VLOOKUP(A261,'[3]KPI Trend by Chain - 171 or 173'!$A:$E,5,FALSE),VLOOKUP(A261,'[4]KPI Trend by Chain - 171 '!$A:$E,5,FALSE))</f>
        <v>20.3333333333333</v>
      </c>
      <c r="K261" s="4" t="str">
        <f>IFERROR(VLOOKUP(A261,'Location Substitution table'!B:D,3,FALSE),"")</f>
        <v/>
      </c>
      <c r="L261" s="9" t="str">
        <f>IFERROR(VLOOKUP($A261,[1]Sheet_One!$B:$W,5,FALSE),"")</f>
        <v>W</v>
      </c>
      <c r="M261" s="9">
        <f>IFERROR(MATCH(L261,{"U","M","T","W","R","F","S"},0),"")</f>
        <v>4</v>
      </c>
      <c r="N261" s="26">
        <f>IFERROR(IF(COUNTIF('Holiday Dates'!$A:$A,DATE($M$1,N$1,1+7*$D261)-WEEKDAY(DATE($M$1,N$1,8-$M261)))&gt;=1,IF($D261&gt;=3,DATE($M$1,N$1,1+7*($D261-1)-WEEKDAY(DATE($M$1,N$1,8-$M261))),DATE($M$1,N$1,1+7*($D261+1)-WEEKDAY(DATE($M$1,N$1,8-$M261)))),DATE($M$1,N$1,1+7*$D261)-WEEKDAY(DATE($M$1,N$1,8-$M261))),"")</f>
        <v>45161</v>
      </c>
      <c r="O261" s="26">
        <f>IFERROR(IF(COUNTIF('Holiday Dates'!$A:$A,DATE($M$1,O$1,1+7*$D261)-WEEKDAY(DATE($M$1,O$1,8-$M261)))&gt;=1,IF($D261&gt;=3,DATE($M$1,O$1,1+7*($D261-1)-WEEKDAY(DATE($M$1,O$1,8-$M261))),DATE($M$1,O$1,1+7*($D261+1)-WEEKDAY(DATE($M$1,O$1,8-$M261)))),DATE($M$1,O$1,1+7*$D261)-WEEKDAY(DATE($M$1,O$1,8-$M261))),"")</f>
        <v>45196</v>
      </c>
      <c r="P261" s="26">
        <f>IFERROR(IF(COUNTIF('Holiday Dates'!$A:$A,DATE($M$1,P$1,1+7*$D261)-WEEKDAY(DATE($M$1,P$1,8-$M261)))&gt;=1,IF($D261&gt;=3,DATE($M$1,P$1,1+7*($D261-1)-WEEKDAY(DATE($M$1,P$1,8-$M261))),DATE($M$1,P$1,1+7*($D261+1)-WEEKDAY(DATE($M$1,P$1,8-$M261)))),DATE($M$1,P$1,1+7*$D261)-WEEKDAY(DATE($M$1,P$1,8-$M261))),"")</f>
        <v>45224</v>
      </c>
      <c r="Q261" s="26">
        <f>IFERROR(IF(COUNTIF('Holiday Dates'!$A:$A,DATE($M$1,Q$1,1+7*$D261)-WEEKDAY(DATE($M$1,Q$1,8-$M261)))&gt;=1,IF($D261&gt;=3,DATE($M$1,Q$1,1+7*($D261-1)-WEEKDAY(DATE($M$1,Q$1,8-$M261))),DATE($M$1,Q$1,1+7*($D261+1)-WEEKDAY(DATE($M$1,Q$1,8-$M261)))),DATE($M$1,Q$1,1+7*$D261)-WEEKDAY(DATE($M$1,Q$1,8-$M261))),"")</f>
        <v>45245</v>
      </c>
      <c r="R261" s="26">
        <f>IFERROR(IF(COUNTIF('Holiday Dates'!$A:$A,DATE($M$1,R$1,1+7*$D261)-WEEKDAY(DATE($M$1,R$1,8-$M261)))&gt;=1,IF($D261&gt;=3,DATE($M$1,R$1,1+7*($D261-1)-WEEKDAY(DATE($M$1,R$1,8-$M261))),DATE($M$1,R$1,1+7*($D261+1)-WEEKDAY(DATE($M$1,R$1,8-$M261)))),DATE($M$1,R$1,1+7*$D261)-WEEKDAY(DATE($M$1,R$1,8-$M261))),"")</f>
        <v>45280</v>
      </c>
      <c r="S261" s="28"/>
      <c r="T261" s="30">
        <f>IFERROR(IF(COUNTIF('Holiday Dates'!$A:$A,DATE($S$1,T$1,1+7*$D261)-WEEKDAY(DATE($S$1,T$1,8-$M261)))&gt;=1,IF($D261&gt;=3,DATE($S$1,T$1,1+7*($D261-1)-WEEKDAY(DATE($S$1,T$1,8-$M261))),DATE($S$1,T$1,1+7*($D261+1)-WEEKDAY(DATE($S$1,T$1,8-$M261)))),DATE($S$1,T$1,1+7*$D261)-WEEKDAY(DATE($S$1,T$1,8-$M261))),"")</f>
        <v>45315</v>
      </c>
      <c r="U261" s="30">
        <f>IFERROR(IF(COUNTIF('Holiday Dates'!$A:$A,DATE($S$1,U$1,1+7*$D261)-WEEKDAY(DATE($S$1,U$1,8-$M261)))&gt;=1,IF($D261&gt;=3,DATE($S$1,U$1,1+7*($D261-1)-WEEKDAY(DATE($S$1,U$1,8-$M261))),DATE($S$1,U$1,1+7*($D261+1)-WEEKDAY(DATE($S$1,U$1,8-$M261)))),DATE($S$1,U$1,1+7*$D261)-WEEKDAY(DATE($S$1,U$1,8-$M261))),"")</f>
        <v>45350</v>
      </c>
      <c r="V261" s="30">
        <f>IFERROR(IF(COUNTIF('Holiday Dates'!$A:$A,DATE($S$1,V$1,1+7*$D261)-WEEKDAY(DATE($S$1,V$1,8-$M261)))&gt;=1,IF($D261&gt;=3,DATE($S$1,V$1,1+7*($D261-1)-WEEKDAY(DATE($S$1,V$1,8-$M261))),DATE($S$1,V$1,1+7*($D261+1)-WEEKDAY(DATE($S$1,V$1,8-$M261)))),DATE($S$1,V$1,1+7*$D261)-WEEKDAY(DATE($S$1,V$1,8-$M261))),"")</f>
        <v>45378</v>
      </c>
      <c r="W261" s="30">
        <f>IFERROR(IF(COUNTIF('Holiday Dates'!$A:$A,DATE($S$1,W$1,1+7*$D261)-WEEKDAY(DATE($S$1,W$1,8-$M261)))&gt;=1,IF($D261&gt;=3,DATE($S$1,W$1,1+7*($D261-1)-WEEKDAY(DATE($S$1,W$1,8-$M261))),DATE($S$1,W$1,1+7*($D261+1)-WEEKDAY(DATE($S$1,W$1,8-$M261)))),DATE($S$1,W$1,1+7*$D261)-WEEKDAY(DATE($S$1,W$1,8-$M261))),"")</f>
        <v>45406</v>
      </c>
      <c r="X261" s="30">
        <f>IFERROR(IF(COUNTIF('Holiday Dates'!$A:$A,DATE($S$1,X$1,1+7*$D261)-WEEKDAY(DATE($S$1,X$1,8-$M261)))&gt;=1,IF($D261&gt;=3,DATE($S$1,X$1,1+7*($D261-1)-WEEKDAY(DATE($S$1,X$1,8-$M261))),DATE($S$1,X$1,1+7*($D261+1)-WEEKDAY(DATE($S$1,X$1,8-$M261)))),DATE($S$1,X$1,1+7*$D261)-WEEKDAY(DATE($S$1,X$1,8-$M261))),"")</f>
        <v>45434</v>
      </c>
      <c r="Y261" s="30">
        <f>IFERROR(IF(COUNTIF('Holiday Dates'!$A:$A,DATE($S$1,Y$1,1+7*$D261)-WEEKDAY(DATE($S$1,Y$1,8-$M261)))&gt;=1,IF($D261&gt;=3,DATE($S$1,Y$1,1+7*($D261-1)-WEEKDAY(DATE($S$1,Y$1,8-$M261))),DATE($S$1,Y$1,1+7*($D261+1)-WEEKDAY(DATE($S$1,Y$1,8-$M261)))),DATE($S$1,Y$1,1+7*$D261)-WEEKDAY(DATE($S$1,Y$1,8-$M261))),"")</f>
        <v>45469</v>
      </c>
      <c r="Z261" s="30">
        <f>IFERROR(IF(COUNTIF('Holiday Dates'!$A:$A,DATE($S$1,Z$1,1+7*$D261)-WEEKDAY(DATE($S$1,Z$1,8-$M261)))&gt;=1,IF($D261&gt;=3,DATE($S$1,Z$1,1+7*($D261-1)-WEEKDAY(DATE($S$1,Z$1,8-$M261))),DATE($S$1,Z$1,1+7*($D261+1)-WEEKDAY(DATE($S$1,Z$1,8-$M261)))),DATE($S$1,Z$1,1+7*$D261)-WEEKDAY(DATE($S$1,Z$1,8-$M261))),"")</f>
        <v>45497</v>
      </c>
    </row>
    <row r="262" spans="1:26" ht="15" customHeight="1" x14ac:dyDescent="0.2">
      <c r="A262" s="3">
        <v>770259</v>
      </c>
      <c r="B262" s="3" t="s">
        <v>769</v>
      </c>
      <c r="C262" s="3" t="str">
        <f>VLOOKUP($A262,[1]Sheet_One!$B:$W,7,FALSE)</f>
        <v>NORTH GROSVENORDALE</v>
      </c>
      <c r="D262" s="4">
        <v>3</v>
      </c>
      <c r="F262" s="3" t="str">
        <f>VLOOKUP($A262,[1]Sheet_One!$B:$W,6,FALSE)</f>
        <v>785 RIVERSIDE DR</v>
      </c>
      <c r="G262" s="3" t="str">
        <f>VLOOKUP($A262,[1]Sheet_One!$B:$W,7,FALSE)</f>
        <v>NORTH GROSVENORDALE</v>
      </c>
      <c r="H262" s="3" t="str">
        <f>VLOOKUP($A262,[1]Sheet_One!$B:$W,8,FALSE)</f>
        <v>CT</v>
      </c>
      <c r="I262" s="3" t="str">
        <f>VLOOKUP($A262,[1]Sheet_One!$B:$W,9,FALSE)</f>
        <v>06255</v>
      </c>
      <c r="J262" s="47">
        <f>IFERROR(VLOOKUP(A262,'[3]KPI Trend by Chain - 171 or 173'!$A:$E,5,FALSE),VLOOKUP(A262,'[4]KPI Trend by Chain - 171 '!$A:$E,5,FALSE))</f>
        <v>42.25</v>
      </c>
      <c r="K262" s="4" t="str">
        <f>IFERROR(VLOOKUP(A262,'Location Substitution table'!B:D,3,FALSE),"")</f>
        <v/>
      </c>
      <c r="L262" s="9" t="str">
        <f>IFERROR(VLOOKUP($A262,[1]Sheet_One!$B:$W,5,FALSE),"")</f>
        <v>R</v>
      </c>
      <c r="M262" s="9">
        <f>IFERROR(MATCH(L262,{"U","M","T","W","R","F","S"},0),"")</f>
        <v>5</v>
      </c>
      <c r="N262" s="26">
        <f>IFERROR(IF(COUNTIF('Holiday Dates'!$A:$A,DATE($M$1,N$1,1+7*$D262)-WEEKDAY(DATE($M$1,N$1,8-$M262)))&gt;=1,IF($D262&gt;=3,DATE($M$1,N$1,1+7*($D262-1)-WEEKDAY(DATE($M$1,N$1,8-$M262))),DATE($M$1,N$1,1+7*($D262+1)-WEEKDAY(DATE($M$1,N$1,8-$M262)))),DATE($M$1,N$1,1+7*$D262)-WEEKDAY(DATE($M$1,N$1,8-$M262))),"")</f>
        <v>45155</v>
      </c>
      <c r="O262" s="26">
        <f>IFERROR(IF(COUNTIF('Holiday Dates'!$A:$A,DATE($M$1,O$1,1+7*$D262)-WEEKDAY(DATE($M$1,O$1,8-$M262)))&gt;=1,IF($D262&gt;=3,DATE($M$1,O$1,1+7*($D262-1)-WEEKDAY(DATE($M$1,O$1,8-$M262))),DATE($M$1,O$1,1+7*($D262+1)-WEEKDAY(DATE($M$1,O$1,8-$M262)))),DATE($M$1,O$1,1+7*$D262)-WEEKDAY(DATE($M$1,O$1,8-$M262))),"")</f>
        <v>45190</v>
      </c>
      <c r="P262" s="26">
        <f>IFERROR(IF(COUNTIF('Holiday Dates'!$A:$A,DATE($M$1,P$1,1+7*$D262)-WEEKDAY(DATE($M$1,P$1,8-$M262)))&gt;=1,IF($D262&gt;=3,DATE($M$1,P$1,1+7*($D262-1)-WEEKDAY(DATE($M$1,P$1,8-$M262))),DATE($M$1,P$1,1+7*($D262+1)-WEEKDAY(DATE($M$1,P$1,8-$M262)))),DATE($M$1,P$1,1+7*$D262)-WEEKDAY(DATE($M$1,P$1,8-$M262))),"")</f>
        <v>45218</v>
      </c>
      <c r="Q262" s="26">
        <f>IFERROR(IF(COUNTIF('Holiday Dates'!$A:$A,DATE($M$1,Q$1,1+7*$D262)-WEEKDAY(DATE($M$1,Q$1,8-$M262)))&gt;=1,IF($D262&gt;=3,DATE($M$1,Q$1,1+7*($D262-1)-WEEKDAY(DATE($M$1,Q$1,8-$M262))),DATE($M$1,Q$1,1+7*($D262+1)-WEEKDAY(DATE($M$1,Q$1,8-$M262)))),DATE($M$1,Q$1,1+7*$D262)-WEEKDAY(DATE($M$1,Q$1,8-$M262))),"")</f>
        <v>45246</v>
      </c>
      <c r="R262" s="26">
        <f>IFERROR(IF(COUNTIF('Holiday Dates'!$A:$A,DATE($M$1,R$1,1+7*$D262)-WEEKDAY(DATE($M$1,R$1,8-$M262)))&gt;=1,IF($D262&gt;=3,DATE($M$1,R$1,1+7*($D262-1)-WEEKDAY(DATE($M$1,R$1,8-$M262))),DATE($M$1,R$1,1+7*($D262+1)-WEEKDAY(DATE($M$1,R$1,8-$M262)))),DATE($M$1,R$1,1+7*$D262)-WEEKDAY(DATE($M$1,R$1,8-$M262))),"")</f>
        <v>45281</v>
      </c>
      <c r="S262" s="28"/>
      <c r="T262" s="30">
        <f>IFERROR(IF(COUNTIF('Holiday Dates'!$A:$A,DATE($S$1,T$1,1+7*$D262)-WEEKDAY(DATE($S$1,T$1,8-$M262)))&gt;=1,IF($D262&gt;=3,DATE($S$1,T$1,1+7*($D262-1)-WEEKDAY(DATE($S$1,T$1,8-$M262))),DATE($S$1,T$1,1+7*($D262+1)-WEEKDAY(DATE($S$1,T$1,8-$M262)))),DATE($S$1,T$1,1+7*$D262)-WEEKDAY(DATE($S$1,T$1,8-$M262))),"")</f>
        <v>45309</v>
      </c>
      <c r="U262" s="30">
        <f>IFERROR(IF(COUNTIF('Holiday Dates'!$A:$A,DATE($S$1,U$1,1+7*$D262)-WEEKDAY(DATE($S$1,U$1,8-$M262)))&gt;=1,IF($D262&gt;=3,DATE($S$1,U$1,1+7*($D262-1)-WEEKDAY(DATE($S$1,U$1,8-$M262))),DATE($S$1,U$1,1+7*($D262+1)-WEEKDAY(DATE($S$1,U$1,8-$M262)))),DATE($S$1,U$1,1+7*$D262)-WEEKDAY(DATE($S$1,U$1,8-$M262))),"")</f>
        <v>45337</v>
      </c>
      <c r="V262" s="30">
        <f>IFERROR(IF(COUNTIF('Holiday Dates'!$A:$A,DATE($S$1,V$1,1+7*$D262)-WEEKDAY(DATE($S$1,V$1,8-$M262)))&gt;=1,IF($D262&gt;=3,DATE($S$1,V$1,1+7*($D262-1)-WEEKDAY(DATE($S$1,V$1,8-$M262))),DATE($S$1,V$1,1+7*($D262+1)-WEEKDAY(DATE($S$1,V$1,8-$M262)))),DATE($S$1,V$1,1+7*$D262)-WEEKDAY(DATE($S$1,V$1,8-$M262))),"")</f>
        <v>45372</v>
      </c>
      <c r="W262" s="30">
        <f>IFERROR(IF(COUNTIF('Holiday Dates'!$A:$A,DATE($S$1,W$1,1+7*$D262)-WEEKDAY(DATE($S$1,W$1,8-$M262)))&gt;=1,IF($D262&gt;=3,DATE($S$1,W$1,1+7*($D262-1)-WEEKDAY(DATE($S$1,W$1,8-$M262))),DATE($S$1,W$1,1+7*($D262+1)-WEEKDAY(DATE($S$1,W$1,8-$M262)))),DATE($S$1,W$1,1+7*$D262)-WEEKDAY(DATE($S$1,W$1,8-$M262))),"")</f>
        <v>45400</v>
      </c>
      <c r="X262" s="30">
        <f>IFERROR(IF(COUNTIF('Holiday Dates'!$A:$A,DATE($S$1,X$1,1+7*$D262)-WEEKDAY(DATE($S$1,X$1,8-$M262)))&gt;=1,IF($D262&gt;=3,DATE($S$1,X$1,1+7*($D262-1)-WEEKDAY(DATE($S$1,X$1,8-$M262))),DATE($S$1,X$1,1+7*($D262+1)-WEEKDAY(DATE($S$1,X$1,8-$M262)))),DATE($S$1,X$1,1+7*$D262)-WEEKDAY(DATE($S$1,X$1,8-$M262))),"")</f>
        <v>45428</v>
      </c>
      <c r="Y262" s="30">
        <f>IFERROR(IF(COUNTIF('Holiday Dates'!$A:$A,DATE($S$1,Y$1,1+7*$D262)-WEEKDAY(DATE($S$1,Y$1,8-$M262)))&gt;=1,IF($D262&gt;=3,DATE($S$1,Y$1,1+7*($D262-1)-WEEKDAY(DATE($S$1,Y$1,8-$M262))),DATE($S$1,Y$1,1+7*($D262+1)-WEEKDAY(DATE($S$1,Y$1,8-$M262)))),DATE($S$1,Y$1,1+7*$D262)-WEEKDAY(DATE($S$1,Y$1,8-$M262))),"")</f>
        <v>45463</v>
      </c>
      <c r="Z262" s="30">
        <f>IFERROR(IF(COUNTIF('Holiday Dates'!$A:$A,DATE($S$1,Z$1,1+7*$D262)-WEEKDAY(DATE($S$1,Z$1,8-$M262)))&gt;=1,IF($D262&gt;=3,DATE($S$1,Z$1,1+7*($D262-1)-WEEKDAY(DATE($S$1,Z$1,8-$M262))),DATE($S$1,Z$1,1+7*($D262+1)-WEEKDAY(DATE($S$1,Z$1,8-$M262)))),DATE($S$1,Z$1,1+7*$D262)-WEEKDAY(DATE($S$1,Z$1,8-$M262))),"")</f>
        <v>45491</v>
      </c>
    </row>
    <row r="263" spans="1:26" ht="15" customHeight="1" x14ac:dyDescent="0.25">
      <c r="A263" s="3">
        <v>770260</v>
      </c>
      <c r="B263" s="1" t="s">
        <v>1543</v>
      </c>
      <c r="C263" s="1" t="str">
        <f>VLOOKUP($A263,[1]Sheet_One!$B:$W,7,FALSE)</f>
        <v>NORTH HAVEN</v>
      </c>
      <c r="D263" s="10">
        <f>IFERROR(VLOOKUP(A263,[2]Sheet1!$A:$AA,27,FALSE),"")</f>
        <v>3</v>
      </c>
      <c r="F263" s="3" t="str">
        <f>VLOOKUP($A263,[1]Sheet_One!$B:$W,6,FALSE)</f>
        <v>295 MILL RD</v>
      </c>
      <c r="G263" s="3" t="str">
        <f>VLOOKUP($A263,[1]Sheet_One!$B:$W,7,FALSE)</f>
        <v>NORTH HAVEN</v>
      </c>
      <c r="H263" s="3" t="str">
        <f>VLOOKUP($A263,[1]Sheet_One!$B:$W,8,FALSE)</f>
        <v>CT</v>
      </c>
      <c r="I263" s="3" t="str">
        <f>VLOOKUP($A263,[1]Sheet_One!$B:$W,9,FALSE)</f>
        <v>06473</v>
      </c>
      <c r="J263" s="47">
        <f>IFERROR(VLOOKUP(A263,'[3]KPI Trend by Chain - 171 or 173'!$A:$E,5,FALSE),VLOOKUP(A263,'[4]KPI Trend by Chain - 171 '!$A:$E,5,FALSE))</f>
        <v>18.1111111111111</v>
      </c>
      <c r="K263" s="4" t="str">
        <f>IFERROR(VLOOKUP(A263,'Location Substitution table'!B:D,3,FALSE),"")</f>
        <v/>
      </c>
      <c r="L263" s="9" t="str">
        <f>IFERROR(VLOOKUP($A263,[1]Sheet_One!$B:$W,5,FALSE),"")</f>
        <v>F</v>
      </c>
      <c r="M263" s="9">
        <f>IFERROR(MATCH(L263,{"U","M","T","W","R","F","S"},0),"")</f>
        <v>6</v>
      </c>
      <c r="N263" s="26">
        <f>IFERROR(IF(COUNTIF('Holiday Dates'!$A:$A,DATE($M$1,N$1,1+7*$D263)-WEEKDAY(DATE($M$1,N$1,8-$M263)))&gt;=1,IF($D263&gt;=3,DATE($M$1,N$1,1+7*($D263-1)-WEEKDAY(DATE($M$1,N$1,8-$M263))),DATE($M$1,N$1,1+7*($D263+1)-WEEKDAY(DATE($M$1,N$1,8-$M263)))),DATE($M$1,N$1,1+7*$D263)-WEEKDAY(DATE($M$1,N$1,8-$M263))),"")</f>
        <v>45156</v>
      </c>
      <c r="O263" s="26">
        <f>IFERROR(IF(COUNTIF('Holiday Dates'!$A:$A,DATE($M$1,O$1,1+7*$D263)-WEEKDAY(DATE($M$1,O$1,8-$M263)))&gt;=1,IF($D263&gt;=3,DATE($M$1,O$1,1+7*($D263-1)-WEEKDAY(DATE($M$1,O$1,8-$M263))),DATE($M$1,O$1,1+7*($D263+1)-WEEKDAY(DATE($M$1,O$1,8-$M263)))),DATE($M$1,O$1,1+7*$D263)-WEEKDAY(DATE($M$1,O$1,8-$M263))),"")</f>
        <v>45177</v>
      </c>
      <c r="P263" s="26">
        <f>IFERROR(IF(COUNTIF('Holiday Dates'!$A:$A,DATE($M$1,P$1,1+7*$D263)-WEEKDAY(DATE($M$1,P$1,8-$M263)))&gt;=1,IF($D263&gt;=3,DATE($M$1,P$1,1+7*($D263-1)-WEEKDAY(DATE($M$1,P$1,8-$M263))),DATE($M$1,P$1,1+7*($D263+1)-WEEKDAY(DATE($M$1,P$1,8-$M263)))),DATE($M$1,P$1,1+7*$D263)-WEEKDAY(DATE($M$1,P$1,8-$M263))),"")</f>
        <v>45219</v>
      </c>
      <c r="Q263" s="26">
        <f>IFERROR(IF(COUNTIF('Holiday Dates'!$A:$A,DATE($M$1,Q$1,1+7*$D263)-WEEKDAY(DATE($M$1,Q$1,8-$M263)))&gt;=1,IF($D263&gt;=3,DATE($M$1,Q$1,1+7*($D263-1)-WEEKDAY(DATE($M$1,Q$1,8-$M263))),DATE($M$1,Q$1,1+7*($D263+1)-WEEKDAY(DATE($M$1,Q$1,8-$M263)))),DATE($M$1,Q$1,1+7*$D263)-WEEKDAY(DATE($M$1,Q$1,8-$M263))),"")</f>
        <v>45247</v>
      </c>
      <c r="R263" s="26">
        <f>IFERROR(IF(COUNTIF('Holiday Dates'!$A:$A,DATE($M$1,R$1,1+7*$D263)-WEEKDAY(DATE($M$1,R$1,8-$M263)))&gt;=1,IF($D263&gt;=3,DATE($M$1,R$1,1+7*($D263-1)-WEEKDAY(DATE($M$1,R$1,8-$M263))),DATE($M$1,R$1,1+7*($D263+1)-WEEKDAY(DATE($M$1,R$1,8-$M263)))),DATE($M$1,R$1,1+7*$D263)-WEEKDAY(DATE($M$1,R$1,8-$M263))),"")</f>
        <v>45275</v>
      </c>
      <c r="S263" s="28"/>
      <c r="T263" s="30">
        <f>IFERROR(IF(COUNTIF('Holiday Dates'!$A:$A,DATE($S$1,T$1,1+7*$D263)-WEEKDAY(DATE($S$1,T$1,8-$M263)))&gt;=1,IF($D263&gt;=3,DATE($S$1,T$1,1+7*($D263-1)-WEEKDAY(DATE($S$1,T$1,8-$M263))),DATE($S$1,T$1,1+7*($D263+1)-WEEKDAY(DATE($S$1,T$1,8-$M263)))),DATE($S$1,T$1,1+7*$D263)-WEEKDAY(DATE($S$1,T$1,8-$M263))),"")</f>
        <v>45310</v>
      </c>
      <c r="U263" s="30">
        <f>IFERROR(IF(COUNTIF('Holiday Dates'!$A:$A,DATE($S$1,U$1,1+7*$D263)-WEEKDAY(DATE($S$1,U$1,8-$M263)))&gt;=1,IF($D263&gt;=3,DATE($S$1,U$1,1+7*($D263-1)-WEEKDAY(DATE($S$1,U$1,8-$M263))),DATE($S$1,U$1,1+7*($D263+1)-WEEKDAY(DATE($S$1,U$1,8-$M263)))),DATE($S$1,U$1,1+7*$D263)-WEEKDAY(DATE($S$1,U$1,8-$M263))),"")</f>
        <v>45338</v>
      </c>
      <c r="V263" s="30">
        <f>IFERROR(IF(COUNTIF('Holiday Dates'!$A:$A,DATE($S$1,V$1,1+7*$D263)-WEEKDAY(DATE($S$1,V$1,8-$M263)))&gt;=1,IF($D263&gt;=3,DATE($S$1,V$1,1+7*($D263-1)-WEEKDAY(DATE($S$1,V$1,8-$M263))),DATE($S$1,V$1,1+7*($D263+1)-WEEKDAY(DATE($S$1,V$1,8-$M263)))),DATE($S$1,V$1,1+7*$D263)-WEEKDAY(DATE($S$1,V$1,8-$M263))),"")</f>
        <v>45366</v>
      </c>
      <c r="W263" s="30">
        <f>IFERROR(IF(COUNTIF('Holiday Dates'!$A:$A,DATE($S$1,W$1,1+7*$D263)-WEEKDAY(DATE($S$1,W$1,8-$M263)))&gt;=1,IF($D263&gt;=3,DATE($S$1,W$1,1+7*($D263-1)-WEEKDAY(DATE($S$1,W$1,8-$M263))),DATE($S$1,W$1,1+7*($D263+1)-WEEKDAY(DATE($S$1,W$1,8-$M263)))),DATE($S$1,W$1,1+7*$D263)-WEEKDAY(DATE($S$1,W$1,8-$M263))),"")</f>
        <v>45401</v>
      </c>
      <c r="X263" s="30">
        <f>IFERROR(IF(COUNTIF('Holiday Dates'!$A:$A,DATE($S$1,X$1,1+7*$D263)-WEEKDAY(DATE($S$1,X$1,8-$M263)))&gt;=1,IF($D263&gt;=3,DATE($S$1,X$1,1+7*($D263-1)-WEEKDAY(DATE($S$1,X$1,8-$M263))),DATE($S$1,X$1,1+7*($D263+1)-WEEKDAY(DATE($S$1,X$1,8-$M263)))),DATE($S$1,X$1,1+7*$D263)-WEEKDAY(DATE($S$1,X$1,8-$M263))),"")</f>
        <v>45429</v>
      </c>
      <c r="Y263" s="30">
        <f>IFERROR(IF(COUNTIF('Holiday Dates'!$A:$A,DATE($S$1,Y$1,1+7*$D263)-WEEKDAY(DATE($S$1,Y$1,8-$M263)))&gt;=1,IF($D263&gt;=3,DATE($S$1,Y$1,1+7*($D263-1)-WEEKDAY(DATE($S$1,Y$1,8-$M263))),DATE($S$1,Y$1,1+7*($D263+1)-WEEKDAY(DATE($S$1,Y$1,8-$M263)))),DATE($S$1,Y$1,1+7*$D263)-WEEKDAY(DATE($S$1,Y$1,8-$M263))),"")</f>
        <v>45464</v>
      </c>
      <c r="Z263" s="30">
        <f>IFERROR(IF(COUNTIF('Holiday Dates'!$A:$A,DATE($S$1,Z$1,1+7*$D263)-WEEKDAY(DATE($S$1,Z$1,8-$M263)))&gt;=1,IF($D263&gt;=3,DATE($S$1,Z$1,1+7*($D263-1)-WEEKDAY(DATE($S$1,Z$1,8-$M263))),DATE($S$1,Z$1,1+7*($D263+1)-WEEKDAY(DATE($S$1,Z$1,8-$M263)))),DATE($S$1,Z$1,1+7*$D263)-WEEKDAY(DATE($S$1,Z$1,8-$M263))),"")</f>
        <v>45492</v>
      </c>
    </row>
    <row r="264" spans="1:26" ht="15" customHeight="1" x14ac:dyDescent="0.25">
      <c r="A264" s="3">
        <v>770261</v>
      </c>
      <c r="B264" s="1" t="s">
        <v>1692</v>
      </c>
      <c r="C264" s="1" t="str">
        <f>VLOOKUP($A264,[1]Sheet_One!$B:$W,7,FALSE)</f>
        <v>NORTH HAVEN</v>
      </c>
      <c r="D264" s="10">
        <v>1</v>
      </c>
      <c r="E264" s="1"/>
      <c r="F264" s="3" t="str">
        <f>VLOOKUP($A264,[1]Sheet_One!$B:$W,6,FALSE)</f>
        <v>221 ELM ST</v>
      </c>
      <c r="G264" s="3" t="str">
        <f>VLOOKUP($A264,[1]Sheet_One!$B:$W,7,FALSE)</f>
        <v>NORTH HAVEN</v>
      </c>
      <c r="H264" s="3" t="str">
        <f>VLOOKUP($A264,[1]Sheet_One!$B:$W,8,FALSE)</f>
        <v>CT</v>
      </c>
      <c r="I264" s="3" t="str">
        <f>VLOOKUP($A264,[1]Sheet_One!$B:$W,9,FALSE)</f>
        <v>06473</v>
      </c>
      <c r="J264" s="47">
        <f>IFERROR(VLOOKUP(A264,'[3]KPI Trend by Chain - 171 or 173'!$A:$E,5,FALSE),VLOOKUP(A264,'[4]KPI Trend by Chain - 171 '!$A:$E,5,FALSE))</f>
        <v>68</v>
      </c>
      <c r="K264" s="4" t="str">
        <f>IFERROR(VLOOKUP(A264,'Location Substitution table'!B:D,3,FALSE),"")</f>
        <v/>
      </c>
      <c r="L264" s="9" t="str">
        <f>IFERROR(VLOOKUP($A264,[1]Sheet_One!$B:$W,5,FALSE),"")</f>
        <v>F</v>
      </c>
      <c r="M264" s="9">
        <f>IFERROR(MATCH(L264,{"U","M","T","W","R","F","S"},0),"")</f>
        <v>6</v>
      </c>
      <c r="N264" s="26">
        <f>IFERROR(IF(COUNTIF('Holiday Dates'!$A:$A,DATE($M$1,N$1,1+7*$D264)-WEEKDAY(DATE($M$1,N$1,8-$M264)))&gt;=1,IF($D264&gt;=3,DATE($M$1,N$1,1+7*($D264-1)-WEEKDAY(DATE($M$1,N$1,8-$M264))),DATE($M$1,N$1,1+7*($D264+1)-WEEKDAY(DATE($M$1,N$1,8-$M264)))),DATE($M$1,N$1,1+7*$D264)-WEEKDAY(DATE($M$1,N$1,8-$M264))),"")</f>
        <v>45142</v>
      </c>
      <c r="O264" s="26">
        <f>IFERROR(IF(COUNTIF('Holiday Dates'!$A:$A,DATE($M$1,O$1,1+7*$D264)-WEEKDAY(DATE($M$1,O$1,8-$M264)))&gt;=1,IF($D264&gt;=3,DATE($M$1,O$1,1+7*($D264-1)-WEEKDAY(DATE($M$1,O$1,8-$M264))),DATE($M$1,O$1,1+7*($D264+1)-WEEKDAY(DATE($M$1,O$1,8-$M264)))),DATE($M$1,O$1,1+7*$D264)-WEEKDAY(DATE($M$1,O$1,8-$M264))),"")</f>
        <v>45170</v>
      </c>
      <c r="P264" s="26">
        <f>IFERROR(IF(COUNTIF('Holiday Dates'!$A:$A,DATE($M$1,P$1,1+7*$D264)-WEEKDAY(DATE($M$1,P$1,8-$M264)))&gt;=1,IF($D264&gt;=3,DATE($M$1,P$1,1+7*($D264-1)-WEEKDAY(DATE($M$1,P$1,8-$M264))),DATE($M$1,P$1,1+7*($D264+1)-WEEKDAY(DATE($M$1,P$1,8-$M264)))),DATE($M$1,P$1,1+7*$D264)-WEEKDAY(DATE($M$1,P$1,8-$M264))),"")</f>
        <v>45205</v>
      </c>
      <c r="Q264" s="26">
        <f>IFERROR(IF(COUNTIF('Holiday Dates'!$A:$A,DATE($M$1,Q$1,1+7*$D264)-WEEKDAY(DATE($M$1,Q$1,8-$M264)))&gt;=1,IF($D264&gt;=3,DATE($M$1,Q$1,1+7*($D264-1)-WEEKDAY(DATE($M$1,Q$1,8-$M264))),DATE($M$1,Q$1,1+7*($D264+1)-WEEKDAY(DATE($M$1,Q$1,8-$M264)))),DATE($M$1,Q$1,1+7*$D264)-WEEKDAY(DATE($M$1,Q$1,8-$M264))),"")</f>
        <v>45233</v>
      </c>
      <c r="R264" s="26">
        <f>IFERROR(IF(COUNTIF('Holiday Dates'!$A:$A,DATE($M$1,R$1,1+7*$D264)-WEEKDAY(DATE($M$1,R$1,8-$M264)))&gt;=1,IF($D264&gt;=3,DATE($M$1,R$1,1+7*($D264-1)-WEEKDAY(DATE($M$1,R$1,8-$M264))),DATE($M$1,R$1,1+7*($D264+1)-WEEKDAY(DATE($M$1,R$1,8-$M264)))),DATE($M$1,R$1,1+7*$D264)-WEEKDAY(DATE($M$1,R$1,8-$M264))),"")</f>
        <v>45261</v>
      </c>
      <c r="S264" s="28"/>
      <c r="T264" s="30">
        <f>IFERROR(IF(COUNTIF('Holiday Dates'!$A:$A,DATE($S$1,T$1,1+7*$D264)-WEEKDAY(DATE($S$1,T$1,8-$M264)))&gt;=1,IF($D264&gt;=3,DATE($S$1,T$1,1+7*($D264-1)-WEEKDAY(DATE($S$1,T$1,8-$M264))),DATE($S$1,T$1,1+7*($D264+1)-WEEKDAY(DATE($S$1,T$1,8-$M264)))),DATE($S$1,T$1,1+7*$D264)-WEEKDAY(DATE($S$1,T$1,8-$M264))),"")</f>
        <v>45296</v>
      </c>
      <c r="U264" s="30">
        <f>IFERROR(IF(COUNTIF('Holiday Dates'!$A:$A,DATE($S$1,U$1,1+7*$D264)-WEEKDAY(DATE($S$1,U$1,8-$M264)))&gt;=1,IF($D264&gt;=3,DATE($S$1,U$1,1+7*($D264-1)-WEEKDAY(DATE($S$1,U$1,8-$M264))),DATE($S$1,U$1,1+7*($D264+1)-WEEKDAY(DATE($S$1,U$1,8-$M264)))),DATE($S$1,U$1,1+7*$D264)-WEEKDAY(DATE($S$1,U$1,8-$M264))),"")</f>
        <v>45324</v>
      </c>
      <c r="V264" s="30">
        <f>IFERROR(IF(COUNTIF('Holiday Dates'!$A:$A,DATE($S$1,V$1,1+7*$D264)-WEEKDAY(DATE($S$1,V$1,8-$M264)))&gt;=1,IF($D264&gt;=3,DATE($S$1,V$1,1+7*($D264-1)-WEEKDAY(DATE($S$1,V$1,8-$M264))),DATE($S$1,V$1,1+7*($D264+1)-WEEKDAY(DATE($S$1,V$1,8-$M264)))),DATE($S$1,V$1,1+7*$D264)-WEEKDAY(DATE($S$1,V$1,8-$M264))),"")</f>
        <v>45352</v>
      </c>
      <c r="W264" s="30">
        <v>45037</v>
      </c>
      <c r="X264" s="30">
        <f>IFERROR(IF(COUNTIF('Holiday Dates'!$A:$A,DATE($S$1,X$1,1+7*$D264)-WEEKDAY(DATE($S$1,X$1,8-$M264)))&gt;=1,IF($D264&gt;=3,DATE($S$1,X$1,1+7*($D264-1)-WEEKDAY(DATE($S$1,X$1,8-$M264))),DATE($S$1,X$1,1+7*($D264+1)-WEEKDAY(DATE($S$1,X$1,8-$M264)))),DATE($S$1,X$1,1+7*$D264)-WEEKDAY(DATE($S$1,X$1,8-$M264))),"")</f>
        <v>45415</v>
      </c>
      <c r="Y264" s="30">
        <f>IFERROR(IF(COUNTIF('Holiday Dates'!$A:$A,DATE($S$1,Y$1,1+7*$D264)-WEEKDAY(DATE($S$1,Y$1,8-$M264)))&gt;=1,IF($D264&gt;=3,DATE($S$1,Y$1,1+7*($D264-1)-WEEKDAY(DATE($S$1,Y$1,8-$M264))),DATE($S$1,Y$1,1+7*($D264+1)-WEEKDAY(DATE($S$1,Y$1,8-$M264)))),DATE($S$1,Y$1,1+7*$D264)-WEEKDAY(DATE($S$1,Y$1,8-$M264))),"")</f>
        <v>45450</v>
      </c>
      <c r="Z264" s="30">
        <f>IFERROR(IF(COUNTIF('Holiday Dates'!$A:$A,DATE($S$1,Z$1,1+7*$D264)-WEEKDAY(DATE($S$1,Z$1,8-$M264)))&gt;=1,IF($D264&gt;=3,DATE($S$1,Z$1,1+7*($D264-1)-WEEKDAY(DATE($S$1,Z$1,8-$M264))),DATE($S$1,Z$1,1+7*($D264+1)-WEEKDAY(DATE($S$1,Z$1,8-$M264)))),DATE($S$1,Z$1,1+7*$D264)-WEEKDAY(DATE($S$1,Z$1,8-$M264))),"")</f>
        <v>45478</v>
      </c>
    </row>
    <row r="265" spans="1:26" ht="15" customHeight="1" x14ac:dyDescent="0.25">
      <c r="A265" s="3">
        <v>770262</v>
      </c>
      <c r="B265" s="1" t="s">
        <v>1385</v>
      </c>
      <c r="C265" s="1" t="str">
        <f>VLOOKUP($A265,[1]Sheet_One!$B:$W,7,FALSE)</f>
        <v>NORTH HAVEN</v>
      </c>
      <c r="D265" s="10">
        <f>IFERROR(VLOOKUP(A265,[2]Sheet1!$A:$AA,27,FALSE),"")</f>
        <v>4</v>
      </c>
      <c r="E265" s="1"/>
      <c r="F265" s="3" t="str">
        <f>VLOOKUP($A265,[1]Sheet_One!$B:$W,6,FALSE)</f>
        <v>31 TEMPLE ST</v>
      </c>
      <c r="G265" s="3" t="str">
        <f>VLOOKUP($A265,[1]Sheet_One!$B:$W,7,FALSE)</f>
        <v>NORTH HAVEN</v>
      </c>
      <c r="H265" s="3" t="str">
        <f>VLOOKUP($A265,[1]Sheet_One!$B:$W,8,FALSE)</f>
        <v>CT</v>
      </c>
      <c r="I265" s="3" t="str">
        <f>VLOOKUP($A265,[1]Sheet_One!$B:$W,9,FALSE)</f>
        <v>06473</v>
      </c>
      <c r="J265" s="47">
        <f>IFERROR(VLOOKUP(A265,'[3]KPI Trend by Chain - 171 or 173'!$A:$E,5,FALSE),VLOOKUP(A265,'[4]KPI Trend by Chain - 171 '!$A:$E,5,FALSE))</f>
        <v>12.5</v>
      </c>
      <c r="K265" s="4" t="str">
        <f>IFERROR(VLOOKUP(A265,'Location Substitution table'!B:D,3,FALSE),"")</f>
        <v/>
      </c>
      <c r="L265" s="40" t="s">
        <v>102</v>
      </c>
      <c r="M265" s="9">
        <f>IFERROR(MATCH(L265,{"U","M","T","W","R","F","S"},0),"")</f>
        <v>6</v>
      </c>
      <c r="N265" s="26">
        <f>IFERROR(IF(COUNTIF('Holiday Dates'!$A:$A,DATE($M$1,N$1,1+7*$D265)-WEEKDAY(DATE($M$1,N$1,8-$M265)))&gt;=1,IF($D265&gt;=3,DATE($M$1,N$1,1+7*($D265-1)-WEEKDAY(DATE($M$1,N$1,8-$M265))),DATE($M$1,N$1,1+7*($D265+1)-WEEKDAY(DATE($M$1,N$1,8-$M265)))),DATE($M$1,N$1,1+7*$D265)-WEEKDAY(DATE($M$1,N$1,8-$M265))),"")</f>
        <v>45163</v>
      </c>
      <c r="O265" s="26">
        <f>IFERROR(IF(COUNTIF('Holiday Dates'!$A:$A,DATE($M$1,O$1,1+7*$D265)-WEEKDAY(DATE($M$1,O$1,8-$M265)))&gt;=1,IF($D265&gt;=3,DATE($M$1,O$1,1+7*($D265-1)-WEEKDAY(DATE($M$1,O$1,8-$M265))),DATE($M$1,O$1,1+7*($D265+1)-WEEKDAY(DATE($M$1,O$1,8-$M265)))),DATE($M$1,O$1,1+7*$D265)-WEEKDAY(DATE($M$1,O$1,8-$M265))),"")</f>
        <v>45191</v>
      </c>
      <c r="P265" s="26">
        <f>IFERROR(IF(COUNTIF('Holiday Dates'!$A:$A,DATE($M$1,P$1,1+7*$D265)-WEEKDAY(DATE($M$1,P$1,8-$M265)))&gt;=1,IF($D265&gt;=3,DATE($M$1,P$1,1+7*($D265-1)-WEEKDAY(DATE($M$1,P$1,8-$M265))),DATE($M$1,P$1,1+7*($D265+1)-WEEKDAY(DATE($M$1,P$1,8-$M265)))),DATE($M$1,P$1,1+7*$D265)-WEEKDAY(DATE($M$1,P$1,8-$M265))),"")</f>
        <v>45226</v>
      </c>
      <c r="Q265" s="26">
        <f>IFERROR(IF(COUNTIF('Holiday Dates'!$A:$A,DATE($M$1,Q$1,1+7*$D265)-WEEKDAY(DATE($M$1,Q$1,8-$M265)))&gt;=1,IF($D265&gt;=3,DATE($M$1,Q$1,1+7*($D265-1)-WEEKDAY(DATE($M$1,Q$1,8-$M265))),DATE($M$1,Q$1,1+7*($D265+1)-WEEKDAY(DATE($M$1,Q$1,8-$M265)))),DATE($M$1,Q$1,1+7*$D265)-WEEKDAY(DATE($M$1,Q$1,8-$M265))),"")</f>
        <v>45247</v>
      </c>
      <c r="R265" s="26">
        <f>IFERROR(IF(COUNTIF('Holiday Dates'!$A:$A,DATE($M$1,R$1,1+7*$D265)-WEEKDAY(DATE($M$1,R$1,8-$M265)))&gt;=1,IF($D265&gt;=3,DATE($M$1,R$1,1+7*($D265-1)-WEEKDAY(DATE($M$1,R$1,8-$M265))),DATE($M$1,R$1,1+7*($D265+1)-WEEKDAY(DATE($M$1,R$1,8-$M265)))),DATE($M$1,R$1,1+7*$D265)-WEEKDAY(DATE($M$1,R$1,8-$M265))),"")</f>
        <v>45275</v>
      </c>
      <c r="S265" s="28"/>
      <c r="T265" s="30">
        <f>IFERROR(IF(COUNTIF('Holiday Dates'!$A:$A,DATE($S$1,T$1,1+7*$D265)-WEEKDAY(DATE($S$1,T$1,8-$M265)))&gt;=1,IF($D265&gt;=3,DATE($S$1,T$1,1+7*($D265-1)-WEEKDAY(DATE($S$1,T$1,8-$M265))),DATE($S$1,T$1,1+7*($D265+1)-WEEKDAY(DATE($S$1,T$1,8-$M265)))),DATE($S$1,T$1,1+7*$D265)-WEEKDAY(DATE($S$1,T$1,8-$M265))),"")</f>
        <v>45317</v>
      </c>
      <c r="U265" s="30">
        <f>IFERROR(IF(COUNTIF('Holiday Dates'!$A:$A,DATE($S$1,U$1,1+7*$D265)-WEEKDAY(DATE($S$1,U$1,8-$M265)))&gt;=1,IF($D265&gt;=3,DATE($S$1,U$1,1+7*($D265-1)-WEEKDAY(DATE($S$1,U$1,8-$M265))),DATE($S$1,U$1,1+7*($D265+1)-WEEKDAY(DATE($S$1,U$1,8-$M265)))),DATE($S$1,U$1,1+7*$D265)-WEEKDAY(DATE($S$1,U$1,8-$M265))),"")</f>
        <v>45345</v>
      </c>
      <c r="V265" s="30">
        <f>IFERROR(IF(COUNTIF('Holiday Dates'!$A:$A,DATE($S$1,V$1,1+7*$D265)-WEEKDAY(DATE($S$1,V$1,8-$M265)))&gt;=1,IF($D265&gt;=3,DATE($S$1,V$1,1+7*($D265-1)-WEEKDAY(DATE($S$1,V$1,8-$M265))),DATE($S$1,V$1,1+7*($D265+1)-WEEKDAY(DATE($S$1,V$1,8-$M265)))),DATE($S$1,V$1,1+7*$D265)-WEEKDAY(DATE($S$1,V$1,8-$M265))),"")</f>
        <v>45373</v>
      </c>
      <c r="W265" s="30">
        <f>IFERROR(IF(COUNTIF('Holiday Dates'!$A:$A,DATE($S$1,W$1,1+7*$D265)-WEEKDAY(DATE($S$1,W$1,8-$M265)))&gt;=1,IF($D265&gt;=3,DATE($S$1,W$1,1+7*($D265-1)-WEEKDAY(DATE($S$1,W$1,8-$M265))),DATE($S$1,W$1,1+7*($D265+1)-WEEKDAY(DATE($S$1,W$1,8-$M265)))),DATE($S$1,W$1,1+7*$D265)-WEEKDAY(DATE($S$1,W$1,8-$M265))),"")</f>
        <v>45408</v>
      </c>
      <c r="X265" s="30">
        <f>IFERROR(IF(COUNTIF('Holiday Dates'!$A:$A,DATE($S$1,X$1,1+7*$D265)-WEEKDAY(DATE($S$1,X$1,8-$M265)))&gt;=1,IF($D265&gt;=3,DATE($S$1,X$1,1+7*($D265-1)-WEEKDAY(DATE($S$1,X$1,8-$M265))),DATE($S$1,X$1,1+7*($D265+1)-WEEKDAY(DATE($S$1,X$1,8-$M265)))),DATE($S$1,X$1,1+7*$D265)-WEEKDAY(DATE($S$1,X$1,8-$M265))),"")</f>
        <v>45436</v>
      </c>
      <c r="Y265" s="30">
        <f>IFERROR(IF(COUNTIF('Holiday Dates'!$A:$A,DATE($S$1,Y$1,1+7*$D265)-WEEKDAY(DATE($S$1,Y$1,8-$M265)))&gt;=1,IF($D265&gt;=3,DATE($S$1,Y$1,1+7*($D265-1)-WEEKDAY(DATE($S$1,Y$1,8-$M265))),DATE($S$1,Y$1,1+7*($D265+1)-WEEKDAY(DATE($S$1,Y$1,8-$M265)))),DATE($S$1,Y$1,1+7*$D265)-WEEKDAY(DATE($S$1,Y$1,8-$M265))),"")</f>
        <v>45471</v>
      </c>
      <c r="Z265" s="30">
        <f>IFERROR(IF(COUNTIF('Holiday Dates'!$A:$A,DATE($S$1,Z$1,1+7*$D265)-WEEKDAY(DATE($S$1,Z$1,8-$M265)))&gt;=1,IF($D265&gt;=3,DATE($S$1,Z$1,1+7*($D265-1)-WEEKDAY(DATE($S$1,Z$1,8-$M265))),DATE($S$1,Z$1,1+7*($D265+1)-WEEKDAY(DATE($S$1,Z$1,8-$M265)))),DATE($S$1,Z$1,1+7*$D265)-WEEKDAY(DATE($S$1,Z$1,8-$M265))),"")</f>
        <v>45499</v>
      </c>
    </row>
    <row r="266" spans="1:26" ht="15" customHeight="1" x14ac:dyDescent="0.25">
      <c r="A266" s="3">
        <v>770263</v>
      </c>
      <c r="B266" s="1" t="s">
        <v>1693</v>
      </c>
      <c r="C266" s="1" t="str">
        <f>VLOOKUP($A266,[1]Sheet_One!$B:$W,7,FALSE)</f>
        <v>NORTH STONINGTON</v>
      </c>
      <c r="D266" s="10">
        <v>3</v>
      </c>
      <c r="E266" s="1"/>
      <c r="F266" s="3" t="str">
        <f>VLOOKUP($A266,[1]Sheet_One!$B:$W,6,FALSE)</f>
        <v>297 NORWICH WESTERLY RD</v>
      </c>
      <c r="G266" s="3" t="str">
        <f>VLOOKUP($A266,[1]Sheet_One!$B:$W,7,FALSE)</f>
        <v>NORTH STONINGTON</v>
      </c>
      <c r="H266" s="3" t="str">
        <f>VLOOKUP($A266,[1]Sheet_One!$B:$W,8,FALSE)</f>
        <v>CT</v>
      </c>
      <c r="I266" s="3" t="str">
        <f>VLOOKUP($A266,[1]Sheet_One!$B:$W,9,FALSE)</f>
        <v>06359</v>
      </c>
      <c r="J266" s="47">
        <f>IFERROR(VLOOKUP(A266,'[3]KPI Trend by Chain - 171 or 173'!$A:$E,5,FALSE),VLOOKUP(A266,'[4]KPI Trend by Chain - 171 '!$A:$E,5,FALSE))</f>
        <v>51.3333333333333</v>
      </c>
      <c r="K266" s="4" t="str">
        <f>IFERROR(VLOOKUP(A266,'Location Substitution table'!B:D,3,FALSE),"")</f>
        <v/>
      </c>
      <c r="L266" s="9" t="str">
        <f>IFERROR(VLOOKUP($A266,[1]Sheet_One!$B:$W,5,FALSE),"")</f>
        <v>M</v>
      </c>
      <c r="M266" s="9">
        <f>IFERROR(MATCH(L266,{"U","M","T","W","R","F","S"},0),"")</f>
        <v>2</v>
      </c>
      <c r="N266" s="26">
        <f>IFERROR(IF(COUNTIF('Holiday Dates'!$A:$A,DATE($M$1,N$1,1+7*$D266)-WEEKDAY(DATE($M$1,N$1,8-$M266)))&gt;=1,IF($D266&gt;=3,DATE($M$1,N$1,1+7*($D266-1)-WEEKDAY(DATE($M$1,N$1,8-$M266))),DATE($M$1,N$1,1+7*($D266+1)-WEEKDAY(DATE($M$1,N$1,8-$M266)))),DATE($M$1,N$1,1+7*$D266)-WEEKDAY(DATE($M$1,N$1,8-$M266))),"")</f>
        <v>45159</v>
      </c>
      <c r="O266" s="26">
        <f>IFERROR(IF(COUNTIF('Holiday Dates'!$A:$A,DATE($M$1,O$1,1+7*$D266)-WEEKDAY(DATE($M$1,O$1,8-$M266)))&gt;=1,IF($D266&gt;=3,DATE($M$1,O$1,1+7*($D266-1)-WEEKDAY(DATE($M$1,O$1,8-$M266))),DATE($M$1,O$1,1+7*($D266+1)-WEEKDAY(DATE($M$1,O$1,8-$M266)))),DATE($M$1,O$1,1+7*$D266)-WEEKDAY(DATE($M$1,O$1,8-$M266))),"")</f>
        <v>45187</v>
      </c>
      <c r="P266" s="26">
        <f>IFERROR(IF(COUNTIF('Holiday Dates'!$A:$A,DATE($M$1,P$1,1+7*$D266)-WEEKDAY(DATE($M$1,P$1,8-$M266)))&gt;=1,IF($D266&gt;=3,DATE($M$1,P$1,1+7*($D266-1)-WEEKDAY(DATE($M$1,P$1,8-$M266))),DATE($M$1,P$1,1+7*($D266+1)-WEEKDAY(DATE($M$1,P$1,8-$M266)))),DATE($M$1,P$1,1+7*$D266)-WEEKDAY(DATE($M$1,P$1,8-$M266))),"")</f>
        <v>45215</v>
      </c>
      <c r="Q266" s="26">
        <f>IFERROR(IF(COUNTIF('Holiday Dates'!$A:$A,DATE($M$1,Q$1,1+7*$D266)-WEEKDAY(DATE($M$1,Q$1,8-$M266)))&gt;=1,IF($D266&gt;=3,DATE($M$1,Q$1,1+7*($D266-1)-WEEKDAY(DATE($M$1,Q$1,8-$M266))),DATE($M$1,Q$1,1+7*($D266+1)-WEEKDAY(DATE($M$1,Q$1,8-$M266)))),DATE($M$1,Q$1,1+7*$D266)-WEEKDAY(DATE($M$1,Q$1,8-$M266))),"")</f>
        <v>45250</v>
      </c>
      <c r="R266" s="26">
        <f>IFERROR(IF(COUNTIF('Holiday Dates'!$A:$A,DATE($M$1,R$1,1+7*$D266)-WEEKDAY(DATE($M$1,R$1,8-$M266)))&gt;=1,IF($D266&gt;=3,DATE($M$1,R$1,1+7*($D266-1)-WEEKDAY(DATE($M$1,R$1,8-$M266))),DATE($M$1,R$1,1+7*($D266+1)-WEEKDAY(DATE($M$1,R$1,8-$M266)))),DATE($M$1,R$1,1+7*$D266)-WEEKDAY(DATE($M$1,R$1,8-$M266))),"")</f>
        <v>45278</v>
      </c>
      <c r="S266" s="28"/>
      <c r="T266" s="30">
        <f>IFERROR(IF(COUNTIF('Holiday Dates'!$A:$A,DATE($S$1,T$1,1+7*$D266)-WEEKDAY(DATE($S$1,T$1,8-$M266)))&gt;=1,IF($D266&gt;=3,DATE($S$1,T$1,1+7*($D266-1)-WEEKDAY(DATE($S$1,T$1,8-$M266))),DATE($S$1,T$1,1+7*($D266+1)-WEEKDAY(DATE($S$1,T$1,8-$M266)))),DATE($S$1,T$1,1+7*$D266)-WEEKDAY(DATE($S$1,T$1,8-$M266))),"")</f>
        <v>45299</v>
      </c>
      <c r="U266" s="30">
        <f>IFERROR(IF(COUNTIF('Holiday Dates'!$A:$A,DATE($S$1,U$1,1+7*$D266)-WEEKDAY(DATE($S$1,U$1,8-$M266)))&gt;=1,IF($D266&gt;=3,DATE($S$1,U$1,1+7*($D266-1)-WEEKDAY(DATE($S$1,U$1,8-$M266))),DATE($S$1,U$1,1+7*($D266+1)-WEEKDAY(DATE($S$1,U$1,8-$M266)))),DATE($S$1,U$1,1+7*$D266)-WEEKDAY(DATE($S$1,U$1,8-$M266))),"")</f>
        <v>45334</v>
      </c>
      <c r="V266" s="30">
        <f>IFERROR(IF(COUNTIF('Holiday Dates'!$A:$A,DATE($S$1,V$1,1+7*$D266)-WEEKDAY(DATE($S$1,V$1,8-$M266)))&gt;=1,IF($D266&gt;=3,DATE($S$1,V$1,1+7*($D266-1)-WEEKDAY(DATE($S$1,V$1,8-$M266))),DATE($S$1,V$1,1+7*($D266+1)-WEEKDAY(DATE($S$1,V$1,8-$M266)))),DATE($S$1,V$1,1+7*$D266)-WEEKDAY(DATE($S$1,V$1,8-$M266))),"")</f>
        <v>45369</v>
      </c>
      <c r="W266" s="30">
        <f>IFERROR(IF(COUNTIF('Holiday Dates'!$A:$A,DATE($S$1,W$1,1+7*$D266)-WEEKDAY(DATE($S$1,W$1,8-$M266)))&gt;=1,IF($D266&gt;=3,DATE($S$1,W$1,1+7*($D266-1)-WEEKDAY(DATE($S$1,W$1,8-$M266))),DATE($S$1,W$1,1+7*($D266+1)-WEEKDAY(DATE($S$1,W$1,8-$M266)))),DATE($S$1,W$1,1+7*$D266)-WEEKDAY(DATE($S$1,W$1,8-$M266))),"")</f>
        <v>45397</v>
      </c>
      <c r="X266" s="30">
        <f>IFERROR(IF(COUNTIF('Holiday Dates'!$A:$A,DATE($S$1,X$1,1+7*$D266)-WEEKDAY(DATE($S$1,X$1,8-$M266)))&gt;=1,IF($D266&gt;=3,DATE($S$1,X$1,1+7*($D266-1)-WEEKDAY(DATE($S$1,X$1,8-$M266))),DATE($S$1,X$1,1+7*($D266+1)-WEEKDAY(DATE($S$1,X$1,8-$M266)))),DATE($S$1,X$1,1+7*$D266)-WEEKDAY(DATE($S$1,X$1,8-$M266))),"")</f>
        <v>45432</v>
      </c>
      <c r="Y266" s="30">
        <f>IFERROR(IF(COUNTIF('Holiday Dates'!$A:$A,DATE($S$1,Y$1,1+7*$D266)-WEEKDAY(DATE($S$1,Y$1,8-$M266)))&gt;=1,IF($D266&gt;=3,DATE($S$1,Y$1,1+7*($D266-1)-WEEKDAY(DATE($S$1,Y$1,8-$M266))),DATE($S$1,Y$1,1+7*($D266+1)-WEEKDAY(DATE($S$1,Y$1,8-$M266)))),DATE($S$1,Y$1,1+7*$D266)-WEEKDAY(DATE($S$1,Y$1,8-$M266))),"")</f>
        <v>45460</v>
      </c>
      <c r="Z266" s="30">
        <f>IFERROR(IF(COUNTIF('Holiday Dates'!$A:$A,DATE($S$1,Z$1,1+7*$D266)-WEEKDAY(DATE($S$1,Z$1,8-$M266)))&gt;=1,IF($D266&gt;=3,DATE($S$1,Z$1,1+7*($D266-1)-WEEKDAY(DATE($S$1,Z$1,8-$M266))),DATE($S$1,Z$1,1+7*($D266+1)-WEEKDAY(DATE($S$1,Z$1,8-$M266)))),DATE($S$1,Z$1,1+7*$D266)-WEEKDAY(DATE($S$1,Z$1,8-$M266))),"")</f>
        <v>45488</v>
      </c>
    </row>
    <row r="267" spans="1:26" ht="15" customHeight="1" x14ac:dyDescent="0.25">
      <c r="A267" s="3">
        <v>770264</v>
      </c>
      <c r="B267" s="1" t="s">
        <v>1694</v>
      </c>
      <c r="C267" s="1" t="str">
        <f>VLOOKUP($A267,[1]Sheet_One!$B:$W,7,FALSE)</f>
        <v>NORTH STONINGTON</v>
      </c>
      <c r="D267" s="10">
        <f>IFERROR(VLOOKUP(A267,[2]Sheet1!$A:$AA,27,FALSE),"")</f>
        <v>3</v>
      </c>
      <c r="E267" s="1"/>
      <c r="F267" s="3" t="str">
        <f>VLOOKUP($A267,[1]Sheet_One!$B:$W,6,FALSE)</f>
        <v>298 NORWICH WESTERLY RD</v>
      </c>
      <c r="G267" s="3" t="str">
        <f>VLOOKUP($A267,[1]Sheet_One!$B:$W,7,FALSE)</f>
        <v>NORTH STONINGTON</v>
      </c>
      <c r="H267" s="3" t="str">
        <f>VLOOKUP($A267,[1]Sheet_One!$B:$W,8,FALSE)</f>
        <v>CT</v>
      </c>
      <c r="I267" s="3" t="str">
        <f>VLOOKUP($A267,[1]Sheet_One!$B:$W,9,FALSE)</f>
        <v>06359</v>
      </c>
      <c r="J267" s="47">
        <f>IFERROR(VLOOKUP(A267,'[3]KPI Trend by Chain - 171 or 173'!$A:$E,5,FALSE),VLOOKUP(A267,'[4]KPI Trend by Chain - 171 '!$A:$E,5,FALSE))</f>
        <v>83</v>
      </c>
      <c r="K267" s="4" t="str">
        <f>IFERROR(VLOOKUP(A267,'Location Substitution table'!B:D,3,FALSE),"")</f>
        <v/>
      </c>
      <c r="L267" s="9" t="str">
        <f>IFERROR(VLOOKUP($A267,[1]Sheet_One!$B:$W,5,FALSE),"")</f>
        <v>M</v>
      </c>
      <c r="M267" s="9">
        <f>IFERROR(MATCH(L267,{"U","M","T","W","R","F","S"},0),"")</f>
        <v>2</v>
      </c>
      <c r="N267" s="26">
        <f>IFERROR(IF(COUNTIF('Holiday Dates'!$A:$A,DATE($M$1,N$1,1+7*$D267)-WEEKDAY(DATE($M$1,N$1,8-$M267)))&gt;=1,IF($D267&gt;=3,DATE($M$1,N$1,1+7*($D267-1)-WEEKDAY(DATE($M$1,N$1,8-$M267))),DATE($M$1,N$1,1+7*($D267+1)-WEEKDAY(DATE($M$1,N$1,8-$M267)))),DATE($M$1,N$1,1+7*$D267)-WEEKDAY(DATE($M$1,N$1,8-$M267))),"")</f>
        <v>45159</v>
      </c>
      <c r="O267" s="26">
        <f>IFERROR(IF(COUNTIF('Holiday Dates'!$A:$A,DATE($M$1,O$1,1+7*$D267)-WEEKDAY(DATE($M$1,O$1,8-$M267)))&gt;=1,IF($D267&gt;=3,DATE($M$1,O$1,1+7*($D267-1)-WEEKDAY(DATE($M$1,O$1,8-$M267))),DATE($M$1,O$1,1+7*($D267+1)-WEEKDAY(DATE($M$1,O$1,8-$M267)))),DATE($M$1,O$1,1+7*$D267)-WEEKDAY(DATE($M$1,O$1,8-$M267))),"")</f>
        <v>45187</v>
      </c>
      <c r="P267" s="26">
        <f>IFERROR(IF(COUNTIF('Holiday Dates'!$A:$A,DATE($M$1,P$1,1+7*$D267)-WEEKDAY(DATE($M$1,P$1,8-$M267)))&gt;=1,IF($D267&gt;=3,DATE($M$1,P$1,1+7*($D267-1)-WEEKDAY(DATE($M$1,P$1,8-$M267))),DATE($M$1,P$1,1+7*($D267+1)-WEEKDAY(DATE($M$1,P$1,8-$M267)))),DATE($M$1,P$1,1+7*$D267)-WEEKDAY(DATE($M$1,P$1,8-$M267))),"")</f>
        <v>45215</v>
      </c>
      <c r="Q267" s="26">
        <f>IFERROR(IF(COUNTIF('Holiday Dates'!$A:$A,DATE($M$1,Q$1,1+7*$D267)-WEEKDAY(DATE($M$1,Q$1,8-$M267)))&gt;=1,IF($D267&gt;=3,DATE($M$1,Q$1,1+7*($D267-1)-WEEKDAY(DATE($M$1,Q$1,8-$M267))),DATE($M$1,Q$1,1+7*($D267+1)-WEEKDAY(DATE($M$1,Q$1,8-$M267)))),DATE($M$1,Q$1,1+7*$D267)-WEEKDAY(DATE($M$1,Q$1,8-$M267))),"")</f>
        <v>45250</v>
      </c>
      <c r="R267" s="26">
        <f>IFERROR(IF(COUNTIF('Holiday Dates'!$A:$A,DATE($M$1,R$1,1+7*$D267)-WEEKDAY(DATE($M$1,R$1,8-$M267)))&gt;=1,IF($D267&gt;=3,DATE($M$1,R$1,1+7*($D267-1)-WEEKDAY(DATE($M$1,R$1,8-$M267))),DATE($M$1,R$1,1+7*($D267+1)-WEEKDAY(DATE($M$1,R$1,8-$M267)))),DATE($M$1,R$1,1+7*$D267)-WEEKDAY(DATE($M$1,R$1,8-$M267))),"")</f>
        <v>45278</v>
      </c>
      <c r="S267" s="28"/>
      <c r="T267" s="30">
        <f>IFERROR(IF(COUNTIF('Holiday Dates'!$A:$A,DATE($S$1,T$1,1+7*$D267)-WEEKDAY(DATE($S$1,T$1,8-$M267)))&gt;=1,IF($D267&gt;=3,DATE($S$1,T$1,1+7*($D267-1)-WEEKDAY(DATE($S$1,T$1,8-$M267))),DATE($S$1,T$1,1+7*($D267+1)-WEEKDAY(DATE($S$1,T$1,8-$M267)))),DATE($S$1,T$1,1+7*$D267)-WEEKDAY(DATE($S$1,T$1,8-$M267))),"")</f>
        <v>45299</v>
      </c>
      <c r="U267" s="30">
        <f>IFERROR(IF(COUNTIF('Holiday Dates'!$A:$A,DATE($S$1,U$1,1+7*$D267)-WEEKDAY(DATE($S$1,U$1,8-$M267)))&gt;=1,IF($D267&gt;=3,DATE($S$1,U$1,1+7*($D267-1)-WEEKDAY(DATE($S$1,U$1,8-$M267))),DATE($S$1,U$1,1+7*($D267+1)-WEEKDAY(DATE($S$1,U$1,8-$M267)))),DATE($S$1,U$1,1+7*$D267)-WEEKDAY(DATE($S$1,U$1,8-$M267))),"")</f>
        <v>45334</v>
      </c>
      <c r="V267" s="30">
        <f>IFERROR(IF(COUNTIF('Holiday Dates'!$A:$A,DATE($S$1,V$1,1+7*$D267)-WEEKDAY(DATE($S$1,V$1,8-$M267)))&gt;=1,IF($D267&gt;=3,DATE($S$1,V$1,1+7*($D267-1)-WEEKDAY(DATE($S$1,V$1,8-$M267))),DATE($S$1,V$1,1+7*($D267+1)-WEEKDAY(DATE($S$1,V$1,8-$M267)))),DATE($S$1,V$1,1+7*$D267)-WEEKDAY(DATE($S$1,V$1,8-$M267))),"")</f>
        <v>45369</v>
      </c>
      <c r="W267" s="30">
        <f>IFERROR(IF(COUNTIF('Holiday Dates'!$A:$A,DATE($S$1,W$1,1+7*$D267)-WEEKDAY(DATE($S$1,W$1,8-$M267)))&gt;=1,IF($D267&gt;=3,DATE($S$1,W$1,1+7*($D267-1)-WEEKDAY(DATE($S$1,W$1,8-$M267))),DATE($S$1,W$1,1+7*($D267+1)-WEEKDAY(DATE($S$1,W$1,8-$M267)))),DATE($S$1,W$1,1+7*$D267)-WEEKDAY(DATE($S$1,W$1,8-$M267))),"")</f>
        <v>45397</v>
      </c>
      <c r="X267" s="30">
        <f>IFERROR(IF(COUNTIF('Holiday Dates'!$A:$A,DATE($S$1,X$1,1+7*$D267)-WEEKDAY(DATE($S$1,X$1,8-$M267)))&gt;=1,IF($D267&gt;=3,DATE($S$1,X$1,1+7*($D267-1)-WEEKDAY(DATE($S$1,X$1,8-$M267))),DATE($S$1,X$1,1+7*($D267+1)-WEEKDAY(DATE($S$1,X$1,8-$M267)))),DATE($S$1,X$1,1+7*$D267)-WEEKDAY(DATE($S$1,X$1,8-$M267))),"")</f>
        <v>45432</v>
      </c>
      <c r="Y267" s="30">
        <f>IFERROR(IF(COUNTIF('Holiday Dates'!$A:$A,DATE($S$1,Y$1,1+7*$D267)-WEEKDAY(DATE($S$1,Y$1,8-$M267)))&gt;=1,IF($D267&gt;=3,DATE($S$1,Y$1,1+7*($D267-1)-WEEKDAY(DATE($S$1,Y$1,8-$M267))),DATE($S$1,Y$1,1+7*($D267+1)-WEEKDAY(DATE($S$1,Y$1,8-$M267)))),DATE($S$1,Y$1,1+7*$D267)-WEEKDAY(DATE($S$1,Y$1,8-$M267))),"")</f>
        <v>45460</v>
      </c>
      <c r="Z267" s="30">
        <f>IFERROR(IF(COUNTIF('Holiday Dates'!$A:$A,DATE($S$1,Z$1,1+7*$D267)-WEEKDAY(DATE($S$1,Z$1,8-$M267)))&gt;=1,IF($D267&gt;=3,DATE($S$1,Z$1,1+7*($D267-1)-WEEKDAY(DATE($S$1,Z$1,8-$M267))),DATE($S$1,Z$1,1+7*($D267+1)-WEEKDAY(DATE($S$1,Z$1,8-$M267)))),DATE($S$1,Z$1,1+7*$D267)-WEEKDAY(DATE($S$1,Z$1,8-$M267))),"")</f>
        <v>45488</v>
      </c>
    </row>
    <row r="268" spans="1:26" ht="15" customHeight="1" x14ac:dyDescent="0.25">
      <c r="A268" s="3">
        <v>770265</v>
      </c>
      <c r="B268" s="1" t="s">
        <v>770</v>
      </c>
      <c r="C268" s="1" t="str">
        <f>VLOOKUP($A268,[1]Sheet_One!$B:$W,7,FALSE)</f>
        <v>NORTH WINDHAM</v>
      </c>
      <c r="D268" s="10">
        <f>IFERROR(VLOOKUP(A268,[2]Sheet1!$A:$AA,27,FALSE),"")</f>
        <v>4</v>
      </c>
      <c r="F268" s="3" t="str">
        <f>VLOOKUP($A268,[1]Sheet_One!$B:$W,6,FALSE)</f>
        <v>112 JORDAN LN</v>
      </c>
      <c r="G268" s="3" t="str">
        <f>VLOOKUP($A268,[1]Sheet_One!$B:$W,7,FALSE)</f>
        <v>NORTH WINDHAM</v>
      </c>
      <c r="H268" s="3" t="str">
        <f>VLOOKUP($A268,[1]Sheet_One!$B:$W,8,FALSE)</f>
        <v>CT</v>
      </c>
      <c r="I268" s="3" t="str">
        <f>VLOOKUP($A268,[1]Sheet_One!$B:$W,9,FALSE)</f>
        <v>06256</v>
      </c>
      <c r="J268" s="47">
        <f>IFERROR(VLOOKUP(A268,'[3]KPI Trend by Chain - 171 or 173'!$A:$E,5,FALSE),VLOOKUP(A268,'[4]KPI Trend by Chain - 171 '!$A:$E,5,FALSE))</f>
        <v>54.428571428571402</v>
      </c>
      <c r="K268" s="4" t="str">
        <f>IFERROR(VLOOKUP(A268,'Location Substitution table'!B:D,3,FALSE),"")</f>
        <v/>
      </c>
      <c r="L268" s="9" t="str">
        <f>IFERROR(VLOOKUP($A268,[1]Sheet_One!$B:$W,5,FALSE),"")</f>
        <v>T</v>
      </c>
      <c r="M268" s="9">
        <f>IFERROR(MATCH(L268,{"U","M","T","W","R","F","S"},0),"")</f>
        <v>3</v>
      </c>
      <c r="N268" s="26">
        <f>IFERROR(IF(COUNTIF('Holiday Dates'!$A:$A,DATE($M$1,N$1,1+7*$D268)-WEEKDAY(DATE($M$1,N$1,8-$M268)))&gt;=1,IF($D268&gt;=3,DATE($M$1,N$1,1+7*($D268-1)-WEEKDAY(DATE($M$1,N$1,8-$M268))),DATE($M$1,N$1,1+7*($D268+1)-WEEKDAY(DATE($M$1,N$1,8-$M268)))),DATE($M$1,N$1,1+7*$D268)-WEEKDAY(DATE($M$1,N$1,8-$M268))),"")</f>
        <v>45160</v>
      </c>
      <c r="O268" s="26">
        <f>IFERROR(IF(COUNTIF('Holiday Dates'!$A:$A,DATE($M$1,O$1,1+7*$D268)-WEEKDAY(DATE($M$1,O$1,8-$M268)))&gt;=1,IF($D268&gt;=3,DATE($M$1,O$1,1+7*($D268-1)-WEEKDAY(DATE($M$1,O$1,8-$M268))),DATE($M$1,O$1,1+7*($D268+1)-WEEKDAY(DATE($M$1,O$1,8-$M268)))),DATE($M$1,O$1,1+7*$D268)-WEEKDAY(DATE($M$1,O$1,8-$M268))),"")</f>
        <v>45195</v>
      </c>
      <c r="P268" s="26">
        <f>IFERROR(IF(COUNTIF('Holiday Dates'!$A:$A,DATE($M$1,P$1,1+7*$D268)-WEEKDAY(DATE($M$1,P$1,8-$M268)))&gt;=1,IF($D268&gt;=3,DATE($M$1,P$1,1+7*($D268-1)-WEEKDAY(DATE($M$1,P$1,8-$M268))),DATE($M$1,P$1,1+7*($D268+1)-WEEKDAY(DATE($M$1,P$1,8-$M268)))),DATE($M$1,P$1,1+7*$D268)-WEEKDAY(DATE($M$1,P$1,8-$M268))),"")</f>
        <v>45223</v>
      </c>
      <c r="Q268" s="26">
        <f>IFERROR(IF(COUNTIF('Holiday Dates'!$A:$A,DATE($M$1,Q$1,1+7*$D268)-WEEKDAY(DATE($M$1,Q$1,8-$M268)))&gt;=1,IF($D268&gt;=3,DATE($M$1,Q$1,1+7*($D268-1)-WEEKDAY(DATE($M$1,Q$1,8-$M268))),DATE($M$1,Q$1,1+7*($D268+1)-WEEKDAY(DATE($M$1,Q$1,8-$M268)))),DATE($M$1,Q$1,1+7*$D268)-WEEKDAY(DATE($M$1,Q$1,8-$M268))),"")</f>
        <v>45258</v>
      </c>
      <c r="R268" s="26">
        <f>IFERROR(IF(COUNTIF('Holiday Dates'!$A:$A,DATE($M$1,R$1,1+7*$D268)-WEEKDAY(DATE($M$1,R$1,8-$M268)))&gt;=1,IF($D268&gt;=3,DATE($M$1,R$1,1+7*($D268-1)-WEEKDAY(DATE($M$1,R$1,8-$M268))),DATE($M$1,R$1,1+7*($D268+1)-WEEKDAY(DATE($M$1,R$1,8-$M268)))),DATE($M$1,R$1,1+7*$D268)-WEEKDAY(DATE($M$1,R$1,8-$M268))),"")</f>
        <v>45279</v>
      </c>
      <c r="S268" s="28"/>
      <c r="T268" s="30">
        <f>IFERROR(IF(COUNTIF('Holiday Dates'!$A:$A,DATE($S$1,T$1,1+7*$D268)-WEEKDAY(DATE($S$1,T$1,8-$M268)))&gt;=1,IF($D268&gt;=3,DATE($S$1,T$1,1+7*($D268-1)-WEEKDAY(DATE($S$1,T$1,8-$M268))),DATE($S$1,T$1,1+7*($D268+1)-WEEKDAY(DATE($S$1,T$1,8-$M268)))),DATE($S$1,T$1,1+7*$D268)-WEEKDAY(DATE($S$1,T$1,8-$M268))),"")</f>
        <v>45314</v>
      </c>
      <c r="U268" s="30">
        <f>IFERROR(IF(COUNTIF('Holiday Dates'!$A:$A,DATE($S$1,U$1,1+7*$D268)-WEEKDAY(DATE($S$1,U$1,8-$M268)))&gt;=1,IF($D268&gt;=3,DATE($S$1,U$1,1+7*($D268-1)-WEEKDAY(DATE($S$1,U$1,8-$M268))),DATE($S$1,U$1,1+7*($D268+1)-WEEKDAY(DATE($S$1,U$1,8-$M268)))),DATE($S$1,U$1,1+7*$D268)-WEEKDAY(DATE($S$1,U$1,8-$M268))),"")</f>
        <v>45349</v>
      </c>
      <c r="V268" s="30">
        <f>IFERROR(IF(COUNTIF('Holiday Dates'!$A:$A,DATE($S$1,V$1,1+7*$D268)-WEEKDAY(DATE($S$1,V$1,8-$M268)))&gt;=1,IF($D268&gt;=3,DATE($S$1,V$1,1+7*($D268-1)-WEEKDAY(DATE($S$1,V$1,8-$M268))),DATE($S$1,V$1,1+7*($D268+1)-WEEKDAY(DATE($S$1,V$1,8-$M268)))),DATE($S$1,V$1,1+7*$D268)-WEEKDAY(DATE($S$1,V$1,8-$M268))),"")</f>
        <v>45377</v>
      </c>
      <c r="W268" s="30">
        <f>IFERROR(IF(COUNTIF('Holiday Dates'!$A:$A,DATE($S$1,W$1,1+7*$D268)-WEEKDAY(DATE($S$1,W$1,8-$M268)))&gt;=1,IF($D268&gt;=3,DATE($S$1,W$1,1+7*($D268-1)-WEEKDAY(DATE($S$1,W$1,8-$M268))),DATE($S$1,W$1,1+7*($D268+1)-WEEKDAY(DATE($S$1,W$1,8-$M268)))),DATE($S$1,W$1,1+7*$D268)-WEEKDAY(DATE($S$1,W$1,8-$M268))),"")</f>
        <v>45405</v>
      </c>
      <c r="X268" s="30">
        <f>IFERROR(IF(COUNTIF('Holiday Dates'!$A:$A,DATE($S$1,X$1,1+7*$D268)-WEEKDAY(DATE($S$1,X$1,8-$M268)))&gt;=1,IF($D268&gt;=3,DATE($S$1,X$1,1+7*($D268-1)-WEEKDAY(DATE($S$1,X$1,8-$M268))),DATE($S$1,X$1,1+7*($D268+1)-WEEKDAY(DATE($S$1,X$1,8-$M268)))),DATE($S$1,X$1,1+7*$D268)-WEEKDAY(DATE($S$1,X$1,8-$M268))),"")</f>
        <v>45440</v>
      </c>
      <c r="Y268" s="30">
        <f>IFERROR(IF(COUNTIF('Holiday Dates'!$A:$A,DATE($S$1,Y$1,1+7*$D268)-WEEKDAY(DATE($S$1,Y$1,8-$M268)))&gt;=1,IF($D268&gt;=3,DATE($S$1,Y$1,1+7*($D268-1)-WEEKDAY(DATE($S$1,Y$1,8-$M268))),DATE($S$1,Y$1,1+7*($D268+1)-WEEKDAY(DATE($S$1,Y$1,8-$M268)))),DATE($S$1,Y$1,1+7*$D268)-WEEKDAY(DATE($S$1,Y$1,8-$M268))),"")</f>
        <v>45468</v>
      </c>
      <c r="Z268" s="30">
        <f>IFERROR(IF(COUNTIF('Holiday Dates'!$A:$A,DATE($S$1,Z$1,1+7*$D268)-WEEKDAY(DATE($S$1,Z$1,8-$M268)))&gt;=1,IF($D268&gt;=3,DATE($S$1,Z$1,1+7*($D268-1)-WEEKDAY(DATE($S$1,Z$1,8-$M268))),DATE($S$1,Z$1,1+7*($D268+1)-WEEKDAY(DATE($S$1,Z$1,8-$M268)))),DATE($S$1,Z$1,1+7*$D268)-WEEKDAY(DATE($S$1,Z$1,8-$M268))),"")</f>
        <v>45496</v>
      </c>
    </row>
    <row r="269" spans="1:26" ht="15" customHeight="1" x14ac:dyDescent="0.2">
      <c r="A269" s="3">
        <v>770266</v>
      </c>
      <c r="B269" s="3" t="s">
        <v>1695</v>
      </c>
      <c r="C269" s="3" t="str">
        <f>VLOOKUP($A269,[1]Sheet_One!$B:$W,7,FALSE)</f>
        <v>NORTHFORD</v>
      </c>
      <c r="D269" s="4">
        <f>IFERROR(VLOOKUP(A269,[2]Sheet1!$A:$AA,27,FALSE),"")</f>
        <v>4</v>
      </c>
      <c r="F269" s="3" t="str">
        <f>VLOOKUP($A269,[1]Sheet_One!$B:$W,6,FALSE)</f>
        <v>1388 MIDDLETOWN AVE</v>
      </c>
      <c r="G269" s="3" t="str">
        <f>VLOOKUP($A269,[1]Sheet_One!$B:$W,7,FALSE)</f>
        <v>NORTHFORD</v>
      </c>
      <c r="H269" s="3" t="str">
        <f>VLOOKUP($A269,[1]Sheet_One!$B:$W,8,FALSE)</f>
        <v>CT</v>
      </c>
      <c r="I269" s="3" t="str">
        <f>VLOOKUP($A269,[1]Sheet_One!$B:$W,9,FALSE)</f>
        <v>06472</v>
      </c>
      <c r="J269" s="47">
        <f>IFERROR(VLOOKUP(A269,'[3]KPI Trend by Chain - 171 or 173'!$A:$E,5,FALSE),VLOOKUP(A269,'[4]KPI Trend by Chain - 171 '!$A:$E,5,FALSE))</f>
        <v>45</v>
      </c>
      <c r="K269" s="4" t="str">
        <f>IFERROR(VLOOKUP(A269,'Location Substitution table'!B:D,3,FALSE),"")</f>
        <v/>
      </c>
      <c r="L269" s="9" t="str">
        <f>IFERROR(VLOOKUP($A269,[1]Sheet_One!$B:$W,5,FALSE),"")</f>
        <v>F</v>
      </c>
      <c r="M269" s="9">
        <f>IFERROR(MATCH(L269,{"U","M","T","W","R","F","S"},0),"")</f>
        <v>6</v>
      </c>
      <c r="N269" s="26">
        <f>IFERROR(IF(COUNTIF('Holiday Dates'!$A:$A,DATE($M$1,N$1,1+7*$D269)-WEEKDAY(DATE($M$1,N$1,8-$M269)))&gt;=1,IF($D269&gt;=3,DATE($M$1,N$1,1+7*($D269-1)-WEEKDAY(DATE($M$1,N$1,8-$M269))),DATE($M$1,N$1,1+7*($D269+1)-WEEKDAY(DATE($M$1,N$1,8-$M269)))),DATE($M$1,N$1,1+7*$D269)-WEEKDAY(DATE($M$1,N$1,8-$M269))),"")</f>
        <v>45163</v>
      </c>
      <c r="O269" s="26">
        <f>IFERROR(IF(COUNTIF('Holiday Dates'!$A:$A,DATE($M$1,O$1,1+7*$D269)-WEEKDAY(DATE($M$1,O$1,8-$M269)))&gt;=1,IF($D269&gt;=3,DATE($M$1,O$1,1+7*($D269-1)-WEEKDAY(DATE($M$1,O$1,8-$M269))),DATE($M$1,O$1,1+7*($D269+1)-WEEKDAY(DATE($M$1,O$1,8-$M269)))),DATE($M$1,O$1,1+7*$D269)-WEEKDAY(DATE($M$1,O$1,8-$M269))),"")</f>
        <v>45191</v>
      </c>
      <c r="P269" s="26">
        <f>IFERROR(IF(COUNTIF('Holiday Dates'!$A:$A,DATE($M$1,P$1,1+7*$D269)-WEEKDAY(DATE($M$1,P$1,8-$M269)))&gt;=1,IF($D269&gt;=3,DATE($M$1,P$1,1+7*($D269-1)-WEEKDAY(DATE($M$1,P$1,8-$M269))),DATE($M$1,P$1,1+7*($D269+1)-WEEKDAY(DATE($M$1,P$1,8-$M269)))),DATE($M$1,P$1,1+7*$D269)-WEEKDAY(DATE($M$1,P$1,8-$M269))),"")</f>
        <v>45226</v>
      </c>
      <c r="Q269" s="26">
        <f>IFERROR(IF(COUNTIF('Holiday Dates'!$A:$A,DATE($M$1,Q$1,1+7*$D269)-WEEKDAY(DATE($M$1,Q$1,8-$M269)))&gt;=1,IF($D269&gt;=3,DATE($M$1,Q$1,1+7*($D269-1)-WEEKDAY(DATE($M$1,Q$1,8-$M269))),DATE($M$1,Q$1,1+7*($D269+1)-WEEKDAY(DATE($M$1,Q$1,8-$M269)))),DATE($M$1,Q$1,1+7*$D269)-WEEKDAY(DATE($M$1,Q$1,8-$M269))),"")</f>
        <v>45247</v>
      </c>
      <c r="R269" s="26">
        <f>IFERROR(IF(COUNTIF('Holiday Dates'!$A:$A,DATE($M$1,R$1,1+7*$D269)-WEEKDAY(DATE($M$1,R$1,8-$M269)))&gt;=1,IF($D269&gt;=3,DATE($M$1,R$1,1+7*($D269-1)-WEEKDAY(DATE($M$1,R$1,8-$M269))),DATE($M$1,R$1,1+7*($D269+1)-WEEKDAY(DATE($M$1,R$1,8-$M269)))),DATE($M$1,R$1,1+7*$D269)-WEEKDAY(DATE($M$1,R$1,8-$M269))),"")</f>
        <v>45275</v>
      </c>
      <c r="S269" s="28"/>
      <c r="T269" s="30">
        <f>IFERROR(IF(COUNTIF('Holiday Dates'!$A:$A,DATE($S$1,T$1,1+7*$D269)-WEEKDAY(DATE($S$1,T$1,8-$M269)))&gt;=1,IF($D269&gt;=3,DATE($S$1,T$1,1+7*($D269-1)-WEEKDAY(DATE($S$1,T$1,8-$M269))),DATE($S$1,T$1,1+7*($D269+1)-WEEKDAY(DATE($S$1,T$1,8-$M269)))),DATE($S$1,T$1,1+7*$D269)-WEEKDAY(DATE($S$1,T$1,8-$M269))),"")</f>
        <v>45317</v>
      </c>
      <c r="U269" s="30">
        <f>IFERROR(IF(COUNTIF('Holiday Dates'!$A:$A,DATE($S$1,U$1,1+7*$D269)-WEEKDAY(DATE($S$1,U$1,8-$M269)))&gt;=1,IF($D269&gt;=3,DATE($S$1,U$1,1+7*($D269-1)-WEEKDAY(DATE($S$1,U$1,8-$M269))),DATE($S$1,U$1,1+7*($D269+1)-WEEKDAY(DATE($S$1,U$1,8-$M269)))),DATE($S$1,U$1,1+7*$D269)-WEEKDAY(DATE($S$1,U$1,8-$M269))),"")</f>
        <v>45345</v>
      </c>
      <c r="V269" s="30">
        <f>IFERROR(IF(COUNTIF('Holiday Dates'!$A:$A,DATE($S$1,V$1,1+7*$D269)-WEEKDAY(DATE($S$1,V$1,8-$M269)))&gt;=1,IF($D269&gt;=3,DATE($S$1,V$1,1+7*($D269-1)-WEEKDAY(DATE($S$1,V$1,8-$M269))),DATE($S$1,V$1,1+7*($D269+1)-WEEKDAY(DATE($S$1,V$1,8-$M269)))),DATE($S$1,V$1,1+7*$D269)-WEEKDAY(DATE($S$1,V$1,8-$M269))),"")</f>
        <v>45373</v>
      </c>
      <c r="W269" s="30">
        <f>IFERROR(IF(COUNTIF('Holiday Dates'!$A:$A,DATE($S$1,W$1,1+7*$D269)-WEEKDAY(DATE($S$1,W$1,8-$M269)))&gt;=1,IF($D269&gt;=3,DATE($S$1,W$1,1+7*($D269-1)-WEEKDAY(DATE($S$1,W$1,8-$M269))),DATE($S$1,W$1,1+7*($D269+1)-WEEKDAY(DATE($S$1,W$1,8-$M269)))),DATE($S$1,W$1,1+7*$D269)-WEEKDAY(DATE($S$1,W$1,8-$M269))),"")</f>
        <v>45408</v>
      </c>
      <c r="X269" s="30">
        <f>IFERROR(IF(COUNTIF('Holiday Dates'!$A:$A,DATE($S$1,X$1,1+7*$D269)-WEEKDAY(DATE($S$1,X$1,8-$M269)))&gt;=1,IF($D269&gt;=3,DATE($S$1,X$1,1+7*($D269-1)-WEEKDAY(DATE($S$1,X$1,8-$M269))),DATE($S$1,X$1,1+7*($D269+1)-WEEKDAY(DATE($S$1,X$1,8-$M269)))),DATE($S$1,X$1,1+7*$D269)-WEEKDAY(DATE($S$1,X$1,8-$M269))),"")</f>
        <v>45436</v>
      </c>
      <c r="Y269" s="30">
        <f>IFERROR(IF(COUNTIF('Holiday Dates'!$A:$A,DATE($S$1,Y$1,1+7*$D269)-WEEKDAY(DATE($S$1,Y$1,8-$M269)))&gt;=1,IF($D269&gt;=3,DATE($S$1,Y$1,1+7*($D269-1)-WEEKDAY(DATE($S$1,Y$1,8-$M269))),DATE($S$1,Y$1,1+7*($D269+1)-WEEKDAY(DATE($S$1,Y$1,8-$M269)))),DATE($S$1,Y$1,1+7*$D269)-WEEKDAY(DATE($S$1,Y$1,8-$M269))),"")</f>
        <v>45471</v>
      </c>
      <c r="Z269" s="30">
        <f>IFERROR(IF(COUNTIF('Holiday Dates'!$A:$A,DATE($S$1,Z$1,1+7*$D269)-WEEKDAY(DATE($S$1,Z$1,8-$M269)))&gt;=1,IF($D269&gt;=3,DATE($S$1,Z$1,1+7*($D269-1)-WEEKDAY(DATE($S$1,Z$1,8-$M269))),DATE($S$1,Z$1,1+7*($D269+1)-WEEKDAY(DATE($S$1,Z$1,8-$M269)))),DATE($S$1,Z$1,1+7*$D269)-WEEKDAY(DATE($S$1,Z$1,8-$M269))),"")</f>
        <v>45499</v>
      </c>
    </row>
    <row r="270" spans="1:26" ht="15" customHeight="1" x14ac:dyDescent="0.25">
      <c r="A270" s="3">
        <v>770267</v>
      </c>
      <c r="B270" s="1" t="s">
        <v>1696</v>
      </c>
      <c r="C270" s="1" t="str">
        <f>VLOOKUP($A270,[1]Sheet_One!$B:$W,7,FALSE)</f>
        <v>NORWALK</v>
      </c>
      <c r="D270" s="10">
        <f>IFERROR(VLOOKUP(A270,[2]Sheet1!$A:$AA,27,FALSE),"")</f>
        <v>3</v>
      </c>
      <c r="E270" s="1"/>
      <c r="F270" s="3" t="str">
        <f>VLOOKUP($A270,[1]Sheet_One!$B:$W,6,FALSE)</f>
        <v>352 MAIN AVE</v>
      </c>
      <c r="G270" s="3" t="str">
        <f>VLOOKUP($A270,[1]Sheet_One!$B:$W,7,FALSE)</f>
        <v>NORWALK</v>
      </c>
      <c r="H270" s="3" t="str">
        <f>VLOOKUP($A270,[1]Sheet_One!$B:$W,8,FALSE)</f>
        <v>CT</v>
      </c>
      <c r="I270" s="3" t="str">
        <f>VLOOKUP($A270,[1]Sheet_One!$B:$W,9,FALSE)</f>
        <v>06851</v>
      </c>
      <c r="J270" s="47">
        <f>IFERROR(VLOOKUP(A270,'[3]KPI Trend by Chain - 171 or 173'!$A:$E,5,FALSE),VLOOKUP(A270,'[4]KPI Trend by Chain - 171 '!$A:$E,5,FALSE))</f>
        <v>403.30769230769198</v>
      </c>
      <c r="K270" s="4" t="str">
        <f>IFERROR(VLOOKUP(A270,'Location Substitution table'!B:D,3,FALSE),"")</f>
        <v/>
      </c>
      <c r="L270" s="9" t="str">
        <f>IFERROR(VLOOKUP($A270,[1]Sheet_One!$B:$W,5,FALSE),"")</f>
        <v>T</v>
      </c>
      <c r="M270" s="9">
        <f>IFERROR(MATCH(L270,{"U","M","T","W","R","F","S"},0),"")</f>
        <v>3</v>
      </c>
      <c r="N270" s="26">
        <f>IFERROR(IF(COUNTIF('Holiday Dates'!$A:$A,DATE($M$1,N$1,1+7*$D270)-WEEKDAY(DATE($M$1,N$1,8-$M270)))&gt;=1,IF($D270&gt;=3,DATE($M$1,N$1,1+7*($D270-1)-WEEKDAY(DATE($M$1,N$1,8-$M270))),DATE($M$1,N$1,1+7*($D270+1)-WEEKDAY(DATE($M$1,N$1,8-$M270)))),DATE($M$1,N$1,1+7*$D270)-WEEKDAY(DATE($M$1,N$1,8-$M270))),"")</f>
        <v>45153</v>
      </c>
      <c r="O270" s="26">
        <f>IFERROR(IF(COUNTIF('Holiday Dates'!$A:$A,DATE($M$1,O$1,1+7*$D270)-WEEKDAY(DATE($M$1,O$1,8-$M270)))&gt;=1,IF($D270&gt;=3,DATE($M$1,O$1,1+7*($D270-1)-WEEKDAY(DATE($M$1,O$1,8-$M270))),DATE($M$1,O$1,1+7*($D270+1)-WEEKDAY(DATE($M$1,O$1,8-$M270)))),DATE($M$1,O$1,1+7*$D270)-WEEKDAY(DATE($M$1,O$1,8-$M270))),"")</f>
        <v>45188</v>
      </c>
      <c r="P270" s="26">
        <f>IFERROR(IF(COUNTIF('Holiday Dates'!$A:$A,DATE($M$1,P$1,1+7*$D270)-WEEKDAY(DATE($M$1,P$1,8-$M270)))&gt;=1,IF($D270&gt;=3,DATE($M$1,P$1,1+7*($D270-1)-WEEKDAY(DATE($M$1,P$1,8-$M270))),DATE($M$1,P$1,1+7*($D270+1)-WEEKDAY(DATE($M$1,P$1,8-$M270)))),DATE($M$1,P$1,1+7*$D270)-WEEKDAY(DATE($M$1,P$1,8-$M270))),"")</f>
        <v>45216</v>
      </c>
      <c r="Q270" s="26">
        <f>IFERROR(IF(COUNTIF('Holiday Dates'!$A:$A,DATE($M$1,Q$1,1+7*$D270)-WEEKDAY(DATE($M$1,Q$1,8-$M270)))&gt;=1,IF($D270&gt;=3,DATE($M$1,Q$1,1+7*($D270-1)-WEEKDAY(DATE($M$1,Q$1,8-$M270))),DATE($M$1,Q$1,1+7*($D270+1)-WEEKDAY(DATE($M$1,Q$1,8-$M270)))),DATE($M$1,Q$1,1+7*$D270)-WEEKDAY(DATE($M$1,Q$1,8-$M270))),"")</f>
        <v>45251</v>
      </c>
      <c r="R270" s="26">
        <f>IFERROR(IF(COUNTIF('Holiday Dates'!$A:$A,DATE($M$1,R$1,1+7*$D270)-WEEKDAY(DATE($M$1,R$1,8-$M270)))&gt;=1,IF($D270&gt;=3,DATE($M$1,R$1,1+7*($D270-1)-WEEKDAY(DATE($M$1,R$1,8-$M270))),DATE($M$1,R$1,1+7*($D270+1)-WEEKDAY(DATE($M$1,R$1,8-$M270)))),DATE($M$1,R$1,1+7*$D270)-WEEKDAY(DATE($M$1,R$1,8-$M270))),"")</f>
        <v>45279</v>
      </c>
      <c r="S270" s="28"/>
      <c r="T270" s="30">
        <f>IFERROR(IF(COUNTIF('Holiday Dates'!$A:$A,DATE($S$1,T$1,1+7*$D270)-WEEKDAY(DATE($S$1,T$1,8-$M270)))&gt;=1,IF($D270&gt;=3,DATE($S$1,T$1,1+7*($D270-1)-WEEKDAY(DATE($S$1,T$1,8-$M270))),DATE($S$1,T$1,1+7*($D270+1)-WEEKDAY(DATE($S$1,T$1,8-$M270)))),DATE($S$1,T$1,1+7*$D270)-WEEKDAY(DATE($S$1,T$1,8-$M270))),"")</f>
        <v>45307</v>
      </c>
      <c r="U270" s="30">
        <f>IFERROR(IF(COUNTIF('Holiday Dates'!$A:$A,DATE($S$1,U$1,1+7*$D270)-WEEKDAY(DATE($S$1,U$1,8-$M270)))&gt;=1,IF($D270&gt;=3,DATE($S$1,U$1,1+7*($D270-1)-WEEKDAY(DATE($S$1,U$1,8-$M270))),DATE($S$1,U$1,1+7*($D270+1)-WEEKDAY(DATE($S$1,U$1,8-$M270)))),DATE($S$1,U$1,1+7*$D270)-WEEKDAY(DATE($S$1,U$1,8-$M270))),"")</f>
        <v>45335</v>
      </c>
      <c r="V270" s="30">
        <f>IFERROR(IF(COUNTIF('Holiday Dates'!$A:$A,DATE($S$1,V$1,1+7*$D270)-WEEKDAY(DATE($S$1,V$1,8-$M270)))&gt;=1,IF($D270&gt;=3,DATE($S$1,V$1,1+7*($D270-1)-WEEKDAY(DATE($S$1,V$1,8-$M270))),DATE($S$1,V$1,1+7*($D270+1)-WEEKDAY(DATE($S$1,V$1,8-$M270)))),DATE($S$1,V$1,1+7*$D270)-WEEKDAY(DATE($S$1,V$1,8-$M270))),"")</f>
        <v>45370</v>
      </c>
      <c r="W270" s="30">
        <f>IFERROR(IF(COUNTIF('Holiday Dates'!$A:$A,DATE($S$1,W$1,1+7*$D270)-WEEKDAY(DATE($S$1,W$1,8-$M270)))&gt;=1,IF($D270&gt;=3,DATE($S$1,W$1,1+7*($D270-1)-WEEKDAY(DATE($S$1,W$1,8-$M270))),DATE($S$1,W$1,1+7*($D270+1)-WEEKDAY(DATE($S$1,W$1,8-$M270)))),DATE($S$1,W$1,1+7*$D270)-WEEKDAY(DATE($S$1,W$1,8-$M270))),"")</f>
        <v>45398</v>
      </c>
      <c r="X270" s="30">
        <f>IFERROR(IF(COUNTIF('Holiday Dates'!$A:$A,DATE($S$1,X$1,1+7*$D270)-WEEKDAY(DATE($S$1,X$1,8-$M270)))&gt;=1,IF($D270&gt;=3,DATE($S$1,X$1,1+7*($D270-1)-WEEKDAY(DATE($S$1,X$1,8-$M270))),DATE($S$1,X$1,1+7*($D270+1)-WEEKDAY(DATE($S$1,X$1,8-$M270)))),DATE($S$1,X$1,1+7*$D270)-WEEKDAY(DATE($S$1,X$1,8-$M270))),"")</f>
        <v>45433</v>
      </c>
      <c r="Y270" s="30">
        <f>IFERROR(IF(COUNTIF('Holiday Dates'!$A:$A,DATE($S$1,Y$1,1+7*$D270)-WEEKDAY(DATE($S$1,Y$1,8-$M270)))&gt;=1,IF($D270&gt;=3,DATE($S$1,Y$1,1+7*($D270-1)-WEEKDAY(DATE($S$1,Y$1,8-$M270))),DATE($S$1,Y$1,1+7*($D270+1)-WEEKDAY(DATE($S$1,Y$1,8-$M270)))),DATE($S$1,Y$1,1+7*$D270)-WEEKDAY(DATE($S$1,Y$1,8-$M270))),"")</f>
        <v>45461</v>
      </c>
      <c r="Z270" s="30">
        <f>IFERROR(IF(COUNTIF('Holiday Dates'!$A:$A,DATE($S$1,Z$1,1+7*$D270)-WEEKDAY(DATE($S$1,Z$1,8-$M270)))&gt;=1,IF($D270&gt;=3,DATE($S$1,Z$1,1+7*($D270-1)-WEEKDAY(DATE($S$1,Z$1,8-$M270))),DATE($S$1,Z$1,1+7*($D270+1)-WEEKDAY(DATE($S$1,Z$1,8-$M270)))),DATE($S$1,Z$1,1+7*$D270)-WEEKDAY(DATE($S$1,Z$1,8-$M270))),"")</f>
        <v>45489</v>
      </c>
    </row>
    <row r="271" spans="1:26" ht="15" customHeight="1" x14ac:dyDescent="0.25">
      <c r="A271" s="3">
        <v>770268</v>
      </c>
      <c r="B271" s="3" t="str">
        <f>VLOOKUP($A271,[1]Sheet_One!$B:$W,2,FALSE)</f>
        <v>NORWALK PUB SCH USDA</v>
      </c>
      <c r="C271" s="1" t="str">
        <f>VLOOKUP($A271,[1]Sheet_One!$B:$W,7,FALSE)</f>
        <v>NORWALK</v>
      </c>
      <c r="D271" s="10">
        <f>IFERROR(VLOOKUP(A271,[2]Sheet1!$A:$AA,27,FALSE),"")</f>
        <v>4</v>
      </c>
      <c r="F271" s="3" t="str">
        <f>VLOOKUP($A271,[1]Sheet_One!$B:$W,6,FALSE)</f>
        <v>352 MAIN AVENUE</v>
      </c>
      <c r="G271" s="3" t="str">
        <f>VLOOKUP($A271,[1]Sheet_One!$B:$W,7,FALSE)</f>
        <v>NORWALK</v>
      </c>
      <c r="H271" s="3" t="str">
        <f>VLOOKUP($A271,[1]Sheet_One!$B:$W,8,FALSE)</f>
        <v>CT</v>
      </c>
      <c r="I271" s="3" t="str">
        <f>VLOOKUP($A271,[1]Sheet_One!$B:$W,9,FALSE)</f>
        <v>06852</v>
      </c>
      <c r="K271" s="4" t="str">
        <f>IFERROR(VLOOKUP(A271,'Location Substitution table'!B:D,3,FALSE),"")</f>
        <v/>
      </c>
      <c r="L271" s="9" t="str">
        <f>IFERROR(VLOOKUP($A271,[1]Sheet_One!$B:$W,5,FALSE),"")</f>
        <v>T</v>
      </c>
      <c r="M271" s="9">
        <f>IFERROR(MATCH(L271,{"U","M","T","W","R","F","S"},0),"")</f>
        <v>3</v>
      </c>
      <c r="N271" s="26">
        <f>IFERROR(IF(COUNTIF('Holiday Dates'!$A:$A,DATE($M$1,N$1,1+7*$D271)-WEEKDAY(DATE($M$1,N$1,8-$M271)))&gt;=1,IF($D271&gt;=3,DATE($M$1,N$1,1+7*($D271-1)-WEEKDAY(DATE($M$1,N$1,8-$M271))),DATE($M$1,N$1,1+7*($D271+1)-WEEKDAY(DATE($M$1,N$1,8-$M271)))),DATE($M$1,N$1,1+7*$D271)-WEEKDAY(DATE($M$1,N$1,8-$M271))),"")</f>
        <v>45160</v>
      </c>
      <c r="O271" s="26">
        <f>IFERROR(IF(COUNTIF('Holiday Dates'!$A:$A,DATE($M$1,O$1,1+7*$D271)-WEEKDAY(DATE($M$1,O$1,8-$M271)))&gt;=1,IF($D271&gt;=3,DATE($M$1,O$1,1+7*($D271-1)-WEEKDAY(DATE($M$1,O$1,8-$M271))),DATE($M$1,O$1,1+7*($D271+1)-WEEKDAY(DATE($M$1,O$1,8-$M271)))),DATE($M$1,O$1,1+7*$D271)-WEEKDAY(DATE($M$1,O$1,8-$M271))),"")</f>
        <v>45195</v>
      </c>
      <c r="P271" s="26">
        <f>IFERROR(IF(COUNTIF('Holiday Dates'!$A:$A,DATE($M$1,P$1,1+7*$D271)-WEEKDAY(DATE($M$1,P$1,8-$M271)))&gt;=1,IF($D271&gt;=3,DATE($M$1,P$1,1+7*($D271-1)-WEEKDAY(DATE($M$1,P$1,8-$M271))),DATE($M$1,P$1,1+7*($D271+1)-WEEKDAY(DATE($M$1,P$1,8-$M271)))),DATE($M$1,P$1,1+7*$D271)-WEEKDAY(DATE($M$1,P$1,8-$M271))),"")</f>
        <v>45223</v>
      </c>
      <c r="Q271" s="26">
        <f>IFERROR(IF(COUNTIF('Holiday Dates'!$A:$A,DATE($M$1,Q$1,1+7*$D271)-WEEKDAY(DATE($M$1,Q$1,8-$M271)))&gt;=1,IF($D271&gt;=3,DATE($M$1,Q$1,1+7*($D271-1)-WEEKDAY(DATE($M$1,Q$1,8-$M271))),DATE($M$1,Q$1,1+7*($D271+1)-WEEKDAY(DATE($M$1,Q$1,8-$M271)))),DATE($M$1,Q$1,1+7*$D271)-WEEKDAY(DATE($M$1,Q$1,8-$M271))),"")</f>
        <v>45258</v>
      </c>
      <c r="R271" s="26">
        <f>IFERROR(IF(COUNTIF('Holiday Dates'!$A:$A,DATE($M$1,R$1,1+7*$D271)-WEEKDAY(DATE($M$1,R$1,8-$M271)))&gt;=1,IF($D271&gt;=3,DATE($M$1,R$1,1+7*($D271-1)-WEEKDAY(DATE($M$1,R$1,8-$M271))),DATE($M$1,R$1,1+7*($D271+1)-WEEKDAY(DATE($M$1,R$1,8-$M271)))),DATE($M$1,R$1,1+7*$D271)-WEEKDAY(DATE($M$1,R$1,8-$M271))),"")</f>
        <v>45279</v>
      </c>
      <c r="S271" s="28"/>
      <c r="T271" s="30">
        <f>IFERROR(IF(COUNTIF('Holiday Dates'!$A:$A,DATE($S$1,T$1,1+7*$D271)-WEEKDAY(DATE($S$1,T$1,8-$M271)))&gt;=1,IF($D271&gt;=3,DATE($S$1,T$1,1+7*($D271-1)-WEEKDAY(DATE($S$1,T$1,8-$M271))),DATE($S$1,T$1,1+7*($D271+1)-WEEKDAY(DATE($S$1,T$1,8-$M271)))),DATE($S$1,T$1,1+7*$D271)-WEEKDAY(DATE($S$1,T$1,8-$M271))),"")</f>
        <v>45314</v>
      </c>
      <c r="U271" s="30">
        <f>IFERROR(IF(COUNTIF('Holiday Dates'!$A:$A,DATE($S$1,U$1,1+7*$D271)-WEEKDAY(DATE($S$1,U$1,8-$M271)))&gt;=1,IF($D271&gt;=3,DATE($S$1,U$1,1+7*($D271-1)-WEEKDAY(DATE($S$1,U$1,8-$M271))),DATE($S$1,U$1,1+7*($D271+1)-WEEKDAY(DATE($S$1,U$1,8-$M271)))),DATE($S$1,U$1,1+7*$D271)-WEEKDAY(DATE($S$1,U$1,8-$M271))),"")</f>
        <v>45349</v>
      </c>
      <c r="V271" s="30">
        <f>IFERROR(IF(COUNTIF('Holiday Dates'!$A:$A,DATE($S$1,V$1,1+7*$D271)-WEEKDAY(DATE($S$1,V$1,8-$M271)))&gt;=1,IF($D271&gt;=3,DATE($S$1,V$1,1+7*($D271-1)-WEEKDAY(DATE($S$1,V$1,8-$M271))),DATE($S$1,V$1,1+7*($D271+1)-WEEKDAY(DATE($S$1,V$1,8-$M271)))),DATE($S$1,V$1,1+7*$D271)-WEEKDAY(DATE($S$1,V$1,8-$M271))),"")</f>
        <v>45377</v>
      </c>
      <c r="W271" s="30">
        <f>IFERROR(IF(COUNTIF('Holiday Dates'!$A:$A,DATE($S$1,W$1,1+7*$D271)-WEEKDAY(DATE($S$1,W$1,8-$M271)))&gt;=1,IF($D271&gt;=3,DATE($S$1,W$1,1+7*($D271-1)-WEEKDAY(DATE($S$1,W$1,8-$M271))),DATE($S$1,W$1,1+7*($D271+1)-WEEKDAY(DATE($S$1,W$1,8-$M271)))),DATE($S$1,W$1,1+7*$D271)-WEEKDAY(DATE($S$1,W$1,8-$M271))),"")</f>
        <v>45405</v>
      </c>
      <c r="X271" s="30">
        <f>IFERROR(IF(COUNTIF('Holiday Dates'!$A:$A,DATE($S$1,X$1,1+7*$D271)-WEEKDAY(DATE($S$1,X$1,8-$M271)))&gt;=1,IF($D271&gt;=3,DATE($S$1,X$1,1+7*($D271-1)-WEEKDAY(DATE($S$1,X$1,8-$M271))),DATE($S$1,X$1,1+7*($D271+1)-WEEKDAY(DATE($S$1,X$1,8-$M271)))),DATE($S$1,X$1,1+7*$D271)-WEEKDAY(DATE($S$1,X$1,8-$M271))),"")</f>
        <v>45440</v>
      </c>
      <c r="Y271" s="30">
        <f>IFERROR(IF(COUNTIF('Holiday Dates'!$A:$A,DATE($S$1,Y$1,1+7*$D271)-WEEKDAY(DATE($S$1,Y$1,8-$M271)))&gt;=1,IF($D271&gt;=3,DATE($S$1,Y$1,1+7*($D271-1)-WEEKDAY(DATE($S$1,Y$1,8-$M271))),DATE($S$1,Y$1,1+7*($D271+1)-WEEKDAY(DATE($S$1,Y$1,8-$M271)))),DATE($S$1,Y$1,1+7*$D271)-WEEKDAY(DATE($S$1,Y$1,8-$M271))),"")</f>
        <v>45468</v>
      </c>
      <c r="Z271" s="30">
        <f>IFERROR(IF(COUNTIF('Holiday Dates'!$A:$A,DATE($S$1,Z$1,1+7*$D271)-WEEKDAY(DATE($S$1,Z$1,8-$M271)))&gt;=1,IF($D271&gt;=3,DATE($S$1,Z$1,1+7*($D271-1)-WEEKDAY(DATE($S$1,Z$1,8-$M271))),DATE($S$1,Z$1,1+7*($D271+1)-WEEKDAY(DATE($S$1,Z$1,8-$M271)))),DATE($S$1,Z$1,1+7*$D271)-WEEKDAY(DATE($S$1,Z$1,8-$M271))),"")</f>
        <v>45496</v>
      </c>
    </row>
    <row r="272" spans="1:26" ht="15" customHeight="1" x14ac:dyDescent="0.25">
      <c r="A272" s="3">
        <v>770269</v>
      </c>
      <c r="B272" s="1" t="s">
        <v>1697</v>
      </c>
      <c r="C272" s="1" t="str">
        <f>VLOOKUP($A272,[1]Sheet_One!$B:$W,7,FALSE)</f>
        <v>NORWICH</v>
      </c>
      <c r="D272" s="10">
        <f>IFERROR(VLOOKUP(A272,[2]Sheet1!$A:$AA,27,FALSE),"")</f>
        <v>4</v>
      </c>
      <c r="E272" s="1"/>
      <c r="F272" s="3" t="str">
        <f>VLOOKUP($A272,[1]Sheet_One!$B:$W,6,FALSE)</f>
        <v>526 E MAIN ST</v>
      </c>
      <c r="G272" s="3" t="str">
        <f>VLOOKUP($A272,[1]Sheet_One!$B:$W,7,FALSE)</f>
        <v>NORWICH</v>
      </c>
      <c r="H272" s="3" t="str">
        <f>VLOOKUP($A272,[1]Sheet_One!$B:$W,8,FALSE)</f>
        <v>CT</v>
      </c>
      <c r="I272" s="3" t="str">
        <f>VLOOKUP($A272,[1]Sheet_One!$B:$W,9,FALSE)</f>
        <v>06360</v>
      </c>
      <c r="J272" s="47">
        <f>IFERROR(VLOOKUP(A272,'[3]KPI Trend by Chain - 171 or 173'!$A:$E,5,FALSE),VLOOKUP(A272,'[4]KPI Trend by Chain - 171 '!$A:$E,5,FALSE))</f>
        <v>69</v>
      </c>
      <c r="K272" s="4">
        <f>IFERROR(VLOOKUP(A272,'Location Substitution table'!B:D,3,FALSE),"")</f>
        <v>261034</v>
      </c>
      <c r="L272" s="40" t="str">
        <f>IFERROR(VLOOKUP($A272,[1]Sheet_One!$B:$W,5,FALSE),"")</f>
        <v>T</v>
      </c>
      <c r="M272" s="9">
        <f>IFERROR(MATCH(L272,{"U","M","T","W","R","F","S"},0),"")</f>
        <v>3</v>
      </c>
      <c r="N272" s="26">
        <f>IFERROR(IF(COUNTIF('Holiday Dates'!$A:$A,DATE($M$1,N$1,1+7*$D272)-WEEKDAY(DATE($M$1,N$1,8-$M272)))&gt;=1,IF($D272&gt;=3,DATE($M$1,N$1,1+7*($D272-1)-WEEKDAY(DATE($M$1,N$1,8-$M272))),DATE($M$1,N$1,1+7*($D272+1)-WEEKDAY(DATE($M$1,N$1,8-$M272)))),DATE($M$1,N$1,1+7*$D272)-WEEKDAY(DATE($M$1,N$1,8-$M272))),"")</f>
        <v>45160</v>
      </c>
      <c r="O272" s="26">
        <f>IFERROR(IF(COUNTIF('Holiday Dates'!$A:$A,DATE($M$1,O$1,1+7*$D272)-WEEKDAY(DATE($M$1,O$1,8-$M272)))&gt;=1,IF($D272&gt;=3,DATE($M$1,O$1,1+7*($D272-1)-WEEKDAY(DATE($M$1,O$1,8-$M272))),DATE($M$1,O$1,1+7*($D272+1)-WEEKDAY(DATE($M$1,O$1,8-$M272)))),DATE($M$1,O$1,1+7*$D272)-WEEKDAY(DATE($M$1,O$1,8-$M272))),"")</f>
        <v>45195</v>
      </c>
      <c r="P272" s="26">
        <f>IFERROR(IF(COUNTIF('Holiday Dates'!$A:$A,DATE($M$1,P$1,1+7*$D272)-WEEKDAY(DATE($M$1,P$1,8-$M272)))&gt;=1,IF($D272&gt;=3,DATE($M$1,P$1,1+7*($D272-1)-WEEKDAY(DATE($M$1,P$1,8-$M272))),DATE($M$1,P$1,1+7*($D272+1)-WEEKDAY(DATE($M$1,P$1,8-$M272)))),DATE($M$1,P$1,1+7*$D272)-WEEKDAY(DATE($M$1,P$1,8-$M272))),"")</f>
        <v>45223</v>
      </c>
      <c r="Q272" s="26">
        <f>IFERROR(IF(COUNTIF('Holiday Dates'!$A:$A,DATE($M$1,Q$1,1+7*$D272)-WEEKDAY(DATE($M$1,Q$1,8-$M272)))&gt;=1,IF($D272&gt;=3,DATE($M$1,Q$1,1+7*($D272-1)-WEEKDAY(DATE($M$1,Q$1,8-$M272))),DATE($M$1,Q$1,1+7*($D272+1)-WEEKDAY(DATE($M$1,Q$1,8-$M272)))),DATE($M$1,Q$1,1+7*$D272)-WEEKDAY(DATE($M$1,Q$1,8-$M272))),"")</f>
        <v>45258</v>
      </c>
      <c r="R272" s="26">
        <f>IFERROR(IF(COUNTIF('Holiday Dates'!$A:$A,DATE($M$1,R$1,1+7*$D272)-WEEKDAY(DATE($M$1,R$1,8-$M272)))&gt;=1,IF($D272&gt;=3,DATE($M$1,R$1,1+7*($D272-1)-WEEKDAY(DATE($M$1,R$1,8-$M272))),DATE($M$1,R$1,1+7*($D272+1)-WEEKDAY(DATE($M$1,R$1,8-$M272)))),DATE($M$1,R$1,1+7*$D272)-WEEKDAY(DATE($M$1,R$1,8-$M272))),"")</f>
        <v>45279</v>
      </c>
      <c r="S272" s="28"/>
      <c r="T272" s="30">
        <f>IFERROR(IF(COUNTIF('Holiday Dates'!$A:$A,DATE($S$1,T$1,1+7*$D272)-WEEKDAY(DATE($S$1,T$1,8-$M272)))&gt;=1,IF($D272&gt;=3,DATE($S$1,T$1,1+7*($D272-1)-WEEKDAY(DATE($S$1,T$1,8-$M272))),DATE($S$1,T$1,1+7*($D272+1)-WEEKDAY(DATE($S$1,T$1,8-$M272)))),DATE($S$1,T$1,1+7*$D272)-WEEKDAY(DATE($S$1,T$1,8-$M272))),"")</f>
        <v>45314</v>
      </c>
      <c r="U272" s="30">
        <f>IFERROR(IF(COUNTIF('Holiday Dates'!$A:$A,DATE($S$1,U$1,1+7*$D272)-WEEKDAY(DATE($S$1,U$1,8-$M272)))&gt;=1,IF($D272&gt;=3,DATE($S$1,U$1,1+7*($D272-1)-WEEKDAY(DATE($S$1,U$1,8-$M272))),DATE($S$1,U$1,1+7*($D272+1)-WEEKDAY(DATE($S$1,U$1,8-$M272)))),DATE($S$1,U$1,1+7*$D272)-WEEKDAY(DATE($S$1,U$1,8-$M272))),"")</f>
        <v>45349</v>
      </c>
      <c r="V272" s="30">
        <f>IFERROR(IF(COUNTIF('Holiday Dates'!$A:$A,DATE($S$1,V$1,1+7*$D272)-WEEKDAY(DATE($S$1,V$1,8-$M272)))&gt;=1,IF($D272&gt;=3,DATE($S$1,V$1,1+7*($D272-1)-WEEKDAY(DATE($S$1,V$1,8-$M272))),DATE($S$1,V$1,1+7*($D272+1)-WEEKDAY(DATE($S$1,V$1,8-$M272)))),DATE($S$1,V$1,1+7*$D272)-WEEKDAY(DATE($S$1,V$1,8-$M272))),"")</f>
        <v>45377</v>
      </c>
      <c r="W272" s="30">
        <f>IFERROR(IF(COUNTIF('Holiday Dates'!$A:$A,DATE($S$1,W$1,1+7*$D272)-WEEKDAY(DATE($S$1,W$1,8-$M272)))&gt;=1,IF($D272&gt;=3,DATE($S$1,W$1,1+7*($D272-1)-WEEKDAY(DATE($S$1,W$1,8-$M272))),DATE($S$1,W$1,1+7*($D272+1)-WEEKDAY(DATE($S$1,W$1,8-$M272)))),DATE($S$1,W$1,1+7*$D272)-WEEKDAY(DATE($S$1,W$1,8-$M272))),"")</f>
        <v>45405</v>
      </c>
      <c r="X272" s="30">
        <f>IFERROR(IF(COUNTIF('Holiday Dates'!$A:$A,DATE($S$1,X$1,1+7*$D272)-WEEKDAY(DATE($S$1,X$1,8-$M272)))&gt;=1,IF($D272&gt;=3,DATE($S$1,X$1,1+7*($D272-1)-WEEKDAY(DATE($S$1,X$1,8-$M272))),DATE($S$1,X$1,1+7*($D272+1)-WEEKDAY(DATE($S$1,X$1,8-$M272)))),DATE($S$1,X$1,1+7*$D272)-WEEKDAY(DATE($S$1,X$1,8-$M272))),"")</f>
        <v>45440</v>
      </c>
      <c r="Y272" s="30">
        <f>IFERROR(IF(COUNTIF('Holiday Dates'!$A:$A,DATE($S$1,Y$1,1+7*$D272)-WEEKDAY(DATE($S$1,Y$1,8-$M272)))&gt;=1,IF($D272&gt;=3,DATE($S$1,Y$1,1+7*($D272-1)-WEEKDAY(DATE($S$1,Y$1,8-$M272))),DATE($S$1,Y$1,1+7*($D272+1)-WEEKDAY(DATE($S$1,Y$1,8-$M272)))),DATE($S$1,Y$1,1+7*$D272)-WEEKDAY(DATE($S$1,Y$1,8-$M272))),"")</f>
        <v>45468</v>
      </c>
      <c r="Z272" s="30">
        <f>IFERROR(IF(COUNTIF('Holiday Dates'!$A:$A,DATE($S$1,Z$1,1+7*$D272)-WEEKDAY(DATE($S$1,Z$1,8-$M272)))&gt;=1,IF($D272&gt;=3,DATE($S$1,Z$1,1+7*($D272-1)-WEEKDAY(DATE($S$1,Z$1,8-$M272))),DATE($S$1,Z$1,1+7*($D272+1)-WEEKDAY(DATE($S$1,Z$1,8-$M272)))),DATE($S$1,Z$1,1+7*$D272)-WEEKDAY(DATE($S$1,Z$1,8-$M272))),"")</f>
        <v>45496</v>
      </c>
    </row>
    <row r="273" spans="1:26" ht="15" customHeight="1" x14ac:dyDescent="0.25">
      <c r="A273" s="3">
        <v>770270</v>
      </c>
      <c r="B273" s="3" t="str">
        <f>VLOOKUP($A273,[1]Sheet_One!$B:$W,2,FALSE)</f>
        <v>CASE ST EARLY LEARN USDA</v>
      </c>
      <c r="C273" s="1" t="str">
        <f>VLOOKUP($A273,[1]Sheet_One!$B:$W,7,FALSE)</f>
        <v>NORWICH</v>
      </c>
      <c r="D273" s="10">
        <f>IFERROR(VLOOKUP(A273,[2]Sheet1!$A:$AA,27,FALSE),"")</f>
        <v>3</v>
      </c>
      <c r="F273" s="3" t="str">
        <f>VLOOKUP($A273,[1]Sheet_One!$B:$W,6,FALSE)</f>
        <v>300 CASE ST</v>
      </c>
      <c r="G273" s="3" t="str">
        <f>VLOOKUP($A273,[1]Sheet_One!$B:$W,7,FALSE)</f>
        <v>NORWICH</v>
      </c>
      <c r="H273" s="3" t="str">
        <f>VLOOKUP($A273,[1]Sheet_One!$B:$W,8,FALSE)</f>
        <v>CT</v>
      </c>
      <c r="I273" s="3" t="str">
        <f>VLOOKUP($A273,[1]Sheet_One!$B:$W,9,FALSE)</f>
        <v>06360</v>
      </c>
      <c r="K273" s="4">
        <f>IFERROR(VLOOKUP(A273,'Location Substitution table'!B:D,3,FALSE),"")</f>
        <v>261159</v>
      </c>
      <c r="L273" s="9" t="str">
        <f>IFERROR(VLOOKUP($A273,[1]Sheet_One!$B:$W,5,FALSE),"")</f>
        <v>T</v>
      </c>
      <c r="M273" s="9">
        <f>IFERROR(MATCH(L273,{"U","M","T","W","R","F","S"},0),"")</f>
        <v>3</v>
      </c>
      <c r="N273" s="26">
        <f>IFERROR(IF(COUNTIF('Holiday Dates'!$A:$A,DATE($M$1,N$1,1+7*$D273)-WEEKDAY(DATE($M$1,N$1,8-$M273)))&gt;=1,IF($D273&gt;=3,DATE($M$1,N$1,1+7*($D273-1)-WEEKDAY(DATE($M$1,N$1,8-$M273))),DATE($M$1,N$1,1+7*($D273+1)-WEEKDAY(DATE($M$1,N$1,8-$M273)))),DATE($M$1,N$1,1+7*$D273)-WEEKDAY(DATE($M$1,N$1,8-$M273))),"")</f>
        <v>45153</v>
      </c>
      <c r="O273" s="26">
        <f>IFERROR(IF(COUNTIF('Holiday Dates'!$A:$A,DATE($M$1,O$1,1+7*$D273)-WEEKDAY(DATE($M$1,O$1,8-$M273)))&gt;=1,IF($D273&gt;=3,DATE($M$1,O$1,1+7*($D273-1)-WEEKDAY(DATE($M$1,O$1,8-$M273))),DATE($M$1,O$1,1+7*($D273+1)-WEEKDAY(DATE($M$1,O$1,8-$M273)))),DATE($M$1,O$1,1+7*$D273)-WEEKDAY(DATE($M$1,O$1,8-$M273))),"")</f>
        <v>45188</v>
      </c>
      <c r="P273" s="26">
        <f>IFERROR(IF(COUNTIF('Holiday Dates'!$A:$A,DATE($M$1,P$1,1+7*$D273)-WEEKDAY(DATE($M$1,P$1,8-$M273)))&gt;=1,IF($D273&gt;=3,DATE($M$1,P$1,1+7*($D273-1)-WEEKDAY(DATE($M$1,P$1,8-$M273))),DATE($M$1,P$1,1+7*($D273+1)-WEEKDAY(DATE($M$1,P$1,8-$M273)))),DATE($M$1,P$1,1+7*$D273)-WEEKDAY(DATE($M$1,P$1,8-$M273))),"")</f>
        <v>45216</v>
      </c>
      <c r="Q273" s="26">
        <f>IFERROR(IF(COUNTIF('Holiday Dates'!$A:$A,DATE($M$1,Q$1,1+7*$D273)-WEEKDAY(DATE($M$1,Q$1,8-$M273)))&gt;=1,IF($D273&gt;=3,DATE($M$1,Q$1,1+7*($D273-1)-WEEKDAY(DATE($M$1,Q$1,8-$M273))),DATE($M$1,Q$1,1+7*($D273+1)-WEEKDAY(DATE($M$1,Q$1,8-$M273)))),DATE($M$1,Q$1,1+7*$D273)-WEEKDAY(DATE($M$1,Q$1,8-$M273))),"")</f>
        <v>45251</v>
      </c>
      <c r="R273" s="26">
        <f>IFERROR(IF(COUNTIF('Holiday Dates'!$A:$A,DATE($M$1,R$1,1+7*$D273)-WEEKDAY(DATE($M$1,R$1,8-$M273)))&gt;=1,IF($D273&gt;=3,DATE($M$1,R$1,1+7*($D273-1)-WEEKDAY(DATE($M$1,R$1,8-$M273))),DATE($M$1,R$1,1+7*($D273+1)-WEEKDAY(DATE($M$1,R$1,8-$M273)))),DATE($M$1,R$1,1+7*$D273)-WEEKDAY(DATE($M$1,R$1,8-$M273))),"")</f>
        <v>45279</v>
      </c>
      <c r="S273" s="28"/>
      <c r="T273" s="30">
        <f>IFERROR(IF(COUNTIF('Holiday Dates'!$A:$A,DATE($S$1,T$1,1+7*$D273)-WEEKDAY(DATE($S$1,T$1,8-$M273)))&gt;=1,IF($D273&gt;=3,DATE($S$1,T$1,1+7*($D273-1)-WEEKDAY(DATE($S$1,T$1,8-$M273))),DATE($S$1,T$1,1+7*($D273+1)-WEEKDAY(DATE($S$1,T$1,8-$M273)))),DATE($S$1,T$1,1+7*$D273)-WEEKDAY(DATE($S$1,T$1,8-$M273))),"")</f>
        <v>45307</v>
      </c>
      <c r="U273" s="30">
        <f>IFERROR(IF(COUNTIF('Holiday Dates'!$A:$A,DATE($S$1,U$1,1+7*$D273)-WEEKDAY(DATE($S$1,U$1,8-$M273)))&gt;=1,IF($D273&gt;=3,DATE($S$1,U$1,1+7*($D273-1)-WEEKDAY(DATE($S$1,U$1,8-$M273))),DATE($S$1,U$1,1+7*($D273+1)-WEEKDAY(DATE($S$1,U$1,8-$M273)))),DATE($S$1,U$1,1+7*$D273)-WEEKDAY(DATE($S$1,U$1,8-$M273))),"")</f>
        <v>45335</v>
      </c>
      <c r="V273" s="30">
        <f>IFERROR(IF(COUNTIF('Holiday Dates'!$A:$A,DATE($S$1,V$1,1+7*$D273)-WEEKDAY(DATE($S$1,V$1,8-$M273)))&gt;=1,IF($D273&gt;=3,DATE($S$1,V$1,1+7*($D273-1)-WEEKDAY(DATE($S$1,V$1,8-$M273))),DATE($S$1,V$1,1+7*($D273+1)-WEEKDAY(DATE($S$1,V$1,8-$M273)))),DATE($S$1,V$1,1+7*$D273)-WEEKDAY(DATE($S$1,V$1,8-$M273))),"")</f>
        <v>45370</v>
      </c>
      <c r="W273" s="30">
        <f>IFERROR(IF(COUNTIF('Holiday Dates'!$A:$A,DATE($S$1,W$1,1+7*$D273)-WEEKDAY(DATE($S$1,W$1,8-$M273)))&gt;=1,IF($D273&gt;=3,DATE($S$1,W$1,1+7*($D273-1)-WEEKDAY(DATE($S$1,W$1,8-$M273))),DATE($S$1,W$1,1+7*($D273+1)-WEEKDAY(DATE($S$1,W$1,8-$M273)))),DATE($S$1,W$1,1+7*$D273)-WEEKDAY(DATE($S$1,W$1,8-$M273))),"")</f>
        <v>45398</v>
      </c>
      <c r="X273" s="30">
        <f>IFERROR(IF(COUNTIF('Holiday Dates'!$A:$A,DATE($S$1,X$1,1+7*$D273)-WEEKDAY(DATE($S$1,X$1,8-$M273)))&gt;=1,IF($D273&gt;=3,DATE($S$1,X$1,1+7*($D273-1)-WEEKDAY(DATE($S$1,X$1,8-$M273))),DATE($S$1,X$1,1+7*($D273+1)-WEEKDAY(DATE($S$1,X$1,8-$M273)))),DATE($S$1,X$1,1+7*$D273)-WEEKDAY(DATE($S$1,X$1,8-$M273))),"")</f>
        <v>45433</v>
      </c>
      <c r="Y273" s="30">
        <f>IFERROR(IF(COUNTIF('Holiday Dates'!$A:$A,DATE($S$1,Y$1,1+7*$D273)-WEEKDAY(DATE($S$1,Y$1,8-$M273)))&gt;=1,IF($D273&gt;=3,DATE($S$1,Y$1,1+7*($D273-1)-WEEKDAY(DATE($S$1,Y$1,8-$M273))),DATE($S$1,Y$1,1+7*($D273+1)-WEEKDAY(DATE($S$1,Y$1,8-$M273)))),DATE($S$1,Y$1,1+7*$D273)-WEEKDAY(DATE($S$1,Y$1,8-$M273))),"")</f>
        <v>45461</v>
      </c>
      <c r="Z273" s="30">
        <f>IFERROR(IF(COUNTIF('Holiday Dates'!$A:$A,DATE($S$1,Z$1,1+7*$D273)-WEEKDAY(DATE($S$1,Z$1,8-$M273)))&gt;=1,IF($D273&gt;=3,DATE($S$1,Z$1,1+7*($D273-1)-WEEKDAY(DATE($S$1,Z$1,8-$M273))),DATE($S$1,Z$1,1+7*($D273+1)-WEEKDAY(DATE($S$1,Z$1,8-$M273)))),DATE($S$1,Z$1,1+7*$D273)-WEEKDAY(DATE($S$1,Z$1,8-$M273))),"")</f>
        <v>45489</v>
      </c>
    </row>
    <row r="274" spans="1:26" ht="15" customHeight="1" x14ac:dyDescent="0.25">
      <c r="A274" s="3">
        <v>770271</v>
      </c>
      <c r="B274" s="1" t="s">
        <v>774</v>
      </c>
      <c r="C274" s="1" t="str">
        <f>VLOOKUP($A274,[1]Sheet_One!$B:$W,7,FALSE)</f>
        <v>NORWICH</v>
      </c>
      <c r="D274" s="10">
        <f>IFERROR(VLOOKUP(A274,[2]Sheet1!$A:$AA,27,FALSE),"")</f>
        <v>2</v>
      </c>
      <c r="E274" s="1"/>
      <c r="F274" s="3" t="str">
        <f>VLOOKUP($A274,[1]Sheet_One!$B:$W,6,FALSE)</f>
        <v>80 W TOWN ST</v>
      </c>
      <c r="G274" s="3" t="str">
        <f>VLOOKUP($A274,[1]Sheet_One!$B:$W,7,FALSE)</f>
        <v>NORWICH</v>
      </c>
      <c r="H274" s="3" t="str">
        <f>VLOOKUP($A274,[1]Sheet_One!$B:$W,8,FALSE)</f>
        <v>CT</v>
      </c>
      <c r="I274" s="3" t="str">
        <f>VLOOKUP($A274,[1]Sheet_One!$B:$W,9,FALSE)</f>
        <v>06360</v>
      </c>
      <c r="J274" s="47">
        <f>IFERROR(VLOOKUP(A274,'[3]KPI Trend by Chain - 171 or 173'!$A:$E,5,FALSE),VLOOKUP(A274,'[4]KPI Trend by Chain - 171 '!$A:$E,5,FALSE))</f>
        <v>36</v>
      </c>
      <c r="K274" s="4">
        <f>IFERROR(VLOOKUP(A274,'Location Substitution table'!B:D,3,FALSE),"")</f>
        <v>261035</v>
      </c>
      <c r="L274" s="9" t="str">
        <f>IFERROR(VLOOKUP($A274,[1]Sheet_One!$B:$W,5,FALSE),"")</f>
        <v>T</v>
      </c>
      <c r="M274" s="9">
        <f>IFERROR(MATCH(L274,{"U","M","T","W","R","F","S"},0),"")</f>
        <v>3</v>
      </c>
      <c r="N274" s="26">
        <f>IFERROR(IF(COUNTIF('Holiday Dates'!$A:$A,DATE($M$1,N$1,1+7*$D274)-WEEKDAY(DATE($M$1,N$1,8-$M274)))&gt;=1,IF($D274&gt;=3,DATE($M$1,N$1,1+7*($D274-1)-WEEKDAY(DATE($M$1,N$1,8-$M274))),DATE($M$1,N$1,1+7*($D274+1)-WEEKDAY(DATE($M$1,N$1,8-$M274)))),DATE($M$1,N$1,1+7*$D274)-WEEKDAY(DATE($M$1,N$1,8-$M274))),"")</f>
        <v>45146</v>
      </c>
      <c r="O274" s="26">
        <f>IFERROR(IF(COUNTIF('Holiday Dates'!$A:$A,DATE($M$1,O$1,1+7*$D274)-WEEKDAY(DATE($M$1,O$1,8-$M274)))&gt;=1,IF($D274&gt;=3,DATE($M$1,O$1,1+7*($D274-1)-WEEKDAY(DATE($M$1,O$1,8-$M274))),DATE($M$1,O$1,1+7*($D274+1)-WEEKDAY(DATE($M$1,O$1,8-$M274)))),DATE($M$1,O$1,1+7*$D274)-WEEKDAY(DATE($M$1,O$1,8-$M274))),"")</f>
        <v>45181</v>
      </c>
      <c r="P274" s="26">
        <f>IFERROR(IF(COUNTIF('Holiday Dates'!$A:$A,DATE($M$1,P$1,1+7*$D274)-WEEKDAY(DATE($M$1,P$1,8-$M274)))&gt;=1,IF($D274&gt;=3,DATE($M$1,P$1,1+7*($D274-1)-WEEKDAY(DATE($M$1,P$1,8-$M274))),DATE($M$1,P$1,1+7*($D274+1)-WEEKDAY(DATE($M$1,P$1,8-$M274)))),DATE($M$1,P$1,1+7*$D274)-WEEKDAY(DATE($M$1,P$1,8-$M274))),"")</f>
        <v>45209</v>
      </c>
      <c r="Q274" s="26">
        <f>IFERROR(IF(COUNTIF('Holiday Dates'!$A:$A,DATE($M$1,Q$1,1+7*$D274)-WEEKDAY(DATE($M$1,Q$1,8-$M274)))&gt;=1,IF($D274&gt;=3,DATE($M$1,Q$1,1+7*($D274-1)-WEEKDAY(DATE($M$1,Q$1,8-$M274))),DATE($M$1,Q$1,1+7*($D274+1)-WEEKDAY(DATE($M$1,Q$1,8-$M274)))),DATE($M$1,Q$1,1+7*$D274)-WEEKDAY(DATE($M$1,Q$1,8-$M274))),"")</f>
        <v>45244</v>
      </c>
      <c r="R274" s="26">
        <f>IFERROR(IF(COUNTIF('Holiday Dates'!$A:$A,DATE($M$1,R$1,1+7*$D274)-WEEKDAY(DATE($M$1,R$1,8-$M274)))&gt;=1,IF($D274&gt;=3,DATE($M$1,R$1,1+7*($D274-1)-WEEKDAY(DATE($M$1,R$1,8-$M274))),DATE($M$1,R$1,1+7*($D274+1)-WEEKDAY(DATE($M$1,R$1,8-$M274)))),DATE($M$1,R$1,1+7*$D274)-WEEKDAY(DATE($M$1,R$1,8-$M274))),"")</f>
        <v>45272</v>
      </c>
      <c r="S274" s="28"/>
      <c r="T274" s="30">
        <f>IFERROR(IF(COUNTIF('Holiday Dates'!$A:$A,DATE($S$1,T$1,1+7*$D274)-WEEKDAY(DATE($S$1,T$1,8-$M274)))&gt;=1,IF($D274&gt;=3,DATE($S$1,T$1,1+7*($D274-1)-WEEKDAY(DATE($S$1,T$1,8-$M274))),DATE($S$1,T$1,1+7*($D274+1)-WEEKDAY(DATE($S$1,T$1,8-$M274)))),DATE($S$1,T$1,1+7*$D274)-WEEKDAY(DATE($S$1,T$1,8-$M274))),"")</f>
        <v>45300</v>
      </c>
      <c r="U274" s="30">
        <f>IFERROR(IF(COUNTIF('Holiday Dates'!$A:$A,DATE($S$1,U$1,1+7*$D274)-WEEKDAY(DATE($S$1,U$1,8-$M274)))&gt;=1,IF($D274&gt;=3,DATE($S$1,U$1,1+7*($D274-1)-WEEKDAY(DATE($S$1,U$1,8-$M274))),DATE($S$1,U$1,1+7*($D274+1)-WEEKDAY(DATE($S$1,U$1,8-$M274)))),DATE($S$1,U$1,1+7*$D274)-WEEKDAY(DATE($S$1,U$1,8-$M274))),"")</f>
        <v>45335</v>
      </c>
      <c r="V274" s="30">
        <f>IFERROR(IF(COUNTIF('Holiday Dates'!$A:$A,DATE($S$1,V$1,1+7*$D274)-WEEKDAY(DATE($S$1,V$1,8-$M274)))&gt;=1,IF($D274&gt;=3,DATE($S$1,V$1,1+7*($D274-1)-WEEKDAY(DATE($S$1,V$1,8-$M274))),DATE($S$1,V$1,1+7*($D274+1)-WEEKDAY(DATE($S$1,V$1,8-$M274)))),DATE($S$1,V$1,1+7*$D274)-WEEKDAY(DATE($S$1,V$1,8-$M274))),"")</f>
        <v>45363</v>
      </c>
      <c r="W274" s="30">
        <f>IFERROR(IF(COUNTIF('Holiday Dates'!$A:$A,DATE($S$1,W$1,1+7*$D274)-WEEKDAY(DATE($S$1,W$1,8-$M274)))&gt;=1,IF($D274&gt;=3,DATE($S$1,W$1,1+7*($D274-1)-WEEKDAY(DATE($S$1,W$1,8-$M274))),DATE($S$1,W$1,1+7*($D274+1)-WEEKDAY(DATE($S$1,W$1,8-$M274)))),DATE($S$1,W$1,1+7*$D274)-WEEKDAY(DATE($S$1,W$1,8-$M274))),"")</f>
        <v>45398</v>
      </c>
      <c r="X274" s="30">
        <f>IFERROR(IF(COUNTIF('Holiday Dates'!$A:$A,DATE($S$1,X$1,1+7*$D274)-WEEKDAY(DATE($S$1,X$1,8-$M274)))&gt;=1,IF($D274&gt;=3,DATE($S$1,X$1,1+7*($D274-1)-WEEKDAY(DATE($S$1,X$1,8-$M274))),DATE($S$1,X$1,1+7*($D274+1)-WEEKDAY(DATE($S$1,X$1,8-$M274)))),DATE($S$1,X$1,1+7*$D274)-WEEKDAY(DATE($S$1,X$1,8-$M274))),"")</f>
        <v>45426</v>
      </c>
      <c r="Y274" s="30">
        <f>IFERROR(IF(COUNTIF('Holiday Dates'!$A:$A,DATE($S$1,Y$1,1+7*$D274)-WEEKDAY(DATE($S$1,Y$1,8-$M274)))&gt;=1,IF($D274&gt;=3,DATE($S$1,Y$1,1+7*($D274-1)-WEEKDAY(DATE($S$1,Y$1,8-$M274))),DATE($S$1,Y$1,1+7*($D274+1)-WEEKDAY(DATE($S$1,Y$1,8-$M274)))),DATE($S$1,Y$1,1+7*$D274)-WEEKDAY(DATE($S$1,Y$1,8-$M274))),"")</f>
        <v>45454</v>
      </c>
      <c r="Z274" s="30">
        <f>IFERROR(IF(COUNTIF('Holiday Dates'!$A:$A,DATE($S$1,Z$1,1+7*$D274)-WEEKDAY(DATE($S$1,Z$1,8-$M274)))&gt;=1,IF($D274&gt;=3,DATE($S$1,Z$1,1+7*($D274-1)-WEEKDAY(DATE($S$1,Z$1,8-$M274))),DATE($S$1,Z$1,1+7*($D274+1)-WEEKDAY(DATE($S$1,Z$1,8-$M274)))),DATE($S$1,Z$1,1+7*$D274)-WEEKDAY(DATE($S$1,Z$1,8-$M274))),"")</f>
        <v>45482</v>
      </c>
    </row>
    <row r="275" spans="1:26" ht="15" customHeight="1" x14ac:dyDescent="0.25">
      <c r="A275" s="3">
        <v>770272</v>
      </c>
      <c r="B275" s="1" t="s">
        <v>775</v>
      </c>
      <c r="C275" s="1" t="str">
        <f>VLOOKUP($A275,[1]Sheet_One!$B:$W,7,FALSE)</f>
        <v>NORWICH</v>
      </c>
      <c r="D275" s="10">
        <f>IFERROR(VLOOKUP(A275,[2]Sheet1!$A:$AA,27,FALSE),"")</f>
        <v>1</v>
      </c>
      <c r="F275" s="3" t="str">
        <f>VLOOKUP($A275,[1]Sheet_One!$B:$W,6,FALSE)</f>
        <v>25 MAHAN DR</v>
      </c>
      <c r="G275" s="3" t="str">
        <f>VLOOKUP($A275,[1]Sheet_One!$B:$W,7,FALSE)</f>
        <v>NORWICH</v>
      </c>
      <c r="H275" s="3" t="str">
        <f>VLOOKUP($A275,[1]Sheet_One!$B:$W,8,FALSE)</f>
        <v>CT</v>
      </c>
      <c r="I275" s="3" t="str">
        <f>VLOOKUP($A275,[1]Sheet_One!$B:$W,9,FALSE)</f>
        <v>06360</v>
      </c>
      <c r="J275" s="47">
        <f>IFERROR(VLOOKUP(A275,'[3]KPI Trend by Chain - 171 or 173'!$A:$E,5,FALSE),VLOOKUP(A275,'[4]KPI Trend by Chain - 171 '!$A:$E,5,FALSE))</f>
        <v>39.6666666666667</v>
      </c>
      <c r="K275" s="4">
        <f>IFERROR(VLOOKUP(A275,'Location Substitution table'!B:D,3,FALSE),"")</f>
        <v>261042</v>
      </c>
      <c r="L275" s="9" t="str">
        <f>IFERROR(VLOOKUP($A275,[1]Sheet_One!$B:$W,5,FALSE),"")</f>
        <v>T</v>
      </c>
      <c r="M275" s="9">
        <f>IFERROR(MATCH(L275,{"U","M","T","W","R","F","S"},0),"")</f>
        <v>3</v>
      </c>
      <c r="N275" s="26">
        <f>IFERROR(IF(COUNTIF('Holiday Dates'!$A:$A,DATE($M$1,N$1,1+7*$D275)-WEEKDAY(DATE($M$1,N$1,8-$M275)))&gt;=1,IF($D275&gt;=3,DATE($M$1,N$1,1+7*($D275-1)-WEEKDAY(DATE($M$1,N$1,8-$M275))),DATE($M$1,N$1,1+7*($D275+1)-WEEKDAY(DATE($M$1,N$1,8-$M275)))),DATE($M$1,N$1,1+7*$D275)-WEEKDAY(DATE($M$1,N$1,8-$M275))),"")</f>
        <v>45139</v>
      </c>
      <c r="O275" s="26">
        <f>IFERROR(IF(COUNTIF('Holiday Dates'!$A:$A,DATE($M$1,O$1,1+7*$D275)-WEEKDAY(DATE($M$1,O$1,8-$M275)))&gt;=1,IF($D275&gt;=3,DATE($M$1,O$1,1+7*($D275-1)-WEEKDAY(DATE($M$1,O$1,8-$M275))),DATE($M$1,O$1,1+7*($D275+1)-WEEKDAY(DATE($M$1,O$1,8-$M275)))),DATE($M$1,O$1,1+7*$D275)-WEEKDAY(DATE($M$1,O$1,8-$M275))),"")</f>
        <v>45174</v>
      </c>
      <c r="P275" s="26">
        <f>IFERROR(IF(COUNTIF('Holiday Dates'!$A:$A,DATE($M$1,P$1,1+7*$D275)-WEEKDAY(DATE($M$1,P$1,8-$M275)))&gt;=1,IF($D275&gt;=3,DATE($M$1,P$1,1+7*($D275-1)-WEEKDAY(DATE($M$1,P$1,8-$M275))),DATE($M$1,P$1,1+7*($D275+1)-WEEKDAY(DATE($M$1,P$1,8-$M275)))),DATE($M$1,P$1,1+7*$D275)-WEEKDAY(DATE($M$1,P$1,8-$M275))),"")</f>
        <v>45202</v>
      </c>
      <c r="Q275" s="26">
        <f>IFERROR(IF(COUNTIF('Holiday Dates'!$A:$A,DATE($M$1,Q$1,1+7*$D275)-WEEKDAY(DATE($M$1,Q$1,8-$M275)))&gt;=1,IF($D275&gt;=3,DATE($M$1,Q$1,1+7*($D275-1)-WEEKDAY(DATE($M$1,Q$1,8-$M275))),DATE($M$1,Q$1,1+7*($D275+1)-WEEKDAY(DATE($M$1,Q$1,8-$M275)))),DATE($M$1,Q$1,1+7*$D275)-WEEKDAY(DATE($M$1,Q$1,8-$M275))),"")</f>
        <v>45244</v>
      </c>
      <c r="R275" s="26">
        <f>IFERROR(IF(COUNTIF('Holiday Dates'!$A:$A,DATE($M$1,R$1,1+7*$D275)-WEEKDAY(DATE($M$1,R$1,8-$M275)))&gt;=1,IF($D275&gt;=3,DATE($M$1,R$1,1+7*($D275-1)-WEEKDAY(DATE($M$1,R$1,8-$M275))),DATE($M$1,R$1,1+7*($D275+1)-WEEKDAY(DATE($M$1,R$1,8-$M275)))),DATE($M$1,R$1,1+7*$D275)-WEEKDAY(DATE($M$1,R$1,8-$M275))),"")</f>
        <v>45265</v>
      </c>
      <c r="S275" s="28"/>
      <c r="T275" s="30">
        <f>IFERROR(IF(COUNTIF('Holiday Dates'!$A:$A,DATE($S$1,T$1,1+7*$D275)-WEEKDAY(DATE($S$1,T$1,8-$M275)))&gt;=1,IF($D275&gt;=3,DATE($S$1,T$1,1+7*($D275-1)-WEEKDAY(DATE($S$1,T$1,8-$M275))),DATE($S$1,T$1,1+7*($D275+1)-WEEKDAY(DATE($S$1,T$1,8-$M275)))),DATE($S$1,T$1,1+7*$D275)-WEEKDAY(DATE($S$1,T$1,8-$M275))),"")</f>
        <v>45293</v>
      </c>
      <c r="U275" s="30">
        <f>IFERROR(IF(COUNTIF('Holiday Dates'!$A:$A,DATE($S$1,U$1,1+7*$D275)-WEEKDAY(DATE($S$1,U$1,8-$M275)))&gt;=1,IF($D275&gt;=3,DATE($S$1,U$1,1+7*($D275-1)-WEEKDAY(DATE($S$1,U$1,8-$M275))),DATE($S$1,U$1,1+7*($D275+1)-WEEKDAY(DATE($S$1,U$1,8-$M275)))),DATE($S$1,U$1,1+7*$D275)-WEEKDAY(DATE($S$1,U$1,8-$M275))),"")</f>
        <v>45328</v>
      </c>
      <c r="V275" s="30">
        <f>IFERROR(IF(COUNTIF('Holiday Dates'!$A:$A,DATE($S$1,V$1,1+7*$D275)-WEEKDAY(DATE($S$1,V$1,8-$M275)))&gt;=1,IF($D275&gt;=3,DATE($S$1,V$1,1+7*($D275-1)-WEEKDAY(DATE($S$1,V$1,8-$M275))),DATE($S$1,V$1,1+7*($D275+1)-WEEKDAY(DATE($S$1,V$1,8-$M275)))),DATE($S$1,V$1,1+7*$D275)-WEEKDAY(DATE($S$1,V$1,8-$M275))),"")</f>
        <v>45356</v>
      </c>
      <c r="W275" s="30">
        <f>IFERROR(IF(COUNTIF('Holiday Dates'!$A:$A,DATE($S$1,W$1,1+7*$D275)-WEEKDAY(DATE($S$1,W$1,8-$M275)))&gt;=1,IF($D275&gt;=3,DATE($S$1,W$1,1+7*($D275-1)-WEEKDAY(DATE($S$1,W$1,8-$M275))),DATE($S$1,W$1,1+7*($D275+1)-WEEKDAY(DATE($S$1,W$1,8-$M275)))),DATE($S$1,W$1,1+7*$D275)-WEEKDAY(DATE($S$1,W$1,8-$M275))),"")</f>
        <v>45384</v>
      </c>
      <c r="X275" s="30">
        <f>IFERROR(IF(COUNTIF('Holiday Dates'!$A:$A,DATE($S$1,X$1,1+7*$D275)-WEEKDAY(DATE($S$1,X$1,8-$M275)))&gt;=1,IF($D275&gt;=3,DATE($S$1,X$1,1+7*($D275-1)-WEEKDAY(DATE($S$1,X$1,8-$M275))),DATE($S$1,X$1,1+7*($D275+1)-WEEKDAY(DATE($S$1,X$1,8-$M275)))),DATE($S$1,X$1,1+7*$D275)-WEEKDAY(DATE($S$1,X$1,8-$M275))),"")</f>
        <v>45419</v>
      </c>
      <c r="Y275" s="30">
        <f>IFERROR(IF(COUNTIF('Holiday Dates'!$A:$A,DATE($S$1,Y$1,1+7*$D275)-WEEKDAY(DATE($S$1,Y$1,8-$M275)))&gt;=1,IF($D275&gt;=3,DATE($S$1,Y$1,1+7*($D275-1)-WEEKDAY(DATE($S$1,Y$1,8-$M275))),DATE($S$1,Y$1,1+7*($D275+1)-WEEKDAY(DATE($S$1,Y$1,8-$M275)))),DATE($S$1,Y$1,1+7*$D275)-WEEKDAY(DATE($S$1,Y$1,8-$M275))),"")</f>
        <v>45447</v>
      </c>
      <c r="Z275" s="30">
        <f>IFERROR(IF(COUNTIF('Holiday Dates'!$A:$A,DATE($S$1,Z$1,1+7*$D275)-WEEKDAY(DATE($S$1,Z$1,8-$M275)))&gt;=1,IF($D275&gt;=3,DATE($S$1,Z$1,1+7*($D275-1)-WEEKDAY(DATE($S$1,Z$1,8-$M275))),DATE($S$1,Z$1,1+7*($D275+1)-WEEKDAY(DATE($S$1,Z$1,8-$M275)))),DATE($S$1,Z$1,1+7*$D275)-WEEKDAY(DATE($S$1,Z$1,8-$M275))),"")</f>
        <v>45475</v>
      </c>
    </row>
    <row r="276" spans="1:26" ht="15" customHeight="1" x14ac:dyDescent="0.25">
      <c r="A276" s="3">
        <v>770273</v>
      </c>
      <c r="B276" s="1" t="s">
        <v>776</v>
      </c>
      <c r="C276" s="1" t="str">
        <f>VLOOKUP($A276,[1]Sheet_One!$B:$W,7,FALSE)</f>
        <v>NORWICH</v>
      </c>
      <c r="D276" s="10">
        <f>IFERROR(VLOOKUP(A276,[2]Sheet1!$A:$AA,27,FALSE),"")</f>
        <v>4</v>
      </c>
      <c r="E276" s="1"/>
      <c r="F276" s="3" t="str">
        <f>VLOOKUP($A276,[1]Sheet_One!$B:$W,6,FALSE)</f>
        <v>94 SALEM TPKE</v>
      </c>
      <c r="G276" s="3" t="str">
        <f>VLOOKUP($A276,[1]Sheet_One!$B:$W,7,FALSE)</f>
        <v>NORWICH</v>
      </c>
      <c r="H276" s="3" t="str">
        <f>VLOOKUP($A276,[1]Sheet_One!$B:$W,8,FALSE)</f>
        <v>CT</v>
      </c>
      <c r="I276" s="3" t="str">
        <f>VLOOKUP($A276,[1]Sheet_One!$B:$W,9,FALSE)</f>
        <v>06360</v>
      </c>
      <c r="J276" s="47">
        <f>IFERROR(VLOOKUP(A276,'[3]KPI Trend by Chain - 171 or 173'!$A:$E,5,FALSE),VLOOKUP(A276,'[4]KPI Trend by Chain - 171 '!$A:$E,5,FALSE))</f>
        <v>39.4</v>
      </c>
      <c r="K276" s="4">
        <f>IFERROR(VLOOKUP(A276,'Location Substitution table'!B:D,3,FALSE),"")</f>
        <v>261036</v>
      </c>
      <c r="L276" s="9" t="str">
        <f>IFERROR(VLOOKUP($A276,[1]Sheet_One!$B:$W,5,FALSE),"")</f>
        <v>T</v>
      </c>
      <c r="M276" s="9">
        <f>IFERROR(MATCH(L276,{"U","M","T","W","R","F","S"},0),"")</f>
        <v>3</v>
      </c>
      <c r="N276" s="26">
        <f>IFERROR(IF(COUNTIF('Holiday Dates'!$A:$A,DATE($M$1,N$1,1+7*$D276)-WEEKDAY(DATE($M$1,N$1,8-$M276)))&gt;=1,IF($D276&gt;=3,DATE($M$1,N$1,1+7*($D276-1)-WEEKDAY(DATE($M$1,N$1,8-$M276))),DATE($M$1,N$1,1+7*($D276+1)-WEEKDAY(DATE($M$1,N$1,8-$M276)))),DATE($M$1,N$1,1+7*$D276)-WEEKDAY(DATE($M$1,N$1,8-$M276))),"")</f>
        <v>45160</v>
      </c>
      <c r="O276" s="26">
        <f>IFERROR(IF(COUNTIF('Holiday Dates'!$A:$A,DATE($M$1,O$1,1+7*$D276)-WEEKDAY(DATE($M$1,O$1,8-$M276)))&gt;=1,IF($D276&gt;=3,DATE($M$1,O$1,1+7*($D276-1)-WEEKDAY(DATE($M$1,O$1,8-$M276))),DATE($M$1,O$1,1+7*($D276+1)-WEEKDAY(DATE($M$1,O$1,8-$M276)))),DATE($M$1,O$1,1+7*$D276)-WEEKDAY(DATE($M$1,O$1,8-$M276))),"")</f>
        <v>45195</v>
      </c>
      <c r="P276" s="26">
        <f>IFERROR(IF(COUNTIF('Holiday Dates'!$A:$A,DATE($M$1,P$1,1+7*$D276)-WEEKDAY(DATE($M$1,P$1,8-$M276)))&gt;=1,IF($D276&gt;=3,DATE($M$1,P$1,1+7*($D276-1)-WEEKDAY(DATE($M$1,P$1,8-$M276))),DATE($M$1,P$1,1+7*($D276+1)-WEEKDAY(DATE($M$1,P$1,8-$M276)))),DATE($M$1,P$1,1+7*$D276)-WEEKDAY(DATE($M$1,P$1,8-$M276))),"")</f>
        <v>45223</v>
      </c>
      <c r="Q276" s="26">
        <f>IFERROR(IF(COUNTIF('Holiday Dates'!$A:$A,DATE($M$1,Q$1,1+7*$D276)-WEEKDAY(DATE($M$1,Q$1,8-$M276)))&gt;=1,IF($D276&gt;=3,DATE($M$1,Q$1,1+7*($D276-1)-WEEKDAY(DATE($M$1,Q$1,8-$M276))),DATE($M$1,Q$1,1+7*($D276+1)-WEEKDAY(DATE($M$1,Q$1,8-$M276)))),DATE($M$1,Q$1,1+7*$D276)-WEEKDAY(DATE($M$1,Q$1,8-$M276))),"")</f>
        <v>45258</v>
      </c>
      <c r="R276" s="26">
        <f>IFERROR(IF(COUNTIF('Holiday Dates'!$A:$A,DATE($M$1,R$1,1+7*$D276)-WEEKDAY(DATE($M$1,R$1,8-$M276)))&gt;=1,IF($D276&gt;=3,DATE($M$1,R$1,1+7*($D276-1)-WEEKDAY(DATE($M$1,R$1,8-$M276))),DATE($M$1,R$1,1+7*($D276+1)-WEEKDAY(DATE($M$1,R$1,8-$M276)))),DATE($M$1,R$1,1+7*$D276)-WEEKDAY(DATE($M$1,R$1,8-$M276))),"")</f>
        <v>45279</v>
      </c>
      <c r="S276" s="28"/>
      <c r="T276" s="30">
        <f>IFERROR(IF(COUNTIF('Holiday Dates'!$A:$A,DATE($S$1,T$1,1+7*$D276)-WEEKDAY(DATE($S$1,T$1,8-$M276)))&gt;=1,IF($D276&gt;=3,DATE($S$1,T$1,1+7*($D276-1)-WEEKDAY(DATE($S$1,T$1,8-$M276))),DATE($S$1,T$1,1+7*($D276+1)-WEEKDAY(DATE($S$1,T$1,8-$M276)))),DATE($S$1,T$1,1+7*$D276)-WEEKDAY(DATE($S$1,T$1,8-$M276))),"")</f>
        <v>45314</v>
      </c>
      <c r="U276" s="30">
        <f>IFERROR(IF(COUNTIF('Holiday Dates'!$A:$A,DATE($S$1,U$1,1+7*$D276)-WEEKDAY(DATE($S$1,U$1,8-$M276)))&gt;=1,IF($D276&gt;=3,DATE($S$1,U$1,1+7*($D276-1)-WEEKDAY(DATE($S$1,U$1,8-$M276))),DATE($S$1,U$1,1+7*($D276+1)-WEEKDAY(DATE($S$1,U$1,8-$M276)))),DATE($S$1,U$1,1+7*$D276)-WEEKDAY(DATE($S$1,U$1,8-$M276))),"")</f>
        <v>45349</v>
      </c>
      <c r="V276" s="30">
        <f>IFERROR(IF(COUNTIF('Holiday Dates'!$A:$A,DATE($S$1,V$1,1+7*$D276)-WEEKDAY(DATE($S$1,V$1,8-$M276)))&gt;=1,IF($D276&gt;=3,DATE($S$1,V$1,1+7*($D276-1)-WEEKDAY(DATE($S$1,V$1,8-$M276))),DATE($S$1,V$1,1+7*($D276+1)-WEEKDAY(DATE($S$1,V$1,8-$M276)))),DATE($S$1,V$1,1+7*$D276)-WEEKDAY(DATE($S$1,V$1,8-$M276))),"")</f>
        <v>45377</v>
      </c>
      <c r="W276" s="30">
        <f>IFERROR(IF(COUNTIF('Holiday Dates'!$A:$A,DATE($S$1,W$1,1+7*$D276)-WEEKDAY(DATE($S$1,W$1,8-$M276)))&gt;=1,IF($D276&gt;=3,DATE($S$1,W$1,1+7*($D276-1)-WEEKDAY(DATE($S$1,W$1,8-$M276))),DATE($S$1,W$1,1+7*($D276+1)-WEEKDAY(DATE($S$1,W$1,8-$M276)))),DATE($S$1,W$1,1+7*$D276)-WEEKDAY(DATE($S$1,W$1,8-$M276))),"")</f>
        <v>45405</v>
      </c>
      <c r="X276" s="30">
        <f>IFERROR(IF(COUNTIF('Holiday Dates'!$A:$A,DATE($S$1,X$1,1+7*$D276)-WEEKDAY(DATE($S$1,X$1,8-$M276)))&gt;=1,IF($D276&gt;=3,DATE($S$1,X$1,1+7*($D276-1)-WEEKDAY(DATE($S$1,X$1,8-$M276))),DATE($S$1,X$1,1+7*($D276+1)-WEEKDAY(DATE($S$1,X$1,8-$M276)))),DATE($S$1,X$1,1+7*$D276)-WEEKDAY(DATE($S$1,X$1,8-$M276))),"")</f>
        <v>45440</v>
      </c>
      <c r="Y276" s="30">
        <f>IFERROR(IF(COUNTIF('Holiday Dates'!$A:$A,DATE($S$1,Y$1,1+7*$D276)-WEEKDAY(DATE($S$1,Y$1,8-$M276)))&gt;=1,IF($D276&gt;=3,DATE($S$1,Y$1,1+7*($D276-1)-WEEKDAY(DATE($S$1,Y$1,8-$M276))),DATE($S$1,Y$1,1+7*($D276+1)-WEEKDAY(DATE($S$1,Y$1,8-$M276)))),DATE($S$1,Y$1,1+7*$D276)-WEEKDAY(DATE($S$1,Y$1,8-$M276))),"")</f>
        <v>45468</v>
      </c>
      <c r="Z276" s="30">
        <f>IFERROR(IF(COUNTIF('Holiday Dates'!$A:$A,DATE($S$1,Z$1,1+7*$D276)-WEEKDAY(DATE($S$1,Z$1,8-$M276)))&gt;=1,IF($D276&gt;=3,DATE($S$1,Z$1,1+7*($D276-1)-WEEKDAY(DATE($S$1,Z$1,8-$M276))),DATE($S$1,Z$1,1+7*($D276+1)-WEEKDAY(DATE($S$1,Z$1,8-$M276)))),DATE($S$1,Z$1,1+7*$D276)-WEEKDAY(DATE($S$1,Z$1,8-$M276))),"")</f>
        <v>45496</v>
      </c>
    </row>
    <row r="277" spans="1:26" ht="15" customHeight="1" x14ac:dyDescent="0.25">
      <c r="A277" s="3">
        <v>770274</v>
      </c>
      <c r="B277" s="1" t="s">
        <v>777</v>
      </c>
      <c r="C277" s="1" t="str">
        <f>VLOOKUP($A277,[1]Sheet_One!$B:$W,7,FALSE)</f>
        <v>NORWICH</v>
      </c>
      <c r="D277" s="10">
        <f>IFERROR(VLOOKUP(A277,[2]Sheet1!$A:$AA,27,FALSE),"")</f>
        <v>3</v>
      </c>
      <c r="E277" s="1"/>
      <c r="F277" s="3" t="str">
        <f>VLOOKUP($A277,[1]Sheet_One!$B:$W,6,FALSE)</f>
        <v>20 LAWLER LN</v>
      </c>
      <c r="G277" s="3" t="str">
        <f>VLOOKUP($A277,[1]Sheet_One!$B:$W,7,FALSE)</f>
        <v>NORWICH</v>
      </c>
      <c r="H277" s="3" t="str">
        <f>VLOOKUP($A277,[1]Sheet_One!$B:$W,8,FALSE)</f>
        <v>CT</v>
      </c>
      <c r="I277" s="3" t="str">
        <f>VLOOKUP($A277,[1]Sheet_One!$B:$W,9,FALSE)</f>
        <v>06360</v>
      </c>
      <c r="J277" s="47">
        <f>IFERROR(VLOOKUP(A277,'[3]KPI Trend by Chain - 171 or 173'!$A:$E,5,FALSE),VLOOKUP(A277,'[4]KPI Trend by Chain - 171 '!$A:$E,5,FALSE))</f>
        <v>32.4</v>
      </c>
      <c r="K277" s="4">
        <f>IFERROR(VLOOKUP(A277,'Location Substitution table'!B:D,3,FALSE),"")</f>
        <v>261037</v>
      </c>
      <c r="L277" s="9" t="str">
        <f>IFERROR(VLOOKUP($A277,[1]Sheet_One!$B:$W,5,FALSE),"")</f>
        <v>T</v>
      </c>
      <c r="M277" s="9">
        <f>IFERROR(MATCH(L277,{"U","M","T","W","R","F","S"},0),"")</f>
        <v>3</v>
      </c>
      <c r="N277" s="26">
        <f>IFERROR(IF(COUNTIF('Holiday Dates'!$A:$A,DATE($M$1,N$1,1+7*$D277)-WEEKDAY(DATE($M$1,N$1,8-$M277)))&gt;=1,IF($D277&gt;=3,DATE($M$1,N$1,1+7*($D277-1)-WEEKDAY(DATE($M$1,N$1,8-$M277))),DATE($M$1,N$1,1+7*($D277+1)-WEEKDAY(DATE($M$1,N$1,8-$M277)))),DATE($M$1,N$1,1+7*$D277)-WEEKDAY(DATE($M$1,N$1,8-$M277))),"")</f>
        <v>45153</v>
      </c>
      <c r="O277" s="26">
        <f>IFERROR(IF(COUNTIF('Holiday Dates'!$A:$A,DATE($M$1,O$1,1+7*$D277)-WEEKDAY(DATE($M$1,O$1,8-$M277)))&gt;=1,IF($D277&gt;=3,DATE($M$1,O$1,1+7*($D277-1)-WEEKDAY(DATE($M$1,O$1,8-$M277))),DATE($M$1,O$1,1+7*($D277+1)-WEEKDAY(DATE($M$1,O$1,8-$M277)))),DATE($M$1,O$1,1+7*$D277)-WEEKDAY(DATE($M$1,O$1,8-$M277))),"")</f>
        <v>45188</v>
      </c>
      <c r="P277" s="26">
        <f>IFERROR(IF(COUNTIF('Holiday Dates'!$A:$A,DATE($M$1,P$1,1+7*$D277)-WEEKDAY(DATE($M$1,P$1,8-$M277)))&gt;=1,IF($D277&gt;=3,DATE($M$1,P$1,1+7*($D277-1)-WEEKDAY(DATE($M$1,P$1,8-$M277))),DATE($M$1,P$1,1+7*($D277+1)-WEEKDAY(DATE($M$1,P$1,8-$M277)))),DATE($M$1,P$1,1+7*$D277)-WEEKDAY(DATE($M$1,P$1,8-$M277))),"")</f>
        <v>45216</v>
      </c>
      <c r="Q277" s="26">
        <f>IFERROR(IF(COUNTIF('Holiday Dates'!$A:$A,DATE($M$1,Q$1,1+7*$D277)-WEEKDAY(DATE($M$1,Q$1,8-$M277)))&gt;=1,IF($D277&gt;=3,DATE($M$1,Q$1,1+7*($D277-1)-WEEKDAY(DATE($M$1,Q$1,8-$M277))),DATE($M$1,Q$1,1+7*($D277+1)-WEEKDAY(DATE($M$1,Q$1,8-$M277)))),DATE($M$1,Q$1,1+7*$D277)-WEEKDAY(DATE($M$1,Q$1,8-$M277))),"")</f>
        <v>45251</v>
      </c>
      <c r="R277" s="26">
        <f>IFERROR(IF(COUNTIF('Holiday Dates'!$A:$A,DATE($M$1,R$1,1+7*$D277)-WEEKDAY(DATE($M$1,R$1,8-$M277)))&gt;=1,IF($D277&gt;=3,DATE($M$1,R$1,1+7*($D277-1)-WEEKDAY(DATE($M$1,R$1,8-$M277))),DATE($M$1,R$1,1+7*($D277+1)-WEEKDAY(DATE($M$1,R$1,8-$M277)))),DATE($M$1,R$1,1+7*$D277)-WEEKDAY(DATE($M$1,R$1,8-$M277))),"")</f>
        <v>45279</v>
      </c>
      <c r="S277" s="28"/>
      <c r="T277" s="30">
        <f>IFERROR(IF(COUNTIF('Holiday Dates'!$A:$A,DATE($S$1,T$1,1+7*$D277)-WEEKDAY(DATE($S$1,T$1,8-$M277)))&gt;=1,IF($D277&gt;=3,DATE($S$1,T$1,1+7*($D277-1)-WEEKDAY(DATE($S$1,T$1,8-$M277))),DATE($S$1,T$1,1+7*($D277+1)-WEEKDAY(DATE($S$1,T$1,8-$M277)))),DATE($S$1,T$1,1+7*$D277)-WEEKDAY(DATE($S$1,T$1,8-$M277))),"")</f>
        <v>45307</v>
      </c>
      <c r="U277" s="30">
        <f>IFERROR(IF(COUNTIF('Holiday Dates'!$A:$A,DATE($S$1,U$1,1+7*$D277)-WEEKDAY(DATE($S$1,U$1,8-$M277)))&gt;=1,IF($D277&gt;=3,DATE($S$1,U$1,1+7*($D277-1)-WEEKDAY(DATE($S$1,U$1,8-$M277))),DATE($S$1,U$1,1+7*($D277+1)-WEEKDAY(DATE($S$1,U$1,8-$M277)))),DATE($S$1,U$1,1+7*$D277)-WEEKDAY(DATE($S$1,U$1,8-$M277))),"")</f>
        <v>45335</v>
      </c>
      <c r="V277" s="30">
        <f>IFERROR(IF(COUNTIF('Holiday Dates'!$A:$A,DATE($S$1,V$1,1+7*$D277)-WEEKDAY(DATE($S$1,V$1,8-$M277)))&gt;=1,IF($D277&gt;=3,DATE($S$1,V$1,1+7*($D277-1)-WEEKDAY(DATE($S$1,V$1,8-$M277))),DATE($S$1,V$1,1+7*($D277+1)-WEEKDAY(DATE($S$1,V$1,8-$M277)))),DATE($S$1,V$1,1+7*$D277)-WEEKDAY(DATE($S$1,V$1,8-$M277))),"")</f>
        <v>45370</v>
      </c>
      <c r="W277" s="30">
        <f>IFERROR(IF(COUNTIF('Holiday Dates'!$A:$A,DATE($S$1,W$1,1+7*$D277)-WEEKDAY(DATE($S$1,W$1,8-$M277)))&gt;=1,IF($D277&gt;=3,DATE($S$1,W$1,1+7*($D277-1)-WEEKDAY(DATE($S$1,W$1,8-$M277))),DATE($S$1,W$1,1+7*($D277+1)-WEEKDAY(DATE($S$1,W$1,8-$M277)))),DATE($S$1,W$1,1+7*$D277)-WEEKDAY(DATE($S$1,W$1,8-$M277))),"")</f>
        <v>45398</v>
      </c>
      <c r="X277" s="30">
        <f>IFERROR(IF(COUNTIF('Holiday Dates'!$A:$A,DATE($S$1,X$1,1+7*$D277)-WEEKDAY(DATE($S$1,X$1,8-$M277)))&gt;=1,IF($D277&gt;=3,DATE($S$1,X$1,1+7*($D277-1)-WEEKDAY(DATE($S$1,X$1,8-$M277))),DATE($S$1,X$1,1+7*($D277+1)-WEEKDAY(DATE($S$1,X$1,8-$M277)))),DATE($S$1,X$1,1+7*$D277)-WEEKDAY(DATE($S$1,X$1,8-$M277))),"")</f>
        <v>45433</v>
      </c>
      <c r="Y277" s="30">
        <f>IFERROR(IF(COUNTIF('Holiday Dates'!$A:$A,DATE($S$1,Y$1,1+7*$D277)-WEEKDAY(DATE($S$1,Y$1,8-$M277)))&gt;=1,IF($D277&gt;=3,DATE($S$1,Y$1,1+7*($D277-1)-WEEKDAY(DATE($S$1,Y$1,8-$M277))),DATE($S$1,Y$1,1+7*($D277+1)-WEEKDAY(DATE($S$1,Y$1,8-$M277)))),DATE($S$1,Y$1,1+7*$D277)-WEEKDAY(DATE($S$1,Y$1,8-$M277))),"")</f>
        <v>45461</v>
      </c>
      <c r="Z277" s="30">
        <f>IFERROR(IF(COUNTIF('Holiday Dates'!$A:$A,DATE($S$1,Z$1,1+7*$D277)-WEEKDAY(DATE($S$1,Z$1,8-$M277)))&gt;=1,IF($D277&gt;=3,DATE($S$1,Z$1,1+7*($D277-1)-WEEKDAY(DATE($S$1,Z$1,8-$M277))),DATE($S$1,Z$1,1+7*($D277+1)-WEEKDAY(DATE($S$1,Z$1,8-$M277)))),DATE($S$1,Z$1,1+7*$D277)-WEEKDAY(DATE($S$1,Z$1,8-$M277))),"")</f>
        <v>45489</v>
      </c>
    </row>
    <row r="278" spans="1:26" ht="15" customHeight="1" x14ac:dyDescent="0.25">
      <c r="A278" s="3">
        <v>770275</v>
      </c>
      <c r="B278" s="1" t="s">
        <v>1182</v>
      </c>
      <c r="C278" s="1" t="str">
        <f>VLOOKUP($A278,[1]Sheet_One!$B:$W,7,FALSE)</f>
        <v>NORWICH</v>
      </c>
      <c r="D278" s="10">
        <f>IFERROR(VLOOKUP(A278,[2]Sheet1!$A:$AA,27,FALSE),"")</f>
        <v>2</v>
      </c>
      <c r="F278" s="3" t="str">
        <f>VLOOKUP($A278,[1]Sheet_One!$B:$W,6,FALSE)</f>
        <v>108 CRESCENT ST</v>
      </c>
      <c r="G278" s="3" t="str">
        <f>VLOOKUP($A278,[1]Sheet_One!$B:$W,7,FALSE)</f>
        <v>NORWICH</v>
      </c>
      <c r="H278" s="3" t="str">
        <f>VLOOKUP($A278,[1]Sheet_One!$B:$W,8,FALSE)</f>
        <v>CT</v>
      </c>
      <c r="I278" s="3" t="str">
        <f>VLOOKUP($A278,[1]Sheet_One!$B:$W,9,FALSE)</f>
        <v>06360</v>
      </c>
      <c r="J278" s="47">
        <f>IFERROR(VLOOKUP(A278,'[3]KPI Trend by Chain - 171 or 173'!$A:$E,5,FALSE),VLOOKUP(A278,'[4]KPI Trend by Chain - 171 '!$A:$E,5,FALSE))</f>
        <v>73.4166666666667</v>
      </c>
      <c r="K278" s="4" t="str">
        <f>IFERROR(VLOOKUP(A278,'Location Substitution table'!B:D,3,FALSE),"")</f>
        <v/>
      </c>
      <c r="L278" s="9" t="str">
        <f>IFERROR(VLOOKUP($A278,[1]Sheet_One!$B:$W,5,FALSE),"")</f>
        <v>T</v>
      </c>
      <c r="M278" s="9">
        <f>IFERROR(MATCH(L278,{"U","M","T","W","R","F","S"},0),"")</f>
        <v>3</v>
      </c>
      <c r="N278" s="26">
        <f>IFERROR(IF(COUNTIF('Holiday Dates'!$A:$A,DATE($M$1,N$1,1+7*$D278)-WEEKDAY(DATE($M$1,N$1,8-$M278)))&gt;=1,IF($D278&gt;=3,DATE($M$1,N$1,1+7*($D278-1)-WEEKDAY(DATE($M$1,N$1,8-$M278))),DATE($M$1,N$1,1+7*($D278+1)-WEEKDAY(DATE($M$1,N$1,8-$M278)))),DATE($M$1,N$1,1+7*$D278)-WEEKDAY(DATE($M$1,N$1,8-$M278))),"")</f>
        <v>45146</v>
      </c>
      <c r="O278" s="26">
        <f>IFERROR(IF(COUNTIF('Holiday Dates'!$A:$A,DATE($M$1,O$1,1+7*$D278)-WEEKDAY(DATE($M$1,O$1,8-$M278)))&gt;=1,IF($D278&gt;=3,DATE($M$1,O$1,1+7*($D278-1)-WEEKDAY(DATE($M$1,O$1,8-$M278))),DATE($M$1,O$1,1+7*($D278+1)-WEEKDAY(DATE($M$1,O$1,8-$M278)))),DATE($M$1,O$1,1+7*$D278)-WEEKDAY(DATE($M$1,O$1,8-$M278))),"")</f>
        <v>45181</v>
      </c>
      <c r="P278" s="26">
        <f>IFERROR(IF(COUNTIF('Holiday Dates'!$A:$A,DATE($M$1,P$1,1+7*$D278)-WEEKDAY(DATE($M$1,P$1,8-$M278)))&gt;=1,IF($D278&gt;=3,DATE($M$1,P$1,1+7*($D278-1)-WEEKDAY(DATE($M$1,P$1,8-$M278))),DATE($M$1,P$1,1+7*($D278+1)-WEEKDAY(DATE($M$1,P$1,8-$M278)))),DATE($M$1,P$1,1+7*$D278)-WEEKDAY(DATE($M$1,P$1,8-$M278))),"")</f>
        <v>45209</v>
      </c>
      <c r="Q278" s="26">
        <f>IFERROR(IF(COUNTIF('Holiday Dates'!$A:$A,DATE($M$1,Q$1,1+7*$D278)-WEEKDAY(DATE($M$1,Q$1,8-$M278)))&gt;=1,IF($D278&gt;=3,DATE($M$1,Q$1,1+7*($D278-1)-WEEKDAY(DATE($M$1,Q$1,8-$M278))),DATE($M$1,Q$1,1+7*($D278+1)-WEEKDAY(DATE($M$1,Q$1,8-$M278)))),DATE($M$1,Q$1,1+7*$D278)-WEEKDAY(DATE($M$1,Q$1,8-$M278))),"")</f>
        <v>45244</v>
      </c>
      <c r="R278" s="26">
        <f>IFERROR(IF(COUNTIF('Holiday Dates'!$A:$A,DATE($M$1,R$1,1+7*$D278)-WEEKDAY(DATE($M$1,R$1,8-$M278)))&gt;=1,IF($D278&gt;=3,DATE($M$1,R$1,1+7*($D278-1)-WEEKDAY(DATE($M$1,R$1,8-$M278))),DATE($M$1,R$1,1+7*($D278+1)-WEEKDAY(DATE($M$1,R$1,8-$M278)))),DATE($M$1,R$1,1+7*$D278)-WEEKDAY(DATE($M$1,R$1,8-$M278))),"")</f>
        <v>45272</v>
      </c>
      <c r="S278" s="28"/>
      <c r="T278" s="30">
        <f>IFERROR(IF(COUNTIF('Holiday Dates'!$A:$A,DATE($S$1,T$1,1+7*$D278)-WEEKDAY(DATE($S$1,T$1,8-$M278)))&gt;=1,IF($D278&gt;=3,DATE($S$1,T$1,1+7*($D278-1)-WEEKDAY(DATE($S$1,T$1,8-$M278))),DATE($S$1,T$1,1+7*($D278+1)-WEEKDAY(DATE($S$1,T$1,8-$M278)))),DATE($S$1,T$1,1+7*$D278)-WEEKDAY(DATE($S$1,T$1,8-$M278))),"")</f>
        <v>45300</v>
      </c>
      <c r="U278" s="30">
        <f>IFERROR(IF(COUNTIF('Holiday Dates'!$A:$A,DATE($S$1,U$1,1+7*$D278)-WEEKDAY(DATE($S$1,U$1,8-$M278)))&gt;=1,IF($D278&gt;=3,DATE($S$1,U$1,1+7*($D278-1)-WEEKDAY(DATE($S$1,U$1,8-$M278))),DATE($S$1,U$1,1+7*($D278+1)-WEEKDAY(DATE($S$1,U$1,8-$M278)))),DATE($S$1,U$1,1+7*$D278)-WEEKDAY(DATE($S$1,U$1,8-$M278))),"")</f>
        <v>45335</v>
      </c>
      <c r="V278" s="30">
        <f>IFERROR(IF(COUNTIF('Holiday Dates'!$A:$A,DATE($S$1,V$1,1+7*$D278)-WEEKDAY(DATE($S$1,V$1,8-$M278)))&gt;=1,IF($D278&gt;=3,DATE($S$1,V$1,1+7*($D278-1)-WEEKDAY(DATE($S$1,V$1,8-$M278))),DATE($S$1,V$1,1+7*($D278+1)-WEEKDAY(DATE($S$1,V$1,8-$M278)))),DATE($S$1,V$1,1+7*$D278)-WEEKDAY(DATE($S$1,V$1,8-$M278))),"")</f>
        <v>45363</v>
      </c>
      <c r="W278" s="30">
        <f>IFERROR(IF(COUNTIF('Holiday Dates'!$A:$A,DATE($S$1,W$1,1+7*$D278)-WEEKDAY(DATE($S$1,W$1,8-$M278)))&gt;=1,IF($D278&gt;=3,DATE($S$1,W$1,1+7*($D278-1)-WEEKDAY(DATE($S$1,W$1,8-$M278))),DATE($S$1,W$1,1+7*($D278+1)-WEEKDAY(DATE($S$1,W$1,8-$M278)))),DATE($S$1,W$1,1+7*$D278)-WEEKDAY(DATE($S$1,W$1,8-$M278))),"")</f>
        <v>45398</v>
      </c>
      <c r="X278" s="30">
        <f>IFERROR(IF(COUNTIF('Holiday Dates'!$A:$A,DATE($S$1,X$1,1+7*$D278)-WEEKDAY(DATE($S$1,X$1,8-$M278)))&gt;=1,IF($D278&gt;=3,DATE($S$1,X$1,1+7*($D278-1)-WEEKDAY(DATE($S$1,X$1,8-$M278))),DATE($S$1,X$1,1+7*($D278+1)-WEEKDAY(DATE($S$1,X$1,8-$M278)))),DATE($S$1,X$1,1+7*$D278)-WEEKDAY(DATE($S$1,X$1,8-$M278))),"")</f>
        <v>45426</v>
      </c>
      <c r="Y278" s="30">
        <f>IFERROR(IF(COUNTIF('Holiday Dates'!$A:$A,DATE($S$1,Y$1,1+7*$D278)-WEEKDAY(DATE($S$1,Y$1,8-$M278)))&gt;=1,IF($D278&gt;=3,DATE($S$1,Y$1,1+7*($D278-1)-WEEKDAY(DATE($S$1,Y$1,8-$M278))),DATE($S$1,Y$1,1+7*($D278+1)-WEEKDAY(DATE($S$1,Y$1,8-$M278)))),DATE($S$1,Y$1,1+7*$D278)-WEEKDAY(DATE($S$1,Y$1,8-$M278))),"")</f>
        <v>45454</v>
      </c>
      <c r="Z278" s="30">
        <f>IFERROR(IF(COUNTIF('Holiday Dates'!$A:$A,DATE($S$1,Z$1,1+7*$D278)-WEEKDAY(DATE($S$1,Z$1,8-$M278)))&gt;=1,IF($D278&gt;=3,DATE($S$1,Z$1,1+7*($D278-1)-WEEKDAY(DATE($S$1,Z$1,8-$M278))),DATE($S$1,Z$1,1+7*($D278+1)-WEEKDAY(DATE($S$1,Z$1,8-$M278)))),DATE($S$1,Z$1,1+7*$D278)-WEEKDAY(DATE($S$1,Z$1,8-$M278))),"")</f>
        <v>45482</v>
      </c>
    </row>
    <row r="279" spans="1:26" ht="15" customHeight="1" x14ac:dyDescent="0.25">
      <c r="A279" s="3">
        <v>770276</v>
      </c>
      <c r="B279" s="1" t="s">
        <v>1258</v>
      </c>
      <c r="C279" s="1" t="str">
        <f>VLOOKUP($A279,[1]Sheet_One!$B:$W,7,FALSE)</f>
        <v>NORWICH</v>
      </c>
      <c r="D279" s="10">
        <f>IFERROR(VLOOKUP(A279,[2]Sheet1!$A:$AA,27,FALSE),"")</f>
        <v>1</v>
      </c>
      <c r="E279" s="1"/>
      <c r="F279" s="3" t="str">
        <f>VLOOKUP($A279,[1]Sheet_One!$B:$W,6,FALSE)</f>
        <v>7 MAHAN DR</v>
      </c>
      <c r="G279" s="3" t="str">
        <f>VLOOKUP($A279,[1]Sheet_One!$B:$W,7,FALSE)</f>
        <v>NORWICH</v>
      </c>
      <c r="H279" s="3" t="str">
        <f>VLOOKUP($A279,[1]Sheet_One!$B:$W,8,FALSE)</f>
        <v>CT</v>
      </c>
      <c r="I279" s="3" t="str">
        <f>VLOOKUP($A279,[1]Sheet_One!$B:$W,9,FALSE)</f>
        <v>06360</v>
      </c>
      <c r="J279" s="47">
        <f>IFERROR(VLOOKUP(A279,'[3]KPI Trend by Chain - 171 or 173'!$A:$E,5,FALSE),VLOOKUP(A279,'[4]KPI Trend by Chain - 171 '!$A:$E,5,FALSE))</f>
        <v>24.5</v>
      </c>
      <c r="K279" s="4">
        <f>IFERROR(VLOOKUP(A279,'Location Substitution table'!B:D,3,FALSE),"")</f>
        <v>780013</v>
      </c>
      <c r="L279" s="9" t="str">
        <f>IFERROR(VLOOKUP($A279,[1]Sheet_One!$B:$W,5,FALSE),"")</f>
        <v>T</v>
      </c>
      <c r="M279" s="9">
        <f>IFERROR(MATCH(L279,{"U","M","T","W","R","F","S"},0),"")</f>
        <v>3</v>
      </c>
      <c r="N279" s="26">
        <f>IFERROR(IF(COUNTIF('Holiday Dates'!$A:$A,DATE($M$1,N$1,1+7*$D279)-WEEKDAY(DATE($M$1,N$1,8-$M279)))&gt;=1,IF($D279&gt;=3,DATE($M$1,N$1,1+7*($D279-1)-WEEKDAY(DATE($M$1,N$1,8-$M279))),DATE($M$1,N$1,1+7*($D279+1)-WEEKDAY(DATE($M$1,N$1,8-$M279)))),DATE($M$1,N$1,1+7*$D279)-WEEKDAY(DATE($M$1,N$1,8-$M279))),"")</f>
        <v>45139</v>
      </c>
      <c r="O279" s="26">
        <f>IFERROR(IF(COUNTIF('Holiday Dates'!$A:$A,DATE($M$1,O$1,1+7*$D279)-WEEKDAY(DATE($M$1,O$1,8-$M279)))&gt;=1,IF($D279&gt;=3,DATE($M$1,O$1,1+7*($D279-1)-WEEKDAY(DATE($M$1,O$1,8-$M279))),DATE($M$1,O$1,1+7*($D279+1)-WEEKDAY(DATE($M$1,O$1,8-$M279)))),DATE($M$1,O$1,1+7*$D279)-WEEKDAY(DATE($M$1,O$1,8-$M279))),"")</f>
        <v>45174</v>
      </c>
      <c r="P279" s="26">
        <f>IFERROR(IF(COUNTIF('Holiday Dates'!$A:$A,DATE($M$1,P$1,1+7*$D279)-WEEKDAY(DATE($M$1,P$1,8-$M279)))&gt;=1,IF($D279&gt;=3,DATE($M$1,P$1,1+7*($D279-1)-WEEKDAY(DATE($M$1,P$1,8-$M279))),DATE($M$1,P$1,1+7*($D279+1)-WEEKDAY(DATE($M$1,P$1,8-$M279)))),DATE($M$1,P$1,1+7*$D279)-WEEKDAY(DATE($M$1,P$1,8-$M279))),"")</f>
        <v>45202</v>
      </c>
      <c r="Q279" s="26">
        <f>IFERROR(IF(COUNTIF('Holiday Dates'!$A:$A,DATE($M$1,Q$1,1+7*$D279)-WEEKDAY(DATE($M$1,Q$1,8-$M279)))&gt;=1,IF($D279&gt;=3,DATE($M$1,Q$1,1+7*($D279-1)-WEEKDAY(DATE($M$1,Q$1,8-$M279))),DATE($M$1,Q$1,1+7*($D279+1)-WEEKDAY(DATE($M$1,Q$1,8-$M279)))),DATE($M$1,Q$1,1+7*$D279)-WEEKDAY(DATE($M$1,Q$1,8-$M279))),"")</f>
        <v>45244</v>
      </c>
      <c r="R279" s="26">
        <f>IFERROR(IF(COUNTIF('Holiday Dates'!$A:$A,DATE($M$1,R$1,1+7*$D279)-WEEKDAY(DATE($M$1,R$1,8-$M279)))&gt;=1,IF($D279&gt;=3,DATE($M$1,R$1,1+7*($D279-1)-WEEKDAY(DATE($M$1,R$1,8-$M279))),DATE($M$1,R$1,1+7*($D279+1)-WEEKDAY(DATE($M$1,R$1,8-$M279)))),DATE($M$1,R$1,1+7*$D279)-WEEKDAY(DATE($M$1,R$1,8-$M279))),"")</f>
        <v>45265</v>
      </c>
      <c r="S279" s="28"/>
      <c r="T279" s="30">
        <f>IFERROR(IF(COUNTIF('Holiday Dates'!$A:$A,DATE($S$1,T$1,1+7*$D279)-WEEKDAY(DATE($S$1,T$1,8-$M279)))&gt;=1,IF($D279&gt;=3,DATE($S$1,T$1,1+7*($D279-1)-WEEKDAY(DATE($S$1,T$1,8-$M279))),DATE($S$1,T$1,1+7*($D279+1)-WEEKDAY(DATE($S$1,T$1,8-$M279)))),DATE($S$1,T$1,1+7*$D279)-WEEKDAY(DATE($S$1,T$1,8-$M279))),"")</f>
        <v>45293</v>
      </c>
      <c r="U279" s="30">
        <f>IFERROR(IF(COUNTIF('Holiday Dates'!$A:$A,DATE($S$1,U$1,1+7*$D279)-WEEKDAY(DATE($S$1,U$1,8-$M279)))&gt;=1,IF($D279&gt;=3,DATE($S$1,U$1,1+7*($D279-1)-WEEKDAY(DATE($S$1,U$1,8-$M279))),DATE($S$1,U$1,1+7*($D279+1)-WEEKDAY(DATE($S$1,U$1,8-$M279)))),DATE($S$1,U$1,1+7*$D279)-WEEKDAY(DATE($S$1,U$1,8-$M279))),"")</f>
        <v>45328</v>
      </c>
      <c r="V279" s="30">
        <f>IFERROR(IF(COUNTIF('Holiday Dates'!$A:$A,DATE($S$1,V$1,1+7*$D279)-WEEKDAY(DATE($S$1,V$1,8-$M279)))&gt;=1,IF($D279&gt;=3,DATE($S$1,V$1,1+7*($D279-1)-WEEKDAY(DATE($S$1,V$1,8-$M279))),DATE($S$1,V$1,1+7*($D279+1)-WEEKDAY(DATE($S$1,V$1,8-$M279)))),DATE($S$1,V$1,1+7*$D279)-WEEKDAY(DATE($S$1,V$1,8-$M279))),"")</f>
        <v>45356</v>
      </c>
      <c r="W279" s="30">
        <f>IFERROR(IF(COUNTIF('Holiday Dates'!$A:$A,DATE($S$1,W$1,1+7*$D279)-WEEKDAY(DATE($S$1,W$1,8-$M279)))&gt;=1,IF($D279&gt;=3,DATE($S$1,W$1,1+7*($D279-1)-WEEKDAY(DATE($S$1,W$1,8-$M279))),DATE($S$1,W$1,1+7*($D279+1)-WEEKDAY(DATE($S$1,W$1,8-$M279)))),DATE($S$1,W$1,1+7*$D279)-WEEKDAY(DATE($S$1,W$1,8-$M279))),"")</f>
        <v>45384</v>
      </c>
      <c r="X279" s="30">
        <f>IFERROR(IF(COUNTIF('Holiday Dates'!$A:$A,DATE($S$1,X$1,1+7*$D279)-WEEKDAY(DATE($S$1,X$1,8-$M279)))&gt;=1,IF($D279&gt;=3,DATE($S$1,X$1,1+7*($D279-1)-WEEKDAY(DATE($S$1,X$1,8-$M279))),DATE($S$1,X$1,1+7*($D279+1)-WEEKDAY(DATE($S$1,X$1,8-$M279)))),DATE($S$1,X$1,1+7*$D279)-WEEKDAY(DATE($S$1,X$1,8-$M279))),"")</f>
        <v>45419</v>
      </c>
      <c r="Y279" s="30">
        <f>IFERROR(IF(COUNTIF('Holiday Dates'!$A:$A,DATE($S$1,Y$1,1+7*$D279)-WEEKDAY(DATE($S$1,Y$1,8-$M279)))&gt;=1,IF($D279&gt;=3,DATE($S$1,Y$1,1+7*($D279-1)-WEEKDAY(DATE($S$1,Y$1,8-$M279))),DATE($S$1,Y$1,1+7*($D279+1)-WEEKDAY(DATE($S$1,Y$1,8-$M279)))),DATE($S$1,Y$1,1+7*$D279)-WEEKDAY(DATE($S$1,Y$1,8-$M279))),"")</f>
        <v>45447</v>
      </c>
      <c r="Z279" s="30">
        <f>IFERROR(IF(COUNTIF('Holiday Dates'!$A:$A,DATE($S$1,Z$1,1+7*$D279)-WEEKDAY(DATE($S$1,Z$1,8-$M279)))&gt;=1,IF($D279&gt;=3,DATE($S$1,Z$1,1+7*($D279-1)-WEEKDAY(DATE($S$1,Z$1,8-$M279))),DATE($S$1,Z$1,1+7*($D279+1)-WEEKDAY(DATE($S$1,Z$1,8-$M279)))),DATE($S$1,Z$1,1+7*$D279)-WEEKDAY(DATE($S$1,Z$1,8-$M279))),"")</f>
        <v>45475</v>
      </c>
    </row>
    <row r="280" spans="1:26" ht="15" customHeight="1" x14ac:dyDescent="0.2">
      <c r="A280" s="3">
        <v>770277</v>
      </c>
      <c r="B280" s="3" t="s">
        <v>780</v>
      </c>
      <c r="C280" s="3" t="str">
        <f>VLOOKUP($A280,[1]Sheet_One!$B:$W,7,FALSE)</f>
        <v>NORWICH</v>
      </c>
      <c r="D280" s="4">
        <f>IFERROR(VLOOKUP(A280,[2]Sheet1!$A:$AA,27,FALSE),"")</f>
        <v>4</v>
      </c>
      <c r="F280" s="3" t="str">
        <f>VLOOKUP($A280,[1]Sheet_One!$B:$W,6,FALSE)</f>
        <v>386 NEW LONDON TPKE</v>
      </c>
      <c r="G280" s="3" t="str">
        <f>VLOOKUP($A280,[1]Sheet_One!$B:$W,7,FALSE)</f>
        <v>NORWICH</v>
      </c>
      <c r="H280" s="3" t="str">
        <f>VLOOKUP($A280,[1]Sheet_One!$B:$W,8,FALSE)</f>
        <v>CT</v>
      </c>
      <c r="I280" s="3" t="str">
        <f>VLOOKUP($A280,[1]Sheet_One!$B:$W,9,FALSE)</f>
        <v>06360</v>
      </c>
      <c r="J280" s="47">
        <f>IFERROR(VLOOKUP(A280,'[3]KPI Trend by Chain - 171 or 173'!$A:$E,5,FALSE),VLOOKUP(A280,'[4]KPI Trend by Chain - 171 '!$A:$E,5,FALSE))</f>
        <v>41.75</v>
      </c>
      <c r="K280" s="4">
        <f>IFERROR(VLOOKUP(A280,'Location Substitution table'!B:D,3,FALSE),"")</f>
        <v>261038</v>
      </c>
      <c r="L280" s="9" t="str">
        <f>IFERROR(VLOOKUP($A280,[1]Sheet_One!$B:$W,5,FALSE),"")</f>
        <v>T</v>
      </c>
      <c r="M280" s="9">
        <f>IFERROR(MATCH(L280,{"U","M","T","W","R","F","S"},0),"")</f>
        <v>3</v>
      </c>
      <c r="N280" s="26">
        <f>IFERROR(IF(COUNTIF('Holiday Dates'!$A:$A,DATE($M$1,N$1,1+7*$D280)-WEEKDAY(DATE($M$1,N$1,8-$M280)))&gt;=1,IF($D280&gt;=3,DATE($M$1,N$1,1+7*($D280-1)-WEEKDAY(DATE($M$1,N$1,8-$M280))),DATE($M$1,N$1,1+7*($D280+1)-WEEKDAY(DATE($M$1,N$1,8-$M280)))),DATE($M$1,N$1,1+7*$D280)-WEEKDAY(DATE($M$1,N$1,8-$M280))),"")</f>
        <v>45160</v>
      </c>
      <c r="O280" s="26">
        <f>IFERROR(IF(COUNTIF('Holiday Dates'!$A:$A,DATE($M$1,O$1,1+7*$D280)-WEEKDAY(DATE($M$1,O$1,8-$M280)))&gt;=1,IF($D280&gt;=3,DATE($M$1,O$1,1+7*($D280-1)-WEEKDAY(DATE($M$1,O$1,8-$M280))),DATE($M$1,O$1,1+7*($D280+1)-WEEKDAY(DATE($M$1,O$1,8-$M280)))),DATE($M$1,O$1,1+7*$D280)-WEEKDAY(DATE($M$1,O$1,8-$M280))),"")</f>
        <v>45195</v>
      </c>
      <c r="P280" s="26">
        <f>IFERROR(IF(COUNTIF('Holiday Dates'!$A:$A,DATE($M$1,P$1,1+7*$D280)-WEEKDAY(DATE($M$1,P$1,8-$M280)))&gt;=1,IF($D280&gt;=3,DATE($M$1,P$1,1+7*($D280-1)-WEEKDAY(DATE($M$1,P$1,8-$M280))),DATE($M$1,P$1,1+7*($D280+1)-WEEKDAY(DATE($M$1,P$1,8-$M280)))),DATE($M$1,P$1,1+7*$D280)-WEEKDAY(DATE($M$1,P$1,8-$M280))),"")</f>
        <v>45223</v>
      </c>
      <c r="Q280" s="26">
        <f>IFERROR(IF(COUNTIF('Holiday Dates'!$A:$A,DATE($M$1,Q$1,1+7*$D280)-WEEKDAY(DATE($M$1,Q$1,8-$M280)))&gt;=1,IF($D280&gt;=3,DATE($M$1,Q$1,1+7*($D280-1)-WEEKDAY(DATE($M$1,Q$1,8-$M280))),DATE($M$1,Q$1,1+7*($D280+1)-WEEKDAY(DATE($M$1,Q$1,8-$M280)))),DATE($M$1,Q$1,1+7*$D280)-WEEKDAY(DATE($M$1,Q$1,8-$M280))),"")</f>
        <v>45258</v>
      </c>
      <c r="R280" s="26">
        <f>IFERROR(IF(COUNTIF('Holiday Dates'!$A:$A,DATE($M$1,R$1,1+7*$D280)-WEEKDAY(DATE($M$1,R$1,8-$M280)))&gt;=1,IF($D280&gt;=3,DATE($M$1,R$1,1+7*($D280-1)-WEEKDAY(DATE($M$1,R$1,8-$M280))),DATE($M$1,R$1,1+7*($D280+1)-WEEKDAY(DATE($M$1,R$1,8-$M280)))),DATE($M$1,R$1,1+7*$D280)-WEEKDAY(DATE($M$1,R$1,8-$M280))),"")</f>
        <v>45279</v>
      </c>
      <c r="S280" s="28"/>
      <c r="T280" s="30">
        <f>IFERROR(IF(COUNTIF('Holiday Dates'!$A:$A,DATE($S$1,T$1,1+7*$D280)-WEEKDAY(DATE($S$1,T$1,8-$M280)))&gt;=1,IF($D280&gt;=3,DATE($S$1,T$1,1+7*($D280-1)-WEEKDAY(DATE($S$1,T$1,8-$M280))),DATE($S$1,T$1,1+7*($D280+1)-WEEKDAY(DATE($S$1,T$1,8-$M280)))),DATE($S$1,T$1,1+7*$D280)-WEEKDAY(DATE($S$1,T$1,8-$M280))),"")</f>
        <v>45314</v>
      </c>
      <c r="U280" s="30">
        <f>IFERROR(IF(COUNTIF('Holiday Dates'!$A:$A,DATE($S$1,U$1,1+7*$D280)-WEEKDAY(DATE($S$1,U$1,8-$M280)))&gt;=1,IF($D280&gt;=3,DATE($S$1,U$1,1+7*($D280-1)-WEEKDAY(DATE($S$1,U$1,8-$M280))),DATE($S$1,U$1,1+7*($D280+1)-WEEKDAY(DATE($S$1,U$1,8-$M280)))),DATE($S$1,U$1,1+7*$D280)-WEEKDAY(DATE($S$1,U$1,8-$M280))),"")</f>
        <v>45349</v>
      </c>
      <c r="V280" s="30">
        <f>IFERROR(IF(COUNTIF('Holiday Dates'!$A:$A,DATE($S$1,V$1,1+7*$D280)-WEEKDAY(DATE($S$1,V$1,8-$M280)))&gt;=1,IF($D280&gt;=3,DATE($S$1,V$1,1+7*($D280-1)-WEEKDAY(DATE($S$1,V$1,8-$M280))),DATE($S$1,V$1,1+7*($D280+1)-WEEKDAY(DATE($S$1,V$1,8-$M280)))),DATE($S$1,V$1,1+7*$D280)-WEEKDAY(DATE($S$1,V$1,8-$M280))),"")</f>
        <v>45377</v>
      </c>
      <c r="W280" s="30">
        <f>IFERROR(IF(COUNTIF('Holiday Dates'!$A:$A,DATE($S$1,W$1,1+7*$D280)-WEEKDAY(DATE($S$1,W$1,8-$M280)))&gt;=1,IF($D280&gt;=3,DATE($S$1,W$1,1+7*($D280-1)-WEEKDAY(DATE($S$1,W$1,8-$M280))),DATE($S$1,W$1,1+7*($D280+1)-WEEKDAY(DATE($S$1,W$1,8-$M280)))),DATE($S$1,W$1,1+7*$D280)-WEEKDAY(DATE($S$1,W$1,8-$M280))),"")</f>
        <v>45405</v>
      </c>
      <c r="X280" s="30">
        <f>IFERROR(IF(COUNTIF('Holiday Dates'!$A:$A,DATE($S$1,X$1,1+7*$D280)-WEEKDAY(DATE($S$1,X$1,8-$M280)))&gt;=1,IF($D280&gt;=3,DATE($S$1,X$1,1+7*($D280-1)-WEEKDAY(DATE($S$1,X$1,8-$M280))),DATE($S$1,X$1,1+7*($D280+1)-WEEKDAY(DATE($S$1,X$1,8-$M280)))),DATE($S$1,X$1,1+7*$D280)-WEEKDAY(DATE($S$1,X$1,8-$M280))),"")</f>
        <v>45440</v>
      </c>
      <c r="Y280" s="30">
        <f>IFERROR(IF(COUNTIF('Holiday Dates'!$A:$A,DATE($S$1,Y$1,1+7*$D280)-WEEKDAY(DATE($S$1,Y$1,8-$M280)))&gt;=1,IF($D280&gt;=3,DATE($S$1,Y$1,1+7*($D280-1)-WEEKDAY(DATE($S$1,Y$1,8-$M280))),DATE($S$1,Y$1,1+7*($D280+1)-WEEKDAY(DATE($S$1,Y$1,8-$M280)))),DATE($S$1,Y$1,1+7*$D280)-WEEKDAY(DATE($S$1,Y$1,8-$M280))),"")</f>
        <v>45468</v>
      </c>
      <c r="Z280" s="30">
        <f>IFERROR(IF(COUNTIF('Holiday Dates'!$A:$A,DATE($S$1,Z$1,1+7*$D280)-WEEKDAY(DATE($S$1,Z$1,8-$M280)))&gt;=1,IF($D280&gt;=3,DATE($S$1,Z$1,1+7*($D280-1)-WEEKDAY(DATE($S$1,Z$1,8-$M280))),DATE($S$1,Z$1,1+7*($D280+1)-WEEKDAY(DATE($S$1,Z$1,8-$M280)))),DATE($S$1,Z$1,1+7*$D280)-WEEKDAY(DATE($S$1,Z$1,8-$M280))),"")</f>
        <v>45496</v>
      </c>
    </row>
    <row r="281" spans="1:26" ht="15" customHeight="1" x14ac:dyDescent="0.2">
      <c r="A281" s="3">
        <v>770278</v>
      </c>
      <c r="B281" s="3" t="s">
        <v>1538</v>
      </c>
      <c r="C281" s="3" t="str">
        <f>VLOOKUP($A281,[1]Sheet_One!$B:$W,7,FALSE)</f>
        <v>NORWICH</v>
      </c>
      <c r="D281" s="4">
        <f>IFERROR(VLOOKUP(A281,[2]Sheet1!$A:$AA,27,FALSE),"")</f>
        <v>3</v>
      </c>
      <c r="F281" s="3" t="str">
        <f>VLOOKUP($A281,[1]Sheet_One!$B:$W,6,FALSE)</f>
        <v>15 TEACHERS DR</v>
      </c>
      <c r="G281" s="3" t="str">
        <f>VLOOKUP($A281,[1]Sheet_One!$B:$W,7,FALSE)</f>
        <v>NORWICH</v>
      </c>
      <c r="H281" s="3" t="str">
        <f>VLOOKUP($A281,[1]Sheet_One!$B:$W,8,FALSE)</f>
        <v>CT</v>
      </c>
      <c r="I281" s="3" t="str">
        <f>VLOOKUP($A281,[1]Sheet_One!$B:$W,9,FALSE)</f>
        <v>06360</v>
      </c>
      <c r="J281" s="47">
        <f>IFERROR(VLOOKUP(A281,'[3]KPI Trend by Chain - 171 or 173'!$A:$E,5,FALSE),VLOOKUP(A281,'[4]KPI Trend by Chain - 171 '!$A:$E,5,FALSE))</f>
        <v>32.25</v>
      </c>
      <c r="K281" s="4">
        <f>IFERROR(VLOOKUP(A281,'Location Substitution table'!B:D,3,FALSE),"")</f>
        <v>261043</v>
      </c>
      <c r="L281" s="9" t="str">
        <f>IFERROR(VLOOKUP($A281,[1]Sheet_One!$B:$W,5,FALSE),"")</f>
        <v>T</v>
      </c>
      <c r="M281" s="9">
        <f>IFERROR(MATCH(L281,{"U","M","T","W","R","F","S"},0),"")</f>
        <v>3</v>
      </c>
      <c r="N281" s="26">
        <f>IFERROR(IF(COUNTIF('Holiday Dates'!$A:$A,DATE($M$1,N$1,1+7*$D281)-WEEKDAY(DATE($M$1,N$1,8-$M281)))&gt;=1,IF($D281&gt;=3,DATE($M$1,N$1,1+7*($D281-1)-WEEKDAY(DATE($M$1,N$1,8-$M281))),DATE($M$1,N$1,1+7*($D281+1)-WEEKDAY(DATE($M$1,N$1,8-$M281)))),DATE($M$1,N$1,1+7*$D281)-WEEKDAY(DATE($M$1,N$1,8-$M281))),"")</f>
        <v>45153</v>
      </c>
      <c r="O281" s="26">
        <f>IFERROR(IF(COUNTIF('Holiday Dates'!$A:$A,DATE($M$1,O$1,1+7*$D281)-WEEKDAY(DATE($M$1,O$1,8-$M281)))&gt;=1,IF($D281&gt;=3,DATE($M$1,O$1,1+7*($D281-1)-WEEKDAY(DATE($M$1,O$1,8-$M281))),DATE($M$1,O$1,1+7*($D281+1)-WEEKDAY(DATE($M$1,O$1,8-$M281)))),DATE($M$1,O$1,1+7*$D281)-WEEKDAY(DATE($M$1,O$1,8-$M281))),"")</f>
        <v>45188</v>
      </c>
      <c r="P281" s="26">
        <f>IFERROR(IF(COUNTIF('Holiday Dates'!$A:$A,DATE($M$1,P$1,1+7*$D281)-WEEKDAY(DATE($M$1,P$1,8-$M281)))&gt;=1,IF($D281&gt;=3,DATE($M$1,P$1,1+7*($D281-1)-WEEKDAY(DATE($M$1,P$1,8-$M281))),DATE($M$1,P$1,1+7*($D281+1)-WEEKDAY(DATE($M$1,P$1,8-$M281)))),DATE($M$1,P$1,1+7*$D281)-WEEKDAY(DATE($M$1,P$1,8-$M281))),"")</f>
        <v>45216</v>
      </c>
      <c r="Q281" s="26">
        <f>IFERROR(IF(COUNTIF('Holiday Dates'!$A:$A,DATE($M$1,Q$1,1+7*$D281)-WEEKDAY(DATE($M$1,Q$1,8-$M281)))&gt;=1,IF($D281&gt;=3,DATE($M$1,Q$1,1+7*($D281-1)-WEEKDAY(DATE($M$1,Q$1,8-$M281))),DATE($M$1,Q$1,1+7*($D281+1)-WEEKDAY(DATE($M$1,Q$1,8-$M281)))),DATE($M$1,Q$1,1+7*$D281)-WEEKDAY(DATE($M$1,Q$1,8-$M281))),"")</f>
        <v>45251</v>
      </c>
      <c r="R281" s="26">
        <f>IFERROR(IF(COUNTIF('Holiday Dates'!$A:$A,DATE($M$1,R$1,1+7*$D281)-WEEKDAY(DATE($M$1,R$1,8-$M281)))&gt;=1,IF($D281&gt;=3,DATE($M$1,R$1,1+7*($D281-1)-WEEKDAY(DATE($M$1,R$1,8-$M281))),DATE($M$1,R$1,1+7*($D281+1)-WEEKDAY(DATE($M$1,R$1,8-$M281)))),DATE($M$1,R$1,1+7*$D281)-WEEKDAY(DATE($M$1,R$1,8-$M281))),"")</f>
        <v>45279</v>
      </c>
      <c r="S281" s="28"/>
      <c r="T281" s="30">
        <f>IFERROR(IF(COUNTIF('Holiday Dates'!$A:$A,DATE($S$1,T$1,1+7*$D281)-WEEKDAY(DATE($S$1,T$1,8-$M281)))&gt;=1,IF($D281&gt;=3,DATE($S$1,T$1,1+7*($D281-1)-WEEKDAY(DATE($S$1,T$1,8-$M281))),DATE($S$1,T$1,1+7*($D281+1)-WEEKDAY(DATE($S$1,T$1,8-$M281)))),DATE($S$1,T$1,1+7*$D281)-WEEKDAY(DATE($S$1,T$1,8-$M281))),"")</f>
        <v>45307</v>
      </c>
      <c r="U281" s="30">
        <f>IFERROR(IF(COUNTIF('Holiday Dates'!$A:$A,DATE($S$1,U$1,1+7*$D281)-WEEKDAY(DATE($S$1,U$1,8-$M281)))&gt;=1,IF($D281&gt;=3,DATE($S$1,U$1,1+7*($D281-1)-WEEKDAY(DATE($S$1,U$1,8-$M281))),DATE($S$1,U$1,1+7*($D281+1)-WEEKDAY(DATE($S$1,U$1,8-$M281)))),DATE($S$1,U$1,1+7*$D281)-WEEKDAY(DATE($S$1,U$1,8-$M281))),"")</f>
        <v>45335</v>
      </c>
      <c r="V281" s="30">
        <f>IFERROR(IF(COUNTIF('Holiday Dates'!$A:$A,DATE($S$1,V$1,1+7*$D281)-WEEKDAY(DATE($S$1,V$1,8-$M281)))&gt;=1,IF($D281&gt;=3,DATE($S$1,V$1,1+7*($D281-1)-WEEKDAY(DATE($S$1,V$1,8-$M281))),DATE($S$1,V$1,1+7*($D281+1)-WEEKDAY(DATE($S$1,V$1,8-$M281)))),DATE($S$1,V$1,1+7*$D281)-WEEKDAY(DATE($S$1,V$1,8-$M281))),"")</f>
        <v>45370</v>
      </c>
      <c r="W281" s="30">
        <f>IFERROR(IF(COUNTIF('Holiday Dates'!$A:$A,DATE($S$1,W$1,1+7*$D281)-WEEKDAY(DATE($S$1,W$1,8-$M281)))&gt;=1,IF($D281&gt;=3,DATE($S$1,W$1,1+7*($D281-1)-WEEKDAY(DATE($S$1,W$1,8-$M281))),DATE($S$1,W$1,1+7*($D281+1)-WEEKDAY(DATE($S$1,W$1,8-$M281)))),DATE($S$1,W$1,1+7*$D281)-WEEKDAY(DATE($S$1,W$1,8-$M281))),"")</f>
        <v>45398</v>
      </c>
      <c r="X281" s="30">
        <f>IFERROR(IF(COUNTIF('Holiday Dates'!$A:$A,DATE($S$1,X$1,1+7*$D281)-WEEKDAY(DATE($S$1,X$1,8-$M281)))&gt;=1,IF($D281&gt;=3,DATE($S$1,X$1,1+7*($D281-1)-WEEKDAY(DATE($S$1,X$1,8-$M281))),DATE($S$1,X$1,1+7*($D281+1)-WEEKDAY(DATE($S$1,X$1,8-$M281)))),DATE($S$1,X$1,1+7*$D281)-WEEKDAY(DATE($S$1,X$1,8-$M281))),"")</f>
        <v>45433</v>
      </c>
      <c r="Y281" s="30">
        <f>IFERROR(IF(COUNTIF('Holiday Dates'!$A:$A,DATE($S$1,Y$1,1+7*$D281)-WEEKDAY(DATE($S$1,Y$1,8-$M281)))&gt;=1,IF($D281&gt;=3,DATE($S$1,Y$1,1+7*($D281-1)-WEEKDAY(DATE($S$1,Y$1,8-$M281))),DATE($S$1,Y$1,1+7*($D281+1)-WEEKDAY(DATE($S$1,Y$1,8-$M281)))),DATE($S$1,Y$1,1+7*$D281)-WEEKDAY(DATE($S$1,Y$1,8-$M281))),"")</f>
        <v>45461</v>
      </c>
      <c r="Z281" s="30">
        <f>IFERROR(IF(COUNTIF('Holiday Dates'!$A:$A,DATE($S$1,Z$1,1+7*$D281)-WEEKDAY(DATE($S$1,Z$1,8-$M281)))&gt;=1,IF($D281&gt;=3,DATE($S$1,Z$1,1+7*($D281-1)-WEEKDAY(DATE($S$1,Z$1,8-$M281))),DATE($S$1,Z$1,1+7*($D281+1)-WEEKDAY(DATE($S$1,Z$1,8-$M281)))),DATE($S$1,Z$1,1+7*$D281)-WEEKDAY(DATE($S$1,Z$1,8-$M281))),"")</f>
        <v>45489</v>
      </c>
    </row>
    <row r="282" spans="1:26" ht="15" customHeight="1" x14ac:dyDescent="0.25">
      <c r="A282" s="3">
        <v>770279</v>
      </c>
      <c r="B282" s="1" t="s">
        <v>782</v>
      </c>
      <c r="C282" s="1" t="str">
        <f>VLOOKUP($A282,[1]Sheet_One!$B:$W,7,FALSE)</f>
        <v>NORWICH</v>
      </c>
      <c r="D282" s="10">
        <f>IFERROR(VLOOKUP(A282,[2]Sheet1!$A:$AA,27,FALSE),"")</f>
        <v>2</v>
      </c>
      <c r="F282" s="3" t="str">
        <f>VLOOKUP($A282,[1]Sheet_One!$B:$W,6,FALSE)</f>
        <v>280 ELIZABETH STREET EXT</v>
      </c>
      <c r="G282" s="3" t="str">
        <f>VLOOKUP($A282,[1]Sheet_One!$B:$W,7,FALSE)</f>
        <v>NORWICH</v>
      </c>
      <c r="H282" s="3" t="str">
        <f>VLOOKUP($A282,[1]Sheet_One!$B:$W,8,FALSE)</f>
        <v>CT</v>
      </c>
      <c r="I282" s="3" t="str">
        <f>VLOOKUP($A282,[1]Sheet_One!$B:$W,9,FALSE)</f>
        <v>06360</v>
      </c>
      <c r="J282" s="47">
        <f>IFERROR(VLOOKUP(A282,'[3]KPI Trend by Chain - 171 or 173'!$A:$E,5,FALSE),VLOOKUP(A282,'[4]KPI Trend by Chain - 171 '!$A:$E,5,FALSE))</f>
        <v>109.71428571428601</v>
      </c>
      <c r="K282" s="4">
        <f>IFERROR(VLOOKUP(A282,'Location Substitution table'!B:D,3,FALSE),"")</f>
        <v>261039</v>
      </c>
      <c r="L282" s="9" t="str">
        <f>IFERROR(VLOOKUP($A282,[1]Sheet_One!$B:$W,5,FALSE),"")</f>
        <v>T</v>
      </c>
      <c r="M282" s="9">
        <f>IFERROR(MATCH(L282,{"U","M","T","W","R","F","S"},0),"")</f>
        <v>3</v>
      </c>
      <c r="N282" s="26">
        <f>IFERROR(IF(COUNTIF('Holiday Dates'!$A:$A,DATE($M$1,N$1,1+7*$D282)-WEEKDAY(DATE($M$1,N$1,8-$M282)))&gt;=1,IF($D282&gt;=3,DATE($M$1,N$1,1+7*($D282-1)-WEEKDAY(DATE($M$1,N$1,8-$M282))),DATE($M$1,N$1,1+7*($D282+1)-WEEKDAY(DATE($M$1,N$1,8-$M282)))),DATE($M$1,N$1,1+7*$D282)-WEEKDAY(DATE($M$1,N$1,8-$M282))),"")</f>
        <v>45146</v>
      </c>
      <c r="O282" s="26">
        <f>IFERROR(IF(COUNTIF('Holiday Dates'!$A:$A,DATE($M$1,O$1,1+7*$D282)-WEEKDAY(DATE($M$1,O$1,8-$M282)))&gt;=1,IF($D282&gt;=3,DATE($M$1,O$1,1+7*($D282-1)-WEEKDAY(DATE($M$1,O$1,8-$M282))),DATE($M$1,O$1,1+7*($D282+1)-WEEKDAY(DATE($M$1,O$1,8-$M282)))),DATE($M$1,O$1,1+7*$D282)-WEEKDAY(DATE($M$1,O$1,8-$M282))),"")</f>
        <v>45181</v>
      </c>
      <c r="P282" s="26">
        <f>IFERROR(IF(COUNTIF('Holiday Dates'!$A:$A,DATE($M$1,P$1,1+7*$D282)-WEEKDAY(DATE($M$1,P$1,8-$M282)))&gt;=1,IF($D282&gt;=3,DATE($M$1,P$1,1+7*($D282-1)-WEEKDAY(DATE($M$1,P$1,8-$M282))),DATE($M$1,P$1,1+7*($D282+1)-WEEKDAY(DATE($M$1,P$1,8-$M282)))),DATE($M$1,P$1,1+7*$D282)-WEEKDAY(DATE($M$1,P$1,8-$M282))),"")</f>
        <v>45209</v>
      </c>
      <c r="Q282" s="26">
        <f>IFERROR(IF(COUNTIF('Holiday Dates'!$A:$A,DATE($M$1,Q$1,1+7*$D282)-WEEKDAY(DATE($M$1,Q$1,8-$M282)))&gt;=1,IF($D282&gt;=3,DATE($M$1,Q$1,1+7*($D282-1)-WEEKDAY(DATE($M$1,Q$1,8-$M282))),DATE($M$1,Q$1,1+7*($D282+1)-WEEKDAY(DATE($M$1,Q$1,8-$M282)))),DATE($M$1,Q$1,1+7*$D282)-WEEKDAY(DATE($M$1,Q$1,8-$M282))),"")</f>
        <v>45244</v>
      </c>
      <c r="R282" s="26">
        <f>IFERROR(IF(COUNTIF('Holiday Dates'!$A:$A,DATE($M$1,R$1,1+7*$D282)-WEEKDAY(DATE($M$1,R$1,8-$M282)))&gt;=1,IF($D282&gt;=3,DATE($M$1,R$1,1+7*($D282-1)-WEEKDAY(DATE($M$1,R$1,8-$M282))),DATE($M$1,R$1,1+7*($D282+1)-WEEKDAY(DATE($M$1,R$1,8-$M282)))),DATE($M$1,R$1,1+7*$D282)-WEEKDAY(DATE($M$1,R$1,8-$M282))),"")</f>
        <v>45272</v>
      </c>
      <c r="S282" s="28"/>
      <c r="T282" s="30">
        <f>IFERROR(IF(COUNTIF('Holiday Dates'!$A:$A,DATE($S$1,T$1,1+7*$D282)-WEEKDAY(DATE($S$1,T$1,8-$M282)))&gt;=1,IF($D282&gt;=3,DATE($S$1,T$1,1+7*($D282-1)-WEEKDAY(DATE($S$1,T$1,8-$M282))),DATE($S$1,T$1,1+7*($D282+1)-WEEKDAY(DATE($S$1,T$1,8-$M282)))),DATE($S$1,T$1,1+7*$D282)-WEEKDAY(DATE($S$1,T$1,8-$M282))),"")</f>
        <v>45300</v>
      </c>
      <c r="U282" s="30">
        <f>IFERROR(IF(COUNTIF('Holiday Dates'!$A:$A,DATE($S$1,U$1,1+7*$D282)-WEEKDAY(DATE($S$1,U$1,8-$M282)))&gt;=1,IF($D282&gt;=3,DATE($S$1,U$1,1+7*($D282-1)-WEEKDAY(DATE($S$1,U$1,8-$M282))),DATE($S$1,U$1,1+7*($D282+1)-WEEKDAY(DATE($S$1,U$1,8-$M282)))),DATE($S$1,U$1,1+7*$D282)-WEEKDAY(DATE($S$1,U$1,8-$M282))),"")</f>
        <v>45335</v>
      </c>
      <c r="V282" s="30">
        <f>IFERROR(IF(COUNTIF('Holiday Dates'!$A:$A,DATE($S$1,V$1,1+7*$D282)-WEEKDAY(DATE($S$1,V$1,8-$M282)))&gt;=1,IF($D282&gt;=3,DATE($S$1,V$1,1+7*($D282-1)-WEEKDAY(DATE($S$1,V$1,8-$M282))),DATE($S$1,V$1,1+7*($D282+1)-WEEKDAY(DATE($S$1,V$1,8-$M282)))),DATE($S$1,V$1,1+7*$D282)-WEEKDAY(DATE($S$1,V$1,8-$M282))),"")</f>
        <v>45363</v>
      </c>
      <c r="W282" s="30">
        <f>IFERROR(IF(COUNTIF('Holiday Dates'!$A:$A,DATE($S$1,W$1,1+7*$D282)-WEEKDAY(DATE($S$1,W$1,8-$M282)))&gt;=1,IF($D282&gt;=3,DATE($S$1,W$1,1+7*($D282-1)-WEEKDAY(DATE($S$1,W$1,8-$M282))),DATE($S$1,W$1,1+7*($D282+1)-WEEKDAY(DATE($S$1,W$1,8-$M282)))),DATE($S$1,W$1,1+7*$D282)-WEEKDAY(DATE($S$1,W$1,8-$M282))),"")</f>
        <v>45398</v>
      </c>
      <c r="X282" s="30">
        <f>IFERROR(IF(COUNTIF('Holiday Dates'!$A:$A,DATE($S$1,X$1,1+7*$D282)-WEEKDAY(DATE($S$1,X$1,8-$M282)))&gt;=1,IF($D282&gt;=3,DATE($S$1,X$1,1+7*($D282-1)-WEEKDAY(DATE($S$1,X$1,8-$M282))),DATE($S$1,X$1,1+7*($D282+1)-WEEKDAY(DATE($S$1,X$1,8-$M282)))),DATE($S$1,X$1,1+7*$D282)-WEEKDAY(DATE($S$1,X$1,8-$M282))),"")</f>
        <v>45426</v>
      </c>
      <c r="Y282" s="30">
        <f>IFERROR(IF(COUNTIF('Holiday Dates'!$A:$A,DATE($S$1,Y$1,1+7*$D282)-WEEKDAY(DATE($S$1,Y$1,8-$M282)))&gt;=1,IF($D282&gt;=3,DATE($S$1,Y$1,1+7*($D282-1)-WEEKDAY(DATE($S$1,Y$1,8-$M282))),DATE($S$1,Y$1,1+7*($D282+1)-WEEKDAY(DATE($S$1,Y$1,8-$M282)))),DATE($S$1,Y$1,1+7*$D282)-WEEKDAY(DATE($S$1,Y$1,8-$M282))),"")</f>
        <v>45454</v>
      </c>
      <c r="Z282" s="30">
        <f>IFERROR(IF(COUNTIF('Holiday Dates'!$A:$A,DATE($S$1,Z$1,1+7*$D282)-WEEKDAY(DATE($S$1,Z$1,8-$M282)))&gt;=1,IF($D282&gt;=3,DATE($S$1,Z$1,1+7*($D282-1)-WEEKDAY(DATE($S$1,Z$1,8-$M282))),DATE($S$1,Z$1,1+7*($D282+1)-WEEKDAY(DATE($S$1,Z$1,8-$M282)))),DATE($S$1,Z$1,1+7*$D282)-WEEKDAY(DATE($S$1,Z$1,8-$M282))),"")</f>
        <v>45482</v>
      </c>
    </row>
    <row r="283" spans="1:26" ht="15" customHeight="1" x14ac:dyDescent="0.25">
      <c r="A283" s="3">
        <v>770280</v>
      </c>
      <c r="B283" s="1" t="s">
        <v>1259</v>
      </c>
      <c r="C283" s="1" t="str">
        <f>VLOOKUP($A283,[1]Sheet_One!$B:$W,7,FALSE)</f>
        <v>NORWICH</v>
      </c>
      <c r="D283" s="10">
        <f>IFERROR(VLOOKUP(A283,[2]Sheet1!$A:$AA,27,FALSE),"")</f>
        <v>1</v>
      </c>
      <c r="E283" s="1"/>
      <c r="F283" s="3" t="str">
        <f>VLOOKUP($A283,[1]Sheet_One!$B:$W,6,FALSE)</f>
        <v>80 CROUCH AVE</v>
      </c>
      <c r="G283" s="3" t="str">
        <f>VLOOKUP($A283,[1]Sheet_One!$B:$W,7,FALSE)</f>
        <v>NORWICH</v>
      </c>
      <c r="H283" s="3" t="str">
        <f>VLOOKUP($A283,[1]Sheet_One!$B:$W,8,FALSE)</f>
        <v>CT</v>
      </c>
      <c r="I283" s="3" t="str">
        <f>VLOOKUP($A283,[1]Sheet_One!$B:$W,9,FALSE)</f>
        <v>06360</v>
      </c>
      <c r="J283" s="47">
        <f>IFERROR(VLOOKUP(A283,'[3]KPI Trend by Chain - 171 or 173'!$A:$E,5,FALSE),VLOOKUP(A283,'[4]KPI Trend by Chain - 171 '!$A:$E,5,FALSE))</f>
        <v>26.5</v>
      </c>
      <c r="K283" s="4">
        <f>IFERROR(VLOOKUP(A283,'Location Substitution table'!B:D,3,FALSE),"")</f>
        <v>261040</v>
      </c>
      <c r="L283" s="9" t="str">
        <f>IFERROR(VLOOKUP($A283,[1]Sheet_One!$B:$W,5,FALSE),"")</f>
        <v>T</v>
      </c>
      <c r="M283" s="9">
        <f>IFERROR(MATCH(L283,{"U","M","T","W","R","F","S"},0),"")</f>
        <v>3</v>
      </c>
      <c r="N283" s="26">
        <f>IFERROR(IF(COUNTIF('Holiday Dates'!$A:$A,DATE($M$1,N$1,1+7*$D283)-WEEKDAY(DATE($M$1,N$1,8-$M283)))&gt;=1,IF($D283&gt;=3,DATE($M$1,N$1,1+7*($D283-1)-WEEKDAY(DATE($M$1,N$1,8-$M283))),DATE($M$1,N$1,1+7*($D283+1)-WEEKDAY(DATE($M$1,N$1,8-$M283)))),DATE($M$1,N$1,1+7*$D283)-WEEKDAY(DATE($M$1,N$1,8-$M283))),"")</f>
        <v>45139</v>
      </c>
      <c r="O283" s="26">
        <f>IFERROR(IF(COUNTIF('Holiday Dates'!$A:$A,DATE($M$1,O$1,1+7*$D283)-WEEKDAY(DATE($M$1,O$1,8-$M283)))&gt;=1,IF($D283&gt;=3,DATE($M$1,O$1,1+7*($D283-1)-WEEKDAY(DATE($M$1,O$1,8-$M283))),DATE($M$1,O$1,1+7*($D283+1)-WEEKDAY(DATE($M$1,O$1,8-$M283)))),DATE($M$1,O$1,1+7*$D283)-WEEKDAY(DATE($M$1,O$1,8-$M283))),"")</f>
        <v>45174</v>
      </c>
      <c r="P283" s="26">
        <f>IFERROR(IF(COUNTIF('Holiday Dates'!$A:$A,DATE($M$1,P$1,1+7*$D283)-WEEKDAY(DATE($M$1,P$1,8-$M283)))&gt;=1,IF($D283&gt;=3,DATE($M$1,P$1,1+7*($D283-1)-WEEKDAY(DATE($M$1,P$1,8-$M283))),DATE($M$1,P$1,1+7*($D283+1)-WEEKDAY(DATE($M$1,P$1,8-$M283)))),DATE($M$1,P$1,1+7*$D283)-WEEKDAY(DATE($M$1,P$1,8-$M283))),"")</f>
        <v>45202</v>
      </c>
      <c r="Q283" s="26">
        <f>IFERROR(IF(COUNTIF('Holiday Dates'!$A:$A,DATE($M$1,Q$1,1+7*$D283)-WEEKDAY(DATE($M$1,Q$1,8-$M283)))&gt;=1,IF($D283&gt;=3,DATE($M$1,Q$1,1+7*($D283-1)-WEEKDAY(DATE($M$1,Q$1,8-$M283))),DATE($M$1,Q$1,1+7*($D283+1)-WEEKDAY(DATE($M$1,Q$1,8-$M283)))),DATE($M$1,Q$1,1+7*$D283)-WEEKDAY(DATE($M$1,Q$1,8-$M283))),"")</f>
        <v>45244</v>
      </c>
      <c r="R283" s="26">
        <f>IFERROR(IF(COUNTIF('Holiday Dates'!$A:$A,DATE($M$1,R$1,1+7*$D283)-WEEKDAY(DATE($M$1,R$1,8-$M283)))&gt;=1,IF($D283&gt;=3,DATE($M$1,R$1,1+7*($D283-1)-WEEKDAY(DATE($M$1,R$1,8-$M283))),DATE($M$1,R$1,1+7*($D283+1)-WEEKDAY(DATE($M$1,R$1,8-$M283)))),DATE($M$1,R$1,1+7*$D283)-WEEKDAY(DATE($M$1,R$1,8-$M283))),"")</f>
        <v>45265</v>
      </c>
      <c r="S283" s="28"/>
      <c r="T283" s="30">
        <f>IFERROR(IF(COUNTIF('Holiday Dates'!$A:$A,DATE($S$1,T$1,1+7*$D283)-WEEKDAY(DATE($S$1,T$1,8-$M283)))&gt;=1,IF($D283&gt;=3,DATE($S$1,T$1,1+7*($D283-1)-WEEKDAY(DATE($S$1,T$1,8-$M283))),DATE($S$1,T$1,1+7*($D283+1)-WEEKDAY(DATE($S$1,T$1,8-$M283)))),DATE($S$1,T$1,1+7*$D283)-WEEKDAY(DATE($S$1,T$1,8-$M283))),"")</f>
        <v>45293</v>
      </c>
      <c r="U283" s="30">
        <f>IFERROR(IF(COUNTIF('Holiday Dates'!$A:$A,DATE($S$1,U$1,1+7*$D283)-WEEKDAY(DATE($S$1,U$1,8-$M283)))&gt;=1,IF($D283&gt;=3,DATE($S$1,U$1,1+7*($D283-1)-WEEKDAY(DATE($S$1,U$1,8-$M283))),DATE($S$1,U$1,1+7*($D283+1)-WEEKDAY(DATE($S$1,U$1,8-$M283)))),DATE($S$1,U$1,1+7*$D283)-WEEKDAY(DATE($S$1,U$1,8-$M283))),"")</f>
        <v>45328</v>
      </c>
      <c r="V283" s="30">
        <f>IFERROR(IF(COUNTIF('Holiday Dates'!$A:$A,DATE($S$1,V$1,1+7*$D283)-WEEKDAY(DATE($S$1,V$1,8-$M283)))&gt;=1,IF($D283&gt;=3,DATE($S$1,V$1,1+7*($D283-1)-WEEKDAY(DATE($S$1,V$1,8-$M283))),DATE($S$1,V$1,1+7*($D283+1)-WEEKDAY(DATE($S$1,V$1,8-$M283)))),DATE($S$1,V$1,1+7*$D283)-WEEKDAY(DATE($S$1,V$1,8-$M283))),"")</f>
        <v>45356</v>
      </c>
      <c r="W283" s="30">
        <f>IFERROR(IF(COUNTIF('Holiday Dates'!$A:$A,DATE($S$1,W$1,1+7*$D283)-WEEKDAY(DATE($S$1,W$1,8-$M283)))&gt;=1,IF($D283&gt;=3,DATE($S$1,W$1,1+7*($D283-1)-WEEKDAY(DATE($S$1,W$1,8-$M283))),DATE($S$1,W$1,1+7*($D283+1)-WEEKDAY(DATE($S$1,W$1,8-$M283)))),DATE($S$1,W$1,1+7*$D283)-WEEKDAY(DATE($S$1,W$1,8-$M283))),"")</f>
        <v>45384</v>
      </c>
      <c r="X283" s="30">
        <f>IFERROR(IF(COUNTIF('Holiday Dates'!$A:$A,DATE($S$1,X$1,1+7*$D283)-WEEKDAY(DATE($S$1,X$1,8-$M283)))&gt;=1,IF($D283&gt;=3,DATE($S$1,X$1,1+7*($D283-1)-WEEKDAY(DATE($S$1,X$1,8-$M283))),DATE($S$1,X$1,1+7*($D283+1)-WEEKDAY(DATE($S$1,X$1,8-$M283)))),DATE($S$1,X$1,1+7*$D283)-WEEKDAY(DATE($S$1,X$1,8-$M283))),"")</f>
        <v>45419</v>
      </c>
      <c r="Y283" s="30">
        <f>IFERROR(IF(COUNTIF('Holiday Dates'!$A:$A,DATE($S$1,Y$1,1+7*$D283)-WEEKDAY(DATE($S$1,Y$1,8-$M283)))&gt;=1,IF($D283&gt;=3,DATE($S$1,Y$1,1+7*($D283-1)-WEEKDAY(DATE($S$1,Y$1,8-$M283))),DATE($S$1,Y$1,1+7*($D283+1)-WEEKDAY(DATE($S$1,Y$1,8-$M283)))),DATE($S$1,Y$1,1+7*$D283)-WEEKDAY(DATE($S$1,Y$1,8-$M283))),"")</f>
        <v>45447</v>
      </c>
      <c r="Z283" s="30">
        <f>IFERROR(IF(COUNTIF('Holiday Dates'!$A:$A,DATE($S$1,Z$1,1+7*$D283)-WEEKDAY(DATE($S$1,Z$1,8-$M283)))&gt;=1,IF($D283&gt;=3,DATE($S$1,Z$1,1+7*($D283-1)-WEEKDAY(DATE($S$1,Z$1,8-$M283))),DATE($S$1,Z$1,1+7*($D283+1)-WEEKDAY(DATE($S$1,Z$1,8-$M283)))),DATE($S$1,Z$1,1+7*$D283)-WEEKDAY(DATE($S$1,Z$1,8-$M283))),"")</f>
        <v>45475</v>
      </c>
    </row>
    <row r="284" spans="1:26" ht="15" customHeight="1" x14ac:dyDescent="0.25">
      <c r="A284" s="3">
        <v>770281</v>
      </c>
      <c r="B284" s="1" t="s">
        <v>784</v>
      </c>
      <c r="C284" s="1" t="str">
        <f>VLOOKUP($A284,[1]Sheet_One!$B:$W,7,FALSE)</f>
        <v>NORWICH</v>
      </c>
      <c r="D284" s="10">
        <f>IFERROR(VLOOKUP(A284,[2]Sheet1!$A:$AA,27,FALSE),"")</f>
        <v>4</v>
      </c>
      <c r="E284" s="1"/>
      <c r="F284" s="3" t="str">
        <f>VLOOKUP($A284,[1]Sheet_One!$B:$W,6,FALSE)</f>
        <v>155 PROVIDENCE ST</v>
      </c>
      <c r="G284" s="3" t="str">
        <f>VLOOKUP($A284,[1]Sheet_One!$B:$W,7,FALSE)</f>
        <v>NORWICH</v>
      </c>
      <c r="H284" s="3" t="str">
        <f>VLOOKUP($A284,[1]Sheet_One!$B:$W,8,FALSE)</f>
        <v>CT</v>
      </c>
      <c r="I284" s="3" t="str">
        <f>VLOOKUP($A284,[1]Sheet_One!$B:$W,9,FALSE)</f>
        <v>06360</v>
      </c>
      <c r="J284" s="47">
        <f>IFERROR(VLOOKUP(A284,'[3]KPI Trend by Chain - 171 or 173'!$A:$E,5,FALSE),VLOOKUP(A284,'[4]KPI Trend by Chain - 171 '!$A:$E,5,FALSE))</f>
        <v>30.2</v>
      </c>
      <c r="K284" s="4">
        <f>IFERROR(VLOOKUP(A284,'Location Substitution table'!B:D,3,FALSE),"")</f>
        <v>261041</v>
      </c>
      <c r="L284" s="9" t="str">
        <f>IFERROR(VLOOKUP($A284,[1]Sheet_One!$B:$W,5,FALSE),"")</f>
        <v>T</v>
      </c>
      <c r="M284" s="9">
        <f>IFERROR(MATCH(L284,{"U","M","T","W","R","F","S"},0),"")</f>
        <v>3</v>
      </c>
      <c r="N284" s="26">
        <f>IFERROR(IF(COUNTIF('Holiday Dates'!$A:$A,DATE($M$1,N$1,1+7*$D284)-WEEKDAY(DATE($M$1,N$1,8-$M284)))&gt;=1,IF($D284&gt;=3,DATE($M$1,N$1,1+7*($D284-1)-WEEKDAY(DATE($M$1,N$1,8-$M284))),DATE($M$1,N$1,1+7*($D284+1)-WEEKDAY(DATE($M$1,N$1,8-$M284)))),DATE($M$1,N$1,1+7*$D284)-WEEKDAY(DATE($M$1,N$1,8-$M284))),"")</f>
        <v>45160</v>
      </c>
      <c r="O284" s="26">
        <f>IFERROR(IF(COUNTIF('Holiday Dates'!$A:$A,DATE($M$1,O$1,1+7*$D284)-WEEKDAY(DATE($M$1,O$1,8-$M284)))&gt;=1,IF($D284&gt;=3,DATE($M$1,O$1,1+7*($D284-1)-WEEKDAY(DATE($M$1,O$1,8-$M284))),DATE($M$1,O$1,1+7*($D284+1)-WEEKDAY(DATE($M$1,O$1,8-$M284)))),DATE($M$1,O$1,1+7*$D284)-WEEKDAY(DATE($M$1,O$1,8-$M284))),"")</f>
        <v>45195</v>
      </c>
      <c r="P284" s="26">
        <f>IFERROR(IF(COUNTIF('Holiday Dates'!$A:$A,DATE($M$1,P$1,1+7*$D284)-WEEKDAY(DATE($M$1,P$1,8-$M284)))&gt;=1,IF($D284&gt;=3,DATE($M$1,P$1,1+7*($D284-1)-WEEKDAY(DATE($M$1,P$1,8-$M284))),DATE($M$1,P$1,1+7*($D284+1)-WEEKDAY(DATE($M$1,P$1,8-$M284)))),DATE($M$1,P$1,1+7*$D284)-WEEKDAY(DATE($M$1,P$1,8-$M284))),"")</f>
        <v>45223</v>
      </c>
      <c r="Q284" s="26">
        <f>IFERROR(IF(COUNTIF('Holiday Dates'!$A:$A,DATE($M$1,Q$1,1+7*$D284)-WEEKDAY(DATE($M$1,Q$1,8-$M284)))&gt;=1,IF($D284&gt;=3,DATE($M$1,Q$1,1+7*($D284-1)-WEEKDAY(DATE($M$1,Q$1,8-$M284))),DATE($M$1,Q$1,1+7*($D284+1)-WEEKDAY(DATE($M$1,Q$1,8-$M284)))),DATE($M$1,Q$1,1+7*$D284)-WEEKDAY(DATE($M$1,Q$1,8-$M284))),"")</f>
        <v>45258</v>
      </c>
      <c r="R284" s="26">
        <f>IFERROR(IF(COUNTIF('Holiday Dates'!$A:$A,DATE($M$1,R$1,1+7*$D284)-WEEKDAY(DATE($M$1,R$1,8-$M284)))&gt;=1,IF($D284&gt;=3,DATE($M$1,R$1,1+7*($D284-1)-WEEKDAY(DATE($M$1,R$1,8-$M284))),DATE($M$1,R$1,1+7*($D284+1)-WEEKDAY(DATE($M$1,R$1,8-$M284)))),DATE($M$1,R$1,1+7*$D284)-WEEKDAY(DATE($M$1,R$1,8-$M284))),"")</f>
        <v>45279</v>
      </c>
      <c r="S284" s="28"/>
      <c r="T284" s="30">
        <f>IFERROR(IF(COUNTIF('Holiday Dates'!$A:$A,DATE($S$1,T$1,1+7*$D284)-WEEKDAY(DATE($S$1,T$1,8-$M284)))&gt;=1,IF($D284&gt;=3,DATE($S$1,T$1,1+7*($D284-1)-WEEKDAY(DATE($S$1,T$1,8-$M284))),DATE($S$1,T$1,1+7*($D284+1)-WEEKDAY(DATE($S$1,T$1,8-$M284)))),DATE($S$1,T$1,1+7*$D284)-WEEKDAY(DATE($S$1,T$1,8-$M284))),"")</f>
        <v>45314</v>
      </c>
      <c r="U284" s="30">
        <f>IFERROR(IF(COUNTIF('Holiday Dates'!$A:$A,DATE($S$1,U$1,1+7*$D284)-WEEKDAY(DATE($S$1,U$1,8-$M284)))&gt;=1,IF($D284&gt;=3,DATE($S$1,U$1,1+7*($D284-1)-WEEKDAY(DATE($S$1,U$1,8-$M284))),DATE($S$1,U$1,1+7*($D284+1)-WEEKDAY(DATE($S$1,U$1,8-$M284)))),DATE($S$1,U$1,1+7*$D284)-WEEKDAY(DATE($S$1,U$1,8-$M284))),"")</f>
        <v>45349</v>
      </c>
      <c r="V284" s="30">
        <f>IFERROR(IF(COUNTIF('Holiday Dates'!$A:$A,DATE($S$1,V$1,1+7*$D284)-WEEKDAY(DATE($S$1,V$1,8-$M284)))&gt;=1,IF($D284&gt;=3,DATE($S$1,V$1,1+7*($D284-1)-WEEKDAY(DATE($S$1,V$1,8-$M284))),DATE($S$1,V$1,1+7*($D284+1)-WEEKDAY(DATE($S$1,V$1,8-$M284)))),DATE($S$1,V$1,1+7*$D284)-WEEKDAY(DATE($S$1,V$1,8-$M284))),"")</f>
        <v>45377</v>
      </c>
      <c r="W284" s="30">
        <f>IFERROR(IF(COUNTIF('Holiday Dates'!$A:$A,DATE($S$1,W$1,1+7*$D284)-WEEKDAY(DATE($S$1,W$1,8-$M284)))&gt;=1,IF($D284&gt;=3,DATE($S$1,W$1,1+7*($D284-1)-WEEKDAY(DATE($S$1,W$1,8-$M284))),DATE($S$1,W$1,1+7*($D284+1)-WEEKDAY(DATE($S$1,W$1,8-$M284)))),DATE($S$1,W$1,1+7*$D284)-WEEKDAY(DATE($S$1,W$1,8-$M284))),"")</f>
        <v>45405</v>
      </c>
      <c r="X284" s="30">
        <f>IFERROR(IF(COUNTIF('Holiday Dates'!$A:$A,DATE($S$1,X$1,1+7*$D284)-WEEKDAY(DATE($S$1,X$1,8-$M284)))&gt;=1,IF($D284&gt;=3,DATE($S$1,X$1,1+7*($D284-1)-WEEKDAY(DATE($S$1,X$1,8-$M284))),DATE($S$1,X$1,1+7*($D284+1)-WEEKDAY(DATE($S$1,X$1,8-$M284)))),DATE($S$1,X$1,1+7*$D284)-WEEKDAY(DATE($S$1,X$1,8-$M284))),"")</f>
        <v>45440</v>
      </c>
      <c r="Y284" s="30">
        <f>IFERROR(IF(COUNTIF('Holiday Dates'!$A:$A,DATE($S$1,Y$1,1+7*$D284)-WEEKDAY(DATE($S$1,Y$1,8-$M284)))&gt;=1,IF($D284&gt;=3,DATE($S$1,Y$1,1+7*($D284-1)-WEEKDAY(DATE($S$1,Y$1,8-$M284))),DATE($S$1,Y$1,1+7*($D284+1)-WEEKDAY(DATE($S$1,Y$1,8-$M284)))),DATE($S$1,Y$1,1+7*$D284)-WEEKDAY(DATE($S$1,Y$1,8-$M284))),"")</f>
        <v>45468</v>
      </c>
      <c r="Z284" s="30">
        <f>IFERROR(IF(COUNTIF('Holiday Dates'!$A:$A,DATE($S$1,Z$1,1+7*$D284)-WEEKDAY(DATE($S$1,Z$1,8-$M284)))&gt;=1,IF($D284&gt;=3,DATE($S$1,Z$1,1+7*($D284-1)-WEEKDAY(DATE($S$1,Z$1,8-$M284))),DATE($S$1,Z$1,1+7*($D284+1)-WEEKDAY(DATE($S$1,Z$1,8-$M284)))),DATE($S$1,Z$1,1+7*$D284)-WEEKDAY(DATE($S$1,Z$1,8-$M284))),"")</f>
        <v>45496</v>
      </c>
    </row>
    <row r="285" spans="1:26" ht="15" customHeight="1" x14ac:dyDescent="0.25">
      <c r="A285" s="3">
        <v>770282</v>
      </c>
      <c r="B285" s="1" t="s">
        <v>1376</v>
      </c>
      <c r="C285" s="1" t="str">
        <f>VLOOKUP($A285,[1]Sheet_One!$B:$W,7,FALSE)</f>
        <v>OAKDALE</v>
      </c>
      <c r="D285" s="10">
        <f>IFERROR(VLOOKUP(A285,[2]Sheet1!$A:$AA,27,FALSE),"")</f>
        <v>4</v>
      </c>
      <c r="E285" s="1"/>
      <c r="F285" s="3" t="str">
        <f>VLOOKUP($A285,[1]Sheet_One!$B:$W,6,FALSE)</f>
        <v>500 CHESTERFIELD RD</v>
      </c>
      <c r="G285" s="3" t="str">
        <f>VLOOKUP($A285,[1]Sheet_One!$B:$W,7,FALSE)</f>
        <v>OAKDALE</v>
      </c>
      <c r="H285" s="3" t="str">
        <f>VLOOKUP($A285,[1]Sheet_One!$B:$W,8,FALSE)</f>
        <v>CT</v>
      </c>
      <c r="I285" s="3" t="str">
        <f>VLOOKUP($A285,[1]Sheet_One!$B:$W,9,FALSE)</f>
        <v>06370</v>
      </c>
      <c r="J285" s="47">
        <f>IFERROR(VLOOKUP(A285,'[3]KPI Trend by Chain - 171 or 173'!$A:$E,5,FALSE),VLOOKUP(A285,'[4]KPI Trend by Chain - 171 '!$A:$E,5,FALSE))</f>
        <v>80.625</v>
      </c>
      <c r="K285" s="4">
        <f>IFERROR(VLOOKUP(A285,'Location Substitution table'!B:D,3,FALSE),"")</f>
        <v>261187</v>
      </c>
      <c r="L285" s="9" t="str">
        <f>IFERROR(VLOOKUP($A285,[1]Sheet_One!$B:$W,5,FALSE),"")</f>
        <v>W</v>
      </c>
      <c r="M285" s="9">
        <f>IFERROR(MATCH(L285,{"U","M","T","W","R","F","S"},0),"")</f>
        <v>4</v>
      </c>
      <c r="N285" s="26">
        <f>IFERROR(IF(COUNTIF('Holiday Dates'!$A:$A,DATE($M$1,N$1,1+7*$D285)-WEEKDAY(DATE($M$1,N$1,8-$M285)))&gt;=1,IF($D285&gt;=3,DATE($M$1,N$1,1+7*($D285-1)-WEEKDAY(DATE($M$1,N$1,8-$M285))),DATE($M$1,N$1,1+7*($D285+1)-WEEKDAY(DATE($M$1,N$1,8-$M285)))),DATE($M$1,N$1,1+7*$D285)-WEEKDAY(DATE($M$1,N$1,8-$M285))),"")</f>
        <v>45161</v>
      </c>
      <c r="O285" s="26">
        <f>IFERROR(IF(COUNTIF('Holiday Dates'!$A:$A,DATE($M$1,O$1,1+7*$D285)-WEEKDAY(DATE($M$1,O$1,8-$M285)))&gt;=1,IF($D285&gt;=3,DATE($M$1,O$1,1+7*($D285-1)-WEEKDAY(DATE($M$1,O$1,8-$M285))),DATE($M$1,O$1,1+7*($D285+1)-WEEKDAY(DATE($M$1,O$1,8-$M285)))),DATE($M$1,O$1,1+7*$D285)-WEEKDAY(DATE($M$1,O$1,8-$M285))),"")</f>
        <v>45196</v>
      </c>
      <c r="P285" s="26">
        <f>IFERROR(IF(COUNTIF('Holiday Dates'!$A:$A,DATE($M$1,P$1,1+7*$D285)-WEEKDAY(DATE($M$1,P$1,8-$M285)))&gt;=1,IF($D285&gt;=3,DATE($M$1,P$1,1+7*($D285-1)-WEEKDAY(DATE($M$1,P$1,8-$M285))),DATE($M$1,P$1,1+7*($D285+1)-WEEKDAY(DATE($M$1,P$1,8-$M285)))),DATE($M$1,P$1,1+7*$D285)-WEEKDAY(DATE($M$1,P$1,8-$M285))),"")</f>
        <v>45224</v>
      </c>
      <c r="Q285" s="26">
        <f>IFERROR(IF(COUNTIF('Holiday Dates'!$A:$A,DATE($M$1,Q$1,1+7*$D285)-WEEKDAY(DATE($M$1,Q$1,8-$M285)))&gt;=1,IF($D285&gt;=3,DATE($M$1,Q$1,1+7*($D285-1)-WEEKDAY(DATE($M$1,Q$1,8-$M285))),DATE($M$1,Q$1,1+7*($D285+1)-WEEKDAY(DATE($M$1,Q$1,8-$M285)))),DATE($M$1,Q$1,1+7*$D285)-WEEKDAY(DATE($M$1,Q$1,8-$M285))),"")</f>
        <v>45245</v>
      </c>
      <c r="R285" s="26">
        <f>IFERROR(IF(COUNTIF('Holiday Dates'!$A:$A,DATE($M$1,R$1,1+7*$D285)-WEEKDAY(DATE($M$1,R$1,8-$M285)))&gt;=1,IF($D285&gt;=3,DATE($M$1,R$1,1+7*($D285-1)-WEEKDAY(DATE($M$1,R$1,8-$M285))),DATE($M$1,R$1,1+7*($D285+1)-WEEKDAY(DATE($M$1,R$1,8-$M285)))),DATE($M$1,R$1,1+7*$D285)-WEEKDAY(DATE($M$1,R$1,8-$M285))),"")</f>
        <v>45280</v>
      </c>
      <c r="S285" s="28"/>
      <c r="T285" s="30">
        <f>IFERROR(IF(COUNTIF('Holiday Dates'!$A:$A,DATE($S$1,T$1,1+7*$D285)-WEEKDAY(DATE($S$1,T$1,8-$M285)))&gt;=1,IF($D285&gt;=3,DATE($S$1,T$1,1+7*($D285-1)-WEEKDAY(DATE($S$1,T$1,8-$M285))),DATE($S$1,T$1,1+7*($D285+1)-WEEKDAY(DATE($S$1,T$1,8-$M285)))),DATE($S$1,T$1,1+7*$D285)-WEEKDAY(DATE($S$1,T$1,8-$M285))),"")</f>
        <v>45315</v>
      </c>
      <c r="U285" s="30">
        <f>IFERROR(IF(COUNTIF('Holiday Dates'!$A:$A,DATE($S$1,U$1,1+7*$D285)-WEEKDAY(DATE($S$1,U$1,8-$M285)))&gt;=1,IF($D285&gt;=3,DATE($S$1,U$1,1+7*($D285-1)-WEEKDAY(DATE($S$1,U$1,8-$M285))),DATE($S$1,U$1,1+7*($D285+1)-WEEKDAY(DATE($S$1,U$1,8-$M285)))),DATE($S$1,U$1,1+7*$D285)-WEEKDAY(DATE($S$1,U$1,8-$M285))),"")</f>
        <v>45350</v>
      </c>
      <c r="V285" s="30">
        <f>IFERROR(IF(COUNTIF('Holiday Dates'!$A:$A,DATE($S$1,V$1,1+7*$D285)-WEEKDAY(DATE($S$1,V$1,8-$M285)))&gt;=1,IF($D285&gt;=3,DATE($S$1,V$1,1+7*($D285-1)-WEEKDAY(DATE($S$1,V$1,8-$M285))),DATE($S$1,V$1,1+7*($D285+1)-WEEKDAY(DATE($S$1,V$1,8-$M285)))),DATE($S$1,V$1,1+7*$D285)-WEEKDAY(DATE($S$1,V$1,8-$M285))),"")</f>
        <v>45378</v>
      </c>
      <c r="W285" s="30">
        <f>IFERROR(IF(COUNTIF('Holiday Dates'!$A:$A,DATE($S$1,W$1,1+7*$D285)-WEEKDAY(DATE($S$1,W$1,8-$M285)))&gt;=1,IF($D285&gt;=3,DATE($S$1,W$1,1+7*($D285-1)-WEEKDAY(DATE($S$1,W$1,8-$M285))),DATE($S$1,W$1,1+7*($D285+1)-WEEKDAY(DATE($S$1,W$1,8-$M285)))),DATE($S$1,W$1,1+7*$D285)-WEEKDAY(DATE($S$1,W$1,8-$M285))),"")</f>
        <v>45406</v>
      </c>
      <c r="X285" s="30">
        <f>IFERROR(IF(COUNTIF('Holiday Dates'!$A:$A,DATE($S$1,X$1,1+7*$D285)-WEEKDAY(DATE($S$1,X$1,8-$M285)))&gt;=1,IF($D285&gt;=3,DATE($S$1,X$1,1+7*($D285-1)-WEEKDAY(DATE($S$1,X$1,8-$M285))),DATE($S$1,X$1,1+7*($D285+1)-WEEKDAY(DATE($S$1,X$1,8-$M285)))),DATE($S$1,X$1,1+7*$D285)-WEEKDAY(DATE($S$1,X$1,8-$M285))),"")</f>
        <v>45434</v>
      </c>
      <c r="Y285" s="30">
        <f>IFERROR(IF(COUNTIF('Holiday Dates'!$A:$A,DATE($S$1,Y$1,1+7*$D285)-WEEKDAY(DATE($S$1,Y$1,8-$M285)))&gt;=1,IF($D285&gt;=3,DATE($S$1,Y$1,1+7*($D285-1)-WEEKDAY(DATE($S$1,Y$1,8-$M285))),DATE($S$1,Y$1,1+7*($D285+1)-WEEKDAY(DATE($S$1,Y$1,8-$M285)))),DATE($S$1,Y$1,1+7*$D285)-WEEKDAY(DATE($S$1,Y$1,8-$M285))),"")</f>
        <v>45469</v>
      </c>
      <c r="Z285" s="30">
        <f>IFERROR(IF(COUNTIF('Holiday Dates'!$A:$A,DATE($S$1,Z$1,1+7*$D285)-WEEKDAY(DATE($S$1,Z$1,8-$M285)))&gt;=1,IF($D285&gt;=3,DATE($S$1,Z$1,1+7*($D285-1)-WEEKDAY(DATE($S$1,Z$1,8-$M285))),DATE($S$1,Z$1,1+7*($D285+1)-WEEKDAY(DATE($S$1,Z$1,8-$M285)))),DATE($S$1,Z$1,1+7*$D285)-WEEKDAY(DATE($S$1,Z$1,8-$M285))),"")</f>
        <v>45497</v>
      </c>
    </row>
    <row r="286" spans="1:26" ht="15" customHeight="1" x14ac:dyDescent="0.25">
      <c r="A286" s="3">
        <v>770283</v>
      </c>
      <c r="B286" s="1" t="s">
        <v>1698</v>
      </c>
      <c r="C286" s="1" t="str">
        <f>VLOOKUP($A286,[1]Sheet_One!$B:$W,7,FALSE)</f>
        <v>OAKDALE</v>
      </c>
      <c r="D286" s="10">
        <f>IFERROR(VLOOKUP(A286,[2]Sheet1!$A:$AA,27,FALSE),"")</f>
        <v>4</v>
      </c>
      <c r="E286" s="1"/>
      <c r="F286" s="3" t="str">
        <f>VLOOKUP($A286,[1]Sheet_One!$B:$W,6,FALSE)</f>
        <v>800 OLD COLCHESTER RD</v>
      </c>
      <c r="G286" s="3" t="str">
        <f>VLOOKUP($A286,[1]Sheet_One!$B:$W,7,FALSE)</f>
        <v>OAKDALE</v>
      </c>
      <c r="H286" s="3" t="str">
        <f>VLOOKUP($A286,[1]Sheet_One!$B:$W,8,FALSE)</f>
        <v>CT</v>
      </c>
      <c r="I286" s="3" t="str">
        <f>VLOOKUP($A286,[1]Sheet_One!$B:$W,9,FALSE)</f>
        <v>06370</v>
      </c>
      <c r="J286" s="47">
        <f>IFERROR(VLOOKUP(A286,'[3]KPI Trend by Chain - 171 or 173'!$A:$E,5,FALSE),VLOOKUP(A286,'[4]KPI Trend by Chain - 171 '!$A:$E,5,FALSE))</f>
        <v>32.3333333333333</v>
      </c>
      <c r="K286" s="4">
        <f>IFERROR(VLOOKUP(A286,'Location Substitution table'!B:D,3,FALSE),"")</f>
        <v>261184</v>
      </c>
      <c r="L286" s="9" t="str">
        <f>IFERROR(VLOOKUP($A286,[1]Sheet_One!$B:$W,5,FALSE),"")</f>
        <v>W</v>
      </c>
      <c r="M286" s="9">
        <f>IFERROR(MATCH(L286,{"U","M","T","W","R","F","S"},0),"")</f>
        <v>4</v>
      </c>
      <c r="N286" s="26">
        <f>IFERROR(IF(COUNTIF('Holiday Dates'!$A:$A,DATE($M$1,N$1,1+7*$D286)-WEEKDAY(DATE($M$1,N$1,8-$M286)))&gt;=1,IF($D286&gt;=3,DATE($M$1,N$1,1+7*($D286-1)-WEEKDAY(DATE($M$1,N$1,8-$M286))),DATE($M$1,N$1,1+7*($D286+1)-WEEKDAY(DATE($M$1,N$1,8-$M286)))),DATE($M$1,N$1,1+7*$D286)-WEEKDAY(DATE($M$1,N$1,8-$M286))),"")</f>
        <v>45161</v>
      </c>
      <c r="O286" s="26">
        <f>IFERROR(IF(COUNTIF('Holiday Dates'!$A:$A,DATE($M$1,O$1,1+7*$D286)-WEEKDAY(DATE($M$1,O$1,8-$M286)))&gt;=1,IF($D286&gt;=3,DATE($M$1,O$1,1+7*($D286-1)-WEEKDAY(DATE($M$1,O$1,8-$M286))),DATE($M$1,O$1,1+7*($D286+1)-WEEKDAY(DATE($M$1,O$1,8-$M286)))),DATE($M$1,O$1,1+7*$D286)-WEEKDAY(DATE($M$1,O$1,8-$M286))),"")</f>
        <v>45196</v>
      </c>
      <c r="P286" s="26">
        <f>IFERROR(IF(COUNTIF('Holiday Dates'!$A:$A,DATE($M$1,P$1,1+7*$D286)-WEEKDAY(DATE($M$1,P$1,8-$M286)))&gt;=1,IF($D286&gt;=3,DATE($M$1,P$1,1+7*($D286-1)-WEEKDAY(DATE($M$1,P$1,8-$M286))),DATE($M$1,P$1,1+7*($D286+1)-WEEKDAY(DATE($M$1,P$1,8-$M286)))),DATE($M$1,P$1,1+7*$D286)-WEEKDAY(DATE($M$1,P$1,8-$M286))),"")</f>
        <v>45224</v>
      </c>
      <c r="Q286" s="26">
        <f>IFERROR(IF(COUNTIF('Holiday Dates'!$A:$A,DATE($M$1,Q$1,1+7*$D286)-WEEKDAY(DATE($M$1,Q$1,8-$M286)))&gt;=1,IF($D286&gt;=3,DATE($M$1,Q$1,1+7*($D286-1)-WEEKDAY(DATE($M$1,Q$1,8-$M286))),DATE($M$1,Q$1,1+7*($D286+1)-WEEKDAY(DATE($M$1,Q$1,8-$M286)))),DATE($M$1,Q$1,1+7*$D286)-WEEKDAY(DATE($M$1,Q$1,8-$M286))),"")</f>
        <v>45245</v>
      </c>
      <c r="R286" s="26">
        <f>IFERROR(IF(COUNTIF('Holiday Dates'!$A:$A,DATE($M$1,R$1,1+7*$D286)-WEEKDAY(DATE($M$1,R$1,8-$M286)))&gt;=1,IF($D286&gt;=3,DATE($M$1,R$1,1+7*($D286-1)-WEEKDAY(DATE($M$1,R$1,8-$M286))),DATE($M$1,R$1,1+7*($D286+1)-WEEKDAY(DATE($M$1,R$1,8-$M286)))),DATE($M$1,R$1,1+7*$D286)-WEEKDAY(DATE($M$1,R$1,8-$M286))),"")</f>
        <v>45280</v>
      </c>
      <c r="S286" s="28"/>
      <c r="T286" s="30">
        <f>IFERROR(IF(COUNTIF('Holiday Dates'!$A:$A,DATE($S$1,T$1,1+7*$D286)-WEEKDAY(DATE($S$1,T$1,8-$M286)))&gt;=1,IF($D286&gt;=3,DATE($S$1,T$1,1+7*($D286-1)-WEEKDAY(DATE($S$1,T$1,8-$M286))),DATE($S$1,T$1,1+7*($D286+1)-WEEKDAY(DATE($S$1,T$1,8-$M286)))),DATE($S$1,T$1,1+7*$D286)-WEEKDAY(DATE($S$1,T$1,8-$M286))),"")</f>
        <v>45315</v>
      </c>
      <c r="U286" s="30">
        <f>IFERROR(IF(COUNTIF('Holiday Dates'!$A:$A,DATE($S$1,U$1,1+7*$D286)-WEEKDAY(DATE($S$1,U$1,8-$M286)))&gt;=1,IF($D286&gt;=3,DATE($S$1,U$1,1+7*($D286-1)-WEEKDAY(DATE($S$1,U$1,8-$M286))),DATE($S$1,U$1,1+7*($D286+1)-WEEKDAY(DATE($S$1,U$1,8-$M286)))),DATE($S$1,U$1,1+7*$D286)-WEEKDAY(DATE($S$1,U$1,8-$M286))),"")</f>
        <v>45350</v>
      </c>
      <c r="V286" s="30">
        <f>IFERROR(IF(COUNTIF('Holiday Dates'!$A:$A,DATE($S$1,V$1,1+7*$D286)-WEEKDAY(DATE($S$1,V$1,8-$M286)))&gt;=1,IF($D286&gt;=3,DATE($S$1,V$1,1+7*($D286-1)-WEEKDAY(DATE($S$1,V$1,8-$M286))),DATE($S$1,V$1,1+7*($D286+1)-WEEKDAY(DATE($S$1,V$1,8-$M286)))),DATE($S$1,V$1,1+7*$D286)-WEEKDAY(DATE($S$1,V$1,8-$M286))),"")</f>
        <v>45378</v>
      </c>
      <c r="W286" s="30">
        <f>IFERROR(IF(COUNTIF('Holiday Dates'!$A:$A,DATE($S$1,W$1,1+7*$D286)-WEEKDAY(DATE($S$1,W$1,8-$M286)))&gt;=1,IF($D286&gt;=3,DATE($S$1,W$1,1+7*($D286-1)-WEEKDAY(DATE($S$1,W$1,8-$M286))),DATE($S$1,W$1,1+7*($D286+1)-WEEKDAY(DATE($S$1,W$1,8-$M286)))),DATE($S$1,W$1,1+7*$D286)-WEEKDAY(DATE($S$1,W$1,8-$M286))),"")</f>
        <v>45406</v>
      </c>
      <c r="X286" s="30">
        <f>IFERROR(IF(COUNTIF('Holiday Dates'!$A:$A,DATE($S$1,X$1,1+7*$D286)-WEEKDAY(DATE($S$1,X$1,8-$M286)))&gt;=1,IF($D286&gt;=3,DATE($S$1,X$1,1+7*($D286-1)-WEEKDAY(DATE($S$1,X$1,8-$M286))),DATE($S$1,X$1,1+7*($D286+1)-WEEKDAY(DATE($S$1,X$1,8-$M286)))),DATE($S$1,X$1,1+7*$D286)-WEEKDAY(DATE($S$1,X$1,8-$M286))),"")</f>
        <v>45434</v>
      </c>
      <c r="Y286" s="30">
        <f>IFERROR(IF(COUNTIF('Holiday Dates'!$A:$A,DATE($S$1,Y$1,1+7*$D286)-WEEKDAY(DATE($S$1,Y$1,8-$M286)))&gt;=1,IF($D286&gt;=3,DATE($S$1,Y$1,1+7*($D286-1)-WEEKDAY(DATE($S$1,Y$1,8-$M286))),DATE($S$1,Y$1,1+7*($D286+1)-WEEKDAY(DATE($S$1,Y$1,8-$M286)))),DATE($S$1,Y$1,1+7*$D286)-WEEKDAY(DATE($S$1,Y$1,8-$M286))),"")</f>
        <v>45469</v>
      </c>
      <c r="Z286" s="30">
        <f>IFERROR(IF(COUNTIF('Holiday Dates'!$A:$A,DATE($S$1,Z$1,1+7*$D286)-WEEKDAY(DATE($S$1,Z$1,8-$M286)))&gt;=1,IF($D286&gt;=3,DATE($S$1,Z$1,1+7*($D286-1)-WEEKDAY(DATE($S$1,Z$1,8-$M286))),DATE($S$1,Z$1,1+7*($D286+1)-WEEKDAY(DATE($S$1,Z$1,8-$M286)))),DATE($S$1,Z$1,1+7*$D286)-WEEKDAY(DATE($S$1,Z$1,8-$M286))),"")</f>
        <v>45497</v>
      </c>
    </row>
    <row r="287" spans="1:26" ht="15" customHeight="1" x14ac:dyDescent="0.25">
      <c r="A287" s="3">
        <v>770284</v>
      </c>
      <c r="B287" s="1" t="s">
        <v>1699</v>
      </c>
      <c r="C287" s="1" t="str">
        <f>VLOOKUP($A287,[1]Sheet_One!$B:$W,7,FALSE)</f>
        <v>UNCASVILLE</v>
      </c>
      <c r="D287" s="10">
        <f>IFERROR(VLOOKUP(A287,[2]Sheet1!$A:$AA,27,FALSE),"")</f>
        <v>3</v>
      </c>
      <c r="E287" s="1"/>
      <c r="F287" s="3" t="str">
        <f>VLOOKUP($A287,[1]Sheet_One!$B:$W,6,FALSE)</f>
        <v>49 GOLDEN ROAD</v>
      </c>
      <c r="G287" s="3" t="str">
        <f>VLOOKUP($A287,[1]Sheet_One!$B:$W,7,FALSE)</f>
        <v>UNCASVILLE</v>
      </c>
      <c r="H287" s="3" t="str">
        <f>VLOOKUP($A287,[1]Sheet_One!$B:$W,8,FALSE)</f>
        <v>CT</v>
      </c>
      <c r="I287" s="3" t="str">
        <f>VLOOKUP($A287,[1]Sheet_One!$B:$W,9,FALSE)</f>
        <v>06382</v>
      </c>
      <c r="J287" s="47">
        <f>IFERROR(VLOOKUP(A287,'[3]KPI Trend by Chain - 171 or 173'!$A:$E,5,FALSE),VLOOKUP(A287,'[4]KPI Trend by Chain - 171 '!$A:$E,5,FALSE))</f>
        <v>23.8333333333333</v>
      </c>
      <c r="K287" s="4">
        <f>IFERROR(VLOOKUP(A287,'Location Substitution table'!B:D,3,FALSE),"")</f>
        <v>261186</v>
      </c>
      <c r="L287" s="9" t="str">
        <f>IFERROR(VLOOKUP($A287,[1]Sheet_One!$B:$W,5,FALSE),"")</f>
        <v>W</v>
      </c>
      <c r="M287" s="9">
        <f>IFERROR(MATCH(L287,{"U","M","T","W","R","F","S"},0),"")</f>
        <v>4</v>
      </c>
      <c r="N287" s="26">
        <f>IFERROR(IF(COUNTIF('Holiday Dates'!$A:$A,DATE($M$1,N$1,1+7*$D287)-WEEKDAY(DATE($M$1,N$1,8-$M287)))&gt;=1,IF($D287&gt;=3,DATE($M$1,N$1,1+7*($D287-1)-WEEKDAY(DATE($M$1,N$1,8-$M287))),DATE($M$1,N$1,1+7*($D287+1)-WEEKDAY(DATE($M$1,N$1,8-$M287)))),DATE($M$1,N$1,1+7*$D287)-WEEKDAY(DATE($M$1,N$1,8-$M287))),"")</f>
        <v>45154</v>
      </c>
      <c r="O287" s="26">
        <f>IFERROR(IF(COUNTIF('Holiday Dates'!$A:$A,DATE($M$1,O$1,1+7*$D287)-WEEKDAY(DATE($M$1,O$1,8-$M287)))&gt;=1,IF($D287&gt;=3,DATE($M$1,O$1,1+7*($D287-1)-WEEKDAY(DATE($M$1,O$1,8-$M287))),DATE($M$1,O$1,1+7*($D287+1)-WEEKDAY(DATE($M$1,O$1,8-$M287)))),DATE($M$1,O$1,1+7*$D287)-WEEKDAY(DATE($M$1,O$1,8-$M287))),"")</f>
        <v>45189</v>
      </c>
      <c r="P287" s="26">
        <f>IFERROR(IF(COUNTIF('Holiday Dates'!$A:$A,DATE($M$1,P$1,1+7*$D287)-WEEKDAY(DATE($M$1,P$1,8-$M287)))&gt;=1,IF($D287&gt;=3,DATE($M$1,P$1,1+7*($D287-1)-WEEKDAY(DATE($M$1,P$1,8-$M287))),DATE($M$1,P$1,1+7*($D287+1)-WEEKDAY(DATE($M$1,P$1,8-$M287)))),DATE($M$1,P$1,1+7*$D287)-WEEKDAY(DATE($M$1,P$1,8-$M287))),"")</f>
        <v>45217</v>
      </c>
      <c r="Q287" s="26">
        <f>IFERROR(IF(COUNTIF('Holiday Dates'!$A:$A,DATE($M$1,Q$1,1+7*$D287)-WEEKDAY(DATE($M$1,Q$1,8-$M287)))&gt;=1,IF($D287&gt;=3,DATE($M$1,Q$1,1+7*($D287-1)-WEEKDAY(DATE($M$1,Q$1,8-$M287))),DATE($M$1,Q$1,1+7*($D287+1)-WEEKDAY(DATE($M$1,Q$1,8-$M287)))),DATE($M$1,Q$1,1+7*$D287)-WEEKDAY(DATE($M$1,Q$1,8-$M287))),"")</f>
        <v>45245</v>
      </c>
      <c r="R287" s="26">
        <f>IFERROR(IF(COUNTIF('Holiday Dates'!$A:$A,DATE($M$1,R$1,1+7*$D287)-WEEKDAY(DATE($M$1,R$1,8-$M287)))&gt;=1,IF($D287&gt;=3,DATE($M$1,R$1,1+7*($D287-1)-WEEKDAY(DATE($M$1,R$1,8-$M287))),DATE($M$1,R$1,1+7*($D287+1)-WEEKDAY(DATE($M$1,R$1,8-$M287)))),DATE($M$1,R$1,1+7*$D287)-WEEKDAY(DATE($M$1,R$1,8-$M287))),"")</f>
        <v>45280</v>
      </c>
      <c r="S287" s="28"/>
      <c r="T287" s="30">
        <f>IFERROR(IF(COUNTIF('Holiday Dates'!$A:$A,DATE($S$1,T$1,1+7*$D287)-WEEKDAY(DATE($S$1,T$1,8-$M287)))&gt;=1,IF($D287&gt;=3,DATE($S$1,T$1,1+7*($D287-1)-WEEKDAY(DATE($S$1,T$1,8-$M287))),DATE($S$1,T$1,1+7*($D287+1)-WEEKDAY(DATE($S$1,T$1,8-$M287)))),DATE($S$1,T$1,1+7*$D287)-WEEKDAY(DATE($S$1,T$1,8-$M287))),"")</f>
        <v>45308</v>
      </c>
      <c r="U287" s="30">
        <f>IFERROR(IF(COUNTIF('Holiday Dates'!$A:$A,DATE($S$1,U$1,1+7*$D287)-WEEKDAY(DATE($S$1,U$1,8-$M287)))&gt;=1,IF($D287&gt;=3,DATE($S$1,U$1,1+7*($D287-1)-WEEKDAY(DATE($S$1,U$1,8-$M287))),DATE($S$1,U$1,1+7*($D287+1)-WEEKDAY(DATE($S$1,U$1,8-$M287)))),DATE($S$1,U$1,1+7*$D287)-WEEKDAY(DATE($S$1,U$1,8-$M287))),"")</f>
        <v>45336</v>
      </c>
      <c r="V287" s="30">
        <f>IFERROR(IF(COUNTIF('Holiday Dates'!$A:$A,DATE($S$1,V$1,1+7*$D287)-WEEKDAY(DATE($S$1,V$1,8-$M287)))&gt;=1,IF($D287&gt;=3,DATE($S$1,V$1,1+7*($D287-1)-WEEKDAY(DATE($S$1,V$1,8-$M287))),DATE($S$1,V$1,1+7*($D287+1)-WEEKDAY(DATE($S$1,V$1,8-$M287)))),DATE($S$1,V$1,1+7*$D287)-WEEKDAY(DATE($S$1,V$1,8-$M287))),"")</f>
        <v>45371</v>
      </c>
      <c r="W287" s="30">
        <f>IFERROR(IF(COUNTIF('Holiday Dates'!$A:$A,DATE($S$1,W$1,1+7*$D287)-WEEKDAY(DATE($S$1,W$1,8-$M287)))&gt;=1,IF($D287&gt;=3,DATE($S$1,W$1,1+7*($D287-1)-WEEKDAY(DATE($S$1,W$1,8-$M287))),DATE($S$1,W$1,1+7*($D287+1)-WEEKDAY(DATE($S$1,W$1,8-$M287)))),DATE($S$1,W$1,1+7*$D287)-WEEKDAY(DATE($S$1,W$1,8-$M287))),"")</f>
        <v>45399</v>
      </c>
      <c r="X287" s="30">
        <f>IFERROR(IF(COUNTIF('Holiday Dates'!$A:$A,DATE($S$1,X$1,1+7*$D287)-WEEKDAY(DATE($S$1,X$1,8-$M287)))&gt;=1,IF($D287&gt;=3,DATE($S$1,X$1,1+7*($D287-1)-WEEKDAY(DATE($S$1,X$1,8-$M287))),DATE($S$1,X$1,1+7*($D287+1)-WEEKDAY(DATE($S$1,X$1,8-$M287)))),DATE($S$1,X$1,1+7*$D287)-WEEKDAY(DATE($S$1,X$1,8-$M287))),"")</f>
        <v>45427</v>
      </c>
      <c r="Y287" s="30">
        <f>IFERROR(IF(COUNTIF('Holiday Dates'!$A:$A,DATE($S$1,Y$1,1+7*$D287)-WEEKDAY(DATE($S$1,Y$1,8-$M287)))&gt;=1,IF($D287&gt;=3,DATE($S$1,Y$1,1+7*($D287-1)-WEEKDAY(DATE($S$1,Y$1,8-$M287))),DATE($S$1,Y$1,1+7*($D287+1)-WEEKDAY(DATE($S$1,Y$1,8-$M287)))),DATE($S$1,Y$1,1+7*$D287)-WEEKDAY(DATE($S$1,Y$1,8-$M287))),"")</f>
        <v>45455</v>
      </c>
      <c r="Z287" s="30">
        <f>IFERROR(IF(COUNTIF('Holiday Dates'!$A:$A,DATE($S$1,Z$1,1+7*$D287)-WEEKDAY(DATE($S$1,Z$1,8-$M287)))&gt;=1,IF($D287&gt;=3,DATE($S$1,Z$1,1+7*($D287-1)-WEEKDAY(DATE($S$1,Z$1,8-$M287))),DATE($S$1,Z$1,1+7*($D287+1)-WEEKDAY(DATE($S$1,Z$1,8-$M287)))),DATE($S$1,Z$1,1+7*$D287)-WEEKDAY(DATE($S$1,Z$1,8-$M287))),"")</f>
        <v>45490</v>
      </c>
    </row>
    <row r="288" spans="1:26" ht="15" customHeight="1" x14ac:dyDescent="0.2">
      <c r="A288" s="3">
        <v>770285</v>
      </c>
      <c r="B288" s="3" t="s">
        <v>1700</v>
      </c>
      <c r="C288" s="3" t="str">
        <f>VLOOKUP($A288,[1]Sheet_One!$B:$W,7,FALSE)</f>
        <v>OAKDALE</v>
      </c>
      <c r="D288" s="4">
        <f>IFERROR(VLOOKUP(A288,[2]Sheet1!$A:$AA,27,FALSE),"")</f>
        <v>4</v>
      </c>
      <c r="F288" s="3" t="str">
        <f>VLOOKUP($A288,[1]Sheet_One!$B:$W,6,FALSE)</f>
        <v>30 INDIANA CIRCLE</v>
      </c>
      <c r="G288" s="3" t="str">
        <f>VLOOKUP($A288,[1]Sheet_One!$B:$W,7,FALSE)</f>
        <v>OAKDALE</v>
      </c>
      <c r="H288" s="3" t="str">
        <f>VLOOKUP($A288,[1]Sheet_One!$B:$W,8,FALSE)</f>
        <v>CT</v>
      </c>
      <c r="I288" s="3" t="str">
        <f>VLOOKUP($A288,[1]Sheet_One!$B:$W,9,FALSE)</f>
        <v>06370</v>
      </c>
      <c r="J288" s="47">
        <f>IFERROR(VLOOKUP(A288,'[3]KPI Trend by Chain - 171 or 173'!$A:$E,5,FALSE),VLOOKUP(A288,'[4]KPI Trend by Chain - 171 '!$A:$E,5,FALSE))</f>
        <v>25</v>
      </c>
      <c r="K288" s="4">
        <f>IFERROR(VLOOKUP(A288,'Location Substitution table'!B:D,3,FALSE),"")</f>
        <v>261188</v>
      </c>
      <c r="L288" s="9" t="str">
        <f>IFERROR(VLOOKUP($A288,[1]Sheet_One!$B:$W,5,FALSE),"")</f>
        <v>W</v>
      </c>
      <c r="M288" s="9">
        <f>IFERROR(MATCH(L288,{"U","M","T","W","R","F","S"},0),"")</f>
        <v>4</v>
      </c>
      <c r="N288" s="26">
        <f>IFERROR(IF(COUNTIF('Holiday Dates'!$A:$A,DATE($M$1,N$1,1+7*$D288)-WEEKDAY(DATE($M$1,N$1,8-$M288)))&gt;=1,IF($D288&gt;=3,DATE($M$1,N$1,1+7*($D288-1)-WEEKDAY(DATE($M$1,N$1,8-$M288))),DATE($M$1,N$1,1+7*($D288+1)-WEEKDAY(DATE($M$1,N$1,8-$M288)))),DATE($M$1,N$1,1+7*$D288)-WEEKDAY(DATE($M$1,N$1,8-$M288))),"")</f>
        <v>45161</v>
      </c>
      <c r="O288" s="26">
        <f>IFERROR(IF(COUNTIF('Holiday Dates'!$A:$A,DATE($M$1,O$1,1+7*$D288)-WEEKDAY(DATE($M$1,O$1,8-$M288)))&gt;=1,IF($D288&gt;=3,DATE($M$1,O$1,1+7*($D288-1)-WEEKDAY(DATE($M$1,O$1,8-$M288))),DATE($M$1,O$1,1+7*($D288+1)-WEEKDAY(DATE($M$1,O$1,8-$M288)))),DATE($M$1,O$1,1+7*$D288)-WEEKDAY(DATE($M$1,O$1,8-$M288))),"")</f>
        <v>45196</v>
      </c>
      <c r="P288" s="26">
        <f>IFERROR(IF(COUNTIF('Holiday Dates'!$A:$A,DATE($M$1,P$1,1+7*$D288)-WEEKDAY(DATE($M$1,P$1,8-$M288)))&gt;=1,IF($D288&gt;=3,DATE($M$1,P$1,1+7*($D288-1)-WEEKDAY(DATE($M$1,P$1,8-$M288))),DATE($M$1,P$1,1+7*($D288+1)-WEEKDAY(DATE($M$1,P$1,8-$M288)))),DATE($M$1,P$1,1+7*$D288)-WEEKDAY(DATE($M$1,P$1,8-$M288))),"")</f>
        <v>45224</v>
      </c>
      <c r="Q288" s="26">
        <f>IFERROR(IF(COUNTIF('Holiday Dates'!$A:$A,DATE($M$1,Q$1,1+7*$D288)-WEEKDAY(DATE($M$1,Q$1,8-$M288)))&gt;=1,IF($D288&gt;=3,DATE($M$1,Q$1,1+7*($D288-1)-WEEKDAY(DATE($M$1,Q$1,8-$M288))),DATE($M$1,Q$1,1+7*($D288+1)-WEEKDAY(DATE($M$1,Q$1,8-$M288)))),DATE($M$1,Q$1,1+7*$D288)-WEEKDAY(DATE($M$1,Q$1,8-$M288))),"")</f>
        <v>45245</v>
      </c>
      <c r="R288" s="26">
        <f>IFERROR(IF(COUNTIF('Holiday Dates'!$A:$A,DATE($M$1,R$1,1+7*$D288)-WEEKDAY(DATE($M$1,R$1,8-$M288)))&gt;=1,IF($D288&gt;=3,DATE($M$1,R$1,1+7*($D288-1)-WEEKDAY(DATE($M$1,R$1,8-$M288))),DATE($M$1,R$1,1+7*($D288+1)-WEEKDAY(DATE($M$1,R$1,8-$M288)))),DATE($M$1,R$1,1+7*$D288)-WEEKDAY(DATE($M$1,R$1,8-$M288))),"")</f>
        <v>45280</v>
      </c>
      <c r="S288" s="28"/>
      <c r="T288" s="30">
        <f>IFERROR(IF(COUNTIF('Holiday Dates'!$A:$A,DATE($S$1,T$1,1+7*$D288)-WEEKDAY(DATE($S$1,T$1,8-$M288)))&gt;=1,IF($D288&gt;=3,DATE($S$1,T$1,1+7*($D288-1)-WEEKDAY(DATE($S$1,T$1,8-$M288))),DATE($S$1,T$1,1+7*($D288+1)-WEEKDAY(DATE($S$1,T$1,8-$M288)))),DATE($S$1,T$1,1+7*$D288)-WEEKDAY(DATE($S$1,T$1,8-$M288))),"")</f>
        <v>45315</v>
      </c>
      <c r="U288" s="30">
        <f>IFERROR(IF(COUNTIF('Holiday Dates'!$A:$A,DATE($S$1,U$1,1+7*$D288)-WEEKDAY(DATE($S$1,U$1,8-$M288)))&gt;=1,IF($D288&gt;=3,DATE($S$1,U$1,1+7*($D288-1)-WEEKDAY(DATE($S$1,U$1,8-$M288))),DATE($S$1,U$1,1+7*($D288+1)-WEEKDAY(DATE($S$1,U$1,8-$M288)))),DATE($S$1,U$1,1+7*$D288)-WEEKDAY(DATE($S$1,U$1,8-$M288))),"")</f>
        <v>45350</v>
      </c>
      <c r="V288" s="30">
        <f>IFERROR(IF(COUNTIF('Holiday Dates'!$A:$A,DATE($S$1,V$1,1+7*$D288)-WEEKDAY(DATE($S$1,V$1,8-$M288)))&gt;=1,IF($D288&gt;=3,DATE($S$1,V$1,1+7*($D288-1)-WEEKDAY(DATE($S$1,V$1,8-$M288))),DATE($S$1,V$1,1+7*($D288+1)-WEEKDAY(DATE($S$1,V$1,8-$M288)))),DATE($S$1,V$1,1+7*$D288)-WEEKDAY(DATE($S$1,V$1,8-$M288))),"")</f>
        <v>45378</v>
      </c>
      <c r="W288" s="30">
        <f>IFERROR(IF(COUNTIF('Holiday Dates'!$A:$A,DATE($S$1,W$1,1+7*$D288)-WEEKDAY(DATE($S$1,W$1,8-$M288)))&gt;=1,IF($D288&gt;=3,DATE($S$1,W$1,1+7*($D288-1)-WEEKDAY(DATE($S$1,W$1,8-$M288))),DATE($S$1,W$1,1+7*($D288+1)-WEEKDAY(DATE($S$1,W$1,8-$M288)))),DATE($S$1,W$1,1+7*$D288)-WEEKDAY(DATE($S$1,W$1,8-$M288))),"")</f>
        <v>45406</v>
      </c>
      <c r="X288" s="30">
        <f>IFERROR(IF(COUNTIF('Holiday Dates'!$A:$A,DATE($S$1,X$1,1+7*$D288)-WEEKDAY(DATE($S$1,X$1,8-$M288)))&gt;=1,IF($D288&gt;=3,DATE($S$1,X$1,1+7*($D288-1)-WEEKDAY(DATE($S$1,X$1,8-$M288))),DATE($S$1,X$1,1+7*($D288+1)-WEEKDAY(DATE($S$1,X$1,8-$M288)))),DATE($S$1,X$1,1+7*$D288)-WEEKDAY(DATE($S$1,X$1,8-$M288))),"")</f>
        <v>45434</v>
      </c>
      <c r="Y288" s="30">
        <f>IFERROR(IF(COUNTIF('Holiday Dates'!$A:$A,DATE($S$1,Y$1,1+7*$D288)-WEEKDAY(DATE($S$1,Y$1,8-$M288)))&gt;=1,IF($D288&gt;=3,DATE($S$1,Y$1,1+7*($D288-1)-WEEKDAY(DATE($S$1,Y$1,8-$M288))),DATE($S$1,Y$1,1+7*($D288+1)-WEEKDAY(DATE($S$1,Y$1,8-$M288)))),DATE($S$1,Y$1,1+7*$D288)-WEEKDAY(DATE($S$1,Y$1,8-$M288))),"")</f>
        <v>45469</v>
      </c>
      <c r="Z288" s="30">
        <f>IFERROR(IF(COUNTIF('Holiday Dates'!$A:$A,DATE($S$1,Z$1,1+7*$D288)-WEEKDAY(DATE($S$1,Z$1,8-$M288)))&gt;=1,IF($D288&gt;=3,DATE($S$1,Z$1,1+7*($D288-1)-WEEKDAY(DATE($S$1,Z$1,8-$M288))),DATE($S$1,Z$1,1+7*($D288+1)-WEEKDAY(DATE($S$1,Z$1,8-$M288)))),DATE($S$1,Z$1,1+7*$D288)-WEEKDAY(DATE($S$1,Z$1,8-$M288))),"")</f>
        <v>45497</v>
      </c>
    </row>
    <row r="289" spans="1:26" ht="15" customHeight="1" x14ac:dyDescent="0.25">
      <c r="A289" s="3">
        <v>770286</v>
      </c>
      <c r="B289" s="1" t="s">
        <v>1375</v>
      </c>
      <c r="C289" s="1" t="str">
        <f>VLOOKUP($A289,[1]Sheet_One!$B:$W,7,FALSE)</f>
        <v>OAKDALE</v>
      </c>
      <c r="D289" s="10">
        <f>IFERROR(VLOOKUP(A289,[2]Sheet1!$A:$AA,27,FALSE),"")</f>
        <v>4</v>
      </c>
      <c r="F289" s="3" t="str">
        <f>VLOOKUP($A289,[1]Sheet_One!$B:$W,6,FALSE)</f>
        <v>166 CHESTERFIELD RD</v>
      </c>
      <c r="G289" s="3" t="str">
        <f>VLOOKUP($A289,[1]Sheet_One!$B:$W,7,FALSE)</f>
        <v>OAKDALE</v>
      </c>
      <c r="H289" s="3" t="str">
        <f>VLOOKUP($A289,[1]Sheet_One!$B:$W,8,FALSE)</f>
        <v>CT</v>
      </c>
      <c r="I289" s="3" t="str">
        <f>VLOOKUP($A289,[1]Sheet_One!$B:$W,9,FALSE)</f>
        <v>06370</v>
      </c>
      <c r="J289" s="47">
        <f>IFERROR(VLOOKUP(A289,'[3]KPI Trend by Chain - 171 or 173'!$A:$E,5,FALSE),VLOOKUP(A289,'[4]KPI Trend by Chain - 171 '!$A:$E,5,FALSE))</f>
        <v>38.8333333333333</v>
      </c>
      <c r="K289" s="4">
        <f>IFERROR(VLOOKUP(A289,'Location Substitution table'!B:D,3,FALSE),"")</f>
        <v>261185</v>
      </c>
      <c r="L289" s="9" t="str">
        <f>IFERROR(VLOOKUP($A289,[1]Sheet_One!$B:$W,5,FALSE),"")</f>
        <v>W</v>
      </c>
      <c r="M289" s="9">
        <f>IFERROR(MATCH(L289,{"U","M","T","W","R","F","S"},0),"")</f>
        <v>4</v>
      </c>
      <c r="N289" s="26">
        <f>IFERROR(IF(COUNTIF('Holiday Dates'!$A:$A,DATE($M$1,N$1,1+7*$D289)-WEEKDAY(DATE($M$1,N$1,8-$M289)))&gt;=1,IF($D289&gt;=3,DATE($M$1,N$1,1+7*($D289-1)-WEEKDAY(DATE($M$1,N$1,8-$M289))),DATE($M$1,N$1,1+7*($D289+1)-WEEKDAY(DATE($M$1,N$1,8-$M289)))),DATE($M$1,N$1,1+7*$D289)-WEEKDAY(DATE($M$1,N$1,8-$M289))),"")</f>
        <v>45161</v>
      </c>
      <c r="O289" s="26">
        <f>IFERROR(IF(COUNTIF('Holiday Dates'!$A:$A,DATE($M$1,O$1,1+7*$D289)-WEEKDAY(DATE($M$1,O$1,8-$M289)))&gt;=1,IF($D289&gt;=3,DATE($M$1,O$1,1+7*($D289-1)-WEEKDAY(DATE($M$1,O$1,8-$M289))),DATE($M$1,O$1,1+7*($D289+1)-WEEKDAY(DATE($M$1,O$1,8-$M289)))),DATE($M$1,O$1,1+7*$D289)-WEEKDAY(DATE($M$1,O$1,8-$M289))),"")</f>
        <v>45196</v>
      </c>
      <c r="P289" s="26">
        <f>IFERROR(IF(COUNTIF('Holiday Dates'!$A:$A,DATE($M$1,P$1,1+7*$D289)-WEEKDAY(DATE($M$1,P$1,8-$M289)))&gt;=1,IF($D289&gt;=3,DATE($M$1,P$1,1+7*($D289-1)-WEEKDAY(DATE($M$1,P$1,8-$M289))),DATE($M$1,P$1,1+7*($D289+1)-WEEKDAY(DATE($M$1,P$1,8-$M289)))),DATE($M$1,P$1,1+7*$D289)-WEEKDAY(DATE($M$1,P$1,8-$M289))),"")</f>
        <v>45224</v>
      </c>
      <c r="Q289" s="26">
        <f>IFERROR(IF(COUNTIF('Holiday Dates'!$A:$A,DATE($M$1,Q$1,1+7*$D289)-WEEKDAY(DATE($M$1,Q$1,8-$M289)))&gt;=1,IF($D289&gt;=3,DATE($M$1,Q$1,1+7*($D289-1)-WEEKDAY(DATE($M$1,Q$1,8-$M289))),DATE($M$1,Q$1,1+7*($D289+1)-WEEKDAY(DATE($M$1,Q$1,8-$M289)))),DATE($M$1,Q$1,1+7*$D289)-WEEKDAY(DATE($M$1,Q$1,8-$M289))),"")</f>
        <v>45245</v>
      </c>
      <c r="R289" s="26">
        <f>IFERROR(IF(COUNTIF('Holiday Dates'!$A:$A,DATE($M$1,R$1,1+7*$D289)-WEEKDAY(DATE($M$1,R$1,8-$M289)))&gt;=1,IF($D289&gt;=3,DATE($M$1,R$1,1+7*($D289-1)-WEEKDAY(DATE($M$1,R$1,8-$M289))),DATE($M$1,R$1,1+7*($D289+1)-WEEKDAY(DATE($M$1,R$1,8-$M289)))),DATE($M$1,R$1,1+7*$D289)-WEEKDAY(DATE($M$1,R$1,8-$M289))),"")</f>
        <v>45280</v>
      </c>
      <c r="S289" s="28"/>
      <c r="T289" s="30">
        <f>IFERROR(IF(COUNTIF('Holiday Dates'!$A:$A,DATE($S$1,T$1,1+7*$D289)-WEEKDAY(DATE($S$1,T$1,8-$M289)))&gt;=1,IF($D289&gt;=3,DATE($S$1,T$1,1+7*($D289-1)-WEEKDAY(DATE($S$1,T$1,8-$M289))),DATE($S$1,T$1,1+7*($D289+1)-WEEKDAY(DATE($S$1,T$1,8-$M289)))),DATE($S$1,T$1,1+7*$D289)-WEEKDAY(DATE($S$1,T$1,8-$M289))),"")</f>
        <v>45315</v>
      </c>
      <c r="U289" s="30">
        <f>IFERROR(IF(COUNTIF('Holiday Dates'!$A:$A,DATE($S$1,U$1,1+7*$D289)-WEEKDAY(DATE($S$1,U$1,8-$M289)))&gt;=1,IF($D289&gt;=3,DATE($S$1,U$1,1+7*($D289-1)-WEEKDAY(DATE($S$1,U$1,8-$M289))),DATE($S$1,U$1,1+7*($D289+1)-WEEKDAY(DATE($S$1,U$1,8-$M289)))),DATE($S$1,U$1,1+7*$D289)-WEEKDAY(DATE($S$1,U$1,8-$M289))),"")</f>
        <v>45350</v>
      </c>
      <c r="V289" s="30">
        <f>IFERROR(IF(COUNTIF('Holiday Dates'!$A:$A,DATE($S$1,V$1,1+7*$D289)-WEEKDAY(DATE($S$1,V$1,8-$M289)))&gt;=1,IF($D289&gt;=3,DATE($S$1,V$1,1+7*($D289-1)-WEEKDAY(DATE($S$1,V$1,8-$M289))),DATE($S$1,V$1,1+7*($D289+1)-WEEKDAY(DATE($S$1,V$1,8-$M289)))),DATE($S$1,V$1,1+7*$D289)-WEEKDAY(DATE($S$1,V$1,8-$M289))),"")</f>
        <v>45378</v>
      </c>
      <c r="W289" s="30">
        <f>IFERROR(IF(COUNTIF('Holiday Dates'!$A:$A,DATE($S$1,W$1,1+7*$D289)-WEEKDAY(DATE($S$1,W$1,8-$M289)))&gt;=1,IF($D289&gt;=3,DATE($S$1,W$1,1+7*($D289-1)-WEEKDAY(DATE($S$1,W$1,8-$M289))),DATE($S$1,W$1,1+7*($D289+1)-WEEKDAY(DATE($S$1,W$1,8-$M289)))),DATE($S$1,W$1,1+7*$D289)-WEEKDAY(DATE($S$1,W$1,8-$M289))),"")</f>
        <v>45406</v>
      </c>
      <c r="X289" s="30">
        <f>IFERROR(IF(COUNTIF('Holiday Dates'!$A:$A,DATE($S$1,X$1,1+7*$D289)-WEEKDAY(DATE($S$1,X$1,8-$M289)))&gt;=1,IF($D289&gt;=3,DATE($S$1,X$1,1+7*($D289-1)-WEEKDAY(DATE($S$1,X$1,8-$M289))),DATE($S$1,X$1,1+7*($D289+1)-WEEKDAY(DATE($S$1,X$1,8-$M289)))),DATE($S$1,X$1,1+7*$D289)-WEEKDAY(DATE($S$1,X$1,8-$M289))),"")</f>
        <v>45434</v>
      </c>
      <c r="Y289" s="30">
        <f>IFERROR(IF(COUNTIF('Holiday Dates'!$A:$A,DATE($S$1,Y$1,1+7*$D289)-WEEKDAY(DATE($S$1,Y$1,8-$M289)))&gt;=1,IF($D289&gt;=3,DATE($S$1,Y$1,1+7*($D289-1)-WEEKDAY(DATE($S$1,Y$1,8-$M289))),DATE($S$1,Y$1,1+7*($D289+1)-WEEKDAY(DATE($S$1,Y$1,8-$M289)))),DATE($S$1,Y$1,1+7*$D289)-WEEKDAY(DATE($S$1,Y$1,8-$M289))),"")</f>
        <v>45469</v>
      </c>
      <c r="Z289" s="30">
        <f>IFERROR(IF(COUNTIF('Holiday Dates'!$A:$A,DATE($S$1,Z$1,1+7*$D289)-WEEKDAY(DATE($S$1,Z$1,8-$M289)))&gt;=1,IF($D289&gt;=3,DATE($S$1,Z$1,1+7*($D289-1)-WEEKDAY(DATE($S$1,Z$1,8-$M289))),DATE($S$1,Z$1,1+7*($D289+1)-WEEKDAY(DATE($S$1,Z$1,8-$M289)))),DATE($S$1,Z$1,1+7*$D289)-WEEKDAY(DATE($S$1,Z$1,8-$M289))),"")</f>
        <v>45497</v>
      </c>
    </row>
    <row r="290" spans="1:26" ht="15" customHeight="1" x14ac:dyDescent="0.25">
      <c r="A290" s="3">
        <v>770287</v>
      </c>
      <c r="B290" s="1" t="s">
        <v>1701</v>
      </c>
      <c r="C290" s="1" t="str">
        <f>VLOOKUP($A290,[1]Sheet_One!$B:$W,7,FALSE)</f>
        <v>WATERTOWN</v>
      </c>
      <c r="D290" s="10">
        <f>IFERROR(VLOOKUP(A290,[2]Sheet1!$A:$AA,27,FALSE),"")</f>
        <v>4</v>
      </c>
      <c r="E290" s="1"/>
      <c r="F290" s="3" t="str">
        <f>VLOOKUP($A290,[1]Sheet_One!$B:$W,6,FALSE)</f>
        <v>250 COLONIAL ST</v>
      </c>
      <c r="G290" s="3" t="str">
        <f>VLOOKUP($A290,[1]Sheet_One!$B:$W,7,FALSE)</f>
        <v>WATERTOWN</v>
      </c>
      <c r="H290" s="3" t="str">
        <f>VLOOKUP($A290,[1]Sheet_One!$B:$W,8,FALSE)</f>
        <v>CT</v>
      </c>
      <c r="I290" s="3" t="str">
        <f>VLOOKUP($A290,[1]Sheet_One!$B:$W,9,FALSE)</f>
        <v>06779</v>
      </c>
      <c r="J290" s="47">
        <f>IFERROR(VLOOKUP(A290,'[3]KPI Trend by Chain - 171 or 173'!$A:$E,5,FALSE),VLOOKUP(A290,'[4]KPI Trend by Chain - 171 '!$A:$E,5,FALSE))</f>
        <v>22.9</v>
      </c>
      <c r="K290" s="4">
        <f>IFERROR(VLOOKUP(A290,'Location Substitution table'!B:D,3,FALSE),"")</f>
        <v>260945</v>
      </c>
      <c r="L290" s="9" t="str">
        <f>IFERROR(VLOOKUP($A290,[1]Sheet_One!$B:$W,5,FALSE),"")</f>
        <v>T</v>
      </c>
      <c r="M290" s="9">
        <f>IFERROR(MATCH(L290,{"U","M","T","W","R","F","S"},0),"")</f>
        <v>3</v>
      </c>
      <c r="N290" s="26">
        <f>IFERROR(IF(COUNTIF('Holiday Dates'!$A:$A,DATE($M$1,N$1,1+7*$D290)-WEEKDAY(DATE($M$1,N$1,8-$M290)))&gt;=1,IF($D290&gt;=3,DATE($M$1,N$1,1+7*($D290-1)-WEEKDAY(DATE($M$1,N$1,8-$M290))),DATE($M$1,N$1,1+7*($D290+1)-WEEKDAY(DATE($M$1,N$1,8-$M290)))),DATE($M$1,N$1,1+7*$D290)-WEEKDAY(DATE($M$1,N$1,8-$M290))),"")</f>
        <v>45160</v>
      </c>
      <c r="O290" s="26">
        <f>IFERROR(IF(COUNTIF('Holiday Dates'!$A:$A,DATE($M$1,O$1,1+7*$D290)-WEEKDAY(DATE($M$1,O$1,8-$M290)))&gt;=1,IF($D290&gt;=3,DATE($M$1,O$1,1+7*($D290-1)-WEEKDAY(DATE($M$1,O$1,8-$M290))),DATE($M$1,O$1,1+7*($D290+1)-WEEKDAY(DATE($M$1,O$1,8-$M290)))),DATE($M$1,O$1,1+7*$D290)-WEEKDAY(DATE($M$1,O$1,8-$M290))),"")</f>
        <v>45195</v>
      </c>
      <c r="P290" s="26">
        <f>IFERROR(IF(COUNTIF('Holiday Dates'!$A:$A,DATE($M$1,P$1,1+7*$D290)-WEEKDAY(DATE($M$1,P$1,8-$M290)))&gt;=1,IF($D290&gt;=3,DATE($M$1,P$1,1+7*($D290-1)-WEEKDAY(DATE($M$1,P$1,8-$M290))),DATE($M$1,P$1,1+7*($D290+1)-WEEKDAY(DATE($M$1,P$1,8-$M290)))),DATE($M$1,P$1,1+7*$D290)-WEEKDAY(DATE($M$1,P$1,8-$M290))),"")</f>
        <v>45223</v>
      </c>
      <c r="Q290" s="26">
        <f>IFERROR(IF(COUNTIF('Holiday Dates'!$A:$A,DATE($M$1,Q$1,1+7*$D290)-WEEKDAY(DATE($M$1,Q$1,8-$M290)))&gt;=1,IF($D290&gt;=3,DATE($M$1,Q$1,1+7*($D290-1)-WEEKDAY(DATE($M$1,Q$1,8-$M290))),DATE($M$1,Q$1,1+7*($D290+1)-WEEKDAY(DATE($M$1,Q$1,8-$M290)))),DATE($M$1,Q$1,1+7*$D290)-WEEKDAY(DATE($M$1,Q$1,8-$M290))),"")</f>
        <v>45258</v>
      </c>
      <c r="R290" s="26">
        <f>IFERROR(IF(COUNTIF('Holiday Dates'!$A:$A,DATE($M$1,R$1,1+7*$D290)-WEEKDAY(DATE($M$1,R$1,8-$M290)))&gt;=1,IF($D290&gt;=3,DATE($M$1,R$1,1+7*($D290-1)-WEEKDAY(DATE($M$1,R$1,8-$M290))),DATE($M$1,R$1,1+7*($D290+1)-WEEKDAY(DATE($M$1,R$1,8-$M290)))),DATE($M$1,R$1,1+7*$D290)-WEEKDAY(DATE($M$1,R$1,8-$M290))),"")</f>
        <v>45279</v>
      </c>
      <c r="S290" s="28"/>
      <c r="T290" s="30">
        <f>IFERROR(IF(COUNTIF('Holiday Dates'!$A:$A,DATE($S$1,T$1,1+7*$D290)-WEEKDAY(DATE($S$1,T$1,8-$M290)))&gt;=1,IF($D290&gt;=3,DATE($S$1,T$1,1+7*($D290-1)-WEEKDAY(DATE($S$1,T$1,8-$M290))),DATE($S$1,T$1,1+7*($D290+1)-WEEKDAY(DATE($S$1,T$1,8-$M290)))),DATE($S$1,T$1,1+7*$D290)-WEEKDAY(DATE($S$1,T$1,8-$M290))),"")</f>
        <v>45314</v>
      </c>
      <c r="U290" s="30">
        <f>IFERROR(IF(COUNTIF('Holiday Dates'!$A:$A,DATE($S$1,U$1,1+7*$D290)-WEEKDAY(DATE($S$1,U$1,8-$M290)))&gt;=1,IF($D290&gt;=3,DATE($S$1,U$1,1+7*($D290-1)-WEEKDAY(DATE($S$1,U$1,8-$M290))),DATE($S$1,U$1,1+7*($D290+1)-WEEKDAY(DATE($S$1,U$1,8-$M290)))),DATE($S$1,U$1,1+7*$D290)-WEEKDAY(DATE($S$1,U$1,8-$M290))),"")</f>
        <v>45349</v>
      </c>
      <c r="V290" s="30">
        <f>IFERROR(IF(COUNTIF('Holiday Dates'!$A:$A,DATE($S$1,V$1,1+7*$D290)-WEEKDAY(DATE($S$1,V$1,8-$M290)))&gt;=1,IF($D290&gt;=3,DATE($S$1,V$1,1+7*($D290-1)-WEEKDAY(DATE($S$1,V$1,8-$M290))),DATE($S$1,V$1,1+7*($D290+1)-WEEKDAY(DATE($S$1,V$1,8-$M290)))),DATE($S$1,V$1,1+7*$D290)-WEEKDAY(DATE($S$1,V$1,8-$M290))),"")</f>
        <v>45377</v>
      </c>
      <c r="W290" s="30">
        <f>IFERROR(IF(COUNTIF('Holiday Dates'!$A:$A,DATE($S$1,W$1,1+7*$D290)-WEEKDAY(DATE($S$1,W$1,8-$M290)))&gt;=1,IF($D290&gt;=3,DATE($S$1,W$1,1+7*($D290-1)-WEEKDAY(DATE($S$1,W$1,8-$M290))),DATE($S$1,W$1,1+7*($D290+1)-WEEKDAY(DATE($S$1,W$1,8-$M290)))),DATE($S$1,W$1,1+7*$D290)-WEEKDAY(DATE($S$1,W$1,8-$M290))),"")</f>
        <v>45405</v>
      </c>
      <c r="X290" s="30">
        <f>IFERROR(IF(COUNTIF('Holiday Dates'!$A:$A,DATE($S$1,X$1,1+7*$D290)-WEEKDAY(DATE($S$1,X$1,8-$M290)))&gt;=1,IF($D290&gt;=3,DATE($S$1,X$1,1+7*($D290-1)-WEEKDAY(DATE($S$1,X$1,8-$M290))),DATE($S$1,X$1,1+7*($D290+1)-WEEKDAY(DATE($S$1,X$1,8-$M290)))),DATE($S$1,X$1,1+7*$D290)-WEEKDAY(DATE($S$1,X$1,8-$M290))),"")</f>
        <v>45440</v>
      </c>
      <c r="Y290" s="30">
        <f>IFERROR(IF(COUNTIF('Holiday Dates'!$A:$A,DATE($S$1,Y$1,1+7*$D290)-WEEKDAY(DATE($S$1,Y$1,8-$M290)))&gt;=1,IF($D290&gt;=3,DATE($S$1,Y$1,1+7*($D290-1)-WEEKDAY(DATE($S$1,Y$1,8-$M290))),DATE($S$1,Y$1,1+7*($D290+1)-WEEKDAY(DATE($S$1,Y$1,8-$M290)))),DATE($S$1,Y$1,1+7*$D290)-WEEKDAY(DATE($S$1,Y$1,8-$M290))),"")</f>
        <v>45468</v>
      </c>
      <c r="Z290" s="30">
        <f>IFERROR(IF(COUNTIF('Holiday Dates'!$A:$A,DATE($S$1,Z$1,1+7*$D290)-WEEKDAY(DATE($S$1,Z$1,8-$M290)))&gt;=1,IF($D290&gt;=3,DATE($S$1,Z$1,1+7*($D290-1)-WEEKDAY(DATE($S$1,Z$1,8-$M290))),DATE($S$1,Z$1,1+7*($D290+1)-WEEKDAY(DATE($S$1,Z$1,8-$M290)))),DATE($S$1,Z$1,1+7*$D290)-WEEKDAY(DATE($S$1,Z$1,8-$M290))),"")</f>
        <v>45496</v>
      </c>
    </row>
    <row r="291" spans="1:26" ht="15" customHeight="1" x14ac:dyDescent="0.25">
      <c r="A291" s="3">
        <v>770288</v>
      </c>
      <c r="B291" s="1" t="s">
        <v>1373</v>
      </c>
      <c r="C291" s="1" t="str">
        <f>VLOOKUP($A291,[1]Sheet_One!$B:$W,7,FALSE)</f>
        <v>OLD LYME</v>
      </c>
      <c r="D291" s="10">
        <f>IFERROR(VLOOKUP(A291,[2]Sheet1!$A:$AA,27,FALSE),"")</f>
        <v>4</v>
      </c>
      <c r="E291" s="1"/>
      <c r="F291" s="3" t="str">
        <f>VLOOKUP($A291,[1]Sheet_One!$B:$W,6,FALSE)</f>
        <v>69 LYME ST # 18</v>
      </c>
      <c r="G291" s="3" t="str">
        <f>VLOOKUP($A291,[1]Sheet_One!$B:$W,7,FALSE)</f>
        <v>OLD LYME</v>
      </c>
      <c r="H291" s="3" t="str">
        <f>VLOOKUP($A291,[1]Sheet_One!$B:$W,8,FALSE)</f>
        <v>CT</v>
      </c>
      <c r="I291" s="3" t="str">
        <f>VLOOKUP($A291,[1]Sheet_One!$B:$W,9,FALSE)</f>
        <v>06371</v>
      </c>
      <c r="J291" s="47">
        <f>IFERROR(VLOOKUP(A291,'[3]KPI Trend by Chain - 171 or 173'!$A:$E,5,FALSE),VLOOKUP(A291,'[4]KPI Trend by Chain - 171 '!$A:$E,5,FALSE))</f>
        <v>49.9</v>
      </c>
      <c r="K291" s="4" t="str">
        <f>IFERROR(VLOOKUP(A291,'Location Substitution table'!B:D,3,FALSE),"")</f>
        <v/>
      </c>
      <c r="L291" s="9" t="str">
        <f>IFERROR(VLOOKUP($A291,[1]Sheet_One!$B:$W,5,FALSE),"")</f>
        <v>W</v>
      </c>
      <c r="M291" s="9">
        <f>IFERROR(MATCH(L291,{"U","M","T","W","R","F","S"},0),"")</f>
        <v>4</v>
      </c>
      <c r="N291" s="26">
        <f>IFERROR(IF(COUNTIF('Holiday Dates'!$A:$A,DATE($M$1,N$1,1+7*$D291)-WEEKDAY(DATE($M$1,N$1,8-$M291)))&gt;=1,IF($D291&gt;=3,DATE($M$1,N$1,1+7*($D291-1)-WEEKDAY(DATE($M$1,N$1,8-$M291))),DATE($M$1,N$1,1+7*($D291+1)-WEEKDAY(DATE($M$1,N$1,8-$M291)))),DATE($M$1,N$1,1+7*$D291)-WEEKDAY(DATE($M$1,N$1,8-$M291))),"")</f>
        <v>45161</v>
      </c>
      <c r="O291" s="26">
        <f>IFERROR(IF(COUNTIF('Holiday Dates'!$A:$A,DATE($M$1,O$1,1+7*$D291)-WEEKDAY(DATE($M$1,O$1,8-$M291)))&gt;=1,IF($D291&gt;=3,DATE($M$1,O$1,1+7*($D291-1)-WEEKDAY(DATE($M$1,O$1,8-$M291))),DATE($M$1,O$1,1+7*($D291+1)-WEEKDAY(DATE($M$1,O$1,8-$M291)))),DATE($M$1,O$1,1+7*$D291)-WEEKDAY(DATE($M$1,O$1,8-$M291))),"")</f>
        <v>45196</v>
      </c>
      <c r="P291" s="26">
        <f>IFERROR(IF(COUNTIF('Holiday Dates'!$A:$A,DATE($M$1,P$1,1+7*$D291)-WEEKDAY(DATE($M$1,P$1,8-$M291)))&gt;=1,IF($D291&gt;=3,DATE($M$1,P$1,1+7*($D291-1)-WEEKDAY(DATE($M$1,P$1,8-$M291))),DATE($M$1,P$1,1+7*($D291+1)-WEEKDAY(DATE($M$1,P$1,8-$M291)))),DATE($M$1,P$1,1+7*$D291)-WEEKDAY(DATE($M$1,P$1,8-$M291))),"")</f>
        <v>45224</v>
      </c>
      <c r="Q291" s="26">
        <f>IFERROR(IF(COUNTIF('Holiday Dates'!$A:$A,DATE($M$1,Q$1,1+7*$D291)-WEEKDAY(DATE($M$1,Q$1,8-$M291)))&gt;=1,IF($D291&gt;=3,DATE($M$1,Q$1,1+7*($D291-1)-WEEKDAY(DATE($M$1,Q$1,8-$M291))),DATE($M$1,Q$1,1+7*($D291+1)-WEEKDAY(DATE($M$1,Q$1,8-$M291)))),DATE($M$1,Q$1,1+7*$D291)-WEEKDAY(DATE($M$1,Q$1,8-$M291))),"")</f>
        <v>45245</v>
      </c>
      <c r="R291" s="26">
        <f>IFERROR(IF(COUNTIF('Holiday Dates'!$A:$A,DATE($M$1,R$1,1+7*$D291)-WEEKDAY(DATE($M$1,R$1,8-$M291)))&gt;=1,IF($D291&gt;=3,DATE($M$1,R$1,1+7*($D291-1)-WEEKDAY(DATE($M$1,R$1,8-$M291))),DATE($M$1,R$1,1+7*($D291+1)-WEEKDAY(DATE($M$1,R$1,8-$M291)))),DATE($M$1,R$1,1+7*$D291)-WEEKDAY(DATE($M$1,R$1,8-$M291))),"")</f>
        <v>45280</v>
      </c>
      <c r="S291" s="28"/>
      <c r="T291" s="30">
        <f>IFERROR(IF(COUNTIF('Holiday Dates'!$A:$A,DATE($S$1,T$1,1+7*$D291)-WEEKDAY(DATE($S$1,T$1,8-$M291)))&gt;=1,IF($D291&gt;=3,DATE($S$1,T$1,1+7*($D291-1)-WEEKDAY(DATE($S$1,T$1,8-$M291))),DATE($S$1,T$1,1+7*($D291+1)-WEEKDAY(DATE($S$1,T$1,8-$M291)))),DATE($S$1,T$1,1+7*$D291)-WEEKDAY(DATE($S$1,T$1,8-$M291))),"")</f>
        <v>45315</v>
      </c>
      <c r="U291" s="30">
        <f>IFERROR(IF(COUNTIF('Holiday Dates'!$A:$A,DATE($S$1,U$1,1+7*$D291)-WEEKDAY(DATE($S$1,U$1,8-$M291)))&gt;=1,IF($D291&gt;=3,DATE($S$1,U$1,1+7*($D291-1)-WEEKDAY(DATE($S$1,U$1,8-$M291))),DATE($S$1,U$1,1+7*($D291+1)-WEEKDAY(DATE($S$1,U$1,8-$M291)))),DATE($S$1,U$1,1+7*$D291)-WEEKDAY(DATE($S$1,U$1,8-$M291))),"")</f>
        <v>45350</v>
      </c>
      <c r="V291" s="30">
        <f>IFERROR(IF(COUNTIF('Holiday Dates'!$A:$A,DATE($S$1,V$1,1+7*$D291)-WEEKDAY(DATE($S$1,V$1,8-$M291)))&gt;=1,IF($D291&gt;=3,DATE($S$1,V$1,1+7*($D291-1)-WEEKDAY(DATE($S$1,V$1,8-$M291))),DATE($S$1,V$1,1+7*($D291+1)-WEEKDAY(DATE($S$1,V$1,8-$M291)))),DATE($S$1,V$1,1+7*$D291)-WEEKDAY(DATE($S$1,V$1,8-$M291))),"")</f>
        <v>45378</v>
      </c>
      <c r="W291" s="30">
        <f>IFERROR(IF(COUNTIF('Holiday Dates'!$A:$A,DATE($S$1,W$1,1+7*$D291)-WEEKDAY(DATE($S$1,W$1,8-$M291)))&gt;=1,IF($D291&gt;=3,DATE($S$1,W$1,1+7*($D291-1)-WEEKDAY(DATE($S$1,W$1,8-$M291))),DATE($S$1,W$1,1+7*($D291+1)-WEEKDAY(DATE($S$1,W$1,8-$M291)))),DATE($S$1,W$1,1+7*$D291)-WEEKDAY(DATE($S$1,W$1,8-$M291))),"")</f>
        <v>45406</v>
      </c>
      <c r="X291" s="30">
        <f>IFERROR(IF(COUNTIF('Holiday Dates'!$A:$A,DATE($S$1,X$1,1+7*$D291)-WEEKDAY(DATE($S$1,X$1,8-$M291)))&gt;=1,IF($D291&gt;=3,DATE($S$1,X$1,1+7*($D291-1)-WEEKDAY(DATE($S$1,X$1,8-$M291))),DATE($S$1,X$1,1+7*($D291+1)-WEEKDAY(DATE($S$1,X$1,8-$M291)))),DATE($S$1,X$1,1+7*$D291)-WEEKDAY(DATE($S$1,X$1,8-$M291))),"")</f>
        <v>45434</v>
      </c>
      <c r="Y291" s="30">
        <f>IFERROR(IF(COUNTIF('Holiday Dates'!$A:$A,DATE($S$1,Y$1,1+7*$D291)-WEEKDAY(DATE($S$1,Y$1,8-$M291)))&gt;=1,IF($D291&gt;=3,DATE($S$1,Y$1,1+7*($D291-1)-WEEKDAY(DATE($S$1,Y$1,8-$M291))),DATE($S$1,Y$1,1+7*($D291+1)-WEEKDAY(DATE($S$1,Y$1,8-$M291)))),DATE($S$1,Y$1,1+7*$D291)-WEEKDAY(DATE($S$1,Y$1,8-$M291))),"")</f>
        <v>45469</v>
      </c>
      <c r="Z291" s="30">
        <f>IFERROR(IF(COUNTIF('Holiday Dates'!$A:$A,DATE($S$1,Z$1,1+7*$D291)-WEEKDAY(DATE($S$1,Z$1,8-$M291)))&gt;=1,IF($D291&gt;=3,DATE($S$1,Z$1,1+7*($D291-1)-WEEKDAY(DATE($S$1,Z$1,8-$M291))),DATE($S$1,Z$1,1+7*($D291+1)-WEEKDAY(DATE($S$1,Z$1,8-$M291)))),DATE($S$1,Z$1,1+7*$D291)-WEEKDAY(DATE($S$1,Z$1,8-$M291))),"")</f>
        <v>45497</v>
      </c>
    </row>
    <row r="292" spans="1:26" ht="15" customHeight="1" x14ac:dyDescent="0.25">
      <c r="A292" s="3">
        <v>770289</v>
      </c>
      <c r="B292" s="1" t="s">
        <v>791</v>
      </c>
      <c r="C292" s="1" t="str">
        <f>VLOOKUP($A292,[1]Sheet_One!$B:$W,7,FALSE)</f>
        <v>OLD MYSTIC</v>
      </c>
      <c r="D292" s="10">
        <v>3</v>
      </c>
      <c r="F292" s="3" t="str">
        <f>VLOOKUP($A292,[1]Sheet_One!$B:$W,6,FALSE)</f>
        <v>40 FIELD STREET</v>
      </c>
      <c r="G292" s="3" t="str">
        <f>VLOOKUP($A292,[1]Sheet_One!$B:$W,7,FALSE)</f>
        <v>OLD MYSTIC</v>
      </c>
      <c r="H292" s="3" t="str">
        <f>VLOOKUP($A292,[1]Sheet_One!$B:$W,8,FALSE)</f>
        <v>CT</v>
      </c>
      <c r="I292" s="3" t="str">
        <f>VLOOKUP($A292,[1]Sheet_One!$B:$W,9,FALSE)</f>
        <v>06372</v>
      </c>
      <c r="J292" s="47">
        <f>IFERROR(VLOOKUP(A292,'[3]KPI Trend by Chain - 171 or 173'!$A:$E,5,FALSE),VLOOKUP(A292,'[4]KPI Trend by Chain - 171 '!$A:$E,5,FALSE))</f>
        <v>21.3333333333333</v>
      </c>
      <c r="K292" s="4">
        <f>IFERROR(VLOOKUP(A292,'Location Substitution table'!B:D,3,FALSE),"")</f>
        <v>261178</v>
      </c>
      <c r="L292" s="9" t="str">
        <f>IFERROR(VLOOKUP($A292,[1]Sheet_One!$B:$W,5,FALSE),"")</f>
        <v>T</v>
      </c>
      <c r="M292" s="9">
        <f>IFERROR(MATCH(L292,{"U","M","T","W","R","F","S"},0),"")</f>
        <v>3</v>
      </c>
      <c r="N292" s="26">
        <f>IFERROR(IF(COUNTIF('Holiday Dates'!$A:$A,DATE($M$1,N$1,1+7*$D292)-WEEKDAY(DATE($M$1,N$1,8-$M292)))&gt;=1,IF($D292&gt;=3,DATE($M$1,N$1,1+7*($D292-1)-WEEKDAY(DATE($M$1,N$1,8-$M292))),DATE($M$1,N$1,1+7*($D292+1)-WEEKDAY(DATE($M$1,N$1,8-$M292)))),DATE($M$1,N$1,1+7*$D292)-WEEKDAY(DATE($M$1,N$1,8-$M292))),"")</f>
        <v>45153</v>
      </c>
      <c r="O292" s="26">
        <f>IFERROR(IF(COUNTIF('Holiday Dates'!$A:$A,DATE($M$1,O$1,1+7*$D292)-WEEKDAY(DATE($M$1,O$1,8-$M292)))&gt;=1,IF($D292&gt;=3,DATE($M$1,O$1,1+7*($D292-1)-WEEKDAY(DATE($M$1,O$1,8-$M292))),DATE($M$1,O$1,1+7*($D292+1)-WEEKDAY(DATE($M$1,O$1,8-$M292)))),DATE($M$1,O$1,1+7*$D292)-WEEKDAY(DATE($M$1,O$1,8-$M292))),"")</f>
        <v>45188</v>
      </c>
      <c r="P292" s="26">
        <f>IFERROR(IF(COUNTIF('Holiday Dates'!$A:$A,DATE($M$1,P$1,1+7*$D292)-WEEKDAY(DATE($M$1,P$1,8-$M292)))&gt;=1,IF($D292&gt;=3,DATE($M$1,P$1,1+7*($D292-1)-WEEKDAY(DATE($M$1,P$1,8-$M292))),DATE($M$1,P$1,1+7*($D292+1)-WEEKDAY(DATE($M$1,P$1,8-$M292)))),DATE($M$1,P$1,1+7*$D292)-WEEKDAY(DATE($M$1,P$1,8-$M292))),"")</f>
        <v>45216</v>
      </c>
      <c r="Q292" s="26">
        <f>IFERROR(IF(COUNTIF('Holiday Dates'!$A:$A,DATE($M$1,Q$1,1+7*$D292)-WEEKDAY(DATE($M$1,Q$1,8-$M292)))&gt;=1,IF($D292&gt;=3,DATE($M$1,Q$1,1+7*($D292-1)-WEEKDAY(DATE($M$1,Q$1,8-$M292))),DATE($M$1,Q$1,1+7*($D292+1)-WEEKDAY(DATE($M$1,Q$1,8-$M292)))),DATE($M$1,Q$1,1+7*$D292)-WEEKDAY(DATE($M$1,Q$1,8-$M292))),"")</f>
        <v>45251</v>
      </c>
      <c r="R292" s="26">
        <f>IFERROR(IF(COUNTIF('Holiday Dates'!$A:$A,DATE($M$1,R$1,1+7*$D292)-WEEKDAY(DATE($M$1,R$1,8-$M292)))&gt;=1,IF($D292&gt;=3,DATE($M$1,R$1,1+7*($D292-1)-WEEKDAY(DATE($M$1,R$1,8-$M292))),DATE($M$1,R$1,1+7*($D292+1)-WEEKDAY(DATE($M$1,R$1,8-$M292)))),DATE($M$1,R$1,1+7*$D292)-WEEKDAY(DATE($M$1,R$1,8-$M292))),"")</f>
        <v>45279</v>
      </c>
      <c r="S292" s="28"/>
      <c r="T292" s="30">
        <f>IFERROR(IF(COUNTIF('Holiday Dates'!$A:$A,DATE($S$1,T$1,1+7*$D292)-WEEKDAY(DATE($S$1,T$1,8-$M292)))&gt;=1,IF($D292&gt;=3,DATE($S$1,T$1,1+7*($D292-1)-WEEKDAY(DATE($S$1,T$1,8-$M292))),DATE($S$1,T$1,1+7*($D292+1)-WEEKDAY(DATE($S$1,T$1,8-$M292)))),DATE($S$1,T$1,1+7*$D292)-WEEKDAY(DATE($S$1,T$1,8-$M292))),"")</f>
        <v>45307</v>
      </c>
      <c r="U292" s="30">
        <f>IFERROR(IF(COUNTIF('Holiday Dates'!$A:$A,DATE($S$1,U$1,1+7*$D292)-WEEKDAY(DATE($S$1,U$1,8-$M292)))&gt;=1,IF($D292&gt;=3,DATE($S$1,U$1,1+7*($D292-1)-WEEKDAY(DATE($S$1,U$1,8-$M292))),DATE($S$1,U$1,1+7*($D292+1)-WEEKDAY(DATE($S$1,U$1,8-$M292)))),DATE($S$1,U$1,1+7*$D292)-WEEKDAY(DATE($S$1,U$1,8-$M292))),"")</f>
        <v>45335</v>
      </c>
      <c r="V292" s="30">
        <f>IFERROR(IF(COUNTIF('Holiday Dates'!$A:$A,DATE($S$1,V$1,1+7*$D292)-WEEKDAY(DATE($S$1,V$1,8-$M292)))&gt;=1,IF($D292&gt;=3,DATE($S$1,V$1,1+7*($D292-1)-WEEKDAY(DATE($S$1,V$1,8-$M292))),DATE($S$1,V$1,1+7*($D292+1)-WEEKDAY(DATE($S$1,V$1,8-$M292)))),DATE($S$1,V$1,1+7*$D292)-WEEKDAY(DATE($S$1,V$1,8-$M292))),"")</f>
        <v>45370</v>
      </c>
      <c r="W292" s="30">
        <f>IFERROR(IF(COUNTIF('Holiday Dates'!$A:$A,DATE($S$1,W$1,1+7*$D292)-WEEKDAY(DATE($S$1,W$1,8-$M292)))&gt;=1,IF($D292&gt;=3,DATE($S$1,W$1,1+7*($D292-1)-WEEKDAY(DATE($S$1,W$1,8-$M292))),DATE($S$1,W$1,1+7*($D292+1)-WEEKDAY(DATE($S$1,W$1,8-$M292)))),DATE($S$1,W$1,1+7*$D292)-WEEKDAY(DATE($S$1,W$1,8-$M292))),"")</f>
        <v>45398</v>
      </c>
      <c r="X292" s="30">
        <f>IFERROR(IF(COUNTIF('Holiday Dates'!$A:$A,DATE($S$1,X$1,1+7*$D292)-WEEKDAY(DATE($S$1,X$1,8-$M292)))&gt;=1,IF($D292&gt;=3,DATE($S$1,X$1,1+7*($D292-1)-WEEKDAY(DATE($S$1,X$1,8-$M292))),DATE($S$1,X$1,1+7*($D292+1)-WEEKDAY(DATE($S$1,X$1,8-$M292)))),DATE($S$1,X$1,1+7*$D292)-WEEKDAY(DATE($S$1,X$1,8-$M292))),"")</f>
        <v>45433</v>
      </c>
      <c r="Y292" s="30">
        <f>IFERROR(IF(COUNTIF('Holiday Dates'!$A:$A,DATE($S$1,Y$1,1+7*$D292)-WEEKDAY(DATE($S$1,Y$1,8-$M292)))&gt;=1,IF($D292&gt;=3,DATE($S$1,Y$1,1+7*($D292-1)-WEEKDAY(DATE($S$1,Y$1,8-$M292))),DATE($S$1,Y$1,1+7*($D292+1)-WEEKDAY(DATE($S$1,Y$1,8-$M292)))),DATE($S$1,Y$1,1+7*$D292)-WEEKDAY(DATE($S$1,Y$1,8-$M292))),"")</f>
        <v>45461</v>
      </c>
      <c r="Z292" s="30">
        <f>IFERROR(IF(COUNTIF('Holiday Dates'!$A:$A,DATE($S$1,Z$1,1+7*$D292)-WEEKDAY(DATE($S$1,Z$1,8-$M292)))&gt;=1,IF($D292&gt;=3,DATE($S$1,Z$1,1+7*($D292-1)-WEEKDAY(DATE($S$1,Z$1,8-$M292))),DATE($S$1,Z$1,1+7*($D292+1)-WEEKDAY(DATE($S$1,Z$1,8-$M292)))),DATE($S$1,Z$1,1+7*$D292)-WEEKDAY(DATE($S$1,Z$1,8-$M292))),"")</f>
        <v>45489</v>
      </c>
    </row>
    <row r="293" spans="1:26" ht="15" customHeight="1" x14ac:dyDescent="0.25">
      <c r="A293" s="3">
        <v>770290</v>
      </c>
      <c r="B293" s="1" t="s">
        <v>1702</v>
      </c>
      <c r="C293" s="1" t="str">
        <f>VLOOKUP($A293,[1]Sheet_One!$B:$W,7,FALSE)</f>
        <v>OLD SAYBROOK</v>
      </c>
      <c r="D293" s="10">
        <f>IFERROR(VLOOKUP(A293,[2]Sheet1!$A:$AA,27,FALSE),"")</f>
        <v>4</v>
      </c>
      <c r="E293" s="1"/>
      <c r="F293" s="3" t="str">
        <f>VLOOKUP($A293,[1]Sheet_One!$B:$W,6,FALSE)</f>
        <v>80 OLD BOSTON POST RD</v>
      </c>
      <c r="G293" s="3" t="str">
        <f>VLOOKUP($A293,[1]Sheet_One!$B:$W,7,FALSE)</f>
        <v>OLD SAYBROOK</v>
      </c>
      <c r="H293" s="3" t="str">
        <f>VLOOKUP($A293,[1]Sheet_One!$B:$W,8,FALSE)</f>
        <v>CT</v>
      </c>
      <c r="I293" s="3" t="str">
        <f>VLOOKUP($A293,[1]Sheet_One!$B:$W,9,FALSE)</f>
        <v>06475</v>
      </c>
      <c r="J293" s="47">
        <f>IFERROR(VLOOKUP(A293,'[3]KPI Trend by Chain - 171 or 173'!$A:$E,5,FALSE),VLOOKUP(A293,'[4]KPI Trend by Chain - 171 '!$A:$E,5,FALSE))</f>
        <v>22.5555555555556</v>
      </c>
      <c r="K293" s="4" t="str">
        <f>IFERROR(VLOOKUP(A293,'Location Substitution table'!B:D,3,FALSE),"")</f>
        <v/>
      </c>
      <c r="L293" s="9" t="str">
        <f>IFERROR(VLOOKUP($A293,[1]Sheet_One!$B:$W,5,FALSE),"")</f>
        <v>M</v>
      </c>
      <c r="M293" s="9">
        <f>IFERROR(MATCH(L293,{"U","M","T","W","R","F","S"},0),"")</f>
        <v>2</v>
      </c>
      <c r="N293" s="26">
        <f>IFERROR(IF(COUNTIF('Holiday Dates'!$A:$A,DATE($M$1,N$1,1+7*$D293)-WEEKDAY(DATE($M$1,N$1,8-$M293)))&gt;=1,IF($D293&gt;=3,DATE($M$1,N$1,1+7*($D293-1)-WEEKDAY(DATE($M$1,N$1,8-$M293))),DATE($M$1,N$1,1+7*($D293+1)-WEEKDAY(DATE($M$1,N$1,8-$M293)))),DATE($M$1,N$1,1+7*$D293)-WEEKDAY(DATE($M$1,N$1,8-$M293))),"")</f>
        <v>45166</v>
      </c>
      <c r="O293" s="26">
        <f>IFERROR(IF(COUNTIF('Holiday Dates'!$A:$A,DATE($M$1,O$1,1+7*$D293)-WEEKDAY(DATE($M$1,O$1,8-$M293)))&gt;=1,IF($D293&gt;=3,DATE($M$1,O$1,1+7*($D293-1)-WEEKDAY(DATE($M$1,O$1,8-$M293))),DATE($M$1,O$1,1+7*($D293+1)-WEEKDAY(DATE($M$1,O$1,8-$M293)))),DATE($M$1,O$1,1+7*$D293)-WEEKDAY(DATE($M$1,O$1,8-$M293))),"")</f>
        <v>45187</v>
      </c>
      <c r="P293" s="26">
        <f>IFERROR(IF(COUNTIF('Holiday Dates'!$A:$A,DATE($M$1,P$1,1+7*$D293)-WEEKDAY(DATE($M$1,P$1,8-$M293)))&gt;=1,IF($D293&gt;=3,DATE($M$1,P$1,1+7*($D293-1)-WEEKDAY(DATE($M$1,P$1,8-$M293))),DATE($M$1,P$1,1+7*($D293+1)-WEEKDAY(DATE($M$1,P$1,8-$M293)))),DATE($M$1,P$1,1+7*$D293)-WEEKDAY(DATE($M$1,P$1,8-$M293))),"")</f>
        <v>45222</v>
      </c>
      <c r="Q293" s="26">
        <f>IFERROR(IF(COUNTIF('Holiday Dates'!$A:$A,DATE($M$1,Q$1,1+7*$D293)-WEEKDAY(DATE($M$1,Q$1,8-$M293)))&gt;=1,IF($D293&gt;=3,DATE($M$1,Q$1,1+7*($D293-1)-WEEKDAY(DATE($M$1,Q$1,8-$M293))),DATE($M$1,Q$1,1+7*($D293+1)-WEEKDAY(DATE($M$1,Q$1,8-$M293)))),DATE($M$1,Q$1,1+7*$D293)-WEEKDAY(DATE($M$1,Q$1,8-$M293))),"")</f>
        <v>45257</v>
      </c>
      <c r="R293" s="26">
        <f>IFERROR(IF(COUNTIF('Holiday Dates'!$A:$A,DATE($M$1,R$1,1+7*$D293)-WEEKDAY(DATE($M$1,R$1,8-$M293)))&gt;=1,IF($D293&gt;=3,DATE($M$1,R$1,1+7*($D293-1)-WEEKDAY(DATE($M$1,R$1,8-$M293))),DATE($M$1,R$1,1+7*($D293+1)-WEEKDAY(DATE($M$1,R$1,8-$M293)))),DATE($M$1,R$1,1+7*$D293)-WEEKDAY(DATE($M$1,R$1,8-$M293))),"")</f>
        <v>45278</v>
      </c>
      <c r="S293" s="28"/>
      <c r="T293" s="30">
        <f>IFERROR(IF(COUNTIF('Holiday Dates'!$A:$A,DATE($S$1,T$1,1+7*$D293)-WEEKDAY(DATE($S$1,T$1,8-$M293)))&gt;=1,IF($D293&gt;=3,DATE($S$1,T$1,1+7*($D293-1)-WEEKDAY(DATE($S$1,T$1,8-$M293))),DATE($S$1,T$1,1+7*($D293+1)-WEEKDAY(DATE($S$1,T$1,8-$M293)))),DATE($S$1,T$1,1+7*$D293)-WEEKDAY(DATE($S$1,T$1,8-$M293))),"")</f>
        <v>45313</v>
      </c>
      <c r="U293" s="30">
        <f>IFERROR(IF(COUNTIF('Holiday Dates'!$A:$A,DATE($S$1,U$1,1+7*$D293)-WEEKDAY(DATE($S$1,U$1,8-$M293)))&gt;=1,IF($D293&gt;=3,DATE($S$1,U$1,1+7*($D293-1)-WEEKDAY(DATE($S$1,U$1,8-$M293))),DATE($S$1,U$1,1+7*($D293+1)-WEEKDAY(DATE($S$1,U$1,8-$M293)))),DATE($S$1,U$1,1+7*$D293)-WEEKDAY(DATE($S$1,U$1,8-$M293))),"")</f>
        <v>45348</v>
      </c>
      <c r="V293" s="30">
        <f>IFERROR(IF(COUNTIF('Holiday Dates'!$A:$A,DATE($S$1,V$1,1+7*$D293)-WEEKDAY(DATE($S$1,V$1,8-$M293)))&gt;=1,IF($D293&gt;=3,DATE($S$1,V$1,1+7*($D293-1)-WEEKDAY(DATE($S$1,V$1,8-$M293))),DATE($S$1,V$1,1+7*($D293+1)-WEEKDAY(DATE($S$1,V$1,8-$M293)))),DATE($S$1,V$1,1+7*$D293)-WEEKDAY(DATE($S$1,V$1,8-$M293))),"")</f>
        <v>45376</v>
      </c>
      <c r="W293" s="30">
        <f>IFERROR(IF(COUNTIF('Holiday Dates'!$A:$A,DATE($S$1,W$1,1+7*$D293)-WEEKDAY(DATE($S$1,W$1,8-$M293)))&gt;=1,IF($D293&gt;=3,DATE($S$1,W$1,1+7*($D293-1)-WEEKDAY(DATE($S$1,W$1,8-$M293))),DATE($S$1,W$1,1+7*($D293+1)-WEEKDAY(DATE($S$1,W$1,8-$M293)))),DATE($S$1,W$1,1+7*$D293)-WEEKDAY(DATE($S$1,W$1,8-$M293))),"")</f>
        <v>45404</v>
      </c>
      <c r="X293" s="30">
        <f>IFERROR(IF(COUNTIF('Holiday Dates'!$A:$A,DATE($S$1,X$1,1+7*$D293)-WEEKDAY(DATE($S$1,X$1,8-$M293)))&gt;=1,IF($D293&gt;=3,DATE($S$1,X$1,1+7*($D293-1)-WEEKDAY(DATE($S$1,X$1,8-$M293))),DATE($S$1,X$1,1+7*($D293+1)-WEEKDAY(DATE($S$1,X$1,8-$M293)))),DATE($S$1,X$1,1+7*$D293)-WEEKDAY(DATE($S$1,X$1,8-$M293))),"")</f>
        <v>45432</v>
      </c>
      <c r="Y293" s="30">
        <f>IFERROR(IF(COUNTIF('Holiday Dates'!$A:$A,DATE($S$1,Y$1,1+7*$D293)-WEEKDAY(DATE($S$1,Y$1,8-$M293)))&gt;=1,IF($D293&gt;=3,DATE($S$1,Y$1,1+7*($D293-1)-WEEKDAY(DATE($S$1,Y$1,8-$M293))),DATE($S$1,Y$1,1+7*($D293+1)-WEEKDAY(DATE($S$1,Y$1,8-$M293)))),DATE($S$1,Y$1,1+7*$D293)-WEEKDAY(DATE($S$1,Y$1,8-$M293))),"")</f>
        <v>45467</v>
      </c>
      <c r="Z293" s="30">
        <f>IFERROR(IF(COUNTIF('Holiday Dates'!$A:$A,DATE($S$1,Z$1,1+7*$D293)-WEEKDAY(DATE($S$1,Z$1,8-$M293)))&gt;=1,IF($D293&gt;=3,DATE($S$1,Z$1,1+7*($D293-1)-WEEKDAY(DATE($S$1,Z$1,8-$M293))),DATE($S$1,Z$1,1+7*($D293+1)-WEEKDAY(DATE($S$1,Z$1,8-$M293)))),DATE($S$1,Z$1,1+7*$D293)-WEEKDAY(DATE($S$1,Z$1,8-$M293))),"")</f>
        <v>45495</v>
      </c>
    </row>
    <row r="294" spans="1:26" ht="15" customHeight="1" x14ac:dyDescent="0.25">
      <c r="A294" s="3">
        <v>770291</v>
      </c>
      <c r="B294" s="1" t="s">
        <v>793</v>
      </c>
      <c r="C294" s="1" t="str">
        <f>VLOOKUP($A294,[1]Sheet_One!$B:$W,7,FALSE)</f>
        <v>OLD SAYBROOK</v>
      </c>
      <c r="D294" s="10">
        <f>IFERROR(VLOOKUP(A294,[2]Sheet1!$A:$AA,27,FALSE),"")</f>
        <v>3</v>
      </c>
      <c r="F294" s="3" t="str">
        <f>VLOOKUP($A294,[1]Sheet_One!$B:$W,6,FALSE)</f>
        <v>60 SHEFFIELD ST</v>
      </c>
      <c r="G294" s="3" t="str">
        <f>VLOOKUP($A294,[1]Sheet_One!$B:$W,7,FALSE)</f>
        <v>OLD SAYBROOK</v>
      </c>
      <c r="H294" s="3" t="str">
        <f>VLOOKUP($A294,[1]Sheet_One!$B:$W,8,FALSE)</f>
        <v>CT</v>
      </c>
      <c r="I294" s="3" t="str">
        <f>VLOOKUP($A294,[1]Sheet_One!$B:$W,9,FALSE)</f>
        <v>06475</v>
      </c>
      <c r="J294" s="47">
        <f>IFERROR(VLOOKUP(A294,'[3]KPI Trend by Chain - 171 or 173'!$A:$E,5,FALSE),VLOOKUP(A294,'[4]KPI Trend by Chain - 171 '!$A:$E,5,FALSE))</f>
        <v>21.875</v>
      </c>
      <c r="K294" s="4">
        <f>IFERROR(VLOOKUP(A294,'Location Substitution table'!B:D,3,FALSE),"")</f>
        <v>261124</v>
      </c>
      <c r="L294" s="9" t="str">
        <f>IFERROR(VLOOKUP($A294,[1]Sheet_One!$B:$W,5,FALSE),"")</f>
        <v>M</v>
      </c>
      <c r="M294" s="9">
        <f>IFERROR(MATCH(L294,{"U","M","T","W","R","F","S"},0),"")</f>
        <v>2</v>
      </c>
      <c r="N294" s="26">
        <f>IFERROR(IF(COUNTIF('Holiday Dates'!$A:$A,DATE($M$1,N$1,1+7*$D294)-WEEKDAY(DATE($M$1,N$1,8-$M294)))&gt;=1,IF($D294&gt;=3,DATE($M$1,N$1,1+7*($D294-1)-WEEKDAY(DATE($M$1,N$1,8-$M294))),DATE($M$1,N$1,1+7*($D294+1)-WEEKDAY(DATE($M$1,N$1,8-$M294)))),DATE($M$1,N$1,1+7*$D294)-WEEKDAY(DATE($M$1,N$1,8-$M294))),"")</f>
        <v>45159</v>
      </c>
      <c r="O294" s="26">
        <f>IFERROR(IF(COUNTIF('Holiday Dates'!$A:$A,DATE($M$1,O$1,1+7*$D294)-WEEKDAY(DATE($M$1,O$1,8-$M294)))&gt;=1,IF($D294&gt;=3,DATE($M$1,O$1,1+7*($D294-1)-WEEKDAY(DATE($M$1,O$1,8-$M294))),DATE($M$1,O$1,1+7*($D294+1)-WEEKDAY(DATE($M$1,O$1,8-$M294)))),DATE($M$1,O$1,1+7*$D294)-WEEKDAY(DATE($M$1,O$1,8-$M294))),"")</f>
        <v>45187</v>
      </c>
      <c r="P294" s="26">
        <f>IFERROR(IF(COUNTIF('Holiday Dates'!$A:$A,DATE($M$1,P$1,1+7*$D294)-WEEKDAY(DATE($M$1,P$1,8-$M294)))&gt;=1,IF($D294&gt;=3,DATE($M$1,P$1,1+7*($D294-1)-WEEKDAY(DATE($M$1,P$1,8-$M294))),DATE($M$1,P$1,1+7*($D294+1)-WEEKDAY(DATE($M$1,P$1,8-$M294)))),DATE($M$1,P$1,1+7*$D294)-WEEKDAY(DATE($M$1,P$1,8-$M294))),"")</f>
        <v>45215</v>
      </c>
      <c r="Q294" s="26">
        <f>IFERROR(IF(COUNTIF('Holiday Dates'!$A:$A,DATE($M$1,Q$1,1+7*$D294)-WEEKDAY(DATE($M$1,Q$1,8-$M294)))&gt;=1,IF($D294&gt;=3,DATE($M$1,Q$1,1+7*($D294-1)-WEEKDAY(DATE($M$1,Q$1,8-$M294))),DATE($M$1,Q$1,1+7*($D294+1)-WEEKDAY(DATE($M$1,Q$1,8-$M294)))),DATE($M$1,Q$1,1+7*$D294)-WEEKDAY(DATE($M$1,Q$1,8-$M294))),"")</f>
        <v>45250</v>
      </c>
      <c r="R294" s="26">
        <f>IFERROR(IF(COUNTIF('Holiday Dates'!$A:$A,DATE($M$1,R$1,1+7*$D294)-WEEKDAY(DATE($M$1,R$1,8-$M294)))&gt;=1,IF($D294&gt;=3,DATE($M$1,R$1,1+7*($D294-1)-WEEKDAY(DATE($M$1,R$1,8-$M294))),DATE($M$1,R$1,1+7*($D294+1)-WEEKDAY(DATE($M$1,R$1,8-$M294)))),DATE($M$1,R$1,1+7*$D294)-WEEKDAY(DATE($M$1,R$1,8-$M294))),"")</f>
        <v>45278</v>
      </c>
      <c r="S294" s="28"/>
      <c r="T294" s="30">
        <f>IFERROR(IF(COUNTIF('Holiday Dates'!$A:$A,DATE($S$1,T$1,1+7*$D294)-WEEKDAY(DATE($S$1,T$1,8-$M294)))&gt;=1,IF($D294&gt;=3,DATE($S$1,T$1,1+7*($D294-1)-WEEKDAY(DATE($S$1,T$1,8-$M294))),DATE($S$1,T$1,1+7*($D294+1)-WEEKDAY(DATE($S$1,T$1,8-$M294)))),DATE($S$1,T$1,1+7*$D294)-WEEKDAY(DATE($S$1,T$1,8-$M294))),"")</f>
        <v>45299</v>
      </c>
      <c r="U294" s="30">
        <f>IFERROR(IF(COUNTIF('Holiday Dates'!$A:$A,DATE($S$1,U$1,1+7*$D294)-WEEKDAY(DATE($S$1,U$1,8-$M294)))&gt;=1,IF($D294&gt;=3,DATE($S$1,U$1,1+7*($D294-1)-WEEKDAY(DATE($S$1,U$1,8-$M294))),DATE($S$1,U$1,1+7*($D294+1)-WEEKDAY(DATE($S$1,U$1,8-$M294)))),DATE($S$1,U$1,1+7*$D294)-WEEKDAY(DATE($S$1,U$1,8-$M294))),"")</f>
        <v>45334</v>
      </c>
      <c r="V294" s="30">
        <f>IFERROR(IF(COUNTIF('Holiday Dates'!$A:$A,DATE($S$1,V$1,1+7*$D294)-WEEKDAY(DATE($S$1,V$1,8-$M294)))&gt;=1,IF($D294&gt;=3,DATE($S$1,V$1,1+7*($D294-1)-WEEKDAY(DATE($S$1,V$1,8-$M294))),DATE($S$1,V$1,1+7*($D294+1)-WEEKDAY(DATE($S$1,V$1,8-$M294)))),DATE($S$1,V$1,1+7*$D294)-WEEKDAY(DATE($S$1,V$1,8-$M294))),"")</f>
        <v>45369</v>
      </c>
      <c r="W294" s="30">
        <f>IFERROR(IF(COUNTIF('Holiday Dates'!$A:$A,DATE($S$1,W$1,1+7*$D294)-WEEKDAY(DATE($S$1,W$1,8-$M294)))&gt;=1,IF($D294&gt;=3,DATE($S$1,W$1,1+7*($D294-1)-WEEKDAY(DATE($S$1,W$1,8-$M294))),DATE($S$1,W$1,1+7*($D294+1)-WEEKDAY(DATE($S$1,W$1,8-$M294)))),DATE($S$1,W$1,1+7*$D294)-WEEKDAY(DATE($S$1,W$1,8-$M294))),"")</f>
        <v>45397</v>
      </c>
      <c r="X294" s="30">
        <f>IFERROR(IF(COUNTIF('Holiday Dates'!$A:$A,DATE($S$1,X$1,1+7*$D294)-WEEKDAY(DATE($S$1,X$1,8-$M294)))&gt;=1,IF($D294&gt;=3,DATE($S$1,X$1,1+7*($D294-1)-WEEKDAY(DATE($S$1,X$1,8-$M294))),DATE($S$1,X$1,1+7*($D294+1)-WEEKDAY(DATE($S$1,X$1,8-$M294)))),DATE($S$1,X$1,1+7*$D294)-WEEKDAY(DATE($S$1,X$1,8-$M294))),"")</f>
        <v>45432</v>
      </c>
      <c r="Y294" s="30">
        <f>IFERROR(IF(COUNTIF('Holiday Dates'!$A:$A,DATE($S$1,Y$1,1+7*$D294)-WEEKDAY(DATE($S$1,Y$1,8-$M294)))&gt;=1,IF($D294&gt;=3,DATE($S$1,Y$1,1+7*($D294-1)-WEEKDAY(DATE($S$1,Y$1,8-$M294))),DATE($S$1,Y$1,1+7*($D294+1)-WEEKDAY(DATE($S$1,Y$1,8-$M294)))),DATE($S$1,Y$1,1+7*$D294)-WEEKDAY(DATE($S$1,Y$1,8-$M294))),"")</f>
        <v>45460</v>
      </c>
      <c r="Z294" s="30">
        <f>IFERROR(IF(COUNTIF('Holiday Dates'!$A:$A,DATE($S$1,Z$1,1+7*$D294)-WEEKDAY(DATE($S$1,Z$1,8-$M294)))&gt;=1,IF($D294&gt;=3,DATE($S$1,Z$1,1+7*($D294-1)-WEEKDAY(DATE($S$1,Z$1,8-$M294))),DATE($S$1,Z$1,1+7*($D294+1)-WEEKDAY(DATE($S$1,Z$1,8-$M294)))),DATE($S$1,Z$1,1+7*$D294)-WEEKDAY(DATE($S$1,Z$1,8-$M294))),"")</f>
        <v>45488</v>
      </c>
    </row>
    <row r="295" spans="1:26" ht="15" customHeight="1" x14ac:dyDescent="0.25">
      <c r="A295" s="3">
        <v>770292</v>
      </c>
      <c r="B295" s="1" t="s">
        <v>794</v>
      </c>
      <c r="C295" s="1" t="str">
        <f>VLOOKUP($A295,[1]Sheet_One!$B:$W,7,FALSE)</f>
        <v>OLD SAYBROOK</v>
      </c>
      <c r="D295" s="10">
        <f>IFERROR(VLOOKUP(A295,[2]Sheet1!$A:$AA,27,FALSE),"")</f>
        <v>2</v>
      </c>
      <c r="F295" s="3" t="str">
        <f>VLOOKUP($A295,[1]Sheet_One!$B:$W,6,FALSE)</f>
        <v>1111 BOSTON POST RD</v>
      </c>
      <c r="G295" s="3" t="str">
        <f>VLOOKUP($A295,[1]Sheet_One!$B:$W,7,FALSE)</f>
        <v>OLD SAYBROOK</v>
      </c>
      <c r="H295" s="3" t="str">
        <f>VLOOKUP($A295,[1]Sheet_One!$B:$W,8,FALSE)</f>
        <v>CT</v>
      </c>
      <c r="I295" s="3" t="str">
        <f>VLOOKUP($A295,[1]Sheet_One!$B:$W,9,FALSE)</f>
        <v>06475</v>
      </c>
      <c r="J295" s="47">
        <f>IFERROR(VLOOKUP(A295,'[3]KPI Trend by Chain - 171 or 173'!$A:$E,5,FALSE),VLOOKUP(A295,'[4]KPI Trend by Chain - 171 '!$A:$E,5,FALSE))</f>
        <v>26.6666666666667</v>
      </c>
      <c r="K295" s="4">
        <f>IFERROR(VLOOKUP(A295,'Location Substitution table'!B:D,3,FALSE),"")</f>
        <v>261123</v>
      </c>
      <c r="L295" s="9" t="str">
        <f>IFERROR(VLOOKUP($A295,[1]Sheet_One!$B:$W,5,FALSE),"")</f>
        <v>M</v>
      </c>
      <c r="M295" s="9">
        <f>IFERROR(MATCH(L295,{"U","M","T","W","R","F","S"},0),"")</f>
        <v>2</v>
      </c>
      <c r="N295" s="26">
        <f>IFERROR(IF(COUNTIF('Holiday Dates'!$A:$A,DATE($M$1,N$1,1+7*$D295)-WEEKDAY(DATE($M$1,N$1,8-$M295)))&gt;=1,IF($D295&gt;=3,DATE($M$1,N$1,1+7*($D295-1)-WEEKDAY(DATE($M$1,N$1,8-$M295))),DATE($M$1,N$1,1+7*($D295+1)-WEEKDAY(DATE($M$1,N$1,8-$M295)))),DATE($M$1,N$1,1+7*$D295)-WEEKDAY(DATE($M$1,N$1,8-$M295))),"")</f>
        <v>45152</v>
      </c>
      <c r="O295" s="26">
        <f>IFERROR(IF(COUNTIF('Holiday Dates'!$A:$A,DATE($M$1,O$1,1+7*$D295)-WEEKDAY(DATE($M$1,O$1,8-$M295)))&gt;=1,IF($D295&gt;=3,DATE($M$1,O$1,1+7*($D295-1)-WEEKDAY(DATE($M$1,O$1,8-$M295))),DATE($M$1,O$1,1+7*($D295+1)-WEEKDAY(DATE($M$1,O$1,8-$M295)))),DATE($M$1,O$1,1+7*$D295)-WEEKDAY(DATE($M$1,O$1,8-$M295))),"")</f>
        <v>45180</v>
      </c>
      <c r="P295" s="26">
        <f>IFERROR(IF(COUNTIF('Holiday Dates'!$A:$A,DATE($M$1,P$1,1+7*$D295)-WEEKDAY(DATE($M$1,P$1,8-$M295)))&gt;=1,IF($D295&gt;=3,DATE($M$1,P$1,1+7*($D295-1)-WEEKDAY(DATE($M$1,P$1,8-$M295))),DATE($M$1,P$1,1+7*($D295+1)-WEEKDAY(DATE($M$1,P$1,8-$M295)))),DATE($M$1,P$1,1+7*$D295)-WEEKDAY(DATE($M$1,P$1,8-$M295))),"")</f>
        <v>45215</v>
      </c>
      <c r="Q295" s="26">
        <f>IFERROR(IF(COUNTIF('Holiday Dates'!$A:$A,DATE($M$1,Q$1,1+7*$D295)-WEEKDAY(DATE($M$1,Q$1,8-$M295)))&gt;=1,IF($D295&gt;=3,DATE($M$1,Q$1,1+7*($D295-1)-WEEKDAY(DATE($M$1,Q$1,8-$M295))),DATE($M$1,Q$1,1+7*($D295+1)-WEEKDAY(DATE($M$1,Q$1,8-$M295)))),DATE($M$1,Q$1,1+7*$D295)-WEEKDAY(DATE($M$1,Q$1,8-$M295))),"")</f>
        <v>45243</v>
      </c>
      <c r="R295" s="26">
        <f>IFERROR(IF(COUNTIF('Holiday Dates'!$A:$A,DATE($M$1,R$1,1+7*$D295)-WEEKDAY(DATE($M$1,R$1,8-$M295)))&gt;=1,IF($D295&gt;=3,DATE($M$1,R$1,1+7*($D295-1)-WEEKDAY(DATE($M$1,R$1,8-$M295))),DATE($M$1,R$1,1+7*($D295+1)-WEEKDAY(DATE($M$1,R$1,8-$M295)))),DATE($M$1,R$1,1+7*$D295)-WEEKDAY(DATE($M$1,R$1,8-$M295))),"")</f>
        <v>45271</v>
      </c>
      <c r="S295" s="28"/>
      <c r="T295" s="30">
        <f>IFERROR(IF(COUNTIF('Holiday Dates'!$A:$A,DATE($S$1,T$1,1+7*$D295)-WEEKDAY(DATE($S$1,T$1,8-$M295)))&gt;=1,IF($D295&gt;=3,DATE($S$1,T$1,1+7*($D295-1)-WEEKDAY(DATE($S$1,T$1,8-$M295))),DATE($S$1,T$1,1+7*($D295+1)-WEEKDAY(DATE($S$1,T$1,8-$M295)))),DATE($S$1,T$1,1+7*$D295)-WEEKDAY(DATE($S$1,T$1,8-$M295))),"")</f>
        <v>45299</v>
      </c>
      <c r="U295" s="30">
        <f>IFERROR(IF(COUNTIF('Holiday Dates'!$A:$A,DATE($S$1,U$1,1+7*$D295)-WEEKDAY(DATE($S$1,U$1,8-$M295)))&gt;=1,IF($D295&gt;=3,DATE($S$1,U$1,1+7*($D295-1)-WEEKDAY(DATE($S$1,U$1,8-$M295))),DATE($S$1,U$1,1+7*($D295+1)-WEEKDAY(DATE($S$1,U$1,8-$M295)))),DATE($S$1,U$1,1+7*$D295)-WEEKDAY(DATE($S$1,U$1,8-$M295))),"")</f>
        <v>45334</v>
      </c>
      <c r="V295" s="30">
        <f>IFERROR(IF(COUNTIF('Holiday Dates'!$A:$A,DATE($S$1,V$1,1+7*$D295)-WEEKDAY(DATE($S$1,V$1,8-$M295)))&gt;=1,IF($D295&gt;=3,DATE($S$1,V$1,1+7*($D295-1)-WEEKDAY(DATE($S$1,V$1,8-$M295))),DATE($S$1,V$1,1+7*($D295+1)-WEEKDAY(DATE($S$1,V$1,8-$M295)))),DATE($S$1,V$1,1+7*$D295)-WEEKDAY(DATE($S$1,V$1,8-$M295))),"")</f>
        <v>45362</v>
      </c>
      <c r="W295" s="30">
        <f>IFERROR(IF(COUNTIF('Holiday Dates'!$A:$A,DATE($S$1,W$1,1+7*$D295)-WEEKDAY(DATE($S$1,W$1,8-$M295)))&gt;=1,IF($D295&gt;=3,DATE($S$1,W$1,1+7*($D295-1)-WEEKDAY(DATE($S$1,W$1,8-$M295))),DATE($S$1,W$1,1+7*($D295+1)-WEEKDAY(DATE($S$1,W$1,8-$M295)))),DATE($S$1,W$1,1+7*$D295)-WEEKDAY(DATE($S$1,W$1,8-$M295))),"")</f>
        <v>45397</v>
      </c>
      <c r="X295" s="30">
        <f>IFERROR(IF(COUNTIF('Holiday Dates'!$A:$A,DATE($S$1,X$1,1+7*$D295)-WEEKDAY(DATE($S$1,X$1,8-$M295)))&gt;=1,IF($D295&gt;=3,DATE($S$1,X$1,1+7*($D295-1)-WEEKDAY(DATE($S$1,X$1,8-$M295))),DATE($S$1,X$1,1+7*($D295+1)-WEEKDAY(DATE($S$1,X$1,8-$M295)))),DATE($S$1,X$1,1+7*$D295)-WEEKDAY(DATE($S$1,X$1,8-$M295))),"")</f>
        <v>45425</v>
      </c>
      <c r="Y295" s="30">
        <f>IFERROR(IF(COUNTIF('Holiday Dates'!$A:$A,DATE($S$1,Y$1,1+7*$D295)-WEEKDAY(DATE($S$1,Y$1,8-$M295)))&gt;=1,IF($D295&gt;=3,DATE($S$1,Y$1,1+7*($D295-1)-WEEKDAY(DATE($S$1,Y$1,8-$M295))),DATE($S$1,Y$1,1+7*($D295+1)-WEEKDAY(DATE($S$1,Y$1,8-$M295)))),DATE($S$1,Y$1,1+7*$D295)-WEEKDAY(DATE($S$1,Y$1,8-$M295))),"")</f>
        <v>45453</v>
      </c>
      <c r="Z295" s="30">
        <f>IFERROR(IF(COUNTIF('Holiday Dates'!$A:$A,DATE($S$1,Z$1,1+7*$D295)-WEEKDAY(DATE($S$1,Z$1,8-$M295)))&gt;=1,IF($D295&gt;=3,DATE($S$1,Z$1,1+7*($D295-1)-WEEKDAY(DATE($S$1,Z$1,8-$M295))),DATE($S$1,Z$1,1+7*($D295+1)-WEEKDAY(DATE($S$1,Z$1,8-$M295)))),DATE($S$1,Z$1,1+7*$D295)-WEEKDAY(DATE($S$1,Z$1,8-$M295))),"")</f>
        <v>45481</v>
      </c>
    </row>
    <row r="296" spans="1:26" ht="15" customHeight="1" x14ac:dyDescent="0.25">
      <c r="A296" s="3">
        <v>770293</v>
      </c>
      <c r="B296" s="1" t="s">
        <v>795</v>
      </c>
      <c r="C296" s="1" t="str">
        <f>VLOOKUP($A296,[1]Sheet_One!$B:$W,7,FALSE)</f>
        <v>ORANGE</v>
      </c>
      <c r="D296" s="10">
        <f>IFERROR(VLOOKUP(A296,[2]Sheet1!$A:$AA,27,FALSE),"")</f>
        <v>3</v>
      </c>
      <c r="E296" s="1"/>
      <c r="F296" s="3" t="str">
        <f>VLOOKUP($A296,[1]Sheet_One!$B:$W,6,FALSE)</f>
        <v>650 SCHOOLHOUSE LN</v>
      </c>
      <c r="G296" s="3" t="str">
        <f>VLOOKUP($A296,[1]Sheet_One!$B:$W,7,FALSE)</f>
        <v>ORANGE</v>
      </c>
      <c r="H296" s="3" t="str">
        <f>VLOOKUP($A296,[1]Sheet_One!$B:$W,8,FALSE)</f>
        <v>CT</v>
      </c>
      <c r="I296" s="3" t="str">
        <f>VLOOKUP($A296,[1]Sheet_One!$B:$W,9,FALSE)</f>
        <v>06477</v>
      </c>
      <c r="J296" s="47">
        <f>IFERROR(VLOOKUP(A296,'[3]KPI Trend by Chain - 171 or 173'!$A:$E,5,FALSE),VLOOKUP(A296,'[4]KPI Trend by Chain - 171 '!$A:$E,5,FALSE))</f>
        <v>83</v>
      </c>
      <c r="K296" s="4" t="str">
        <f>IFERROR(VLOOKUP(A296,'Location Substitution table'!B:D,3,FALSE),"")</f>
        <v/>
      </c>
      <c r="L296" s="9" t="str">
        <f>IFERROR(VLOOKUP($A296,[1]Sheet_One!$B:$W,5,FALSE),"")</f>
        <v>W</v>
      </c>
      <c r="M296" s="9">
        <f>IFERROR(MATCH(L296,{"U","M","T","W","R","F","S"},0),"")</f>
        <v>4</v>
      </c>
      <c r="N296" s="26">
        <f>IFERROR(IF(COUNTIF('Holiday Dates'!$A:$A,DATE($M$1,N$1,1+7*$D296)-WEEKDAY(DATE($M$1,N$1,8-$M296)))&gt;=1,IF($D296&gt;=3,DATE($M$1,N$1,1+7*($D296-1)-WEEKDAY(DATE($M$1,N$1,8-$M296))),DATE($M$1,N$1,1+7*($D296+1)-WEEKDAY(DATE($M$1,N$1,8-$M296)))),DATE($M$1,N$1,1+7*$D296)-WEEKDAY(DATE($M$1,N$1,8-$M296))),"")</f>
        <v>45154</v>
      </c>
      <c r="O296" s="26">
        <f>IFERROR(IF(COUNTIF('Holiday Dates'!$A:$A,DATE($M$1,O$1,1+7*$D296)-WEEKDAY(DATE($M$1,O$1,8-$M296)))&gt;=1,IF($D296&gt;=3,DATE($M$1,O$1,1+7*($D296-1)-WEEKDAY(DATE($M$1,O$1,8-$M296))),DATE($M$1,O$1,1+7*($D296+1)-WEEKDAY(DATE($M$1,O$1,8-$M296)))),DATE($M$1,O$1,1+7*$D296)-WEEKDAY(DATE($M$1,O$1,8-$M296))),"")</f>
        <v>45189</v>
      </c>
      <c r="P296" s="26">
        <f>IFERROR(IF(COUNTIF('Holiday Dates'!$A:$A,DATE($M$1,P$1,1+7*$D296)-WEEKDAY(DATE($M$1,P$1,8-$M296)))&gt;=1,IF($D296&gt;=3,DATE($M$1,P$1,1+7*($D296-1)-WEEKDAY(DATE($M$1,P$1,8-$M296))),DATE($M$1,P$1,1+7*($D296+1)-WEEKDAY(DATE($M$1,P$1,8-$M296)))),DATE($M$1,P$1,1+7*$D296)-WEEKDAY(DATE($M$1,P$1,8-$M296))),"")</f>
        <v>45217</v>
      </c>
      <c r="Q296" s="26">
        <f>IFERROR(IF(COUNTIF('Holiday Dates'!$A:$A,DATE($M$1,Q$1,1+7*$D296)-WEEKDAY(DATE($M$1,Q$1,8-$M296)))&gt;=1,IF($D296&gt;=3,DATE($M$1,Q$1,1+7*($D296-1)-WEEKDAY(DATE($M$1,Q$1,8-$M296))),DATE($M$1,Q$1,1+7*($D296+1)-WEEKDAY(DATE($M$1,Q$1,8-$M296)))),DATE($M$1,Q$1,1+7*$D296)-WEEKDAY(DATE($M$1,Q$1,8-$M296))),"")</f>
        <v>45245</v>
      </c>
      <c r="R296" s="26">
        <f>IFERROR(IF(COUNTIF('Holiday Dates'!$A:$A,DATE($M$1,R$1,1+7*$D296)-WEEKDAY(DATE($M$1,R$1,8-$M296)))&gt;=1,IF($D296&gt;=3,DATE($M$1,R$1,1+7*($D296-1)-WEEKDAY(DATE($M$1,R$1,8-$M296))),DATE($M$1,R$1,1+7*($D296+1)-WEEKDAY(DATE($M$1,R$1,8-$M296)))),DATE($M$1,R$1,1+7*$D296)-WEEKDAY(DATE($M$1,R$1,8-$M296))),"")</f>
        <v>45280</v>
      </c>
      <c r="S296" s="28"/>
      <c r="T296" s="30">
        <f>IFERROR(IF(COUNTIF('Holiday Dates'!$A:$A,DATE($S$1,T$1,1+7*$D296)-WEEKDAY(DATE($S$1,T$1,8-$M296)))&gt;=1,IF($D296&gt;=3,DATE($S$1,T$1,1+7*($D296-1)-WEEKDAY(DATE($S$1,T$1,8-$M296))),DATE($S$1,T$1,1+7*($D296+1)-WEEKDAY(DATE($S$1,T$1,8-$M296)))),DATE($S$1,T$1,1+7*$D296)-WEEKDAY(DATE($S$1,T$1,8-$M296))),"")</f>
        <v>45308</v>
      </c>
      <c r="U296" s="30">
        <f>IFERROR(IF(COUNTIF('Holiday Dates'!$A:$A,DATE($S$1,U$1,1+7*$D296)-WEEKDAY(DATE($S$1,U$1,8-$M296)))&gt;=1,IF($D296&gt;=3,DATE($S$1,U$1,1+7*($D296-1)-WEEKDAY(DATE($S$1,U$1,8-$M296))),DATE($S$1,U$1,1+7*($D296+1)-WEEKDAY(DATE($S$1,U$1,8-$M296)))),DATE($S$1,U$1,1+7*$D296)-WEEKDAY(DATE($S$1,U$1,8-$M296))),"")</f>
        <v>45336</v>
      </c>
      <c r="V296" s="30">
        <f>IFERROR(IF(COUNTIF('Holiday Dates'!$A:$A,DATE($S$1,V$1,1+7*$D296)-WEEKDAY(DATE($S$1,V$1,8-$M296)))&gt;=1,IF($D296&gt;=3,DATE($S$1,V$1,1+7*($D296-1)-WEEKDAY(DATE($S$1,V$1,8-$M296))),DATE($S$1,V$1,1+7*($D296+1)-WEEKDAY(DATE($S$1,V$1,8-$M296)))),DATE($S$1,V$1,1+7*$D296)-WEEKDAY(DATE($S$1,V$1,8-$M296))),"")</f>
        <v>45371</v>
      </c>
      <c r="W296" s="30">
        <f>IFERROR(IF(COUNTIF('Holiday Dates'!$A:$A,DATE($S$1,W$1,1+7*$D296)-WEEKDAY(DATE($S$1,W$1,8-$M296)))&gt;=1,IF($D296&gt;=3,DATE($S$1,W$1,1+7*($D296-1)-WEEKDAY(DATE($S$1,W$1,8-$M296))),DATE($S$1,W$1,1+7*($D296+1)-WEEKDAY(DATE($S$1,W$1,8-$M296)))),DATE($S$1,W$1,1+7*$D296)-WEEKDAY(DATE($S$1,W$1,8-$M296))),"")</f>
        <v>45399</v>
      </c>
      <c r="X296" s="30">
        <f>IFERROR(IF(COUNTIF('Holiday Dates'!$A:$A,DATE($S$1,X$1,1+7*$D296)-WEEKDAY(DATE($S$1,X$1,8-$M296)))&gt;=1,IF($D296&gt;=3,DATE($S$1,X$1,1+7*($D296-1)-WEEKDAY(DATE($S$1,X$1,8-$M296))),DATE($S$1,X$1,1+7*($D296+1)-WEEKDAY(DATE($S$1,X$1,8-$M296)))),DATE($S$1,X$1,1+7*$D296)-WEEKDAY(DATE($S$1,X$1,8-$M296))),"")</f>
        <v>45427</v>
      </c>
      <c r="Y296" s="30">
        <f>IFERROR(IF(COUNTIF('Holiday Dates'!$A:$A,DATE($S$1,Y$1,1+7*$D296)-WEEKDAY(DATE($S$1,Y$1,8-$M296)))&gt;=1,IF($D296&gt;=3,DATE($S$1,Y$1,1+7*($D296-1)-WEEKDAY(DATE($S$1,Y$1,8-$M296))),DATE($S$1,Y$1,1+7*($D296+1)-WEEKDAY(DATE($S$1,Y$1,8-$M296)))),DATE($S$1,Y$1,1+7*$D296)-WEEKDAY(DATE($S$1,Y$1,8-$M296))),"")</f>
        <v>45455</v>
      </c>
      <c r="Z296" s="30">
        <f>IFERROR(IF(COUNTIF('Holiday Dates'!$A:$A,DATE($S$1,Z$1,1+7*$D296)-WEEKDAY(DATE($S$1,Z$1,8-$M296)))&gt;=1,IF($D296&gt;=3,DATE($S$1,Z$1,1+7*($D296-1)-WEEKDAY(DATE($S$1,Z$1,8-$M296))),DATE($S$1,Z$1,1+7*($D296+1)-WEEKDAY(DATE($S$1,Z$1,8-$M296)))),DATE($S$1,Z$1,1+7*$D296)-WEEKDAY(DATE($S$1,Z$1,8-$M296))),"")</f>
        <v>45490</v>
      </c>
    </row>
    <row r="297" spans="1:26" ht="15" customHeight="1" x14ac:dyDescent="0.25">
      <c r="A297" s="3">
        <v>770294</v>
      </c>
      <c r="B297" s="1" t="s">
        <v>1179</v>
      </c>
      <c r="C297" s="1" t="str">
        <f>VLOOKUP($A297,[1]Sheet_One!$B:$W,7,FALSE)</f>
        <v>ORANGE</v>
      </c>
      <c r="D297" s="10">
        <f>IFERROR(VLOOKUP(A297,[2]Sheet1!$A:$AA,27,FALSE),"")</f>
        <v>2</v>
      </c>
      <c r="E297" s="1"/>
      <c r="F297" s="3" t="str">
        <f>VLOOKUP($A297,[1]Sheet_One!$B:$W,6,FALSE)</f>
        <v>130 OHMAN AVE</v>
      </c>
      <c r="G297" s="3" t="str">
        <f>VLOOKUP($A297,[1]Sheet_One!$B:$W,7,FALSE)</f>
        <v>ORANGE</v>
      </c>
      <c r="H297" s="3" t="str">
        <f>VLOOKUP($A297,[1]Sheet_One!$B:$W,8,FALSE)</f>
        <v>CT</v>
      </c>
      <c r="I297" s="3" t="str">
        <f>VLOOKUP($A297,[1]Sheet_One!$B:$W,9,FALSE)</f>
        <v>06477</v>
      </c>
      <c r="J297" s="47">
        <f>IFERROR(VLOOKUP(A297,'[3]KPI Trend by Chain - 171 or 173'!$A:$E,5,FALSE),VLOOKUP(A297,'[4]KPI Trend by Chain - 171 '!$A:$E,5,FALSE))</f>
        <v>14</v>
      </c>
      <c r="K297" s="4" t="str">
        <f>IFERROR(VLOOKUP(A297,'Location Substitution table'!B:D,3,FALSE),"")</f>
        <v/>
      </c>
      <c r="L297" s="9" t="str">
        <f>IFERROR(VLOOKUP($A297,[1]Sheet_One!$B:$W,5,FALSE),"")</f>
        <v>W</v>
      </c>
      <c r="M297" s="9">
        <f>IFERROR(MATCH(L297,{"U","M","T","W","R","F","S"},0),"")</f>
        <v>4</v>
      </c>
      <c r="N297" s="26">
        <f>IFERROR(IF(COUNTIF('Holiday Dates'!$A:$A,DATE($M$1,N$1,1+7*$D297)-WEEKDAY(DATE($M$1,N$1,8-$M297)))&gt;=1,IF($D297&gt;=3,DATE($M$1,N$1,1+7*($D297-1)-WEEKDAY(DATE($M$1,N$1,8-$M297))),DATE($M$1,N$1,1+7*($D297+1)-WEEKDAY(DATE($M$1,N$1,8-$M297)))),DATE($M$1,N$1,1+7*$D297)-WEEKDAY(DATE($M$1,N$1,8-$M297))),"")</f>
        <v>45147</v>
      </c>
      <c r="O297" s="26">
        <f>IFERROR(IF(COUNTIF('Holiday Dates'!$A:$A,DATE($M$1,O$1,1+7*$D297)-WEEKDAY(DATE($M$1,O$1,8-$M297)))&gt;=1,IF($D297&gt;=3,DATE($M$1,O$1,1+7*($D297-1)-WEEKDAY(DATE($M$1,O$1,8-$M297))),DATE($M$1,O$1,1+7*($D297+1)-WEEKDAY(DATE($M$1,O$1,8-$M297)))),DATE($M$1,O$1,1+7*$D297)-WEEKDAY(DATE($M$1,O$1,8-$M297))),"")</f>
        <v>45182</v>
      </c>
      <c r="P297" s="26">
        <f>IFERROR(IF(COUNTIF('Holiday Dates'!$A:$A,DATE($M$1,P$1,1+7*$D297)-WEEKDAY(DATE($M$1,P$1,8-$M297)))&gt;=1,IF($D297&gt;=3,DATE($M$1,P$1,1+7*($D297-1)-WEEKDAY(DATE($M$1,P$1,8-$M297))),DATE($M$1,P$1,1+7*($D297+1)-WEEKDAY(DATE($M$1,P$1,8-$M297)))),DATE($M$1,P$1,1+7*$D297)-WEEKDAY(DATE($M$1,P$1,8-$M297))),"")</f>
        <v>45210</v>
      </c>
      <c r="Q297" s="26">
        <f>IFERROR(IF(COUNTIF('Holiday Dates'!$A:$A,DATE($M$1,Q$1,1+7*$D297)-WEEKDAY(DATE($M$1,Q$1,8-$M297)))&gt;=1,IF($D297&gt;=3,DATE($M$1,Q$1,1+7*($D297-1)-WEEKDAY(DATE($M$1,Q$1,8-$M297))),DATE($M$1,Q$1,1+7*($D297+1)-WEEKDAY(DATE($M$1,Q$1,8-$M297)))),DATE($M$1,Q$1,1+7*$D297)-WEEKDAY(DATE($M$1,Q$1,8-$M297))),"")</f>
        <v>45238</v>
      </c>
      <c r="R297" s="26">
        <f>IFERROR(IF(COUNTIF('Holiday Dates'!$A:$A,DATE($M$1,R$1,1+7*$D297)-WEEKDAY(DATE($M$1,R$1,8-$M297)))&gt;=1,IF($D297&gt;=3,DATE($M$1,R$1,1+7*($D297-1)-WEEKDAY(DATE($M$1,R$1,8-$M297))),DATE($M$1,R$1,1+7*($D297+1)-WEEKDAY(DATE($M$1,R$1,8-$M297)))),DATE($M$1,R$1,1+7*$D297)-WEEKDAY(DATE($M$1,R$1,8-$M297))),"")</f>
        <v>45273</v>
      </c>
      <c r="S297" s="28"/>
      <c r="T297" s="30">
        <f>IFERROR(IF(COUNTIF('Holiday Dates'!$A:$A,DATE($S$1,T$1,1+7*$D297)-WEEKDAY(DATE($S$1,T$1,8-$M297)))&gt;=1,IF($D297&gt;=3,DATE($S$1,T$1,1+7*($D297-1)-WEEKDAY(DATE($S$1,T$1,8-$M297))),DATE($S$1,T$1,1+7*($D297+1)-WEEKDAY(DATE($S$1,T$1,8-$M297)))),DATE($S$1,T$1,1+7*$D297)-WEEKDAY(DATE($S$1,T$1,8-$M297))),"")</f>
        <v>45301</v>
      </c>
      <c r="U297" s="30">
        <f>IFERROR(IF(COUNTIF('Holiday Dates'!$A:$A,DATE($S$1,U$1,1+7*$D297)-WEEKDAY(DATE($S$1,U$1,8-$M297)))&gt;=1,IF($D297&gt;=3,DATE($S$1,U$1,1+7*($D297-1)-WEEKDAY(DATE($S$1,U$1,8-$M297))),DATE($S$1,U$1,1+7*($D297+1)-WEEKDAY(DATE($S$1,U$1,8-$M297)))),DATE($S$1,U$1,1+7*$D297)-WEEKDAY(DATE($S$1,U$1,8-$M297))),"")</f>
        <v>45336</v>
      </c>
      <c r="V297" s="30">
        <f>IFERROR(IF(COUNTIF('Holiday Dates'!$A:$A,DATE($S$1,V$1,1+7*$D297)-WEEKDAY(DATE($S$1,V$1,8-$M297)))&gt;=1,IF($D297&gt;=3,DATE($S$1,V$1,1+7*($D297-1)-WEEKDAY(DATE($S$1,V$1,8-$M297))),DATE($S$1,V$1,1+7*($D297+1)-WEEKDAY(DATE($S$1,V$1,8-$M297)))),DATE($S$1,V$1,1+7*$D297)-WEEKDAY(DATE($S$1,V$1,8-$M297))),"")</f>
        <v>45364</v>
      </c>
      <c r="W297" s="30">
        <f>IFERROR(IF(COUNTIF('Holiday Dates'!$A:$A,DATE($S$1,W$1,1+7*$D297)-WEEKDAY(DATE($S$1,W$1,8-$M297)))&gt;=1,IF($D297&gt;=3,DATE($S$1,W$1,1+7*($D297-1)-WEEKDAY(DATE($S$1,W$1,8-$M297))),DATE($S$1,W$1,1+7*($D297+1)-WEEKDAY(DATE($S$1,W$1,8-$M297)))),DATE($S$1,W$1,1+7*$D297)-WEEKDAY(DATE($S$1,W$1,8-$M297))),"")</f>
        <v>45399</v>
      </c>
      <c r="X297" s="30">
        <f>IFERROR(IF(COUNTIF('Holiday Dates'!$A:$A,DATE($S$1,X$1,1+7*$D297)-WEEKDAY(DATE($S$1,X$1,8-$M297)))&gt;=1,IF($D297&gt;=3,DATE($S$1,X$1,1+7*($D297-1)-WEEKDAY(DATE($S$1,X$1,8-$M297))),DATE($S$1,X$1,1+7*($D297+1)-WEEKDAY(DATE($S$1,X$1,8-$M297)))),DATE($S$1,X$1,1+7*$D297)-WEEKDAY(DATE($S$1,X$1,8-$M297))),"")</f>
        <v>45420</v>
      </c>
      <c r="Y297" s="30">
        <f>IFERROR(IF(COUNTIF('Holiday Dates'!$A:$A,DATE($S$1,Y$1,1+7*$D297)-WEEKDAY(DATE($S$1,Y$1,8-$M297)))&gt;=1,IF($D297&gt;=3,DATE($S$1,Y$1,1+7*($D297-1)-WEEKDAY(DATE($S$1,Y$1,8-$M297))),DATE($S$1,Y$1,1+7*($D297+1)-WEEKDAY(DATE($S$1,Y$1,8-$M297)))),DATE($S$1,Y$1,1+7*$D297)-WEEKDAY(DATE($S$1,Y$1,8-$M297))),"")</f>
        <v>45455</v>
      </c>
      <c r="Z297" s="30">
        <f>IFERROR(IF(COUNTIF('Holiday Dates'!$A:$A,DATE($S$1,Z$1,1+7*$D297)-WEEKDAY(DATE($S$1,Z$1,8-$M297)))&gt;=1,IF($D297&gt;=3,DATE($S$1,Z$1,1+7*($D297-1)-WEEKDAY(DATE($S$1,Z$1,8-$M297))),DATE($S$1,Z$1,1+7*($D297+1)-WEEKDAY(DATE($S$1,Z$1,8-$M297)))),DATE($S$1,Z$1,1+7*$D297)-WEEKDAY(DATE($S$1,Z$1,8-$M297))),"")</f>
        <v>45483</v>
      </c>
    </row>
    <row r="298" spans="1:26" ht="15" customHeight="1" x14ac:dyDescent="0.25">
      <c r="A298" s="3">
        <v>770295</v>
      </c>
      <c r="B298" s="1" t="s">
        <v>796</v>
      </c>
      <c r="C298" s="1" t="str">
        <f>VLOOKUP($A298,[1]Sheet_One!$B:$W,7,FALSE)</f>
        <v>ORANGE</v>
      </c>
      <c r="D298" s="10">
        <f>IFERROR(VLOOKUP(A298,[2]Sheet1!$A:$AA,27,FALSE),"")</f>
        <v>1</v>
      </c>
      <c r="E298" s="1"/>
      <c r="F298" s="3" t="str">
        <f>VLOOKUP($A298,[1]Sheet_One!$B:$W,6,FALSE)</f>
        <v>500 PECK LN</v>
      </c>
      <c r="G298" s="3" t="str">
        <f>VLOOKUP($A298,[1]Sheet_One!$B:$W,7,FALSE)</f>
        <v>ORANGE</v>
      </c>
      <c r="H298" s="3" t="str">
        <f>VLOOKUP($A298,[1]Sheet_One!$B:$W,8,FALSE)</f>
        <v>CT</v>
      </c>
      <c r="I298" s="3" t="str">
        <f>VLOOKUP($A298,[1]Sheet_One!$B:$W,9,FALSE)</f>
        <v>06477</v>
      </c>
      <c r="J298" s="47">
        <f>IFERROR(VLOOKUP(A298,'[3]KPI Trend by Chain - 171 or 173'!$A:$E,5,FALSE),VLOOKUP(A298,'[4]KPI Trend by Chain - 171 '!$A:$E,5,FALSE))</f>
        <v>91</v>
      </c>
      <c r="K298" s="4" t="str">
        <f>IFERROR(VLOOKUP(A298,'Location Substitution table'!B:D,3,FALSE),"")</f>
        <v/>
      </c>
      <c r="L298" s="9" t="str">
        <f>IFERROR(VLOOKUP($A298,[1]Sheet_One!$B:$W,5,FALSE),"")</f>
        <v>W</v>
      </c>
      <c r="M298" s="9">
        <f>IFERROR(MATCH(L298,{"U","M","T","W","R","F","S"},0),"")</f>
        <v>4</v>
      </c>
      <c r="N298" s="26">
        <f>IFERROR(IF(COUNTIF('Holiday Dates'!$A:$A,DATE($M$1,N$1,1+7*$D298)-WEEKDAY(DATE($M$1,N$1,8-$M298)))&gt;=1,IF($D298&gt;=3,DATE($M$1,N$1,1+7*($D298-1)-WEEKDAY(DATE($M$1,N$1,8-$M298))),DATE($M$1,N$1,1+7*($D298+1)-WEEKDAY(DATE($M$1,N$1,8-$M298)))),DATE($M$1,N$1,1+7*$D298)-WEEKDAY(DATE($M$1,N$1,8-$M298))),"")</f>
        <v>45140</v>
      </c>
      <c r="O298" s="26">
        <f>IFERROR(IF(COUNTIF('Holiday Dates'!$A:$A,DATE($M$1,O$1,1+7*$D298)-WEEKDAY(DATE($M$1,O$1,8-$M298)))&gt;=1,IF($D298&gt;=3,DATE($M$1,O$1,1+7*($D298-1)-WEEKDAY(DATE($M$1,O$1,8-$M298))),DATE($M$1,O$1,1+7*($D298+1)-WEEKDAY(DATE($M$1,O$1,8-$M298)))),DATE($M$1,O$1,1+7*$D298)-WEEKDAY(DATE($M$1,O$1,8-$M298))),"")</f>
        <v>45175</v>
      </c>
      <c r="P298" s="26">
        <f>IFERROR(IF(COUNTIF('Holiday Dates'!$A:$A,DATE($M$1,P$1,1+7*$D298)-WEEKDAY(DATE($M$1,P$1,8-$M298)))&gt;=1,IF($D298&gt;=3,DATE($M$1,P$1,1+7*($D298-1)-WEEKDAY(DATE($M$1,P$1,8-$M298))),DATE($M$1,P$1,1+7*($D298+1)-WEEKDAY(DATE($M$1,P$1,8-$M298)))),DATE($M$1,P$1,1+7*$D298)-WEEKDAY(DATE($M$1,P$1,8-$M298))),"")</f>
        <v>45203</v>
      </c>
      <c r="Q298" s="26">
        <f>IFERROR(IF(COUNTIF('Holiday Dates'!$A:$A,DATE($M$1,Q$1,1+7*$D298)-WEEKDAY(DATE($M$1,Q$1,8-$M298)))&gt;=1,IF($D298&gt;=3,DATE($M$1,Q$1,1+7*($D298-1)-WEEKDAY(DATE($M$1,Q$1,8-$M298))),DATE($M$1,Q$1,1+7*($D298+1)-WEEKDAY(DATE($M$1,Q$1,8-$M298)))),DATE($M$1,Q$1,1+7*$D298)-WEEKDAY(DATE($M$1,Q$1,8-$M298))),"")</f>
        <v>45231</v>
      </c>
      <c r="R298" s="26">
        <f>IFERROR(IF(COUNTIF('Holiday Dates'!$A:$A,DATE($M$1,R$1,1+7*$D298)-WEEKDAY(DATE($M$1,R$1,8-$M298)))&gt;=1,IF($D298&gt;=3,DATE($M$1,R$1,1+7*($D298-1)-WEEKDAY(DATE($M$1,R$1,8-$M298))),DATE($M$1,R$1,1+7*($D298+1)-WEEKDAY(DATE($M$1,R$1,8-$M298)))),DATE($M$1,R$1,1+7*$D298)-WEEKDAY(DATE($M$1,R$1,8-$M298))),"")</f>
        <v>45266</v>
      </c>
      <c r="S298" s="28"/>
      <c r="T298" s="30">
        <f>IFERROR(IF(COUNTIF('Holiday Dates'!$A:$A,DATE($S$1,T$1,1+7*$D298)-WEEKDAY(DATE($S$1,T$1,8-$M298)))&gt;=1,IF($D298&gt;=3,DATE($S$1,T$1,1+7*($D298-1)-WEEKDAY(DATE($S$1,T$1,8-$M298))),DATE($S$1,T$1,1+7*($D298+1)-WEEKDAY(DATE($S$1,T$1,8-$M298)))),DATE($S$1,T$1,1+7*$D298)-WEEKDAY(DATE($S$1,T$1,8-$M298))),"")</f>
        <v>45294</v>
      </c>
      <c r="U298" s="30">
        <f>IFERROR(IF(COUNTIF('Holiday Dates'!$A:$A,DATE($S$1,U$1,1+7*$D298)-WEEKDAY(DATE($S$1,U$1,8-$M298)))&gt;=1,IF($D298&gt;=3,DATE($S$1,U$1,1+7*($D298-1)-WEEKDAY(DATE($S$1,U$1,8-$M298))),DATE($S$1,U$1,1+7*($D298+1)-WEEKDAY(DATE($S$1,U$1,8-$M298)))),DATE($S$1,U$1,1+7*$D298)-WEEKDAY(DATE($S$1,U$1,8-$M298))),"")</f>
        <v>45329</v>
      </c>
      <c r="V298" s="30">
        <f>IFERROR(IF(COUNTIF('Holiday Dates'!$A:$A,DATE($S$1,V$1,1+7*$D298)-WEEKDAY(DATE($S$1,V$1,8-$M298)))&gt;=1,IF($D298&gt;=3,DATE($S$1,V$1,1+7*($D298-1)-WEEKDAY(DATE($S$1,V$1,8-$M298))),DATE($S$1,V$1,1+7*($D298+1)-WEEKDAY(DATE($S$1,V$1,8-$M298)))),DATE($S$1,V$1,1+7*$D298)-WEEKDAY(DATE($S$1,V$1,8-$M298))),"")</f>
        <v>45357</v>
      </c>
      <c r="W298" s="30">
        <f>IFERROR(IF(COUNTIF('Holiday Dates'!$A:$A,DATE($S$1,W$1,1+7*$D298)-WEEKDAY(DATE($S$1,W$1,8-$M298)))&gt;=1,IF($D298&gt;=3,DATE($S$1,W$1,1+7*($D298-1)-WEEKDAY(DATE($S$1,W$1,8-$M298))),DATE($S$1,W$1,1+7*($D298+1)-WEEKDAY(DATE($S$1,W$1,8-$M298)))),DATE($S$1,W$1,1+7*$D298)-WEEKDAY(DATE($S$1,W$1,8-$M298))),"")</f>
        <v>45385</v>
      </c>
      <c r="X298" s="30">
        <f>IFERROR(IF(COUNTIF('Holiday Dates'!$A:$A,DATE($S$1,X$1,1+7*$D298)-WEEKDAY(DATE($S$1,X$1,8-$M298)))&gt;=1,IF($D298&gt;=3,DATE($S$1,X$1,1+7*($D298-1)-WEEKDAY(DATE($S$1,X$1,8-$M298))),DATE($S$1,X$1,1+7*($D298+1)-WEEKDAY(DATE($S$1,X$1,8-$M298)))),DATE($S$1,X$1,1+7*$D298)-WEEKDAY(DATE($S$1,X$1,8-$M298))),"")</f>
        <v>45413</v>
      </c>
      <c r="Y298" s="30">
        <f>IFERROR(IF(COUNTIF('Holiday Dates'!$A:$A,DATE($S$1,Y$1,1+7*$D298)-WEEKDAY(DATE($S$1,Y$1,8-$M298)))&gt;=1,IF($D298&gt;=3,DATE($S$1,Y$1,1+7*($D298-1)-WEEKDAY(DATE($S$1,Y$1,8-$M298))),DATE($S$1,Y$1,1+7*($D298+1)-WEEKDAY(DATE($S$1,Y$1,8-$M298)))),DATE($S$1,Y$1,1+7*$D298)-WEEKDAY(DATE($S$1,Y$1,8-$M298))),"")</f>
        <v>45448</v>
      </c>
      <c r="Z298" s="30">
        <f>IFERROR(IF(COUNTIF('Holiday Dates'!$A:$A,DATE($S$1,Z$1,1+7*$D298)-WEEKDAY(DATE($S$1,Z$1,8-$M298)))&gt;=1,IF($D298&gt;=3,DATE($S$1,Z$1,1+7*($D298-1)-WEEKDAY(DATE($S$1,Z$1,8-$M298))),DATE($S$1,Z$1,1+7*($D298+1)-WEEKDAY(DATE($S$1,Z$1,8-$M298)))),DATE($S$1,Z$1,1+7*$D298)-WEEKDAY(DATE($S$1,Z$1,8-$M298))),"")</f>
        <v>45476</v>
      </c>
    </row>
    <row r="299" spans="1:26" ht="15" customHeight="1" x14ac:dyDescent="0.25">
      <c r="A299" s="3">
        <v>770296</v>
      </c>
      <c r="B299" s="1" t="s">
        <v>1703</v>
      </c>
      <c r="C299" s="1" t="str">
        <f>VLOOKUP($A299,[1]Sheet_One!$B:$W,7,FALSE)</f>
        <v>ORANGE</v>
      </c>
      <c r="D299" s="10">
        <f>IFERROR(VLOOKUP(A299,[2]Sheet1!$A:$AA,27,FALSE),"")</f>
        <v>4</v>
      </c>
      <c r="E299" s="1"/>
      <c r="F299" s="3" t="str">
        <f>VLOOKUP($A299,[1]Sheet_One!$B:$W,6,FALSE)</f>
        <v>107 GRANNIS ROAD</v>
      </c>
      <c r="G299" s="3" t="str">
        <f>VLOOKUP($A299,[1]Sheet_One!$B:$W,7,FALSE)</f>
        <v>ORANGE</v>
      </c>
      <c r="H299" s="3" t="str">
        <f>VLOOKUP($A299,[1]Sheet_One!$B:$W,8,FALSE)</f>
        <v>CT</v>
      </c>
      <c r="I299" s="3" t="str">
        <f>VLOOKUP($A299,[1]Sheet_One!$B:$W,9,FALSE)</f>
        <v>06477</v>
      </c>
      <c r="J299" s="47">
        <f>IFERROR(VLOOKUP(A299,'[3]KPI Trend by Chain - 171 or 173'!$A:$E,5,FALSE),VLOOKUP(A299,'[4]KPI Trend by Chain - 171 '!$A:$E,5,FALSE))</f>
        <v>74.5</v>
      </c>
      <c r="K299" s="4" t="str">
        <f>IFERROR(VLOOKUP(A299,'Location Substitution table'!B:D,3,FALSE),"")</f>
        <v/>
      </c>
      <c r="L299" s="40" t="str">
        <f>IFERROR(VLOOKUP($A299,[1]Sheet_One!$B:$W,5,FALSE),"")</f>
        <v>W</v>
      </c>
      <c r="M299" s="9">
        <f>IFERROR(MATCH(L299,{"U","M","T","W","R","F","S"},0),"")</f>
        <v>4</v>
      </c>
      <c r="N299" s="26">
        <f>IFERROR(IF(COUNTIF('Holiday Dates'!$A:$A,DATE($M$1,N$1,1+7*$D299)-WEEKDAY(DATE($M$1,N$1,8-$M299)))&gt;=1,IF($D299&gt;=3,DATE($M$1,N$1,1+7*($D299-1)-WEEKDAY(DATE($M$1,N$1,8-$M299))),DATE($M$1,N$1,1+7*($D299+1)-WEEKDAY(DATE($M$1,N$1,8-$M299)))),DATE($M$1,N$1,1+7*$D299)-WEEKDAY(DATE($M$1,N$1,8-$M299))),"")</f>
        <v>45161</v>
      </c>
      <c r="O299" s="26">
        <f>IFERROR(IF(COUNTIF('Holiday Dates'!$A:$A,DATE($M$1,O$1,1+7*$D299)-WEEKDAY(DATE($M$1,O$1,8-$M299)))&gt;=1,IF($D299&gt;=3,DATE($M$1,O$1,1+7*($D299-1)-WEEKDAY(DATE($M$1,O$1,8-$M299))),DATE($M$1,O$1,1+7*($D299+1)-WEEKDAY(DATE($M$1,O$1,8-$M299)))),DATE($M$1,O$1,1+7*$D299)-WEEKDAY(DATE($M$1,O$1,8-$M299))),"")</f>
        <v>45196</v>
      </c>
      <c r="P299" s="26">
        <f>IFERROR(IF(COUNTIF('Holiday Dates'!$A:$A,DATE($M$1,P$1,1+7*$D299)-WEEKDAY(DATE($M$1,P$1,8-$M299)))&gt;=1,IF($D299&gt;=3,DATE($M$1,P$1,1+7*($D299-1)-WEEKDAY(DATE($M$1,P$1,8-$M299))),DATE($M$1,P$1,1+7*($D299+1)-WEEKDAY(DATE($M$1,P$1,8-$M299)))),DATE($M$1,P$1,1+7*$D299)-WEEKDAY(DATE($M$1,P$1,8-$M299))),"")</f>
        <v>45224</v>
      </c>
      <c r="Q299" s="26">
        <f>IFERROR(IF(COUNTIF('Holiday Dates'!$A:$A,DATE($M$1,Q$1,1+7*$D299)-WEEKDAY(DATE($M$1,Q$1,8-$M299)))&gt;=1,IF($D299&gt;=3,DATE($M$1,Q$1,1+7*($D299-1)-WEEKDAY(DATE($M$1,Q$1,8-$M299))),DATE($M$1,Q$1,1+7*($D299+1)-WEEKDAY(DATE($M$1,Q$1,8-$M299)))),DATE($M$1,Q$1,1+7*$D299)-WEEKDAY(DATE($M$1,Q$1,8-$M299))),"")</f>
        <v>45245</v>
      </c>
      <c r="R299" s="26">
        <f>IFERROR(IF(COUNTIF('Holiday Dates'!$A:$A,DATE($M$1,R$1,1+7*$D299)-WEEKDAY(DATE($M$1,R$1,8-$M299)))&gt;=1,IF($D299&gt;=3,DATE($M$1,R$1,1+7*($D299-1)-WEEKDAY(DATE($M$1,R$1,8-$M299))),DATE($M$1,R$1,1+7*($D299+1)-WEEKDAY(DATE($M$1,R$1,8-$M299)))),DATE($M$1,R$1,1+7*$D299)-WEEKDAY(DATE($M$1,R$1,8-$M299))),"")</f>
        <v>45280</v>
      </c>
      <c r="S299" s="28"/>
      <c r="T299" s="30">
        <f>IFERROR(IF(COUNTIF('Holiday Dates'!$A:$A,DATE($S$1,T$1,1+7*$D299)-WEEKDAY(DATE($S$1,T$1,8-$M299)))&gt;=1,IF($D299&gt;=3,DATE($S$1,T$1,1+7*($D299-1)-WEEKDAY(DATE($S$1,T$1,8-$M299))),DATE($S$1,T$1,1+7*($D299+1)-WEEKDAY(DATE($S$1,T$1,8-$M299)))),DATE($S$1,T$1,1+7*$D299)-WEEKDAY(DATE($S$1,T$1,8-$M299))),"")</f>
        <v>45315</v>
      </c>
      <c r="U299" s="30">
        <f>IFERROR(IF(COUNTIF('Holiday Dates'!$A:$A,DATE($S$1,U$1,1+7*$D299)-WEEKDAY(DATE($S$1,U$1,8-$M299)))&gt;=1,IF($D299&gt;=3,DATE($S$1,U$1,1+7*($D299-1)-WEEKDAY(DATE($S$1,U$1,8-$M299))),DATE($S$1,U$1,1+7*($D299+1)-WEEKDAY(DATE($S$1,U$1,8-$M299)))),DATE($S$1,U$1,1+7*$D299)-WEEKDAY(DATE($S$1,U$1,8-$M299))),"")</f>
        <v>45350</v>
      </c>
      <c r="V299" s="30">
        <f>IFERROR(IF(COUNTIF('Holiday Dates'!$A:$A,DATE($S$1,V$1,1+7*$D299)-WEEKDAY(DATE($S$1,V$1,8-$M299)))&gt;=1,IF($D299&gt;=3,DATE($S$1,V$1,1+7*($D299-1)-WEEKDAY(DATE($S$1,V$1,8-$M299))),DATE($S$1,V$1,1+7*($D299+1)-WEEKDAY(DATE($S$1,V$1,8-$M299)))),DATE($S$1,V$1,1+7*$D299)-WEEKDAY(DATE($S$1,V$1,8-$M299))),"")</f>
        <v>45378</v>
      </c>
      <c r="W299" s="30">
        <f>IFERROR(IF(COUNTIF('Holiday Dates'!$A:$A,DATE($S$1,W$1,1+7*$D299)-WEEKDAY(DATE($S$1,W$1,8-$M299)))&gt;=1,IF($D299&gt;=3,DATE($S$1,W$1,1+7*($D299-1)-WEEKDAY(DATE($S$1,W$1,8-$M299))),DATE($S$1,W$1,1+7*($D299+1)-WEEKDAY(DATE($S$1,W$1,8-$M299)))),DATE($S$1,W$1,1+7*$D299)-WEEKDAY(DATE($S$1,W$1,8-$M299))),"")</f>
        <v>45406</v>
      </c>
      <c r="X299" s="30">
        <f>IFERROR(IF(COUNTIF('Holiday Dates'!$A:$A,DATE($S$1,X$1,1+7*$D299)-WEEKDAY(DATE($S$1,X$1,8-$M299)))&gt;=1,IF($D299&gt;=3,DATE($S$1,X$1,1+7*($D299-1)-WEEKDAY(DATE($S$1,X$1,8-$M299))),DATE($S$1,X$1,1+7*($D299+1)-WEEKDAY(DATE($S$1,X$1,8-$M299)))),DATE($S$1,X$1,1+7*$D299)-WEEKDAY(DATE($S$1,X$1,8-$M299))),"")</f>
        <v>45434</v>
      </c>
      <c r="Y299" s="30">
        <f>IFERROR(IF(COUNTIF('Holiday Dates'!$A:$A,DATE($S$1,Y$1,1+7*$D299)-WEEKDAY(DATE($S$1,Y$1,8-$M299)))&gt;=1,IF($D299&gt;=3,DATE($S$1,Y$1,1+7*($D299-1)-WEEKDAY(DATE($S$1,Y$1,8-$M299))),DATE($S$1,Y$1,1+7*($D299+1)-WEEKDAY(DATE($S$1,Y$1,8-$M299)))),DATE($S$1,Y$1,1+7*$D299)-WEEKDAY(DATE($S$1,Y$1,8-$M299))),"")</f>
        <v>45469</v>
      </c>
      <c r="Z299" s="30">
        <f>IFERROR(IF(COUNTIF('Holiday Dates'!$A:$A,DATE($S$1,Z$1,1+7*$D299)-WEEKDAY(DATE($S$1,Z$1,8-$M299)))&gt;=1,IF($D299&gt;=3,DATE($S$1,Z$1,1+7*($D299-1)-WEEKDAY(DATE($S$1,Z$1,8-$M299))),DATE($S$1,Z$1,1+7*($D299+1)-WEEKDAY(DATE($S$1,Z$1,8-$M299)))),DATE($S$1,Z$1,1+7*$D299)-WEEKDAY(DATE($S$1,Z$1,8-$M299))),"")</f>
        <v>45497</v>
      </c>
    </row>
    <row r="300" spans="1:26" ht="15" customHeight="1" x14ac:dyDescent="0.25">
      <c r="A300" s="3">
        <v>770297</v>
      </c>
      <c r="B300" s="1" t="s">
        <v>797</v>
      </c>
      <c r="C300" s="1" t="str">
        <f>VLOOKUP($A300,[1]Sheet_One!$B:$W,7,FALSE)</f>
        <v>ORANGE</v>
      </c>
      <c r="D300" s="10">
        <f>IFERROR(VLOOKUP(A300,[2]Sheet1!$A:$AA,27,FALSE),"")</f>
        <v>4</v>
      </c>
      <c r="E300" s="1"/>
      <c r="F300" s="3" t="str">
        <f>VLOOKUP($A300,[1]Sheet_One!$B:$W,6,FALSE)</f>
        <v>441 TURKEY HILL RD</v>
      </c>
      <c r="G300" s="3" t="str">
        <f>VLOOKUP($A300,[1]Sheet_One!$B:$W,7,FALSE)</f>
        <v>ORANGE</v>
      </c>
      <c r="H300" s="3" t="str">
        <f>VLOOKUP($A300,[1]Sheet_One!$B:$W,8,FALSE)</f>
        <v>CT</v>
      </c>
      <c r="I300" s="3" t="str">
        <f>VLOOKUP($A300,[1]Sheet_One!$B:$W,9,FALSE)</f>
        <v>06477</v>
      </c>
      <c r="J300" s="47">
        <f>IFERROR(VLOOKUP(A300,'[3]KPI Trend by Chain - 171 or 173'!$A:$E,5,FALSE),VLOOKUP(A300,'[4]KPI Trend by Chain - 171 '!$A:$E,5,FALSE))</f>
        <v>63</v>
      </c>
      <c r="K300" s="4" t="str">
        <f>IFERROR(VLOOKUP(A300,'Location Substitution table'!B:D,3,FALSE),"")</f>
        <v/>
      </c>
      <c r="L300" s="9" t="str">
        <f>IFERROR(VLOOKUP($A300,[1]Sheet_One!$B:$W,5,FALSE),"")</f>
        <v>W</v>
      </c>
      <c r="M300" s="9">
        <f>IFERROR(MATCH(L300,{"U","M","T","W","R","F","S"},0),"")</f>
        <v>4</v>
      </c>
      <c r="N300" s="26">
        <f>IFERROR(IF(COUNTIF('Holiday Dates'!$A:$A,DATE($M$1,N$1,1+7*$D300)-WEEKDAY(DATE($M$1,N$1,8-$M300)))&gt;=1,IF($D300&gt;=3,DATE($M$1,N$1,1+7*($D300-1)-WEEKDAY(DATE($M$1,N$1,8-$M300))),DATE($M$1,N$1,1+7*($D300+1)-WEEKDAY(DATE($M$1,N$1,8-$M300)))),DATE($M$1,N$1,1+7*$D300)-WEEKDAY(DATE($M$1,N$1,8-$M300))),"")</f>
        <v>45161</v>
      </c>
      <c r="O300" s="26">
        <f>IFERROR(IF(COUNTIF('Holiday Dates'!$A:$A,DATE($M$1,O$1,1+7*$D300)-WEEKDAY(DATE($M$1,O$1,8-$M300)))&gt;=1,IF($D300&gt;=3,DATE($M$1,O$1,1+7*($D300-1)-WEEKDAY(DATE($M$1,O$1,8-$M300))),DATE($M$1,O$1,1+7*($D300+1)-WEEKDAY(DATE($M$1,O$1,8-$M300)))),DATE($M$1,O$1,1+7*$D300)-WEEKDAY(DATE($M$1,O$1,8-$M300))),"")</f>
        <v>45196</v>
      </c>
      <c r="P300" s="26">
        <f>IFERROR(IF(COUNTIF('Holiday Dates'!$A:$A,DATE($M$1,P$1,1+7*$D300)-WEEKDAY(DATE($M$1,P$1,8-$M300)))&gt;=1,IF($D300&gt;=3,DATE($M$1,P$1,1+7*($D300-1)-WEEKDAY(DATE($M$1,P$1,8-$M300))),DATE($M$1,P$1,1+7*($D300+1)-WEEKDAY(DATE($M$1,P$1,8-$M300)))),DATE($M$1,P$1,1+7*$D300)-WEEKDAY(DATE($M$1,P$1,8-$M300))),"")</f>
        <v>45224</v>
      </c>
      <c r="Q300" s="26">
        <f>IFERROR(IF(COUNTIF('Holiday Dates'!$A:$A,DATE($M$1,Q$1,1+7*$D300)-WEEKDAY(DATE($M$1,Q$1,8-$M300)))&gt;=1,IF($D300&gt;=3,DATE($M$1,Q$1,1+7*($D300-1)-WEEKDAY(DATE($M$1,Q$1,8-$M300))),DATE($M$1,Q$1,1+7*($D300+1)-WEEKDAY(DATE($M$1,Q$1,8-$M300)))),DATE($M$1,Q$1,1+7*$D300)-WEEKDAY(DATE($M$1,Q$1,8-$M300))),"")</f>
        <v>45245</v>
      </c>
      <c r="R300" s="26">
        <f>IFERROR(IF(COUNTIF('Holiday Dates'!$A:$A,DATE($M$1,R$1,1+7*$D300)-WEEKDAY(DATE($M$1,R$1,8-$M300)))&gt;=1,IF($D300&gt;=3,DATE($M$1,R$1,1+7*($D300-1)-WEEKDAY(DATE($M$1,R$1,8-$M300))),DATE($M$1,R$1,1+7*($D300+1)-WEEKDAY(DATE($M$1,R$1,8-$M300)))),DATE($M$1,R$1,1+7*$D300)-WEEKDAY(DATE($M$1,R$1,8-$M300))),"")</f>
        <v>45280</v>
      </c>
      <c r="S300" s="28"/>
      <c r="T300" s="30">
        <f>IFERROR(IF(COUNTIF('Holiday Dates'!$A:$A,DATE($S$1,T$1,1+7*$D300)-WEEKDAY(DATE($S$1,T$1,8-$M300)))&gt;=1,IF($D300&gt;=3,DATE($S$1,T$1,1+7*($D300-1)-WEEKDAY(DATE($S$1,T$1,8-$M300))),DATE($S$1,T$1,1+7*($D300+1)-WEEKDAY(DATE($S$1,T$1,8-$M300)))),DATE($S$1,T$1,1+7*$D300)-WEEKDAY(DATE($S$1,T$1,8-$M300))),"")</f>
        <v>45315</v>
      </c>
      <c r="U300" s="30">
        <f>IFERROR(IF(COUNTIF('Holiday Dates'!$A:$A,DATE($S$1,U$1,1+7*$D300)-WEEKDAY(DATE($S$1,U$1,8-$M300)))&gt;=1,IF($D300&gt;=3,DATE($S$1,U$1,1+7*($D300-1)-WEEKDAY(DATE($S$1,U$1,8-$M300))),DATE($S$1,U$1,1+7*($D300+1)-WEEKDAY(DATE($S$1,U$1,8-$M300)))),DATE($S$1,U$1,1+7*$D300)-WEEKDAY(DATE($S$1,U$1,8-$M300))),"")</f>
        <v>45350</v>
      </c>
      <c r="V300" s="30">
        <f>IFERROR(IF(COUNTIF('Holiday Dates'!$A:$A,DATE($S$1,V$1,1+7*$D300)-WEEKDAY(DATE($S$1,V$1,8-$M300)))&gt;=1,IF($D300&gt;=3,DATE($S$1,V$1,1+7*($D300-1)-WEEKDAY(DATE($S$1,V$1,8-$M300))),DATE($S$1,V$1,1+7*($D300+1)-WEEKDAY(DATE($S$1,V$1,8-$M300)))),DATE($S$1,V$1,1+7*$D300)-WEEKDAY(DATE($S$1,V$1,8-$M300))),"")</f>
        <v>45378</v>
      </c>
      <c r="W300" s="30">
        <f>IFERROR(IF(COUNTIF('Holiday Dates'!$A:$A,DATE($S$1,W$1,1+7*$D300)-WEEKDAY(DATE($S$1,W$1,8-$M300)))&gt;=1,IF($D300&gt;=3,DATE($S$1,W$1,1+7*($D300-1)-WEEKDAY(DATE($S$1,W$1,8-$M300))),DATE($S$1,W$1,1+7*($D300+1)-WEEKDAY(DATE($S$1,W$1,8-$M300)))),DATE($S$1,W$1,1+7*$D300)-WEEKDAY(DATE($S$1,W$1,8-$M300))),"")</f>
        <v>45406</v>
      </c>
      <c r="X300" s="30">
        <f>IFERROR(IF(COUNTIF('Holiday Dates'!$A:$A,DATE($S$1,X$1,1+7*$D300)-WEEKDAY(DATE($S$1,X$1,8-$M300)))&gt;=1,IF($D300&gt;=3,DATE($S$1,X$1,1+7*($D300-1)-WEEKDAY(DATE($S$1,X$1,8-$M300))),DATE($S$1,X$1,1+7*($D300+1)-WEEKDAY(DATE($S$1,X$1,8-$M300)))),DATE($S$1,X$1,1+7*$D300)-WEEKDAY(DATE($S$1,X$1,8-$M300))),"")</f>
        <v>45434</v>
      </c>
      <c r="Y300" s="30">
        <f>IFERROR(IF(COUNTIF('Holiday Dates'!$A:$A,DATE($S$1,Y$1,1+7*$D300)-WEEKDAY(DATE($S$1,Y$1,8-$M300)))&gt;=1,IF($D300&gt;=3,DATE($S$1,Y$1,1+7*($D300-1)-WEEKDAY(DATE($S$1,Y$1,8-$M300))),DATE($S$1,Y$1,1+7*($D300+1)-WEEKDAY(DATE($S$1,Y$1,8-$M300)))),DATE($S$1,Y$1,1+7*$D300)-WEEKDAY(DATE($S$1,Y$1,8-$M300))),"")</f>
        <v>45469</v>
      </c>
      <c r="Z300" s="30">
        <f>IFERROR(IF(COUNTIF('Holiday Dates'!$A:$A,DATE($S$1,Z$1,1+7*$D300)-WEEKDAY(DATE($S$1,Z$1,8-$M300)))&gt;=1,IF($D300&gt;=3,DATE($S$1,Z$1,1+7*($D300-1)-WEEKDAY(DATE($S$1,Z$1,8-$M300))),DATE($S$1,Z$1,1+7*($D300+1)-WEEKDAY(DATE($S$1,Z$1,8-$M300)))),DATE($S$1,Z$1,1+7*$D300)-WEEKDAY(DATE($S$1,Z$1,8-$M300))),"")</f>
        <v>45497</v>
      </c>
    </row>
    <row r="301" spans="1:26" ht="15" customHeight="1" x14ac:dyDescent="0.25">
      <c r="A301" s="3">
        <v>770298</v>
      </c>
      <c r="B301" s="1" t="s">
        <v>1368</v>
      </c>
      <c r="C301" s="1" t="str">
        <f>VLOOKUP($A301,[1]Sheet_One!$B:$W,7,FALSE)</f>
        <v>OXFORD</v>
      </c>
      <c r="D301" s="10">
        <f>IFERROR(VLOOKUP(A301,[2]Sheet1!$A:$AA,27,FALSE),"")</f>
        <v>4</v>
      </c>
      <c r="E301" s="1"/>
      <c r="F301" s="3" t="str">
        <f>VLOOKUP($A301,[1]Sheet_One!$B:$W,6,FALSE)</f>
        <v>50 GREAT OAK ROAD</v>
      </c>
      <c r="G301" s="3" t="str">
        <f>VLOOKUP($A301,[1]Sheet_One!$B:$W,7,FALSE)</f>
        <v>OXFORD</v>
      </c>
      <c r="H301" s="3" t="str">
        <f>VLOOKUP($A301,[1]Sheet_One!$B:$W,8,FALSE)</f>
        <v>CT</v>
      </c>
      <c r="I301" s="3" t="str">
        <f>VLOOKUP($A301,[1]Sheet_One!$B:$W,9,FALSE)</f>
        <v>06478</v>
      </c>
      <c r="J301" s="47">
        <f>IFERROR(VLOOKUP(A301,'[3]KPI Trend by Chain - 171 or 173'!$A:$E,5,FALSE),VLOOKUP(A301,'[4]KPI Trend by Chain - 171 '!$A:$E,5,FALSE))</f>
        <v>17.75</v>
      </c>
      <c r="K301" s="4" t="str">
        <f>IFERROR(VLOOKUP(A301,'Location Substitution table'!B:D,3,FALSE),"")</f>
        <v/>
      </c>
      <c r="L301" s="9" t="str">
        <f>IFERROR(VLOOKUP($A301,[1]Sheet_One!$B:$W,5,FALSE),"")</f>
        <v>R</v>
      </c>
      <c r="M301" s="9">
        <f>IFERROR(MATCH(L301,{"U","M","T","W","R","F","S"},0),"")</f>
        <v>5</v>
      </c>
      <c r="N301" s="26">
        <f>IFERROR(IF(COUNTIF('Holiday Dates'!$A:$A,DATE($M$1,N$1,1+7*$D301)-WEEKDAY(DATE($M$1,N$1,8-$M301)))&gt;=1,IF($D301&gt;=3,DATE($M$1,N$1,1+7*($D301-1)-WEEKDAY(DATE($M$1,N$1,8-$M301))),DATE($M$1,N$1,1+7*($D301+1)-WEEKDAY(DATE($M$1,N$1,8-$M301)))),DATE($M$1,N$1,1+7*$D301)-WEEKDAY(DATE($M$1,N$1,8-$M301))),"")</f>
        <v>45162</v>
      </c>
      <c r="O301" s="26">
        <f>IFERROR(IF(COUNTIF('Holiday Dates'!$A:$A,DATE($M$1,O$1,1+7*$D301)-WEEKDAY(DATE($M$1,O$1,8-$M301)))&gt;=1,IF($D301&gt;=3,DATE($M$1,O$1,1+7*($D301-1)-WEEKDAY(DATE($M$1,O$1,8-$M301))),DATE($M$1,O$1,1+7*($D301+1)-WEEKDAY(DATE($M$1,O$1,8-$M301)))),DATE($M$1,O$1,1+7*$D301)-WEEKDAY(DATE($M$1,O$1,8-$M301))),"")</f>
        <v>45197</v>
      </c>
      <c r="P301" s="26">
        <f>IFERROR(IF(COUNTIF('Holiday Dates'!$A:$A,DATE($M$1,P$1,1+7*$D301)-WEEKDAY(DATE($M$1,P$1,8-$M301)))&gt;=1,IF($D301&gt;=3,DATE($M$1,P$1,1+7*($D301-1)-WEEKDAY(DATE($M$1,P$1,8-$M301))),DATE($M$1,P$1,1+7*($D301+1)-WEEKDAY(DATE($M$1,P$1,8-$M301)))),DATE($M$1,P$1,1+7*$D301)-WEEKDAY(DATE($M$1,P$1,8-$M301))),"")</f>
        <v>45225</v>
      </c>
      <c r="Q301" s="26">
        <f>IFERROR(IF(COUNTIF('Holiday Dates'!$A:$A,DATE($M$1,Q$1,1+7*$D301)-WEEKDAY(DATE($M$1,Q$1,8-$M301)))&gt;=1,IF($D301&gt;=3,DATE($M$1,Q$1,1+7*($D301-1)-WEEKDAY(DATE($M$1,Q$1,8-$M301))),DATE($M$1,Q$1,1+7*($D301+1)-WEEKDAY(DATE($M$1,Q$1,8-$M301)))),DATE($M$1,Q$1,1+7*$D301)-WEEKDAY(DATE($M$1,Q$1,8-$M301))),"")</f>
        <v>45246</v>
      </c>
      <c r="R301" s="26">
        <f>IFERROR(IF(COUNTIF('Holiday Dates'!$A:$A,DATE($M$1,R$1,1+7*$D301)-WEEKDAY(DATE($M$1,R$1,8-$M301)))&gt;=1,IF($D301&gt;=3,DATE($M$1,R$1,1+7*($D301-1)-WEEKDAY(DATE($M$1,R$1,8-$M301))),DATE($M$1,R$1,1+7*($D301+1)-WEEKDAY(DATE($M$1,R$1,8-$M301)))),DATE($M$1,R$1,1+7*$D301)-WEEKDAY(DATE($M$1,R$1,8-$M301))),"")</f>
        <v>45281</v>
      </c>
      <c r="S301" s="28"/>
      <c r="T301" s="30">
        <f>IFERROR(IF(COUNTIF('Holiday Dates'!$A:$A,DATE($S$1,T$1,1+7*$D301)-WEEKDAY(DATE($S$1,T$1,8-$M301)))&gt;=1,IF($D301&gt;=3,DATE($S$1,T$1,1+7*($D301-1)-WEEKDAY(DATE($S$1,T$1,8-$M301))),DATE($S$1,T$1,1+7*($D301+1)-WEEKDAY(DATE($S$1,T$1,8-$M301)))),DATE($S$1,T$1,1+7*$D301)-WEEKDAY(DATE($S$1,T$1,8-$M301))),"")</f>
        <v>45316</v>
      </c>
      <c r="U301" s="30">
        <f>IFERROR(IF(COUNTIF('Holiday Dates'!$A:$A,DATE($S$1,U$1,1+7*$D301)-WEEKDAY(DATE($S$1,U$1,8-$M301)))&gt;=1,IF($D301&gt;=3,DATE($S$1,U$1,1+7*($D301-1)-WEEKDAY(DATE($S$1,U$1,8-$M301))),DATE($S$1,U$1,1+7*($D301+1)-WEEKDAY(DATE($S$1,U$1,8-$M301)))),DATE($S$1,U$1,1+7*$D301)-WEEKDAY(DATE($S$1,U$1,8-$M301))),"")</f>
        <v>45337</v>
      </c>
      <c r="V301" s="30">
        <f>IFERROR(IF(COUNTIF('Holiday Dates'!$A:$A,DATE($S$1,V$1,1+7*$D301)-WEEKDAY(DATE($S$1,V$1,8-$M301)))&gt;=1,IF($D301&gt;=3,DATE($S$1,V$1,1+7*($D301-1)-WEEKDAY(DATE($S$1,V$1,8-$M301))),DATE($S$1,V$1,1+7*($D301+1)-WEEKDAY(DATE($S$1,V$1,8-$M301)))),DATE($S$1,V$1,1+7*$D301)-WEEKDAY(DATE($S$1,V$1,8-$M301))),"")</f>
        <v>45379</v>
      </c>
      <c r="W301" s="30">
        <f>IFERROR(IF(COUNTIF('Holiday Dates'!$A:$A,DATE($S$1,W$1,1+7*$D301)-WEEKDAY(DATE($S$1,W$1,8-$M301)))&gt;=1,IF($D301&gt;=3,DATE($S$1,W$1,1+7*($D301-1)-WEEKDAY(DATE($S$1,W$1,8-$M301))),DATE($S$1,W$1,1+7*($D301+1)-WEEKDAY(DATE($S$1,W$1,8-$M301)))),DATE($S$1,W$1,1+7*$D301)-WEEKDAY(DATE($S$1,W$1,8-$M301))),"")</f>
        <v>45407</v>
      </c>
      <c r="X301" s="30">
        <f>IFERROR(IF(COUNTIF('Holiday Dates'!$A:$A,DATE($S$1,X$1,1+7*$D301)-WEEKDAY(DATE($S$1,X$1,8-$M301)))&gt;=1,IF($D301&gt;=3,DATE($S$1,X$1,1+7*($D301-1)-WEEKDAY(DATE($S$1,X$1,8-$M301))),DATE($S$1,X$1,1+7*($D301+1)-WEEKDAY(DATE($S$1,X$1,8-$M301)))),DATE($S$1,X$1,1+7*$D301)-WEEKDAY(DATE($S$1,X$1,8-$M301))),"")</f>
        <v>45435</v>
      </c>
      <c r="Y301" s="30">
        <f>IFERROR(IF(COUNTIF('Holiday Dates'!$A:$A,DATE($S$1,Y$1,1+7*$D301)-WEEKDAY(DATE($S$1,Y$1,8-$M301)))&gt;=1,IF($D301&gt;=3,DATE($S$1,Y$1,1+7*($D301-1)-WEEKDAY(DATE($S$1,Y$1,8-$M301))),DATE($S$1,Y$1,1+7*($D301+1)-WEEKDAY(DATE($S$1,Y$1,8-$M301)))),DATE($S$1,Y$1,1+7*$D301)-WEEKDAY(DATE($S$1,Y$1,8-$M301))),"")</f>
        <v>45470</v>
      </c>
      <c r="Z301" s="30">
        <f>IFERROR(IF(COUNTIF('Holiday Dates'!$A:$A,DATE($S$1,Z$1,1+7*$D301)-WEEKDAY(DATE($S$1,Z$1,8-$M301)))&gt;=1,IF($D301&gt;=3,DATE($S$1,Z$1,1+7*($D301-1)-WEEKDAY(DATE($S$1,Z$1,8-$M301))),DATE($S$1,Z$1,1+7*($D301+1)-WEEKDAY(DATE($S$1,Z$1,8-$M301)))),DATE($S$1,Z$1,1+7*$D301)-WEEKDAY(DATE($S$1,Z$1,8-$M301))),"")</f>
        <v>45498</v>
      </c>
    </row>
    <row r="302" spans="1:26" ht="15" customHeight="1" x14ac:dyDescent="0.25">
      <c r="A302" s="3">
        <v>770299</v>
      </c>
      <c r="B302" s="1" t="s">
        <v>1704</v>
      </c>
      <c r="C302" s="1" t="str">
        <f>VLOOKUP($A302,[1]Sheet_One!$B:$W,7,FALSE)</f>
        <v>OXFORD</v>
      </c>
      <c r="D302" s="10">
        <f>IFERROR(VLOOKUP(A302,[2]Sheet1!$A:$AA,27,FALSE),"")</f>
        <v>1</v>
      </c>
      <c r="E302" s="1"/>
      <c r="F302" s="3" t="str">
        <f>VLOOKUP($A302,[1]Sheet_One!$B:$W,6,FALSE)</f>
        <v>40 GREAT OAK RD</v>
      </c>
      <c r="G302" s="3" t="str">
        <f>VLOOKUP($A302,[1]Sheet_One!$B:$W,7,FALSE)</f>
        <v>OXFORD</v>
      </c>
      <c r="H302" s="3" t="str">
        <f>VLOOKUP($A302,[1]Sheet_One!$B:$W,8,FALSE)</f>
        <v>CT</v>
      </c>
      <c r="I302" s="3" t="str">
        <f>VLOOKUP($A302,[1]Sheet_One!$B:$W,9,FALSE)</f>
        <v>06478</v>
      </c>
      <c r="J302" s="47">
        <f>IFERROR(VLOOKUP(A302,'[3]KPI Trend by Chain - 171 or 173'!$A:$E,5,FALSE),VLOOKUP(A302,'[4]KPI Trend by Chain - 171 '!$A:$E,5,FALSE))</f>
        <v>15.3333333333333</v>
      </c>
      <c r="K302" s="4" t="str">
        <f>IFERROR(VLOOKUP(A302,'Location Substitution table'!B:D,3,FALSE),"")</f>
        <v/>
      </c>
      <c r="L302" s="9" t="str">
        <f>IFERROR(VLOOKUP($A302,[1]Sheet_One!$B:$W,5,FALSE),"")</f>
        <v>T</v>
      </c>
      <c r="M302" s="9">
        <f>IFERROR(MATCH(L302,{"U","M","T","W","R","F","S"},0),"")</f>
        <v>3</v>
      </c>
      <c r="N302" s="26">
        <f>IFERROR(IF(COUNTIF('Holiday Dates'!$A:$A,DATE($M$1,N$1,1+7*$D302)-WEEKDAY(DATE($M$1,N$1,8-$M302)))&gt;=1,IF($D302&gt;=3,DATE($M$1,N$1,1+7*($D302-1)-WEEKDAY(DATE($M$1,N$1,8-$M302))),DATE($M$1,N$1,1+7*($D302+1)-WEEKDAY(DATE($M$1,N$1,8-$M302)))),DATE($M$1,N$1,1+7*$D302)-WEEKDAY(DATE($M$1,N$1,8-$M302))),"")</f>
        <v>45139</v>
      </c>
      <c r="O302" s="26">
        <f>IFERROR(IF(COUNTIF('Holiday Dates'!$A:$A,DATE($M$1,O$1,1+7*$D302)-WEEKDAY(DATE($M$1,O$1,8-$M302)))&gt;=1,IF($D302&gt;=3,DATE($M$1,O$1,1+7*($D302-1)-WEEKDAY(DATE($M$1,O$1,8-$M302))),DATE($M$1,O$1,1+7*($D302+1)-WEEKDAY(DATE($M$1,O$1,8-$M302)))),DATE($M$1,O$1,1+7*$D302)-WEEKDAY(DATE($M$1,O$1,8-$M302))),"")</f>
        <v>45174</v>
      </c>
      <c r="P302" s="26">
        <f>IFERROR(IF(COUNTIF('Holiday Dates'!$A:$A,DATE($M$1,P$1,1+7*$D302)-WEEKDAY(DATE($M$1,P$1,8-$M302)))&gt;=1,IF($D302&gt;=3,DATE($M$1,P$1,1+7*($D302-1)-WEEKDAY(DATE($M$1,P$1,8-$M302))),DATE($M$1,P$1,1+7*($D302+1)-WEEKDAY(DATE($M$1,P$1,8-$M302)))),DATE($M$1,P$1,1+7*$D302)-WEEKDAY(DATE($M$1,P$1,8-$M302))),"")</f>
        <v>45202</v>
      </c>
      <c r="Q302" s="26">
        <f>IFERROR(IF(COUNTIF('Holiday Dates'!$A:$A,DATE($M$1,Q$1,1+7*$D302)-WEEKDAY(DATE($M$1,Q$1,8-$M302)))&gt;=1,IF($D302&gt;=3,DATE($M$1,Q$1,1+7*($D302-1)-WEEKDAY(DATE($M$1,Q$1,8-$M302))),DATE($M$1,Q$1,1+7*($D302+1)-WEEKDAY(DATE($M$1,Q$1,8-$M302)))),DATE($M$1,Q$1,1+7*$D302)-WEEKDAY(DATE($M$1,Q$1,8-$M302))),"")</f>
        <v>45244</v>
      </c>
      <c r="R302" s="26">
        <f>IFERROR(IF(COUNTIF('Holiday Dates'!$A:$A,DATE($M$1,R$1,1+7*$D302)-WEEKDAY(DATE($M$1,R$1,8-$M302)))&gt;=1,IF($D302&gt;=3,DATE($M$1,R$1,1+7*($D302-1)-WEEKDAY(DATE($M$1,R$1,8-$M302))),DATE($M$1,R$1,1+7*($D302+1)-WEEKDAY(DATE($M$1,R$1,8-$M302)))),DATE($M$1,R$1,1+7*$D302)-WEEKDAY(DATE($M$1,R$1,8-$M302))),"")</f>
        <v>45265</v>
      </c>
      <c r="S302" s="28"/>
      <c r="T302" s="30">
        <f>IFERROR(IF(COUNTIF('Holiday Dates'!$A:$A,DATE($S$1,T$1,1+7*$D302)-WEEKDAY(DATE($S$1,T$1,8-$M302)))&gt;=1,IF($D302&gt;=3,DATE($S$1,T$1,1+7*($D302-1)-WEEKDAY(DATE($S$1,T$1,8-$M302))),DATE($S$1,T$1,1+7*($D302+1)-WEEKDAY(DATE($S$1,T$1,8-$M302)))),DATE($S$1,T$1,1+7*$D302)-WEEKDAY(DATE($S$1,T$1,8-$M302))),"")</f>
        <v>45293</v>
      </c>
      <c r="U302" s="30">
        <f>IFERROR(IF(COUNTIF('Holiday Dates'!$A:$A,DATE($S$1,U$1,1+7*$D302)-WEEKDAY(DATE($S$1,U$1,8-$M302)))&gt;=1,IF($D302&gt;=3,DATE($S$1,U$1,1+7*($D302-1)-WEEKDAY(DATE($S$1,U$1,8-$M302))),DATE($S$1,U$1,1+7*($D302+1)-WEEKDAY(DATE($S$1,U$1,8-$M302)))),DATE($S$1,U$1,1+7*$D302)-WEEKDAY(DATE($S$1,U$1,8-$M302))),"")</f>
        <v>45328</v>
      </c>
      <c r="V302" s="30">
        <f>IFERROR(IF(COUNTIF('Holiday Dates'!$A:$A,DATE($S$1,V$1,1+7*$D302)-WEEKDAY(DATE($S$1,V$1,8-$M302)))&gt;=1,IF($D302&gt;=3,DATE($S$1,V$1,1+7*($D302-1)-WEEKDAY(DATE($S$1,V$1,8-$M302))),DATE($S$1,V$1,1+7*($D302+1)-WEEKDAY(DATE($S$1,V$1,8-$M302)))),DATE($S$1,V$1,1+7*$D302)-WEEKDAY(DATE($S$1,V$1,8-$M302))),"")</f>
        <v>45356</v>
      </c>
      <c r="W302" s="30">
        <f>IFERROR(IF(COUNTIF('Holiday Dates'!$A:$A,DATE($S$1,W$1,1+7*$D302)-WEEKDAY(DATE($S$1,W$1,8-$M302)))&gt;=1,IF($D302&gt;=3,DATE($S$1,W$1,1+7*($D302-1)-WEEKDAY(DATE($S$1,W$1,8-$M302))),DATE($S$1,W$1,1+7*($D302+1)-WEEKDAY(DATE($S$1,W$1,8-$M302)))),DATE($S$1,W$1,1+7*$D302)-WEEKDAY(DATE($S$1,W$1,8-$M302))),"")</f>
        <v>45384</v>
      </c>
      <c r="X302" s="30">
        <f>IFERROR(IF(COUNTIF('Holiday Dates'!$A:$A,DATE($S$1,X$1,1+7*$D302)-WEEKDAY(DATE($S$1,X$1,8-$M302)))&gt;=1,IF($D302&gt;=3,DATE($S$1,X$1,1+7*($D302-1)-WEEKDAY(DATE($S$1,X$1,8-$M302))),DATE($S$1,X$1,1+7*($D302+1)-WEEKDAY(DATE($S$1,X$1,8-$M302)))),DATE($S$1,X$1,1+7*$D302)-WEEKDAY(DATE($S$1,X$1,8-$M302))),"")</f>
        <v>45419</v>
      </c>
      <c r="Y302" s="30">
        <f>IFERROR(IF(COUNTIF('Holiday Dates'!$A:$A,DATE($S$1,Y$1,1+7*$D302)-WEEKDAY(DATE($S$1,Y$1,8-$M302)))&gt;=1,IF($D302&gt;=3,DATE($S$1,Y$1,1+7*($D302-1)-WEEKDAY(DATE($S$1,Y$1,8-$M302))),DATE($S$1,Y$1,1+7*($D302+1)-WEEKDAY(DATE($S$1,Y$1,8-$M302)))),DATE($S$1,Y$1,1+7*$D302)-WEEKDAY(DATE($S$1,Y$1,8-$M302))),"")</f>
        <v>45447</v>
      </c>
      <c r="Z302" s="30">
        <f>IFERROR(IF(COUNTIF('Holiday Dates'!$A:$A,DATE($S$1,Z$1,1+7*$D302)-WEEKDAY(DATE($S$1,Z$1,8-$M302)))&gt;=1,IF($D302&gt;=3,DATE($S$1,Z$1,1+7*($D302-1)-WEEKDAY(DATE($S$1,Z$1,8-$M302))),DATE($S$1,Z$1,1+7*($D302+1)-WEEKDAY(DATE($S$1,Z$1,8-$M302)))),DATE($S$1,Z$1,1+7*$D302)-WEEKDAY(DATE($S$1,Z$1,8-$M302))),"")</f>
        <v>45475</v>
      </c>
    </row>
    <row r="303" spans="1:26" ht="15" customHeight="1" x14ac:dyDescent="0.25">
      <c r="A303" s="3">
        <v>770300</v>
      </c>
      <c r="B303" s="1" t="s">
        <v>1367</v>
      </c>
      <c r="C303" s="1" t="str">
        <f>VLOOKUP($A303,[1]Sheet_One!$B:$W,7,FALSE)</f>
        <v>OXFORD</v>
      </c>
      <c r="D303" s="10">
        <f>IFERROR(VLOOKUP(A303,[2]Sheet1!$A:$AA,27,FALSE),"")</f>
        <v>4</v>
      </c>
      <c r="E303" s="1"/>
      <c r="F303" s="3" t="str">
        <f>VLOOKUP($A303,[1]Sheet_One!$B:$W,6,FALSE)</f>
        <v>61 QUAKER FARMS RD</v>
      </c>
      <c r="G303" s="3" t="str">
        <f>VLOOKUP($A303,[1]Sheet_One!$B:$W,7,FALSE)</f>
        <v>OXFORD</v>
      </c>
      <c r="H303" s="3" t="str">
        <f>VLOOKUP($A303,[1]Sheet_One!$B:$W,8,FALSE)</f>
        <v>CT</v>
      </c>
      <c r="I303" s="3" t="str">
        <f>VLOOKUP($A303,[1]Sheet_One!$B:$W,9,FALSE)</f>
        <v>06478</v>
      </c>
      <c r="J303" s="47">
        <f>IFERROR(VLOOKUP(A303,'[3]KPI Trend by Chain - 171 or 173'!$A:$E,5,FALSE),VLOOKUP(A303,'[4]KPI Trend by Chain - 171 '!$A:$E,5,FALSE))</f>
        <v>31</v>
      </c>
      <c r="K303" s="4" t="str">
        <f>IFERROR(VLOOKUP(A303,'Location Substitution table'!B:D,3,FALSE),"")</f>
        <v/>
      </c>
      <c r="L303" s="9" t="str">
        <f>IFERROR(VLOOKUP($A303,[1]Sheet_One!$B:$W,5,FALSE),"")</f>
        <v>T</v>
      </c>
      <c r="M303" s="9">
        <f>IFERROR(MATCH(L303,{"U","M","T","W","R","F","S"},0),"")</f>
        <v>3</v>
      </c>
      <c r="N303" s="26">
        <f>IFERROR(IF(COUNTIF('Holiday Dates'!$A:$A,DATE($M$1,N$1,1+7*$D303)-WEEKDAY(DATE($M$1,N$1,8-$M303)))&gt;=1,IF($D303&gt;=3,DATE($M$1,N$1,1+7*($D303-1)-WEEKDAY(DATE($M$1,N$1,8-$M303))),DATE($M$1,N$1,1+7*($D303+1)-WEEKDAY(DATE($M$1,N$1,8-$M303)))),DATE($M$1,N$1,1+7*$D303)-WEEKDAY(DATE($M$1,N$1,8-$M303))),"")</f>
        <v>45160</v>
      </c>
      <c r="O303" s="26">
        <f>IFERROR(IF(COUNTIF('Holiday Dates'!$A:$A,DATE($M$1,O$1,1+7*$D303)-WEEKDAY(DATE($M$1,O$1,8-$M303)))&gt;=1,IF($D303&gt;=3,DATE($M$1,O$1,1+7*($D303-1)-WEEKDAY(DATE($M$1,O$1,8-$M303))),DATE($M$1,O$1,1+7*($D303+1)-WEEKDAY(DATE($M$1,O$1,8-$M303)))),DATE($M$1,O$1,1+7*$D303)-WEEKDAY(DATE($M$1,O$1,8-$M303))),"")</f>
        <v>45195</v>
      </c>
      <c r="P303" s="26">
        <f>IFERROR(IF(COUNTIF('Holiday Dates'!$A:$A,DATE($M$1,P$1,1+7*$D303)-WEEKDAY(DATE($M$1,P$1,8-$M303)))&gt;=1,IF($D303&gt;=3,DATE($M$1,P$1,1+7*($D303-1)-WEEKDAY(DATE($M$1,P$1,8-$M303))),DATE($M$1,P$1,1+7*($D303+1)-WEEKDAY(DATE($M$1,P$1,8-$M303)))),DATE($M$1,P$1,1+7*$D303)-WEEKDAY(DATE($M$1,P$1,8-$M303))),"")</f>
        <v>45223</v>
      </c>
      <c r="Q303" s="26">
        <f>IFERROR(IF(COUNTIF('Holiday Dates'!$A:$A,DATE($M$1,Q$1,1+7*$D303)-WEEKDAY(DATE($M$1,Q$1,8-$M303)))&gt;=1,IF($D303&gt;=3,DATE($M$1,Q$1,1+7*($D303-1)-WEEKDAY(DATE($M$1,Q$1,8-$M303))),DATE($M$1,Q$1,1+7*($D303+1)-WEEKDAY(DATE($M$1,Q$1,8-$M303)))),DATE($M$1,Q$1,1+7*$D303)-WEEKDAY(DATE($M$1,Q$1,8-$M303))),"")</f>
        <v>45258</v>
      </c>
      <c r="R303" s="26">
        <f>IFERROR(IF(COUNTIF('Holiday Dates'!$A:$A,DATE($M$1,R$1,1+7*$D303)-WEEKDAY(DATE($M$1,R$1,8-$M303)))&gt;=1,IF($D303&gt;=3,DATE($M$1,R$1,1+7*($D303-1)-WEEKDAY(DATE($M$1,R$1,8-$M303))),DATE($M$1,R$1,1+7*($D303+1)-WEEKDAY(DATE($M$1,R$1,8-$M303)))),DATE($M$1,R$1,1+7*$D303)-WEEKDAY(DATE($M$1,R$1,8-$M303))),"")</f>
        <v>45279</v>
      </c>
      <c r="S303" s="28"/>
      <c r="T303" s="30">
        <f>IFERROR(IF(COUNTIF('Holiday Dates'!$A:$A,DATE($S$1,T$1,1+7*$D303)-WEEKDAY(DATE($S$1,T$1,8-$M303)))&gt;=1,IF($D303&gt;=3,DATE($S$1,T$1,1+7*($D303-1)-WEEKDAY(DATE($S$1,T$1,8-$M303))),DATE($S$1,T$1,1+7*($D303+1)-WEEKDAY(DATE($S$1,T$1,8-$M303)))),DATE($S$1,T$1,1+7*$D303)-WEEKDAY(DATE($S$1,T$1,8-$M303))),"")</f>
        <v>45314</v>
      </c>
      <c r="U303" s="30">
        <f>IFERROR(IF(COUNTIF('Holiday Dates'!$A:$A,DATE($S$1,U$1,1+7*$D303)-WEEKDAY(DATE($S$1,U$1,8-$M303)))&gt;=1,IF($D303&gt;=3,DATE($S$1,U$1,1+7*($D303-1)-WEEKDAY(DATE($S$1,U$1,8-$M303))),DATE($S$1,U$1,1+7*($D303+1)-WEEKDAY(DATE($S$1,U$1,8-$M303)))),DATE($S$1,U$1,1+7*$D303)-WEEKDAY(DATE($S$1,U$1,8-$M303))),"")</f>
        <v>45349</v>
      </c>
      <c r="V303" s="30">
        <f>IFERROR(IF(COUNTIF('Holiday Dates'!$A:$A,DATE($S$1,V$1,1+7*$D303)-WEEKDAY(DATE($S$1,V$1,8-$M303)))&gt;=1,IF($D303&gt;=3,DATE($S$1,V$1,1+7*($D303-1)-WEEKDAY(DATE($S$1,V$1,8-$M303))),DATE($S$1,V$1,1+7*($D303+1)-WEEKDAY(DATE($S$1,V$1,8-$M303)))),DATE($S$1,V$1,1+7*$D303)-WEEKDAY(DATE($S$1,V$1,8-$M303))),"")</f>
        <v>45377</v>
      </c>
      <c r="W303" s="30">
        <f>IFERROR(IF(COUNTIF('Holiday Dates'!$A:$A,DATE($S$1,W$1,1+7*$D303)-WEEKDAY(DATE($S$1,W$1,8-$M303)))&gt;=1,IF($D303&gt;=3,DATE($S$1,W$1,1+7*($D303-1)-WEEKDAY(DATE($S$1,W$1,8-$M303))),DATE($S$1,W$1,1+7*($D303+1)-WEEKDAY(DATE($S$1,W$1,8-$M303)))),DATE($S$1,W$1,1+7*$D303)-WEEKDAY(DATE($S$1,W$1,8-$M303))),"")</f>
        <v>45405</v>
      </c>
      <c r="X303" s="30">
        <f>IFERROR(IF(COUNTIF('Holiday Dates'!$A:$A,DATE($S$1,X$1,1+7*$D303)-WEEKDAY(DATE($S$1,X$1,8-$M303)))&gt;=1,IF($D303&gt;=3,DATE($S$1,X$1,1+7*($D303-1)-WEEKDAY(DATE($S$1,X$1,8-$M303))),DATE($S$1,X$1,1+7*($D303+1)-WEEKDAY(DATE($S$1,X$1,8-$M303)))),DATE($S$1,X$1,1+7*$D303)-WEEKDAY(DATE($S$1,X$1,8-$M303))),"")</f>
        <v>45440</v>
      </c>
      <c r="Y303" s="30">
        <f>IFERROR(IF(COUNTIF('Holiday Dates'!$A:$A,DATE($S$1,Y$1,1+7*$D303)-WEEKDAY(DATE($S$1,Y$1,8-$M303)))&gt;=1,IF($D303&gt;=3,DATE($S$1,Y$1,1+7*($D303-1)-WEEKDAY(DATE($S$1,Y$1,8-$M303))),DATE($S$1,Y$1,1+7*($D303+1)-WEEKDAY(DATE($S$1,Y$1,8-$M303)))),DATE($S$1,Y$1,1+7*$D303)-WEEKDAY(DATE($S$1,Y$1,8-$M303))),"")</f>
        <v>45468</v>
      </c>
      <c r="Z303" s="30">
        <f>IFERROR(IF(COUNTIF('Holiday Dates'!$A:$A,DATE($S$1,Z$1,1+7*$D303)-WEEKDAY(DATE($S$1,Z$1,8-$M303)))&gt;=1,IF($D303&gt;=3,DATE($S$1,Z$1,1+7*($D303-1)-WEEKDAY(DATE($S$1,Z$1,8-$M303))),DATE($S$1,Z$1,1+7*($D303+1)-WEEKDAY(DATE($S$1,Z$1,8-$M303)))),DATE($S$1,Z$1,1+7*$D303)-WEEKDAY(DATE($S$1,Z$1,8-$M303))),"")</f>
        <v>45496</v>
      </c>
    </row>
    <row r="304" spans="1:26" ht="15" customHeight="1" x14ac:dyDescent="0.25">
      <c r="A304" s="3">
        <v>770301</v>
      </c>
      <c r="B304" s="3" t="str">
        <f>VLOOKUP($A304,[1]Sheet_One!$B:$W,2,FALSE)</f>
        <v>OXFORD HIGH SCHOOL - USDA WHT</v>
      </c>
      <c r="C304" s="1" t="str">
        <f>VLOOKUP($A304,[1]Sheet_One!$B:$W,7,FALSE)</f>
        <v>OXFORD</v>
      </c>
      <c r="D304" s="10">
        <f>IFERROR(VLOOKUP(A304,[2]Sheet1!$A:$AA,27,FALSE),"")</f>
        <v>3</v>
      </c>
      <c r="F304" s="3" t="str">
        <f>VLOOKUP($A304,[1]Sheet_One!$B:$W,6,FALSE)</f>
        <v>61 QUAKER FARMS RD</v>
      </c>
      <c r="G304" s="3" t="str">
        <f>VLOOKUP($A304,[1]Sheet_One!$B:$W,7,FALSE)</f>
        <v>OXFORD</v>
      </c>
      <c r="H304" s="3" t="str">
        <f>VLOOKUP($A304,[1]Sheet_One!$B:$W,8,FALSE)</f>
        <v>CT</v>
      </c>
      <c r="I304" s="3" t="str">
        <f>VLOOKUP($A304,[1]Sheet_One!$B:$W,9,FALSE)</f>
        <v>06478</v>
      </c>
      <c r="K304" s="4" t="str">
        <f>IFERROR(VLOOKUP(A304,'Location Substitution table'!B:D,3,FALSE),"")</f>
        <v/>
      </c>
      <c r="L304" s="9" t="str">
        <f>IFERROR(VLOOKUP($A304,[1]Sheet_One!$B:$W,5,FALSE),"")</f>
        <v>T</v>
      </c>
      <c r="M304" s="9">
        <f>IFERROR(MATCH(L304,{"U","M","T","W","R","F","S"},0),"")</f>
        <v>3</v>
      </c>
      <c r="N304" s="26">
        <f>IFERROR(IF(COUNTIF('Holiday Dates'!$A:$A,DATE($M$1,N$1,1+7*$D304)-WEEKDAY(DATE($M$1,N$1,8-$M304)))&gt;=1,IF($D304&gt;=3,DATE($M$1,N$1,1+7*($D304-1)-WEEKDAY(DATE($M$1,N$1,8-$M304))),DATE($M$1,N$1,1+7*($D304+1)-WEEKDAY(DATE($M$1,N$1,8-$M304)))),DATE($M$1,N$1,1+7*$D304)-WEEKDAY(DATE($M$1,N$1,8-$M304))),"")</f>
        <v>45153</v>
      </c>
      <c r="O304" s="26">
        <f>IFERROR(IF(COUNTIF('Holiday Dates'!$A:$A,DATE($M$1,O$1,1+7*$D304)-WEEKDAY(DATE($M$1,O$1,8-$M304)))&gt;=1,IF($D304&gt;=3,DATE($M$1,O$1,1+7*($D304-1)-WEEKDAY(DATE($M$1,O$1,8-$M304))),DATE($M$1,O$1,1+7*($D304+1)-WEEKDAY(DATE($M$1,O$1,8-$M304)))),DATE($M$1,O$1,1+7*$D304)-WEEKDAY(DATE($M$1,O$1,8-$M304))),"")</f>
        <v>45188</v>
      </c>
      <c r="P304" s="26">
        <f>IFERROR(IF(COUNTIF('Holiday Dates'!$A:$A,DATE($M$1,P$1,1+7*$D304)-WEEKDAY(DATE($M$1,P$1,8-$M304)))&gt;=1,IF($D304&gt;=3,DATE($M$1,P$1,1+7*($D304-1)-WEEKDAY(DATE($M$1,P$1,8-$M304))),DATE($M$1,P$1,1+7*($D304+1)-WEEKDAY(DATE($M$1,P$1,8-$M304)))),DATE($M$1,P$1,1+7*$D304)-WEEKDAY(DATE($M$1,P$1,8-$M304))),"")</f>
        <v>45216</v>
      </c>
      <c r="Q304" s="26">
        <f>IFERROR(IF(COUNTIF('Holiday Dates'!$A:$A,DATE($M$1,Q$1,1+7*$D304)-WEEKDAY(DATE($M$1,Q$1,8-$M304)))&gt;=1,IF($D304&gt;=3,DATE($M$1,Q$1,1+7*($D304-1)-WEEKDAY(DATE($M$1,Q$1,8-$M304))),DATE($M$1,Q$1,1+7*($D304+1)-WEEKDAY(DATE($M$1,Q$1,8-$M304)))),DATE($M$1,Q$1,1+7*$D304)-WEEKDAY(DATE($M$1,Q$1,8-$M304))),"")</f>
        <v>45251</v>
      </c>
      <c r="R304" s="26">
        <f>IFERROR(IF(COUNTIF('Holiday Dates'!$A:$A,DATE($M$1,R$1,1+7*$D304)-WEEKDAY(DATE($M$1,R$1,8-$M304)))&gt;=1,IF($D304&gt;=3,DATE($M$1,R$1,1+7*($D304-1)-WEEKDAY(DATE($M$1,R$1,8-$M304))),DATE($M$1,R$1,1+7*($D304+1)-WEEKDAY(DATE($M$1,R$1,8-$M304)))),DATE($M$1,R$1,1+7*$D304)-WEEKDAY(DATE($M$1,R$1,8-$M304))),"")</f>
        <v>45279</v>
      </c>
      <c r="S304" s="28"/>
      <c r="T304" s="30">
        <f>IFERROR(IF(COUNTIF('Holiday Dates'!$A:$A,DATE($S$1,T$1,1+7*$D304)-WEEKDAY(DATE($S$1,T$1,8-$M304)))&gt;=1,IF($D304&gt;=3,DATE($S$1,T$1,1+7*($D304-1)-WEEKDAY(DATE($S$1,T$1,8-$M304))),DATE($S$1,T$1,1+7*($D304+1)-WEEKDAY(DATE($S$1,T$1,8-$M304)))),DATE($S$1,T$1,1+7*$D304)-WEEKDAY(DATE($S$1,T$1,8-$M304))),"")</f>
        <v>45307</v>
      </c>
      <c r="U304" s="30">
        <f>IFERROR(IF(COUNTIF('Holiday Dates'!$A:$A,DATE($S$1,U$1,1+7*$D304)-WEEKDAY(DATE($S$1,U$1,8-$M304)))&gt;=1,IF($D304&gt;=3,DATE($S$1,U$1,1+7*($D304-1)-WEEKDAY(DATE($S$1,U$1,8-$M304))),DATE($S$1,U$1,1+7*($D304+1)-WEEKDAY(DATE($S$1,U$1,8-$M304)))),DATE($S$1,U$1,1+7*$D304)-WEEKDAY(DATE($S$1,U$1,8-$M304))),"")</f>
        <v>45335</v>
      </c>
      <c r="V304" s="30">
        <f>IFERROR(IF(COUNTIF('Holiday Dates'!$A:$A,DATE($S$1,V$1,1+7*$D304)-WEEKDAY(DATE($S$1,V$1,8-$M304)))&gt;=1,IF($D304&gt;=3,DATE($S$1,V$1,1+7*($D304-1)-WEEKDAY(DATE($S$1,V$1,8-$M304))),DATE($S$1,V$1,1+7*($D304+1)-WEEKDAY(DATE($S$1,V$1,8-$M304)))),DATE($S$1,V$1,1+7*$D304)-WEEKDAY(DATE($S$1,V$1,8-$M304))),"")</f>
        <v>45370</v>
      </c>
      <c r="W304" s="30">
        <f>IFERROR(IF(COUNTIF('Holiday Dates'!$A:$A,DATE($S$1,W$1,1+7*$D304)-WEEKDAY(DATE($S$1,W$1,8-$M304)))&gt;=1,IF($D304&gt;=3,DATE($S$1,W$1,1+7*($D304-1)-WEEKDAY(DATE($S$1,W$1,8-$M304))),DATE($S$1,W$1,1+7*($D304+1)-WEEKDAY(DATE($S$1,W$1,8-$M304)))),DATE($S$1,W$1,1+7*$D304)-WEEKDAY(DATE($S$1,W$1,8-$M304))),"")</f>
        <v>45398</v>
      </c>
      <c r="X304" s="30">
        <f>IFERROR(IF(COUNTIF('Holiday Dates'!$A:$A,DATE($S$1,X$1,1+7*$D304)-WEEKDAY(DATE($S$1,X$1,8-$M304)))&gt;=1,IF($D304&gt;=3,DATE($S$1,X$1,1+7*($D304-1)-WEEKDAY(DATE($S$1,X$1,8-$M304))),DATE($S$1,X$1,1+7*($D304+1)-WEEKDAY(DATE($S$1,X$1,8-$M304)))),DATE($S$1,X$1,1+7*$D304)-WEEKDAY(DATE($S$1,X$1,8-$M304))),"")</f>
        <v>45433</v>
      </c>
      <c r="Y304" s="30">
        <f>IFERROR(IF(COUNTIF('Holiday Dates'!$A:$A,DATE($S$1,Y$1,1+7*$D304)-WEEKDAY(DATE($S$1,Y$1,8-$M304)))&gt;=1,IF($D304&gt;=3,DATE($S$1,Y$1,1+7*($D304-1)-WEEKDAY(DATE($S$1,Y$1,8-$M304))),DATE($S$1,Y$1,1+7*($D304+1)-WEEKDAY(DATE($S$1,Y$1,8-$M304)))),DATE($S$1,Y$1,1+7*$D304)-WEEKDAY(DATE($S$1,Y$1,8-$M304))),"")</f>
        <v>45461</v>
      </c>
      <c r="Z304" s="30">
        <f>IFERROR(IF(COUNTIF('Holiday Dates'!$A:$A,DATE($S$1,Z$1,1+7*$D304)-WEEKDAY(DATE($S$1,Z$1,8-$M304)))&gt;=1,IF($D304&gt;=3,DATE($S$1,Z$1,1+7*($D304-1)-WEEKDAY(DATE($S$1,Z$1,8-$M304))),DATE($S$1,Z$1,1+7*($D304+1)-WEEKDAY(DATE($S$1,Z$1,8-$M304)))),DATE($S$1,Z$1,1+7*$D304)-WEEKDAY(DATE($S$1,Z$1,8-$M304))),"")</f>
        <v>45489</v>
      </c>
    </row>
    <row r="305" spans="1:26" ht="15" customHeight="1" x14ac:dyDescent="0.25">
      <c r="A305" s="3">
        <v>770302</v>
      </c>
      <c r="B305" s="1" t="s">
        <v>1178</v>
      </c>
      <c r="C305" s="1" t="str">
        <f>VLOOKUP($A305,[1]Sheet_One!$B:$W,7,FALSE)</f>
        <v>OXFORD</v>
      </c>
      <c r="D305" s="10">
        <f>IFERROR(VLOOKUP(A305,[2]Sheet1!$A:$AA,27,FALSE),"")</f>
        <v>2</v>
      </c>
      <c r="E305" s="1"/>
      <c r="F305" s="3" t="str">
        <f>VLOOKUP($A305,[1]Sheet_One!$B:$W,6,FALSE)</f>
        <v>30 GREAT OAK RD</v>
      </c>
      <c r="G305" s="3" t="str">
        <f>VLOOKUP($A305,[1]Sheet_One!$B:$W,7,FALSE)</f>
        <v>OXFORD</v>
      </c>
      <c r="H305" s="3" t="str">
        <f>VLOOKUP($A305,[1]Sheet_One!$B:$W,8,FALSE)</f>
        <v>CT</v>
      </c>
      <c r="I305" s="3" t="str">
        <f>VLOOKUP($A305,[1]Sheet_One!$B:$W,9,FALSE)</f>
        <v>06478</v>
      </c>
      <c r="J305" s="47">
        <f>IFERROR(VLOOKUP(A305,'[3]KPI Trend by Chain - 171 or 173'!$A:$E,5,FALSE),VLOOKUP(A305,'[4]KPI Trend by Chain - 171 '!$A:$E,5,FALSE))</f>
        <v>19</v>
      </c>
      <c r="K305" s="4" t="str">
        <f>IFERROR(VLOOKUP(A305,'Location Substitution table'!B:D,3,FALSE),"")</f>
        <v/>
      </c>
      <c r="L305" s="9" t="str">
        <f>IFERROR(VLOOKUP($A305,[1]Sheet_One!$B:$W,5,FALSE),"")</f>
        <v>T</v>
      </c>
      <c r="M305" s="9">
        <f>IFERROR(MATCH(L305,{"U","M","T","W","R","F","S"},0),"")</f>
        <v>3</v>
      </c>
      <c r="N305" s="26">
        <f>IFERROR(IF(COUNTIF('Holiday Dates'!$A:$A,DATE($M$1,N$1,1+7*$D305)-WEEKDAY(DATE($M$1,N$1,8-$M305)))&gt;=1,IF($D305&gt;=3,DATE($M$1,N$1,1+7*($D305-1)-WEEKDAY(DATE($M$1,N$1,8-$M305))),DATE($M$1,N$1,1+7*($D305+1)-WEEKDAY(DATE($M$1,N$1,8-$M305)))),DATE($M$1,N$1,1+7*$D305)-WEEKDAY(DATE($M$1,N$1,8-$M305))),"")</f>
        <v>45146</v>
      </c>
      <c r="O305" s="26">
        <f>IFERROR(IF(COUNTIF('Holiday Dates'!$A:$A,DATE($M$1,O$1,1+7*$D305)-WEEKDAY(DATE($M$1,O$1,8-$M305)))&gt;=1,IF($D305&gt;=3,DATE($M$1,O$1,1+7*($D305-1)-WEEKDAY(DATE($M$1,O$1,8-$M305))),DATE($M$1,O$1,1+7*($D305+1)-WEEKDAY(DATE($M$1,O$1,8-$M305)))),DATE($M$1,O$1,1+7*$D305)-WEEKDAY(DATE($M$1,O$1,8-$M305))),"")</f>
        <v>45181</v>
      </c>
      <c r="P305" s="26">
        <f>IFERROR(IF(COUNTIF('Holiday Dates'!$A:$A,DATE($M$1,P$1,1+7*$D305)-WEEKDAY(DATE($M$1,P$1,8-$M305)))&gt;=1,IF($D305&gt;=3,DATE($M$1,P$1,1+7*($D305-1)-WEEKDAY(DATE($M$1,P$1,8-$M305))),DATE($M$1,P$1,1+7*($D305+1)-WEEKDAY(DATE($M$1,P$1,8-$M305)))),DATE($M$1,P$1,1+7*$D305)-WEEKDAY(DATE($M$1,P$1,8-$M305))),"")</f>
        <v>45209</v>
      </c>
      <c r="Q305" s="26">
        <f>IFERROR(IF(COUNTIF('Holiday Dates'!$A:$A,DATE($M$1,Q$1,1+7*$D305)-WEEKDAY(DATE($M$1,Q$1,8-$M305)))&gt;=1,IF($D305&gt;=3,DATE($M$1,Q$1,1+7*($D305-1)-WEEKDAY(DATE($M$1,Q$1,8-$M305))),DATE($M$1,Q$1,1+7*($D305+1)-WEEKDAY(DATE($M$1,Q$1,8-$M305)))),DATE($M$1,Q$1,1+7*$D305)-WEEKDAY(DATE($M$1,Q$1,8-$M305))),"")</f>
        <v>45244</v>
      </c>
      <c r="R305" s="26">
        <f>IFERROR(IF(COUNTIF('Holiday Dates'!$A:$A,DATE($M$1,R$1,1+7*$D305)-WEEKDAY(DATE($M$1,R$1,8-$M305)))&gt;=1,IF($D305&gt;=3,DATE($M$1,R$1,1+7*($D305-1)-WEEKDAY(DATE($M$1,R$1,8-$M305))),DATE($M$1,R$1,1+7*($D305+1)-WEEKDAY(DATE($M$1,R$1,8-$M305)))),DATE($M$1,R$1,1+7*$D305)-WEEKDAY(DATE($M$1,R$1,8-$M305))),"")</f>
        <v>45272</v>
      </c>
      <c r="S305" s="28"/>
      <c r="T305" s="30">
        <f>IFERROR(IF(COUNTIF('Holiday Dates'!$A:$A,DATE($S$1,T$1,1+7*$D305)-WEEKDAY(DATE($S$1,T$1,8-$M305)))&gt;=1,IF($D305&gt;=3,DATE($S$1,T$1,1+7*($D305-1)-WEEKDAY(DATE($S$1,T$1,8-$M305))),DATE($S$1,T$1,1+7*($D305+1)-WEEKDAY(DATE($S$1,T$1,8-$M305)))),DATE($S$1,T$1,1+7*$D305)-WEEKDAY(DATE($S$1,T$1,8-$M305))),"")</f>
        <v>45300</v>
      </c>
      <c r="U305" s="30">
        <f>IFERROR(IF(COUNTIF('Holiday Dates'!$A:$A,DATE($S$1,U$1,1+7*$D305)-WEEKDAY(DATE($S$1,U$1,8-$M305)))&gt;=1,IF($D305&gt;=3,DATE($S$1,U$1,1+7*($D305-1)-WEEKDAY(DATE($S$1,U$1,8-$M305))),DATE($S$1,U$1,1+7*($D305+1)-WEEKDAY(DATE($S$1,U$1,8-$M305)))),DATE($S$1,U$1,1+7*$D305)-WEEKDAY(DATE($S$1,U$1,8-$M305))),"")</f>
        <v>45335</v>
      </c>
      <c r="V305" s="30">
        <f>IFERROR(IF(COUNTIF('Holiday Dates'!$A:$A,DATE($S$1,V$1,1+7*$D305)-WEEKDAY(DATE($S$1,V$1,8-$M305)))&gt;=1,IF($D305&gt;=3,DATE($S$1,V$1,1+7*($D305-1)-WEEKDAY(DATE($S$1,V$1,8-$M305))),DATE($S$1,V$1,1+7*($D305+1)-WEEKDAY(DATE($S$1,V$1,8-$M305)))),DATE($S$1,V$1,1+7*$D305)-WEEKDAY(DATE($S$1,V$1,8-$M305))),"")</f>
        <v>45363</v>
      </c>
      <c r="W305" s="30">
        <f>IFERROR(IF(COUNTIF('Holiday Dates'!$A:$A,DATE($S$1,W$1,1+7*$D305)-WEEKDAY(DATE($S$1,W$1,8-$M305)))&gt;=1,IF($D305&gt;=3,DATE($S$1,W$1,1+7*($D305-1)-WEEKDAY(DATE($S$1,W$1,8-$M305))),DATE($S$1,W$1,1+7*($D305+1)-WEEKDAY(DATE($S$1,W$1,8-$M305)))),DATE($S$1,W$1,1+7*$D305)-WEEKDAY(DATE($S$1,W$1,8-$M305))),"")</f>
        <v>45398</v>
      </c>
      <c r="X305" s="30">
        <f>IFERROR(IF(COUNTIF('Holiday Dates'!$A:$A,DATE($S$1,X$1,1+7*$D305)-WEEKDAY(DATE($S$1,X$1,8-$M305)))&gt;=1,IF($D305&gt;=3,DATE($S$1,X$1,1+7*($D305-1)-WEEKDAY(DATE($S$1,X$1,8-$M305))),DATE($S$1,X$1,1+7*($D305+1)-WEEKDAY(DATE($S$1,X$1,8-$M305)))),DATE($S$1,X$1,1+7*$D305)-WEEKDAY(DATE($S$1,X$1,8-$M305))),"")</f>
        <v>45426</v>
      </c>
      <c r="Y305" s="30">
        <f>IFERROR(IF(COUNTIF('Holiday Dates'!$A:$A,DATE($S$1,Y$1,1+7*$D305)-WEEKDAY(DATE($S$1,Y$1,8-$M305)))&gt;=1,IF($D305&gt;=3,DATE($S$1,Y$1,1+7*($D305-1)-WEEKDAY(DATE($S$1,Y$1,8-$M305))),DATE($S$1,Y$1,1+7*($D305+1)-WEEKDAY(DATE($S$1,Y$1,8-$M305)))),DATE($S$1,Y$1,1+7*$D305)-WEEKDAY(DATE($S$1,Y$1,8-$M305))),"")</f>
        <v>45454</v>
      </c>
      <c r="Z305" s="30">
        <f>IFERROR(IF(COUNTIF('Holiday Dates'!$A:$A,DATE($S$1,Z$1,1+7*$D305)-WEEKDAY(DATE($S$1,Z$1,8-$M305)))&gt;=1,IF($D305&gt;=3,DATE($S$1,Z$1,1+7*($D305-1)-WEEKDAY(DATE($S$1,Z$1,8-$M305))),DATE($S$1,Z$1,1+7*($D305+1)-WEEKDAY(DATE($S$1,Z$1,8-$M305)))),DATE($S$1,Z$1,1+7*$D305)-WEEKDAY(DATE($S$1,Z$1,8-$M305))),"")</f>
        <v>45482</v>
      </c>
    </row>
    <row r="306" spans="1:26" ht="15" customHeight="1" x14ac:dyDescent="0.25">
      <c r="A306" s="3">
        <v>770303</v>
      </c>
      <c r="B306" s="1" t="s">
        <v>1705</v>
      </c>
      <c r="C306" s="1" t="str">
        <f>VLOOKUP($A306,[1]Sheet_One!$B:$W,7,FALSE)</f>
        <v>PAWCATUCK</v>
      </c>
      <c r="D306" s="10">
        <v>3</v>
      </c>
      <c r="E306" s="1"/>
      <c r="F306" s="3" t="str">
        <f>VLOOKUP($A306,[1]Sheet_One!$B:$W,6,FALSE)</f>
        <v>176 S BROAD ST</v>
      </c>
      <c r="G306" s="3" t="str">
        <f>VLOOKUP($A306,[1]Sheet_One!$B:$W,7,FALSE)</f>
        <v>PAWCATUCK</v>
      </c>
      <c r="H306" s="3" t="str">
        <f>VLOOKUP($A306,[1]Sheet_One!$B:$W,8,FALSE)</f>
        <v>CT</v>
      </c>
      <c r="I306" s="3" t="str">
        <f>VLOOKUP($A306,[1]Sheet_One!$B:$W,9,FALSE)</f>
        <v>06379</v>
      </c>
      <c r="J306" s="47">
        <f>IFERROR(VLOOKUP(A306,'[3]KPI Trend by Chain - 171 or 173'!$A:$E,5,FALSE),VLOOKUP(A306,'[4]KPI Trend by Chain - 171 '!$A:$E,5,FALSE))</f>
        <v>14.5555555555556</v>
      </c>
      <c r="K306" s="4">
        <f>IFERROR(VLOOKUP(A306,'Location Substitution table'!B:D,3,FALSE),"")</f>
        <v>261182</v>
      </c>
      <c r="L306" s="9" t="str">
        <f>IFERROR(VLOOKUP($A306,[1]Sheet_One!$B:$W,5,FALSE),"")</f>
        <v>T</v>
      </c>
      <c r="M306" s="9">
        <f>IFERROR(MATCH(L306,{"U","M","T","W","R","F","S"},0),"")</f>
        <v>3</v>
      </c>
      <c r="N306" s="26">
        <f>IFERROR(IF(COUNTIF('Holiday Dates'!$A:$A,DATE($M$1,N$1,1+7*$D306)-WEEKDAY(DATE($M$1,N$1,8-$M306)))&gt;=1,IF($D306&gt;=3,DATE($M$1,N$1,1+7*($D306-1)-WEEKDAY(DATE($M$1,N$1,8-$M306))),DATE($M$1,N$1,1+7*($D306+1)-WEEKDAY(DATE($M$1,N$1,8-$M306)))),DATE($M$1,N$1,1+7*$D306)-WEEKDAY(DATE($M$1,N$1,8-$M306))),"")</f>
        <v>45153</v>
      </c>
      <c r="O306" s="26">
        <f>IFERROR(IF(COUNTIF('Holiday Dates'!$A:$A,DATE($M$1,O$1,1+7*$D306)-WEEKDAY(DATE($M$1,O$1,8-$M306)))&gt;=1,IF($D306&gt;=3,DATE($M$1,O$1,1+7*($D306-1)-WEEKDAY(DATE($M$1,O$1,8-$M306))),DATE($M$1,O$1,1+7*($D306+1)-WEEKDAY(DATE($M$1,O$1,8-$M306)))),DATE($M$1,O$1,1+7*$D306)-WEEKDAY(DATE($M$1,O$1,8-$M306))),"")</f>
        <v>45188</v>
      </c>
      <c r="P306" s="26">
        <f>IFERROR(IF(COUNTIF('Holiday Dates'!$A:$A,DATE($M$1,P$1,1+7*$D306)-WEEKDAY(DATE($M$1,P$1,8-$M306)))&gt;=1,IF($D306&gt;=3,DATE($M$1,P$1,1+7*($D306-1)-WEEKDAY(DATE($M$1,P$1,8-$M306))),DATE($M$1,P$1,1+7*($D306+1)-WEEKDAY(DATE($M$1,P$1,8-$M306)))),DATE($M$1,P$1,1+7*$D306)-WEEKDAY(DATE($M$1,P$1,8-$M306))),"")</f>
        <v>45216</v>
      </c>
      <c r="Q306" s="26">
        <f>IFERROR(IF(COUNTIF('Holiday Dates'!$A:$A,DATE($M$1,Q$1,1+7*$D306)-WEEKDAY(DATE($M$1,Q$1,8-$M306)))&gt;=1,IF($D306&gt;=3,DATE($M$1,Q$1,1+7*($D306-1)-WEEKDAY(DATE($M$1,Q$1,8-$M306))),DATE($M$1,Q$1,1+7*($D306+1)-WEEKDAY(DATE($M$1,Q$1,8-$M306)))),DATE($M$1,Q$1,1+7*$D306)-WEEKDAY(DATE($M$1,Q$1,8-$M306))),"")</f>
        <v>45251</v>
      </c>
      <c r="R306" s="26">
        <f>IFERROR(IF(COUNTIF('Holiday Dates'!$A:$A,DATE($M$1,R$1,1+7*$D306)-WEEKDAY(DATE($M$1,R$1,8-$M306)))&gt;=1,IF($D306&gt;=3,DATE($M$1,R$1,1+7*($D306-1)-WEEKDAY(DATE($M$1,R$1,8-$M306))),DATE($M$1,R$1,1+7*($D306+1)-WEEKDAY(DATE($M$1,R$1,8-$M306)))),DATE($M$1,R$1,1+7*$D306)-WEEKDAY(DATE($M$1,R$1,8-$M306))),"")</f>
        <v>45279</v>
      </c>
      <c r="S306" s="28"/>
      <c r="T306" s="30">
        <f>IFERROR(IF(COUNTIF('Holiday Dates'!$A:$A,DATE($S$1,T$1,1+7*$D306)-WEEKDAY(DATE($S$1,T$1,8-$M306)))&gt;=1,IF($D306&gt;=3,DATE($S$1,T$1,1+7*($D306-1)-WEEKDAY(DATE($S$1,T$1,8-$M306))),DATE($S$1,T$1,1+7*($D306+1)-WEEKDAY(DATE($S$1,T$1,8-$M306)))),DATE($S$1,T$1,1+7*$D306)-WEEKDAY(DATE($S$1,T$1,8-$M306))),"")</f>
        <v>45307</v>
      </c>
      <c r="U306" s="30">
        <f>IFERROR(IF(COUNTIF('Holiday Dates'!$A:$A,DATE($S$1,U$1,1+7*$D306)-WEEKDAY(DATE($S$1,U$1,8-$M306)))&gt;=1,IF($D306&gt;=3,DATE($S$1,U$1,1+7*($D306-1)-WEEKDAY(DATE($S$1,U$1,8-$M306))),DATE($S$1,U$1,1+7*($D306+1)-WEEKDAY(DATE($S$1,U$1,8-$M306)))),DATE($S$1,U$1,1+7*$D306)-WEEKDAY(DATE($S$1,U$1,8-$M306))),"")</f>
        <v>45335</v>
      </c>
      <c r="V306" s="30">
        <f>IFERROR(IF(COUNTIF('Holiday Dates'!$A:$A,DATE($S$1,V$1,1+7*$D306)-WEEKDAY(DATE($S$1,V$1,8-$M306)))&gt;=1,IF($D306&gt;=3,DATE($S$1,V$1,1+7*($D306-1)-WEEKDAY(DATE($S$1,V$1,8-$M306))),DATE($S$1,V$1,1+7*($D306+1)-WEEKDAY(DATE($S$1,V$1,8-$M306)))),DATE($S$1,V$1,1+7*$D306)-WEEKDAY(DATE($S$1,V$1,8-$M306))),"")</f>
        <v>45370</v>
      </c>
      <c r="W306" s="30">
        <f>IFERROR(IF(COUNTIF('Holiday Dates'!$A:$A,DATE($S$1,W$1,1+7*$D306)-WEEKDAY(DATE($S$1,W$1,8-$M306)))&gt;=1,IF($D306&gt;=3,DATE($S$1,W$1,1+7*($D306-1)-WEEKDAY(DATE($S$1,W$1,8-$M306))),DATE($S$1,W$1,1+7*($D306+1)-WEEKDAY(DATE($S$1,W$1,8-$M306)))),DATE($S$1,W$1,1+7*$D306)-WEEKDAY(DATE($S$1,W$1,8-$M306))),"")</f>
        <v>45398</v>
      </c>
      <c r="X306" s="30">
        <f>IFERROR(IF(COUNTIF('Holiday Dates'!$A:$A,DATE($S$1,X$1,1+7*$D306)-WEEKDAY(DATE($S$1,X$1,8-$M306)))&gt;=1,IF($D306&gt;=3,DATE($S$1,X$1,1+7*($D306-1)-WEEKDAY(DATE($S$1,X$1,8-$M306))),DATE($S$1,X$1,1+7*($D306+1)-WEEKDAY(DATE($S$1,X$1,8-$M306)))),DATE($S$1,X$1,1+7*$D306)-WEEKDAY(DATE($S$1,X$1,8-$M306))),"")</f>
        <v>45433</v>
      </c>
      <c r="Y306" s="30">
        <f>IFERROR(IF(COUNTIF('Holiday Dates'!$A:$A,DATE($S$1,Y$1,1+7*$D306)-WEEKDAY(DATE($S$1,Y$1,8-$M306)))&gt;=1,IF($D306&gt;=3,DATE($S$1,Y$1,1+7*($D306-1)-WEEKDAY(DATE($S$1,Y$1,8-$M306))),DATE($S$1,Y$1,1+7*($D306+1)-WEEKDAY(DATE($S$1,Y$1,8-$M306)))),DATE($S$1,Y$1,1+7*$D306)-WEEKDAY(DATE($S$1,Y$1,8-$M306))),"")</f>
        <v>45461</v>
      </c>
      <c r="Z306" s="30">
        <f>IFERROR(IF(COUNTIF('Holiday Dates'!$A:$A,DATE($S$1,Z$1,1+7*$D306)-WEEKDAY(DATE($S$1,Z$1,8-$M306)))&gt;=1,IF($D306&gt;=3,DATE($S$1,Z$1,1+7*($D306-1)-WEEKDAY(DATE($S$1,Z$1,8-$M306))),DATE($S$1,Z$1,1+7*($D306+1)-WEEKDAY(DATE($S$1,Z$1,8-$M306)))),DATE($S$1,Z$1,1+7*$D306)-WEEKDAY(DATE($S$1,Z$1,8-$M306))),"")</f>
        <v>45489</v>
      </c>
    </row>
    <row r="307" spans="1:26" ht="15" customHeight="1" x14ac:dyDescent="0.25">
      <c r="A307" s="3">
        <v>770304</v>
      </c>
      <c r="B307" s="3" t="str">
        <f>VLOOKUP($A307,[1]Sheet_One!$B:$W,2,FALSE)</f>
        <v>WEST BROAD SCH USDA</v>
      </c>
      <c r="C307" s="1" t="str">
        <f>VLOOKUP($A307,[1]Sheet_One!$B:$W,7,FALSE)</f>
        <v>PAWCATUCK</v>
      </c>
      <c r="D307" s="10">
        <f>IFERROR(VLOOKUP(A307,[2]Sheet1!$A:$AA,27,FALSE),"")</f>
        <v>3</v>
      </c>
      <c r="F307" s="3" t="str">
        <f>VLOOKUP($A307,[1]Sheet_One!$B:$W,6,FALSE)</f>
        <v>131 W BROAD ST</v>
      </c>
      <c r="G307" s="3" t="str">
        <f>VLOOKUP($A307,[1]Sheet_One!$B:$W,7,FALSE)</f>
        <v>PAWCATUCK</v>
      </c>
      <c r="H307" s="3" t="str">
        <f>VLOOKUP($A307,[1]Sheet_One!$B:$W,8,FALSE)</f>
        <v>CT</v>
      </c>
      <c r="I307" s="3" t="str">
        <f>VLOOKUP($A307,[1]Sheet_One!$B:$W,9,FALSE)</f>
        <v>06379</v>
      </c>
      <c r="K307" s="4" t="str">
        <f>IFERROR(VLOOKUP(A307,'Location Substitution table'!B:D,3,FALSE),"")</f>
        <v/>
      </c>
      <c r="L307" s="9" t="str">
        <f>IFERROR(VLOOKUP($A307,[1]Sheet_One!$B:$W,5,FALSE),"")</f>
        <v>T</v>
      </c>
      <c r="M307" s="9">
        <f>IFERROR(MATCH(L307,{"U","M","T","W","R","F","S"},0),"")</f>
        <v>3</v>
      </c>
      <c r="N307" s="26">
        <f>IFERROR(IF(COUNTIF('Holiday Dates'!$A:$A,DATE($M$1,N$1,1+7*$D307)-WEEKDAY(DATE($M$1,N$1,8-$M307)))&gt;=1,IF($D307&gt;=3,DATE($M$1,N$1,1+7*($D307-1)-WEEKDAY(DATE($M$1,N$1,8-$M307))),DATE($M$1,N$1,1+7*($D307+1)-WEEKDAY(DATE($M$1,N$1,8-$M307)))),DATE($M$1,N$1,1+7*$D307)-WEEKDAY(DATE($M$1,N$1,8-$M307))),"")</f>
        <v>45153</v>
      </c>
      <c r="O307" s="26">
        <f>IFERROR(IF(COUNTIF('Holiday Dates'!$A:$A,DATE($M$1,O$1,1+7*$D307)-WEEKDAY(DATE($M$1,O$1,8-$M307)))&gt;=1,IF($D307&gt;=3,DATE($M$1,O$1,1+7*($D307-1)-WEEKDAY(DATE($M$1,O$1,8-$M307))),DATE($M$1,O$1,1+7*($D307+1)-WEEKDAY(DATE($M$1,O$1,8-$M307)))),DATE($M$1,O$1,1+7*$D307)-WEEKDAY(DATE($M$1,O$1,8-$M307))),"")</f>
        <v>45188</v>
      </c>
      <c r="P307" s="26">
        <f>IFERROR(IF(COUNTIF('Holiday Dates'!$A:$A,DATE($M$1,P$1,1+7*$D307)-WEEKDAY(DATE($M$1,P$1,8-$M307)))&gt;=1,IF($D307&gt;=3,DATE($M$1,P$1,1+7*($D307-1)-WEEKDAY(DATE($M$1,P$1,8-$M307))),DATE($M$1,P$1,1+7*($D307+1)-WEEKDAY(DATE($M$1,P$1,8-$M307)))),DATE($M$1,P$1,1+7*$D307)-WEEKDAY(DATE($M$1,P$1,8-$M307))),"")</f>
        <v>45216</v>
      </c>
      <c r="Q307" s="26">
        <f>IFERROR(IF(COUNTIF('Holiday Dates'!$A:$A,DATE($M$1,Q$1,1+7*$D307)-WEEKDAY(DATE($M$1,Q$1,8-$M307)))&gt;=1,IF($D307&gt;=3,DATE($M$1,Q$1,1+7*($D307-1)-WEEKDAY(DATE($M$1,Q$1,8-$M307))),DATE($M$1,Q$1,1+7*($D307+1)-WEEKDAY(DATE($M$1,Q$1,8-$M307)))),DATE($M$1,Q$1,1+7*$D307)-WEEKDAY(DATE($M$1,Q$1,8-$M307))),"")</f>
        <v>45251</v>
      </c>
      <c r="R307" s="26">
        <f>IFERROR(IF(COUNTIF('Holiday Dates'!$A:$A,DATE($M$1,R$1,1+7*$D307)-WEEKDAY(DATE($M$1,R$1,8-$M307)))&gt;=1,IF($D307&gt;=3,DATE($M$1,R$1,1+7*($D307-1)-WEEKDAY(DATE($M$1,R$1,8-$M307))),DATE($M$1,R$1,1+7*($D307+1)-WEEKDAY(DATE($M$1,R$1,8-$M307)))),DATE($M$1,R$1,1+7*$D307)-WEEKDAY(DATE($M$1,R$1,8-$M307))),"")</f>
        <v>45279</v>
      </c>
      <c r="S307" s="28"/>
      <c r="T307" s="30">
        <f>IFERROR(IF(COUNTIF('Holiday Dates'!$A:$A,DATE($S$1,T$1,1+7*$D307)-WEEKDAY(DATE($S$1,T$1,8-$M307)))&gt;=1,IF($D307&gt;=3,DATE($S$1,T$1,1+7*($D307-1)-WEEKDAY(DATE($S$1,T$1,8-$M307))),DATE($S$1,T$1,1+7*($D307+1)-WEEKDAY(DATE($S$1,T$1,8-$M307)))),DATE($S$1,T$1,1+7*$D307)-WEEKDAY(DATE($S$1,T$1,8-$M307))),"")</f>
        <v>45307</v>
      </c>
      <c r="U307" s="30">
        <f>IFERROR(IF(COUNTIF('Holiday Dates'!$A:$A,DATE($S$1,U$1,1+7*$D307)-WEEKDAY(DATE($S$1,U$1,8-$M307)))&gt;=1,IF($D307&gt;=3,DATE($S$1,U$1,1+7*($D307-1)-WEEKDAY(DATE($S$1,U$1,8-$M307))),DATE($S$1,U$1,1+7*($D307+1)-WEEKDAY(DATE($S$1,U$1,8-$M307)))),DATE($S$1,U$1,1+7*$D307)-WEEKDAY(DATE($S$1,U$1,8-$M307))),"")</f>
        <v>45335</v>
      </c>
      <c r="V307" s="30">
        <f>IFERROR(IF(COUNTIF('Holiday Dates'!$A:$A,DATE($S$1,V$1,1+7*$D307)-WEEKDAY(DATE($S$1,V$1,8-$M307)))&gt;=1,IF($D307&gt;=3,DATE($S$1,V$1,1+7*($D307-1)-WEEKDAY(DATE($S$1,V$1,8-$M307))),DATE($S$1,V$1,1+7*($D307+1)-WEEKDAY(DATE($S$1,V$1,8-$M307)))),DATE($S$1,V$1,1+7*$D307)-WEEKDAY(DATE($S$1,V$1,8-$M307))),"")</f>
        <v>45370</v>
      </c>
      <c r="W307" s="30">
        <f>IFERROR(IF(COUNTIF('Holiday Dates'!$A:$A,DATE($S$1,W$1,1+7*$D307)-WEEKDAY(DATE($S$1,W$1,8-$M307)))&gt;=1,IF($D307&gt;=3,DATE($S$1,W$1,1+7*($D307-1)-WEEKDAY(DATE($S$1,W$1,8-$M307))),DATE($S$1,W$1,1+7*($D307+1)-WEEKDAY(DATE($S$1,W$1,8-$M307)))),DATE($S$1,W$1,1+7*$D307)-WEEKDAY(DATE($S$1,W$1,8-$M307))),"")</f>
        <v>45398</v>
      </c>
      <c r="X307" s="30">
        <f>IFERROR(IF(COUNTIF('Holiday Dates'!$A:$A,DATE($S$1,X$1,1+7*$D307)-WEEKDAY(DATE($S$1,X$1,8-$M307)))&gt;=1,IF($D307&gt;=3,DATE($S$1,X$1,1+7*($D307-1)-WEEKDAY(DATE($S$1,X$1,8-$M307))),DATE($S$1,X$1,1+7*($D307+1)-WEEKDAY(DATE($S$1,X$1,8-$M307)))),DATE($S$1,X$1,1+7*$D307)-WEEKDAY(DATE($S$1,X$1,8-$M307))),"")</f>
        <v>45433</v>
      </c>
      <c r="Y307" s="30">
        <f>IFERROR(IF(COUNTIF('Holiday Dates'!$A:$A,DATE($S$1,Y$1,1+7*$D307)-WEEKDAY(DATE($S$1,Y$1,8-$M307)))&gt;=1,IF($D307&gt;=3,DATE($S$1,Y$1,1+7*($D307-1)-WEEKDAY(DATE($S$1,Y$1,8-$M307))),DATE($S$1,Y$1,1+7*($D307+1)-WEEKDAY(DATE($S$1,Y$1,8-$M307)))),DATE($S$1,Y$1,1+7*$D307)-WEEKDAY(DATE($S$1,Y$1,8-$M307))),"")</f>
        <v>45461</v>
      </c>
      <c r="Z307" s="30">
        <f>IFERROR(IF(COUNTIF('Holiday Dates'!$A:$A,DATE($S$1,Z$1,1+7*$D307)-WEEKDAY(DATE($S$1,Z$1,8-$M307)))&gt;=1,IF($D307&gt;=3,DATE($S$1,Z$1,1+7*($D307-1)-WEEKDAY(DATE($S$1,Z$1,8-$M307))),DATE($S$1,Z$1,1+7*($D307+1)-WEEKDAY(DATE($S$1,Z$1,8-$M307)))),DATE($S$1,Z$1,1+7*$D307)-WEEKDAY(DATE($S$1,Z$1,8-$M307))),"")</f>
        <v>45489</v>
      </c>
    </row>
    <row r="308" spans="1:26" ht="15" customHeight="1" x14ac:dyDescent="0.25">
      <c r="A308" s="3">
        <v>770305</v>
      </c>
      <c r="B308" s="1" t="s">
        <v>1706</v>
      </c>
      <c r="C308" s="1" t="str">
        <f>VLOOKUP($A308,[1]Sheet_One!$B:$W,7,FALSE)</f>
        <v>PAWCATUCK</v>
      </c>
      <c r="D308" s="10">
        <f>IFERROR(VLOOKUP(A308,[2]Sheet1!$A:$AA,27,FALSE),"")</f>
        <v>2</v>
      </c>
      <c r="E308" s="1"/>
      <c r="F308" s="3" t="str">
        <f>VLOOKUP($A308,[1]Sheet_One!$B:$W,6,FALSE)</f>
        <v>129 WEST VINE ST</v>
      </c>
      <c r="G308" s="3" t="str">
        <f>VLOOKUP($A308,[1]Sheet_One!$B:$W,7,FALSE)</f>
        <v>PAWCATUCK</v>
      </c>
      <c r="H308" s="3" t="str">
        <f>VLOOKUP($A308,[1]Sheet_One!$B:$W,8,FALSE)</f>
        <v>CT</v>
      </c>
      <c r="I308" s="3" t="str">
        <f>VLOOKUP($A308,[1]Sheet_One!$B:$W,9,FALSE)</f>
        <v>06379</v>
      </c>
      <c r="J308" s="47">
        <f>IFERROR(VLOOKUP(A308,'[3]KPI Trend by Chain - 171 or 173'!$A:$E,5,FALSE),VLOOKUP(A308,'[4]KPI Trend by Chain - 171 '!$A:$E,5,FALSE))</f>
        <v>22.7</v>
      </c>
      <c r="K308" s="4">
        <f>IFERROR(VLOOKUP(A308,'Location Substitution table'!B:D,3,FALSE),"")</f>
        <v>261181</v>
      </c>
      <c r="L308" s="9" t="str">
        <f>IFERROR(VLOOKUP($A308,[1]Sheet_One!$B:$W,5,FALSE),"")</f>
        <v>T</v>
      </c>
      <c r="M308" s="9">
        <f>IFERROR(MATCH(L308,{"U","M","T","W","R","F","S"},0),"")</f>
        <v>3</v>
      </c>
      <c r="N308" s="26">
        <f>IFERROR(IF(COUNTIF('Holiday Dates'!$A:$A,DATE($M$1,N$1,1+7*$D308)-WEEKDAY(DATE($M$1,N$1,8-$M308)))&gt;=1,IF($D308&gt;=3,DATE($M$1,N$1,1+7*($D308-1)-WEEKDAY(DATE($M$1,N$1,8-$M308))),DATE($M$1,N$1,1+7*($D308+1)-WEEKDAY(DATE($M$1,N$1,8-$M308)))),DATE($M$1,N$1,1+7*$D308)-WEEKDAY(DATE($M$1,N$1,8-$M308))),"")</f>
        <v>45146</v>
      </c>
      <c r="O308" s="26">
        <f>IFERROR(IF(COUNTIF('Holiday Dates'!$A:$A,DATE($M$1,O$1,1+7*$D308)-WEEKDAY(DATE($M$1,O$1,8-$M308)))&gt;=1,IF($D308&gt;=3,DATE($M$1,O$1,1+7*($D308-1)-WEEKDAY(DATE($M$1,O$1,8-$M308))),DATE($M$1,O$1,1+7*($D308+1)-WEEKDAY(DATE($M$1,O$1,8-$M308)))),DATE($M$1,O$1,1+7*$D308)-WEEKDAY(DATE($M$1,O$1,8-$M308))),"")</f>
        <v>45181</v>
      </c>
      <c r="P308" s="26">
        <f>IFERROR(IF(COUNTIF('Holiday Dates'!$A:$A,DATE($M$1,P$1,1+7*$D308)-WEEKDAY(DATE($M$1,P$1,8-$M308)))&gt;=1,IF($D308&gt;=3,DATE($M$1,P$1,1+7*($D308-1)-WEEKDAY(DATE($M$1,P$1,8-$M308))),DATE($M$1,P$1,1+7*($D308+1)-WEEKDAY(DATE($M$1,P$1,8-$M308)))),DATE($M$1,P$1,1+7*$D308)-WEEKDAY(DATE($M$1,P$1,8-$M308))),"")</f>
        <v>45209</v>
      </c>
      <c r="Q308" s="26">
        <f>IFERROR(IF(COUNTIF('Holiday Dates'!$A:$A,DATE($M$1,Q$1,1+7*$D308)-WEEKDAY(DATE($M$1,Q$1,8-$M308)))&gt;=1,IF($D308&gt;=3,DATE($M$1,Q$1,1+7*($D308-1)-WEEKDAY(DATE($M$1,Q$1,8-$M308))),DATE($M$1,Q$1,1+7*($D308+1)-WEEKDAY(DATE($M$1,Q$1,8-$M308)))),DATE($M$1,Q$1,1+7*$D308)-WEEKDAY(DATE($M$1,Q$1,8-$M308))),"")</f>
        <v>45244</v>
      </c>
      <c r="R308" s="26">
        <f>IFERROR(IF(COUNTIF('Holiday Dates'!$A:$A,DATE($M$1,R$1,1+7*$D308)-WEEKDAY(DATE($M$1,R$1,8-$M308)))&gt;=1,IF($D308&gt;=3,DATE($M$1,R$1,1+7*($D308-1)-WEEKDAY(DATE($M$1,R$1,8-$M308))),DATE($M$1,R$1,1+7*($D308+1)-WEEKDAY(DATE($M$1,R$1,8-$M308)))),DATE($M$1,R$1,1+7*$D308)-WEEKDAY(DATE($M$1,R$1,8-$M308))),"")</f>
        <v>45272</v>
      </c>
      <c r="S308" s="28"/>
      <c r="T308" s="30">
        <f>IFERROR(IF(COUNTIF('Holiday Dates'!$A:$A,DATE($S$1,T$1,1+7*$D308)-WEEKDAY(DATE($S$1,T$1,8-$M308)))&gt;=1,IF($D308&gt;=3,DATE($S$1,T$1,1+7*($D308-1)-WEEKDAY(DATE($S$1,T$1,8-$M308))),DATE($S$1,T$1,1+7*($D308+1)-WEEKDAY(DATE($S$1,T$1,8-$M308)))),DATE($S$1,T$1,1+7*$D308)-WEEKDAY(DATE($S$1,T$1,8-$M308))),"")</f>
        <v>45300</v>
      </c>
      <c r="U308" s="30">
        <f>IFERROR(IF(COUNTIF('Holiday Dates'!$A:$A,DATE($S$1,U$1,1+7*$D308)-WEEKDAY(DATE($S$1,U$1,8-$M308)))&gt;=1,IF($D308&gt;=3,DATE($S$1,U$1,1+7*($D308-1)-WEEKDAY(DATE($S$1,U$1,8-$M308))),DATE($S$1,U$1,1+7*($D308+1)-WEEKDAY(DATE($S$1,U$1,8-$M308)))),DATE($S$1,U$1,1+7*$D308)-WEEKDAY(DATE($S$1,U$1,8-$M308))),"")</f>
        <v>45335</v>
      </c>
      <c r="V308" s="30">
        <f>IFERROR(IF(COUNTIF('Holiday Dates'!$A:$A,DATE($S$1,V$1,1+7*$D308)-WEEKDAY(DATE($S$1,V$1,8-$M308)))&gt;=1,IF($D308&gt;=3,DATE($S$1,V$1,1+7*($D308-1)-WEEKDAY(DATE($S$1,V$1,8-$M308))),DATE($S$1,V$1,1+7*($D308+1)-WEEKDAY(DATE($S$1,V$1,8-$M308)))),DATE($S$1,V$1,1+7*$D308)-WEEKDAY(DATE($S$1,V$1,8-$M308))),"")</f>
        <v>45363</v>
      </c>
      <c r="W308" s="30">
        <f>IFERROR(IF(COUNTIF('Holiday Dates'!$A:$A,DATE($S$1,W$1,1+7*$D308)-WEEKDAY(DATE($S$1,W$1,8-$M308)))&gt;=1,IF($D308&gt;=3,DATE($S$1,W$1,1+7*($D308-1)-WEEKDAY(DATE($S$1,W$1,8-$M308))),DATE($S$1,W$1,1+7*($D308+1)-WEEKDAY(DATE($S$1,W$1,8-$M308)))),DATE($S$1,W$1,1+7*$D308)-WEEKDAY(DATE($S$1,W$1,8-$M308))),"")</f>
        <v>45398</v>
      </c>
      <c r="X308" s="30">
        <f>IFERROR(IF(COUNTIF('Holiday Dates'!$A:$A,DATE($S$1,X$1,1+7*$D308)-WEEKDAY(DATE($S$1,X$1,8-$M308)))&gt;=1,IF($D308&gt;=3,DATE($S$1,X$1,1+7*($D308-1)-WEEKDAY(DATE($S$1,X$1,8-$M308))),DATE($S$1,X$1,1+7*($D308+1)-WEEKDAY(DATE($S$1,X$1,8-$M308)))),DATE($S$1,X$1,1+7*$D308)-WEEKDAY(DATE($S$1,X$1,8-$M308))),"")</f>
        <v>45426</v>
      </c>
      <c r="Y308" s="30">
        <f>IFERROR(IF(COUNTIF('Holiday Dates'!$A:$A,DATE($S$1,Y$1,1+7*$D308)-WEEKDAY(DATE($S$1,Y$1,8-$M308)))&gt;=1,IF($D308&gt;=3,DATE($S$1,Y$1,1+7*($D308-1)-WEEKDAY(DATE($S$1,Y$1,8-$M308))),DATE($S$1,Y$1,1+7*($D308+1)-WEEKDAY(DATE($S$1,Y$1,8-$M308)))),DATE($S$1,Y$1,1+7*$D308)-WEEKDAY(DATE($S$1,Y$1,8-$M308))),"")</f>
        <v>45454</v>
      </c>
      <c r="Z308" s="30">
        <f>IFERROR(IF(COUNTIF('Holiday Dates'!$A:$A,DATE($S$1,Z$1,1+7*$D308)-WEEKDAY(DATE($S$1,Z$1,8-$M308)))&gt;=1,IF($D308&gt;=3,DATE($S$1,Z$1,1+7*($D308-1)-WEEKDAY(DATE($S$1,Z$1,8-$M308))),DATE($S$1,Z$1,1+7*($D308+1)-WEEKDAY(DATE($S$1,Z$1,8-$M308)))),DATE($S$1,Z$1,1+7*$D308)-WEEKDAY(DATE($S$1,Z$1,8-$M308))),"")</f>
        <v>45482</v>
      </c>
    </row>
    <row r="309" spans="1:26" ht="15" customHeight="1" x14ac:dyDescent="0.25">
      <c r="A309" s="3">
        <v>770306</v>
      </c>
      <c r="B309" s="1" t="s">
        <v>1365</v>
      </c>
      <c r="C309" s="1" t="str">
        <f>VLOOKUP($A309,[1]Sheet_One!$B:$W,7,FALSE)</f>
        <v>PLAINFIELD</v>
      </c>
      <c r="D309" s="10">
        <f>IFERROR(VLOOKUP(A309,[2]Sheet1!$A:$AA,27,FALSE),"")</f>
        <v>4</v>
      </c>
      <c r="E309" s="1"/>
      <c r="F309" s="3" t="str">
        <f>VLOOKUP($A309,[1]Sheet_One!$B:$W,6,FALSE)</f>
        <v>75 CANTERBURY RD</v>
      </c>
      <c r="G309" s="3" t="str">
        <f>VLOOKUP($A309,[1]Sheet_One!$B:$W,7,FALSE)</f>
        <v>PLAINFIELD</v>
      </c>
      <c r="H309" s="3" t="str">
        <f>VLOOKUP($A309,[1]Sheet_One!$B:$W,8,FALSE)</f>
        <v>CT</v>
      </c>
      <c r="I309" s="3" t="str">
        <f>VLOOKUP($A309,[1]Sheet_One!$B:$W,9,FALSE)</f>
        <v>06374</v>
      </c>
      <c r="J309" s="47">
        <f>IFERROR(VLOOKUP(A309,'[3]KPI Trend by Chain - 171 or 173'!$A:$E,5,FALSE),VLOOKUP(A309,'[4]KPI Trend by Chain - 171 '!$A:$E,5,FALSE))</f>
        <v>49.75</v>
      </c>
      <c r="K309" s="4" t="str">
        <f>IFERROR(VLOOKUP(A309,'Location Substitution table'!B:D,3,FALSE),"")</f>
        <v/>
      </c>
      <c r="L309" s="9" t="str">
        <f>IFERROR(VLOOKUP($A309,[1]Sheet_One!$B:$W,5,FALSE),"")</f>
        <v>R</v>
      </c>
      <c r="M309" s="9">
        <f>IFERROR(MATCH(L309,{"U","M","T","W","R","F","S"},0),"")</f>
        <v>5</v>
      </c>
      <c r="N309" s="26">
        <f>IFERROR(IF(COUNTIF('Holiday Dates'!$A:$A,DATE($M$1,N$1,1+7*$D309)-WEEKDAY(DATE($M$1,N$1,8-$M309)))&gt;=1,IF($D309&gt;=3,DATE($M$1,N$1,1+7*($D309-1)-WEEKDAY(DATE($M$1,N$1,8-$M309))),DATE($M$1,N$1,1+7*($D309+1)-WEEKDAY(DATE($M$1,N$1,8-$M309)))),DATE($M$1,N$1,1+7*$D309)-WEEKDAY(DATE($M$1,N$1,8-$M309))),"")</f>
        <v>45162</v>
      </c>
      <c r="O309" s="26">
        <f>IFERROR(IF(COUNTIF('Holiday Dates'!$A:$A,DATE($M$1,O$1,1+7*$D309)-WEEKDAY(DATE($M$1,O$1,8-$M309)))&gt;=1,IF($D309&gt;=3,DATE($M$1,O$1,1+7*($D309-1)-WEEKDAY(DATE($M$1,O$1,8-$M309))),DATE($M$1,O$1,1+7*($D309+1)-WEEKDAY(DATE($M$1,O$1,8-$M309)))),DATE($M$1,O$1,1+7*$D309)-WEEKDAY(DATE($M$1,O$1,8-$M309))),"")</f>
        <v>45197</v>
      </c>
      <c r="P309" s="26">
        <f>IFERROR(IF(COUNTIF('Holiday Dates'!$A:$A,DATE($M$1,P$1,1+7*$D309)-WEEKDAY(DATE($M$1,P$1,8-$M309)))&gt;=1,IF($D309&gt;=3,DATE($M$1,P$1,1+7*($D309-1)-WEEKDAY(DATE($M$1,P$1,8-$M309))),DATE($M$1,P$1,1+7*($D309+1)-WEEKDAY(DATE($M$1,P$1,8-$M309)))),DATE($M$1,P$1,1+7*$D309)-WEEKDAY(DATE($M$1,P$1,8-$M309))),"")</f>
        <v>45225</v>
      </c>
      <c r="Q309" s="26">
        <f>IFERROR(IF(COUNTIF('Holiday Dates'!$A:$A,DATE($M$1,Q$1,1+7*$D309)-WEEKDAY(DATE($M$1,Q$1,8-$M309)))&gt;=1,IF($D309&gt;=3,DATE($M$1,Q$1,1+7*($D309-1)-WEEKDAY(DATE($M$1,Q$1,8-$M309))),DATE($M$1,Q$1,1+7*($D309+1)-WEEKDAY(DATE($M$1,Q$1,8-$M309)))),DATE($M$1,Q$1,1+7*$D309)-WEEKDAY(DATE($M$1,Q$1,8-$M309))),"")</f>
        <v>45246</v>
      </c>
      <c r="R309" s="26">
        <f>IFERROR(IF(COUNTIF('Holiday Dates'!$A:$A,DATE($M$1,R$1,1+7*$D309)-WEEKDAY(DATE($M$1,R$1,8-$M309)))&gt;=1,IF($D309&gt;=3,DATE($M$1,R$1,1+7*($D309-1)-WEEKDAY(DATE($M$1,R$1,8-$M309))),DATE($M$1,R$1,1+7*($D309+1)-WEEKDAY(DATE($M$1,R$1,8-$M309)))),DATE($M$1,R$1,1+7*$D309)-WEEKDAY(DATE($M$1,R$1,8-$M309))),"")</f>
        <v>45281</v>
      </c>
      <c r="S309" s="28"/>
      <c r="T309" s="30">
        <f>IFERROR(IF(COUNTIF('Holiday Dates'!$A:$A,DATE($S$1,T$1,1+7*$D309)-WEEKDAY(DATE($S$1,T$1,8-$M309)))&gt;=1,IF($D309&gt;=3,DATE($S$1,T$1,1+7*($D309-1)-WEEKDAY(DATE($S$1,T$1,8-$M309))),DATE($S$1,T$1,1+7*($D309+1)-WEEKDAY(DATE($S$1,T$1,8-$M309)))),DATE($S$1,T$1,1+7*$D309)-WEEKDAY(DATE($S$1,T$1,8-$M309))),"")</f>
        <v>45316</v>
      </c>
      <c r="U309" s="30">
        <f>IFERROR(IF(COUNTIF('Holiday Dates'!$A:$A,DATE($S$1,U$1,1+7*$D309)-WEEKDAY(DATE($S$1,U$1,8-$M309)))&gt;=1,IF($D309&gt;=3,DATE($S$1,U$1,1+7*($D309-1)-WEEKDAY(DATE($S$1,U$1,8-$M309))),DATE($S$1,U$1,1+7*($D309+1)-WEEKDAY(DATE($S$1,U$1,8-$M309)))),DATE($S$1,U$1,1+7*$D309)-WEEKDAY(DATE($S$1,U$1,8-$M309))),"")</f>
        <v>45337</v>
      </c>
      <c r="V309" s="30">
        <f>IFERROR(IF(COUNTIF('Holiday Dates'!$A:$A,DATE($S$1,V$1,1+7*$D309)-WEEKDAY(DATE($S$1,V$1,8-$M309)))&gt;=1,IF($D309&gt;=3,DATE($S$1,V$1,1+7*($D309-1)-WEEKDAY(DATE($S$1,V$1,8-$M309))),DATE($S$1,V$1,1+7*($D309+1)-WEEKDAY(DATE($S$1,V$1,8-$M309)))),DATE($S$1,V$1,1+7*$D309)-WEEKDAY(DATE($S$1,V$1,8-$M309))),"")</f>
        <v>45379</v>
      </c>
      <c r="W309" s="30">
        <f>IFERROR(IF(COUNTIF('Holiday Dates'!$A:$A,DATE($S$1,W$1,1+7*$D309)-WEEKDAY(DATE($S$1,W$1,8-$M309)))&gt;=1,IF($D309&gt;=3,DATE($S$1,W$1,1+7*($D309-1)-WEEKDAY(DATE($S$1,W$1,8-$M309))),DATE($S$1,W$1,1+7*($D309+1)-WEEKDAY(DATE($S$1,W$1,8-$M309)))),DATE($S$1,W$1,1+7*$D309)-WEEKDAY(DATE($S$1,W$1,8-$M309))),"")</f>
        <v>45407</v>
      </c>
      <c r="X309" s="30">
        <f>IFERROR(IF(COUNTIF('Holiday Dates'!$A:$A,DATE($S$1,X$1,1+7*$D309)-WEEKDAY(DATE($S$1,X$1,8-$M309)))&gt;=1,IF($D309&gt;=3,DATE($S$1,X$1,1+7*($D309-1)-WEEKDAY(DATE($S$1,X$1,8-$M309))),DATE($S$1,X$1,1+7*($D309+1)-WEEKDAY(DATE($S$1,X$1,8-$M309)))),DATE($S$1,X$1,1+7*$D309)-WEEKDAY(DATE($S$1,X$1,8-$M309))),"")</f>
        <v>45435</v>
      </c>
      <c r="Y309" s="30">
        <f>IFERROR(IF(COUNTIF('Holiday Dates'!$A:$A,DATE($S$1,Y$1,1+7*$D309)-WEEKDAY(DATE($S$1,Y$1,8-$M309)))&gt;=1,IF($D309&gt;=3,DATE($S$1,Y$1,1+7*($D309-1)-WEEKDAY(DATE($S$1,Y$1,8-$M309))),DATE($S$1,Y$1,1+7*($D309+1)-WEEKDAY(DATE($S$1,Y$1,8-$M309)))),DATE($S$1,Y$1,1+7*$D309)-WEEKDAY(DATE($S$1,Y$1,8-$M309))),"")</f>
        <v>45470</v>
      </c>
      <c r="Z309" s="30">
        <f>IFERROR(IF(COUNTIF('Holiday Dates'!$A:$A,DATE($S$1,Z$1,1+7*$D309)-WEEKDAY(DATE($S$1,Z$1,8-$M309)))&gt;=1,IF($D309&gt;=3,DATE($S$1,Z$1,1+7*($D309-1)-WEEKDAY(DATE($S$1,Z$1,8-$M309))),DATE($S$1,Z$1,1+7*($D309+1)-WEEKDAY(DATE($S$1,Z$1,8-$M309)))),DATE($S$1,Z$1,1+7*$D309)-WEEKDAY(DATE($S$1,Z$1,8-$M309))),"")</f>
        <v>45498</v>
      </c>
    </row>
    <row r="310" spans="1:26" ht="15" customHeight="1" x14ac:dyDescent="0.25">
      <c r="A310" s="3">
        <v>770307</v>
      </c>
      <c r="B310" s="1" t="s">
        <v>1532</v>
      </c>
      <c r="C310" s="1" t="str">
        <f>VLOOKUP($A310,[1]Sheet_One!$B:$W,7,FALSE)</f>
        <v>PLAINFIELD</v>
      </c>
      <c r="D310" s="10">
        <f>IFERROR(VLOOKUP(A310,[2]Sheet1!$A:$AA,27,FALSE),"")</f>
        <v>3</v>
      </c>
      <c r="E310" s="1"/>
      <c r="F310" s="3" t="str">
        <f>VLOOKUP($A310,[1]Sheet_One!$B:$W,6,FALSE)</f>
        <v>234 SHEPARD HILL RD</v>
      </c>
      <c r="G310" s="3" t="str">
        <f>VLOOKUP($A310,[1]Sheet_One!$B:$W,7,FALSE)</f>
        <v>PLAINFIELD</v>
      </c>
      <c r="H310" s="3" t="str">
        <f>VLOOKUP($A310,[1]Sheet_One!$B:$W,8,FALSE)</f>
        <v>CT</v>
      </c>
      <c r="I310" s="3" t="str">
        <f>VLOOKUP($A310,[1]Sheet_One!$B:$W,9,FALSE)</f>
        <v>06374</v>
      </c>
      <c r="J310" s="47">
        <f>IFERROR(VLOOKUP(A310,'[3]KPI Trend by Chain - 171 or 173'!$A:$E,5,FALSE),VLOOKUP(A310,'[4]KPI Trend by Chain - 171 '!$A:$E,5,FALSE))</f>
        <v>43.428571428571402</v>
      </c>
      <c r="K310" s="4" t="str">
        <f>IFERROR(VLOOKUP(A310,'Location Substitution table'!B:D,3,FALSE),"")</f>
        <v/>
      </c>
      <c r="L310" s="40" t="str">
        <f>IFERROR(VLOOKUP($A310,[1]Sheet_One!$B:$W,5,FALSE),"")</f>
        <v>R</v>
      </c>
      <c r="M310" s="9">
        <f>IFERROR(MATCH(L310,{"U","M","T","W","R","F","S"},0),"")</f>
        <v>5</v>
      </c>
      <c r="N310" s="26">
        <f>IFERROR(IF(COUNTIF('Holiday Dates'!$A:$A,DATE($M$1,N$1,1+7*$D310)-WEEKDAY(DATE($M$1,N$1,8-$M310)))&gt;=1,IF($D310&gt;=3,DATE($M$1,N$1,1+7*($D310-1)-WEEKDAY(DATE($M$1,N$1,8-$M310))),DATE($M$1,N$1,1+7*($D310+1)-WEEKDAY(DATE($M$1,N$1,8-$M310)))),DATE($M$1,N$1,1+7*$D310)-WEEKDAY(DATE($M$1,N$1,8-$M310))),"")</f>
        <v>45155</v>
      </c>
      <c r="O310" s="26">
        <f>IFERROR(IF(COUNTIF('Holiday Dates'!$A:$A,DATE($M$1,O$1,1+7*$D310)-WEEKDAY(DATE($M$1,O$1,8-$M310)))&gt;=1,IF($D310&gt;=3,DATE($M$1,O$1,1+7*($D310-1)-WEEKDAY(DATE($M$1,O$1,8-$M310))),DATE($M$1,O$1,1+7*($D310+1)-WEEKDAY(DATE($M$1,O$1,8-$M310)))),DATE($M$1,O$1,1+7*$D310)-WEEKDAY(DATE($M$1,O$1,8-$M310))),"")</f>
        <v>45190</v>
      </c>
      <c r="P310" s="26">
        <f>IFERROR(IF(COUNTIF('Holiday Dates'!$A:$A,DATE($M$1,P$1,1+7*$D310)-WEEKDAY(DATE($M$1,P$1,8-$M310)))&gt;=1,IF($D310&gt;=3,DATE($M$1,P$1,1+7*($D310-1)-WEEKDAY(DATE($M$1,P$1,8-$M310))),DATE($M$1,P$1,1+7*($D310+1)-WEEKDAY(DATE($M$1,P$1,8-$M310)))),DATE($M$1,P$1,1+7*$D310)-WEEKDAY(DATE($M$1,P$1,8-$M310))),"")</f>
        <v>45218</v>
      </c>
      <c r="Q310" s="26">
        <f>IFERROR(IF(COUNTIF('Holiday Dates'!$A:$A,DATE($M$1,Q$1,1+7*$D310)-WEEKDAY(DATE($M$1,Q$1,8-$M310)))&gt;=1,IF($D310&gt;=3,DATE($M$1,Q$1,1+7*($D310-1)-WEEKDAY(DATE($M$1,Q$1,8-$M310))),DATE($M$1,Q$1,1+7*($D310+1)-WEEKDAY(DATE($M$1,Q$1,8-$M310)))),DATE($M$1,Q$1,1+7*$D310)-WEEKDAY(DATE($M$1,Q$1,8-$M310))),"")</f>
        <v>45246</v>
      </c>
      <c r="R310" s="26">
        <f>IFERROR(IF(COUNTIF('Holiday Dates'!$A:$A,DATE($M$1,R$1,1+7*$D310)-WEEKDAY(DATE($M$1,R$1,8-$M310)))&gt;=1,IF($D310&gt;=3,DATE($M$1,R$1,1+7*($D310-1)-WEEKDAY(DATE($M$1,R$1,8-$M310))),DATE($M$1,R$1,1+7*($D310+1)-WEEKDAY(DATE($M$1,R$1,8-$M310)))),DATE($M$1,R$1,1+7*$D310)-WEEKDAY(DATE($M$1,R$1,8-$M310))),"")</f>
        <v>45281</v>
      </c>
      <c r="S310" s="28"/>
      <c r="T310" s="30">
        <f>IFERROR(IF(COUNTIF('Holiday Dates'!$A:$A,DATE($S$1,T$1,1+7*$D310)-WEEKDAY(DATE($S$1,T$1,8-$M310)))&gt;=1,IF($D310&gt;=3,DATE($S$1,T$1,1+7*($D310-1)-WEEKDAY(DATE($S$1,T$1,8-$M310))),DATE($S$1,T$1,1+7*($D310+1)-WEEKDAY(DATE($S$1,T$1,8-$M310)))),DATE($S$1,T$1,1+7*$D310)-WEEKDAY(DATE($S$1,T$1,8-$M310))),"")</f>
        <v>45309</v>
      </c>
      <c r="U310" s="30">
        <f>IFERROR(IF(COUNTIF('Holiday Dates'!$A:$A,DATE($S$1,U$1,1+7*$D310)-WEEKDAY(DATE($S$1,U$1,8-$M310)))&gt;=1,IF($D310&gt;=3,DATE($S$1,U$1,1+7*($D310-1)-WEEKDAY(DATE($S$1,U$1,8-$M310))),DATE($S$1,U$1,1+7*($D310+1)-WEEKDAY(DATE($S$1,U$1,8-$M310)))),DATE($S$1,U$1,1+7*$D310)-WEEKDAY(DATE($S$1,U$1,8-$M310))),"")</f>
        <v>45337</v>
      </c>
      <c r="V310" s="30">
        <f>IFERROR(IF(COUNTIF('Holiday Dates'!$A:$A,DATE($S$1,V$1,1+7*$D310)-WEEKDAY(DATE($S$1,V$1,8-$M310)))&gt;=1,IF($D310&gt;=3,DATE($S$1,V$1,1+7*($D310-1)-WEEKDAY(DATE($S$1,V$1,8-$M310))),DATE($S$1,V$1,1+7*($D310+1)-WEEKDAY(DATE($S$1,V$1,8-$M310)))),DATE($S$1,V$1,1+7*$D310)-WEEKDAY(DATE($S$1,V$1,8-$M310))),"")</f>
        <v>45372</v>
      </c>
      <c r="W310" s="30">
        <f>IFERROR(IF(COUNTIF('Holiday Dates'!$A:$A,DATE($S$1,W$1,1+7*$D310)-WEEKDAY(DATE($S$1,W$1,8-$M310)))&gt;=1,IF($D310&gt;=3,DATE($S$1,W$1,1+7*($D310-1)-WEEKDAY(DATE($S$1,W$1,8-$M310))),DATE($S$1,W$1,1+7*($D310+1)-WEEKDAY(DATE($S$1,W$1,8-$M310)))),DATE($S$1,W$1,1+7*$D310)-WEEKDAY(DATE($S$1,W$1,8-$M310))),"")</f>
        <v>45400</v>
      </c>
      <c r="X310" s="30">
        <f>IFERROR(IF(COUNTIF('Holiday Dates'!$A:$A,DATE($S$1,X$1,1+7*$D310)-WEEKDAY(DATE($S$1,X$1,8-$M310)))&gt;=1,IF($D310&gt;=3,DATE($S$1,X$1,1+7*($D310-1)-WEEKDAY(DATE($S$1,X$1,8-$M310))),DATE($S$1,X$1,1+7*($D310+1)-WEEKDAY(DATE($S$1,X$1,8-$M310)))),DATE($S$1,X$1,1+7*$D310)-WEEKDAY(DATE($S$1,X$1,8-$M310))),"")</f>
        <v>45428</v>
      </c>
      <c r="Y310" s="30">
        <f>IFERROR(IF(COUNTIF('Holiday Dates'!$A:$A,DATE($S$1,Y$1,1+7*$D310)-WEEKDAY(DATE($S$1,Y$1,8-$M310)))&gt;=1,IF($D310&gt;=3,DATE($S$1,Y$1,1+7*($D310-1)-WEEKDAY(DATE($S$1,Y$1,8-$M310))),DATE($S$1,Y$1,1+7*($D310+1)-WEEKDAY(DATE($S$1,Y$1,8-$M310)))),DATE($S$1,Y$1,1+7*$D310)-WEEKDAY(DATE($S$1,Y$1,8-$M310))),"")</f>
        <v>45463</v>
      </c>
      <c r="Z310" s="30">
        <f>IFERROR(IF(COUNTIF('Holiday Dates'!$A:$A,DATE($S$1,Z$1,1+7*$D310)-WEEKDAY(DATE($S$1,Z$1,8-$M310)))&gt;=1,IF($D310&gt;=3,DATE($S$1,Z$1,1+7*($D310-1)-WEEKDAY(DATE($S$1,Z$1,8-$M310))),DATE($S$1,Z$1,1+7*($D310+1)-WEEKDAY(DATE($S$1,Z$1,8-$M310)))),DATE($S$1,Z$1,1+7*$D310)-WEEKDAY(DATE($S$1,Z$1,8-$M310))),"")</f>
        <v>45491</v>
      </c>
    </row>
    <row r="311" spans="1:26" ht="15" customHeight="1" x14ac:dyDescent="0.25">
      <c r="A311" s="3">
        <v>770308</v>
      </c>
      <c r="B311" s="1" t="s">
        <v>800</v>
      </c>
      <c r="C311" s="1" t="str">
        <f>VLOOKUP($A311,[1]Sheet_One!$B:$W,7,FALSE)</f>
        <v>PLAINVILLE</v>
      </c>
      <c r="D311" s="10">
        <f>IFERROR(VLOOKUP(A311,[2]Sheet1!$A:$AA,27,FALSE),"")</f>
        <v>2</v>
      </c>
      <c r="F311" s="3" t="str">
        <f>VLOOKUP($A311,[1]Sheet_One!$B:$W,6,FALSE)</f>
        <v>47 ROBERT HOLCOMB WAY</v>
      </c>
      <c r="G311" s="3" t="str">
        <f>VLOOKUP($A311,[1]Sheet_One!$B:$W,7,FALSE)</f>
        <v>PLAINVILLE</v>
      </c>
      <c r="H311" s="3" t="str">
        <f>VLOOKUP($A311,[1]Sheet_One!$B:$W,8,FALSE)</f>
        <v>CT</v>
      </c>
      <c r="I311" s="3" t="str">
        <f>VLOOKUP($A311,[1]Sheet_One!$B:$W,9,FALSE)</f>
        <v>06062</v>
      </c>
      <c r="J311" s="47">
        <f>IFERROR(VLOOKUP(A311,'[3]KPI Trend by Chain - 171 or 173'!$A:$E,5,FALSE),VLOOKUP(A311,'[4]KPI Trend by Chain - 171 '!$A:$E,5,FALSE))</f>
        <v>162.625</v>
      </c>
      <c r="K311" s="4">
        <f>IFERROR(VLOOKUP(A311,'Location Substitution table'!B:D,3,FALSE),"")</f>
        <v>380040</v>
      </c>
      <c r="L311" s="9" t="str">
        <f>IFERROR(VLOOKUP($A311,[1]Sheet_One!$B:$W,5,FALSE),"")</f>
        <v>R</v>
      </c>
      <c r="M311" s="9">
        <f>IFERROR(MATCH(L311,{"U","M","T","W","R","F","S"},0),"")</f>
        <v>5</v>
      </c>
      <c r="N311" s="26">
        <f>IFERROR(IF(COUNTIF('Holiday Dates'!$A:$A,DATE($M$1,N$1,1+7*$D311)-WEEKDAY(DATE($M$1,N$1,8-$M311)))&gt;=1,IF($D311&gt;=3,DATE($M$1,N$1,1+7*($D311-1)-WEEKDAY(DATE($M$1,N$1,8-$M311))),DATE($M$1,N$1,1+7*($D311+1)-WEEKDAY(DATE($M$1,N$1,8-$M311)))),DATE($M$1,N$1,1+7*$D311)-WEEKDAY(DATE($M$1,N$1,8-$M311))),"")</f>
        <v>45148</v>
      </c>
      <c r="O311" s="26">
        <f>IFERROR(IF(COUNTIF('Holiday Dates'!$A:$A,DATE($M$1,O$1,1+7*$D311)-WEEKDAY(DATE($M$1,O$1,8-$M311)))&gt;=1,IF($D311&gt;=3,DATE($M$1,O$1,1+7*($D311-1)-WEEKDAY(DATE($M$1,O$1,8-$M311))),DATE($M$1,O$1,1+7*($D311+1)-WEEKDAY(DATE($M$1,O$1,8-$M311)))),DATE($M$1,O$1,1+7*$D311)-WEEKDAY(DATE($M$1,O$1,8-$M311))),"")</f>
        <v>45183</v>
      </c>
      <c r="P311" s="26">
        <f>IFERROR(IF(COUNTIF('Holiday Dates'!$A:$A,DATE($M$1,P$1,1+7*$D311)-WEEKDAY(DATE($M$1,P$1,8-$M311)))&gt;=1,IF($D311&gt;=3,DATE($M$1,P$1,1+7*($D311-1)-WEEKDAY(DATE($M$1,P$1,8-$M311))),DATE($M$1,P$1,1+7*($D311+1)-WEEKDAY(DATE($M$1,P$1,8-$M311)))),DATE($M$1,P$1,1+7*$D311)-WEEKDAY(DATE($M$1,P$1,8-$M311))),"")</f>
        <v>45211</v>
      </c>
      <c r="Q311" s="26">
        <f>IFERROR(IF(COUNTIF('Holiday Dates'!$A:$A,DATE($M$1,Q$1,1+7*$D311)-WEEKDAY(DATE($M$1,Q$1,8-$M311)))&gt;=1,IF($D311&gt;=3,DATE($M$1,Q$1,1+7*($D311-1)-WEEKDAY(DATE($M$1,Q$1,8-$M311))),DATE($M$1,Q$1,1+7*($D311+1)-WEEKDAY(DATE($M$1,Q$1,8-$M311)))),DATE($M$1,Q$1,1+7*$D311)-WEEKDAY(DATE($M$1,Q$1,8-$M311))),"")</f>
        <v>45239</v>
      </c>
      <c r="R311" s="26">
        <f>IFERROR(IF(COUNTIF('Holiday Dates'!$A:$A,DATE($M$1,R$1,1+7*$D311)-WEEKDAY(DATE($M$1,R$1,8-$M311)))&gt;=1,IF($D311&gt;=3,DATE($M$1,R$1,1+7*($D311-1)-WEEKDAY(DATE($M$1,R$1,8-$M311))),DATE($M$1,R$1,1+7*($D311+1)-WEEKDAY(DATE($M$1,R$1,8-$M311)))),DATE($M$1,R$1,1+7*$D311)-WEEKDAY(DATE($M$1,R$1,8-$M311))),"")</f>
        <v>45274</v>
      </c>
      <c r="S311" s="28"/>
      <c r="T311" s="30">
        <f>IFERROR(IF(COUNTIF('Holiday Dates'!$A:$A,DATE($S$1,T$1,1+7*$D311)-WEEKDAY(DATE($S$1,T$1,8-$M311)))&gt;=1,IF($D311&gt;=3,DATE($S$1,T$1,1+7*($D311-1)-WEEKDAY(DATE($S$1,T$1,8-$M311))),DATE($S$1,T$1,1+7*($D311+1)-WEEKDAY(DATE($S$1,T$1,8-$M311)))),DATE($S$1,T$1,1+7*$D311)-WEEKDAY(DATE($S$1,T$1,8-$M311))),"")</f>
        <v>45302</v>
      </c>
      <c r="U311" s="30">
        <f>IFERROR(IF(COUNTIF('Holiday Dates'!$A:$A,DATE($S$1,U$1,1+7*$D311)-WEEKDAY(DATE($S$1,U$1,8-$M311)))&gt;=1,IF($D311&gt;=3,DATE($S$1,U$1,1+7*($D311-1)-WEEKDAY(DATE($S$1,U$1,8-$M311))),DATE($S$1,U$1,1+7*($D311+1)-WEEKDAY(DATE($S$1,U$1,8-$M311)))),DATE($S$1,U$1,1+7*$D311)-WEEKDAY(DATE($S$1,U$1,8-$M311))),"")</f>
        <v>45330</v>
      </c>
      <c r="V311" s="30">
        <f>IFERROR(IF(COUNTIF('Holiday Dates'!$A:$A,DATE($S$1,V$1,1+7*$D311)-WEEKDAY(DATE($S$1,V$1,8-$M311)))&gt;=1,IF($D311&gt;=3,DATE($S$1,V$1,1+7*($D311-1)-WEEKDAY(DATE($S$1,V$1,8-$M311))),DATE($S$1,V$1,1+7*($D311+1)-WEEKDAY(DATE($S$1,V$1,8-$M311)))),DATE($S$1,V$1,1+7*$D311)-WEEKDAY(DATE($S$1,V$1,8-$M311))),"")</f>
        <v>45365</v>
      </c>
      <c r="W311" s="30">
        <f>IFERROR(IF(COUNTIF('Holiday Dates'!$A:$A,DATE($S$1,W$1,1+7*$D311)-WEEKDAY(DATE($S$1,W$1,8-$M311)))&gt;=1,IF($D311&gt;=3,DATE($S$1,W$1,1+7*($D311-1)-WEEKDAY(DATE($S$1,W$1,8-$M311))),DATE($S$1,W$1,1+7*($D311+1)-WEEKDAY(DATE($S$1,W$1,8-$M311)))),DATE($S$1,W$1,1+7*$D311)-WEEKDAY(DATE($S$1,W$1,8-$M311))),"")</f>
        <v>45400</v>
      </c>
      <c r="X311" s="30">
        <f>IFERROR(IF(COUNTIF('Holiday Dates'!$A:$A,DATE($S$1,X$1,1+7*$D311)-WEEKDAY(DATE($S$1,X$1,8-$M311)))&gt;=1,IF($D311&gt;=3,DATE($S$1,X$1,1+7*($D311-1)-WEEKDAY(DATE($S$1,X$1,8-$M311))),DATE($S$1,X$1,1+7*($D311+1)-WEEKDAY(DATE($S$1,X$1,8-$M311)))),DATE($S$1,X$1,1+7*$D311)-WEEKDAY(DATE($S$1,X$1,8-$M311))),"")</f>
        <v>45421</v>
      </c>
      <c r="Y311" s="30">
        <f>IFERROR(IF(COUNTIF('Holiday Dates'!$A:$A,DATE($S$1,Y$1,1+7*$D311)-WEEKDAY(DATE($S$1,Y$1,8-$M311)))&gt;=1,IF($D311&gt;=3,DATE($S$1,Y$1,1+7*($D311-1)-WEEKDAY(DATE($S$1,Y$1,8-$M311))),DATE($S$1,Y$1,1+7*($D311+1)-WEEKDAY(DATE($S$1,Y$1,8-$M311)))),DATE($S$1,Y$1,1+7*$D311)-WEEKDAY(DATE($S$1,Y$1,8-$M311))),"")</f>
        <v>45456</v>
      </c>
      <c r="Z311" s="30">
        <f>IFERROR(IF(COUNTIF('Holiday Dates'!$A:$A,DATE($S$1,Z$1,1+7*$D311)-WEEKDAY(DATE($S$1,Z$1,8-$M311)))&gt;=1,IF($D311&gt;=3,DATE($S$1,Z$1,1+7*($D311-1)-WEEKDAY(DATE($S$1,Z$1,8-$M311))),DATE($S$1,Z$1,1+7*($D311+1)-WEEKDAY(DATE($S$1,Z$1,8-$M311)))),DATE($S$1,Z$1,1+7*$D311)-WEEKDAY(DATE($S$1,Z$1,8-$M311))),"")</f>
        <v>45484</v>
      </c>
    </row>
    <row r="312" spans="1:26" ht="15" customHeight="1" x14ac:dyDescent="0.25">
      <c r="A312" s="3">
        <v>770309</v>
      </c>
      <c r="B312" s="3" t="str">
        <f>VLOOKUP($A312,[1]Sheet_One!$B:$W,2,FALSE)</f>
        <v>PLANTSVILLE ELEM USDA</v>
      </c>
      <c r="C312" s="1" t="str">
        <f>VLOOKUP($A312,[1]Sheet_One!$B:$W,7,FALSE)</f>
        <v>PLANTSVILLE</v>
      </c>
      <c r="D312" s="10">
        <f>IFERROR(VLOOKUP(A312,[2]Sheet1!$A:$AA,27,FALSE),"")</f>
        <v>4</v>
      </c>
      <c r="F312" s="3" t="str">
        <f>VLOOKUP($A312,[1]Sheet_One!$B:$W,6,FALSE)</f>
        <v>70 CHUCH STREET</v>
      </c>
      <c r="G312" s="3" t="str">
        <f>VLOOKUP($A312,[1]Sheet_One!$B:$W,7,FALSE)</f>
        <v>PLANTSVILLE</v>
      </c>
      <c r="H312" s="3" t="str">
        <f>VLOOKUP($A312,[1]Sheet_One!$B:$W,8,FALSE)</f>
        <v>CT</v>
      </c>
      <c r="I312" s="3" t="str">
        <f>VLOOKUP($A312,[1]Sheet_One!$B:$W,9,FALSE)</f>
        <v>06489</v>
      </c>
      <c r="K312" s="4" t="str">
        <f>IFERROR(VLOOKUP(A312,'Location Substitution table'!B:D,3,FALSE),"")</f>
        <v/>
      </c>
      <c r="L312" s="9" t="str">
        <f>IFERROR(VLOOKUP($A312,[1]Sheet_One!$B:$W,5,FALSE),"")</f>
        <v>F</v>
      </c>
      <c r="M312" s="9">
        <f>IFERROR(MATCH(L312,{"U","M","T","W","R","F","S"},0),"")</f>
        <v>6</v>
      </c>
      <c r="N312" s="26">
        <f>IFERROR(IF(COUNTIF('Holiday Dates'!$A:$A,DATE($M$1,N$1,1+7*$D312)-WEEKDAY(DATE($M$1,N$1,8-$M312)))&gt;=1,IF($D312&gt;=3,DATE($M$1,N$1,1+7*($D312-1)-WEEKDAY(DATE($M$1,N$1,8-$M312))),DATE($M$1,N$1,1+7*($D312+1)-WEEKDAY(DATE($M$1,N$1,8-$M312)))),DATE($M$1,N$1,1+7*$D312)-WEEKDAY(DATE($M$1,N$1,8-$M312))),"")</f>
        <v>45163</v>
      </c>
      <c r="O312" s="26">
        <f>IFERROR(IF(COUNTIF('Holiday Dates'!$A:$A,DATE($M$1,O$1,1+7*$D312)-WEEKDAY(DATE($M$1,O$1,8-$M312)))&gt;=1,IF($D312&gt;=3,DATE($M$1,O$1,1+7*($D312-1)-WEEKDAY(DATE($M$1,O$1,8-$M312))),DATE($M$1,O$1,1+7*($D312+1)-WEEKDAY(DATE($M$1,O$1,8-$M312)))),DATE($M$1,O$1,1+7*$D312)-WEEKDAY(DATE($M$1,O$1,8-$M312))),"")</f>
        <v>45191</v>
      </c>
      <c r="P312" s="26">
        <f>IFERROR(IF(COUNTIF('Holiday Dates'!$A:$A,DATE($M$1,P$1,1+7*$D312)-WEEKDAY(DATE($M$1,P$1,8-$M312)))&gt;=1,IF($D312&gt;=3,DATE($M$1,P$1,1+7*($D312-1)-WEEKDAY(DATE($M$1,P$1,8-$M312))),DATE($M$1,P$1,1+7*($D312+1)-WEEKDAY(DATE($M$1,P$1,8-$M312)))),DATE($M$1,P$1,1+7*$D312)-WEEKDAY(DATE($M$1,P$1,8-$M312))),"")</f>
        <v>45226</v>
      </c>
      <c r="Q312" s="26">
        <f>IFERROR(IF(COUNTIF('Holiday Dates'!$A:$A,DATE($M$1,Q$1,1+7*$D312)-WEEKDAY(DATE($M$1,Q$1,8-$M312)))&gt;=1,IF($D312&gt;=3,DATE($M$1,Q$1,1+7*($D312-1)-WEEKDAY(DATE($M$1,Q$1,8-$M312))),DATE($M$1,Q$1,1+7*($D312+1)-WEEKDAY(DATE($M$1,Q$1,8-$M312)))),DATE($M$1,Q$1,1+7*$D312)-WEEKDAY(DATE($M$1,Q$1,8-$M312))),"")</f>
        <v>45247</v>
      </c>
      <c r="R312" s="26">
        <f>IFERROR(IF(COUNTIF('Holiday Dates'!$A:$A,DATE($M$1,R$1,1+7*$D312)-WEEKDAY(DATE($M$1,R$1,8-$M312)))&gt;=1,IF($D312&gt;=3,DATE($M$1,R$1,1+7*($D312-1)-WEEKDAY(DATE($M$1,R$1,8-$M312))),DATE($M$1,R$1,1+7*($D312+1)-WEEKDAY(DATE($M$1,R$1,8-$M312)))),DATE($M$1,R$1,1+7*$D312)-WEEKDAY(DATE($M$1,R$1,8-$M312))),"")</f>
        <v>45275</v>
      </c>
      <c r="S312" s="28"/>
      <c r="T312" s="30">
        <f>IFERROR(IF(COUNTIF('Holiday Dates'!$A:$A,DATE($S$1,T$1,1+7*$D312)-WEEKDAY(DATE($S$1,T$1,8-$M312)))&gt;=1,IF($D312&gt;=3,DATE($S$1,T$1,1+7*($D312-1)-WEEKDAY(DATE($S$1,T$1,8-$M312))),DATE($S$1,T$1,1+7*($D312+1)-WEEKDAY(DATE($S$1,T$1,8-$M312)))),DATE($S$1,T$1,1+7*$D312)-WEEKDAY(DATE($S$1,T$1,8-$M312))),"")</f>
        <v>45317</v>
      </c>
      <c r="U312" s="30">
        <f>IFERROR(IF(COUNTIF('Holiday Dates'!$A:$A,DATE($S$1,U$1,1+7*$D312)-WEEKDAY(DATE($S$1,U$1,8-$M312)))&gt;=1,IF($D312&gt;=3,DATE($S$1,U$1,1+7*($D312-1)-WEEKDAY(DATE($S$1,U$1,8-$M312))),DATE($S$1,U$1,1+7*($D312+1)-WEEKDAY(DATE($S$1,U$1,8-$M312)))),DATE($S$1,U$1,1+7*$D312)-WEEKDAY(DATE($S$1,U$1,8-$M312))),"")</f>
        <v>45345</v>
      </c>
      <c r="V312" s="30">
        <f>IFERROR(IF(COUNTIF('Holiday Dates'!$A:$A,DATE($S$1,V$1,1+7*$D312)-WEEKDAY(DATE($S$1,V$1,8-$M312)))&gt;=1,IF($D312&gt;=3,DATE($S$1,V$1,1+7*($D312-1)-WEEKDAY(DATE($S$1,V$1,8-$M312))),DATE($S$1,V$1,1+7*($D312+1)-WEEKDAY(DATE($S$1,V$1,8-$M312)))),DATE($S$1,V$1,1+7*$D312)-WEEKDAY(DATE($S$1,V$1,8-$M312))),"")</f>
        <v>45373</v>
      </c>
      <c r="W312" s="30">
        <f>IFERROR(IF(COUNTIF('Holiday Dates'!$A:$A,DATE($S$1,W$1,1+7*$D312)-WEEKDAY(DATE($S$1,W$1,8-$M312)))&gt;=1,IF($D312&gt;=3,DATE($S$1,W$1,1+7*($D312-1)-WEEKDAY(DATE($S$1,W$1,8-$M312))),DATE($S$1,W$1,1+7*($D312+1)-WEEKDAY(DATE($S$1,W$1,8-$M312)))),DATE($S$1,W$1,1+7*$D312)-WEEKDAY(DATE($S$1,W$1,8-$M312))),"")</f>
        <v>45408</v>
      </c>
      <c r="X312" s="30">
        <f>IFERROR(IF(COUNTIF('Holiday Dates'!$A:$A,DATE($S$1,X$1,1+7*$D312)-WEEKDAY(DATE($S$1,X$1,8-$M312)))&gt;=1,IF($D312&gt;=3,DATE($S$1,X$1,1+7*($D312-1)-WEEKDAY(DATE($S$1,X$1,8-$M312))),DATE($S$1,X$1,1+7*($D312+1)-WEEKDAY(DATE($S$1,X$1,8-$M312)))),DATE($S$1,X$1,1+7*$D312)-WEEKDAY(DATE($S$1,X$1,8-$M312))),"")</f>
        <v>45436</v>
      </c>
      <c r="Y312" s="30">
        <f>IFERROR(IF(COUNTIF('Holiday Dates'!$A:$A,DATE($S$1,Y$1,1+7*$D312)-WEEKDAY(DATE($S$1,Y$1,8-$M312)))&gt;=1,IF($D312&gt;=3,DATE($S$1,Y$1,1+7*($D312-1)-WEEKDAY(DATE($S$1,Y$1,8-$M312))),DATE($S$1,Y$1,1+7*($D312+1)-WEEKDAY(DATE($S$1,Y$1,8-$M312)))),DATE($S$1,Y$1,1+7*$D312)-WEEKDAY(DATE($S$1,Y$1,8-$M312))),"")</f>
        <v>45471</v>
      </c>
      <c r="Z312" s="30">
        <f>IFERROR(IF(COUNTIF('Holiday Dates'!$A:$A,DATE($S$1,Z$1,1+7*$D312)-WEEKDAY(DATE($S$1,Z$1,8-$M312)))&gt;=1,IF($D312&gt;=3,DATE($S$1,Z$1,1+7*($D312-1)-WEEKDAY(DATE($S$1,Z$1,8-$M312))),DATE($S$1,Z$1,1+7*($D312+1)-WEEKDAY(DATE($S$1,Z$1,8-$M312)))),DATE($S$1,Z$1,1+7*$D312)-WEEKDAY(DATE($S$1,Z$1,8-$M312))),"")</f>
        <v>45499</v>
      </c>
    </row>
    <row r="313" spans="1:26" ht="15" customHeight="1" x14ac:dyDescent="0.25">
      <c r="A313" s="3">
        <v>770310</v>
      </c>
      <c r="B313" s="1" t="s">
        <v>801</v>
      </c>
      <c r="C313" s="1" t="str">
        <f>VLOOKUP($A313,[1]Sheet_One!$B:$W,7,FALSE)</f>
        <v>PLEASANT VALLE</v>
      </c>
      <c r="D313" s="10">
        <f>IFERROR(VLOOKUP(A313,[2]Sheet1!$A:$AA,27,FALSE),"")</f>
        <v>4</v>
      </c>
      <c r="F313" s="3" t="str">
        <f>VLOOKUP($A313,[1]Sheet_One!$B:$W,6,FALSE)</f>
        <v>65 RIPLEY HILL RD</v>
      </c>
      <c r="G313" s="3" t="str">
        <f>VLOOKUP($A313,[1]Sheet_One!$B:$W,7,FALSE)</f>
        <v>PLEASANT VALLE</v>
      </c>
      <c r="H313" s="3" t="str">
        <f>VLOOKUP($A313,[1]Sheet_One!$B:$W,8,FALSE)</f>
        <v>CT</v>
      </c>
      <c r="I313" s="3" t="str">
        <f>VLOOKUP($A313,[1]Sheet_One!$B:$W,9,FALSE)</f>
        <v>06063</v>
      </c>
      <c r="J313" s="47">
        <f>IFERROR(VLOOKUP(A313,'[3]KPI Trend by Chain - 171 or 173'!$A:$E,5,FALSE),VLOOKUP(A313,'[4]KPI Trend by Chain - 171 '!$A:$E,5,FALSE))</f>
        <v>15.5</v>
      </c>
      <c r="K313" s="4" t="str">
        <f>IFERROR(VLOOKUP(A313,'Location Substitution table'!B:D,3,FALSE),"")</f>
        <v/>
      </c>
      <c r="L313" s="9" t="str">
        <f>IFERROR(VLOOKUP($A313,[1]Sheet_One!$B:$W,5,FALSE),"")</f>
        <v>M</v>
      </c>
      <c r="M313" s="9">
        <f>IFERROR(MATCH(L313,{"U","M","T","W","R","F","S"},0),"")</f>
        <v>2</v>
      </c>
      <c r="N313" s="26">
        <f>IFERROR(IF(COUNTIF('Holiday Dates'!$A:$A,DATE($M$1,N$1,1+7*$D313)-WEEKDAY(DATE($M$1,N$1,8-$M313)))&gt;=1,IF($D313&gt;=3,DATE($M$1,N$1,1+7*($D313-1)-WEEKDAY(DATE($M$1,N$1,8-$M313))),DATE($M$1,N$1,1+7*($D313+1)-WEEKDAY(DATE($M$1,N$1,8-$M313)))),DATE($M$1,N$1,1+7*$D313)-WEEKDAY(DATE($M$1,N$1,8-$M313))),"")</f>
        <v>45166</v>
      </c>
      <c r="O313" s="26">
        <f>IFERROR(IF(COUNTIF('Holiday Dates'!$A:$A,DATE($M$1,O$1,1+7*$D313)-WEEKDAY(DATE($M$1,O$1,8-$M313)))&gt;=1,IF($D313&gt;=3,DATE($M$1,O$1,1+7*($D313-1)-WEEKDAY(DATE($M$1,O$1,8-$M313))),DATE($M$1,O$1,1+7*($D313+1)-WEEKDAY(DATE($M$1,O$1,8-$M313)))),DATE($M$1,O$1,1+7*$D313)-WEEKDAY(DATE($M$1,O$1,8-$M313))),"")</f>
        <v>45187</v>
      </c>
      <c r="P313" s="26">
        <f>IFERROR(IF(COUNTIF('Holiday Dates'!$A:$A,DATE($M$1,P$1,1+7*$D313)-WEEKDAY(DATE($M$1,P$1,8-$M313)))&gt;=1,IF($D313&gt;=3,DATE($M$1,P$1,1+7*($D313-1)-WEEKDAY(DATE($M$1,P$1,8-$M313))),DATE($M$1,P$1,1+7*($D313+1)-WEEKDAY(DATE($M$1,P$1,8-$M313)))),DATE($M$1,P$1,1+7*$D313)-WEEKDAY(DATE($M$1,P$1,8-$M313))),"")</f>
        <v>45222</v>
      </c>
      <c r="Q313" s="26">
        <f>IFERROR(IF(COUNTIF('Holiday Dates'!$A:$A,DATE($M$1,Q$1,1+7*$D313)-WEEKDAY(DATE($M$1,Q$1,8-$M313)))&gt;=1,IF($D313&gt;=3,DATE($M$1,Q$1,1+7*($D313-1)-WEEKDAY(DATE($M$1,Q$1,8-$M313))),DATE($M$1,Q$1,1+7*($D313+1)-WEEKDAY(DATE($M$1,Q$1,8-$M313)))),DATE($M$1,Q$1,1+7*$D313)-WEEKDAY(DATE($M$1,Q$1,8-$M313))),"")</f>
        <v>45257</v>
      </c>
      <c r="R313" s="26">
        <f>IFERROR(IF(COUNTIF('Holiday Dates'!$A:$A,DATE($M$1,R$1,1+7*$D313)-WEEKDAY(DATE($M$1,R$1,8-$M313)))&gt;=1,IF($D313&gt;=3,DATE($M$1,R$1,1+7*($D313-1)-WEEKDAY(DATE($M$1,R$1,8-$M313))),DATE($M$1,R$1,1+7*($D313+1)-WEEKDAY(DATE($M$1,R$1,8-$M313)))),DATE($M$1,R$1,1+7*$D313)-WEEKDAY(DATE($M$1,R$1,8-$M313))),"")</f>
        <v>45278</v>
      </c>
      <c r="S313" s="28"/>
      <c r="T313" s="30">
        <f>IFERROR(IF(COUNTIF('Holiday Dates'!$A:$A,DATE($S$1,T$1,1+7*$D313)-WEEKDAY(DATE($S$1,T$1,8-$M313)))&gt;=1,IF($D313&gt;=3,DATE($S$1,T$1,1+7*($D313-1)-WEEKDAY(DATE($S$1,T$1,8-$M313))),DATE($S$1,T$1,1+7*($D313+1)-WEEKDAY(DATE($S$1,T$1,8-$M313)))),DATE($S$1,T$1,1+7*$D313)-WEEKDAY(DATE($S$1,T$1,8-$M313))),"")</f>
        <v>45313</v>
      </c>
      <c r="U313" s="30">
        <f>IFERROR(IF(COUNTIF('Holiday Dates'!$A:$A,DATE($S$1,U$1,1+7*$D313)-WEEKDAY(DATE($S$1,U$1,8-$M313)))&gt;=1,IF($D313&gt;=3,DATE($S$1,U$1,1+7*($D313-1)-WEEKDAY(DATE($S$1,U$1,8-$M313))),DATE($S$1,U$1,1+7*($D313+1)-WEEKDAY(DATE($S$1,U$1,8-$M313)))),DATE($S$1,U$1,1+7*$D313)-WEEKDAY(DATE($S$1,U$1,8-$M313))),"")</f>
        <v>45348</v>
      </c>
      <c r="V313" s="30">
        <f>IFERROR(IF(COUNTIF('Holiday Dates'!$A:$A,DATE($S$1,V$1,1+7*$D313)-WEEKDAY(DATE($S$1,V$1,8-$M313)))&gt;=1,IF($D313&gt;=3,DATE($S$1,V$1,1+7*($D313-1)-WEEKDAY(DATE($S$1,V$1,8-$M313))),DATE($S$1,V$1,1+7*($D313+1)-WEEKDAY(DATE($S$1,V$1,8-$M313)))),DATE($S$1,V$1,1+7*$D313)-WEEKDAY(DATE($S$1,V$1,8-$M313))),"")</f>
        <v>45376</v>
      </c>
      <c r="W313" s="30">
        <f>IFERROR(IF(COUNTIF('Holiday Dates'!$A:$A,DATE($S$1,W$1,1+7*$D313)-WEEKDAY(DATE($S$1,W$1,8-$M313)))&gt;=1,IF($D313&gt;=3,DATE($S$1,W$1,1+7*($D313-1)-WEEKDAY(DATE($S$1,W$1,8-$M313))),DATE($S$1,W$1,1+7*($D313+1)-WEEKDAY(DATE($S$1,W$1,8-$M313)))),DATE($S$1,W$1,1+7*$D313)-WEEKDAY(DATE($S$1,W$1,8-$M313))),"")</f>
        <v>45404</v>
      </c>
      <c r="X313" s="30">
        <f>IFERROR(IF(COUNTIF('Holiday Dates'!$A:$A,DATE($S$1,X$1,1+7*$D313)-WEEKDAY(DATE($S$1,X$1,8-$M313)))&gt;=1,IF($D313&gt;=3,DATE($S$1,X$1,1+7*($D313-1)-WEEKDAY(DATE($S$1,X$1,8-$M313))),DATE($S$1,X$1,1+7*($D313+1)-WEEKDAY(DATE($S$1,X$1,8-$M313)))),DATE($S$1,X$1,1+7*$D313)-WEEKDAY(DATE($S$1,X$1,8-$M313))),"")</f>
        <v>45432</v>
      </c>
      <c r="Y313" s="30">
        <f>IFERROR(IF(COUNTIF('Holiday Dates'!$A:$A,DATE($S$1,Y$1,1+7*$D313)-WEEKDAY(DATE($S$1,Y$1,8-$M313)))&gt;=1,IF($D313&gt;=3,DATE($S$1,Y$1,1+7*($D313-1)-WEEKDAY(DATE($S$1,Y$1,8-$M313))),DATE($S$1,Y$1,1+7*($D313+1)-WEEKDAY(DATE($S$1,Y$1,8-$M313)))),DATE($S$1,Y$1,1+7*$D313)-WEEKDAY(DATE($S$1,Y$1,8-$M313))),"")</f>
        <v>45467</v>
      </c>
      <c r="Z313" s="30">
        <f>IFERROR(IF(COUNTIF('Holiday Dates'!$A:$A,DATE($S$1,Z$1,1+7*$D313)-WEEKDAY(DATE($S$1,Z$1,8-$M313)))&gt;=1,IF($D313&gt;=3,DATE($S$1,Z$1,1+7*($D313-1)-WEEKDAY(DATE($S$1,Z$1,8-$M313))),DATE($S$1,Z$1,1+7*($D313+1)-WEEKDAY(DATE($S$1,Z$1,8-$M313)))),DATE($S$1,Z$1,1+7*$D313)-WEEKDAY(DATE($S$1,Z$1,8-$M313))),"")</f>
        <v>45495</v>
      </c>
    </row>
    <row r="314" spans="1:26" ht="15" customHeight="1" x14ac:dyDescent="0.25">
      <c r="A314" s="3">
        <v>770311</v>
      </c>
      <c r="B314" s="1" t="s">
        <v>802</v>
      </c>
      <c r="C314" s="1" t="str">
        <f>VLOOKUP($A314,[1]Sheet_One!$B:$W,7,FALSE)</f>
        <v>POMFRET CENTER</v>
      </c>
      <c r="D314" s="10">
        <v>3</v>
      </c>
      <c r="E314" s="1"/>
      <c r="F314" s="3" t="str">
        <f>VLOOKUP($A314,[1]Sheet_One!$B:$W,6,FALSE)</f>
        <v>20 POMFRET ST</v>
      </c>
      <c r="G314" s="3" t="str">
        <f>VLOOKUP($A314,[1]Sheet_One!$B:$W,7,FALSE)</f>
        <v>POMFRET CENTER</v>
      </c>
      <c r="H314" s="3" t="str">
        <f>VLOOKUP($A314,[1]Sheet_One!$B:$W,8,FALSE)</f>
        <v>CT</v>
      </c>
      <c r="I314" s="3" t="str">
        <f>VLOOKUP($A314,[1]Sheet_One!$B:$W,9,FALSE)</f>
        <v>06259</v>
      </c>
      <c r="J314" s="47">
        <f>IFERROR(VLOOKUP(A314,'[3]KPI Trend by Chain - 171 or 173'!$A:$E,5,FALSE),VLOOKUP(A314,'[4]KPI Trend by Chain - 171 '!$A:$E,5,FALSE))</f>
        <v>44</v>
      </c>
      <c r="K314" s="4" t="str">
        <f>IFERROR(VLOOKUP(A314,'Location Substitution table'!B:D,3,FALSE),"")</f>
        <v/>
      </c>
      <c r="L314" s="9" t="str">
        <f>IFERROR(VLOOKUP($A314,[1]Sheet_One!$B:$W,5,FALSE),"")</f>
        <v>R</v>
      </c>
      <c r="M314" s="9">
        <f>IFERROR(MATCH(L314,{"U","M","T","W","R","F","S"},0),"")</f>
        <v>5</v>
      </c>
      <c r="N314" s="26">
        <f>IFERROR(IF(COUNTIF('Holiday Dates'!$A:$A,DATE($M$1,N$1,1+7*$D314)-WEEKDAY(DATE($M$1,N$1,8-$M314)))&gt;=1,IF($D314&gt;=3,DATE($M$1,N$1,1+7*($D314-1)-WEEKDAY(DATE($M$1,N$1,8-$M314))),DATE($M$1,N$1,1+7*($D314+1)-WEEKDAY(DATE($M$1,N$1,8-$M314)))),DATE($M$1,N$1,1+7*$D314)-WEEKDAY(DATE($M$1,N$1,8-$M314))),"")</f>
        <v>45155</v>
      </c>
      <c r="O314" s="26">
        <f>IFERROR(IF(COUNTIF('Holiday Dates'!$A:$A,DATE($M$1,O$1,1+7*$D314)-WEEKDAY(DATE($M$1,O$1,8-$M314)))&gt;=1,IF($D314&gt;=3,DATE($M$1,O$1,1+7*($D314-1)-WEEKDAY(DATE($M$1,O$1,8-$M314))),DATE($M$1,O$1,1+7*($D314+1)-WEEKDAY(DATE($M$1,O$1,8-$M314)))),DATE($M$1,O$1,1+7*$D314)-WEEKDAY(DATE($M$1,O$1,8-$M314))),"")</f>
        <v>45190</v>
      </c>
      <c r="P314" s="26">
        <f>IFERROR(IF(COUNTIF('Holiday Dates'!$A:$A,DATE($M$1,P$1,1+7*$D314)-WEEKDAY(DATE($M$1,P$1,8-$M314)))&gt;=1,IF($D314&gt;=3,DATE($M$1,P$1,1+7*($D314-1)-WEEKDAY(DATE($M$1,P$1,8-$M314))),DATE($M$1,P$1,1+7*($D314+1)-WEEKDAY(DATE($M$1,P$1,8-$M314)))),DATE($M$1,P$1,1+7*$D314)-WEEKDAY(DATE($M$1,P$1,8-$M314))),"")</f>
        <v>45218</v>
      </c>
      <c r="Q314" s="26">
        <f>IFERROR(IF(COUNTIF('Holiday Dates'!$A:$A,DATE($M$1,Q$1,1+7*$D314)-WEEKDAY(DATE($M$1,Q$1,8-$M314)))&gt;=1,IF($D314&gt;=3,DATE($M$1,Q$1,1+7*($D314-1)-WEEKDAY(DATE($M$1,Q$1,8-$M314))),DATE($M$1,Q$1,1+7*($D314+1)-WEEKDAY(DATE($M$1,Q$1,8-$M314)))),DATE($M$1,Q$1,1+7*$D314)-WEEKDAY(DATE($M$1,Q$1,8-$M314))),"")</f>
        <v>45246</v>
      </c>
      <c r="R314" s="26">
        <f>IFERROR(IF(COUNTIF('Holiday Dates'!$A:$A,DATE($M$1,R$1,1+7*$D314)-WEEKDAY(DATE($M$1,R$1,8-$M314)))&gt;=1,IF($D314&gt;=3,DATE($M$1,R$1,1+7*($D314-1)-WEEKDAY(DATE($M$1,R$1,8-$M314))),DATE($M$1,R$1,1+7*($D314+1)-WEEKDAY(DATE($M$1,R$1,8-$M314)))),DATE($M$1,R$1,1+7*$D314)-WEEKDAY(DATE($M$1,R$1,8-$M314))),"")</f>
        <v>45281</v>
      </c>
      <c r="S314" s="28"/>
      <c r="T314" s="30">
        <f>IFERROR(IF(COUNTIF('Holiday Dates'!$A:$A,DATE($S$1,T$1,1+7*$D314)-WEEKDAY(DATE($S$1,T$1,8-$M314)))&gt;=1,IF($D314&gt;=3,DATE($S$1,T$1,1+7*($D314-1)-WEEKDAY(DATE($S$1,T$1,8-$M314))),DATE($S$1,T$1,1+7*($D314+1)-WEEKDAY(DATE($S$1,T$1,8-$M314)))),DATE($S$1,T$1,1+7*$D314)-WEEKDAY(DATE($S$1,T$1,8-$M314))),"")</f>
        <v>45309</v>
      </c>
      <c r="U314" s="30">
        <f>IFERROR(IF(COUNTIF('Holiday Dates'!$A:$A,DATE($S$1,U$1,1+7*$D314)-WEEKDAY(DATE($S$1,U$1,8-$M314)))&gt;=1,IF($D314&gt;=3,DATE($S$1,U$1,1+7*($D314-1)-WEEKDAY(DATE($S$1,U$1,8-$M314))),DATE($S$1,U$1,1+7*($D314+1)-WEEKDAY(DATE($S$1,U$1,8-$M314)))),DATE($S$1,U$1,1+7*$D314)-WEEKDAY(DATE($S$1,U$1,8-$M314))),"")</f>
        <v>45337</v>
      </c>
      <c r="V314" s="30">
        <f>IFERROR(IF(COUNTIF('Holiday Dates'!$A:$A,DATE($S$1,V$1,1+7*$D314)-WEEKDAY(DATE($S$1,V$1,8-$M314)))&gt;=1,IF($D314&gt;=3,DATE($S$1,V$1,1+7*($D314-1)-WEEKDAY(DATE($S$1,V$1,8-$M314))),DATE($S$1,V$1,1+7*($D314+1)-WEEKDAY(DATE($S$1,V$1,8-$M314)))),DATE($S$1,V$1,1+7*$D314)-WEEKDAY(DATE($S$1,V$1,8-$M314))),"")</f>
        <v>45372</v>
      </c>
      <c r="W314" s="30">
        <f>IFERROR(IF(COUNTIF('Holiday Dates'!$A:$A,DATE($S$1,W$1,1+7*$D314)-WEEKDAY(DATE($S$1,W$1,8-$M314)))&gt;=1,IF($D314&gt;=3,DATE($S$1,W$1,1+7*($D314-1)-WEEKDAY(DATE($S$1,W$1,8-$M314))),DATE($S$1,W$1,1+7*($D314+1)-WEEKDAY(DATE($S$1,W$1,8-$M314)))),DATE($S$1,W$1,1+7*$D314)-WEEKDAY(DATE($S$1,W$1,8-$M314))),"")</f>
        <v>45400</v>
      </c>
      <c r="X314" s="30">
        <f>IFERROR(IF(COUNTIF('Holiday Dates'!$A:$A,DATE($S$1,X$1,1+7*$D314)-WEEKDAY(DATE($S$1,X$1,8-$M314)))&gt;=1,IF($D314&gt;=3,DATE($S$1,X$1,1+7*($D314-1)-WEEKDAY(DATE($S$1,X$1,8-$M314))),DATE($S$1,X$1,1+7*($D314+1)-WEEKDAY(DATE($S$1,X$1,8-$M314)))),DATE($S$1,X$1,1+7*$D314)-WEEKDAY(DATE($S$1,X$1,8-$M314))),"")</f>
        <v>45428</v>
      </c>
      <c r="Y314" s="30">
        <f>IFERROR(IF(COUNTIF('Holiday Dates'!$A:$A,DATE($S$1,Y$1,1+7*$D314)-WEEKDAY(DATE($S$1,Y$1,8-$M314)))&gt;=1,IF($D314&gt;=3,DATE($S$1,Y$1,1+7*($D314-1)-WEEKDAY(DATE($S$1,Y$1,8-$M314))),DATE($S$1,Y$1,1+7*($D314+1)-WEEKDAY(DATE($S$1,Y$1,8-$M314)))),DATE($S$1,Y$1,1+7*$D314)-WEEKDAY(DATE($S$1,Y$1,8-$M314))),"")</f>
        <v>45463</v>
      </c>
      <c r="Z314" s="30">
        <f>IFERROR(IF(COUNTIF('Holiday Dates'!$A:$A,DATE($S$1,Z$1,1+7*$D314)-WEEKDAY(DATE($S$1,Z$1,8-$M314)))&gt;=1,IF($D314&gt;=3,DATE($S$1,Z$1,1+7*($D314-1)-WEEKDAY(DATE($S$1,Z$1,8-$M314))),DATE($S$1,Z$1,1+7*($D314+1)-WEEKDAY(DATE($S$1,Z$1,8-$M314)))),DATE($S$1,Z$1,1+7*$D314)-WEEKDAY(DATE($S$1,Z$1,8-$M314))),"")</f>
        <v>45491</v>
      </c>
    </row>
    <row r="315" spans="1:26" ht="15" customHeight="1" x14ac:dyDescent="0.25">
      <c r="A315" s="3">
        <v>770312</v>
      </c>
      <c r="B315" s="1" t="s">
        <v>1360</v>
      </c>
      <c r="C315" s="1" t="str">
        <f>VLOOKUP($A315,[1]Sheet_One!$B:$W,7,FALSE)</f>
        <v>PORTLAND</v>
      </c>
      <c r="D315" s="10">
        <f>IFERROR(VLOOKUP(A315,[2]Sheet1!$A:$AA,27,FALSE),"")</f>
        <v>4</v>
      </c>
      <c r="E315" s="1"/>
      <c r="F315" s="3" t="str">
        <f>VLOOKUP($A315,[1]Sheet_One!$B:$W,6,FALSE)</f>
        <v>95 HIGH ST</v>
      </c>
      <c r="G315" s="3" t="str">
        <f>VLOOKUP($A315,[1]Sheet_One!$B:$W,7,FALSE)</f>
        <v>PORTLAND</v>
      </c>
      <c r="H315" s="3" t="str">
        <f>VLOOKUP($A315,[1]Sheet_One!$B:$W,8,FALSE)</f>
        <v>CT</v>
      </c>
      <c r="I315" s="3" t="str">
        <f>VLOOKUP($A315,[1]Sheet_One!$B:$W,9,FALSE)</f>
        <v>06480</v>
      </c>
      <c r="J315" s="47">
        <f>IFERROR(VLOOKUP(A315,'[3]KPI Trend by Chain - 171 or 173'!$A:$E,5,FALSE),VLOOKUP(A315,'[4]KPI Trend by Chain - 171 '!$A:$E,5,FALSE))</f>
        <v>75.714285714285694</v>
      </c>
      <c r="K315" s="4" t="str">
        <f>IFERROR(VLOOKUP(A315,'Location Substitution table'!B:D,3,FALSE),"")</f>
        <v/>
      </c>
      <c r="L315" s="9" t="str">
        <f>IFERROR(VLOOKUP($A315,[1]Sheet_One!$B:$W,5,FALSE),"")</f>
        <v>F</v>
      </c>
      <c r="M315" s="9">
        <f>IFERROR(MATCH(L315,{"U","M","T","W","R","F","S"},0),"")</f>
        <v>6</v>
      </c>
      <c r="N315" s="26">
        <f>IFERROR(IF(COUNTIF('Holiday Dates'!$A:$A,DATE($M$1,N$1,1+7*$D315)-WEEKDAY(DATE($M$1,N$1,8-$M315)))&gt;=1,IF($D315&gt;=3,DATE($M$1,N$1,1+7*($D315-1)-WEEKDAY(DATE($M$1,N$1,8-$M315))),DATE($M$1,N$1,1+7*($D315+1)-WEEKDAY(DATE($M$1,N$1,8-$M315)))),DATE($M$1,N$1,1+7*$D315)-WEEKDAY(DATE($M$1,N$1,8-$M315))),"")</f>
        <v>45163</v>
      </c>
      <c r="O315" s="26">
        <f>IFERROR(IF(COUNTIF('Holiday Dates'!$A:$A,DATE($M$1,O$1,1+7*$D315)-WEEKDAY(DATE($M$1,O$1,8-$M315)))&gt;=1,IF($D315&gt;=3,DATE($M$1,O$1,1+7*($D315-1)-WEEKDAY(DATE($M$1,O$1,8-$M315))),DATE($M$1,O$1,1+7*($D315+1)-WEEKDAY(DATE($M$1,O$1,8-$M315)))),DATE($M$1,O$1,1+7*$D315)-WEEKDAY(DATE($M$1,O$1,8-$M315))),"")</f>
        <v>45191</v>
      </c>
      <c r="P315" s="26">
        <f>IFERROR(IF(COUNTIF('Holiday Dates'!$A:$A,DATE($M$1,P$1,1+7*$D315)-WEEKDAY(DATE($M$1,P$1,8-$M315)))&gt;=1,IF($D315&gt;=3,DATE($M$1,P$1,1+7*($D315-1)-WEEKDAY(DATE($M$1,P$1,8-$M315))),DATE($M$1,P$1,1+7*($D315+1)-WEEKDAY(DATE($M$1,P$1,8-$M315)))),DATE($M$1,P$1,1+7*$D315)-WEEKDAY(DATE($M$1,P$1,8-$M315))),"")</f>
        <v>45226</v>
      </c>
      <c r="Q315" s="26">
        <f>IFERROR(IF(COUNTIF('Holiday Dates'!$A:$A,DATE($M$1,Q$1,1+7*$D315)-WEEKDAY(DATE($M$1,Q$1,8-$M315)))&gt;=1,IF($D315&gt;=3,DATE($M$1,Q$1,1+7*($D315-1)-WEEKDAY(DATE($M$1,Q$1,8-$M315))),DATE($M$1,Q$1,1+7*($D315+1)-WEEKDAY(DATE($M$1,Q$1,8-$M315)))),DATE($M$1,Q$1,1+7*$D315)-WEEKDAY(DATE($M$1,Q$1,8-$M315))),"")</f>
        <v>45247</v>
      </c>
      <c r="R315" s="26">
        <f>IFERROR(IF(COUNTIF('Holiday Dates'!$A:$A,DATE($M$1,R$1,1+7*$D315)-WEEKDAY(DATE($M$1,R$1,8-$M315)))&gt;=1,IF($D315&gt;=3,DATE($M$1,R$1,1+7*($D315-1)-WEEKDAY(DATE($M$1,R$1,8-$M315))),DATE($M$1,R$1,1+7*($D315+1)-WEEKDAY(DATE($M$1,R$1,8-$M315)))),DATE($M$1,R$1,1+7*$D315)-WEEKDAY(DATE($M$1,R$1,8-$M315))),"")</f>
        <v>45275</v>
      </c>
      <c r="S315" s="28"/>
      <c r="T315" s="30">
        <f>IFERROR(IF(COUNTIF('Holiday Dates'!$A:$A,DATE($S$1,T$1,1+7*$D315)-WEEKDAY(DATE($S$1,T$1,8-$M315)))&gt;=1,IF($D315&gt;=3,DATE($S$1,T$1,1+7*($D315-1)-WEEKDAY(DATE($S$1,T$1,8-$M315))),DATE($S$1,T$1,1+7*($D315+1)-WEEKDAY(DATE($S$1,T$1,8-$M315)))),DATE($S$1,T$1,1+7*$D315)-WEEKDAY(DATE($S$1,T$1,8-$M315))),"")</f>
        <v>45317</v>
      </c>
      <c r="U315" s="30">
        <f>IFERROR(IF(COUNTIF('Holiday Dates'!$A:$A,DATE($S$1,U$1,1+7*$D315)-WEEKDAY(DATE($S$1,U$1,8-$M315)))&gt;=1,IF($D315&gt;=3,DATE($S$1,U$1,1+7*($D315-1)-WEEKDAY(DATE($S$1,U$1,8-$M315))),DATE($S$1,U$1,1+7*($D315+1)-WEEKDAY(DATE($S$1,U$1,8-$M315)))),DATE($S$1,U$1,1+7*$D315)-WEEKDAY(DATE($S$1,U$1,8-$M315))),"")</f>
        <v>45345</v>
      </c>
      <c r="V315" s="30">
        <f>IFERROR(IF(COUNTIF('Holiday Dates'!$A:$A,DATE($S$1,V$1,1+7*$D315)-WEEKDAY(DATE($S$1,V$1,8-$M315)))&gt;=1,IF($D315&gt;=3,DATE($S$1,V$1,1+7*($D315-1)-WEEKDAY(DATE($S$1,V$1,8-$M315))),DATE($S$1,V$1,1+7*($D315+1)-WEEKDAY(DATE($S$1,V$1,8-$M315)))),DATE($S$1,V$1,1+7*$D315)-WEEKDAY(DATE($S$1,V$1,8-$M315))),"")</f>
        <v>45373</v>
      </c>
      <c r="W315" s="30">
        <f>IFERROR(IF(COUNTIF('Holiday Dates'!$A:$A,DATE($S$1,W$1,1+7*$D315)-WEEKDAY(DATE($S$1,W$1,8-$M315)))&gt;=1,IF($D315&gt;=3,DATE($S$1,W$1,1+7*($D315-1)-WEEKDAY(DATE($S$1,W$1,8-$M315))),DATE($S$1,W$1,1+7*($D315+1)-WEEKDAY(DATE($S$1,W$1,8-$M315)))),DATE($S$1,W$1,1+7*$D315)-WEEKDAY(DATE($S$1,W$1,8-$M315))),"")</f>
        <v>45408</v>
      </c>
      <c r="X315" s="30">
        <f>IFERROR(IF(COUNTIF('Holiday Dates'!$A:$A,DATE($S$1,X$1,1+7*$D315)-WEEKDAY(DATE($S$1,X$1,8-$M315)))&gt;=1,IF($D315&gt;=3,DATE($S$1,X$1,1+7*($D315-1)-WEEKDAY(DATE($S$1,X$1,8-$M315))),DATE($S$1,X$1,1+7*($D315+1)-WEEKDAY(DATE($S$1,X$1,8-$M315)))),DATE($S$1,X$1,1+7*$D315)-WEEKDAY(DATE($S$1,X$1,8-$M315))),"")</f>
        <v>45436</v>
      </c>
      <c r="Y315" s="30">
        <f>IFERROR(IF(COUNTIF('Holiday Dates'!$A:$A,DATE($S$1,Y$1,1+7*$D315)-WEEKDAY(DATE($S$1,Y$1,8-$M315)))&gt;=1,IF($D315&gt;=3,DATE($S$1,Y$1,1+7*($D315-1)-WEEKDAY(DATE($S$1,Y$1,8-$M315))),DATE($S$1,Y$1,1+7*($D315+1)-WEEKDAY(DATE($S$1,Y$1,8-$M315)))),DATE($S$1,Y$1,1+7*$D315)-WEEKDAY(DATE($S$1,Y$1,8-$M315))),"")</f>
        <v>45471</v>
      </c>
      <c r="Z315" s="30">
        <f>IFERROR(IF(COUNTIF('Holiday Dates'!$A:$A,DATE($S$1,Z$1,1+7*$D315)-WEEKDAY(DATE($S$1,Z$1,8-$M315)))&gt;=1,IF($D315&gt;=3,DATE($S$1,Z$1,1+7*($D315-1)-WEEKDAY(DATE($S$1,Z$1,8-$M315))),DATE($S$1,Z$1,1+7*($D315+1)-WEEKDAY(DATE($S$1,Z$1,8-$M315)))),DATE($S$1,Z$1,1+7*$D315)-WEEKDAY(DATE($S$1,Z$1,8-$M315))),"")</f>
        <v>45499</v>
      </c>
    </row>
    <row r="316" spans="1:26" ht="15" customHeight="1" x14ac:dyDescent="0.25">
      <c r="A316" s="3">
        <v>770313</v>
      </c>
      <c r="B316" s="1" t="s">
        <v>954</v>
      </c>
      <c r="C316" s="1" t="str">
        <f>VLOOKUP($A316,[1]Sheet_One!$B:$W,7,FALSE)</f>
        <v>PRESTON</v>
      </c>
      <c r="D316" s="10">
        <f>IFERROR(VLOOKUP(A316,[2]Sheet1!$A:$AA,27,FALSE),"")</f>
        <v>4</v>
      </c>
      <c r="E316" s="1"/>
      <c r="F316" s="3" t="str">
        <f>VLOOKUP($A316,[1]Sheet_One!$B:$W,6,FALSE)</f>
        <v>1 ROUTE 164</v>
      </c>
      <c r="G316" s="3" t="str">
        <f>VLOOKUP($A316,[1]Sheet_One!$B:$W,7,FALSE)</f>
        <v>PRESTON</v>
      </c>
      <c r="H316" s="3" t="str">
        <f>VLOOKUP($A316,[1]Sheet_One!$B:$W,8,FALSE)</f>
        <v>CT</v>
      </c>
      <c r="I316" s="3" t="str">
        <f>VLOOKUP($A316,[1]Sheet_One!$B:$W,9,FALSE)</f>
        <v>06365</v>
      </c>
      <c r="J316" s="47">
        <f>IFERROR(VLOOKUP(A316,'[3]KPI Trend by Chain - 171 or 173'!$A:$E,5,FALSE),VLOOKUP(A316,'[4]KPI Trend by Chain - 171 '!$A:$E,5,FALSE))</f>
        <v>32.8333333333333</v>
      </c>
      <c r="K316" s="4" t="str">
        <f>IFERROR(VLOOKUP(A316,'Location Substitution table'!B:D,3,FALSE),"")</f>
        <v/>
      </c>
      <c r="L316" s="9" t="str">
        <f>IFERROR(VLOOKUP($A316,[1]Sheet_One!$B:$W,5,FALSE),"")</f>
        <v>T</v>
      </c>
      <c r="M316" s="9">
        <f>IFERROR(MATCH(L316,{"U","M","T","W","R","F","S"},0),"")</f>
        <v>3</v>
      </c>
      <c r="N316" s="26">
        <f>IFERROR(IF(COUNTIF('Holiday Dates'!$A:$A,DATE($M$1,N$1,1+7*$D316)-WEEKDAY(DATE($M$1,N$1,8-$M316)))&gt;=1,IF($D316&gt;=3,DATE($M$1,N$1,1+7*($D316-1)-WEEKDAY(DATE($M$1,N$1,8-$M316))),DATE($M$1,N$1,1+7*($D316+1)-WEEKDAY(DATE($M$1,N$1,8-$M316)))),DATE($M$1,N$1,1+7*$D316)-WEEKDAY(DATE($M$1,N$1,8-$M316))),"")</f>
        <v>45160</v>
      </c>
      <c r="O316" s="26">
        <f>IFERROR(IF(COUNTIF('Holiday Dates'!$A:$A,DATE($M$1,O$1,1+7*$D316)-WEEKDAY(DATE($M$1,O$1,8-$M316)))&gt;=1,IF($D316&gt;=3,DATE($M$1,O$1,1+7*($D316-1)-WEEKDAY(DATE($M$1,O$1,8-$M316))),DATE($M$1,O$1,1+7*($D316+1)-WEEKDAY(DATE($M$1,O$1,8-$M316)))),DATE($M$1,O$1,1+7*$D316)-WEEKDAY(DATE($M$1,O$1,8-$M316))),"")</f>
        <v>45195</v>
      </c>
      <c r="P316" s="26">
        <f>IFERROR(IF(COUNTIF('Holiday Dates'!$A:$A,DATE($M$1,P$1,1+7*$D316)-WEEKDAY(DATE($M$1,P$1,8-$M316)))&gt;=1,IF($D316&gt;=3,DATE($M$1,P$1,1+7*($D316-1)-WEEKDAY(DATE($M$1,P$1,8-$M316))),DATE($M$1,P$1,1+7*($D316+1)-WEEKDAY(DATE($M$1,P$1,8-$M316)))),DATE($M$1,P$1,1+7*$D316)-WEEKDAY(DATE($M$1,P$1,8-$M316))),"")</f>
        <v>45223</v>
      </c>
      <c r="Q316" s="26">
        <f>IFERROR(IF(COUNTIF('Holiday Dates'!$A:$A,DATE($M$1,Q$1,1+7*$D316)-WEEKDAY(DATE($M$1,Q$1,8-$M316)))&gt;=1,IF($D316&gt;=3,DATE($M$1,Q$1,1+7*($D316-1)-WEEKDAY(DATE($M$1,Q$1,8-$M316))),DATE($M$1,Q$1,1+7*($D316+1)-WEEKDAY(DATE($M$1,Q$1,8-$M316)))),DATE($M$1,Q$1,1+7*$D316)-WEEKDAY(DATE($M$1,Q$1,8-$M316))),"")</f>
        <v>45258</v>
      </c>
      <c r="R316" s="26">
        <f>IFERROR(IF(COUNTIF('Holiday Dates'!$A:$A,DATE($M$1,R$1,1+7*$D316)-WEEKDAY(DATE($M$1,R$1,8-$M316)))&gt;=1,IF($D316&gt;=3,DATE($M$1,R$1,1+7*($D316-1)-WEEKDAY(DATE($M$1,R$1,8-$M316))),DATE($M$1,R$1,1+7*($D316+1)-WEEKDAY(DATE($M$1,R$1,8-$M316)))),DATE($M$1,R$1,1+7*$D316)-WEEKDAY(DATE($M$1,R$1,8-$M316))),"")</f>
        <v>45279</v>
      </c>
      <c r="S316" s="28"/>
      <c r="T316" s="30">
        <f>IFERROR(IF(COUNTIF('Holiday Dates'!$A:$A,DATE($S$1,T$1,1+7*$D316)-WEEKDAY(DATE($S$1,T$1,8-$M316)))&gt;=1,IF($D316&gt;=3,DATE($S$1,T$1,1+7*($D316-1)-WEEKDAY(DATE($S$1,T$1,8-$M316))),DATE($S$1,T$1,1+7*($D316+1)-WEEKDAY(DATE($S$1,T$1,8-$M316)))),DATE($S$1,T$1,1+7*$D316)-WEEKDAY(DATE($S$1,T$1,8-$M316))),"")</f>
        <v>45314</v>
      </c>
      <c r="U316" s="30">
        <f>IFERROR(IF(COUNTIF('Holiday Dates'!$A:$A,DATE($S$1,U$1,1+7*$D316)-WEEKDAY(DATE($S$1,U$1,8-$M316)))&gt;=1,IF($D316&gt;=3,DATE($S$1,U$1,1+7*($D316-1)-WEEKDAY(DATE($S$1,U$1,8-$M316))),DATE($S$1,U$1,1+7*($D316+1)-WEEKDAY(DATE($S$1,U$1,8-$M316)))),DATE($S$1,U$1,1+7*$D316)-WEEKDAY(DATE($S$1,U$1,8-$M316))),"")</f>
        <v>45349</v>
      </c>
      <c r="V316" s="30">
        <f>IFERROR(IF(COUNTIF('Holiday Dates'!$A:$A,DATE($S$1,V$1,1+7*$D316)-WEEKDAY(DATE($S$1,V$1,8-$M316)))&gt;=1,IF($D316&gt;=3,DATE($S$1,V$1,1+7*($D316-1)-WEEKDAY(DATE($S$1,V$1,8-$M316))),DATE($S$1,V$1,1+7*($D316+1)-WEEKDAY(DATE($S$1,V$1,8-$M316)))),DATE($S$1,V$1,1+7*$D316)-WEEKDAY(DATE($S$1,V$1,8-$M316))),"")</f>
        <v>45377</v>
      </c>
      <c r="W316" s="30">
        <f>IFERROR(IF(COUNTIF('Holiday Dates'!$A:$A,DATE($S$1,W$1,1+7*$D316)-WEEKDAY(DATE($S$1,W$1,8-$M316)))&gt;=1,IF($D316&gt;=3,DATE($S$1,W$1,1+7*($D316-1)-WEEKDAY(DATE($S$1,W$1,8-$M316))),DATE($S$1,W$1,1+7*($D316+1)-WEEKDAY(DATE($S$1,W$1,8-$M316)))),DATE($S$1,W$1,1+7*$D316)-WEEKDAY(DATE($S$1,W$1,8-$M316))),"")</f>
        <v>45405</v>
      </c>
      <c r="X316" s="30">
        <f>IFERROR(IF(COUNTIF('Holiday Dates'!$A:$A,DATE($S$1,X$1,1+7*$D316)-WEEKDAY(DATE($S$1,X$1,8-$M316)))&gt;=1,IF($D316&gt;=3,DATE($S$1,X$1,1+7*($D316-1)-WEEKDAY(DATE($S$1,X$1,8-$M316))),DATE($S$1,X$1,1+7*($D316+1)-WEEKDAY(DATE($S$1,X$1,8-$M316)))),DATE($S$1,X$1,1+7*$D316)-WEEKDAY(DATE($S$1,X$1,8-$M316))),"")</f>
        <v>45440</v>
      </c>
      <c r="Y316" s="30">
        <f>IFERROR(IF(COUNTIF('Holiday Dates'!$A:$A,DATE($S$1,Y$1,1+7*$D316)-WEEKDAY(DATE($S$1,Y$1,8-$M316)))&gt;=1,IF($D316&gt;=3,DATE($S$1,Y$1,1+7*($D316-1)-WEEKDAY(DATE($S$1,Y$1,8-$M316))),DATE($S$1,Y$1,1+7*($D316+1)-WEEKDAY(DATE($S$1,Y$1,8-$M316)))),DATE($S$1,Y$1,1+7*$D316)-WEEKDAY(DATE($S$1,Y$1,8-$M316))),"")</f>
        <v>45468</v>
      </c>
      <c r="Z316" s="30">
        <f>IFERROR(IF(COUNTIF('Holiday Dates'!$A:$A,DATE($S$1,Z$1,1+7*$D316)-WEEKDAY(DATE($S$1,Z$1,8-$M316)))&gt;=1,IF($D316&gt;=3,DATE($S$1,Z$1,1+7*($D316-1)-WEEKDAY(DATE($S$1,Z$1,8-$M316))),DATE($S$1,Z$1,1+7*($D316+1)-WEEKDAY(DATE($S$1,Z$1,8-$M316)))),DATE($S$1,Z$1,1+7*$D316)-WEEKDAY(DATE($S$1,Z$1,8-$M316))),"")</f>
        <v>45496</v>
      </c>
    </row>
    <row r="317" spans="1:26" ht="15" customHeight="1" x14ac:dyDescent="0.25">
      <c r="A317" s="3">
        <v>770314</v>
      </c>
      <c r="B317" s="1" t="s">
        <v>803</v>
      </c>
      <c r="C317" s="1" t="str">
        <f>VLOOKUP($A317,[1]Sheet_One!$B:$W,7,FALSE)</f>
        <v>PRESTON</v>
      </c>
      <c r="D317" s="10">
        <f>IFERROR(VLOOKUP(A317,[2]Sheet1!$A:$AA,27,FALSE),"")</f>
        <v>3</v>
      </c>
      <c r="E317" s="1"/>
      <c r="F317" s="3" t="str">
        <f>VLOOKUP($A317,[1]Sheet_One!$B:$W,6,FALSE)</f>
        <v>325 SHETUCKET TPKE</v>
      </c>
      <c r="G317" s="3" t="str">
        <f>VLOOKUP($A317,[1]Sheet_One!$B:$W,7,FALSE)</f>
        <v>PRESTON</v>
      </c>
      <c r="H317" s="3" t="str">
        <f>VLOOKUP($A317,[1]Sheet_One!$B:$W,8,FALSE)</f>
        <v>CT</v>
      </c>
      <c r="I317" s="3" t="str">
        <f>VLOOKUP($A317,[1]Sheet_One!$B:$W,9,FALSE)</f>
        <v>06365</v>
      </c>
      <c r="J317" s="47">
        <f>IFERROR(VLOOKUP(A317,'[3]KPI Trend by Chain - 171 or 173'!$A:$E,5,FALSE),VLOOKUP(A317,'[4]KPI Trend by Chain - 171 '!$A:$E,5,FALSE))</f>
        <v>33.200000000000003</v>
      </c>
      <c r="K317" s="4" t="str">
        <f>IFERROR(VLOOKUP(A317,'Location Substitution table'!B:D,3,FALSE),"")</f>
        <v/>
      </c>
      <c r="L317" s="9" t="str">
        <f>IFERROR(VLOOKUP($A317,[1]Sheet_One!$B:$W,5,FALSE),"")</f>
        <v>T</v>
      </c>
      <c r="M317" s="9">
        <f>IFERROR(MATCH(L317,{"U","M","T","W","R","F","S"},0),"")</f>
        <v>3</v>
      </c>
      <c r="N317" s="26">
        <f>IFERROR(IF(COUNTIF('Holiday Dates'!$A:$A,DATE($M$1,N$1,1+7*$D317)-WEEKDAY(DATE($M$1,N$1,8-$M317)))&gt;=1,IF($D317&gt;=3,DATE($M$1,N$1,1+7*($D317-1)-WEEKDAY(DATE($M$1,N$1,8-$M317))),DATE($M$1,N$1,1+7*($D317+1)-WEEKDAY(DATE($M$1,N$1,8-$M317)))),DATE($M$1,N$1,1+7*$D317)-WEEKDAY(DATE($M$1,N$1,8-$M317))),"")</f>
        <v>45153</v>
      </c>
      <c r="O317" s="26">
        <f>IFERROR(IF(COUNTIF('Holiday Dates'!$A:$A,DATE($M$1,O$1,1+7*$D317)-WEEKDAY(DATE($M$1,O$1,8-$M317)))&gt;=1,IF($D317&gt;=3,DATE($M$1,O$1,1+7*($D317-1)-WEEKDAY(DATE($M$1,O$1,8-$M317))),DATE($M$1,O$1,1+7*($D317+1)-WEEKDAY(DATE($M$1,O$1,8-$M317)))),DATE($M$1,O$1,1+7*$D317)-WEEKDAY(DATE($M$1,O$1,8-$M317))),"")</f>
        <v>45188</v>
      </c>
      <c r="P317" s="26">
        <f>IFERROR(IF(COUNTIF('Holiday Dates'!$A:$A,DATE($M$1,P$1,1+7*$D317)-WEEKDAY(DATE($M$1,P$1,8-$M317)))&gt;=1,IF($D317&gt;=3,DATE($M$1,P$1,1+7*($D317-1)-WEEKDAY(DATE($M$1,P$1,8-$M317))),DATE($M$1,P$1,1+7*($D317+1)-WEEKDAY(DATE($M$1,P$1,8-$M317)))),DATE($M$1,P$1,1+7*$D317)-WEEKDAY(DATE($M$1,P$1,8-$M317))),"")</f>
        <v>45216</v>
      </c>
      <c r="Q317" s="26">
        <f>IFERROR(IF(COUNTIF('Holiday Dates'!$A:$A,DATE($M$1,Q$1,1+7*$D317)-WEEKDAY(DATE($M$1,Q$1,8-$M317)))&gt;=1,IF($D317&gt;=3,DATE($M$1,Q$1,1+7*($D317-1)-WEEKDAY(DATE($M$1,Q$1,8-$M317))),DATE($M$1,Q$1,1+7*($D317+1)-WEEKDAY(DATE($M$1,Q$1,8-$M317)))),DATE($M$1,Q$1,1+7*$D317)-WEEKDAY(DATE($M$1,Q$1,8-$M317))),"")</f>
        <v>45251</v>
      </c>
      <c r="R317" s="26">
        <f>IFERROR(IF(COUNTIF('Holiday Dates'!$A:$A,DATE($M$1,R$1,1+7*$D317)-WEEKDAY(DATE($M$1,R$1,8-$M317)))&gt;=1,IF($D317&gt;=3,DATE($M$1,R$1,1+7*($D317-1)-WEEKDAY(DATE($M$1,R$1,8-$M317))),DATE($M$1,R$1,1+7*($D317+1)-WEEKDAY(DATE($M$1,R$1,8-$M317)))),DATE($M$1,R$1,1+7*$D317)-WEEKDAY(DATE($M$1,R$1,8-$M317))),"")</f>
        <v>45279</v>
      </c>
      <c r="S317" s="28"/>
      <c r="T317" s="30">
        <f>IFERROR(IF(COUNTIF('Holiday Dates'!$A:$A,DATE($S$1,T$1,1+7*$D317)-WEEKDAY(DATE($S$1,T$1,8-$M317)))&gt;=1,IF($D317&gt;=3,DATE($S$1,T$1,1+7*($D317-1)-WEEKDAY(DATE($S$1,T$1,8-$M317))),DATE($S$1,T$1,1+7*($D317+1)-WEEKDAY(DATE($S$1,T$1,8-$M317)))),DATE($S$1,T$1,1+7*$D317)-WEEKDAY(DATE($S$1,T$1,8-$M317))),"")</f>
        <v>45307</v>
      </c>
      <c r="U317" s="30">
        <f>IFERROR(IF(COUNTIF('Holiday Dates'!$A:$A,DATE($S$1,U$1,1+7*$D317)-WEEKDAY(DATE($S$1,U$1,8-$M317)))&gt;=1,IF($D317&gt;=3,DATE($S$1,U$1,1+7*($D317-1)-WEEKDAY(DATE($S$1,U$1,8-$M317))),DATE($S$1,U$1,1+7*($D317+1)-WEEKDAY(DATE($S$1,U$1,8-$M317)))),DATE($S$1,U$1,1+7*$D317)-WEEKDAY(DATE($S$1,U$1,8-$M317))),"")</f>
        <v>45335</v>
      </c>
      <c r="V317" s="30">
        <f>IFERROR(IF(COUNTIF('Holiday Dates'!$A:$A,DATE($S$1,V$1,1+7*$D317)-WEEKDAY(DATE($S$1,V$1,8-$M317)))&gt;=1,IF($D317&gt;=3,DATE($S$1,V$1,1+7*($D317-1)-WEEKDAY(DATE($S$1,V$1,8-$M317))),DATE($S$1,V$1,1+7*($D317+1)-WEEKDAY(DATE($S$1,V$1,8-$M317)))),DATE($S$1,V$1,1+7*$D317)-WEEKDAY(DATE($S$1,V$1,8-$M317))),"")</f>
        <v>45370</v>
      </c>
      <c r="W317" s="30">
        <f>IFERROR(IF(COUNTIF('Holiday Dates'!$A:$A,DATE($S$1,W$1,1+7*$D317)-WEEKDAY(DATE($S$1,W$1,8-$M317)))&gt;=1,IF($D317&gt;=3,DATE($S$1,W$1,1+7*($D317-1)-WEEKDAY(DATE($S$1,W$1,8-$M317))),DATE($S$1,W$1,1+7*($D317+1)-WEEKDAY(DATE($S$1,W$1,8-$M317)))),DATE($S$1,W$1,1+7*$D317)-WEEKDAY(DATE($S$1,W$1,8-$M317))),"")</f>
        <v>45398</v>
      </c>
      <c r="X317" s="30">
        <f>IFERROR(IF(COUNTIF('Holiday Dates'!$A:$A,DATE($S$1,X$1,1+7*$D317)-WEEKDAY(DATE($S$1,X$1,8-$M317)))&gt;=1,IF($D317&gt;=3,DATE($S$1,X$1,1+7*($D317-1)-WEEKDAY(DATE($S$1,X$1,8-$M317))),DATE($S$1,X$1,1+7*($D317+1)-WEEKDAY(DATE($S$1,X$1,8-$M317)))),DATE($S$1,X$1,1+7*$D317)-WEEKDAY(DATE($S$1,X$1,8-$M317))),"")</f>
        <v>45433</v>
      </c>
      <c r="Y317" s="30">
        <f>IFERROR(IF(COUNTIF('Holiday Dates'!$A:$A,DATE($S$1,Y$1,1+7*$D317)-WEEKDAY(DATE($S$1,Y$1,8-$M317)))&gt;=1,IF($D317&gt;=3,DATE($S$1,Y$1,1+7*($D317-1)-WEEKDAY(DATE($S$1,Y$1,8-$M317))),DATE($S$1,Y$1,1+7*($D317+1)-WEEKDAY(DATE($S$1,Y$1,8-$M317)))),DATE($S$1,Y$1,1+7*$D317)-WEEKDAY(DATE($S$1,Y$1,8-$M317))),"")</f>
        <v>45461</v>
      </c>
      <c r="Z317" s="30">
        <f>IFERROR(IF(COUNTIF('Holiday Dates'!$A:$A,DATE($S$1,Z$1,1+7*$D317)-WEEKDAY(DATE($S$1,Z$1,8-$M317)))&gt;=1,IF($D317&gt;=3,DATE($S$1,Z$1,1+7*($D317-1)-WEEKDAY(DATE($S$1,Z$1,8-$M317))),DATE($S$1,Z$1,1+7*($D317+1)-WEEKDAY(DATE($S$1,Z$1,8-$M317)))),DATE($S$1,Z$1,1+7*$D317)-WEEKDAY(DATE($S$1,Z$1,8-$M317))),"")</f>
        <v>45489</v>
      </c>
    </row>
    <row r="318" spans="1:26" ht="15" customHeight="1" x14ac:dyDescent="0.25">
      <c r="A318" s="3">
        <v>770315</v>
      </c>
      <c r="B318" s="3" t="str">
        <f>VLOOKUP($A318,[1]Sheet_One!$B:$W,2,FALSE)</f>
        <v>LONG RIVER MID USDA</v>
      </c>
      <c r="C318" s="1" t="str">
        <f>VLOOKUP($A318,[1]Sheet_One!$B:$W,7,FALSE)</f>
        <v>PROSPECT</v>
      </c>
      <c r="D318" s="10">
        <f>IFERROR(VLOOKUP(A318,[2]Sheet1!$A:$AA,27,FALSE),"")</f>
        <v>4</v>
      </c>
      <c r="F318" s="3" t="str">
        <f>VLOOKUP($A318,[1]Sheet_One!$B:$W,6,FALSE)</f>
        <v>38 COLUMBIA AVE</v>
      </c>
      <c r="G318" s="3" t="str">
        <f>VLOOKUP($A318,[1]Sheet_One!$B:$W,7,FALSE)</f>
        <v>PROSPECT</v>
      </c>
      <c r="H318" s="3" t="str">
        <f>VLOOKUP($A318,[1]Sheet_One!$B:$W,8,FALSE)</f>
        <v>CT</v>
      </c>
      <c r="I318" s="3" t="str">
        <f>VLOOKUP($A318,[1]Sheet_One!$B:$W,9,FALSE)</f>
        <v>06712</v>
      </c>
      <c r="K318" s="4" t="str">
        <f>IFERROR(VLOOKUP(A318,'Location Substitution table'!B:D,3,FALSE),"")</f>
        <v/>
      </c>
      <c r="L318" s="9" t="str">
        <f>IFERROR(VLOOKUP($A318,[1]Sheet_One!$B:$W,5,FALSE),"")</f>
        <v>M</v>
      </c>
      <c r="M318" s="9">
        <f>IFERROR(MATCH(L318,{"U","M","T","W","R","F","S"},0),"")</f>
        <v>2</v>
      </c>
      <c r="N318" s="26">
        <f>IFERROR(IF(COUNTIF('Holiday Dates'!$A:$A,DATE($M$1,N$1,1+7*$D318)-WEEKDAY(DATE($M$1,N$1,8-$M318)))&gt;=1,IF($D318&gt;=3,DATE($M$1,N$1,1+7*($D318-1)-WEEKDAY(DATE($M$1,N$1,8-$M318))),DATE($M$1,N$1,1+7*($D318+1)-WEEKDAY(DATE($M$1,N$1,8-$M318)))),DATE($M$1,N$1,1+7*$D318)-WEEKDAY(DATE($M$1,N$1,8-$M318))),"")</f>
        <v>45166</v>
      </c>
      <c r="O318" s="26">
        <f>IFERROR(IF(COUNTIF('Holiday Dates'!$A:$A,DATE($M$1,O$1,1+7*$D318)-WEEKDAY(DATE($M$1,O$1,8-$M318)))&gt;=1,IF($D318&gt;=3,DATE($M$1,O$1,1+7*($D318-1)-WEEKDAY(DATE($M$1,O$1,8-$M318))),DATE($M$1,O$1,1+7*($D318+1)-WEEKDAY(DATE($M$1,O$1,8-$M318)))),DATE($M$1,O$1,1+7*$D318)-WEEKDAY(DATE($M$1,O$1,8-$M318))),"")</f>
        <v>45187</v>
      </c>
      <c r="P318" s="26">
        <f>IFERROR(IF(COUNTIF('Holiday Dates'!$A:$A,DATE($M$1,P$1,1+7*$D318)-WEEKDAY(DATE($M$1,P$1,8-$M318)))&gt;=1,IF($D318&gt;=3,DATE($M$1,P$1,1+7*($D318-1)-WEEKDAY(DATE($M$1,P$1,8-$M318))),DATE($M$1,P$1,1+7*($D318+1)-WEEKDAY(DATE($M$1,P$1,8-$M318)))),DATE($M$1,P$1,1+7*$D318)-WEEKDAY(DATE($M$1,P$1,8-$M318))),"")</f>
        <v>45222</v>
      </c>
      <c r="Q318" s="26">
        <f>IFERROR(IF(COUNTIF('Holiday Dates'!$A:$A,DATE($M$1,Q$1,1+7*$D318)-WEEKDAY(DATE($M$1,Q$1,8-$M318)))&gt;=1,IF($D318&gt;=3,DATE($M$1,Q$1,1+7*($D318-1)-WEEKDAY(DATE($M$1,Q$1,8-$M318))),DATE($M$1,Q$1,1+7*($D318+1)-WEEKDAY(DATE($M$1,Q$1,8-$M318)))),DATE($M$1,Q$1,1+7*$D318)-WEEKDAY(DATE($M$1,Q$1,8-$M318))),"")</f>
        <v>45257</v>
      </c>
      <c r="R318" s="26">
        <f>IFERROR(IF(COUNTIF('Holiday Dates'!$A:$A,DATE($M$1,R$1,1+7*$D318)-WEEKDAY(DATE($M$1,R$1,8-$M318)))&gt;=1,IF($D318&gt;=3,DATE($M$1,R$1,1+7*($D318-1)-WEEKDAY(DATE($M$1,R$1,8-$M318))),DATE($M$1,R$1,1+7*($D318+1)-WEEKDAY(DATE($M$1,R$1,8-$M318)))),DATE($M$1,R$1,1+7*$D318)-WEEKDAY(DATE($M$1,R$1,8-$M318))),"")</f>
        <v>45278</v>
      </c>
      <c r="S318" s="28"/>
      <c r="T318" s="30">
        <f>IFERROR(IF(COUNTIF('Holiday Dates'!$A:$A,DATE($S$1,T$1,1+7*$D318)-WEEKDAY(DATE($S$1,T$1,8-$M318)))&gt;=1,IF($D318&gt;=3,DATE($S$1,T$1,1+7*($D318-1)-WEEKDAY(DATE($S$1,T$1,8-$M318))),DATE($S$1,T$1,1+7*($D318+1)-WEEKDAY(DATE($S$1,T$1,8-$M318)))),DATE($S$1,T$1,1+7*$D318)-WEEKDAY(DATE($S$1,T$1,8-$M318))),"")</f>
        <v>45313</v>
      </c>
      <c r="U318" s="30">
        <f>IFERROR(IF(COUNTIF('Holiday Dates'!$A:$A,DATE($S$1,U$1,1+7*$D318)-WEEKDAY(DATE($S$1,U$1,8-$M318)))&gt;=1,IF($D318&gt;=3,DATE($S$1,U$1,1+7*($D318-1)-WEEKDAY(DATE($S$1,U$1,8-$M318))),DATE($S$1,U$1,1+7*($D318+1)-WEEKDAY(DATE($S$1,U$1,8-$M318)))),DATE($S$1,U$1,1+7*$D318)-WEEKDAY(DATE($S$1,U$1,8-$M318))),"")</f>
        <v>45348</v>
      </c>
      <c r="V318" s="30">
        <f>IFERROR(IF(COUNTIF('Holiday Dates'!$A:$A,DATE($S$1,V$1,1+7*$D318)-WEEKDAY(DATE($S$1,V$1,8-$M318)))&gt;=1,IF($D318&gt;=3,DATE($S$1,V$1,1+7*($D318-1)-WEEKDAY(DATE($S$1,V$1,8-$M318))),DATE($S$1,V$1,1+7*($D318+1)-WEEKDAY(DATE($S$1,V$1,8-$M318)))),DATE($S$1,V$1,1+7*$D318)-WEEKDAY(DATE($S$1,V$1,8-$M318))),"")</f>
        <v>45376</v>
      </c>
      <c r="W318" s="30">
        <f>IFERROR(IF(COUNTIF('Holiday Dates'!$A:$A,DATE($S$1,W$1,1+7*$D318)-WEEKDAY(DATE($S$1,W$1,8-$M318)))&gt;=1,IF($D318&gt;=3,DATE($S$1,W$1,1+7*($D318-1)-WEEKDAY(DATE($S$1,W$1,8-$M318))),DATE($S$1,W$1,1+7*($D318+1)-WEEKDAY(DATE($S$1,W$1,8-$M318)))),DATE($S$1,W$1,1+7*$D318)-WEEKDAY(DATE($S$1,W$1,8-$M318))),"")</f>
        <v>45404</v>
      </c>
      <c r="X318" s="30">
        <f>IFERROR(IF(COUNTIF('Holiday Dates'!$A:$A,DATE($S$1,X$1,1+7*$D318)-WEEKDAY(DATE($S$1,X$1,8-$M318)))&gt;=1,IF($D318&gt;=3,DATE($S$1,X$1,1+7*($D318-1)-WEEKDAY(DATE($S$1,X$1,8-$M318))),DATE($S$1,X$1,1+7*($D318+1)-WEEKDAY(DATE($S$1,X$1,8-$M318)))),DATE($S$1,X$1,1+7*$D318)-WEEKDAY(DATE($S$1,X$1,8-$M318))),"")</f>
        <v>45432</v>
      </c>
      <c r="Y318" s="30">
        <f>IFERROR(IF(COUNTIF('Holiday Dates'!$A:$A,DATE($S$1,Y$1,1+7*$D318)-WEEKDAY(DATE($S$1,Y$1,8-$M318)))&gt;=1,IF($D318&gt;=3,DATE($S$1,Y$1,1+7*($D318-1)-WEEKDAY(DATE($S$1,Y$1,8-$M318))),DATE($S$1,Y$1,1+7*($D318+1)-WEEKDAY(DATE($S$1,Y$1,8-$M318)))),DATE($S$1,Y$1,1+7*$D318)-WEEKDAY(DATE($S$1,Y$1,8-$M318))),"")</f>
        <v>45467</v>
      </c>
      <c r="Z318" s="30">
        <f>IFERROR(IF(COUNTIF('Holiday Dates'!$A:$A,DATE($S$1,Z$1,1+7*$D318)-WEEKDAY(DATE($S$1,Z$1,8-$M318)))&gt;=1,IF($D318&gt;=3,DATE($S$1,Z$1,1+7*($D318-1)-WEEKDAY(DATE($S$1,Z$1,8-$M318))),DATE($S$1,Z$1,1+7*($D318+1)-WEEKDAY(DATE($S$1,Z$1,8-$M318)))),DATE($S$1,Z$1,1+7*$D318)-WEEKDAY(DATE($S$1,Z$1,8-$M318))),"")</f>
        <v>45495</v>
      </c>
    </row>
    <row r="319" spans="1:26" ht="15" customHeight="1" x14ac:dyDescent="0.25">
      <c r="A319" s="3">
        <v>770316</v>
      </c>
      <c r="B319" s="1" t="s">
        <v>804</v>
      </c>
      <c r="C319" s="1" t="str">
        <f>VLOOKUP($A319,[1]Sheet_One!$B:$W,7,FALSE)</f>
        <v>PROSPECT</v>
      </c>
      <c r="D319" s="10">
        <f>IFERROR(VLOOKUP(A319,[2]Sheet1!$A:$AA,27,FALSE),"")</f>
        <v>3</v>
      </c>
      <c r="E319" s="1"/>
      <c r="F319" s="3" t="str">
        <f>VLOOKUP($A319,[1]Sheet_One!$B:$W,6,FALSE)</f>
        <v>75 NEW HAVEN RD</v>
      </c>
      <c r="G319" s="3" t="str">
        <f>VLOOKUP($A319,[1]Sheet_One!$B:$W,7,FALSE)</f>
        <v>PROSPECT</v>
      </c>
      <c r="H319" s="3" t="str">
        <f>VLOOKUP($A319,[1]Sheet_One!$B:$W,8,FALSE)</f>
        <v>CT</v>
      </c>
      <c r="I319" s="3" t="str">
        <f>VLOOKUP($A319,[1]Sheet_One!$B:$W,9,FALSE)</f>
        <v>06712</v>
      </c>
      <c r="J319" s="47">
        <f>IFERROR(VLOOKUP(A319,'[3]KPI Trend by Chain - 171 or 173'!$A:$E,5,FALSE),VLOOKUP(A319,'[4]KPI Trend by Chain - 171 '!$A:$E,5,FALSE))</f>
        <v>48.545454545454497</v>
      </c>
      <c r="K319" s="4" t="str">
        <f>IFERROR(VLOOKUP(A319,'Location Substitution table'!B:D,3,FALSE),"")</f>
        <v/>
      </c>
      <c r="L319" s="9" t="str">
        <f>IFERROR(VLOOKUP($A319,[1]Sheet_One!$B:$W,5,FALSE),"")</f>
        <v>M</v>
      </c>
      <c r="M319" s="9">
        <f>IFERROR(MATCH(L319,{"U","M","T","W","R","F","S"},0),"")</f>
        <v>2</v>
      </c>
      <c r="N319" s="26">
        <f>IFERROR(IF(COUNTIF('Holiday Dates'!$A:$A,DATE($M$1,N$1,1+7*$D319)-WEEKDAY(DATE($M$1,N$1,8-$M319)))&gt;=1,IF($D319&gt;=3,DATE($M$1,N$1,1+7*($D319-1)-WEEKDAY(DATE($M$1,N$1,8-$M319))),DATE($M$1,N$1,1+7*($D319+1)-WEEKDAY(DATE($M$1,N$1,8-$M319)))),DATE($M$1,N$1,1+7*$D319)-WEEKDAY(DATE($M$1,N$1,8-$M319))),"")</f>
        <v>45159</v>
      </c>
      <c r="O319" s="26">
        <f>IFERROR(IF(COUNTIF('Holiday Dates'!$A:$A,DATE($M$1,O$1,1+7*$D319)-WEEKDAY(DATE($M$1,O$1,8-$M319)))&gt;=1,IF($D319&gt;=3,DATE($M$1,O$1,1+7*($D319-1)-WEEKDAY(DATE($M$1,O$1,8-$M319))),DATE($M$1,O$1,1+7*($D319+1)-WEEKDAY(DATE($M$1,O$1,8-$M319)))),DATE($M$1,O$1,1+7*$D319)-WEEKDAY(DATE($M$1,O$1,8-$M319))),"")</f>
        <v>45187</v>
      </c>
      <c r="P319" s="26">
        <f>IFERROR(IF(COUNTIF('Holiday Dates'!$A:$A,DATE($M$1,P$1,1+7*$D319)-WEEKDAY(DATE($M$1,P$1,8-$M319)))&gt;=1,IF($D319&gt;=3,DATE($M$1,P$1,1+7*($D319-1)-WEEKDAY(DATE($M$1,P$1,8-$M319))),DATE($M$1,P$1,1+7*($D319+1)-WEEKDAY(DATE($M$1,P$1,8-$M319)))),DATE($M$1,P$1,1+7*$D319)-WEEKDAY(DATE($M$1,P$1,8-$M319))),"")</f>
        <v>45215</v>
      </c>
      <c r="Q319" s="26">
        <f>IFERROR(IF(COUNTIF('Holiday Dates'!$A:$A,DATE($M$1,Q$1,1+7*$D319)-WEEKDAY(DATE($M$1,Q$1,8-$M319)))&gt;=1,IF($D319&gt;=3,DATE($M$1,Q$1,1+7*($D319-1)-WEEKDAY(DATE($M$1,Q$1,8-$M319))),DATE($M$1,Q$1,1+7*($D319+1)-WEEKDAY(DATE($M$1,Q$1,8-$M319)))),DATE($M$1,Q$1,1+7*$D319)-WEEKDAY(DATE($M$1,Q$1,8-$M319))),"")</f>
        <v>45250</v>
      </c>
      <c r="R319" s="26">
        <f>IFERROR(IF(COUNTIF('Holiday Dates'!$A:$A,DATE($M$1,R$1,1+7*$D319)-WEEKDAY(DATE($M$1,R$1,8-$M319)))&gt;=1,IF($D319&gt;=3,DATE($M$1,R$1,1+7*($D319-1)-WEEKDAY(DATE($M$1,R$1,8-$M319))),DATE($M$1,R$1,1+7*($D319+1)-WEEKDAY(DATE($M$1,R$1,8-$M319)))),DATE($M$1,R$1,1+7*$D319)-WEEKDAY(DATE($M$1,R$1,8-$M319))),"")</f>
        <v>45278</v>
      </c>
      <c r="S319" s="28"/>
      <c r="T319" s="30">
        <f>IFERROR(IF(COUNTIF('Holiday Dates'!$A:$A,DATE($S$1,T$1,1+7*$D319)-WEEKDAY(DATE($S$1,T$1,8-$M319)))&gt;=1,IF($D319&gt;=3,DATE($S$1,T$1,1+7*($D319-1)-WEEKDAY(DATE($S$1,T$1,8-$M319))),DATE($S$1,T$1,1+7*($D319+1)-WEEKDAY(DATE($S$1,T$1,8-$M319)))),DATE($S$1,T$1,1+7*$D319)-WEEKDAY(DATE($S$1,T$1,8-$M319))),"")</f>
        <v>45299</v>
      </c>
      <c r="U319" s="30">
        <f>IFERROR(IF(COUNTIF('Holiday Dates'!$A:$A,DATE($S$1,U$1,1+7*$D319)-WEEKDAY(DATE($S$1,U$1,8-$M319)))&gt;=1,IF($D319&gt;=3,DATE($S$1,U$1,1+7*($D319-1)-WEEKDAY(DATE($S$1,U$1,8-$M319))),DATE($S$1,U$1,1+7*($D319+1)-WEEKDAY(DATE($S$1,U$1,8-$M319)))),DATE($S$1,U$1,1+7*$D319)-WEEKDAY(DATE($S$1,U$1,8-$M319))),"")</f>
        <v>45334</v>
      </c>
      <c r="V319" s="30">
        <f>IFERROR(IF(COUNTIF('Holiday Dates'!$A:$A,DATE($S$1,V$1,1+7*$D319)-WEEKDAY(DATE($S$1,V$1,8-$M319)))&gt;=1,IF($D319&gt;=3,DATE($S$1,V$1,1+7*($D319-1)-WEEKDAY(DATE($S$1,V$1,8-$M319))),DATE($S$1,V$1,1+7*($D319+1)-WEEKDAY(DATE($S$1,V$1,8-$M319)))),DATE($S$1,V$1,1+7*$D319)-WEEKDAY(DATE($S$1,V$1,8-$M319))),"")</f>
        <v>45369</v>
      </c>
      <c r="W319" s="30">
        <f>IFERROR(IF(COUNTIF('Holiday Dates'!$A:$A,DATE($S$1,W$1,1+7*$D319)-WEEKDAY(DATE($S$1,W$1,8-$M319)))&gt;=1,IF($D319&gt;=3,DATE($S$1,W$1,1+7*($D319-1)-WEEKDAY(DATE($S$1,W$1,8-$M319))),DATE($S$1,W$1,1+7*($D319+1)-WEEKDAY(DATE($S$1,W$1,8-$M319)))),DATE($S$1,W$1,1+7*$D319)-WEEKDAY(DATE($S$1,W$1,8-$M319))),"")</f>
        <v>45397</v>
      </c>
      <c r="X319" s="30">
        <f>IFERROR(IF(COUNTIF('Holiday Dates'!$A:$A,DATE($S$1,X$1,1+7*$D319)-WEEKDAY(DATE($S$1,X$1,8-$M319)))&gt;=1,IF($D319&gt;=3,DATE($S$1,X$1,1+7*($D319-1)-WEEKDAY(DATE($S$1,X$1,8-$M319))),DATE($S$1,X$1,1+7*($D319+1)-WEEKDAY(DATE($S$1,X$1,8-$M319)))),DATE($S$1,X$1,1+7*$D319)-WEEKDAY(DATE($S$1,X$1,8-$M319))),"")</f>
        <v>45432</v>
      </c>
      <c r="Y319" s="30">
        <f>IFERROR(IF(COUNTIF('Holiday Dates'!$A:$A,DATE($S$1,Y$1,1+7*$D319)-WEEKDAY(DATE($S$1,Y$1,8-$M319)))&gt;=1,IF($D319&gt;=3,DATE($S$1,Y$1,1+7*($D319-1)-WEEKDAY(DATE($S$1,Y$1,8-$M319))),DATE($S$1,Y$1,1+7*($D319+1)-WEEKDAY(DATE($S$1,Y$1,8-$M319)))),DATE($S$1,Y$1,1+7*$D319)-WEEKDAY(DATE($S$1,Y$1,8-$M319))),"")</f>
        <v>45460</v>
      </c>
      <c r="Z319" s="30">
        <f>IFERROR(IF(COUNTIF('Holiday Dates'!$A:$A,DATE($S$1,Z$1,1+7*$D319)-WEEKDAY(DATE($S$1,Z$1,8-$M319)))&gt;=1,IF($D319&gt;=3,DATE($S$1,Z$1,1+7*($D319-1)-WEEKDAY(DATE($S$1,Z$1,8-$M319))),DATE($S$1,Z$1,1+7*($D319+1)-WEEKDAY(DATE($S$1,Z$1,8-$M319)))),DATE($S$1,Z$1,1+7*$D319)-WEEKDAY(DATE($S$1,Z$1,8-$M319))),"")</f>
        <v>45488</v>
      </c>
    </row>
    <row r="320" spans="1:26" ht="15" customHeight="1" x14ac:dyDescent="0.25">
      <c r="A320" s="3">
        <v>770317</v>
      </c>
      <c r="B320" s="1" t="s">
        <v>805</v>
      </c>
      <c r="C320" s="1" t="str">
        <f>VLOOKUP($A320,[1]Sheet_One!$B:$W,7,FALSE)</f>
        <v>PUTNAM</v>
      </c>
      <c r="D320" s="10">
        <v>3</v>
      </c>
      <c r="F320" s="3" t="str">
        <f>VLOOKUP($A320,[1]Sheet_One!$B:$W,6,FALSE)</f>
        <v>33 WICKER ST</v>
      </c>
      <c r="G320" s="3" t="str">
        <f>VLOOKUP($A320,[1]Sheet_One!$B:$W,7,FALSE)</f>
        <v>PUTNAM</v>
      </c>
      <c r="H320" s="3" t="str">
        <f>VLOOKUP($A320,[1]Sheet_One!$B:$W,8,FALSE)</f>
        <v>CT</v>
      </c>
      <c r="I320" s="3" t="str">
        <f>VLOOKUP($A320,[1]Sheet_One!$B:$W,9,FALSE)</f>
        <v>06260</v>
      </c>
      <c r="J320" s="47">
        <f>IFERROR(VLOOKUP(A320,'[3]KPI Trend by Chain - 171 or 173'!$A:$E,5,FALSE),VLOOKUP(A320,'[4]KPI Trend by Chain - 171 '!$A:$E,5,FALSE))</f>
        <v>46</v>
      </c>
      <c r="K320" s="4" t="str">
        <f>IFERROR(VLOOKUP(A320,'Location Substitution table'!B:D,3,FALSE),"")</f>
        <v/>
      </c>
      <c r="L320" s="9" t="str">
        <f>IFERROR(VLOOKUP($A320,[1]Sheet_One!$B:$W,5,FALSE),"")</f>
        <v>R</v>
      </c>
      <c r="M320" s="9">
        <f>IFERROR(MATCH(L320,{"U","M","T","W","R","F","S"},0),"")</f>
        <v>5</v>
      </c>
      <c r="N320" s="26">
        <f>IFERROR(IF(COUNTIF('Holiday Dates'!$A:$A,DATE($M$1,N$1,1+7*$D320)-WEEKDAY(DATE($M$1,N$1,8-$M320)))&gt;=1,IF($D320&gt;=3,DATE($M$1,N$1,1+7*($D320-1)-WEEKDAY(DATE($M$1,N$1,8-$M320))),DATE($M$1,N$1,1+7*($D320+1)-WEEKDAY(DATE($M$1,N$1,8-$M320)))),DATE($M$1,N$1,1+7*$D320)-WEEKDAY(DATE($M$1,N$1,8-$M320))),"")</f>
        <v>45155</v>
      </c>
      <c r="O320" s="26">
        <f>IFERROR(IF(COUNTIF('Holiday Dates'!$A:$A,DATE($M$1,O$1,1+7*$D320)-WEEKDAY(DATE($M$1,O$1,8-$M320)))&gt;=1,IF($D320&gt;=3,DATE($M$1,O$1,1+7*($D320-1)-WEEKDAY(DATE($M$1,O$1,8-$M320))),DATE($M$1,O$1,1+7*($D320+1)-WEEKDAY(DATE($M$1,O$1,8-$M320)))),DATE($M$1,O$1,1+7*$D320)-WEEKDAY(DATE($M$1,O$1,8-$M320))),"")</f>
        <v>45190</v>
      </c>
      <c r="P320" s="26">
        <f>IFERROR(IF(COUNTIF('Holiday Dates'!$A:$A,DATE($M$1,P$1,1+7*$D320)-WEEKDAY(DATE($M$1,P$1,8-$M320)))&gt;=1,IF($D320&gt;=3,DATE($M$1,P$1,1+7*($D320-1)-WEEKDAY(DATE($M$1,P$1,8-$M320))),DATE($M$1,P$1,1+7*($D320+1)-WEEKDAY(DATE($M$1,P$1,8-$M320)))),DATE($M$1,P$1,1+7*$D320)-WEEKDAY(DATE($M$1,P$1,8-$M320))),"")</f>
        <v>45218</v>
      </c>
      <c r="Q320" s="26">
        <f>IFERROR(IF(COUNTIF('Holiday Dates'!$A:$A,DATE($M$1,Q$1,1+7*$D320)-WEEKDAY(DATE($M$1,Q$1,8-$M320)))&gt;=1,IF($D320&gt;=3,DATE($M$1,Q$1,1+7*($D320-1)-WEEKDAY(DATE($M$1,Q$1,8-$M320))),DATE($M$1,Q$1,1+7*($D320+1)-WEEKDAY(DATE($M$1,Q$1,8-$M320)))),DATE($M$1,Q$1,1+7*$D320)-WEEKDAY(DATE($M$1,Q$1,8-$M320))),"")</f>
        <v>45246</v>
      </c>
      <c r="R320" s="26">
        <f>IFERROR(IF(COUNTIF('Holiday Dates'!$A:$A,DATE($M$1,R$1,1+7*$D320)-WEEKDAY(DATE($M$1,R$1,8-$M320)))&gt;=1,IF($D320&gt;=3,DATE($M$1,R$1,1+7*($D320-1)-WEEKDAY(DATE($M$1,R$1,8-$M320))),DATE($M$1,R$1,1+7*($D320+1)-WEEKDAY(DATE($M$1,R$1,8-$M320)))),DATE($M$1,R$1,1+7*$D320)-WEEKDAY(DATE($M$1,R$1,8-$M320))),"")</f>
        <v>45281</v>
      </c>
      <c r="S320" s="28"/>
      <c r="T320" s="30">
        <f>IFERROR(IF(COUNTIF('Holiday Dates'!$A:$A,DATE($S$1,T$1,1+7*$D320)-WEEKDAY(DATE($S$1,T$1,8-$M320)))&gt;=1,IF($D320&gt;=3,DATE($S$1,T$1,1+7*($D320-1)-WEEKDAY(DATE($S$1,T$1,8-$M320))),DATE($S$1,T$1,1+7*($D320+1)-WEEKDAY(DATE($S$1,T$1,8-$M320)))),DATE($S$1,T$1,1+7*$D320)-WEEKDAY(DATE($S$1,T$1,8-$M320))),"")</f>
        <v>45309</v>
      </c>
      <c r="U320" s="30">
        <f>IFERROR(IF(COUNTIF('Holiday Dates'!$A:$A,DATE($S$1,U$1,1+7*$D320)-WEEKDAY(DATE($S$1,U$1,8-$M320)))&gt;=1,IF($D320&gt;=3,DATE($S$1,U$1,1+7*($D320-1)-WEEKDAY(DATE($S$1,U$1,8-$M320))),DATE($S$1,U$1,1+7*($D320+1)-WEEKDAY(DATE($S$1,U$1,8-$M320)))),DATE($S$1,U$1,1+7*$D320)-WEEKDAY(DATE($S$1,U$1,8-$M320))),"")</f>
        <v>45337</v>
      </c>
      <c r="V320" s="30">
        <f>IFERROR(IF(COUNTIF('Holiday Dates'!$A:$A,DATE($S$1,V$1,1+7*$D320)-WEEKDAY(DATE($S$1,V$1,8-$M320)))&gt;=1,IF($D320&gt;=3,DATE($S$1,V$1,1+7*($D320-1)-WEEKDAY(DATE($S$1,V$1,8-$M320))),DATE($S$1,V$1,1+7*($D320+1)-WEEKDAY(DATE($S$1,V$1,8-$M320)))),DATE($S$1,V$1,1+7*$D320)-WEEKDAY(DATE($S$1,V$1,8-$M320))),"")</f>
        <v>45372</v>
      </c>
      <c r="W320" s="30">
        <f>IFERROR(IF(COUNTIF('Holiday Dates'!$A:$A,DATE($S$1,W$1,1+7*$D320)-WEEKDAY(DATE($S$1,W$1,8-$M320)))&gt;=1,IF($D320&gt;=3,DATE($S$1,W$1,1+7*($D320-1)-WEEKDAY(DATE($S$1,W$1,8-$M320))),DATE($S$1,W$1,1+7*($D320+1)-WEEKDAY(DATE($S$1,W$1,8-$M320)))),DATE($S$1,W$1,1+7*$D320)-WEEKDAY(DATE($S$1,W$1,8-$M320))),"")</f>
        <v>45400</v>
      </c>
      <c r="X320" s="30">
        <f>IFERROR(IF(COUNTIF('Holiday Dates'!$A:$A,DATE($S$1,X$1,1+7*$D320)-WEEKDAY(DATE($S$1,X$1,8-$M320)))&gt;=1,IF($D320&gt;=3,DATE($S$1,X$1,1+7*($D320-1)-WEEKDAY(DATE($S$1,X$1,8-$M320))),DATE($S$1,X$1,1+7*($D320+1)-WEEKDAY(DATE($S$1,X$1,8-$M320)))),DATE($S$1,X$1,1+7*$D320)-WEEKDAY(DATE($S$1,X$1,8-$M320))),"")</f>
        <v>45428</v>
      </c>
      <c r="Y320" s="30">
        <f>IFERROR(IF(COUNTIF('Holiday Dates'!$A:$A,DATE($S$1,Y$1,1+7*$D320)-WEEKDAY(DATE($S$1,Y$1,8-$M320)))&gt;=1,IF($D320&gt;=3,DATE($S$1,Y$1,1+7*($D320-1)-WEEKDAY(DATE($S$1,Y$1,8-$M320))),DATE($S$1,Y$1,1+7*($D320+1)-WEEKDAY(DATE($S$1,Y$1,8-$M320)))),DATE($S$1,Y$1,1+7*$D320)-WEEKDAY(DATE($S$1,Y$1,8-$M320))),"")</f>
        <v>45463</v>
      </c>
      <c r="Z320" s="30">
        <f>IFERROR(IF(COUNTIF('Holiday Dates'!$A:$A,DATE($S$1,Z$1,1+7*$D320)-WEEKDAY(DATE($S$1,Z$1,8-$M320)))&gt;=1,IF($D320&gt;=3,DATE($S$1,Z$1,1+7*($D320-1)-WEEKDAY(DATE($S$1,Z$1,8-$M320))),DATE($S$1,Z$1,1+7*($D320+1)-WEEKDAY(DATE($S$1,Z$1,8-$M320)))),DATE($S$1,Z$1,1+7*$D320)-WEEKDAY(DATE($S$1,Z$1,8-$M320))),"")</f>
        <v>45491</v>
      </c>
    </row>
    <row r="321" spans="1:26" ht="15" customHeight="1" x14ac:dyDescent="0.25">
      <c r="A321" s="3">
        <v>770318</v>
      </c>
      <c r="B321" s="1" t="s">
        <v>806</v>
      </c>
      <c r="C321" s="1" t="str">
        <f>VLOOKUP($A321,[1]Sheet_One!$B:$W,7,FALSE)</f>
        <v>QUAKER HILL</v>
      </c>
      <c r="D321" s="10">
        <f>IFERROR(VLOOKUP(A321,[2]Sheet1!$A:$AA,27,FALSE),"")</f>
        <v>4</v>
      </c>
      <c r="E321" s="1"/>
      <c r="F321" s="3" t="str">
        <f>VLOOKUP($A321,[1]Sheet_One!$B:$W,6,FALSE)</f>
        <v>285 Bloomingdale Rd</v>
      </c>
      <c r="G321" s="3" t="str">
        <f>VLOOKUP($A321,[1]Sheet_One!$B:$W,7,FALSE)</f>
        <v>QUAKER HILL</v>
      </c>
      <c r="H321" s="3" t="str">
        <f>VLOOKUP($A321,[1]Sheet_One!$B:$W,8,FALSE)</f>
        <v>CT</v>
      </c>
      <c r="I321" s="3" t="str">
        <f>VLOOKUP($A321,[1]Sheet_One!$B:$W,9,FALSE)</f>
        <v>06375</v>
      </c>
      <c r="J321" s="47">
        <f>IFERROR(VLOOKUP(A321,'[3]KPI Trend by Chain - 171 or 173'!$A:$E,5,FALSE),VLOOKUP(A321,'[4]KPI Trend by Chain - 171 '!$A:$E,5,FALSE))</f>
        <v>21.285714285714299</v>
      </c>
      <c r="K321" s="4">
        <f>IFERROR(VLOOKUP(A321,'Location Substitution table'!B:D,3,FALSE),"")</f>
        <v>261212</v>
      </c>
      <c r="L321" s="9" t="str">
        <f>IFERROR(VLOOKUP($A321,[1]Sheet_One!$B:$W,5,FALSE),"")</f>
        <v>W</v>
      </c>
      <c r="M321" s="9">
        <f>IFERROR(MATCH(L321,{"U","M","T","W","R","F","S"},0),"")</f>
        <v>4</v>
      </c>
      <c r="N321" s="26">
        <f>IFERROR(IF(COUNTIF('Holiday Dates'!$A:$A,DATE($M$1,N$1,1+7*$D321)-WEEKDAY(DATE($M$1,N$1,8-$M321)))&gt;=1,IF($D321&gt;=3,DATE($M$1,N$1,1+7*($D321-1)-WEEKDAY(DATE($M$1,N$1,8-$M321))),DATE($M$1,N$1,1+7*($D321+1)-WEEKDAY(DATE($M$1,N$1,8-$M321)))),DATE($M$1,N$1,1+7*$D321)-WEEKDAY(DATE($M$1,N$1,8-$M321))),"")</f>
        <v>45161</v>
      </c>
      <c r="O321" s="26">
        <f>IFERROR(IF(COUNTIF('Holiday Dates'!$A:$A,DATE($M$1,O$1,1+7*$D321)-WEEKDAY(DATE($M$1,O$1,8-$M321)))&gt;=1,IF($D321&gt;=3,DATE($M$1,O$1,1+7*($D321-1)-WEEKDAY(DATE($M$1,O$1,8-$M321))),DATE($M$1,O$1,1+7*($D321+1)-WEEKDAY(DATE($M$1,O$1,8-$M321)))),DATE($M$1,O$1,1+7*$D321)-WEEKDAY(DATE($M$1,O$1,8-$M321))),"")</f>
        <v>45196</v>
      </c>
      <c r="P321" s="26">
        <f>IFERROR(IF(COUNTIF('Holiday Dates'!$A:$A,DATE($M$1,P$1,1+7*$D321)-WEEKDAY(DATE($M$1,P$1,8-$M321)))&gt;=1,IF($D321&gt;=3,DATE($M$1,P$1,1+7*($D321-1)-WEEKDAY(DATE($M$1,P$1,8-$M321))),DATE($M$1,P$1,1+7*($D321+1)-WEEKDAY(DATE($M$1,P$1,8-$M321)))),DATE($M$1,P$1,1+7*$D321)-WEEKDAY(DATE($M$1,P$1,8-$M321))),"")</f>
        <v>45224</v>
      </c>
      <c r="Q321" s="26">
        <f>IFERROR(IF(COUNTIF('Holiday Dates'!$A:$A,DATE($M$1,Q$1,1+7*$D321)-WEEKDAY(DATE($M$1,Q$1,8-$M321)))&gt;=1,IF($D321&gt;=3,DATE($M$1,Q$1,1+7*($D321-1)-WEEKDAY(DATE($M$1,Q$1,8-$M321))),DATE($M$1,Q$1,1+7*($D321+1)-WEEKDAY(DATE($M$1,Q$1,8-$M321)))),DATE($M$1,Q$1,1+7*$D321)-WEEKDAY(DATE($M$1,Q$1,8-$M321))),"")</f>
        <v>45245</v>
      </c>
      <c r="R321" s="26">
        <f>IFERROR(IF(COUNTIF('Holiday Dates'!$A:$A,DATE($M$1,R$1,1+7*$D321)-WEEKDAY(DATE($M$1,R$1,8-$M321)))&gt;=1,IF($D321&gt;=3,DATE($M$1,R$1,1+7*($D321-1)-WEEKDAY(DATE($M$1,R$1,8-$M321))),DATE($M$1,R$1,1+7*($D321+1)-WEEKDAY(DATE($M$1,R$1,8-$M321)))),DATE($M$1,R$1,1+7*$D321)-WEEKDAY(DATE($M$1,R$1,8-$M321))),"")</f>
        <v>45280</v>
      </c>
      <c r="S321" s="28"/>
      <c r="T321" s="30">
        <f>IFERROR(IF(COUNTIF('Holiday Dates'!$A:$A,DATE($S$1,T$1,1+7*$D321)-WEEKDAY(DATE($S$1,T$1,8-$M321)))&gt;=1,IF($D321&gt;=3,DATE($S$1,T$1,1+7*($D321-1)-WEEKDAY(DATE($S$1,T$1,8-$M321))),DATE($S$1,T$1,1+7*($D321+1)-WEEKDAY(DATE($S$1,T$1,8-$M321)))),DATE($S$1,T$1,1+7*$D321)-WEEKDAY(DATE($S$1,T$1,8-$M321))),"")</f>
        <v>45315</v>
      </c>
      <c r="U321" s="30">
        <f>IFERROR(IF(COUNTIF('Holiday Dates'!$A:$A,DATE($S$1,U$1,1+7*$D321)-WEEKDAY(DATE($S$1,U$1,8-$M321)))&gt;=1,IF($D321&gt;=3,DATE($S$1,U$1,1+7*($D321-1)-WEEKDAY(DATE($S$1,U$1,8-$M321))),DATE($S$1,U$1,1+7*($D321+1)-WEEKDAY(DATE($S$1,U$1,8-$M321)))),DATE($S$1,U$1,1+7*$D321)-WEEKDAY(DATE($S$1,U$1,8-$M321))),"")</f>
        <v>45350</v>
      </c>
      <c r="V321" s="30">
        <f>IFERROR(IF(COUNTIF('Holiday Dates'!$A:$A,DATE($S$1,V$1,1+7*$D321)-WEEKDAY(DATE($S$1,V$1,8-$M321)))&gt;=1,IF($D321&gt;=3,DATE($S$1,V$1,1+7*($D321-1)-WEEKDAY(DATE($S$1,V$1,8-$M321))),DATE($S$1,V$1,1+7*($D321+1)-WEEKDAY(DATE($S$1,V$1,8-$M321)))),DATE($S$1,V$1,1+7*$D321)-WEEKDAY(DATE($S$1,V$1,8-$M321))),"")</f>
        <v>45378</v>
      </c>
      <c r="W321" s="30">
        <f>IFERROR(IF(COUNTIF('Holiday Dates'!$A:$A,DATE($S$1,W$1,1+7*$D321)-WEEKDAY(DATE($S$1,W$1,8-$M321)))&gt;=1,IF($D321&gt;=3,DATE($S$1,W$1,1+7*($D321-1)-WEEKDAY(DATE($S$1,W$1,8-$M321))),DATE($S$1,W$1,1+7*($D321+1)-WEEKDAY(DATE($S$1,W$1,8-$M321)))),DATE($S$1,W$1,1+7*$D321)-WEEKDAY(DATE($S$1,W$1,8-$M321))),"")</f>
        <v>45406</v>
      </c>
      <c r="X321" s="30">
        <f>IFERROR(IF(COUNTIF('Holiday Dates'!$A:$A,DATE($S$1,X$1,1+7*$D321)-WEEKDAY(DATE($S$1,X$1,8-$M321)))&gt;=1,IF($D321&gt;=3,DATE($S$1,X$1,1+7*($D321-1)-WEEKDAY(DATE($S$1,X$1,8-$M321))),DATE($S$1,X$1,1+7*($D321+1)-WEEKDAY(DATE($S$1,X$1,8-$M321)))),DATE($S$1,X$1,1+7*$D321)-WEEKDAY(DATE($S$1,X$1,8-$M321))),"")</f>
        <v>45434</v>
      </c>
      <c r="Y321" s="30">
        <f>IFERROR(IF(COUNTIF('Holiday Dates'!$A:$A,DATE($S$1,Y$1,1+7*$D321)-WEEKDAY(DATE($S$1,Y$1,8-$M321)))&gt;=1,IF($D321&gt;=3,DATE($S$1,Y$1,1+7*($D321-1)-WEEKDAY(DATE($S$1,Y$1,8-$M321))),DATE($S$1,Y$1,1+7*($D321+1)-WEEKDAY(DATE($S$1,Y$1,8-$M321)))),DATE($S$1,Y$1,1+7*$D321)-WEEKDAY(DATE($S$1,Y$1,8-$M321))),"")</f>
        <v>45469</v>
      </c>
      <c r="Z321" s="30">
        <f>IFERROR(IF(COUNTIF('Holiday Dates'!$A:$A,DATE($S$1,Z$1,1+7*$D321)-WEEKDAY(DATE($S$1,Z$1,8-$M321)))&gt;=1,IF($D321&gt;=3,DATE($S$1,Z$1,1+7*($D321-1)-WEEKDAY(DATE($S$1,Z$1,8-$M321))),DATE($S$1,Z$1,1+7*($D321+1)-WEEKDAY(DATE($S$1,Z$1,8-$M321)))),DATE($S$1,Z$1,1+7*$D321)-WEEKDAY(DATE($S$1,Z$1,8-$M321))),"")</f>
        <v>45497</v>
      </c>
    </row>
    <row r="322" spans="1:26" ht="15" customHeight="1" x14ac:dyDescent="0.25">
      <c r="A322" s="3">
        <v>770319</v>
      </c>
      <c r="B322" s="1" t="s">
        <v>1176</v>
      </c>
      <c r="C322" s="1" t="str">
        <f>VLOOKUP($A322,[1]Sheet_One!$B:$W,7,FALSE)</f>
        <v>RIDGEFIELD</v>
      </c>
      <c r="D322" s="10">
        <f>IFERROR(VLOOKUP(A322,[2]Sheet1!$A:$AA,27,FALSE),"")</f>
        <v>2</v>
      </c>
      <c r="F322" s="3" t="str">
        <f>VLOOKUP($A322,[1]Sheet_One!$B:$W,6,FALSE)</f>
        <v>115 BARLOW MOUNTAIN RD</v>
      </c>
      <c r="G322" s="3" t="str">
        <f>VLOOKUP($A322,[1]Sheet_One!$B:$W,7,FALSE)</f>
        <v>RIDGEFIELD</v>
      </c>
      <c r="H322" s="3" t="str">
        <f>VLOOKUP($A322,[1]Sheet_One!$B:$W,8,FALSE)</f>
        <v>CT</v>
      </c>
      <c r="I322" s="3" t="str">
        <f>VLOOKUP($A322,[1]Sheet_One!$B:$W,9,FALSE)</f>
        <v>06877</v>
      </c>
      <c r="J322" s="47">
        <f>IFERROR(VLOOKUP(A322,'[3]KPI Trend by Chain - 171 or 173'!$A:$E,5,FALSE),VLOOKUP(A322,'[4]KPI Trend by Chain - 171 '!$A:$E,5,FALSE))</f>
        <v>15.5714285714286</v>
      </c>
      <c r="K322" s="4" t="str">
        <f>IFERROR(VLOOKUP(A322,'Location Substitution table'!B:D,3,FALSE),"")</f>
        <v/>
      </c>
      <c r="L322" s="9" t="str">
        <f>IFERROR(VLOOKUP($A322,[1]Sheet_One!$B:$W,5,FALSE),"")</f>
        <v>T</v>
      </c>
      <c r="M322" s="9">
        <f>IFERROR(MATCH(L322,{"U","M","T","W","R","F","S"},0),"")</f>
        <v>3</v>
      </c>
      <c r="N322" s="26">
        <f>IFERROR(IF(COUNTIF('Holiday Dates'!$A:$A,DATE($M$1,N$1,1+7*$D322)-WEEKDAY(DATE($M$1,N$1,8-$M322)))&gt;=1,IF($D322&gt;=3,DATE($M$1,N$1,1+7*($D322-1)-WEEKDAY(DATE($M$1,N$1,8-$M322))),DATE($M$1,N$1,1+7*($D322+1)-WEEKDAY(DATE($M$1,N$1,8-$M322)))),DATE($M$1,N$1,1+7*$D322)-WEEKDAY(DATE($M$1,N$1,8-$M322))),"")</f>
        <v>45146</v>
      </c>
      <c r="O322" s="26">
        <f>IFERROR(IF(COUNTIF('Holiday Dates'!$A:$A,DATE($M$1,O$1,1+7*$D322)-WEEKDAY(DATE($M$1,O$1,8-$M322)))&gt;=1,IF($D322&gt;=3,DATE($M$1,O$1,1+7*($D322-1)-WEEKDAY(DATE($M$1,O$1,8-$M322))),DATE($M$1,O$1,1+7*($D322+1)-WEEKDAY(DATE($M$1,O$1,8-$M322)))),DATE($M$1,O$1,1+7*$D322)-WEEKDAY(DATE($M$1,O$1,8-$M322))),"")</f>
        <v>45181</v>
      </c>
      <c r="P322" s="26">
        <f>IFERROR(IF(COUNTIF('Holiday Dates'!$A:$A,DATE($M$1,P$1,1+7*$D322)-WEEKDAY(DATE($M$1,P$1,8-$M322)))&gt;=1,IF($D322&gt;=3,DATE($M$1,P$1,1+7*($D322-1)-WEEKDAY(DATE($M$1,P$1,8-$M322))),DATE($M$1,P$1,1+7*($D322+1)-WEEKDAY(DATE($M$1,P$1,8-$M322)))),DATE($M$1,P$1,1+7*$D322)-WEEKDAY(DATE($M$1,P$1,8-$M322))),"")</f>
        <v>45209</v>
      </c>
      <c r="Q322" s="26">
        <f>IFERROR(IF(COUNTIF('Holiday Dates'!$A:$A,DATE($M$1,Q$1,1+7*$D322)-WEEKDAY(DATE($M$1,Q$1,8-$M322)))&gt;=1,IF($D322&gt;=3,DATE($M$1,Q$1,1+7*($D322-1)-WEEKDAY(DATE($M$1,Q$1,8-$M322))),DATE($M$1,Q$1,1+7*($D322+1)-WEEKDAY(DATE($M$1,Q$1,8-$M322)))),DATE($M$1,Q$1,1+7*$D322)-WEEKDAY(DATE($M$1,Q$1,8-$M322))),"")</f>
        <v>45244</v>
      </c>
      <c r="R322" s="26">
        <f>IFERROR(IF(COUNTIF('Holiday Dates'!$A:$A,DATE($M$1,R$1,1+7*$D322)-WEEKDAY(DATE($M$1,R$1,8-$M322)))&gt;=1,IF($D322&gt;=3,DATE($M$1,R$1,1+7*($D322-1)-WEEKDAY(DATE($M$1,R$1,8-$M322))),DATE($M$1,R$1,1+7*($D322+1)-WEEKDAY(DATE($M$1,R$1,8-$M322)))),DATE($M$1,R$1,1+7*$D322)-WEEKDAY(DATE($M$1,R$1,8-$M322))),"")</f>
        <v>45272</v>
      </c>
      <c r="S322" s="28"/>
      <c r="T322" s="30">
        <f>IFERROR(IF(COUNTIF('Holiday Dates'!$A:$A,DATE($S$1,T$1,1+7*$D322)-WEEKDAY(DATE($S$1,T$1,8-$M322)))&gt;=1,IF($D322&gt;=3,DATE($S$1,T$1,1+7*($D322-1)-WEEKDAY(DATE($S$1,T$1,8-$M322))),DATE($S$1,T$1,1+7*($D322+1)-WEEKDAY(DATE($S$1,T$1,8-$M322)))),DATE($S$1,T$1,1+7*$D322)-WEEKDAY(DATE($S$1,T$1,8-$M322))),"")</f>
        <v>45300</v>
      </c>
      <c r="U322" s="30">
        <f>IFERROR(IF(COUNTIF('Holiday Dates'!$A:$A,DATE($S$1,U$1,1+7*$D322)-WEEKDAY(DATE($S$1,U$1,8-$M322)))&gt;=1,IF($D322&gt;=3,DATE($S$1,U$1,1+7*($D322-1)-WEEKDAY(DATE($S$1,U$1,8-$M322))),DATE($S$1,U$1,1+7*($D322+1)-WEEKDAY(DATE($S$1,U$1,8-$M322)))),DATE($S$1,U$1,1+7*$D322)-WEEKDAY(DATE($S$1,U$1,8-$M322))),"")</f>
        <v>45335</v>
      </c>
      <c r="V322" s="30">
        <f>IFERROR(IF(COUNTIF('Holiday Dates'!$A:$A,DATE($S$1,V$1,1+7*$D322)-WEEKDAY(DATE($S$1,V$1,8-$M322)))&gt;=1,IF($D322&gt;=3,DATE($S$1,V$1,1+7*($D322-1)-WEEKDAY(DATE($S$1,V$1,8-$M322))),DATE($S$1,V$1,1+7*($D322+1)-WEEKDAY(DATE($S$1,V$1,8-$M322)))),DATE($S$1,V$1,1+7*$D322)-WEEKDAY(DATE($S$1,V$1,8-$M322))),"")</f>
        <v>45363</v>
      </c>
      <c r="W322" s="30">
        <f>IFERROR(IF(COUNTIF('Holiday Dates'!$A:$A,DATE($S$1,W$1,1+7*$D322)-WEEKDAY(DATE($S$1,W$1,8-$M322)))&gt;=1,IF($D322&gt;=3,DATE($S$1,W$1,1+7*($D322-1)-WEEKDAY(DATE($S$1,W$1,8-$M322))),DATE($S$1,W$1,1+7*($D322+1)-WEEKDAY(DATE($S$1,W$1,8-$M322)))),DATE($S$1,W$1,1+7*$D322)-WEEKDAY(DATE($S$1,W$1,8-$M322))),"")</f>
        <v>45398</v>
      </c>
      <c r="X322" s="30">
        <f>IFERROR(IF(COUNTIF('Holiday Dates'!$A:$A,DATE($S$1,X$1,1+7*$D322)-WEEKDAY(DATE($S$1,X$1,8-$M322)))&gt;=1,IF($D322&gt;=3,DATE($S$1,X$1,1+7*($D322-1)-WEEKDAY(DATE($S$1,X$1,8-$M322))),DATE($S$1,X$1,1+7*($D322+1)-WEEKDAY(DATE($S$1,X$1,8-$M322)))),DATE($S$1,X$1,1+7*$D322)-WEEKDAY(DATE($S$1,X$1,8-$M322))),"")</f>
        <v>45426</v>
      </c>
      <c r="Y322" s="30">
        <f>IFERROR(IF(COUNTIF('Holiday Dates'!$A:$A,DATE($S$1,Y$1,1+7*$D322)-WEEKDAY(DATE($S$1,Y$1,8-$M322)))&gt;=1,IF($D322&gt;=3,DATE($S$1,Y$1,1+7*($D322-1)-WEEKDAY(DATE($S$1,Y$1,8-$M322))),DATE($S$1,Y$1,1+7*($D322+1)-WEEKDAY(DATE($S$1,Y$1,8-$M322)))),DATE($S$1,Y$1,1+7*$D322)-WEEKDAY(DATE($S$1,Y$1,8-$M322))),"")</f>
        <v>45454</v>
      </c>
      <c r="Z322" s="30">
        <f>IFERROR(IF(COUNTIF('Holiday Dates'!$A:$A,DATE($S$1,Z$1,1+7*$D322)-WEEKDAY(DATE($S$1,Z$1,8-$M322)))&gt;=1,IF($D322&gt;=3,DATE($S$1,Z$1,1+7*($D322-1)-WEEKDAY(DATE($S$1,Z$1,8-$M322))),DATE($S$1,Z$1,1+7*($D322+1)-WEEKDAY(DATE($S$1,Z$1,8-$M322)))),DATE($S$1,Z$1,1+7*$D322)-WEEKDAY(DATE($S$1,Z$1,8-$M322))),"")</f>
        <v>45482</v>
      </c>
    </row>
    <row r="323" spans="1:26" ht="15" customHeight="1" x14ac:dyDescent="0.25">
      <c r="A323" s="3">
        <v>770320</v>
      </c>
      <c r="B323" s="1" t="s">
        <v>1254</v>
      </c>
      <c r="C323" s="1" t="str">
        <f>VLOOKUP($A323,[1]Sheet_One!$B:$W,7,FALSE)</f>
        <v>RIDGEFIELD</v>
      </c>
      <c r="D323" s="10">
        <f>IFERROR(VLOOKUP(A323,[2]Sheet1!$A:$AA,27,FALSE),"")</f>
        <v>1</v>
      </c>
      <c r="E323" s="1"/>
      <c r="F323" s="3" t="str">
        <f>VLOOKUP($A323,[1]Sheet_One!$B:$W,6,FALSE)</f>
        <v>40 FLORIDA RD</v>
      </c>
      <c r="G323" s="3" t="str">
        <f>VLOOKUP($A323,[1]Sheet_One!$B:$W,7,FALSE)</f>
        <v>RIDGEFIELD</v>
      </c>
      <c r="H323" s="3" t="str">
        <f>VLOOKUP($A323,[1]Sheet_One!$B:$W,8,FALSE)</f>
        <v>CT</v>
      </c>
      <c r="I323" s="3" t="str">
        <f>VLOOKUP($A323,[1]Sheet_One!$B:$W,9,FALSE)</f>
        <v>06877</v>
      </c>
      <c r="J323" s="47">
        <f>IFERROR(VLOOKUP(A323,'[3]KPI Trend by Chain - 171 or 173'!$A:$E,5,FALSE),VLOOKUP(A323,'[4]KPI Trend by Chain - 171 '!$A:$E,5,FALSE))</f>
        <v>12.4285714285714</v>
      </c>
      <c r="K323" s="4" t="str">
        <f>IFERROR(VLOOKUP(A323,'Location Substitution table'!B:D,3,FALSE),"")</f>
        <v/>
      </c>
      <c r="L323" s="9" t="str">
        <f>IFERROR(VLOOKUP($A323,[1]Sheet_One!$B:$W,5,FALSE),"")</f>
        <v>T</v>
      </c>
      <c r="M323" s="9">
        <f>IFERROR(MATCH(L323,{"U","M","T","W","R","F","S"},0),"")</f>
        <v>3</v>
      </c>
      <c r="N323" s="26">
        <f>IFERROR(IF(COUNTIF('Holiday Dates'!$A:$A,DATE($M$1,N$1,1+7*$D323)-WEEKDAY(DATE($M$1,N$1,8-$M323)))&gt;=1,IF($D323&gt;=3,DATE($M$1,N$1,1+7*($D323-1)-WEEKDAY(DATE($M$1,N$1,8-$M323))),DATE($M$1,N$1,1+7*($D323+1)-WEEKDAY(DATE($M$1,N$1,8-$M323)))),DATE($M$1,N$1,1+7*$D323)-WEEKDAY(DATE($M$1,N$1,8-$M323))),"")</f>
        <v>45139</v>
      </c>
      <c r="O323" s="26">
        <f>IFERROR(IF(COUNTIF('Holiday Dates'!$A:$A,DATE($M$1,O$1,1+7*$D323)-WEEKDAY(DATE($M$1,O$1,8-$M323)))&gt;=1,IF($D323&gt;=3,DATE($M$1,O$1,1+7*($D323-1)-WEEKDAY(DATE($M$1,O$1,8-$M323))),DATE($M$1,O$1,1+7*($D323+1)-WEEKDAY(DATE($M$1,O$1,8-$M323)))),DATE($M$1,O$1,1+7*$D323)-WEEKDAY(DATE($M$1,O$1,8-$M323))),"")</f>
        <v>45174</v>
      </c>
      <c r="P323" s="26">
        <f>IFERROR(IF(COUNTIF('Holiday Dates'!$A:$A,DATE($M$1,P$1,1+7*$D323)-WEEKDAY(DATE($M$1,P$1,8-$M323)))&gt;=1,IF($D323&gt;=3,DATE($M$1,P$1,1+7*($D323-1)-WEEKDAY(DATE($M$1,P$1,8-$M323))),DATE($M$1,P$1,1+7*($D323+1)-WEEKDAY(DATE($M$1,P$1,8-$M323)))),DATE($M$1,P$1,1+7*$D323)-WEEKDAY(DATE($M$1,P$1,8-$M323))),"")</f>
        <v>45202</v>
      </c>
      <c r="Q323" s="26">
        <f>IFERROR(IF(COUNTIF('Holiday Dates'!$A:$A,DATE($M$1,Q$1,1+7*$D323)-WEEKDAY(DATE($M$1,Q$1,8-$M323)))&gt;=1,IF($D323&gt;=3,DATE($M$1,Q$1,1+7*($D323-1)-WEEKDAY(DATE($M$1,Q$1,8-$M323))),DATE($M$1,Q$1,1+7*($D323+1)-WEEKDAY(DATE($M$1,Q$1,8-$M323)))),DATE($M$1,Q$1,1+7*$D323)-WEEKDAY(DATE($M$1,Q$1,8-$M323))),"")</f>
        <v>45244</v>
      </c>
      <c r="R323" s="26">
        <f>IFERROR(IF(COUNTIF('Holiday Dates'!$A:$A,DATE($M$1,R$1,1+7*$D323)-WEEKDAY(DATE($M$1,R$1,8-$M323)))&gt;=1,IF($D323&gt;=3,DATE($M$1,R$1,1+7*($D323-1)-WEEKDAY(DATE($M$1,R$1,8-$M323))),DATE($M$1,R$1,1+7*($D323+1)-WEEKDAY(DATE($M$1,R$1,8-$M323)))),DATE($M$1,R$1,1+7*$D323)-WEEKDAY(DATE($M$1,R$1,8-$M323))),"")</f>
        <v>45265</v>
      </c>
      <c r="S323" s="28"/>
      <c r="T323" s="30">
        <f>IFERROR(IF(COUNTIF('Holiday Dates'!$A:$A,DATE($S$1,T$1,1+7*$D323)-WEEKDAY(DATE($S$1,T$1,8-$M323)))&gt;=1,IF($D323&gt;=3,DATE($S$1,T$1,1+7*($D323-1)-WEEKDAY(DATE($S$1,T$1,8-$M323))),DATE($S$1,T$1,1+7*($D323+1)-WEEKDAY(DATE($S$1,T$1,8-$M323)))),DATE($S$1,T$1,1+7*$D323)-WEEKDAY(DATE($S$1,T$1,8-$M323))),"")</f>
        <v>45293</v>
      </c>
      <c r="U323" s="30">
        <f>IFERROR(IF(COUNTIF('Holiday Dates'!$A:$A,DATE($S$1,U$1,1+7*$D323)-WEEKDAY(DATE($S$1,U$1,8-$M323)))&gt;=1,IF($D323&gt;=3,DATE($S$1,U$1,1+7*($D323-1)-WEEKDAY(DATE($S$1,U$1,8-$M323))),DATE($S$1,U$1,1+7*($D323+1)-WEEKDAY(DATE($S$1,U$1,8-$M323)))),DATE($S$1,U$1,1+7*$D323)-WEEKDAY(DATE($S$1,U$1,8-$M323))),"")</f>
        <v>45328</v>
      </c>
      <c r="V323" s="30">
        <f>IFERROR(IF(COUNTIF('Holiday Dates'!$A:$A,DATE($S$1,V$1,1+7*$D323)-WEEKDAY(DATE($S$1,V$1,8-$M323)))&gt;=1,IF($D323&gt;=3,DATE($S$1,V$1,1+7*($D323-1)-WEEKDAY(DATE($S$1,V$1,8-$M323))),DATE($S$1,V$1,1+7*($D323+1)-WEEKDAY(DATE($S$1,V$1,8-$M323)))),DATE($S$1,V$1,1+7*$D323)-WEEKDAY(DATE($S$1,V$1,8-$M323))),"")</f>
        <v>45356</v>
      </c>
      <c r="W323" s="30">
        <f>IFERROR(IF(COUNTIF('Holiday Dates'!$A:$A,DATE($S$1,W$1,1+7*$D323)-WEEKDAY(DATE($S$1,W$1,8-$M323)))&gt;=1,IF($D323&gt;=3,DATE($S$1,W$1,1+7*($D323-1)-WEEKDAY(DATE($S$1,W$1,8-$M323))),DATE($S$1,W$1,1+7*($D323+1)-WEEKDAY(DATE($S$1,W$1,8-$M323)))),DATE($S$1,W$1,1+7*$D323)-WEEKDAY(DATE($S$1,W$1,8-$M323))),"")</f>
        <v>45384</v>
      </c>
      <c r="X323" s="30">
        <f>IFERROR(IF(COUNTIF('Holiday Dates'!$A:$A,DATE($S$1,X$1,1+7*$D323)-WEEKDAY(DATE($S$1,X$1,8-$M323)))&gt;=1,IF($D323&gt;=3,DATE($S$1,X$1,1+7*($D323-1)-WEEKDAY(DATE($S$1,X$1,8-$M323))),DATE($S$1,X$1,1+7*($D323+1)-WEEKDAY(DATE($S$1,X$1,8-$M323)))),DATE($S$1,X$1,1+7*$D323)-WEEKDAY(DATE($S$1,X$1,8-$M323))),"")</f>
        <v>45419</v>
      </c>
      <c r="Y323" s="30">
        <f>IFERROR(IF(COUNTIF('Holiday Dates'!$A:$A,DATE($S$1,Y$1,1+7*$D323)-WEEKDAY(DATE($S$1,Y$1,8-$M323)))&gt;=1,IF($D323&gt;=3,DATE($S$1,Y$1,1+7*($D323-1)-WEEKDAY(DATE($S$1,Y$1,8-$M323))),DATE($S$1,Y$1,1+7*($D323+1)-WEEKDAY(DATE($S$1,Y$1,8-$M323)))),DATE($S$1,Y$1,1+7*$D323)-WEEKDAY(DATE($S$1,Y$1,8-$M323))),"")</f>
        <v>45447</v>
      </c>
      <c r="Z323" s="30">
        <f>IFERROR(IF(COUNTIF('Holiday Dates'!$A:$A,DATE($S$1,Z$1,1+7*$D323)-WEEKDAY(DATE($S$1,Z$1,8-$M323)))&gt;=1,IF($D323&gt;=3,DATE($S$1,Z$1,1+7*($D323-1)-WEEKDAY(DATE($S$1,Z$1,8-$M323))),DATE($S$1,Z$1,1+7*($D323+1)-WEEKDAY(DATE($S$1,Z$1,8-$M323)))),DATE($S$1,Z$1,1+7*$D323)-WEEKDAY(DATE($S$1,Z$1,8-$M323))),"")</f>
        <v>45475</v>
      </c>
    </row>
    <row r="324" spans="1:26" ht="15" customHeight="1" x14ac:dyDescent="0.25">
      <c r="A324" s="3">
        <v>770321</v>
      </c>
      <c r="B324" s="1" t="s">
        <v>1707</v>
      </c>
      <c r="C324" s="1" t="str">
        <f>VLOOKUP($A324,[1]Sheet_One!$B:$W,7,FALSE)</f>
        <v>RIDGEFIELD</v>
      </c>
      <c r="D324" s="10">
        <f>IFERROR(VLOOKUP(A324,[2]Sheet1!$A:$AA,27,FALSE),"")</f>
        <v>4</v>
      </c>
      <c r="F324" s="3" t="str">
        <f>VLOOKUP($A324,[1]Sheet_One!$B:$W,6,FALSE)</f>
        <v>10 E RIDGE RD</v>
      </c>
      <c r="G324" s="3" t="str">
        <f>VLOOKUP($A324,[1]Sheet_One!$B:$W,7,FALSE)</f>
        <v>RIDGEFIELD</v>
      </c>
      <c r="H324" s="3" t="str">
        <f>VLOOKUP($A324,[1]Sheet_One!$B:$W,8,FALSE)</f>
        <v>CT</v>
      </c>
      <c r="I324" s="3" t="str">
        <f>VLOOKUP($A324,[1]Sheet_One!$B:$W,9,FALSE)</f>
        <v>06877</v>
      </c>
      <c r="J324" s="47">
        <f>IFERROR(VLOOKUP(A324,'[3]KPI Trend by Chain - 171 or 173'!$A:$E,5,FALSE),VLOOKUP(A324,'[4]KPI Trend by Chain - 171 '!$A:$E,5,FALSE))</f>
        <v>10.6666666666667</v>
      </c>
      <c r="K324" s="4" t="str">
        <f>IFERROR(VLOOKUP(A324,'Location Substitution table'!B:D,3,FALSE),"")</f>
        <v/>
      </c>
      <c r="L324" s="9" t="str">
        <f>IFERROR(VLOOKUP($A324,[1]Sheet_One!$B:$W,5,FALSE),"")</f>
        <v>T</v>
      </c>
      <c r="M324" s="9">
        <f>IFERROR(MATCH(L324,{"U","M","T","W","R","F","S"},0),"")</f>
        <v>3</v>
      </c>
      <c r="N324" s="26">
        <f>IFERROR(IF(COUNTIF('Holiday Dates'!$A:$A,DATE($M$1,N$1,1+7*$D324)-WEEKDAY(DATE($M$1,N$1,8-$M324)))&gt;=1,IF($D324&gt;=3,DATE($M$1,N$1,1+7*($D324-1)-WEEKDAY(DATE($M$1,N$1,8-$M324))),DATE($M$1,N$1,1+7*($D324+1)-WEEKDAY(DATE($M$1,N$1,8-$M324)))),DATE($M$1,N$1,1+7*$D324)-WEEKDAY(DATE($M$1,N$1,8-$M324))),"")</f>
        <v>45160</v>
      </c>
      <c r="O324" s="26">
        <f>IFERROR(IF(COUNTIF('Holiday Dates'!$A:$A,DATE($M$1,O$1,1+7*$D324)-WEEKDAY(DATE($M$1,O$1,8-$M324)))&gt;=1,IF($D324&gt;=3,DATE($M$1,O$1,1+7*($D324-1)-WEEKDAY(DATE($M$1,O$1,8-$M324))),DATE($M$1,O$1,1+7*($D324+1)-WEEKDAY(DATE($M$1,O$1,8-$M324)))),DATE($M$1,O$1,1+7*$D324)-WEEKDAY(DATE($M$1,O$1,8-$M324))),"")</f>
        <v>45195</v>
      </c>
      <c r="P324" s="26">
        <f>IFERROR(IF(COUNTIF('Holiday Dates'!$A:$A,DATE($M$1,P$1,1+7*$D324)-WEEKDAY(DATE($M$1,P$1,8-$M324)))&gt;=1,IF($D324&gt;=3,DATE($M$1,P$1,1+7*($D324-1)-WEEKDAY(DATE($M$1,P$1,8-$M324))),DATE($M$1,P$1,1+7*($D324+1)-WEEKDAY(DATE($M$1,P$1,8-$M324)))),DATE($M$1,P$1,1+7*$D324)-WEEKDAY(DATE($M$1,P$1,8-$M324))),"")</f>
        <v>45223</v>
      </c>
      <c r="Q324" s="26">
        <f>IFERROR(IF(COUNTIF('Holiday Dates'!$A:$A,DATE($M$1,Q$1,1+7*$D324)-WEEKDAY(DATE($M$1,Q$1,8-$M324)))&gt;=1,IF($D324&gt;=3,DATE($M$1,Q$1,1+7*($D324-1)-WEEKDAY(DATE($M$1,Q$1,8-$M324))),DATE($M$1,Q$1,1+7*($D324+1)-WEEKDAY(DATE($M$1,Q$1,8-$M324)))),DATE($M$1,Q$1,1+7*$D324)-WEEKDAY(DATE($M$1,Q$1,8-$M324))),"")</f>
        <v>45258</v>
      </c>
      <c r="R324" s="26">
        <f>IFERROR(IF(COUNTIF('Holiday Dates'!$A:$A,DATE($M$1,R$1,1+7*$D324)-WEEKDAY(DATE($M$1,R$1,8-$M324)))&gt;=1,IF($D324&gt;=3,DATE($M$1,R$1,1+7*($D324-1)-WEEKDAY(DATE($M$1,R$1,8-$M324))),DATE($M$1,R$1,1+7*($D324+1)-WEEKDAY(DATE($M$1,R$1,8-$M324)))),DATE($M$1,R$1,1+7*$D324)-WEEKDAY(DATE($M$1,R$1,8-$M324))),"")</f>
        <v>45279</v>
      </c>
      <c r="S324" s="28"/>
      <c r="T324" s="30">
        <f>IFERROR(IF(COUNTIF('Holiday Dates'!$A:$A,DATE($S$1,T$1,1+7*$D324)-WEEKDAY(DATE($S$1,T$1,8-$M324)))&gt;=1,IF($D324&gt;=3,DATE($S$1,T$1,1+7*($D324-1)-WEEKDAY(DATE($S$1,T$1,8-$M324))),DATE($S$1,T$1,1+7*($D324+1)-WEEKDAY(DATE($S$1,T$1,8-$M324)))),DATE($S$1,T$1,1+7*$D324)-WEEKDAY(DATE($S$1,T$1,8-$M324))),"")</f>
        <v>45314</v>
      </c>
      <c r="U324" s="30">
        <f>IFERROR(IF(COUNTIF('Holiday Dates'!$A:$A,DATE($S$1,U$1,1+7*$D324)-WEEKDAY(DATE($S$1,U$1,8-$M324)))&gt;=1,IF($D324&gt;=3,DATE($S$1,U$1,1+7*($D324-1)-WEEKDAY(DATE($S$1,U$1,8-$M324))),DATE($S$1,U$1,1+7*($D324+1)-WEEKDAY(DATE($S$1,U$1,8-$M324)))),DATE($S$1,U$1,1+7*$D324)-WEEKDAY(DATE($S$1,U$1,8-$M324))),"")</f>
        <v>45349</v>
      </c>
      <c r="V324" s="30">
        <f>IFERROR(IF(COUNTIF('Holiday Dates'!$A:$A,DATE($S$1,V$1,1+7*$D324)-WEEKDAY(DATE($S$1,V$1,8-$M324)))&gt;=1,IF($D324&gt;=3,DATE($S$1,V$1,1+7*($D324-1)-WEEKDAY(DATE($S$1,V$1,8-$M324))),DATE($S$1,V$1,1+7*($D324+1)-WEEKDAY(DATE($S$1,V$1,8-$M324)))),DATE($S$1,V$1,1+7*$D324)-WEEKDAY(DATE($S$1,V$1,8-$M324))),"")</f>
        <v>45377</v>
      </c>
      <c r="W324" s="30">
        <f>IFERROR(IF(COUNTIF('Holiday Dates'!$A:$A,DATE($S$1,W$1,1+7*$D324)-WEEKDAY(DATE($S$1,W$1,8-$M324)))&gt;=1,IF($D324&gt;=3,DATE($S$1,W$1,1+7*($D324-1)-WEEKDAY(DATE($S$1,W$1,8-$M324))),DATE($S$1,W$1,1+7*($D324+1)-WEEKDAY(DATE($S$1,W$1,8-$M324)))),DATE($S$1,W$1,1+7*$D324)-WEEKDAY(DATE($S$1,W$1,8-$M324))),"")</f>
        <v>45405</v>
      </c>
      <c r="X324" s="30">
        <f>IFERROR(IF(COUNTIF('Holiday Dates'!$A:$A,DATE($S$1,X$1,1+7*$D324)-WEEKDAY(DATE($S$1,X$1,8-$M324)))&gt;=1,IF($D324&gt;=3,DATE($S$1,X$1,1+7*($D324-1)-WEEKDAY(DATE($S$1,X$1,8-$M324))),DATE($S$1,X$1,1+7*($D324+1)-WEEKDAY(DATE($S$1,X$1,8-$M324)))),DATE($S$1,X$1,1+7*$D324)-WEEKDAY(DATE($S$1,X$1,8-$M324))),"")</f>
        <v>45440</v>
      </c>
      <c r="Y324" s="30">
        <f>IFERROR(IF(COUNTIF('Holiday Dates'!$A:$A,DATE($S$1,Y$1,1+7*$D324)-WEEKDAY(DATE($S$1,Y$1,8-$M324)))&gt;=1,IF($D324&gt;=3,DATE($S$1,Y$1,1+7*($D324-1)-WEEKDAY(DATE($S$1,Y$1,8-$M324))),DATE($S$1,Y$1,1+7*($D324+1)-WEEKDAY(DATE($S$1,Y$1,8-$M324)))),DATE($S$1,Y$1,1+7*$D324)-WEEKDAY(DATE($S$1,Y$1,8-$M324))),"")</f>
        <v>45468</v>
      </c>
      <c r="Z324" s="30">
        <f>IFERROR(IF(COUNTIF('Holiday Dates'!$A:$A,DATE($S$1,Z$1,1+7*$D324)-WEEKDAY(DATE($S$1,Z$1,8-$M324)))&gt;=1,IF($D324&gt;=3,DATE($S$1,Z$1,1+7*($D324-1)-WEEKDAY(DATE($S$1,Z$1,8-$M324))),DATE($S$1,Z$1,1+7*($D324+1)-WEEKDAY(DATE($S$1,Z$1,8-$M324)))),DATE($S$1,Z$1,1+7*$D324)-WEEKDAY(DATE($S$1,Z$1,8-$M324))),"")</f>
        <v>45496</v>
      </c>
    </row>
    <row r="325" spans="1:26" ht="15" customHeight="1" x14ac:dyDescent="0.25">
      <c r="A325" s="3">
        <v>770322</v>
      </c>
      <c r="B325" s="1" t="s">
        <v>1528</v>
      </c>
      <c r="C325" s="1" t="str">
        <f>VLOOKUP($A325,[1]Sheet_One!$B:$W,7,FALSE)</f>
        <v>RIDGEFIELD</v>
      </c>
      <c r="D325" s="10">
        <f>IFERROR(VLOOKUP(A325,[2]Sheet1!$A:$AA,27,FALSE),"")</f>
        <v>3</v>
      </c>
      <c r="E325" s="1"/>
      <c r="F325" s="3" t="str">
        <f>VLOOKUP($A325,[1]Sheet_One!$B:$W,6,FALSE)</f>
        <v>324 FARMINGVILLE RD</v>
      </c>
      <c r="G325" s="3" t="str">
        <f>VLOOKUP($A325,[1]Sheet_One!$B:$W,7,FALSE)</f>
        <v>RIDGEFIELD</v>
      </c>
      <c r="H325" s="3" t="str">
        <f>VLOOKUP($A325,[1]Sheet_One!$B:$W,8,FALSE)</f>
        <v>CT</v>
      </c>
      <c r="I325" s="3" t="str">
        <f>VLOOKUP($A325,[1]Sheet_One!$B:$W,9,FALSE)</f>
        <v>06877</v>
      </c>
      <c r="J325" s="47">
        <f>IFERROR(VLOOKUP(A325,'[3]KPI Trend by Chain - 171 or 173'!$A:$E,5,FALSE),VLOOKUP(A325,'[4]KPI Trend by Chain - 171 '!$A:$E,5,FALSE))</f>
        <v>16.25</v>
      </c>
      <c r="K325" s="4" t="str">
        <f>IFERROR(VLOOKUP(A325,'Location Substitution table'!B:D,3,FALSE),"")</f>
        <v/>
      </c>
      <c r="L325" s="9" t="str">
        <f>IFERROR(VLOOKUP($A325,[1]Sheet_One!$B:$W,5,FALSE),"")</f>
        <v>T</v>
      </c>
      <c r="M325" s="9">
        <f>IFERROR(MATCH(L325,{"U","M","T","W","R","F","S"},0),"")</f>
        <v>3</v>
      </c>
      <c r="N325" s="26">
        <f>IFERROR(IF(COUNTIF('Holiday Dates'!$A:$A,DATE($M$1,N$1,1+7*$D325)-WEEKDAY(DATE($M$1,N$1,8-$M325)))&gt;=1,IF($D325&gt;=3,DATE($M$1,N$1,1+7*($D325-1)-WEEKDAY(DATE($M$1,N$1,8-$M325))),DATE($M$1,N$1,1+7*($D325+1)-WEEKDAY(DATE($M$1,N$1,8-$M325)))),DATE($M$1,N$1,1+7*$D325)-WEEKDAY(DATE($M$1,N$1,8-$M325))),"")</f>
        <v>45153</v>
      </c>
      <c r="O325" s="26">
        <f>IFERROR(IF(COUNTIF('Holiday Dates'!$A:$A,DATE($M$1,O$1,1+7*$D325)-WEEKDAY(DATE($M$1,O$1,8-$M325)))&gt;=1,IF($D325&gt;=3,DATE($M$1,O$1,1+7*($D325-1)-WEEKDAY(DATE($M$1,O$1,8-$M325))),DATE($M$1,O$1,1+7*($D325+1)-WEEKDAY(DATE($M$1,O$1,8-$M325)))),DATE($M$1,O$1,1+7*$D325)-WEEKDAY(DATE($M$1,O$1,8-$M325))),"")</f>
        <v>45188</v>
      </c>
      <c r="P325" s="26">
        <f>IFERROR(IF(COUNTIF('Holiday Dates'!$A:$A,DATE($M$1,P$1,1+7*$D325)-WEEKDAY(DATE($M$1,P$1,8-$M325)))&gt;=1,IF($D325&gt;=3,DATE($M$1,P$1,1+7*($D325-1)-WEEKDAY(DATE($M$1,P$1,8-$M325))),DATE($M$1,P$1,1+7*($D325+1)-WEEKDAY(DATE($M$1,P$1,8-$M325)))),DATE($M$1,P$1,1+7*$D325)-WEEKDAY(DATE($M$1,P$1,8-$M325))),"")</f>
        <v>45216</v>
      </c>
      <c r="Q325" s="26">
        <f>IFERROR(IF(COUNTIF('Holiday Dates'!$A:$A,DATE($M$1,Q$1,1+7*$D325)-WEEKDAY(DATE($M$1,Q$1,8-$M325)))&gt;=1,IF($D325&gt;=3,DATE($M$1,Q$1,1+7*($D325-1)-WEEKDAY(DATE($M$1,Q$1,8-$M325))),DATE($M$1,Q$1,1+7*($D325+1)-WEEKDAY(DATE($M$1,Q$1,8-$M325)))),DATE($M$1,Q$1,1+7*$D325)-WEEKDAY(DATE($M$1,Q$1,8-$M325))),"")</f>
        <v>45251</v>
      </c>
      <c r="R325" s="26">
        <f>IFERROR(IF(COUNTIF('Holiday Dates'!$A:$A,DATE($M$1,R$1,1+7*$D325)-WEEKDAY(DATE($M$1,R$1,8-$M325)))&gt;=1,IF($D325&gt;=3,DATE($M$1,R$1,1+7*($D325-1)-WEEKDAY(DATE($M$1,R$1,8-$M325))),DATE($M$1,R$1,1+7*($D325+1)-WEEKDAY(DATE($M$1,R$1,8-$M325)))),DATE($M$1,R$1,1+7*$D325)-WEEKDAY(DATE($M$1,R$1,8-$M325))),"")</f>
        <v>45279</v>
      </c>
      <c r="S325" s="28"/>
      <c r="T325" s="30">
        <f>IFERROR(IF(COUNTIF('Holiday Dates'!$A:$A,DATE($S$1,T$1,1+7*$D325)-WEEKDAY(DATE($S$1,T$1,8-$M325)))&gt;=1,IF($D325&gt;=3,DATE($S$1,T$1,1+7*($D325-1)-WEEKDAY(DATE($S$1,T$1,8-$M325))),DATE($S$1,T$1,1+7*($D325+1)-WEEKDAY(DATE($S$1,T$1,8-$M325)))),DATE($S$1,T$1,1+7*$D325)-WEEKDAY(DATE($S$1,T$1,8-$M325))),"")</f>
        <v>45307</v>
      </c>
      <c r="U325" s="30">
        <f>IFERROR(IF(COUNTIF('Holiday Dates'!$A:$A,DATE($S$1,U$1,1+7*$D325)-WEEKDAY(DATE($S$1,U$1,8-$M325)))&gt;=1,IF($D325&gt;=3,DATE($S$1,U$1,1+7*($D325-1)-WEEKDAY(DATE($S$1,U$1,8-$M325))),DATE($S$1,U$1,1+7*($D325+1)-WEEKDAY(DATE($S$1,U$1,8-$M325)))),DATE($S$1,U$1,1+7*$D325)-WEEKDAY(DATE($S$1,U$1,8-$M325))),"")</f>
        <v>45335</v>
      </c>
      <c r="V325" s="30">
        <f>IFERROR(IF(COUNTIF('Holiday Dates'!$A:$A,DATE($S$1,V$1,1+7*$D325)-WEEKDAY(DATE($S$1,V$1,8-$M325)))&gt;=1,IF($D325&gt;=3,DATE($S$1,V$1,1+7*($D325-1)-WEEKDAY(DATE($S$1,V$1,8-$M325))),DATE($S$1,V$1,1+7*($D325+1)-WEEKDAY(DATE($S$1,V$1,8-$M325)))),DATE($S$1,V$1,1+7*$D325)-WEEKDAY(DATE($S$1,V$1,8-$M325))),"")</f>
        <v>45370</v>
      </c>
      <c r="W325" s="30">
        <f>IFERROR(IF(COUNTIF('Holiday Dates'!$A:$A,DATE($S$1,W$1,1+7*$D325)-WEEKDAY(DATE($S$1,W$1,8-$M325)))&gt;=1,IF($D325&gt;=3,DATE($S$1,W$1,1+7*($D325-1)-WEEKDAY(DATE($S$1,W$1,8-$M325))),DATE($S$1,W$1,1+7*($D325+1)-WEEKDAY(DATE($S$1,W$1,8-$M325)))),DATE($S$1,W$1,1+7*$D325)-WEEKDAY(DATE($S$1,W$1,8-$M325))),"")</f>
        <v>45398</v>
      </c>
      <c r="X325" s="30">
        <f>IFERROR(IF(COUNTIF('Holiday Dates'!$A:$A,DATE($S$1,X$1,1+7*$D325)-WEEKDAY(DATE($S$1,X$1,8-$M325)))&gt;=1,IF($D325&gt;=3,DATE($S$1,X$1,1+7*($D325-1)-WEEKDAY(DATE($S$1,X$1,8-$M325))),DATE($S$1,X$1,1+7*($D325+1)-WEEKDAY(DATE($S$1,X$1,8-$M325)))),DATE($S$1,X$1,1+7*$D325)-WEEKDAY(DATE($S$1,X$1,8-$M325))),"")</f>
        <v>45433</v>
      </c>
      <c r="Y325" s="30">
        <f>IFERROR(IF(COUNTIF('Holiday Dates'!$A:$A,DATE($S$1,Y$1,1+7*$D325)-WEEKDAY(DATE($S$1,Y$1,8-$M325)))&gt;=1,IF($D325&gt;=3,DATE($S$1,Y$1,1+7*($D325-1)-WEEKDAY(DATE($S$1,Y$1,8-$M325))),DATE($S$1,Y$1,1+7*($D325+1)-WEEKDAY(DATE($S$1,Y$1,8-$M325)))),DATE($S$1,Y$1,1+7*$D325)-WEEKDAY(DATE($S$1,Y$1,8-$M325))),"")</f>
        <v>45461</v>
      </c>
      <c r="Z325" s="30">
        <f>IFERROR(IF(COUNTIF('Holiday Dates'!$A:$A,DATE($S$1,Z$1,1+7*$D325)-WEEKDAY(DATE($S$1,Z$1,8-$M325)))&gt;=1,IF($D325&gt;=3,DATE($S$1,Z$1,1+7*($D325-1)-WEEKDAY(DATE($S$1,Z$1,8-$M325))),DATE($S$1,Z$1,1+7*($D325+1)-WEEKDAY(DATE($S$1,Z$1,8-$M325)))),DATE($S$1,Z$1,1+7*$D325)-WEEKDAY(DATE($S$1,Z$1,8-$M325))),"")</f>
        <v>45489</v>
      </c>
    </row>
    <row r="326" spans="1:26" ht="15" customHeight="1" x14ac:dyDescent="0.25">
      <c r="A326" s="3">
        <v>770323</v>
      </c>
      <c r="B326" s="1" t="s">
        <v>1708</v>
      </c>
      <c r="C326" s="1" t="str">
        <f>VLOOKUP($A326,[1]Sheet_One!$B:$W,7,FALSE)</f>
        <v>RIDGEFIELD</v>
      </c>
      <c r="D326" s="10">
        <f>IFERROR(VLOOKUP(A326,[2]Sheet1!$A:$AA,27,FALSE),"")</f>
        <v>1</v>
      </c>
      <c r="E326" s="1"/>
      <c r="F326" s="3" t="str">
        <f>VLOOKUP($A326,[1]Sheet_One!$B:$W,6,FALSE)</f>
        <v>112 BENNETTS FARM RD</v>
      </c>
      <c r="G326" s="3" t="str">
        <f>VLOOKUP($A326,[1]Sheet_One!$B:$W,7,FALSE)</f>
        <v>RIDGEFIELD</v>
      </c>
      <c r="H326" s="3" t="str">
        <f>VLOOKUP($A326,[1]Sheet_One!$B:$W,8,FALSE)</f>
        <v>CT</v>
      </c>
      <c r="I326" s="3" t="str">
        <f>VLOOKUP($A326,[1]Sheet_One!$B:$W,9,FALSE)</f>
        <v>06877</v>
      </c>
      <c r="J326" s="47">
        <f>IFERROR(VLOOKUP(A326,'[3]KPI Trend by Chain - 171 or 173'!$A:$E,5,FALSE),VLOOKUP(A326,'[4]KPI Trend by Chain - 171 '!$A:$E,5,FALSE))</f>
        <v>14.5714285714286</v>
      </c>
      <c r="K326" s="4" t="str">
        <f>IFERROR(VLOOKUP(A326,'Location Substitution table'!B:D,3,FALSE),"")</f>
        <v/>
      </c>
      <c r="L326" s="9" t="str">
        <f>IFERROR(VLOOKUP($A326,[1]Sheet_One!$B:$W,5,FALSE),"")</f>
        <v>T</v>
      </c>
      <c r="M326" s="9">
        <f>IFERROR(MATCH(L326,{"U","M","T","W","R","F","S"},0),"")</f>
        <v>3</v>
      </c>
      <c r="N326" s="26">
        <f>IFERROR(IF(COUNTIF('Holiday Dates'!$A:$A,DATE($M$1,N$1,1+7*$D326)-WEEKDAY(DATE($M$1,N$1,8-$M326)))&gt;=1,IF($D326&gt;=3,DATE($M$1,N$1,1+7*($D326-1)-WEEKDAY(DATE($M$1,N$1,8-$M326))),DATE($M$1,N$1,1+7*($D326+1)-WEEKDAY(DATE($M$1,N$1,8-$M326)))),DATE($M$1,N$1,1+7*$D326)-WEEKDAY(DATE($M$1,N$1,8-$M326))),"")</f>
        <v>45139</v>
      </c>
      <c r="O326" s="26">
        <f>IFERROR(IF(COUNTIF('Holiday Dates'!$A:$A,DATE($M$1,O$1,1+7*$D326)-WEEKDAY(DATE($M$1,O$1,8-$M326)))&gt;=1,IF($D326&gt;=3,DATE($M$1,O$1,1+7*($D326-1)-WEEKDAY(DATE($M$1,O$1,8-$M326))),DATE($M$1,O$1,1+7*($D326+1)-WEEKDAY(DATE($M$1,O$1,8-$M326)))),DATE($M$1,O$1,1+7*$D326)-WEEKDAY(DATE($M$1,O$1,8-$M326))),"")</f>
        <v>45174</v>
      </c>
      <c r="P326" s="26">
        <f>IFERROR(IF(COUNTIF('Holiday Dates'!$A:$A,DATE($M$1,P$1,1+7*$D326)-WEEKDAY(DATE($M$1,P$1,8-$M326)))&gt;=1,IF($D326&gt;=3,DATE($M$1,P$1,1+7*($D326-1)-WEEKDAY(DATE($M$1,P$1,8-$M326))),DATE($M$1,P$1,1+7*($D326+1)-WEEKDAY(DATE($M$1,P$1,8-$M326)))),DATE($M$1,P$1,1+7*$D326)-WEEKDAY(DATE($M$1,P$1,8-$M326))),"")</f>
        <v>45202</v>
      </c>
      <c r="Q326" s="26">
        <f>IFERROR(IF(COUNTIF('Holiday Dates'!$A:$A,DATE($M$1,Q$1,1+7*$D326)-WEEKDAY(DATE($M$1,Q$1,8-$M326)))&gt;=1,IF($D326&gt;=3,DATE($M$1,Q$1,1+7*($D326-1)-WEEKDAY(DATE($M$1,Q$1,8-$M326))),DATE($M$1,Q$1,1+7*($D326+1)-WEEKDAY(DATE($M$1,Q$1,8-$M326)))),DATE($M$1,Q$1,1+7*$D326)-WEEKDAY(DATE($M$1,Q$1,8-$M326))),"")</f>
        <v>45244</v>
      </c>
      <c r="R326" s="26">
        <f>IFERROR(IF(COUNTIF('Holiday Dates'!$A:$A,DATE($M$1,R$1,1+7*$D326)-WEEKDAY(DATE($M$1,R$1,8-$M326)))&gt;=1,IF($D326&gt;=3,DATE($M$1,R$1,1+7*($D326-1)-WEEKDAY(DATE($M$1,R$1,8-$M326))),DATE($M$1,R$1,1+7*($D326+1)-WEEKDAY(DATE($M$1,R$1,8-$M326)))),DATE($M$1,R$1,1+7*$D326)-WEEKDAY(DATE($M$1,R$1,8-$M326))),"")</f>
        <v>45265</v>
      </c>
      <c r="S326" s="28"/>
      <c r="T326" s="30">
        <f>IFERROR(IF(COUNTIF('Holiday Dates'!$A:$A,DATE($S$1,T$1,1+7*$D326)-WEEKDAY(DATE($S$1,T$1,8-$M326)))&gt;=1,IF($D326&gt;=3,DATE($S$1,T$1,1+7*($D326-1)-WEEKDAY(DATE($S$1,T$1,8-$M326))),DATE($S$1,T$1,1+7*($D326+1)-WEEKDAY(DATE($S$1,T$1,8-$M326)))),DATE($S$1,T$1,1+7*$D326)-WEEKDAY(DATE($S$1,T$1,8-$M326))),"")</f>
        <v>45293</v>
      </c>
      <c r="U326" s="30">
        <f>IFERROR(IF(COUNTIF('Holiday Dates'!$A:$A,DATE($S$1,U$1,1+7*$D326)-WEEKDAY(DATE($S$1,U$1,8-$M326)))&gt;=1,IF($D326&gt;=3,DATE($S$1,U$1,1+7*($D326-1)-WEEKDAY(DATE($S$1,U$1,8-$M326))),DATE($S$1,U$1,1+7*($D326+1)-WEEKDAY(DATE($S$1,U$1,8-$M326)))),DATE($S$1,U$1,1+7*$D326)-WEEKDAY(DATE($S$1,U$1,8-$M326))),"")</f>
        <v>45328</v>
      </c>
      <c r="V326" s="30">
        <f>IFERROR(IF(COUNTIF('Holiday Dates'!$A:$A,DATE($S$1,V$1,1+7*$D326)-WEEKDAY(DATE($S$1,V$1,8-$M326)))&gt;=1,IF($D326&gt;=3,DATE($S$1,V$1,1+7*($D326-1)-WEEKDAY(DATE($S$1,V$1,8-$M326))),DATE($S$1,V$1,1+7*($D326+1)-WEEKDAY(DATE($S$1,V$1,8-$M326)))),DATE($S$1,V$1,1+7*$D326)-WEEKDAY(DATE($S$1,V$1,8-$M326))),"")</f>
        <v>45356</v>
      </c>
      <c r="W326" s="30">
        <f>IFERROR(IF(COUNTIF('Holiday Dates'!$A:$A,DATE($S$1,W$1,1+7*$D326)-WEEKDAY(DATE($S$1,W$1,8-$M326)))&gt;=1,IF($D326&gt;=3,DATE($S$1,W$1,1+7*($D326-1)-WEEKDAY(DATE($S$1,W$1,8-$M326))),DATE($S$1,W$1,1+7*($D326+1)-WEEKDAY(DATE($S$1,W$1,8-$M326)))),DATE($S$1,W$1,1+7*$D326)-WEEKDAY(DATE($S$1,W$1,8-$M326))),"")</f>
        <v>45384</v>
      </c>
      <c r="X326" s="30">
        <f>IFERROR(IF(COUNTIF('Holiday Dates'!$A:$A,DATE($S$1,X$1,1+7*$D326)-WEEKDAY(DATE($S$1,X$1,8-$M326)))&gt;=1,IF($D326&gt;=3,DATE($S$1,X$1,1+7*($D326-1)-WEEKDAY(DATE($S$1,X$1,8-$M326))),DATE($S$1,X$1,1+7*($D326+1)-WEEKDAY(DATE($S$1,X$1,8-$M326)))),DATE($S$1,X$1,1+7*$D326)-WEEKDAY(DATE($S$1,X$1,8-$M326))),"")</f>
        <v>45419</v>
      </c>
      <c r="Y326" s="30">
        <f>IFERROR(IF(COUNTIF('Holiday Dates'!$A:$A,DATE($S$1,Y$1,1+7*$D326)-WEEKDAY(DATE($S$1,Y$1,8-$M326)))&gt;=1,IF($D326&gt;=3,DATE($S$1,Y$1,1+7*($D326-1)-WEEKDAY(DATE($S$1,Y$1,8-$M326))),DATE($S$1,Y$1,1+7*($D326+1)-WEEKDAY(DATE($S$1,Y$1,8-$M326)))),DATE($S$1,Y$1,1+7*$D326)-WEEKDAY(DATE($S$1,Y$1,8-$M326))),"")</f>
        <v>45447</v>
      </c>
      <c r="Z326" s="30">
        <f>IFERROR(IF(COUNTIF('Holiday Dates'!$A:$A,DATE($S$1,Z$1,1+7*$D326)-WEEKDAY(DATE($S$1,Z$1,8-$M326)))&gt;=1,IF($D326&gt;=3,DATE($S$1,Z$1,1+7*($D326-1)-WEEKDAY(DATE($S$1,Z$1,8-$M326))),DATE($S$1,Z$1,1+7*($D326+1)-WEEKDAY(DATE($S$1,Z$1,8-$M326)))),DATE($S$1,Z$1,1+7*$D326)-WEEKDAY(DATE($S$1,Z$1,8-$M326))),"")</f>
        <v>45475</v>
      </c>
    </row>
    <row r="327" spans="1:26" ht="15" customHeight="1" x14ac:dyDescent="0.25">
      <c r="A327" s="3">
        <v>770324</v>
      </c>
      <c r="B327" s="1" t="s">
        <v>1709</v>
      </c>
      <c r="C327" s="1" t="str">
        <f>VLOOKUP($A327,[1]Sheet_One!$B:$W,7,FALSE)</f>
        <v>RIDGEFIELD</v>
      </c>
      <c r="D327" s="10">
        <f>IFERROR(VLOOKUP(A327,[2]Sheet1!$A:$AA,27,FALSE),"")</f>
        <v>4</v>
      </c>
      <c r="E327" s="1"/>
      <c r="F327" s="3" t="str">
        <f>VLOOKUP($A327,[1]Sheet_One!$B:$W,6,FALSE)</f>
        <v>111 BARLOW MOUNTAIN RD</v>
      </c>
      <c r="G327" s="3" t="str">
        <f>VLOOKUP($A327,[1]Sheet_One!$B:$W,7,FALSE)</f>
        <v>RIDGEFIELD</v>
      </c>
      <c r="H327" s="3" t="str">
        <f>VLOOKUP($A327,[1]Sheet_One!$B:$W,8,FALSE)</f>
        <v>CT</v>
      </c>
      <c r="I327" s="3" t="str">
        <f>VLOOKUP($A327,[1]Sheet_One!$B:$W,9,FALSE)</f>
        <v>06877</v>
      </c>
      <c r="J327" s="47">
        <f>IFERROR(VLOOKUP(A327,'[3]KPI Trend by Chain - 171 or 173'!$A:$E,5,FALSE),VLOOKUP(A327,'[4]KPI Trend by Chain - 171 '!$A:$E,5,FALSE))</f>
        <v>15.5</v>
      </c>
      <c r="K327" s="4" t="str">
        <f>IFERROR(VLOOKUP(A327,'Location Substitution table'!B:D,3,FALSE),"")</f>
        <v/>
      </c>
      <c r="L327" s="9" t="str">
        <f>IFERROR(VLOOKUP($A327,[1]Sheet_One!$B:$W,5,FALSE),"")</f>
        <v>T</v>
      </c>
      <c r="M327" s="9">
        <f>IFERROR(MATCH(L327,{"U","M","T","W","R","F","S"},0),"")</f>
        <v>3</v>
      </c>
      <c r="N327" s="26">
        <f>IFERROR(IF(COUNTIF('Holiday Dates'!$A:$A,DATE($M$1,N$1,1+7*$D327)-WEEKDAY(DATE($M$1,N$1,8-$M327)))&gt;=1,IF($D327&gt;=3,DATE($M$1,N$1,1+7*($D327-1)-WEEKDAY(DATE($M$1,N$1,8-$M327))),DATE($M$1,N$1,1+7*($D327+1)-WEEKDAY(DATE($M$1,N$1,8-$M327)))),DATE($M$1,N$1,1+7*$D327)-WEEKDAY(DATE($M$1,N$1,8-$M327))),"")</f>
        <v>45160</v>
      </c>
      <c r="O327" s="26">
        <f>IFERROR(IF(COUNTIF('Holiday Dates'!$A:$A,DATE($M$1,O$1,1+7*$D327)-WEEKDAY(DATE($M$1,O$1,8-$M327)))&gt;=1,IF($D327&gt;=3,DATE($M$1,O$1,1+7*($D327-1)-WEEKDAY(DATE($M$1,O$1,8-$M327))),DATE($M$1,O$1,1+7*($D327+1)-WEEKDAY(DATE($M$1,O$1,8-$M327)))),DATE($M$1,O$1,1+7*$D327)-WEEKDAY(DATE($M$1,O$1,8-$M327))),"")</f>
        <v>45195</v>
      </c>
      <c r="P327" s="26">
        <f>IFERROR(IF(COUNTIF('Holiday Dates'!$A:$A,DATE($M$1,P$1,1+7*$D327)-WEEKDAY(DATE($M$1,P$1,8-$M327)))&gt;=1,IF($D327&gt;=3,DATE($M$1,P$1,1+7*($D327-1)-WEEKDAY(DATE($M$1,P$1,8-$M327))),DATE($M$1,P$1,1+7*($D327+1)-WEEKDAY(DATE($M$1,P$1,8-$M327)))),DATE($M$1,P$1,1+7*$D327)-WEEKDAY(DATE($M$1,P$1,8-$M327))),"")</f>
        <v>45223</v>
      </c>
      <c r="Q327" s="26">
        <f>IFERROR(IF(COUNTIF('Holiday Dates'!$A:$A,DATE($M$1,Q$1,1+7*$D327)-WEEKDAY(DATE($M$1,Q$1,8-$M327)))&gt;=1,IF($D327&gt;=3,DATE($M$1,Q$1,1+7*($D327-1)-WEEKDAY(DATE($M$1,Q$1,8-$M327))),DATE($M$1,Q$1,1+7*($D327+1)-WEEKDAY(DATE($M$1,Q$1,8-$M327)))),DATE($M$1,Q$1,1+7*$D327)-WEEKDAY(DATE($M$1,Q$1,8-$M327))),"")</f>
        <v>45258</v>
      </c>
      <c r="R327" s="26">
        <f>IFERROR(IF(COUNTIF('Holiday Dates'!$A:$A,DATE($M$1,R$1,1+7*$D327)-WEEKDAY(DATE($M$1,R$1,8-$M327)))&gt;=1,IF($D327&gt;=3,DATE($M$1,R$1,1+7*($D327-1)-WEEKDAY(DATE($M$1,R$1,8-$M327))),DATE($M$1,R$1,1+7*($D327+1)-WEEKDAY(DATE($M$1,R$1,8-$M327)))),DATE($M$1,R$1,1+7*$D327)-WEEKDAY(DATE($M$1,R$1,8-$M327))),"")</f>
        <v>45279</v>
      </c>
      <c r="S327" s="28"/>
      <c r="T327" s="30">
        <f>IFERROR(IF(COUNTIF('Holiday Dates'!$A:$A,DATE($S$1,T$1,1+7*$D327)-WEEKDAY(DATE($S$1,T$1,8-$M327)))&gt;=1,IF($D327&gt;=3,DATE($S$1,T$1,1+7*($D327-1)-WEEKDAY(DATE($S$1,T$1,8-$M327))),DATE($S$1,T$1,1+7*($D327+1)-WEEKDAY(DATE($S$1,T$1,8-$M327)))),DATE($S$1,T$1,1+7*$D327)-WEEKDAY(DATE($S$1,T$1,8-$M327))),"")</f>
        <v>45314</v>
      </c>
      <c r="U327" s="30">
        <f>IFERROR(IF(COUNTIF('Holiday Dates'!$A:$A,DATE($S$1,U$1,1+7*$D327)-WEEKDAY(DATE($S$1,U$1,8-$M327)))&gt;=1,IF($D327&gt;=3,DATE($S$1,U$1,1+7*($D327-1)-WEEKDAY(DATE($S$1,U$1,8-$M327))),DATE($S$1,U$1,1+7*($D327+1)-WEEKDAY(DATE($S$1,U$1,8-$M327)))),DATE($S$1,U$1,1+7*$D327)-WEEKDAY(DATE($S$1,U$1,8-$M327))),"")</f>
        <v>45349</v>
      </c>
      <c r="V327" s="30">
        <f>IFERROR(IF(COUNTIF('Holiday Dates'!$A:$A,DATE($S$1,V$1,1+7*$D327)-WEEKDAY(DATE($S$1,V$1,8-$M327)))&gt;=1,IF($D327&gt;=3,DATE($S$1,V$1,1+7*($D327-1)-WEEKDAY(DATE($S$1,V$1,8-$M327))),DATE($S$1,V$1,1+7*($D327+1)-WEEKDAY(DATE($S$1,V$1,8-$M327)))),DATE($S$1,V$1,1+7*$D327)-WEEKDAY(DATE($S$1,V$1,8-$M327))),"")</f>
        <v>45377</v>
      </c>
      <c r="W327" s="30">
        <f>IFERROR(IF(COUNTIF('Holiday Dates'!$A:$A,DATE($S$1,W$1,1+7*$D327)-WEEKDAY(DATE($S$1,W$1,8-$M327)))&gt;=1,IF($D327&gt;=3,DATE($S$1,W$1,1+7*($D327-1)-WEEKDAY(DATE($S$1,W$1,8-$M327))),DATE($S$1,W$1,1+7*($D327+1)-WEEKDAY(DATE($S$1,W$1,8-$M327)))),DATE($S$1,W$1,1+7*$D327)-WEEKDAY(DATE($S$1,W$1,8-$M327))),"")</f>
        <v>45405</v>
      </c>
      <c r="X327" s="30">
        <f>IFERROR(IF(COUNTIF('Holiday Dates'!$A:$A,DATE($S$1,X$1,1+7*$D327)-WEEKDAY(DATE($S$1,X$1,8-$M327)))&gt;=1,IF($D327&gt;=3,DATE($S$1,X$1,1+7*($D327-1)-WEEKDAY(DATE($S$1,X$1,8-$M327))),DATE($S$1,X$1,1+7*($D327+1)-WEEKDAY(DATE($S$1,X$1,8-$M327)))),DATE($S$1,X$1,1+7*$D327)-WEEKDAY(DATE($S$1,X$1,8-$M327))),"")</f>
        <v>45440</v>
      </c>
      <c r="Y327" s="30">
        <f>IFERROR(IF(COUNTIF('Holiday Dates'!$A:$A,DATE($S$1,Y$1,1+7*$D327)-WEEKDAY(DATE($S$1,Y$1,8-$M327)))&gt;=1,IF($D327&gt;=3,DATE($S$1,Y$1,1+7*($D327-1)-WEEKDAY(DATE($S$1,Y$1,8-$M327))),DATE($S$1,Y$1,1+7*($D327+1)-WEEKDAY(DATE($S$1,Y$1,8-$M327)))),DATE($S$1,Y$1,1+7*$D327)-WEEKDAY(DATE($S$1,Y$1,8-$M327))),"")</f>
        <v>45468</v>
      </c>
      <c r="Z327" s="30">
        <f>IFERROR(IF(COUNTIF('Holiday Dates'!$A:$A,DATE($S$1,Z$1,1+7*$D327)-WEEKDAY(DATE($S$1,Z$1,8-$M327)))&gt;=1,IF($D327&gt;=3,DATE($S$1,Z$1,1+7*($D327-1)-WEEKDAY(DATE($S$1,Z$1,8-$M327))),DATE($S$1,Z$1,1+7*($D327+1)-WEEKDAY(DATE($S$1,Z$1,8-$M327)))),DATE($S$1,Z$1,1+7*$D327)-WEEKDAY(DATE($S$1,Z$1,8-$M327))),"")</f>
        <v>45496</v>
      </c>
    </row>
    <row r="328" spans="1:26" ht="15" customHeight="1" x14ac:dyDescent="0.25">
      <c r="A328" s="3">
        <v>770325</v>
      </c>
      <c r="B328" s="1" t="s">
        <v>1253</v>
      </c>
      <c r="C328" s="1" t="str">
        <f>VLOOKUP($A328,[1]Sheet_One!$B:$W,7,FALSE)</f>
        <v>RIDGEFIELD</v>
      </c>
      <c r="D328" s="10">
        <f>IFERROR(VLOOKUP(A328,[2]Sheet1!$A:$AA,27,FALSE),"")</f>
        <v>1</v>
      </c>
      <c r="E328" s="1"/>
      <c r="F328" s="3" t="str">
        <f>VLOOKUP($A328,[1]Sheet_One!$B:$W,6,FALSE)</f>
        <v>750 N SALEM RD</v>
      </c>
      <c r="G328" s="3" t="str">
        <f>VLOOKUP($A328,[1]Sheet_One!$B:$W,7,FALSE)</f>
        <v>RIDGEFIELD</v>
      </c>
      <c r="H328" s="3" t="str">
        <f>VLOOKUP($A328,[1]Sheet_One!$B:$W,8,FALSE)</f>
        <v>CT</v>
      </c>
      <c r="I328" s="3" t="str">
        <f>VLOOKUP($A328,[1]Sheet_One!$B:$W,9,FALSE)</f>
        <v>06877</v>
      </c>
      <c r="J328" s="47">
        <f>IFERROR(VLOOKUP(A328,'[3]KPI Trend by Chain - 171 or 173'!$A:$E,5,FALSE),VLOOKUP(A328,'[4]KPI Trend by Chain - 171 '!$A:$E,5,FALSE))</f>
        <v>25</v>
      </c>
      <c r="K328" s="4" t="str">
        <f>IFERROR(VLOOKUP(A328,'Location Substitution table'!B:D,3,FALSE),"")</f>
        <v/>
      </c>
      <c r="L328" s="9" t="str">
        <f>IFERROR(VLOOKUP($A328,[1]Sheet_One!$B:$W,5,FALSE),"")</f>
        <v>T</v>
      </c>
      <c r="M328" s="9">
        <f>IFERROR(MATCH(L328,{"U","M","T","W","R","F","S"},0),"")</f>
        <v>3</v>
      </c>
      <c r="N328" s="26">
        <f>IFERROR(IF(COUNTIF('Holiday Dates'!$A:$A,DATE($M$1,N$1,1+7*$D328)-WEEKDAY(DATE($M$1,N$1,8-$M328)))&gt;=1,IF($D328&gt;=3,DATE($M$1,N$1,1+7*($D328-1)-WEEKDAY(DATE($M$1,N$1,8-$M328))),DATE($M$1,N$1,1+7*($D328+1)-WEEKDAY(DATE($M$1,N$1,8-$M328)))),DATE($M$1,N$1,1+7*$D328)-WEEKDAY(DATE($M$1,N$1,8-$M328))),"")</f>
        <v>45139</v>
      </c>
      <c r="O328" s="26">
        <f>IFERROR(IF(COUNTIF('Holiday Dates'!$A:$A,DATE($M$1,O$1,1+7*$D328)-WEEKDAY(DATE($M$1,O$1,8-$M328)))&gt;=1,IF($D328&gt;=3,DATE($M$1,O$1,1+7*($D328-1)-WEEKDAY(DATE($M$1,O$1,8-$M328))),DATE($M$1,O$1,1+7*($D328+1)-WEEKDAY(DATE($M$1,O$1,8-$M328)))),DATE($M$1,O$1,1+7*$D328)-WEEKDAY(DATE($M$1,O$1,8-$M328))),"")</f>
        <v>45174</v>
      </c>
      <c r="P328" s="26">
        <f>IFERROR(IF(COUNTIF('Holiday Dates'!$A:$A,DATE($M$1,P$1,1+7*$D328)-WEEKDAY(DATE($M$1,P$1,8-$M328)))&gt;=1,IF($D328&gt;=3,DATE($M$1,P$1,1+7*($D328-1)-WEEKDAY(DATE($M$1,P$1,8-$M328))),DATE($M$1,P$1,1+7*($D328+1)-WEEKDAY(DATE($M$1,P$1,8-$M328)))),DATE($M$1,P$1,1+7*$D328)-WEEKDAY(DATE($M$1,P$1,8-$M328))),"")</f>
        <v>45202</v>
      </c>
      <c r="Q328" s="26">
        <f>IFERROR(IF(COUNTIF('Holiday Dates'!$A:$A,DATE($M$1,Q$1,1+7*$D328)-WEEKDAY(DATE($M$1,Q$1,8-$M328)))&gt;=1,IF($D328&gt;=3,DATE($M$1,Q$1,1+7*($D328-1)-WEEKDAY(DATE($M$1,Q$1,8-$M328))),DATE($M$1,Q$1,1+7*($D328+1)-WEEKDAY(DATE($M$1,Q$1,8-$M328)))),DATE($M$1,Q$1,1+7*$D328)-WEEKDAY(DATE($M$1,Q$1,8-$M328))),"")</f>
        <v>45244</v>
      </c>
      <c r="R328" s="26">
        <f>IFERROR(IF(COUNTIF('Holiday Dates'!$A:$A,DATE($M$1,R$1,1+7*$D328)-WEEKDAY(DATE($M$1,R$1,8-$M328)))&gt;=1,IF($D328&gt;=3,DATE($M$1,R$1,1+7*($D328-1)-WEEKDAY(DATE($M$1,R$1,8-$M328))),DATE($M$1,R$1,1+7*($D328+1)-WEEKDAY(DATE($M$1,R$1,8-$M328)))),DATE($M$1,R$1,1+7*$D328)-WEEKDAY(DATE($M$1,R$1,8-$M328))),"")</f>
        <v>45265</v>
      </c>
      <c r="S328" s="28"/>
      <c r="T328" s="30">
        <f>IFERROR(IF(COUNTIF('Holiday Dates'!$A:$A,DATE($S$1,T$1,1+7*$D328)-WEEKDAY(DATE($S$1,T$1,8-$M328)))&gt;=1,IF($D328&gt;=3,DATE($S$1,T$1,1+7*($D328-1)-WEEKDAY(DATE($S$1,T$1,8-$M328))),DATE($S$1,T$1,1+7*($D328+1)-WEEKDAY(DATE($S$1,T$1,8-$M328)))),DATE($S$1,T$1,1+7*$D328)-WEEKDAY(DATE($S$1,T$1,8-$M328))),"")</f>
        <v>45293</v>
      </c>
      <c r="U328" s="30">
        <f>IFERROR(IF(COUNTIF('Holiday Dates'!$A:$A,DATE($S$1,U$1,1+7*$D328)-WEEKDAY(DATE($S$1,U$1,8-$M328)))&gt;=1,IF($D328&gt;=3,DATE($S$1,U$1,1+7*($D328-1)-WEEKDAY(DATE($S$1,U$1,8-$M328))),DATE($S$1,U$1,1+7*($D328+1)-WEEKDAY(DATE($S$1,U$1,8-$M328)))),DATE($S$1,U$1,1+7*$D328)-WEEKDAY(DATE($S$1,U$1,8-$M328))),"")</f>
        <v>45328</v>
      </c>
      <c r="V328" s="30">
        <f>IFERROR(IF(COUNTIF('Holiday Dates'!$A:$A,DATE($S$1,V$1,1+7*$D328)-WEEKDAY(DATE($S$1,V$1,8-$M328)))&gt;=1,IF($D328&gt;=3,DATE($S$1,V$1,1+7*($D328-1)-WEEKDAY(DATE($S$1,V$1,8-$M328))),DATE($S$1,V$1,1+7*($D328+1)-WEEKDAY(DATE($S$1,V$1,8-$M328)))),DATE($S$1,V$1,1+7*$D328)-WEEKDAY(DATE($S$1,V$1,8-$M328))),"")</f>
        <v>45356</v>
      </c>
      <c r="W328" s="30">
        <f>IFERROR(IF(COUNTIF('Holiday Dates'!$A:$A,DATE($S$1,W$1,1+7*$D328)-WEEKDAY(DATE($S$1,W$1,8-$M328)))&gt;=1,IF($D328&gt;=3,DATE($S$1,W$1,1+7*($D328-1)-WEEKDAY(DATE($S$1,W$1,8-$M328))),DATE($S$1,W$1,1+7*($D328+1)-WEEKDAY(DATE($S$1,W$1,8-$M328)))),DATE($S$1,W$1,1+7*$D328)-WEEKDAY(DATE($S$1,W$1,8-$M328))),"")</f>
        <v>45384</v>
      </c>
      <c r="X328" s="30">
        <f>IFERROR(IF(COUNTIF('Holiday Dates'!$A:$A,DATE($S$1,X$1,1+7*$D328)-WEEKDAY(DATE($S$1,X$1,8-$M328)))&gt;=1,IF($D328&gt;=3,DATE($S$1,X$1,1+7*($D328-1)-WEEKDAY(DATE($S$1,X$1,8-$M328))),DATE($S$1,X$1,1+7*($D328+1)-WEEKDAY(DATE($S$1,X$1,8-$M328)))),DATE($S$1,X$1,1+7*$D328)-WEEKDAY(DATE($S$1,X$1,8-$M328))),"")</f>
        <v>45419</v>
      </c>
      <c r="Y328" s="30">
        <f>IFERROR(IF(COUNTIF('Holiday Dates'!$A:$A,DATE($S$1,Y$1,1+7*$D328)-WEEKDAY(DATE($S$1,Y$1,8-$M328)))&gt;=1,IF($D328&gt;=3,DATE($S$1,Y$1,1+7*($D328-1)-WEEKDAY(DATE($S$1,Y$1,8-$M328))),DATE($S$1,Y$1,1+7*($D328+1)-WEEKDAY(DATE($S$1,Y$1,8-$M328)))),DATE($S$1,Y$1,1+7*$D328)-WEEKDAY(DATE($S$1,Y$1,8-$M328))),"")</f>
        <v>45447</v>
      </c>
      <c r="Z328" s="30">
        <f>IFERROR(IF(COUNTIF('Holiday Dates'!$A:$A,DATE($S$1,Z$1,1+7*$D328)-WEEKDAY(DATE($S$1,Z$1,8-$M328)))&gt;=1,IF($D328&gt;=3,DATE($S$1,Z$1,1+7*($D328-1)-WEEKDAY(DATE($S$1,Z$1,8-$M328))),DATE($S$1,Z$1,1+7*($D328+1)-WEEKDAY(DATE($S$1,Z$1,8-$M328)))),DATE($S$1,Z$1,1+7*$D328)-WEEKDAY(DATE($S$1,Z$1,8-$M328))),"")</f>
        <v>45475</v>
      </c>
    </row>
    <row r="329" spans="1:26" ht="15" customHeight="1" x14ac:dyDescent="0.25">
      <c r="A329" s="3">
        <v>770326</v>
      </c>
      <c r="B329" s="1" t="s">
        <v>1529</v>
      </c>
      <c r="C329" s="1" t="str">
        <f>VLOOKUP($A329,[1]Sheet_One!$B:$W,7,FALSE)</f>
        <v>RIDGEFIELD</v>
      </c>
      <c r="D329" s="10">
        <f>IFERROR(VLOOKUP(A329,[2]Sheet1!$A:$AA,27,FALSE),"")</f>
        <v>3</v>
      </c>
      <c r="E329" s="1"/>
      <c r="F329" s="3" t="str">
        <f>VLOOKUP($A329,[1]Sheet_One!$B:$W,6,FALSE)</f>
        <v>8 GOVERNOR ST</v>
      </c>
      <c r="G329" s="3" t="str">
        <f>VLOOKUP($A329,[1]Sheet_One!$B:$W,7,FALSE)</f>
        <v>RIDGEFIELD</v>
      </c>
      <c r="H329" s="3" t="str">
        <f>VLOOKUP($A329,[1]Sheet_One!$B:$W,8,FALSE)</f>
        <v>CT</v>
      </c>
      <c r="I329" s="3" t="str">
        <f>VLOOKUP($A329,[1]Sheet_One!$B:$W,9,FALSE)</f>
        <v>06877</v>
      </c>
      <c r="J329" s="47">
        <f>IFERROR(VLOOKUP(A329,'[3]KPI Trend by Chain - 171 or 173'!$A:$E,5,FALSE),VLOOKUP(A329,'[4]KPI Trend by Chain - 171 '!$A:$E,5,FALSE))</f>
        <v>11.5</v>
      </c>
      <c r="K329" s="4" t="str">
        <f>IFERROR(VLOOKUP(A329,'Location Substitution table'!B:D,3,FALSE),"")</f>
        <v/>
      </c>
      <c r="L329" s="9" t="str">
        <f>IFERROR(VLOOKUP($A329,[1]Sheet_One!$B:$W,5,FALSE),"")</f>
        <v>T</v>
      </c>
      <c r="M329" s="9">
        <f>IFERROR(MATCH(L329,{"U","M","T","W","R","F","S"},0),"")</f>
        <v>3</v>
      </c>
      <c r="N329" s="26">
        <f>IFERROR(IF(COUNTIF('Holiday Dates'!$A:$A,DATE($M$1,N$1,1+7*$D329)-WEEKDAY(DATE($M$1,N$1,8-$M329)))&gt;=1,IF($D329&gt;=3,DATE($M$1,N$1,1+7*($D329-1)-WEEKDAY(DATE($M$1,N$1,8-$M329))),DATE($M$1,N$1,1+7*($D329+1)-WEEKDAY(DATE($M$1,N$1,8-$M329)))),DATE($M$1,N$1,1+7*$D329)-WEEKDAY(DATE($M$1,N$1,8-$M329))),"")</f>
        <v>45153</v>
      </c>
      <c r="O329" s="26">
        <f>IFERROR(IF(COUNTIF('Holiday Dates'!$A:$A,DATE($M$1,O$1,1+7*$D329)-WEEKDAY(DATE($M$1,O$1,8-$M329)))&gt;=1,IF($D329&gt;=3,DATE($M$1,O$1,1+7*($D329-1)-WEEKDAY(DATE($M$1,O$1,8-$M329))),DATE($M$1,O$1,1+7*($D329+1)-WEEKDAY(DATE($M$1,O$1,8-$M329)))),DATE($M$1,O$1,1+7*$D329)-WEEKDAY(DATE($M$1,O$1,8-$M329))),"")</f>
        <v>45188</v>
      </c>
      <c r="P329" s="26">
        <f>IFERROR(IF(COUNTIF('Holiday Dates'!$A:$A,DATE($M$1,P$1,1+7*$D329)-WEEKDAY(DATE($M$1,P$1,8-$M329)))&gt;=1,IF($D329&gt;=3,DATE($M$1,P$1,1+7*($D329-1)-WEEKDAY(DATE($M$1,P$1,8-$M329))),DATE($M$1,P$1,1+7*($D329+1)-WEEKDAY(DATE($M$1,P$1,8-$M329)))),DATE($M$1,P$1,1+7*$D329)-WEEKDAY(DATE($M$1,P$1,8-$M329))),"")</f>
        <v>45216</v>
      </c>
      <c r="Q329" s="26">
        <f>IFERROR(IF(COUNTIF('Holiday Dates'!$A:$A,DATE($M$1,Q$1,1+7*$D329)-WEEKDAY(DATE($M$1,Q$1,8-$M329)))&gt;=1,IF($D329&gt;=3,DATE($M$1,Q$1,1+7*($D329-1)-WEEKDAY(DATE($M$1,Q$1,8-$M329))),DATE($M$1,Q$1,1+7*($D329+1)-WEEKDAY(DATE($M$1,Q$1,8-$M329)))),DATE($M$1,Q$1,1+7*$D329)-WEEKDAY(DATE($M$1,Q$1,8-$M329))),"")</f>
        <v>45251</v>
      </c>
      <c r="R329" s="26">
        <f>IFERROR(IF(COUNTIF('Holiday Dates'!$A:$A,DATE($M$1,R$1,1+7*$D329)-WEEKDAY(DATE($M$1,R$1,8-$M329)))&gt;=1,IF($D329&gt;=3,DATE($M$1,R$1,1+7*($D329-1)-WEEKDAY(DATE($M$1,R$1,8-$M329))),DATE($M$1,R$1,1+7*($D329+1)-WEEKDAY(DATE($M$1,R$1,8-$M329)))),DATE($M$1,R$1,1+7*$D329)-WEEKDAY(DATE($M$1,R$1,8-$M329))),"")</f>
        <v>45279</v>
      </c>
      <c r="S329" s="28"/>
      <c r="T329" s="30">
        <f>IFERROR(IF(COUNTIF('Holiday Dates'!$A:$A,DATE($S$1,T$1,1+7*$D329)-WEEKDAY(DATE($S$1,T$1,8-$M329)))&gt;=1,IF($D329&gt;=3,DATE($S$1,T$1,1+7*($D329-1)-WEEKDAY(DATE($S$1,T$1,8-$M329))),DATE($S$1,T$1,1+7*($D329+1)-WEEKDAY(DATE($S$1,T$1,8-$M329)))),DATE($S$1,T$1,1+7*$D329)-WEEKDAY(DATE($S$1,T$1,8-$M329))),"")</f>
        <v>45307</v>
      </c>
      <c r="U329" s="30">
        <f>IFERROR(IF(COUNTIF('Holiday Dates'!$A:$A,DATE($S$1,U$1,1+7*$D329)-WEEKDAY(DATE($S$1,U$1,8-$M329)))&gt;=1,IF($D329&gt;=3,DATE($S$1,U$1,1+7*($D329-1)-WEEKDAY(DATE($S$1,U$1,8-$M329))),DATE($S$1,U$1,1+7*($D329+1)-WEEKDAY(DATE($S$1,U$1,8-$M329)))),DATE($S$1,U$1,1+7*$D329)-WEEKDAY(DATE($S$1,U$1,8-$M329))),"")</f>
        <v>45335</v>
      </c>
      <c r="V329" s="30">
        <f>IFERROR(IF(COUNTIF('Holiday Dates'!$A:$A,DATE($S$1,V$1,1+7*$D329)-WEEKDAY(DATE($S$1,V$1,8-$M329)))&gt;=1,IF($D329&gt;=3,DATE($S$1,V$1,1+7*($D329-1)-WEEKDAY(DATE($S$1,V$1,8-$M329))),DATE($S$1,V$1,1+7*($D329+1)-WEEKDAY(DATE($S$1,V$1,8-$M329)))),DATE($S$1,V$1,1+7*$D329)-WEEKDAY(DATE($S$1,V$1,8-$M329))),"")</f>
        <v>45370</v>
      </c>
      <c r="W329" s="30">
        <f>IFERROR(IF(COUNTIF('Holiday Dates'!$A:$A,DATE($S$1,W$1,1+7*$D329)-WEEKDAY(DATE($S$1,W$1,8-$M329)))&gt;=1,IF($D329&gt;=3,DATE($S$1,W$1,1+7*($D329-1)-WEEKDAY(DATE($S$1,W$1,8-$M329))),DATE($S$1,W$1,1+7*($D329+1)-WEEKDAY(DATE($S$1,W$1,8-$M329)))),DATE($S$1,W$1,1+7*$D329)-WEEKDAY(DATE($S$1,W$1,8-$M329))),"")</f>
        <v>45398</v>
      </c>
      <c r="X329" s="30">
        <f>IFERROR(IF(COUNTIF('Holiday Dates'!$A:$A,DATE($S$1,X$1,1+7*$D329)-WEEKDAY(DATE($S$1,X$1,8-$M329)))&gt;=1,IF($D329&gt;=3,DATE($S$1,X$1,1+7*($D329-1)-WEEKDAY(DATE($S$1,X$1,8-$M329))),DATE($S$1,X$1,1+7*($D329+1)-WEEKDAY(DATE($S$1,X$1,8-$M329)))),DATE($S$1,X$1,1+7*$D329)-WEEKDAY(DATE($S$1,X$1,8-$M329))),"")</f>
        <v>45433</v>
      </c>
      <c r="Y329" s="30">
        <f>IFERROR(IF(COUNTIF('Holiday Dates'!$A:$A,DATE($S$1,Y$1,1+7*$D329)-WEEKDAY(DATE($S$1,Y$1,8-$M329)))&gt;=1,IF($D329&gt;=3,DATE($S$1,Y$1,1+7*($D329-1)-WEEKDAY(DATE($S$1,Y$1,8-$M329))),DATE($S$1,Y$1,1+7*($D329+1)-WEEKDAY(DATE($S$1,Y$1,8-$M329)))),DATE($S$1,Y$1,1+7*$D329)-WEEKDAY(DATE($S$1,Y$1,8-$M329))),"")</f>
        <v>45461</v>
      </c>
      <c r="Z329" s="30">
        <f>IFERROR(IF(COUNTIF('Holiday Dates'!$A:$A,DATE($S$1,Z$1,1+7*$D329)-WEEKDAY(DATE($S$1,Z$1,8-$M329)))&gt;=1,IF($D329&gt;=3,DATE($S$1,Z$1,1+7*($D329-1)-WEEKDAY(DATE($S$1,Z$1,8-$M329))),DATE($S$1,Z$1,1+7*($D329+1)-WEEKDAY(DATE($S$1,Z$1,8-$M329)))),DATE($S$1,Z$1,1+7*$D329)-WEEKDAY(DATE($S$1,Z$1,8-$M329))),"")</f>
        <v>45489</v>
      </c>
    </row>
    <row r="330" spans="1:26" ht="15" customHeight="1" x14ac:dyDescent="0.25">
      <c r="A330" s="3">
        <v>770327</v>
      </c>
      <c r="B330" s="3" t="str">
        <f>VLOOKUP($A330,[1]Sheet_One!$B:$W,2,FALSE)</f>
        <v>GRISWOLD MID SCH USDA</v>
      </c>
      <c r="C330" s="1" t="str">
        <f>VLOOKUP($A330,[1]Sheet_One!$B:$W,7,FALSE)</f>
        <v>ROCKY HILL</v>
      </c>
      <c r="D330" s="10">
        <f>IFERROR(VLOOKUP(A330,[2]Sheet1!$A:$AA,27,FALSE),"")</f>
        <v>4</v>
      </c>
      <c r="F330" s="3" t="str">
        <f>VLOOKUP($A330,[1]Sheet_One!$B:$W,6,FALSE)</f>
        <v>144 BAILEY RD</v>
      </c>
      <c r="G330" s="3" t="str">
        <f>VLOOKUP($A330,[1]Sheet_One!$B:$W,7,FALSE)</f>
        <v>ROCKY HILL</v>
      </c>
      <c r="H330" s="3" t="str">
        <f>VLOOKUP($A330,[1]Sheet_One!$B:$W,8,FALSE)</f>
        <v>CT</v>
      </c>
      <c r="I330" s="3" t="str">
        <f>VLOOKUP($A330,[1]Sheet_One!$B:$W,9,FALSE)</f>
        <v>06067</v>
      </c>
      <c r="K330" s="4" t="str">
        <f>IFERROR(VLOOKUP(A330,'Location Substitution table'!B:D,3,FALSE),"")</f>
        <v/>
      </c>
      <c r="L330" s="9" t="str">
        <f>IFERROR(VLOOKUP($A330,[1]Sheet_One!$B:$W,5,FALSE),"")</f>
        <v>T</v>
      </c>
      <c r="M330" s="9">
        <f>IFERROR(MATCH(L330,{"U","M","T","W","R","F","S"},0),"")</f>
        <v>3</v>
      </c>
      <c r="N330" s="26">
        <f>IFERROR(IF(COUNTIF('Holiday Dates'!$A:$A,DATE($M$1,N$1,1+7*$D330)-WEEKDAY(DATE($M$1,N$1,8-$M330)))&gt;=1,IF($D330&gt;=3,DATE($M$1,N$1,1+7*($D330-1)-WEEKDAY(DATE($M$1,N$1,8-$M330))),DATE($M$1,N$1,1+7*($D330+1)-WEEKDAY(DATE($M$1,N$1,8-$M330)))),DATE($M$1,N$1,1+7*$D330)-WEEKDAY(DATE($M$1,N$1,8-$M330))),"")</f>
        <v>45160</v>
      </c>
      <c r="O330" s="26">
        <f>IFERROR(IF(COUNTIF('Holiday Dates'!$A:$A,DATE($M$1,O$1,1+7*$D330)-WEEKDAY(DATE($M$1,O$1,8-$M330)))&gt;=1,IF($D330&gt;=3,DATE($M$1,O$1,1+7*($D330-1)-WEEKDAY(DATE($M$1,O$1,8-$M330))),DATE($M$1,O$1,1+7*($D330+1)-WEEKDAY(DATE($M$1,O$1,8-$M330)))),DATE($M$1,O$1,1+7*$D330)-WEEKDAY(DATE($M$1,O$1,8-$M330))),"")</f>
        <v>45195</v>
      </c>
      <c r="P330" s="26">
        <f>IFERROR(IF(COUNTIF('Holiday Dates'!$A:$A,DATE($M$1,P$1,1+7*$D330)-WEEKDAY(DATE($M$1,P$1,8-$M330)))&gt;=1,IF($D330&gt;=3,DATE($M$1,P$1,1+7*($D330-1)-WEEKDAY(DATE($M$1,P$1,8-$M330))),DATE($M$1,P$1,1+7*($D330+1)-WEEKDAY(DATE($M$1,P$1,8-$M330)))),DATE($M$1,P$1,1+7*$D330)-WEEKDAY(DATE($M$1,P$1,8-$M330))),"")</f>
        <v>45223</v>
      </c>
      <c r="Q330" s="26">
        <f>IFERROR(IF(COUNTIF('Holiday Dates'!$A:$A,DATE($M$1,Q$1,1+7*$D330)-WEEKDAY(DATE($M$1,Q$1,8-$M330)))&gt;=1,IF($D330&gt;=3,DATE($M$1,Q$1,1+7*($D330-1)-WEEKDAY(DATE($M$1,Q$1,8-$M330))),DATE($M$1,Q$1,1+7*($D330+1)-WEEKDAY(DATE($M$1,Q$1,8-$M330)))),DATE($M$1,Q$1,1+7*$D330)-WEEKDAY(DATE($M$1,Q$1,8-$M330))),"")</f>
        <v>45258</v>
      </c>
      <c r="R330" s="26">
        <f>IFERROR(IF(COUNTIF('Holiday Dates'!$A:$A,DATE($M$1,R$1,1+7*$D330)-WEEKDAY(DATE($M$1,R$1,8-$M330)))&gt;=1,IF($D330&gt;=3,DATE($M$1,R$1,1+7*($D330-1)-WEEKDAY(DATE($M$1,R$1,8-$M330))),DATE($M$1,R$1,1+7*($D330+1)-WEEKDAY(DATE($M$1,R$1,8-$M330)))),DATE($M$1,R$1,1+7*$D330)-WEEKDAY(DATE($M$1,R$1,8-$M330))),"")</f>
        <v>45279</v>
      </c>
      <c r="S330" s="28"/>
      <c r="T330" s="30">
        <f>IFERROR(IF(COUNTIF('Holiday Dates'!$A:$A,DATE($S$1,T$1,1+7*$D330)-WEEKDAY(DATE($S$1,T$1,8-$M330)))&gt;=1,IF($D330&gt;=3,DATE($S$1,T$1,1+7*($D330-1)-WEEKDAY(DATE($S$1,T$1,8-$M330))),DATE($S$1,T$1,1+7*($D330+1)-WEEKDAY(DATE($S$1,T$1,8-$M330)))),DATE($S$1,T$1,1+7*$D330)-WEEKDAY(DATE($S$1,T$1,8-$M330))),"")</f>
        <v>45314</v>
      </c>
      <c r="U330" s="30">
        <f>IFERROR(IF(COUNTIF('Holiday Dates'!$A:$A,DATE($S$1,U$1,1+7*$D330)-WEEKDAY(DATE($S$1,U$1,8-$M330)))&gt;=1,IF($D330&gt;=3,DATE($S$1,U$1,1+7*($D330-1)-WEEKDAY(DATE($S$1,U$1,8-$M330))),DATE($S$1,U$1,1+7*($D330+1)-WEEKDAY(DATE($S$1,U$1,8-$M330)))),DATE($S$1,U$1,1+7*$D330)-WEEKDAY(DATE($S$1,U$1,8-$M330))),"")</f>
        <v>45349</v>
      </c>
      <c r="V330" s="30">
        <f>IFERROR(IF(COUNTIF('Holiday Dates'!$A:$A,DATE($S$1,V$1,1+7*$D330)-WEEKDAY(DATE($S$1,V$1,8-$M330)))&gt;=1,IF($D330&gt;=3,DATE($S$1,V$1,1+7*($D330-1)-WEEKDAY(DATE($S$1,V$1,8-$M330))),DATE($S$1,V$1,1+7*($D330+1)-WEEKDAY(DATE($S$1,V$1,8-$M330)))),DATE($S$1,V$1,1+7*$D330)-WEEKDAY(DATE($S$1,V$1,8-$M330))),"")</f>
        <v>45377</v>
      </c>
      <c r="W330" s="30">
        <f>IFERROR(IF(COUNTIF('Holiday Dates'!$A:$A,DATE($S$1,W$1,1+7*$D330)-WEEKDAY(DATE($S$1,W$1,8-$M330)))&gt;=1,IF($D330&gt;=3,DATE($S$1,W$1,1+7*($D330-1)-WEEKDAY(DATE($S$1,W$1,8-$M330))),DATE($S$1,W$1,1+7*($D330+1)-WEEKDAY(DATE($S$1,W$1,8-$M330)))),DATE($S$1,W$1,1+7*$D330)-WEEKDAY(DATE($S$1,W$1,8-$M330))),"")</f>
        <v>45405</v>
      </c>
      <c r="X330" s="30">
        <f>IFERROR(IF(COUNTIF('Holiday Dates'!$A:$A,DATE($S$1,X$1,1+7*$D330)-WEEKDAY(DATE($S$1,X$1,8-$M330)))&gt;=1,IF($D330&gt;=3,DATE($S$1,X$1,1+7*($D330-1)-WEEKDAY(DATE($S$1,X$1,8-$M330))),DATE($S$1,X$1,1+7*($D330+1)-WEEKDAY(DATE($S$1,X$1,8-$M330)))),DATE($S$1,X$1,1+7*$D330)-WEEKDAY(DATE($S$1,X$1,8-$M330))),"")</f>
        <v>45440</v>
      </c>
      <c r="Y330" s="30">
        <f>IFERROR(IF(COUNTIF('Holiday Dates'!$A:$A,DATE($S$1,Y$1,1+7*$D330)-WEEKDAY(DATE($S$1,Y$1,8-$M330)))&gt;=1,IF($D330&gt;=3,DATE($S$1,Y$1,1+7*($D330-1)-WEEKDAY(DATE($S$1,Y$1,8-$M330))),DATE($S$1,Y$1,1+7*($D330+1)-WEEKDAY(DATE($S$1,Y$1,8-$M330)))),DATE($S$1,Y$1,1+7*$D330)-WEEKDAY(DATE($S$1,Y$1,8-$M330))),"")</f>
        <v>45468</v>
      </c>
      <c r="Z330" s="30">
        <f>IFERROR(IF(COUNTIF('Holiday Dates'!$A:$A,DATE($S$1,Z$1,1+7*$D330)-WEEKDAY(DATE($S$1,Z$1,8-$M330)))&gt;=1,IF($D330&gt;=3,DATE($S$1,Z$1,1+7*($D330-1)-WEEKDAY(DATE($S$1,Z$1,8-$M330))),DATE($S$1,Z$1,1+7*($D330+1)-WEEKDAY(DATE($S$1,Z$1,8-$M330)))),DATE($S$1,Z$1,1+7*$D330)-WEEKDAY(DATE($S$1,Z$1,8-$M330))),"")</f>
        <v>45496</v>
      </c>
    </row>
    <row r="331" spans="1:26" ht="15" customHeight="1" x14ac:dyDescent="0.25">
      <c r="A331" s="3">
        <v>770328</v>
      </c>
      <c r="B331" s="1" t="s">
        <v>1710</v>
      </c>
      <c r="C331" s="1" t="str">
        <f>VLOOKUP($A331,[1]Sheet_One!$B:$W,7,FALSE)</f>
        <v>ROCKY HILL</v>
      </c>
      <c r="D331" s="10">
        <f>IFERROR(VLOOKUP(A331,[2]Sheet1!$A:$AA,27,FALSE),"")</f>
        <v>3</v>
      </c>
      <c r="E331" s="1"/>
      <c r="F331" s="3" t="str">
        <f>VLOOKUP($A331,[1]Sheet_One!$B:$W,6,FALSE)</f>
        <v>144 BAILEY RD</v>
      </c>
      <c r="G331" s="3" t="str">
        <f>VLOOKUP($A331,[1]Sheet_One!$B:$W,7,FALSE)</f>
        <v>ROCKY HILL</v>
      </c>
      <c r="H331" s="3" t="str">
        <f>VLOOKUP($A331,[1]Sheet_One!$B:$W,8,FALSE)</f>
        <v>CT</v>
      </c>
      <c r="I331" s="3" t="str">
        <f>VLOOKUP($A331,[1]Sheet_One!$B:$W,9,FALSE)</f>
        <v>06067</v>
      </c>
      <c r="J331" s="47">
        <f>IFERROR(VLOOKUP(A331,'[3]KPI Trend by Chain - 171 or 173'!$A:$E,5,FALSE),VLOOKUP(A331,'[4]KPI Trend by Chain - 171 '!$A:$E,5,FALSE))</f>
        <v>29.3333333333333</v>
      </c>
      <c r="K331" s="4" t="str">
        <f>IFERROR(VLOOKUP(A331,'Location Substitution table'!B:D,3,FALSE),"")</f>
        <v/>
      </c>
      <c r="L331" s="9" t="str">
        <f>IFERROR(VLOOKUP($A331,[1]Sheet_One!$B:$W,5,FALSE),"")</f>
        <v>T</v>
      </c>
      <c r="M331" s="9">
        <f>IFERROR(MATCH(L331,{"U","M","T","W","R","F","S"},0),"")</f>
        <v>3</v>
      </c>
      <c r="N331" s="26">
        <f>IFERROR(IF(COUNTIF('Holiday Dates'!$A:$A,DATE($M$1,N$1,1+7*$D331)-WEEKDAY(DATE($M$1,N$1,8-$M331)))&gt;=1,IF($D331&gt;=3,DATE($M$1,N$1,1+7*($D331-1)-WEEKDAY(DATE($M$1,N$1,8-$M331))),DATE($M$1,N$1,1+7*($D331+1)-WEEKDAY(DATE($M$1,N$1,8-$M331)))),DATE($M$1,N$1,1+7*$D331)-WEEKDAY(DATE($M$1,N$1,8-$M331))),"")</f>
        <v>45153</v>
      </c>
      <c r="O331" s="26">
        <f>IFERROR(IF(COUNTIF('Holiday Dates'!$A:$A,DATE($M$1,O$1,1+7*$D331)-WEEKDAY(DATE($M$1,O$1,8-$M331)))&gt;=1,IF($D331&gt;=3,DATE($M$1,O$1,1+7*($D331-1)-WEEKDAY(DATE($M$1,O$1,8-$M331))),DATE($M$1,O$1,1+7*($D331+1)-WEEKDAY(DATE($M$1,O$1,8-$M331)))),DATE($M$1,O$1,1+7*$D331)-WEEKDAY(DATE($M$1,O$1,8-$M331))),"")</f>
        <v>45188</v>
      </c>
      <c r="P331" s="26">
        <f>IFERROR(IF(COUNTIF('Holiday Dates'!$A:$A,DATE($M$1,P$1,1+7*$D331)-WEEKDAY(DATE($M$1,P$1,8-$M331)))&gt;=1,IF($D331&gt;=3,DATE($M$1,P$1,1+7*($D331-1)-WEEKDAY(DATE($M$1,P$1,8-$M331))),DATE($M$1,P$1,1+7*($D331+1)-WEEKDAY(DATE($M$1,P$1,8-$M331)))),DATE($M$1,P$1,1+7*$D331)-WEEKDAY(DATE($M$1,P$1,8-$M331))),"")</f>
        <v>45216</v>
      </c>
      <c r="Q331" s="26">
        <f>IFERROR(IF(COUNTIF('Holiday Dates'!$A:$A,DATE($M$1,Q$1,1+7*$D331)-WEEKDAY(DATE($M$1,Q$1,8-$M331)))&gt;=1,IF($D331&gt;=3,DATE($M$1,Q$1,1+7*($D331-1)-WEEKDAY(DATE($M$1,Q$1,8-$M331))),DATE($M$1,Q$1,1+7*($D331+1)-WEEKDAY(DATE($M$1,Q$1,8-$M331)))),DATE($M$1,Q$1,1+7*$D331)-WEEKDAY(DATE($M$1,Q$1,8-$M331))),"")</f>
        <v>45251</v>
      </c>
      <c r="R331" s="26">
        <f>IFERROR(IF(COUNTIF('Holiday Dates'!$A:$A,DATE($M$1,R$1,1+7*$D331)-WEEKDAY(DATE($M$1,R$1,8-$M331)))&gt;=1,IF($D331&gt;=3,DATE($M$1,R$1,1+7*($D331-1)-WEEKDAY(DATE($M$1,R$1,8-$M331))),DATE($M$1,R$1,1+7*($D331+1)-WEEKDAY(DATE($M$1,R$1,8-$M331)))),DATE($M$1,R$1,1+7*$D331)-WEEKDAY(DATE($M$1,R$1,8-$M331))),"")</f>
        <v>45279</v>
      </c>
      <c r="S331" s="28"/>
      <c r="T331" s="30">
        <f>IFERROR(IF(COUNTIF('Holiday Dates'!$A:$A,DATE($S$1,T$1,1+7*$D331)-WEEKDAY(DATE($S$1,T$1,8-$M331)))&gt;=1,IF($D331&gt;=3,DATE($S$1,T$1,1+7*($D331-1)-WEEKDAY(DATE($S$1,T$1,8-$M331))),DATE($S$1,T$1,1+7*($D331+1)-WEEKDAY(DATE($S$1,T$1,8-$M331)))),DATE($S$1,T$1,1+7*$D331)-WEEKDAY(DATE($S$1,T$1,8-$M331))),"")</f>
        <v>45307</v>
      </c>
      <c r="U331" s="30">
        <f>IFERROR(IF(COUNTIF('Holiday Dates'!$A:$A,DATE($S$1,U$1,1+7*$D331)-WEEKDAY(DATE($S$1,U$1,8-$M331)))&gt;=1,IF($D331&gt;=3,DATE($S$1,U$1,1+7*($D331-1)-WEEKDAY(DATE($S$1,U$1,8-$M331))),DATE($S$1,U$1,1+7*($D331+1)-WEEKDAY(DATE($S$1,U$1,8-$M331)))),DATE($S$1,U$1,1+7*$D331)-WEEKDAY(DATE($S$1,U$1,8-$M331))),"")</f>
        <v>45335</v>
      </c>
      <c r="V331" s="30">
        <f>IFERROR(IF(COUNTIF('Holiday Dates'!$A:$A,DATE($S$1,V$1,1+7*$D331)-WEEKDAY(DATE($S$1,V$1,8-$M331)))&gt;=1,IF($D331&gt;=3,DATE($S$1,V$1,1+7*($D331-1)-WEEKDAY(DATE($S$1,V$1,8-$M331))),DATE($S$1,V$1,1+7*($D331+1)-WEEKDAY(DATE($S$1,V$1,8-$M331)))),DATE($S$1,V$1,1+7*$D331)-WEEKDAY(DATE($S$1,V$1,8-$M331))),"")</f>
        <v>45370</v>
      </c>
      <c r="W331" s="30">
        <f>IFERROR(IF(COUNTIF('Holiday Dates'!$A:$A,DATE($S$1,W$1,1+7*$D331)-WEEKDAY(DATE($S$1,W$1,8-$M331)))&gt;=1,IF($D331&gt;=3,DATE($S$1,W$1,1+7*($D331-1)-WEEKDAY(DATE($S$1,W$1,8-$M331))),DATE($S$1,W$1,1+7*($D331+1)-WEEKDAY(DATE($S$1,W$1,8-$M331)))),DATE($S$1,W$1,1+7*$D331)-WEEKDAY(DATE($S$1,W$1,8-$M331))),"")</f>
        <v>45398</v>
      </c>
      <c r="X331" s="30">
        <f>IFERROR(IF(COUNTIF('Holiday Dates'!$A:$A,DATE($S$1,X$1,1+7*$D331)-WEEKDAY(DATE($S$1,X$1,8-$M331)))&gt;=1,IF($D331&gt;=3,DATE($S$1,X$1,1+7*($D331-1)-WEEKDAY(DATE($S$1,X$1,8-$M331))),DATE($S$1,X$1,1+7*($D331+1)-WEEKDAY(DATE($S$1,X$1,8-$M331)))),DATE($S$1,X$1,1+7*$D331)-WEEKDAY(DATE($S$1,X$1,8-$M331))),"")</f>
        <v>45433</v>
      </c>
      <c r="Y331" s="30">
        <f>IFERROR(IF(COUNTIF('Holiday Dates'!$A:$A,DATE($S$1,Y$1,1+7*$D331)-WEEKDAY(DATE($S$1,Y$1,8-$M331)))&gt;=1,IF($D331&gt;=3,DATE($S$1,Y$1,1+7*($D331-1)-WEEKDAY(DATE($S$1,Y$1,8-$M331))),DATE($S$1,Y$1,1+7*($D331+1)-WEEKDAY(DATE($S$1,Y$1,8-$M331)))),DATE($S$1,Y$1,1+7*$D331)-WEEKDAY(DATE($S$1,Y$1,8-$M331))),"")</f>
        <v>45461</v>
      </c>
      <c r="Z331" s="30">
        <f>IFERROR(IF(COUNTIF('Holiday Dates'!$A:$A,DATE($S$1,Z$1,1+7*$D331)-WEEKDAY(DATE($S$1,Z$1,8-$M331)))&gt;=1,IF($D331&gt;=3,DATE($S$1,Z$1,1+7*($D331-1)-WEEKDAY(DATE($S$1,Z$1,8-$M331))),DATE($S$1,Z$1,1+7*($D331+1)-WEEKDAY(DATE($S$1,Z$1,8-$M331)))),DATE($S$1,Z$1,1+7*$D331)-WEEKDAY(DATE($S$1,Z$1,8-$M331))),"")</f>
        <v>45489</v>
      </c>
    </row>
    <row r="332" spans="1:26" ht="15" customHeight="1" x14ac:dyDescent="0.25">
      <c r="A332" s="3">
        <v>770329</v>
      </c>
      <c r="B332" s="1" t="s">
        <v>1711</v>
      </c>
      <c r="C332" s="1" t="str">
        <f>VLOOKUP($A332,[1]Sheet_One!$B:$W,7,FALSE)</f>
        <v>ROCKY HILL</v>
      </c>
      <c r="D332" s="10">
        <f>IFERROR(VLOOKUP(A332,[2]Sheet1!$A:$AA,27,FALSE),"")</f>
        <v>2</v>
      </c>
      <c r="F332" s="3" t="str">
        <f>VLOOKUP($A332,[1]Sheet_One!$B:$W,6,FALSE)</f>
        <v>50 CHAPIN AVE</v>
      </c>
      <c r="G332" s="3" t="str">
        <f>VLOOKUP($A332,[1]Sheet_One!$B:$W,7,FALSE)</f>
        <v>ROCKY HILL</v>
      </c>
      <c r="H332" s="3" t="str">
        <f>VLOOKUP($A332,[1]Sheet_One!$B:$W,8,FALSE)</f>
        <v>CT</v>
      </c>
      <c r="I332" s="3" t="str">
        <f>VLOOKUP($A332,[1]Sheet_One!$B:$W,9,FALSE)</f>
        <v>06067</v>
      </c>
      <c r="J332" s="47">
        <f>IFERROR(VLOOKUP(A332,'[3]KPI Trend by Chain - 171 or 173'!$A:$E,5,FALSE),VLOOKUP(A332,'[4]KPI Trend by Chain - 171 '!$A:$E,5,FALSE))</f>
        <v>41.8888888888889</v>
      </c>
      <c r="K332" s="4" t="str">
        <f>IFERROR(VLOOKUP(A332,'Location Substitution table'!B:D,3,FALSE),"")</f>
        <v/>
      </c>
      <c r="L332" s="9" t="str">
        <f>IFERROR(VLOOKUP($A332,[1]Sheet_One!$B:$W,5,FALSE),"")</f>
        <v>T</v>
      </c>
      <c r="M332" s="9">
        <f>IFERROR(MATCH(L332,{"U","M","T","W","R","F","S"},0),"")</f>
        <v>3</v>
      </c>
      <c r="N332" s="26">
        <f>IFERROR(IF(COUNTIF('Holiday Dates'!$A:$A,DATE($M$1,N$1,1+7*$D332)-WEEKDAY(DATE($M$1,N$1,8-$M332)))&gt;=1,IF($D332&gt;=3,DATE($M$1,N$1,1+7*($D332-1)-WEEKDAY(DATE($M$1,N$1,8-$M332))),DATE($M$1,N$1,1+7*($D332+1)-WEEKDAY(DATE($M$1,N$1,8-$M332)))),DATE($M$1,N$1,1+7*$D332)-WEEKDAY(DATE($M$1,N$1,8-$M332))),"")</f>
        <v>45146</v>
      </c>
      <c r="O332" s="26">
        <f>IFERROR(IF(COUNTIF('Holiday Dates'!$A:$A,DATE($M$1,O$1,1+7*$D332)-WEEKDAY(DATE($M$1,O$1,8-$M332)))&gt;=1,IF($D332&gt;=3,DATE($M$1,O$1,1+7*($D332-1)-WEEKDAY(DATE($M$1,O$1,8-$M332))),DATE($M$1,O$1,1+7*($D332+1)-WEEKDAY(DATE($M$1,O$1,8-$M332)))),DATE($M$1,O$1,1+7*$D332)-WEEKDAY(DATE($M$1,O$1,8-$M332))),"")</f>
        <v>45181</v>
      </c>
      <c r="P332" s="26">
        <f>IFERROR(IF(COUNTIF('Holiday Dates'!$A:$A,DATE($M$1,P$1,1+7*$D332)-WEEKDAY(DATE($M$1,P$1,8-$M332)))&gt;=1,IF($D332&gt;=3,DATE($M$1,P$1,1+7*($D332-1)-WEEKDAY(DATE($M$1,P$1,8-$M332))),DATE($M$1,P$1,1+7*($D332+1)-WEEKDAY(DATE($M$1,P$1,8-$M332)))),DATE($M$1,P$1,1+7*$D332)-WEEKDAY(DATE($M$1,P$1,8-$M332))),"")</f>
        <v>45209</v>
      </c>
      <c r="Q332" s="26">
        <f>IFERROR(IF(COUNTIF('Holiday Dates'!$A:$A,DATE($M$1,Q$1,1+7*$D332)-WEEKDAY(DATE($M$1,Q$1,8-$M332)))&gt;=1,IF($D332&gt;=3,DATE($M$1,Q$1,1+7*($D332-1)-WEEKDAY(DATE($M$1,Q$1,8-$M332))),DATE($M$1,Q$1,1+7*($D332+1)-WEEKDAY(DATE($M$1,Q$1,8-$M332)))),DATE($M$1,Q$1,1+7*$D332)-WEEKDAY(DATE($M$1,Q$1,8-$M332))),"")</f>
        <v>45244</v>
      </c>
      <c r="R332" s="26">
        <f>IFERROR(IF(COUNTIF('Holiday Dates'!$A:$A,DATE($M$1,R$1,1+7*$D332)-WEEKDAY(DATE($M$1,R$1,8-$M332)))&gt;=1,IF($D332&gt;=3,DATE($M$1,R$1,1+7*($D332-1)-WEEKDAY(DATE($M$1,R$1,8-$M332))),DATE($M$1,R$1,1+7*($D332+1)-WEEKDAY(DATE($M$1,R$1,8-$M332)))),DATE($M$1,R$1,1+7*$D332)-WEEKDAY(DATE($M$1,R$1,8-$M332))),"")</f>
        <v>45272</v>
      </c>
      <c r="S332" s="28"/>
      <c r="T332" s="30">
        <f>IFERROR(IF(COUNTIF('Holiday Dates'!$A:$A,DATE($S$1,T$1,1+7*$D332)-WEEKDAY(DATE($S$1,T$1,8-$M332)))&gt;=1,IF($D332&gt;=3,DATE($S$1,T$1,1+7*($D332-1)-WEEKDAY(DATE($S$1,T$1,8-$M332))),DATE($S$1,T$1,1+7*($D332+1)-WEEKDAY(DATE($S$1,T$1,8-$M332)))),DATE($S$1,T$1,1+7*$D332)-WEEKDAY(DATE($S$1,T$1,8-$M332))),"")</f>
        <v>45300</v>
      </c>
      <c r="U332" s="30">
        <f>IFERROR(IF(COUNTIF('Holiday Dates'!$A:$A,DATE($S$1,U$1,1+7*$D332)-WEEKDAY(DATE($S$1,U$1,8-$M332)))&gt;=1,IF($D332&gt;=3,DATE($S$1,U$1,1+7*($D332-1)-WEEKDAY(DATE($S$1,U$1,8-$M332))),DATE($S$1,U$1,1+7*($D332+1)-WEEKDAY(DATE($S$1,U$1,8-$M332)))),DATE($S$1,U$1,1+7*$D332)-WEEKDAY(DATE($S$1,U$1,8-$M332))),"")</f>
        <v>45335</v>
      </c>
      <c r="V332" s="30">
        <f>IFERROR(IF(COUNTIF('Holiday Dates'!$A:$A,DATE($S$1,V$1,1+7*$D332)-WEEKDAY(DATE($S$1,V$1,8-$M332)))&gt;=1,IF($D332&gt;=3,DATE($S$1,V$1,1+7*($D332-1)-WEEKDAY(DATE($S$1,V$1,8-$M332))),DATE($S$1,V$1,1+7*($D332+1)-WEEKDAY(DATE($S$1,V$1,8-$M332)))),DATE($S$1,V$1,1+7*$D332)-WEEKDAY(DATE($S$1,V$1,8-$M332))),"")</f>
        <v>45363</v>
      </c>
      <c r="W332" s="30">
        <f>IFERROR(IF(COUNTIF('Holiday Dates'!$A:$A,DATE($S$1,W$1,1+7*$D332)-WEEKDAY(DATE($S$1,W$1,8-$M332)))&gt;=1,IF($D332&gt;=3,DATE($S$1,W$1,1+7*($D332-1)-WEEKDAY(DATE($S$1,W$1,8-$M332))),DATE($S$1,W$1,1+7*($D332+1)-WEEKDAY(DATE($S$1,W$1,8-$M332)))),DATE($S$1,W$1,1+7*$D332)-WEEKDAY(DATE($S$1,W$1,8-$M332))),"")</f>
        <v>45398</v>
      </c>
      <c r="X332" s="30">
        <f>IFERROR(IF(COUNTIF('Holiday Dates'!$A:$A,DATE($S$1,X$1,1+7*$D332)-WEEKDAY(DATE($S$1,X$1,8-$M332)))&gt;=1,IF($D332&gt;=3,DATE($S$1,X$1,1+7*($D332-1)-WEEKDAY(DATE($S$1,X$1,8-$M332))),DATE($S$1,X$1,1+7*($D332+1)-WEEKDAY(DATE($S$1,X$1,8-$M332)))),DATE($S$1,X$1,1+7*$D332)-WEEKDAY(DATE($S$1,X$1,8-$M332))),"")</f>
        <v>45426</v>
      </c>
      <c r="Y332" s="30">
        <f>IFERROR(IF(COUNTIF('Holiday Dates'!$A:$A,DATE($S$1,Y$1,1+7*$D332)-WEEKDAY(DATE($S$1,Y$1,8-$M332)))&gt;=1,IF($D332&gt;=3,DATE($S$1,Y$1,1+7*($D332-1)-WEEKDAY(DATE($S$1,Y$1,8-$M332))),DATE($S$1,Y$1,1+7*($D332+1)-WEEKDAY(DATE($S$1,Y$1,8-$M332)))),DATE($S$1,Y$1,1+7*$D332)-WEEKDAY(DATE($S$1,Y$1,8-$M332))),"")</f>
        <v>45454</v>
      </c>
      <c r="Z332" s="30">
        <f>IFERROR(IF(COUNTIF('Holiday Dates'!$A:$A,DATE($S$1,Z$1,1+7*$D332)-WEEKDAY(DATE($S$1,Z$1,8-$M332)))&gt;=1,IF($D332&gt;=3,DATE($S$1,Z$1,1+7*($D332-1)-WEEKDAY(DATE($S$1,Z$1,8-$M332))),DATE($S$1,Z$1,1+7*($D332+1)-WEEKDAY(DATE($S$1,Z$1,8-$M332)))),DATE($S$1,Z$1,1+7*$D332)-WEEKDAY(DATE($S$1,Z$1,8-$M332))),"")</f>
        <v>45482</v>
      </c>
    </row>
    <row r="333" spans="1:26" ht="15" customHeight="1" x14ac:dyDescent="0.25">
      <c r="A333" s="3">
        <v>770330</v>
      </c>
      <c r="B333" s="1" t="s">
        <v>807</v>
      </c>
      <c r="C333" s="1" t="str">
        <f>VLOOKUP($A333,[1]Sheet_One!$B:$W,7,FALSE)</f>
        <v>SALEM</v>
      </c>
      <c r="D333" s="10">
        <f>IFERROR(VLOOKUP(A333,[2]Sheet1!$A:$AA,27,FALSE),"")</f>
        <v>4</v>
      </c>
      <c r="E333" s="1"/>
      <c r="F333" s="3" t="str">
        <f>VLOOKUP($A333,[1]Sheet_One!$B:$W,6,FALSE)</f>
        <v>200 HARTFORD RD</v>
      </c>
      <c r="G333" s="3" t="str">
        <f>VLOOKUP($A333,[1]Sheet_One!$B:$W,7,FALSE)</f>
        <v>SALEM</v>
      </c>
      <c r="H333" s="3" t="str">
        <f>VLOOKUP($A333,[1]Sheet_One!$B:$W,8,FALSE)</f>
        <v>CT</v>
      </c>
      <c r="I333" s="3" t="str">
        <f>VLOOKUP($A333,[1]Sheet_One!$B:$W,9,FALSE)</f>
        <v>06420</v>
      </c>
      <c r="J333" s="47">
        <f>IFERROR(VLOOKUP(A333,'[3]KPI Trend by Chain - 171 or 173'!$A:$E,5,FALSE),VLOOKUP(A333,'[4]KPI Trend by Chain - 171 '!$A:$E,5,FALSE))</f>
        <v>27.75</v>
      </c>
      <c r="K333" s="4" t="str">
        <f>IFERROR(VLOOKUP(A333,'Location Substitution table'!B:D,3,FALSE),"")</f>
        <v/>
      </c>
      <c r="L333" s="9" t="str">
        <f>IFERROR(VLOOKUP($A333,[1]Sheet_One!$B:$W,5,FALSE),"")</f>
        <v>W</v>
      </c>
      <c r="M333" s="9">
        <f>IFERROR(MATCH(L333,{"U","M","T","W","R","F","S"},0),"")</f>
        <v>4</v>
      </c>
      <c r="N333" s="26">
        <f>IFERROR(IF(COUNTIF('Holiday Dates'!$A:$A,DATE($M$1,N$1,1+7*$D333)-WEEKDAY(DATE($M$1,N$1,8-$M333)))&gt;=1,IF($D333&gt;=3,DATE($M$1,N$1,1+7*($D333-1)-WEEKDAY(DATE($M$1,N$1,8-$M333))),DATE($M$1,N$1,1+7*($D333+1)-WEEKDAY(DATE($M$1,N$1,8-$M333)))),DATE($M$1,N$1,1+7*$D333)-WEEKDAY(DATE($M$1,N$1,8-$M333))),"")</f>
        <v>45161</v>
      </c>
      <c r="O333" s="26">
        <f>IFERROR(IF(COUNTIF('Holiday Dates'!$A:$A,DATE($M$1,O$1,1+7*$D333)-WEEKDAY(DATE($M$1,O$1,8-$M333)))&gt;=1,IF($D333&gt;=3,DATE($M$1,O$1,1+7*($D333-1)-WEEKDAY(DATE($M$1,O$1,8-$M333))),DATE($M$1,O$1,1+7*($D333+1)-WEEKDAY(DATE($M$1,O$1,8-$M333)))),DATE($M$1,O$1,1+7*$D333)-WEEKDAY(DATE($M$1,O$1,8-$M333))),"")</f>
        <v>45196</v>
      </c>
      <c r="P333" s="26">
        <f>IFERROR(IF(COUNTIF('Holiday Dates'!$A:$A,DATE($M$1,P$1,1+7*$D333)-WEEKDAY(DATE($M$1,P$1,8-$M333)))&gt;=1,IF($D333&gt;=3,DATE($M$1,P$1,1+7*($D333-1)-WEEKDAY(DATE($M$1,P$1,8-$M333))),DATE($M$1,P$1,1+7*($D333+1)-WEEKDAY(DATE($M$1,P$1,8-$M333)))),DATE($M$1,P$1,1+7*$D333)-WEEKDAY(DATE($M$1,P$1,8-$M333))),"")</f>
        <v>45224</v>
      </c>
      <c r="Q333" s="26">
        <f>IFERROR(IF(COUNTIF('Holiday Dates'!$A:$A,DATE($M$1,Q$1,1+7*$D333)-WEEKDAY(DATE($M$1,Q$1,8-$M333)))&gt;=1,IF($D333&gt;=3,DATE($M$1,Q$1,1+7*($D333-1)-WEEKDAY(DATE($M$1,Q$1,8-$M333))),DATE($M$1,Q$1,1+7*($D333+1)-WEEKDAY(DATE($M$1,Q$1,8-$M333)))),DATE($M$1,Q$1,1+7*$D333)-WEEKDAY(DATE($M$1,Q$1,8-$M333))),"")</f>
        <v>45245</v>
      </c>
      <c r="R333" s="26">
        <f>IFERROR(IF(COUNTIF('Holiday Dates'!$A:$A,DATE($M$1,R$1,1+7*$D333)-WEEKDAY(DATE($M$1,R$1,8-$M333)))&gt;=1,IF($D333&gt;=3,DATE($M$1,R$1,1+7*($D333-1)-WEEKDAY(DATE($M$1,R$1,8-$M333))),DATE($M$1,R$1,1+7*($D333+1)-WEEKDAY(DATE($M$1,R$1,8-$M333)))),DATE($M$1,R$1,1+7*$D333)-WEEKDAY(DATE($M$1,R$1,8-$M333))),"")</f>
        <v>45280</v>
      </c>
      <c r="S333" s="28"/>
      <c r="T333" s="30">
        <f>IFERROR(IF(COUNTIF('Holiday Dates'!$A:$A,DATE($S$1,T$1,1+7*$D333)-WEEKDAY(DATE($S$1,T$1,8-$M333)))&gt;=1,IF($D333&gt;=3,DATE($S$1,T$1,1+7*($D333-1)-WEEKDAY(DATE($S$1,T$1,8-$M333))),DATE($S$1,T$1,1+7*($D333+1)-WEEKDAY(DATE($S$1,T$1,8-$M333)))),DATE($S$1,T$1,1+7*$D333)-WEEKDAY(DATE($S$1,T$1,8-$M333))),"")</f>
        <v>45315</v>
      </c>
      <c r="U333" s="30">
        <f>IFERROR(IF(COUNTIF('Holiday Dates'!$A:$A,DATE($S$1,U$1,1+7*$D333)-WEEKDAY(DATE($S$1,U$1,8-$M333)))&gt;=1,IF($D333&gt;=3,DATE($S$1,U$1,1+7*($D333-1)-WEEKDAY(DATE($S$1,U$1,8-$M333))),DATE($S$1,U$1,1+7*($D333+1)-WEEKDAY(DATE($S$1,U$1,8-$M333)))),DATE($S$1,U$1,1+7*$D333)-WEEKDAY(DATE($S$1,U$1,8-$M333))),"")</f>
        <v>45350</v>
      </c>
      <c r="V333" s="30">
        <f>IFERROR(IF(COUNTIF('Holiday Dates'!$A:$A,DATE($S$1,V$1,1+7*$D333)-WEEKDAY(DATE($S$1,V$1,8-$M333)))&gt;=1,IF($D333&gt;=3,DATE($S$1,V$1,1+7*($D333-1)-WEEKDAY(DATE($S$1,V$1,8-$M333))),DATE($S$1,V$1,1+7*($D333+1)-WEEKDAY(DATE($S$1,V$1,8-$M333)))),DATE($S$1,V$1,1+7*$D333)-WEEKDAY(DATE($S$1,V$1,8-$M333))),"")</f>
        <v>45378</v>
      </c>
      <c r="W333" s="30">
        <f>IFERROR(IF(COUNTIF('Holiday Dates'!$A:$A,DATE($S$1,W$1,1+7*$D333)-WEEKDAY(DATE($S$1,W$1,8-$M333)))&gt;=1,IF($D333&gt;=3,DATE($S$1,W$1,1+7*($D333-1)-WEEKDAY(DATE($S$1,W$1,8-$M333))),DATE($S$1,W$1,1+7*($D333+1)-WEEKDAY(DATE($S$1,W$1,8-$M333)))),DATE($S$1,W$1,1+7*$D333)-WEEKDAY(DATE($S$1,W$1,8-$M333))),"")</f>
        <v>45406</v>
      </c>
      <c r="X333" s="30">
        <f>IFERROR(IF(COUNTIF('Holiday Dates'!$A:$A,DATE($S$1,X$1,1+7*$D333)-WEEKDAY(DATE($S$1,X$1,8-$M333)))&gt;=1,IF($D333&gt;=3,DATE($S$1,X$1,1+7*($D333-1)-WEEKDAY(DATE($S$1,X$1,8-$M333))),DATE($S$1,X$1,1+7*($D333+1)-WEEKDAY(DATE($S$1,X$1,8-$M333)))),DATE($S$1,X$1,1+7*$D333)-WEEKDAY(DATE($S$1,X$1,8-$M333))),"")</f>
        <v>45434</v>
      </c>
      <c r="Y333" s="30">
        <f>IFERROR(IF(COUNTIF('Holiday Dates'!$A:$A,DATE($S$1,Y$1,1+7*$D333)-WEEKDAY(DATE($S$1,Y$1,8-$M333)))&gt;=1,IF($D333&gt;=3,DATE($S$1,Y$1,1+7*($D333-1)-WEEKDAY(DATE($S$1,Y$1,8-$M333))),DATE($S$1,Y$1,1+7*($D333+1)-WEEKDAY(DATE($S$1,Y$1,8-$M333)))),DATE($S$1,Y$1,1+7*$D333)-WEEKDAY(DATE($S$1,Y$1,8-$M333))),"")</f>
        <v>45469</v>
      </c>
      <c r="Z333" s="30">
        <f>IFERROR(IF(COUNTIF('Holiday Dates'!$A:$A,DATE($S$1,Z$1,1+7*$D333)-WEEKDAY(DATE($S$1,Z$1,8-$M333)))&gt;=1,IF($D333&gt;=3,DATE($S$1,Z$1,1+7*($D333-1)-WEEKDAY(DATE($S$1,Z$1,8-$M333))),DATE($S$1,Z$1,1+7*($D333+1)-WEEKDAY(DATE($S$1,Z$1,8-$M333)))),DATE($S$1,Z$1,1+7*$D333)-WEEKDAY(DATE($S$1,Z$1,8-$M333))),"")</f>
        <v>45497</v>
      </c>
    </row>
    <row r="334" spans="1:26" ht="15" customHeight="1" x14ac:dyDescent="0.2">
      <c r="A334" s="3">
        <v>770331</v>
      </c>
      <c r="B334" s="3" t="s">
        <v>1712</v>
      </c>
      <c r="C334" s="3" t="str">
        <f>VLOOKUP($A334,[1]Sheet_One!$B:$W,7,FALSE)</f>
        <v>SANDY HOOK</v>
      </c>
      <c r="D334" s="4">
        <f>IFERROR(VLOOKUP(A334,[2]Sheet1!$A:$AA,27,FALSE),"")</f>
        <v>4</v>
      </c>
      <c r="F334" s="3" t="str">
        <f>VLOOKUP($A334,[1]Sheet_One!$B:$W,6,FALSE)</f>
        <v>12 BERKSHIRE RD</v>
      </c>
      <c r="G334" s="3" t="str">
        <f>VLOOKUP($A334,[1]Sheet_One!$B:$W,7,FALSE)</f>
        <v>SANDY HOOK</v>
      </c>
      <c r="H334" s="3" t="str">
        <f>VLOOKUP($A334,[1]Sheet_One!$B:$W,8,FALSE)</f>
        <v>CT</v>
      </c>
      <c r="I334" s="3" t="str">
        <f>VLOOKUP($A334,[1]Sheet_One!$B:$W,9,FALSE)</f>
        <v>06482</v>
      </c>
      <c r="J334" s="47">
        <f>IFERROR(VLOOKUP(A334,'[3]KPI Trend by Chain - 171 or 173'!$A:$E,5,FALSE),VLOOKUP(A334,'[4]KPI Trend by Chain - 171 '!$A:$E,5,FALSE))</f>
        <v>59.5</v>
      </c>
      <c r="K334" s="4" t="str">
        <f>IFERROR(VLOOKUP(A334,'Location Substitution table'!B:D,3,FALSE),"")</f>
        <v/>
      </c>
      <c r="L334" s="9" t="str">
        <f>IFERROR(VLOOKUP($A334,[1]Sheet_One!$B:$W,5,FALSE),"")</f>
        <v>F</v>
      </c>
      <c r="M334" s="9">
        <f>IFERROR(MATCH(L334,{"U","M","T","W","R","F","S"},0),"")</f>
        <v>6</v>
      </c>
      <c r="N334" s="26">
        <f>IFERROR(IF(COUNTIF('Holiday Dates'!$A:$A,DATE($M$1,N$1,1+7*$D334)-WEEKDAY(DATE($M$1,N$1,8-$M334)))&gt;=1,IF($D334&gt;=3,DATE($M$1,N$1,1+7*($D334-1)-WEEKDAY(DATE($M$1,N$1,8-$M334))),DATE($M$1,N$1,1+7*($D334+1)-WEEKDAY(DATE($M$1,N$1,8-$M334)))),DATE($M$1,N$1,1+7*$D334)-WEEKDAY(DATE($M$1,N$1,8-$M334))),"")</f>
        <v>45163</v>
      </c>
      <c r="O334" s="26">
        <f>IFERROR(IF(COUNTIF('Holiday Dates'!$A:$A,DATE($M$1,O$1,1+7*$D334)-WEEKDAY(DATE($M$1,O$1,8-$M334)))&gt;=1,IF($D334&gt;=3,DATE($M$1,O$1,1+7*($D334-1)-WEEKDAY(DATE($M$1,O$1,8-$M334))),DATE($M$1,O$1,1+7*($D334+1)-WEEKDAY(DATE($M$1,O$1,8-$M334)))),DATE($M$1,O$1,1+7*$D334)-WEEKDAY(DATE($M$1,O$1,8-$M334))),"")</f>
        <v>45191</v>
      </c>
      <c r="P334" s="26">
        <f>IFERROR(IF(COUNTIF('Holiday Dates'!$A:$A,DATE($M$1,P$1,1+7*$D334)-WEEKDAY(DATE($M$1,P$1,8-$M334)))&gt;=1,IF($D334&gt;=3,DATE($M$1,P$1,1+7*($D334-1)-WEEKDAY(DATE($M$1,P$1,8-$M334))),DATE($M$1,P$1,1+7*($D334+1)-WEEKDAY(DATE($M$1,P$1,8-$M334)))),DATE($M$1,P$1,1+7*$D334)-WEEKDAY(DATE($M$1,P$1,8-$M334))),"")</f>
        <v>45226</v>
      </c>
      <c r="Q334" s="26">
        <f>IFERROR(IF(COUNTIF('Holiday Dates'!$A:$A,DATE($M$1,Q$1,1+7*$D334)-WEEKDAY(DATE($M$1,Q$1,8-$M334)))&gt;=1,IF($D334&gt;=3,DATE($M$1,Q$1,1+7*($D334-1)-WEEKDAY(DATE($M$1,Q$1,8-$M334))),DATE($M$1,Q$1,1+7*($D334+1)-WEEKDAY(DATE($M$1,Q$1,8-$M334)))),DATE($M$1,Q$1,1+7*$D334)-WEEKDAY(DATE($M$1,Q$1,8-$M334))),"")</f>
        <v>45247</v>
      </c>
      <c r="R334" s="26">
        <f>IFERROR(IF(COUNTIF('Holiday Dates'!$A:$A,DATE($M$1,R$1,1+7*$D334)-WEEKDAY(DATE($M$1,R$1,8-$M334)))&gt;=1,IF($D334&gt;=3,DATE($M$1,R$1,1+7*($D334-1)-WEEKDAY(DATE($M$1,R$1,8-$M334))),DATE($M$1,R$1,1+7*($D334+1)-WEEKDAY(DATE($M$1,R$1,8-$M334)))),DATE($M$1,R$1,1+7*$D334)-WEEKDAY(DATE($M$1,R$1,8-$M334))),"")</f>
        <v>45275</v>
      </c>
      <c r="S334" s="28"/>
      <c r="T334" s="30">
        <f>IFERROR(IF(COUNTIF('Holiday Dates'!$A:$A,DATE($S$1,T$1,1+7*$D334)-WEEKDAY(DATE($S$1,T$1,8-$M334)))&gt;=1,IF($D334&gt;=3,DATE($S$1,T$1,1+7*($D334-1)-WEEKDAY(DATE($S$1,T$1,8-$M334))),DATE($S$1,T$1,1+7*($D334+1)-WEEKDAY(DATE($S$1,T$1,8-$M334)))),DATE($S$1,T$1,1+7*$D334)-WEEKDAY(DATE($S$1,T$1,8-$M334))),"")</f>
        <v>45317</v>
      </c>
      <c r="U334" s="30">
        <f>IFERROR(IF(COUNTIF('Holiday Dates'!$A:$A,DATE($S$1,U$1,1+7*$D334)-WEEKDAY(DATE($S$1,U$1,8-$M334)))&gt;=1,IF($D334&gt;=3,DATE($S$1,U$1,1+7*($D334-1)-WEEKDAY(DATE($S$1,U$1,8-$M334))),DATE($S$1,U$1,1+7*($D334+1)-WEEKDAY(DATE($S$1,U$1,8-$M334)))),DATE($S$1,U$1,1+7*$D334)-WEEKDAY(DATE($S$1,U$1,8-$M334))),"")</f>
        <v>45345</v>
      </c>
      <c r="V334" s="30">
        <f>IFERROR(IF(COUNTIF('Holiday Dates'!$A:$A,DATE($S$1,V$1,1+7*$D334)-WEEKDAY(DATE($S$1,V$1,8-$M334)))&gt;=1,IF($D334&gt;=3,DATE($S$1,V$1,1+7*($D334-1)-WEEKDAY(DATE($S$1,V$1,8-$M334))),DATE($S$1,V$1,1+7*($D334+1)-WEEKDAY(DATE($S$1,V$1,8-$M334)))),DATE($S$1,V$1,1+7*$D334)-WEEKDAY(DATE($S$1,V$1,8-$M334))),"")</f>
        <v>45373</v>
      </c>
      <c r="W334" s="30">
        <f>IFERROR(IF(COUNTIF('Holiday Dates'!$A:$A,DATE($S$1,W$1,1+7*$D334)-WEEKDAY(DATE($S$1,W$1,8-$M334)))&gt;=1,IF($D334&gt;=3,DATE($S$1,W$1,1+7*($D334-1)-WEEKDAY(DATE($S$1,W$1,8-$M334))),DATE($S$1,W$1,1+7*($D334+1)-WEEKDAY(DATE($S$1,W$1,8-$M334)))),DATE($S$1,W$1,1+7*$D334)-WEEKDAY(DATE($S$1,W$1,8-$M334))),"")</f>
        <v>45408</v>
      </c>
      <c r="X334" s="30">
        <f>IFERROR(IF(COUNTIF('Holiday Dates'!$A:$A,DATE($S$1,X$1,1+7*$D334)-WEEKDAY(DATE($S$1,X$1,8-$M334)))&gt;=1,IF($D334&gt;=3,DATE($S$1,X$1,1+7*($D334-1)-WEEKDAY(DATE($S$1,X$1,8-$M334))),DATE($S$1,X$1,1+7*($D334+1)-WEEKDAY(DATE($S$1,X$1,8-$M334)))),DATE($S$1,X$1,1+7*$D334)-WEEKDAY(DATE($S$1,X$1,8-$M334))),"")</f>
        <v>45436</v>
      </c>
      <c r="Y334" s="30">
        <f>IFERROR(IF(COUNTIF('Holiday Dates'!$A:$A,DATE($S$1,Y$1,1+7*$D334)-WEEKDAY(DATE($S$1,Y$1,8-$M334)))&gt;=1,IF($D334&gt;=3,DATE($S$1,Y$1,1+7*($D334-1)-WEEKDAY(DATE($S$1,Y$1,8-$M334))),DATE($S$1,Y$1,1+7*($D334+1)-WEEKDAY(DATE($S$1,Y$1,8-$M334)))),DATE($S$1,Y$1,1+7*$D334)-WEEKDAY(DATE($S$1,Y$1,8-$M334))),"")</f>
        <v>45471</v>
      </c>
      <c r="Z334" s="30">
        <f>IFERROR(IF(COUNTIF('Holiday Dates'!$A:$A,DATE($S$1,Z$1,1+7*$D334)-WEEKDAY(DATE($S$1,Z$1,8-$M334)))&gt;=1,IF($D334&gt;=3,DATE($S$1,Z$1,1+7*($D334-1)-WEEKDAY(DATE($S$1,Z$1,8-$M334))),DATE($S$1,Z$1,1+7*($D334+1)-WEEKDAY(DATE($S$1,Z$1,8-$M334)))),DATE($S$1,Z$1,1+7*$D334)-WEEKDAY(DATE($S$1,Z$1,8-$M334))),"")</f>
        <v>45499</v>
      </c>
    </row>
    <row r="335" spans="1:26" ht="15" customHeight="1" x14ac:dyDescent="0.25">
      <c r="A335" s="3">
        <v>770332</v>
      </c>
      <c r="B335" s="1" t="s">
        <v>1713</v>
      </c>
      <c r="C335" s="1" t="str">
        <f>VLOOKUP($A335,[1]Sheet_One!$B:$W,7,FALSE)</f>
        <v>SCOTLAND</v>
      </c>
      <c r="D335" s="10">
        <f>IFERROR(VLOOKUP(A335,[2]Sheet1!$A:$AA,27,FALSE),"")</f>
        <v>4</v>
      </c>
      <c r="E335" s="1"/>
      <c r="F335" s="3" t="str">
        <f>VLOOKUP($A335,[1]Sheet_One!$B:$W,6,FALSE)</f>
        <v>68 BROOK RD</v>
      </c>
      <c r="G335" s="3" t="str">
        <f>VLOOKUP($A335,[1]Sheet_One!$B:$W,7,FALSE)</f>
        <v>SCOTLAND</v>
      </c>
      <c r="H335" s="3" t="str">
        <f>VLOOKUP($A335,[1]Sheet_One!$B:$W,8,FALSE)</f>
        <v>CT</v>
      </c>
      <c r="I335" s="3" t="str">
        <f>VLOOKUP($A335,[1]Sheet_One!$B:$W,9,FALSE)</f>
        <v>06264</v>
      </c>
      <c r="J335" s="47">
        <f>IFERROR(VLOOKUP(A335,'[3]KPI Trend by Chain - 171 or 173'!$A:$E,5,FALSE),VLOOKUP(A335,'[4]KPI Trend by Chain - 171 '!$A:$E,5,FALSE))</f>
        <v>32</v>
      </c>
      <c r="K335" s="4" t="str">
        <f>IFERROR(VLOOKUP(A335,'Location Substitution table'!B:D,3,FALSE),"")</f>
        <v/>
      </c>
      <c r="L335" s="9" t="str">
        <f>IFERROR(VLOOKUP($A335,[1]Sheet_One!$B:$W,5,FALSE),"")</f>
        <v>W</v>
      </c>
      <c r="M335" s="9">
        <f>IFERROR(MATCH(L335,{"U","M","T","W","R","F","S"},0),"")</f>
        <v>4</v>
      </c>
      <c r="N335" s="26">
        <f>IFERROR(IF(COUNTIF('Holiday Dates'!$A:$A,DATE($M$1,N$1,1+7*$D335)-WEEKDAY(DATE($M$1,N$1,8-$M335)))&gt;=1,IF($D335&gt;=3,DATE($M$1,N$1,1+7*($D335-1)-WEEKDAY(DATE($M$1,N$1,8-$M335))),DATE($M$1,N$1,1+7*($D335+1)-WEEKDAY(DATE($M$1,N$1,8-$M335)))),DATE($M$1,N$1,1+7*$D335)-WEEKDAY(DATE($M$1,N$1,8-$M335))),"")</f>
        <v>45161</v>
      </c>
      <c r="O335" s="26">
        <f>IFERROR(IF(COUNTIF('Holiday Dates'!$A:$A,DATE($M$1,O$1,1+7*$D335)-WEEKDAY(DATE($M$1,O$1,8-$M335)))&gt;=1,IF($D335&gt;=3,DATE($M$1,O$1,1+7*($D335-1)-WEEKDAY(DATE($M$1,O$1,8-$M335))),DATE($M$1,O$1,1+7*($D335+1)-WEEKDAY(DATE($M$1,O$1,8-$M335)))),DATE($M$1,O$1,1+7*$D335)-WEEKDAY(DATE($M$1,O$1,8-$M335))),"")</f>
        <v>45196</v>
      </c>
      <c r="P335" s="26">
        <f>IFERROR(IF(COUNTIF('Holiday Dates'!$A:$A,DATE($M$1,P$1,1+7*$D335)-WEEKDAY(DATE($M$1,P$1,8-$M335)))&gt;=1,IF($D335&gt;=3,DATE($M$1,P$1,1+7*($D335-1)-WEEKDAY(DATE($M$1,P$1,8-$M335))),DATE($M$1,P$1,1+7*($D335+1)-WEEKDAY(DATE($M$1,P$1,8-$M335)))),DATE($M$1,P$1,1+7*$D335)-WEEKDAY(DATE($M$1,P$1,8-$M335))),"")</f>
        <v>45224</v>
      </c>
      <c r="Q335" s="26">
        <f>IFERROR(IF(COUNTIF('Holiday Dates'!$A:$A,DATE($M$1,Q$1,1+7*$D335)-WEEKDAY(DATE($M$1,Q$1,8-$M335)))&gt;=1,IF($D335&gt;=3,DATE($M$1,Q$1,1+7*($D335-1)-WEEKDAY(DATE($M$1,Q$1,8-$M335))),DATE($M$1,Q$1,1+7*($D335+1)-WEEKDAY(DATE($M$1,Q$1,8-$M335)))),DATE($M$1,Q$1,1+7*$D335)-WEEKDAY(DATE($M$1,Q$1,8-$M335))),"")</f>
        <v>45245</v>
      </c>
      <c r="R335" s="26">
        <f>IFERROR(IF(COUNTIF('Holiday Dates'!$A:$A,DATE($M$1,R$1,1+7*$D335)-WEEKDAY(DATE($M$1,R$1,8-$M335)))&gt;=1,IF($D335&gt;=3,DATE($M$1,R$1,1+7*($D335-1)-WEEKDAY(DATE($M$1,R$1,8-$M335))),DATE($M$1,R$1,1+7*($D335+1)-WEEKDAY(DATE($M$1,R$1,8-$M335)))),DATE($M$1,R$1,1+7*$D335)-WEEKDAY(DATE($M$1,R$1,8-$M335))),"")</f>
        <v>45280</v>
      </c>
      <c r="S335" s="28"/>
      <c r="T335" s="30">
        <f>IFERROR(IF(COUNTIF('Holiday Dates'!$A:$A,DATE($S$1,T$1,1+7*$D335)-WEEKDAY(DATE($S$1,T$1,8-$M335)))&gt;=1,IF($D335&gt;=3,DATE($S$1,T$1,1+7*($D335-1)-WEEKDAY(DATE($S$1,T$1,8-$M335))),DATE($S$1,T$1,1+7*($D335+1)-WEEKDAY(DATE($S$1,T$1,8-$M335)))),DATE($S$1,T$1,1+7*$D335)-WEEKDAY(DATE($S$1,T$1,8-$M335))),"")</f>
        <v>45315</v>
      </c>
      <c r="U335" s="30">
        <f>IFERROR(IF(COUNTIF('Holiday Dates'!$A:$A,DATE($S$1,U$1,1+7*$D335)-WEEKDAY(DATE($S$1,U$1,8-$M335)))&gt;=1,IF($D335&gt;=3,DATE($S$1,U$1,1+7*($D335-1)-WEEKDAY(DATE($S$1,U$1,8-$M335))),DATE($S$1,U$1,1+7*($D335+1)-WEEKDAY(DATE($S$1,U$1,8-$M335)))),DATE($S$1,U$1,1+7*$D335)-WEEKDAY(DATE($S$1,U$1,8-$M335))),"")</f>
        <v>45350</v>
      </c>
      <c r="V335" s="30">
        <f>IFERROR(IF(COUNTIF('Holiday Dates'!$A:$A,DATE($S$1,V$1,1+7*$D335)-WEEKDAY(DATE($S$1,V$1,8-$M335)))&gt;=1,IF($D335&gt;=3,DATE($S$1,V$1,1+7*($D335-1)-WEEKDAY(DATE($S$1,V$1,8-$M335))),DATE($S$1,V$1,1+7*($D335+1)-WEEKDAY(DATE($S$1,V$1,8-$M335)))),DATE($S$1,V$1,1+7*$D335)-WEEKDAY(DATE($S$1,V$1,8-$M335))),"")</f>
        <v>45378</v>
      </c>
      <c r="W335" s="30">
        <f>IFERROR(IF(COUNTIF('Holiday Dates'!$A:$A,DATE($S$1,W$1,1+7*$D335)-WEEKDAY(DATE($S$1,W$1,8-$M335)))&gt;=1,IF($D335&gt;=3,DATE($S$1,W$1,1+7*($D335-1)-WEEKDAY(DATE($S$1,W$1,8-$M335))),DATE($S$1,W$1,1+7*($D335+1)-WEEKDAY(DATE($S$1,W$1,8-$M335)))),DATE($S$1,W$1,1+7*$D335)-WEEKDAY(DATE($S$1,W$1,8-$M335))),"")</f>
        <v>45406</v>
      </c>
      <c r="X335" s="30">
        <f>IFERROR(IF(COUNTIF('Holiday Dates'!$A:$A,DATE($S$1,X$1,1+7*$D335)-WEEKDAY(DATE($S$1,X$1,8-$M335)))&gt;=1,IF($D335&gt;=3,DATE($S$1,X$1,1+7*($D335-1)-WEEKDAY(DATE($S$1,X$1,8-$M335))),DATE($S$1,X$1,1+7*($D335+1)-WEEKDAY(DATE($S$1,X$1,8-$M335)))),DATE($S$1,X$1,1+7*$D335)-WEEKDAY(DATE($S$1,X$1,8-$M335))),"")</f>
        <v>45434</v>
      </c>
      <c r="Y335" s="30">
        <f>IFERROR(IF(COUNTIF('Holiday Dates'!$A:$A,DATE($S$1,Y$1,1+7*$D335)-WEEKDAY(DATE($S$1,Y$1,8-$M335)))&gt;=1,IF($D335&gt;=3,DATE($S$1,Y$1,1+7*($D335-1)-WEEKDAY(DATE($S$1,Y$1,8-$M335))),DATE($S$1,Y$1,1+7*($D335+1)-WEEKDAY(DATE($S$1,Y$1,8-$M335)))),DATE($S$1,Y$1,1+7*$D335)-WEEKDAY(DATE($S$1,Y$1,8-$M335))),"")</f>
        <v>45469</v>
      </c>
      <c r="Z335" s="30">
        <f>IFERROR(IF(COUNTIF('Holiday Dates'!$A:$A,DATE($S$1,Z$1,1+7*$D335)-WEEKDAY(DATE($S$1,Z$1,8-$M335)))&gt;=1,IF($D335&gt;=3,DATE($S$1,Z$1,1+7*($D335-1)-WEEKDAY(DATE($S$1,Z$1,8-$M335))),DATE($S$1,Z$1,1+7*($D335+1)-WEEKDAY(DATE($S$1,Z$1,8-$M335)))),DATE($S$1,Z$1,1+7*$D335)-WEEKDAY(DATE($S$1,Z$1,8-$M335))),"")</f>
        <v>45497</v>
      </c>
    </row>
    <row r="336" spans="1:26" ht="15" customHeight="1" x14ac:dyDescent="0.25">
      <c r="A336" s="3">
        <v>770333</v>
      </c>
      <c r="B336" s="1" t="s">
        <v>1714</v>
      </c>
      <c r="C336" s="1" t="str">
        <f>VLOOKUP($A336,[1]Sheet_One!$B:$W,7,FALSE)</f>
        <v>SEYMOUR</v>
      </c>
      <c r="D336" s="10">
        <f>IFERROR(VLOOKUP(A336,[2]Sheet1!$A:$AA,27,FALSE),"")</f>
        <v>4</v>
      </c>
      <c r="E336" s="1"/>
      <c r="F336" s="3" t="str">
        <f>VLOOKUP($A336,[1]Sheet_One!$B:$W,6,FALSE)</f>
        <v>35 BUNGAY RD</v>
      </c>
      <c r="G336" s="3" t="str">
        <f>VLOOKUP($A336,[1]Sheet_One!$B:$W,7,FALSE)</f>
        <v>SEYMOUR</v>
      </c>
      <c r="H336" s="3" t="str">
        <f>VLOOKUP($A336,[1]Sheet_One!$B:$W,8,FALSE)</f>
        <v>CT</v>
      </c>
      <c r="I336" s="3" t="str">
        <f>VLOOKUP($A336,[1]Sheet_One!$B:$W,9,FALSE)</f>
        <v>06483</v>
      </c>
      <c r="J336" s="47">
        <f>IFERROR(VLOOKUP(A336,'[3]KPI Trend by Chain - 171 or 173'!$A:$E,5,FALSE),VLOOKUP(A336,'[4]KPI Trend by Chain - 171 '!$A:$E,5,FALSE))</f>
        <v>21.1666666666667</v>
      </c>
      <c r="K336" s="4" t="str">
        <f>IFERROR(VLOOKUP(A336,'Location Substitution table'!B:D,3,FALSE),"")</f>
        <v/>
      </c>
      <c r="L336" s="9" t="str">
        <f>IFERROR(VLOOKUP($A336,[1]Sheet_One!$B:$W,5,FALSE),"")</f>
        <v>M</v>
      </c>
      <c r="M336" s="9">
        <f>IFERROR(MATCH(L336,{"U","M","T","W","R","F","S"},0),"")</f>
        <v>2</v>
      </c>
      <c r="N336" s="26">
        <f>IFERROR(IF(COUNTIF('Holiday Dates'!$A:$A,DATE($M$1,N$1,1+7*$D336)-WEEKDAY(DATE($M$1,N$1,8-$M336)))&gt;=1,IF($D336&gt;=3,DATE($M$1,N$1,1+7*($D336-1)-WEEKDAY(DATE($M$1,N$1,8-$M336))),DATE($M$1,N$1,1+7*($D336+1)-WEEKDAY(DATE($M$1,N$1,8-$M336)))),DATE($M$1,N$1,1+7*$D336)-WEEKDAY(DATE($M$1,N$1,8-$M336))),"")</f>
        <v>45166</v>
      </c>
      <c r="O336" s="26">
        <f>IFERROR(IF(COUNTIF('Holiday Dates'!$A:$A,DATE($M$1,O$1,1+7*$D336)-WEEKDAY(DATE($M$1,O$1,8-$M336)))&gt;=1,IF($D336&gt;=3,DATE($M$1,O$1,1+7*($D336-1)-WEEKDAY(DATE($M$1,O$1,8-$M336))),DATE($M$1,O$1,1+7*($D336+1)-WEEKDAY(DATE($M$1,O$1,8-$M336)))),DATE($M$1,O$1,1+7*$D336)-WEEKDAY(DATE($M$1,O$1,8-$M336))),"")</f>
        <v>45187</v>
      </c>
      <c r="P336" s="26">
        <f>IFERROR(IF(COUNTIF('Holiday Dates'!$A:$A,DATE($M$1,P$1,1+7*$D336)-WEEKDAY(DATE($M$1,P$1,8-$M336)))&gt;=1,IF($D336&gt;=3,DATE($M$1,P$1,1+7*($D336-1)-WEEKDAY(DATE($M$1,P$1,8-$M336))),DATE($M$1,P$1,1+7*($D336+1)-WEEKDAY(DATE($M$1,P$1,8-$M336)))),DATE($M$1,P$1,1+7*$D336)-WEEKDAY(DATE($M$1,P$1,8-$M336))),"")</f>
        <v>45222</v>
      </c>
      <c r="Q336" s="26">
        <f>IFERROR(IF(COUNTIF('Holiday Dates'!$A:$A,DATE($M$1,Q$1,1+7*$D336)-WEEKDAY(DATE($M$1,Q$1,8-$M336)))&gt;=1,IF($D336&gt;=3,DATE($M$1,Q$1,1+7*($D336-1)-WEEKDAY(DATE($M$1,Q$1,8-$M336))),DATE($M$1,Q$1,1+7*($D336+1)-WEEKDAY(DATE($M$1,Q$1,8-$M336)))),DATE($M$1,Q$1,1+7*$D336)-WEEKDAY(DATE($M$1,Q$1,8-$M336))),"")</f>
        <v>45257</v>
      </c>
      <c r="R336" s="26">
        <f>IFERROR(IF(COUNTIF('Holiday Dates'!$A:$A,DATE($M$1,R$1,1+7*$D336)-WEEKDAY(DATE($M$1,R$1,8-$M336)))&gt;=1,IF($D336&gt;=3,DATE($M$1,R$1,1+7*($D336-1)-WEEKDAY(DATE($M$1,R$1,8-$M336))),DATE($M$1,R$1,1+7*($D336+1)-WEEKDAY(DATE($M$1,R$1,8-$M336)))),DATE($M$1,R$1,1+7*$D336)-WEEKDAY(DATE($M$1,R$1,8-$M336))),"")</f>
        <v>45278</v>
      </c>
      <c r="S336" s="28"/>
      <c r="T336" s="30">
        <f>IFERROR(IF(COUNTIF('Holiday Dates'!$A:$A,DATE($S$1,T$1,1+7*$D336)-WEEKDAY(DATE($S$1,T$1,8-$M336)))&gt;=1,IF($D336&gt;=3,DATE($S$1,T$1,1+7*($D336-1)-WEEKDAY(DATE($S$1,T$1,8-$M336))),DATE($S$1,T$1,1+7*($D336+1)-WEEKDAY(DATE($S$1,T$1,8-$M336)))),DATE($S$1,T$1,1+7*$D336)-WEEKDAY(DATE($S$1,T$1,8-$M336))),"")</f>
        <v>45313</v>
      </c>
      <c r="U336" s="30">
        <f>IFERROR(IF(COUNTIF('Holiday Dates'!$A:$A,DATE($S$1,U$1,1+7*$D336)-WEEKDAY(DATE($S$1,U$1,8-$M336)))&gt;=1,IF($D336&gt;=3,DATE($S$1,U$1,1+7*($D336-1)-WEEKDAY(DATE($S$1,U$1,8-$M336))),DATE($S$1,U$1,1+7*($D336+1)-WEEKDAY(DATE($S$1,U$1,8-$M336)))),DATE($S$1,U$1,1+7*$D336)-WEEKDAY(DATE($S$1,U$1,8-$M336))),"")</f>
        <v>45348</v>
      </c>
      <c r="V336" s="30">
        <f>IFERROR(IF(COUNTIF('Holiday Dates'!$A:$A,DATE($S$1,V$1,1+7*$D336)-WEEKDAY(DATE($S$1,V$1,8-$M336)))&gt;=1,IF($D336&gt;=3,DATE($S$1,V$1,1+7*($D336-1)-WEEKDAY(DATE($S$1,V$1,8-$M336))),DATE($S$1,V$1,1+7*($D336+1)-WEEKDAY(DATE($S$1,V$1,8-$M336)))),DATE($S$1,V$1,1+7*$D336)-WEEKDAY(DATE($S$1,V$1,8-$M336))),"")</f>
        <v>45376</v>
      </c>
      <c r="W336" s="30">
        <f>IFERROR(IF(COUNTIF('Holiday Dates'!$A:$A,DATE($S$1,W$1,1+7*$D336)-WEEKDAY(DATE($S$1,W$1,8-$M336)))&gt;=1,IF($D336&gt;=3,DATE($S$1,W$1,1+7*($D336-1)-WEEKDAY(DATE($S$1,W$1,8-$M336))),DATE($S$1,W$1,1+7*($D336+1)-WEEKDAY(DATE($S$1,W$1,8-$M336)))),DATE($S$1,W$1,1+7*$D336)-WEEKDAY(DATE($S$1,W$1,8-$M336))),"")</f>
        <v>45404</v>
      </c>
      <c r="X336" s="30">
        <f>IFERROR(IF(COUNTIF('Holiday Dates'!$A:$A,DATE($S$1,X$1,1+7*$D336)-WEEKDAY(DATE($S$1,X$1,8-$M336)))&gt;=1,IF($D336&gt;=3,DATE($S$1,X$1,1+7*($D336-1)-WEEKDAY(DATE($S$1,X$1,8-$M336))),DATE($S$1,X$1,1+7*($D336+1)-WEEKDAY(DATE($S$1,X$1,8-$M336)))),DATE($S$1,X$1,1+7*$D336)-WEEKDAY(DATE($S$1,X$1,8-$M336))),"")</f>
        <v>45432</v>
      </c>
      <c r="Y336" s="30">
        <f>IFERROR(IF(COUNTIF('Holiday Dates'!$A:$A,DATE($S$1,Y$1,1+7*$D336)-WEEKDAY(DATE($S$1,Y$1,8-$M336)))&gt;=1,IF($D336&gt;=3,DATE($S$1,Y$1,1+7*($D336-1)-WEEKDAY(DATE($S$1,Y$1,8-$M336))),DATE($S$1,Y$1,1+7*($D336+1)-WEEKDAY(DATE($S$1,Y$1,8-$M336)))),DATE($S$1,Y$1,1+7*$D336)-WEEKDAY(DATE($S$1,Y$1,8-$M336))),"")</f>
        <v>45467</v>
      </c>
      <c r="Z336" s="30">
        <f>IFERROR(IF(COUNTIF('Holiday Dates'!$A:$A,DATE($S$1,Z$1,1+7*$D336)-WEEKDAY(DATE($S$1,Z$1,8-$M336)))&gt;=1,IF($D336&gt;=3,DATE($S$1,Z$1,1+7*($D336-1)-WEEKDAY(DATE($S$1,Z$1,8-$M336))),DATE($S$1,Z$1,1+7*($D336+1)-WEEKDAY(DATE($S$1,Z$1,8-$M336)))),DATE($S$1,Z$1,1+7*$D336)-WEEKDAY(DATE($S$1,Z$1,8-$M336))),"")</f>
        <v>45495</v>
      </c>
    </row>
    <row r="337" spans="1:26" ht="15" customHeight="1" x14ac:dyDescent="0.25">
      <c r="A337" s="3">
        <v>770334</v>
      </c>
      <c r="B337" s="1" t="s">
        <v>1715</v>
      </c>
      <c r="C337" s="1" t="str">
        <f>VLOOKUP($A337,[1]Sheet_One!$B:$W,7,FALSE)</f>
        <v>SEYMOUR</v>
      </c>
      <c r="D337" s="10">
        <f>IFERROR(VLOOKUP(A337,[2]Sheet1!$A:$AA,27,FALSE),"")</f>
        <v>4</v>
      </c>
      <c r="E337" s="1"/>
      <c r="F337" s="3" t="str">
        <f>VLOOKUP($A337,[1]Sheet_One!$B:$W,6,FALSE)</f>
        <v>51 SKOKORAT ST</v>
      </c>
      <c r="G337" s="3" t="str">
        <f>VLOOKUP($A337,[1]Sheet_One!$B:$W,7,FALSE)</f>
        <v>SEYMOUR</v>
      </c>
      <c r="H337" s="3" t="str">
        <f>VLOOKUP($A337,[1]Sheet_One!$B:$W,8,FALSE)</f>
        <v>CT</v>
      </c>
      <c r="I337" s="3" t="str">
        <f>VLOOKUP($A337,[1]Sheet_One!$B:$W,9,FALSE)</f>
        <v>06483</v>
      </c>
      <c r="J337" s="47">
        <f>IFERROR(VLOOKUP(A337,'[3]KPI Trend by Chain - 171 or 173'!$A:$E,5,FALSE),VLOOKUP(A337,'[4]KPI Trend by Chain - 171 '!$A:$E,5,FALSE))</f>
        <v>24</v>
      </c>
      <c r="K337" s="4" t="str">
        <f>IFERROR(VLOOKUP(A337,'Location Substitution table'!B:D,3,FALSE),"")</f>
        <v/>
      </c>
      <c r="L337" s="9" t="str">
        <f>IFERROR(VLOOKUP($A337,[1]Sheet_One!$B:$W,5,FALSE),"")</f>
        <v>M</v>
      </c>
      <c r="M337" s="9">
        <f>IFERROR(MATCH(L337,{"U","M","T","W","R","F","S"},0),"")</f>
        <v>2</v>
      </c>
      <c r="N337" s="26">
        <f>IFERROR(IF(COUNTIF('Holiday Dates'!$A:$A,DATE($M$1,N$1,1+7*$D337)-WEEKDAY(DATE($M$1,N$1,8-$M337)))&gt;=1,IF($D337&gt;=3,DATE($M$1,N$1,1+7*($D337-1)-WEEKDAY(DATE($M$1,N$1,8-$M337))),DATE($M$1,N$1,1+7*($D337+1)-WEEKDAY(DATE($M$1,N$1,8-$M337)))),DATE($M$1,N$1,1+7*$D337)-WEEKDAY(DATE($M$1,N$1,8-$M337))),"")</f>
        <v>45166</v>
      </c>
      <c r="O337" s="26">
        <f>IFERROR(IF(COUNTIF('Holiday Dates'!$A:$A,DATE($M$1,O$1,1+7*$D337)-WEEKDAY(DATE($M$1,O$1,8-$M337)))&gt;=1,IF($D337&gt;=3,DATE($M$1,O$1,1+7*($D337-1)-WEEKDAY(DATE($M$1,O$1,8-$M337))),DATE($M$1,O$1,1+7*($D337+1)-WEEKDAY(DATE($M$1,O$1,8-$M337)))),DATE($M$1,O$1,1+7*$D337)-WEEKDAY(DATE($M$1,O$1,8-$M337))),"")</f>
        <v>45187</v>
      </c>
      <c r="P337" s="26">
        <f>IFERROR(IF(COUNTIF('Holiday Dates'!$A:$A,DATE($M$1,P$1,1+7*$D337)-WEEKDAY(DATE($M$1,P$1,8-$M337)))&gt;=1,IF($D337&gt;=3,DATE($M$1,P$1,1+7*($D337-1)-WEEKDAY(DATE($M$1,P$1,8-$M337))),DATE($M$1,P$1,1+7*($D337+1)-WEEKDAY(DATE($M$1,P$1,8-$M337)))),DATE($M$1,P$1,1+7*$D337)-WEEKDAY(DATE($M$1,P$1,8-$M337))),"")</f>
        <v>45222</v>
      </c>
      <c r="Q337" s="26">
        <f>IFERROR(IF(COUNTIF('Holiday Dates'!$A:$A,DATE($M$1,Q$1,1+7*$D337)-WEEKDAY(DATE($M$1,Q$1,8-$M337)))&gt;=1,IF($D337&gt;=3,DATE($M$1,Q$1,1+7*($D337-1)-WEEKDAY(DATE($M$1,Q$1,8-$M337))),DATE($M$1,Q$1,1+7*($D337+1)-WEEKDAY(DATE($M$1,Q$1,8-$M337)))),DATE($M$1,Q$1,1+7*$D337)-WEEKDAY(DATE($M$1,Q$1,8-$M337))),"")</f>
        <v>45257</v>
      </c>
      <c r="R337" s="26">
        <f>IFERROR(IF(COUNTIF('Holiday Dates'!$A:$A,DATE($M$1,R$1,1+7*$D337)-WEEKDAY(DATE($M$1,R$1,8-$M337)))&gt;=1,IF($D337&gt;=3,DATE($M$1,R$1,1+7*($D337-1)-WEEKDAY(DATE($M$1,R$1,8-$M337))),DATE($M$1,R$1,1+7*($D337+1)-WEEKDAY(DATE($M$1,R$1,8-$M337)))),DATE($M$1,R$1,1+7*$D337)-WEEKDAY(DATE($M$1,R$1,8-$M337))),"")</f>
        <v>45278</v>
      </c>
      <c r="S337" s="28"/>
      <c r="T337" s="30">
        <f>IFERROR(IF(COUNTIF('Holiday Dates'!$A:$A,DATE($S$1,T$1,1+7*$D337)-WEEKDAY(DATE($S$1,T$1,8-$M337)))&gt;=1,IF($D337&gt;=3,DATE($S$1,T$1,1+7*($D337-1)-WEEKDAY(DATE($S$1,T$1,8-$M337))),DATE($S$1,T$1,1+7*($D337+1)-WEEKDAY(DATE($S$1,T$1,8-$M337)))),DATE($S$1,T$1,1+7*$D337)-WEEKDAY(DATE($S$1,T$1,8-$M337))),"")</f>
        <v>45313</v>
      </c>
      <c r="U337" s="30">
        <f>IFERROR(IF(COUNTIF('Holiday Dates'!$A:$A,DATE($S$1,U$1,1+7*$D337)-WEEKDAY(DATE($S$1,U$1,8-$M337)))&gt;=1,IF($D337&gt;=3,DATE($S$1,U$1,1+7*($D337-1)-WEEKDAY(DATE($S$1,U$1,8-$M337))),DATE($S$1,U$1,1+7*($D337+1)-WEEKDAY(DATE($S$1,U$1,8-$M337)))),DATE($S$1,U$1,1+7*$D337)-WEEKDAY(DATE($S$1,U$1,8-$M337))),"")</f>
        <v>45348</v>
      </c>
      <c r="V337" s="30">
        <f>IFERROR(IF(COUNTIF('Holiday Dates'!$A:$A,DATE($S$1,V$1,1+7*$D337)-WEEKDAY(DATE($S$1,V$1,8-$M337)))&gt;=1,IF($D337&gt;=3,DATE($S$1,V$1,1+7*($D337-1)-WEEKDAY(DATE($S$1,V$1,8-$M337))),DATE($S$1,V$1,1+7*($D337+1)-WEEKDAY(DATE($S$1,V$1,8-$M337)))),DATE($S$1,V$1,1+7*$D337)-WEEKDAY(DATE($S$1,V$1,8-$M337))),"")</f>
        <v>45376</v>
      </c>
      <c r="W337" s="30">
        <f>IFERROR(IF(COUNTIF('Holiday Dates'!$A:$A,DATE($S$1,W$1,1+7*$D337)-WEEKDAY(DATE($S$1,W$1,8-$M337)))&gt;=1,IF($D337&gt;=3,DATE($S$1,W$1,1+7*($D337-1)-WEEKDAY(DATE($S$1,W$1,8-$M337))),DATE($S$1,W$1,1+7*($D337+1)-WEEKDAY(DATE($S$1,W$1,8-$M337)))),DATE($S$1,W$1,1+7*$D337)-WEEKDAY(DATE($S$1,W$1,8-$M337))),"")</f>
        <v>45404</v>
      </c>
      <c r="X337" s="30">
        <f>IFERROR(IF(COUNTIF('Holiday Dates'!$A:$A,DATE($S$1,X$1,1+7*$D337)-WEEKDAY(DATE($S$1,X$1,8-$M337)))&gt;=1,IF($D337&gt;=3,DATE($S$1,X$1,1+7*($D337-1)-WEEKDAY(DATE($S$1,X$1,8-$M337))),DATE($S$1,X$1,1+7*($D337+1)-WEEKDAY(DATE($S$1,X$1,8-$M337)))),DATE($S$1,X$1,1+7*$D337)-WEEKDAY(DATE($S$1,X$1,8-$M337))),"")</f>
        <v>45432</v>
      </c>
      <c r="Y337" s="30">
        <f>IFERROR(IF(COUNTIF('Holiday Dates'!$A:$A,DATE($S$1,Y$1,1+7*$D337)-WEEKDAY(DATE($S$1,Y$1,8-$M337)))&gt;=1,IF($D337&gt;=3,DATE($S$1,Y$1,1+7*($D337-1)-WEEKDAY(DATE($S$1,Y$1,8-$M337))),DATE($S$1,Y$1,1+7*($D337+1)-WEEKDAY(DATE($S$1,Y$1,8-$M337)))),DATE($S$1,Y$1,1+7*$D337)-WEEKDAY(DATE($S$1,Y$1,8-$M337))),"")</f>
        <v>45467</v>
      </c>
      <c r="Z337" s="30">
        <f>IFERROR(IF(COUNTIF('Holiday Dates'!$A:$A,DATE($S$1,Z$1,1+7*$D337)-WEEKDAY(DATE($S$1,Z$1,8-$M337)))&gt;=1,IF($D337&gt;=3,DATE($S$1,Z$1,1+7*($D337-1)-WEEKDAY(DATE($S$1,Z$1,8-$M337))),DATE($S$1,Z$1,1+7*($D337+1)-WEEKDAY(DATE($S$1,Z$1,8-$M337)))),DATE($S$1,Z$1,1+7*$D337)-WEEKDAY(DATE($S$1,Z$1,8-$M337))),"")</f>
        <v>45495</v>
      </c>
    </row>
    <row r="338" spans="1:26" ht="15" customHeight="1" x14ac:dyDescent="0.25">
      <c r="A338" s="3">
        <v>770335</v>
      </c>
      <c r="B338" s="1" t="s">
        <v>808</v>
      </c>
      <c r="C338" s="1" t="str">
        <f>VLOOKUP($A338,[1]Sheet_One!$B:$W,7,FALSE)</f>
        <v>SEYMOUR</v>
      </c>
      <c r="D338" s="10">
        <f>IFERROR(VLOOKUP(A338,[2]Sheet1!$A:$AA,27,FALSE),"")</f>
        <v>2</v>
      </c>
      <c r="E338" s="1"/>
      <c r="F338" s="3" t="str">
        <f>VLOOKUP($A338,[1]Sheet_One!$B:$W,6,FALSE)</f>
        <v>211 MOUNTAIN RD</v>
      </c>
      <c r="G338" s="3" t="str">
        <f>VLOOKUP($A338,[1]Sheet_One!$B:$W,7,FALSE)</f>
        <v>SEYMOUR</v>
      </c>
      <c r="H338" s="3" t="str">
        <f>VLOOKUP($A338,[1]Sheet_One!$B:$W,8,FALSE)</f>
        <v>CT</v>
      </c>
      <c r="I338" s="3" t="str">
        <f>VLOOKUP($A338,[1]Sheet_One!$B:$W,9,FALSE)</f>
        <v>06483</v>
      </c>
      <c r="J338" s="47">
        <f>IFERROR(VLOOKUP(A338,'[3]KPI Trend by Chain - 171 or 173'!$A:$E,5,FALSE),VLOOKUP(A338,'[4]KPI Trend by Chain - 171 '!$A:$E,5,FALSE))</f>
        <v>40.6</v>
      </c>
      <c r="K338" s="4" t="str">
        <f>IFERROR(VLOOKUP(A338,'Location Substitution table'!B:D,3,FALSE),"")</f>
        <v/>
      </c>
      <c r="L338" s="9" t="str">
        <f>IFERROR(VLOOKUP($A338,[1]Sheet_One!$B:$W,5,FALSE),"")</f>
        <v>M</v>
      </c>
      <c r="M338" s="9">
        <f>IFERROR(MATCH(L338,{"U","M","T","W","R","F","S"},0),"")</f>
        <v>2</v>
      </c>
      <c r="N338" s="26">
        <f>IFERROR(IF(COUNTIF('Holiday Dates'!$A:$A,DATE($M$1,N$1,1+7*$D338)-WEEKDAY(DATE($M$1,N$1,8-$M338)))&gt;=1,IF($D338&gt;=3,DATE($M$1,N$1,1+7*($D338-1)-WEEKDAY(DATE($M$1,N$1,8-$M338))),DATE($M$1,N$1,1+7*($D338+1)-WEEKDAY(DATE($M$1,N$1,8-$M338)))),DATE($M$1,N$1,1+7*$D338)-WEEKDAY(DATE($M$1,N$1,8-$M338))),"")</f>
        <v>45152</v>
      </c>
      <c r="O338" s="26">
        <f>IFERROR(IF(COUNTIF('Holiday Dates'!$A:$A,DATE($M$1,O$1,1+7*$D338)-WEEKDAY(DATE($M$1,O$1,8-$M338)))&gt;=1,IF($D338&gt;=3,DATE($M$1,O$1,1+7*($D338-1)-WEEKDAY(DATE($M$1,O$1,8-$M338))),DATE($M$1,O$1,1+7*($D338+1)-WEEKDAY(DATE($M$1,O$1,8-$M338)))),DATE($M$1,O$1,1+7*$D338)-WEEKDAY(DATE($M$1,O$1,8-$M338))),"")</f>
        <v>45180</v>
      </c>
      <c r="P338" s="26">
        <f>IFERROR(IF(COUNTIF('Holiday Dates'!$A:$A,DATE($M$1,P$1,1+7*$D338)-WEEKDAY(DATE($M$1,P$1,8-$M338)))&gt;=1,IF($D338&gt;=3,DATE($M$1,P$1,1+7*($D338-1)-WEEKDAY(DATE($M$1,P$1,8-$M338))),DATE($M$1,P$1,1+7*($D338+1)-WEEKDAY(DATE($M$1,P$1,8-$M338)))),DATE($M$1,P$1,1+7*$D338)-WEEKDAY(DATE($M$1,P$1,8-$M338))),"")</f>
        <v>45215</v>
      </c>
      <c r="Q338" s="26">
        <f>IFERROR(IF(COUNTIF('Holiday Dates'!$A:$A,DATE($M$1,Q$1,1+7*$D338)-WEEKDAY(DATE($M$1,Q$1,8-$M338)))&gt;=1,IF($D338&gt;=3,DATE($M$1,Q$1,1+7*($D338-1)-WEEKDAY(DATE($M$1,Q$1,8-$M338))),DATE($M$1,Q$1,1+7*($D338+1)-WEEKDAY(DATE($M$1,Q$1,8-$M338)))),DATE($M$1,Q$1,1+7*$D338)-WEEKDAY(DATE($M$1,Q$1,8-$M338))),"")</f>
        <v>45243</v>
      </c>
      <c r="R338" s="26">
        <f>IFERROR(IF(COUNTIF('Holiday Dates'!$A:$A,DATE($M$1,R$1,1+7*$D338)-WEEKDAY(DATE($M$1,R$1,8-$M338)))&gt;=1,IF($D338&gt;=3,DATE($M$1,R$1,1+7*($D338-1)-WEEKDAY(DATE($M$1,R$1,8-$M338))),DATE($M$1,R$1,1+7*($D338+1)-WEEKDAY(DATE($M$1,R$1,8-$M338)))),DATE($M$1,R$1,1+7*$D338)-WEEKDAY(DATE($M$1,R$1,8-$M338))),"")</f>
        <v>45271</v>
      </c>
      <c r="S338" s="28"/>
      <c r="T338" s="30">
        <f>IFERROR(IF(COUNTIF('Holiday Dates'!$A:$A,DATE($S$1,T$1,1+7*$D338)-WEEKDAY(DATE($S$1,T$1,8-$M338)))&gt;=1,IF($D338&gt;=3,DATE($S$1,T$1,1+7*($D338-1)-WEEKDAY(DATE($S$1,T$1,8-$M338))),DATE($S$1,T$1,1+7*($D338+1)-WEEKDAY(DATE($S$1,T$1,8-$M338)))),DATE($S$1,T$1,1+7*$D338)-WEEKDAY(DATE($S$1,T$1,8-$M338))),"")</f>
        <v>45299</v>
      </c>
      <c r="U338" s="30">
        <f>IFERROR(IF(COUNTIF('Holiday Dates'!$A:$A,DATE($S$1,U$1,1+7*$D338)-WEEKDAY(DATE($S$1,U$1,8-$M338)))&gt;=1,IF($D338&gt;=3,DATE($S$1,U$1,1+7*($D338-1)-WEEKDAY(DATE($S$1,U$1,8-$M338))),DATE($S$1,U$1,1+7*($D338+1)-WEEKDAY(DATE($S$1,U$1,8-$M338)))),DATE($S$1,U$1,1+7*$D338)-WEEKDAY(DATE($S$1,U$1,8-$M338))),"")</f>
        <v>45334</v>
      </c>
      <c r="V338" s="30">
        <f>IFERROR(IF(COUNTIF('Holiday Dates'!$A:$A,DATE($S$1,V$1,1+7*$D338)-WEEKDAY(DATE($S$1,V$1,8-$M338)))&gt;=1,IF($D338&gt;=3,DATE($S$1,V$1,1+7*($D338-1)-WEEKDAY(DATE($S$1,V$1,8-$M338))),DATE($S$1,V$1,1+7*($D338+1)-WEEKDAY(DATE($S$1,V$1,8-$M338)))),DATE($S$1,V$1,1+7*$D338)-WEEKDAY(DATE($S$1,V$1,8-$M338))),"")</f>
        <v>45362</v>
      </c>
      <c r="W338" s="30">
        <f>IFERROR(IF(COUNTIF('Holiday Dates'!$A:$A,DATE($S$1,W$1,1+7*$D338)-WEEKDAY(DATE($S$1,W$1,8-$M338)))&gt;=1,IF($D338&gt;=3,DATE($S$1,W$1,1+7*($D338-1)-WEEKDAY(DATE($S$1,W$1,8-$M338))),DATE($S$1,W$1,1+7*($D338+1)-WEEKDAY(DATE($S$1,W$1,8-$M338)))),DATE($S$1,W$1,1+7*$D338)-WEEKDAY(DATE($S$1,W$1,8-$M338))),"")</f>
        <v>45397</v>
      </c>
      <c r="X338" s="30">
        <f>IFERROR(IF(COUNTIF('Holiday Dates'!$A:$A,DATE($S$1,X$1,1+7*$D338)-WEEKDAY(DATE($S$1,X$1,8-$M338)))&gt;=1,IF($D338&gt;=3,DATE($S$1,X$1,1+7*($D338-1)-WEEKDAY(DATE($S$1,X$1,8-$M338))),DATE($S$1,X$1,1+7*($D338+1)-WEEKDAY(DATE($S$1,X$1,8-$M338)))),DATE($S$1,X$1,1+7*$D338)-WEEKDAY(DATE($S$1,X$1,8-$M338))),"")</f>
        <v>45425</v>
      </c>
      <c r="Y338" s="30">
        <f>IFERROR(IF(COUNTIF('Holiday Dates'!$A:$A,DATE($S$1,Y$1,1+7*$D338)-WEEKDAY(DATE($S$1,Y$1,8-$M338)))&gt;=1,IF($D338&gt;=3,DATE($S$1,Y$1,1+7*($D338-1)-WEEKDAY(DATE($S$1,Y$1,8-$M338))),DATE($S$1,Y$1,1+7*($D338+1)-WEEKDAY(DATE($S$1,Y$1,8-$M338)))),DATE($S$1,Y$1,1+7*$D338)-WEEKDAY(DATE($S$1,Y$1,8-$M338))),"")</f>
        <v>45453</v>
      </c>
      <c r="Z338" s="30">
        <f>IFERROR(IF(COUNTIF('Holiday Dates'!$A:$A,DATE($S$1,Z$1,1+7*$D338)-WEEKDAY(DATE($S$1,Z$1,8-$M338)))&gt;=1,IF($D338&gt;=3,DATE($S$1,Z$1,1+7*($D338-1)-WEEKDAY(DATE($S$1,Z$1,8-$M338))),DATE($S$1,Z$1,1+7*($D338+1)-WEEKDAY(DATE($S$1,Z$1,8-$M338)))),DATE($S$1,Z$1,1+7*$D338)-WEEKDAY(DATE($S$1,Z$1,8-$M338))),"")</f>
        <v>45481</v>
      </c>
    </row>
    <row r="339" spans="1:26" ht="15" customHeight="1" x14ac:dyDescent="0.25">
      <c r="A339" s="3">
        <v>770336</v>
      </c>
      <c r="B339" s="1" t="s">
        <v>809</v>
      </c>
      <c r="C339" s="1" t="str">
        <f>VLOOKUP($A339,[1]Sheet_One!$B:$W,7,FALSE)</f>
        <v>SEYMOUR</v>
      </c>
      <c r="D339" s="10">
        <f>IFERROR(VLOOKUP(A339,[2]Sheet1!$A:$AA,27,FALSE),"")</f>
        <v>1</v>
      </c>
      <c r="E339" s="1"/>
      <c r="F339" s="3" t="str">
        <f>VLOOKUP($A339,[1]Sheet_One!$B:$W,6,FALSE)</f>
        <v>2 BOTSFORD RD # T</v>
      </c>
      <c r="G339" s="3" t="str">
        <f>VLOOKUP($A339,[1]Sheet_One!$B:$W,7,FALSE)</f>
        <v>SEYMOUR</v>
      </c>
      <c r="H339" s="3" t="str">
        <f>VLOOKUP($A339,[1]Sheet_One!$B:$W,8,FALSE)</f>
        <v>CT</v>
      </c>
      <c r="I339" s="3" t="str">
        <f>VLOOKUP($A339,[1]Sheet_One!$B:$W,9,FALSE)</f>
        <v>06483</v>
      </c>
      <c r="J339" s="47">
        <f>IFERROR(VLOOKUP(A339,'[3]KPI Trend by Chain - 171 or 173'!$A:$E,5,FALSE),VLOOKUP(A339,'[4]KPI Trend by Chain - 171 '!$A:$E,5,FALSE))</f>
        <v>31.1666666666667</v>
      </c>
      <c r="K339" s="4" t="str">
        <f>IFERROR(VLOOKUP(A339,'Location Substitution table'!B:D,3,FALSE),"")</f>
        <v/>
      </c>
      <c r="L339" s="9" t="str">
        <f>IFERROR(VLOOKUP($A339,[1]Sheet_One!$B:$W,5,FALSE),"")</f>
        <v>M</v>
      </c>
      <c r="M339" s="9">
        <f>IFERROR(MATCH(L339,{"U","M","T","W","R","F","S"},0),"")</f>
        <v>2</v>
      </c>
      <c r="N339" s="26">
        <f>IFERROR(IF(COUNTIF('Holiday Dates'!$A:$A,DATE($M$1,N$1,1+7*$D339)-WEEKDAY(DATE($M$1,N$1,8-$M339)))&gt;=1,IF($D339&gt;=3,DATE($M$1,N$1,1+7*($D339-1)-WEEKDAY(DATE($M$1,N$1,8-$M339))),DATE($M$1,N$1,1+7*($D339+1)-WEEKDAY(DATE($M$1,N$1,8-$M339)))),DATE($M$1,N$1,1+7*$D339)-WEEKDAY(DATE($M$1,N$1,8-$M339))),"")</f>
        <v>45145</v>
      </c>
      <c r="O339" s="26">
        <f>IFERROR(IF(COUNTIF('Holiday Dates'!$A:$A,DATE($M$1,O$1,1+7*$D339)-WEEKDAY(DATE($M$1,O$1,8-$M339)))&gt;=1,IF($D339&gt;=3,DATE($M$1,O$1,1+7*($D339-1)-WEEKDAY(DATE($M$1,O$1,8-$M339))),DATE($M$1,O$1,1+7*($D339+1)-WEEKDAY(DATE($M$1,O$1,8-$M339)))),DATE($M$1,O$1,1+7*$D339)-WEEKDAY(DATE($M$1,O$1,8-$M339))),"")</f>
        <v>45180</v>
      </c>
      <c r="P339" s="26">
        <f>IFERROR(IF(COUNTIF('Holiday Dates'!$A:$A,DATE($M$1,P$1,1+7*$D339)-WEEKDAY(DATE($M$1,P$1,8-$M339)))&gt;=1,IF($D339&gt;=3,DATE($M$1,P$1,1+7*($D339-1)-WEEKDAY(DATE($M$1,P$1,8-$M339))),DATE($M$1,P$1,1+7*($D339+1)-WEEKDAY(DATE($M$1,P$1,8-$M339)))),DATE($M$1,P$1,1+7*$D339)-WEEKDAY(DATE($M$1,P$1,8-$M339))),"")</f>
        <v>45201</v>
      </c>
      <c r="Q339" s="26">
        <f>IFERROR(IF(COUNTIF('Holiday Dates'!$A:$A,DATE($M$1,Q$1,1+7*$D339)-WEEKDAY(DATE($M$1,Q$1,8-$M339)))&gt;=1,IF($D339&gt;=3,DATE($M$1,Q$1,1+7*($D339-1)-WEEKDAY(DATE($M$1,Q$1,8-$M339))),DATE($M$1,Q$1,1+7*($D339+1)-WEEKDAY(DATE($M$1,Q$1,8-$M339)))),DATE($M$1,Q$1,1+7*$D339)-WEEKDAY(DATE($M$1,Q$1,8-$M339))),"")</f>
        <v>45236</v>
      </c>
      <c r="R339" s="26">
        <f>IFERROR(IF(COUNTIF('Holiday Dates'!$A:$A,DATE($M$1,R$1,1+7*$D339)-WEEKDAY(DATE($M$1,R$1,8-$M339)))&gt;=1,IF($D339&gt;=3,DATE($M$1,R$1,1+7*($D339-1)-WEEKDAY(DATE($M$1,R$1,8-$M339))),DATE($M$1,R$1,1+7*($D339+1)-WEEKDAY(DATE($M$1,R$1,8-$M339)))),DATE($M$1,R$1,1+7*$D339)-WEEKDAY(DATE($M$1,R$1,8-$M339))),"")</f>
        <v>45264</v>
      </c>
      <c r="S339" s="28"/>
      <c r="T339" s="30">
        <f>IFERROR(IF(COUNTIF('Holiday Dates'!$A:$A,DATE($S$1,T$1,1+7*$D339)-WEEKDAY(DATE($S$1,T$1,8-$M339)))&gt;=1,IF($D339&gt;=3,DATE($S$1,T$1,1+7*($D339-1)-WEEKDAY(DATE($S$1,T$1,8-$M339))),DATE($S$1,T$1,1+7*($D339+1)-WEEKDAY(DATE($S$1,T$1,8-$M339)))),DATE($S$1,T$1,1+7*$D339)-WEEKDAY(DATE($S$1,T$1,8-$M339))),"")</f>
        <v>45299</v>
      </c>
      <c r="U339" s="30">
        <f>IFERROR(IF(COUNTIF('Holiday Dates'!$A:$A,DATE($S$1,U$1,1+7*$D339)-WEEKDAY(DATE($S$1,U$1,8-$M339)))&gt;=1,IF($D339&gt;=3,DATE($S$1,U$1,1+7*($D339-1)-WEEKDAY(DATE($S$1,U$1,8-$M339))),DATE($S$1,U$1,1+7*($D339+1)-WEEKDAY(DATE($S$1,U$1,8-$M339)))),DATE($S$1,U$1,1+7*$D339)-WEEKDAY(DATE($S$1,U$1,8-$M339))),"")</f>
        <v>45327</v>
      </c>
      <c r="V339" s="30">
        <f>IFERROR(IF(COUNTIF('Holiday Dates'!$A:$A,DATE($S$1,V$1,1+7*$D339)-WEEKDAY(DATE($S$1,V$1,8-$M339)))&gt;=1,IF($D339&gt;=3,DATE($S$1,V$1,1+7*($D339-1)-WEEKDAY(DATE($S$1,V$1,8-$M339))),DATE($S$1,V$1,1+7*($D339+1)-WEEKDAY(DATE($S$1,V$1,8-$M339)))),DATE($S$1,V$1,1+7*$D339)-WEEKDAY(DATE($S$1,V$1,8-$M339))),"")</f>
        <v>45355</v>
      </c>
      <c r="W339" s="30">
        <f>IFERROR(IF(COUNTIF('Holiday Dates'!$A:$A,DATE($S$1,W$1,1+7*$D339)-WEEKDAY(DATE($S$1,W$1,8-$M339)))&gt;=1,IF($D339&gt;=3,DATE($S$1,W$1,1+7*($D339-1)-WEEKDAY(DATE($S$1,W$1,8-$M339))),DATE($S$1,W$1,1+7*($D339+1)-WEEKDAY(DATE($S$1,W$1,8-$M339)))),DATE($S$1,W$1,1+7*$D339)-WEEKDAY(DATE($S$1,W$1,8-$M339))),"")</f>
        <v>45383</v>
      </c>
      <c r="X339" s="30">
        <f>IFERROR(IF(COUNTIF('Holiday Dates'!$A:$A,DATE($S$1,X$1,1+7*$D339)-WEEKDAY(DATE($S$1,X$1,8-$M339)))&gt;=1,IF($D339&gt;=3,DATE($S$1,X$1,1+7*($D339-1)-WEEKDAY(DATE($S$1,X$1,8-$M339))),DATE($S$1,X$1,1+7*($D339+1)-WEEKDAY(DATE($S$1,X$1,8-$M339)))),DATE($S$1,X$1,1+7*$D339)-WEEKDAY(DATE($S$1,X$1,8-$M339))),"")</f>
        <v>45418</v>
      </c>
      <c r="Y339" s="30">
        <f>IFERROR(IF(COUNTIF('Holiday Dates'!$A:$A,DATE($S$1,Y$1,1+7*$D339)-WEEKDAY(DATE($S$1,Y$1,8-$M339)))&gt;=1,IF($D339&gt;=3,DATE($S$1,Y$1,1+7*($D339-1)-WEEKDAY(DATE($S$1,Y$1,8-$M339))),DATE($S$1,Y$1,1+7*($D339+1)-WEEKDAY(DATE($S$1,Y$1,8-$M339)))),DATE($S$1,Y$1,1+7*$D339)-WEEKDAY(DATE($S$1,Y$1,8-$M339))),"")</f>
        <v>45446</v>
      </c>
      <c r="Z339" s="30">
        <f>IFERROR(IF(COUNTIF('Holiday Dates'!$A:$A,DATE($S$1,Z$1,1+7*$D339)-WEEKDAY(DATE($S$1,Z$1,8-$M339)))&gt;=1,IF($D339&gt;=3,DATE($S$1,Z$1,1+7*($D339-1)-WEEKDAY(DATE($S$1,Z$1,8-$M339))),DATE($S$1,Z$1,1+7*($D339+1)-WEEKDAY(DATE($S$1,Z$1,8-$M339)))),DATE($S$1,Z$1,1+7*$D339)-WEEKDAY(DATE($S$1,Z$1,8-$M339))),"")</f>
        <v>45474</v>
      </c>
    </row>
    <row r="340" spans="1:26" ht="15" customHeight="1" x14ac:dyDescent="0.25">
      <c r="A340" s="3">
        <v>770337</v>
      </c>
      <c r="B340" s="1" t="s">
        <v>810</v>
      </c>
      <c r="C340" s="1" t="str">
        <f>VLOOKUP($A340,[1]Sheet_One!$B:$W,7,FALSE)</f>
        <v>SHARON</v>
      </c>
      <c r="D340" s="10">
        <f>IFERROR(VLOOKUP(A340,[2]Sheet1!$A:$AA,27,FALSE),"")</f>
        <v>4</v>
      </c>
      <c r="E340" s="1"/>
      <c r="F340" s="3" t="str">
        <f>VLOOKUP($A340,[1]Sheet_One!$B:$W,6,FALSE)</f>
        <v>80 HILLTOP RD</v>
      </c>
      <c r="G340" s="3" t="str">
        <f>VLOOKUP($A340,[1]Sheet_One!$B:$W,7,FALSE)</f>
        <v>SHARON</v>
      </c>
      <c r="H340" s="3" t="str">
        <f>VLOOKUP($A340,[1]Sheet_One!$B:$W,8,FALSE)</f>
        <v>CT</v>
      </c>
      <c r="I340" s="3" t="str">
        <f>VLOOKUP($A340,[1]Sheet_One!$B:$W,9,FALSE)</f>
        <v>06069</v>
      </c>
      <c r="J340" s="47">
        <f>IFERROR(VLOOKUP(A340,'[3]KPI Trend by Chain - 171 or 173'!$A:$E,5,FALSE),VLOOKUP(A340,'[4]KPI Trend by Chain - 171 '!$A:$E,5,FALSE))</f>
        <v>14</v>
      </c>
      <c r="K340" s="4" t="str">
        <f>IFERROR(VLOOKUP(A340,'Location Substitution table'!B:D,3,FALSE),"")</f>
        <v/>
      </c>
      <c r="L340" s="9" t="str">
        <f>IFERROR(VLOOKUP($A340,[1]Sheet_One!$B:$W,5,FALSE),"")</f>
        <v>W</v>
      </c>
      <c r="M340" s="9">
        <f>IFERROR(MATCH(L340,{"U","M","T","W","R","F","S"},0),"")</f>
        <v>4</v>
      </c>
      <c r="N340" s="26">
        <f>IFERROR(IF(COUNTIF('Holiday Dates'!$A:$A,DATE($M$1,N$1,1+7*$D340)-WEEKDAY(DATE($M$1,N$1,8-$M340)))&gt;=1,IF($D340&gt;=3,DATE($M$1,N$1,1+7*($D340-1)-WEEKDAY(DATE($M$1,N$1,8-$M340))),DATE($M$1,N$1,1+7*($D340+1)-WEEKDAY(DATE($M$1,N$1,8-$M340)))),DATE($M$1,N$1,1+7*$D340)-WEEKDAY(DATE($M$1,N$1,8-$M340))),"")</f>
        <v>45161</v>
      </c>
      <c r="O340" s="26">
        <f>IFERROR(IF(COUNTIF('Holiday Dates'!$A:$A,DATE($M$1,O$1,1+7*$D340)-WEEKDAY(DATE($M$1,O$1,8-$M340)))&gt;=1,IF($D340&gt;=3,DATE($M$1,O$1,1+7*($D340-1)-WEEKDAY(DATE($M$1,O$1,8-$M340))),DATE($M$1,O$1,1+7*($D340+1)-WEEKDAY(DATE($M$1,O$1,8-$M340)))),DATE($M$1,O$1,1+7*$D340)-WEEKDAY(DATE($M$1,O$1,8-$M340))),"")</f>
        <v>45196</v>
      </c>
      <c r="P340" s="26">
        <f>IFERROR(IF(COUNTIF('Holiday Dates'!$A:$A,DATE($M$1,P$1,1+7*$D340)-WEEKDAY(DATE($M$1,P$1,8-$M340)))&gt;=1,IF($D340&gt;=3,DATE($M$1,P$1,1+7*($D340-1)-WEEKDAY(DATE($M$1,P$1,8-$M340))),DATE($M$1,P$1,1+7*($D340+1)-WEEKDAY(DATE($M$1,P$1,8-$M340)))),DATE($M$1,P$1,1+7*$D340)-WEEKDAY(DATE($M$1,P$1,8-$M340))),"")</f>
        <v>45224</v>
      </c>
      <c r="Q340" s="26">
        <f>IFERROR(IF(COUNTIF('Holiday Dates'!$A:$A,DATE($M$1,Q$1,1+7*$D340)-WEEKDAY(DATE($M$1,Q$1,8-$M340)))&gt;=1,IF($D340&gt;=3,DATE($M$1,Q$1,1+7*($D340-1)-WEEKDAY(DATE($M$1,Q$1,8-$M340))),DATE($M$1,Q$1,1+7*($D340+1)-WEEKDAY(DATE($M$1,Q$1,8-$M340)))),DATE($M$1,Q$1,1+7*$D340)-WEEKDAY(DATE($M$1,Q$1,8-$M340))),"")</f>
        <v>45245</v>
      </c>
      <c r="R340" s="26">
        <f>IFERROR(IF(COUNTIF('Holiday Dates'!$A:$A,DATE($M$1,R$1,1+7*$D340)-WEEKDAY(DATE($M$1,R$1,8-$M340)))&gt;=1,IF($D340&gt;=3,DATE($M$1,R$1,1+7*($D340-1)-WEEKDAY(DATE($M$1,R$1,8-$M340))),DATE($M$1,R$1,1+7*($D340+1)-WEEKDAY(DATE($M$1,R$1,8-$M340)))),DATE($M$1,R$1,1+7*$D340)-WEEKDAY(DATE($M$1,R$1,8-$M340))),"")</f>
        <v>45280</v>
      </c>
      <c r="S340" s="28"/>
      <c r="T340" s="30">
        <f>IFERROR(IF(COUNTIF('Holiday Dates'!$A:$A,DATE($S$1,T$1,1+7*$D340)-WEEKDAY(DATE($S$1,T$1,8-$M340)))&gt;=1,IF($D340&gt;=3,DATE($S$1,T$1,1+7*($D340-1)-WEEKDAY(DATE($S$1,T$1,8-$M340))),DATE($S$1,T$1,1+7*($D340+1)-WEEKDAY(DATE($S$1,T$1,8-$M340)))),DATE($S$1,T$1,1+7*$D340)-WEEKDAY(DATE($S$1,T$1,8-$M340))),"")</f>
        <v>45315</v>
      </c>
      <c r="U340" s="30">
        <f>IFERROR(IF(COUNTIF('Holiday Dates'!$A:$A,DATE($S$1,U$1,1+7*$D340)-WEEKDAY(DATE($S$1,U$1,8-$M340)))&gt;=1,IF($D340&gt;=3,DATE($S$1,U$1,1+7*($D340-1)-WEEKDAY(DATE($S$1,U$1,8-$M340))),DATE($S$1,U$1,1+7*($D340+1)-WEEKDAY(DATE($S$1,U$1,8-$M340)))),DATE($S$1,U$1,1+7*$D340)-WEEKDAY(DATE($S$1,U$1,8-$M340))),"")</f>
        <v>45350</v>
      </c>
      <c r="V340" s="30">
        <f>IFERROR(IF(COUNTIF('Holiday Dates'!$A:$A,DATE($S$1,V$1,1+7*$D340)-WEEKDAY(DATE($S$1,V$1,8-$M340)))&gt;=1,IF($D340&gt;=3,DATE($S$1,V$1,1+7*($D340-1)-WEEKDAY(DATE($S$1,V$1,8-$M340))),DATE($S$1,V$1,1+7*($D340+1)-WEEKDAY(DATE($S$1,V$1,8-$M340)))),DATE($S$1,V$1,1+7*$D340)-WEEKDAY(DATE($S$1,V$1,8-$M340))),"")</f>
        <v>45378</v>
      </c>
      <c r="W340" s="30">
        <f>IFERROR(IF(COUNTIF('Holiday Dates'!$A:$A,DATE($S$1,W$1,1+7*$D340)-WEEKDAY(DATE($S$1,W$1,8-$M340)))&gt;=1,IF($D340&gt;=3,DATE($S$1,W$1,1+7*($D340-1)-WEEKDAY(DATE($S$1,W$1,8-$M340))),DATE($S$1,W$1,1+7*($D340+1)-WEEKDAY(DATE($S$1,W$1,8-$M340)))),DATE($S$1,W$1,1+7*$D340)-WEEKDAY(DATE($S$1,W$1,8-$M340))),"")</f>
        <v>45406</v>
      </c>
      <c r="X340" s="30">
        <f>IFERROR(IF(COUNTIF('Holiday Dates'!$A:$A,DATE($S$1,X$1,1+7*$D340)-WEEKDAY(DATE($S$1,X$1,8-$M340)))&gt;=1,IF($D340&gt;=3,DATE($S$1,X$1,1+7*($D340-1)-WEEKDAY(DATE($S$1,X$1,8-$M340))),DATE($S$1,X$1,1+7*($D340+1)-WEEKDAY(DATE($S$1,X$1,8-$M340)))),DATE($S$1,X$1,1+7*$D340)-WEEKDAY(DATE($S$1,X$1,8-$M340))),"")</f>
        <v>45434</v>
      </c>
      <c r="Y340" s="30">
        <f>IFERROR(IF(COUNTIF('Holiday Dates'!$A:$A,DATE($S$1,Y$1,1+7*$D340)-WEEKDAY(DATE($S$1,Y$1,8-$M340)))&gt;=1,IF($D340&gt;=3,DATE($S$1,Y$1,1+7*($D340-1)-WEEKDAY(DATE($S$1,Y$1,8-$M340))),DATE($S$1,Y$1,1+7*($D340+1)-WEEKDAY(DATE($S$1,Y$1,8-$M340)))),DATE($S$1,Y$1,1+7*$D340)-WEEKDAY(DATE($S$1,Y$1,8-$M340))),"")</f>
        <v>45469</v>
      </c>
      <c r="Z340" s="30">
        <f>IFERROR(IF(COUNTIF('Holiday Dates'!$A:$A,DATE($S$1,Z$1,1+7*$D340)-WEEKDAY(DATE($S$1,Z$1,8-$M340)))&gt;=1,IF($D340&gt;=3,DATE($S$1,Z$1,1+7*($D340-1)-WEEKDAY(DATE($S$1,Z$1,8-$M340))),DATE($S$1,Z$1,1+7*($D340+1)-WEEKDAY(DATE($S$1,Z$1,8-$M340)))),DATE($S$1,Z$1,1+7*$D340)-WEEKDAY(DATE($S$1,Z$1,8-$M340))),"")</f>
        <v>45497</v>
      </c>
    </row>
    <row r="341" spans="1:26" ht="15" customHeight="1" x14ac:dyDescent="0.25">
      <c r="A341" s="3">
        <v>770338</v>
      </c>
      <c r="B341" s="1" t="s">
        <v>1716</v>
      </c>
      <c r="C341" s="1" t="str">
        <f>VLOOKUP($A341,[1]Sheet_One!$B:$W,7,FALSE)</f>
        <v>SHELTON</v>
      </c>
      <c r="D341" s="10">
        <f>IFERROR(VLOOKUP(A341,[2]Sheet1!$A:$AA,27,FALSE),"")</f>
        <v>4</v>
      </c>
      <c r="E341" s="1"/>
      <c r="F341" s="3" t="str">
        <f>VLOOKUP($A341,[1]Sheet_One!$B:$W,6,FALSE)</f>
        <v>120 MEADOW LANE</v>
      </c>
      <c r="G341" s="3" t="str">
        <f>VLOOKUP($A341,[1]Sheet_One!$B:$W,7,FALSE)</f>
        <v>SHELTON</v>
      </c>
      <c r="H341" s="3" t="str">
        <f>VLOOKUP($A341,[1]Sheet_One!$B:$W,8,FALSE)</f>
        <v>CT</v>
      </c>
      <c r="I341" s="3" t="str">
        <f>VLOOKUP($A341,[1]Sheet_One!$B:$W,9,FALSE)</f>
        <v>06484</v>
      </c>
      <c r="J341" s="47">
        <f>IFERROR(VLOOKUP(A341,'[3]KPI Trend by Chain - 171 or 173'!$A:$E,5,FALSE),VLOOKUP(A341,'[4]KPI Trend by Chain - 171 '!$A:$E,5,FALSE))</f>
        <v>82</v>
      </c>
      <c r="K341" s="4" t="str">
        <f>IFERROR(VLOOKUP(A341,'Location Substitution table'!B:D,3,FALSE),"")</f>
        <v/>
      </c>
      <c r="L341" s="9" t="str">
        <f>IFERROR(VLOOKUP($A341,[1]Sheet_One!$B:$W,5,FALSE),"")</f>
        <v>M</v>
      </c>
      <c r="M341" s="9">
        <f>IFERROR(MATCH(L341,{"U","M","T","W","R","F","S"},0),"")</f>
        <v>2</v>
      </c>
      <c r="N341" s="26">
        <f>IFERROR(IF(COUNTIF('Holiday Dates'!$A:$A,DATE($M$1,N$1,1+7*$D341)-WEEKDAY(DATE($M$1,N$1,8-$M341)))&gt;=1,IF($D341&gt;=3,DATE($M$1,N$1,1+7*($D341-1)-WEEKDAY(DATE($M$1,N$1,8-$M341))),DATE($M$1,N$1,1+7*($D341+1)-WEEKDAY(DATE($M$1,N$1,8-$M341)))),DATE($M$1,N$1,1+7*$D341)-WEEKDAY(DATE($M$1,N$1,8-$M341))),"")</f>
        <v>45166</v>
      </c>
      <c r="O341" s="26">
        <f>IFERROR(IF(COUNTIF('Holiday Dates'!$A:$A,DATE($M$1,O$1,1+7*$D341)-WEEKDAY(DATE($M$1,O$1,8-$M341)))&gt;=1,IF($D341&gt;=3,DATE($M$1,O$1,1+7*($D341-1)-WEEKDAY(DATE($M$1,O$1,8-$M341))),DATE($M$1,O$1,1+7*($D341+1)-WEEKDAY(DATE($M$1,O$1,8-$M341)))),DATE($M$1,O$1,1+7*$D341)-WEEKDAY(DATE($M$1,O$1,8-$M341))),"")</f>
        <v>45187</v>
      </c>
      <c r="P341" s="26">
        <f>IFERROR(IF(COUNTIF('Holiday Dates'!$A:$A,DATE($M$1,P$1,1+7*$D341)-WEEKDAY(DATE($M$1,P$1,8-$M341)))&gt;=1,IF($D341&gt;=3,DATE($M$1,P$1,1+7*($D341-1)-WEEKDAY(DATE($M$1,P$1,8-$M341))),DATE($M$1,P$1,1+7*($D341+1)-WEEKDAY(DATE($M$1,P$1,8-$M341)))),DATE($M$1,P$1,1+7*$D341)-WEEKDAY(DATE($M$1,P$1,8-$M341))),"")</f>
        <v>45222</v>
      </c>
      <c r="Q341" s="26">
        <f>IFERROR(IF(COUNTIF('Holiday Dates'!$A:$A,DATE($M$1,Q$1,1+7*$D341)-WEEKDAY(DATE($M$1,Q$1,8-$M341)))&gt;=1,IF($D341&gt;=3,DATE($M$1,Q$1,1+7*($D341-1)-WEEKDAY(DATE($M$1,Q$1,8-$M341))),DATE($M$1,Q$1,1+7*($D341+1)-WEEKDAY(DATE($M$1,Q$1,8-$M341)))),DATE($M$1,Q$1,1+7*$D341)-WEEKDAY(DATE($M$1,Q$1,8-$M341))),"")</f>
        <v>45257</v>
      </c>
      <c r="R341" s="26">
        <f>IFERROR(IF(COUNTIF('Holiday Dates'!$A:$A,DATE($M$1,R$1,1+7*$D341)-WEEKDAY(DATE($M$1,R$1,8-$M341)))&gt;=1,IF($D341&gt;=3,DATE($M$1,R$1,1+7*($D341-1)-WEEKDAY(DATE($M$1,R$1,8-$M341))),DATE($M$1,R$1,1+7*($D341+1)-WEEKDAY(DATE($M$1,R$1,8-$M341)))),DATE($M$1,R$1,1+7*$D341)-WEEKDAY(DATE($M$1,R$1,8-$M341))),"")</f>
        <v>45278</v>
      </c>
      <c r="S341" s="28"/>
      <c r="T341" s="30">
        <f>IFERROR(IF(COUNTIF('Holiday Dates'!$A:$A,DATE($S$1,T$1,1+7*$D341)-WEEKDAY(DATE($S$1,T$1,8-$M341)))&gt;=1,IF($D341&gt;=3,DATE($S$1,T$1,1+7*($D341-1)-WEEKDAY(DATE($S$1,T$1,8-$M341))),DATE($S$1,T$1,1+7*($D341+1)-WEEKDAY(DATE($S$1,T$1,8-$M341)))),DATE($S$1,T$1,1+7*$D341)-WEEKDAY(DATE($S$1,T$1,8-$M341))),"")</f>
        <v>45313</v>
      </c>
      <c r="U341" s="30">
        <f>IFERROR(IF(COUNTIF('Holiday Dates'!$A:$A,DATE($S$1,U$1,1+7*$D341)-WEEKDAY(DATE($S$1,U$1,8-$M341)))&gt;=1,IF($D341&gt;=3,DATE($S$1,U$1,1+7*($D341-1)-WEEKDAY(DATE($S$1,U$1,8-$M341))),DATE($S$1,U$1,1+7*($D341+1)-WEEKDAY(DATE($S$1,U$1,8-$M341)))),DATE($S$1,U$1,1+7*$D341)-WEEKDAY(DATE($S$1,U$1,8-$M341))),"")</f>
        <v>45348</v>
      </c>
      <c r="V341" s="30">
        <f>IFERROR(IF(COUNTIF('Holiday Dates'!$A:$A,DATE($S$1,V$1,1+7*$D341)-WEEKDAY(DATE($S$1,V$1,8-$M341)))&gt;=1,IF($D341&gt;=3,DATE($S$1,V$1,1+7*($D341-1)-WEEKDAY(DATE($S$1,V$1,8-$M341))),DATE($S$1,V$1,1+7*($D341+1)-WEEKDAY(DATE($S$1,V$1,8-$M341)))),DATE($S$1,V$1,1+7*$D341)-WEEKDAY(DATE($S$1,V$1,8-$M341))),"")</f>
        <v>45376</v>
      </c>
      <c r="W341" s="30">
        <f>IFERROR(IF(COUNTIF('Holiday Dates'!$A:$A,DATE($S$1,W$1,1+7*$D341)-WEEKDAY(DATE($S$1,W$1,8-$M341)))&gt;=1,IF($D341&gt;=3,DATE($S$1,W$1,1+7*($D341-1)-WEEKDAY(DATE($S$1,W$1,8-$M341))),DATE($S$1,W$1,1+7*($D341+1)-WEEKDAY(DATE($S$1,W$1,8-$M341)))),DATE($S$1,W$1,1+7*$D341)-WEEKDAY(DATE($S$1,W$1,8-$M341))),"")</f>
        <v>45404</v>
      </c>
      <c r="X341" s="30">
        <f>IFERROR(IF(COUNTIF('Holiday Dates'!$A:$A,DATE($S$1,X$1,1+7*$D341)-WEEKDAY(DATE($S$1,X$1,8-$M341)))&gt;=1,IF($D341&gt;=3,DATE($S$1,X$1,1+7*($D341-1)-WEEKDAY(DATE($S$1,X$1,8-$M341))),DATE($S$1,X$1,1+7*($D341+1)-WEEKDAY(DATE($S$1,X$1,8-$M341)))),DATE($S$1,X$1,1+7*$D341)-WEEKDAY(DATE($S$1,X$1,8-$M341))),"")</f>
        <v>45432</v>
      </c>
      <c r="Y341" s="30">
        <f>IFERROR(IF(COUNTIF('Holiday Dates'!$A:$A,DATE($S$1,Y$1,1+7*$D341)-WEEKDAY(DATE($S$1,Y$1,8-$M341)))&gt;=1,IF($D341&gt;=3,DATE($S$1,Y$1,1+7*($D341-1)-WEEKDAY(DATE($S$1,Y$1,8-$M341))),DATE($S$1,Y$1,1+7*($D341+1)-WEEKDAY(DATE($S$1,Y$1,8-$M341)))),DATE($S$1,Y$1,1+7*$D341)-WEEKDAY(DATE($S$1,Y$1,8-$M341))),"")</f>
        <v>45467</v>
      </c>
      <c r="Z341" s="30">
        <f>IFERROR(IF(COUNTIF('Holiday Dates'!$A:$A,DATE($S$1,Z$1,1+7*$D341)-WEEKDAY(DATE($S$1,Z$1,8-$M341)))&gt;=1,IF($D341&gt;=3,DATE($S$1,Z$1,1+7*($D341-1)-WEEKDAY(DATE($S$1,Z$1,8-$M341))),DATE($S$1,Z$1,1+7*($D341+1)-WEEKDAY(DATE($S$1,Z$1,8-$M341)))),DATE($S$1,Z$1,1+7*$D341)-WEEKDAY(DATE($S$1,Z$1,8-$M341))),"")</f>
        <v>45495</v>
      </c>
    </row>
    <row r="342" spans="1:26" ht="15" customHeight="1" x14ac:dyDescent="0.25">
      <c r="A342" s="3">
        <v>770339</v>
      </c>
      <c r="B342" s="1" t="s">
        <v>1717</v>
      </c>
      <c r="C342" s="1" t="str">
        <f>VLOOKUP($A342,[1]Sheet_One!$B:$W,7,FALSE)</f>
        <v>SHELTON</v>
      </c>
      <c r="D342" s="10">
        <f>IFERROR(VLOOKUP(A342,[2]Sheet1!$A:$AA,27,FALSE),"")</f>
        <v>3</v>
      </c>
      <c r="E342" s="1"/>
      <c r="F342" s="3" t="str">
        <f>VLOOKUP($A342,[1]Sheet_One!$B:$W,6,FALSE)</f>
        <v>675 CONSTITUTION BLVD NOR</v>
      </c>
      <c r="G342" s="3" t="str">
        <f>VLOOKUP($A342,[1]Sheet_One!$B:$W,7,FALSE)</f>
        <v>SHELTON</v>
      </c>
      <c r="H342" s="3" t="str">
        <f>VLOOKUP($A342,[1]Sheet_One!$B:$W,8,FALSE)</f>
        <v>CT</v>
      </c>
      <c r="I342" s="3" t="str">
        <f>VLOOKUP($A342,[1]Sheet_One!$B:$W,9,FALSE)</f>
        <v>06484</v>
      </c>
      <c r="J342" s="47">
        <f>IFERROR(VLOOKUP(A342,'[3]KPI Trend by Chain - 171 or 173'!$A:$E,5,FALSE),VLOOKUP(A342,'[4]KPI Trend by Chain - 171 '!$A:$E,5,FALSE))</f>
        <v>87</v>
      </c>
      <c r="K342" s="4" t="str">
        <f>IFERROR(VLOOKUP(A342,'Location Substitution table'!B:D,3,FALSE),"")</f>
        <v/>
      </c>
      <c r="L342" s="9" t="str">
        <f>IFERROR(VLOOKUP($A342,[1]Sheet_One!$B:$W,5,FALSE),"")</f>
        <v>M</v>
      </c>
      <c r="M342" s="9">
        <f>IFERROR(MATCH(L342,{"U","M","T","W","R","F","S"},0),"")</f>
        <v>2</v>
      </c>
      <c r="N342" s="26">
        <f>IFERROR(IF(COUNTIF('Holiday Dates'!$A:$A,DATE($M$1,N$1,1+7*$D342)-WEEKDAY(DATE($M$1,N$1,8-$M342)))&gt;=1,IF($D342&gt;=3,DATE($M$1,N$1,1+7*($D342-1)-WEEKDAY(DATE($M$1,N$1,8-$M342))),DATE($M$1,N$1,1+7*($D342+1)-WEEKDAY(DATE($M$1,N$1,8-$M342)))),DATE($M$1,N$1,1+7*$D342)-WEEKDAY(DATE($M$1,N$1,8-$M342))),"")</f>
        <v>45159</v>
      </c>
      <c r="O342" s="26">
        <f>IFERROR(IF(COUNTIF('Holiday Dates'!$A:$A,DATE($M$1,O$1,1+7*$D342)-WEEKDAY(DATE($M$1,O$1,8-$M342)))&gt;=1,IF($D342&gt;=3,DATE($M$1,O$1,1+7*($D342-1)-WEEKDAY(DATE($M$1,O$1,8-$M342))),DATE($M$1,O$1,1+7*($D342+1)-WEEKDAY(DATE($M$1,O$1,8-$M342)))),DATE($M$1,O$1,1+7*$D342)-WEEKDAY(DATE($M$1,O$1,8-$M342))),"")</f>
        <v>45187</v>
      </c>
      <c r="P342" s="26">
        <f>IFERROR(IF(COUNTIF('Holiday Dates'!$A:$A,DATE($M$1,P$1,1+7*$D342)-WEEKDAY(DATE($M$1,P$1,8-$M342)))&gt;=1,IF($D342&gt;=3,DATE($M$1,P$1,1+7*($D342-1)-WEEKDAY(DATE($M$1,P$1,8-$M342))),DATE($M$1,P$1,1+7*($D342+1)-WEEKDAY(DATE($M$1,P$1,8-$M342)))),DATE($M$1,P$1,1+7*$D342)-WEEKDAY(DATE($M$1,P$1,8-$M342))),"")</f>
        <v>45215</v>
      </c>
      <c r="Q342" s="26">
        <f>IFERROR(IF(COUNTIF('Holiday Dates'!$A:$A,DATE($M$1,Q$1,1+7*$D342)-WEEKDAY(DATE($M$1,Q$1,8-$M342)))&gt;=1,IF($D342&gt;=3,DATE($M$1,Q$1,1+7*($D342-1)-WEEKDAY(DATE($M$1,Q$1,8-$M342))),DATE($M$1,Q$1,1+7*($D342+1)-WEEKDAY(DATE($M$1,Q$1,8-$M342)))),DATE($M$1,Q$1,1+7*$D342)-WEEKDAY(DATE($M$1,Q$1,8-$M342))),"")</f>
        <v>45250</v>
      </c>
      <c r="R342" s="26">
        <f>IFERROR(IF(COUNTIF('Holiday Dates'!$A:$A,DATE($M$1,R$1,1+7*$D342)-WEEKDAY(DATE($M$1,R$1,8-$M342)))&gt;=1,IF($D342&gt;=3,DATE($M$1,R$1,1+7*($D342-1)-WEEKDAY(DATE($M$1,R$1,8-$M342))),DATE($M$1,R$1,1+7*($D342+1)-WEEKDAY(DATE($M$1,R$1,8-$M342)))),DATE($M$1,R$1,1+7*$D342)-WEEKDAY(DATE($M$1,R$1,8-$M342))),"")</f>
        <v>45278</v>
      </c>
      <c r="S342" s="28"/>
      <c r="T342" s="30">
        <f>IFERROR(IF(COUNTIF('Holiday Dates'!$A:$A,DATE($S$1,T$1,1+7*$D342)-WEEKDAY(DATE($S$1,T$1,8-$M342)))&gt;=1,IF($D342&gt;=3,DATE($S$1,T$1,1+7*($D342-1)-WEEKDAY(DATE($S$1,T$1,8-$M342))),DATE($S$1,T$1,1+7*($D342+1)-WEEKDAY(DATE($S$1,T$1,8-$M342)))),DATE($S$1,T$1,1+7*$D342)-WEEKDAY(DATE($S$1,T$1,8-$M342))),"")</f>
        <v>45299</v>
      </c>
      <c r="U342" s="30">
        <f>IFERROR(IF(COUNTIF('Holiday Dates'!$A:$A,DATE($S$1,U$1,1+7*$D342)-WEEKDAY(DATE($S$1,U$1,8-$M342)))&gt;=1,IF($D342&gt;=3,DATE($S$1,U$1,1+7*($D342-1)-WEEKDAY(DATE($S$1,U$1,8-$M342))),DATE($S$1,U$1,1+7*($D342+1)-WEEKDAY(DATE($S$1,U$1,8-$M342)))),DATE($S$1,U$1,1+7*$D342)-WEEKDAY(DATE($S$1,U$1,8-$M342))),"")</f>
        <v>45334</v>
      </c>
      <c r="V342" s="30">
        <f>IFERROR(IF(COUNTIF('Holiday Dates'!$A:$A,DATE($S$1,V$1,1+7*$D342)-WEEKDAY(DATE($S$1,V$1,8-$M342)))&gt;=1,IF($D342&gt;=3,DATE($S$1,V$1,1+7*($D342-1)-WEEKDAY(DATE($S$1,V$1,8-$M342))),DATE($S$1,V$1,1+7*($D342+1)-WEEKDAY(DATE($S$1,V$1,8-$M342)))),DATE($S$1,V$1,1+7*$D342)-WEEKDAY(DATE($S$1,V$1,8-$M342))),"")</f>
        <v>45369</v>
      </c>
      <c r="W342" s="30">
        <f>IFERROR(IF(COUNTIF('Holiday Dates'!$A:$A,DATE($S$1,W$1,1+7*$D342)-WEEKDAY(DATE($S$1,W$1,8-$M342)))&gt;=1,IF($D342&gt;=3,DATE($S$1,W$1,1+7*($D342-1)-WEEKDAY(DATE($S$1,W$1,8-$M342))),DATE($S$1,W$1,1+7*($D342+1)-WEEKDAY(DATE($S$1,W$1,8-$M342)))),DATE($S$1,W$1,1+7*$D342)-WEEKDAY(DATE($S$1,W$1,8-$M342))),"")</f>
        <v>45397</v>
      </c>
      <c r="X342" s="30">
        <f>IFERROR(IF(COUNTIF('Holiday Dates'!$A:$A,DATE($S$1,X$1,1+7*$D342)-WEEKDAY(DATE($S$1,X$1,8-$M342)))&gt;=1,IF($D342&gt;=3,DATE($S$1,X$1,1+7*($D342-1)-WEEKDAY(DATE($S$1,X$1,8-$M342))),DATE($S$1,X$1,1+7*($D342+1)-WEEKDAY(DATE($S$1,X$1,8-$M342)))),DATE($S$1,X$1,1+7*$D342)-WEEKDAY(DATE($S$1,X$1,8-$M342))),"")</f>
        <v>45432</v>
      </c>
      <c r="Y342" s="30">
        <f>IFERROR(IF(COUNTIF('Holiday Dates'!$A:$A,DATE($S$1,Y$1,1+7*$D342)-WEEKDAY(DATE($S$1,Y$1,8-$M342)))&gt;=1,IF($D342&gt;=3,DATE($S$1,Y$1,1+7*($D342-1)-WEEKDAY(DATE($S$1,Y$1,8-$M342))),DATE($S$1,Y$1,1+7*($D342+1)-WEEKDAY(DATE($S$1,Y$1,8-$M342)))),DATE($S$1,Y$1,1+7*$D342)-WEEKDAY(DATE($S$1,Y$1,8-$M342))),"")</f>
        <v>45460</v>
      </c>
      <c r="Z342" s="30">
        <f>IFERROR(IF(COUNTIF('Holiday Dates'!$A:$A,DATE($S$1,Z$1,1+7*$D342)-WEEKDAY(DATE($S$1,Z$1,8-$M342)))&gt;=1,IF($D342&gt;=3,DATE($S$1,Z$1,1+7*($D342-1)-WEEKDAY(DATE($S$1,Z$1,8-$M342))),DATE($S$1,Z$1,1+7*($D342+1)-WEEKDAY(DATE($S$1,Z$1,8-$M342)))),DATE($S$1,Z$1,1+7*$D342)-WEEKDAY(DATE($S$1,Z$1,8-$M342))),"")</f>
        <v>45488</v>
      </c>
    </row>
    <row r="343" spans="1:26" ht="15" customHeight="1" x14ac:dyDescent="0.25">
      <c r="A343" s="3">
        <v>770340</v>
      </c>
      <c r="B343" s="1" t="s">
        <v>1718</v>
      </c>
      <c r="C343" s="1" t="str">
        <f>VLOOKUP($A343,[1]Sheet_One!$B:$W,7,FALSE)</f>
        <v>SHELTON</v>
      </c>
      <c r="D343" s="10">
        <f>IFERROR(VLOOKUP(A343,[2]Sheet1!$A:$AA,27,FALSE),"")</f>
        <v>2</v>
      </c>
      <c r="E343" s="1"/>
      <c r="F343" s="3" t="str">
        <f>VLOOKUP($A343,[1]Sheet_One!$B:$W,6,FALSE)</f>
        <v>60 PERRY HILL RD</v>
      </c>
      <c r="G343" s="3" t="str">
        <f>VLOOKUP($A343,[1]Sheet_One!$B:$W,7,FALSE)</f>
        <v>SHELTON</v>
      </c>
      <c r="H343" s="3" t="str">
        <f>VLOOKUP($A343,[1]Sheet_One!$B:$W,8,FALSE)</f>
        <v>CT</v>
      </c>
      <c r="I343" s="3" t="str">
        <f>VLOOKUP($A343,[1]Sheet_One!$B:$W,9,FALSE)</f>
        <v>06484</v>
      </c>
      <c r="J343" s="47">
        <f>IFERROR(VLOOKUP(A343,'[3]KPI Trend by Chain - 171 or 173'!$A:$E,5,FALSE),VLOOKUP(A343,'[4]KPI Trend by Chain - 171 '!$A:$E,5,FALSE))</f>
        <v>96.428571428571402</v>
      </c>
      <c r="K343" s="4" t="str">
        <f>IFERROR(VLOOKUP(A343,'Location Substitution table'!B:D,3,FALSE),"")</f>
        <v/>
      </c>
      <c r="L343" s="9" t="str">
        <f>IFERROR(VLOOKUP($A343,[1]Sheet_One!$B:$W,5,FALSE),"")</f>
        <v>M</v>
      </c>
      <c r="M343" s="9">
        <f>IFERROR(MATCH(L343,{"U","M","T","W","R","F","S"},0),"")</f>
        <v>2</v>
      </c>
      <c r="N343" s="26">
        <f>IFERROR(IF(COUNTIF('Holiday Dates'!$A:$A,DATE($M$1,N$1,1+7*$D343)-WEEKDAY(DATE($M$1,N$1,8-$M343)))&gt;=1,IF($D343&gt;=3,DATE($M$1,N$1,1+7*($D343-1)-WEEKDAY(DATE($M$1,N$1,8-$M343))),DATE($M$1,N$1,1+7*($D343+1)-WEEKDAY(DATE($M$1,N$1,8-$M343)))),DATE($M$1,N$1,1+7*$D343)-WEEKDAY(DATE($M$1,N$1,8-$M343))),"")</f>
        <v>45152</v>
      </c>
      <c r="O343" s="26">
        <f>IFERROR(IF(COUNTIF('Holiday Dates'!$A:$A,DATE($M$1,O$1,1+7*$D343)-WEEKDAY(DATE($M$1,O$1,8-$M343)))&gt;=1,IF($D343&gt;=3,DATE($M$1,O$1,1+7*($D343-1)-WEEKDAY(DATE($M$1,O$1,8-$M343))),DATE($M$1,O$1,1+7*($D343+1)-WEEKDAY(DATE($M$1,O$1,8-$M343)))),DATE($M$1,O$1,1+7*$D343)-WEEKDAY(DATE($M$1,O$1,8-$M343))),"")</f>
        <v>45180</v>
      </c>
      <c r="P343" s="26">
        <f>IFERROR(IF(COUNTIF('Holiday Dates'!$A:$A,DATE($M$1,P$1,1+7*$D343)-WEEKDAY(DATE($M$1,P$1,8-$M343)))&gt;=1,IF($D343&gt;=3,DATE($M$1,P$1,1+7*($D343-1)-WEEKDAY(DATE($M$1,P$1,8-$M343))),DATE($M$1,P$1,1+7*($D343+1)-WEEKDAY(DATE($M$1,P$1,8-$M343)))),DATE($M$1,P$1,1+7*$D343)-WEEKDAY(DATE($M$1,P$1,8-$M343))),"")</f>
        <v>45215</v>
      </c>
      <c r="Q343" s="26">
        <f>IFERROR(IF(COUNTIF('Holiday Dates'!$A:$A,DATE($M$1,Q$1,1+7*$D343)-WEEKDAY(DATE($M$1,Q$1,8-$M343)))&gt;=1,IF($D343&gt;=3,DATE($M$1,Q$1,1+7*($D343-1)-WEEKDAY(DATE($M$1,Q$1,8-$M343))),DATE($M$1,Q$1,1+7*($D343+1)-WEEKDAY(DATE($M$1,Q$1,8-$M343)))),DATE($M$1,Q$1,1+7*$D343)-WEEKDAY(DATE($M$1,Q$1,8-$M343))),"")</f>
        <v>45243</v>
      </c>
      <c r="R343" s="26">
        <f>IFERROR(IF(COUNTIF('Holiday Dates'!$A:$A,DATE($M$1,R$1,1+7*$D343)-WEEKDAY(DATE($M$1,R$1,8-$M343)))&gt;=1,IF($D343&gt;=3,DATE($M$1,R$1,1+7*($D343-1)-WEEKDAY(DATE($M$1,R$1,8-$M343))),DATE($M$1,R$1,1+7*($D343+1)-WEEKDAY(DATE($M$1,R$1,8-$M343)))),DATE($M$1,R$1,1+7*$D343)-WEEKDAY(DATE($M$1,R$1,8-$M343))),"")</f>
        <v>45271</v>
      </c>
      <c r="S343" s="28"/>
      <c r="T343" s="30">
        <f>IFERROR(IF(COUNTIF('Holiday Dates'!$A:$A,DATE($S$1,T$1,1+7*$D343)-WEEKDAY(DATE($S$1,T$1,8-$M343)))&gt;=1,IF($D343&gt;=3,DATE($S$1,T$1,1+7*($D343-1)-WEEKDAY(DATE($S$1,T$1,8-$M343))),DATE($S$1,T$1,1+7*($D343+1)-WEEKDAY(DATE($S$1,T$1,8-$M343)))),DATE($S$1,T$1,1+7*$D343)-WEEKDAY(DATE($S$1,T$1,8-$M343))),"")</f>
        <v>45299</v>
      </c>
      <c r="U343" s="30">
        <f>IFERROR(IF(COUNTIF('Holiday Dates'!$A:$A,DATE($S$1,U$1,1+7*$D343)-WEEKDAY(DATE($S$1,U$1,8-$M343)))&gt;=1,IF($D343&gt;=3,DATE($S$1,U$1,1+7*($D343-1)-WEEKDAY(DATE($S$1,U$1,8-$M343))),DATE($S$1,U$1,1+7*($D343+1)-WEEKDAY(DATE($S$1,U$1,8-$M343)))),DATE($S$1,U$1,1+7*$D343)-WEEKDAY(DATE($S$1,U$1,8-$M343))),"")</f>
        <v>45334</v>
      </c>
      <c r="V343" s="30">
        <f>IFERROR(IF(COUNTIF('Holiday Dates'!$A:$A,DATE($S$1,V$1,1+7*$D343)-WEEKDAY(DATE($S$1,V$1,8-$M343)))&gt;=1,IF($D343&gt;=3,DATE($S$1,V$1,1+7*($D343-1)-WEEKDAY(DATE($S$1,V$1,8-$M343))),DATE($S$1,V$1,1+7*($D343+1)-WEEKDAY(DATE($S$1,V$1,8-$M343)))),DATE($S$1,V$1,1+7*$D343)-WEEKDAY(DATE($S$1,V$1,8-$M343))),"")</f>
        <v>45362</v>
      </c>
      <c r="W343" s="30">
        <f>IFERROR(IF(COUNTIF('Holiday Dates'!$A:$A,DATE($S$1,W$1,1+7*$D343)-WEEKDAY(DATE($S$1,W$1,8-$M343)))&gt;=1,IF($D343&gt;=3,DATE($S$1,W$1,1+7*($D343-1)-WEEKDAY(DATE($S$1,W$1,8-$M343))),DATE($S$1,W$1,1+7*($D343+1)-WEEKDAY(DATE($S$1,W$1,8-$M343)))),DATE($S$1,W$1,1+7*$D343)-WEEKDAY(DATE($S$1,W$1,8-$M343))),"")</f>
        <v>45397</v>
      </c>
      <c r="X343" s="30">
        <f>IFERROR(IF(COUNTIF('Holiday Dates'!$A:$A,DATE($S$1,X$1,1+7*$D343)-WEEKDAY(DATE($S$1,X$1,8-$M343)))&gt;=1,IF($D343&gt;=3,DATE($S$1,X$1,1+7*($D343-1)-WEEKDAY(DATE($S$1,X$1,8-$M343))),DATE($S$1,X$1,1+7*($D343+1)-WEEKDAY(DATE($S$1,X$1,8-$M343)))),DATE($S$1,X$1,1+7*$D343)-WEEKDAY(DATE($S$1,X$1,8-$M343))),"")</f>
        <v>45425</v>
      </c>
      <c r="Y343" s="30">
        <f>IFERROR(IF(COUNTIF('Holiday Dates'!$A:$A,DATE($S$1,Y$1,1+7*$D343)-WEEKDAY(DATE($S$1,Y$1,8-$M343)))&gt;=1,IF($D343&gt;=3,DATE($S$1,Y$1,1+7*($D343-1)-WEEKDAY(DATE($S$1,Y$1,8-$M343))),DATE($S$1,Y$1,1+7*($D343+1)-WEEKDAY(DATE($S$1,Y$1,8-$M343)))),DATE($S$1,Y$1,1+7*$D343)-WEEKDAY(DATE($S$1,Y$1,8-$M343))),"")</f>
        <v>45453</v>
      </c>
      <c r="Z343" s="30">
        <f>IFERROR(IF(COUNTIF('Holiday Dates'!$A:$A,DATE($S$1,Z$1,1+7*$D343)-WEEKDAY(DATE($S$1,Z$1,8-$M343)))&gt;=1,IF($D343&gt;=3,DATE($S$1,Z$1,1+7*($D343-1)-WEEKDAY(DATE($S$1,Z$1,8-$M343))),DATE($S$1,Z$1,1+7*($D343+1)-WEEKDAY(DATE($S$1,Z$1,8-$M343)))),DATE($S$1,Z$1,1+7*$D343)-WEEKDAY(DATE($S$1,Z$1,8-$M343))),"")</f>
        <v>45481</v>
      </c>
    </row>
    <row r="344" spans="1:26" ht="15" customHeight="1" x14ac:dyDescent="0.25">
      <c r="A344" s="3">
        <v>770341</v>
      </c>
      <c r="B344" s="1" t="s">
        <v>811</v>
      </c>
      <c r="C344" s="1" t="str">
        <f>VLOOKUP($A344,[1]Sheet_One!$B:$W,7,FALSE)</f>
        <v>SIMSBURY</v>
      </c>
      <c r="D344" s="10">
        <f>IFERROR(VLOOKUP(A344,[2]Sheet1!$A:$AA,27,FALSE),"")</f>
        <v>4</v>
      </c>
      <c r="E344" s="1"/>
      <c r="F344" s="3" t="str">
        <f>VLOOKUP($A344,[1]Sheet_One!$B:$W,6,FALSE)</f>
        <v>155 FIRETOWN RD</v>
      </c>
      <c r="G344" s="3" t="str">
        <f>VLOOKUP($A344,[1]Sheet_One!$B:$W,7,FALSE)</f>
        <v>SIMSBURY</v>
      </c>
      <c r="H344" s="3" t="str">
        <f>VLOOKUP($A344,[1]Sheet_One!$B:$W,8,FALSE)</f>
        <v>CT</v>
      </c>
      <c r="I344" s="3" t="str">
        <f>VLOOKUP($A344,[1]Sheet_One!$B:$W,9,FALSE)</f>
        <v>06070</v>
      </c>
      <c r="J344" s="47">
        <f>IFERROR(VLOOKUP(A344,'[3]KPI Trend by Chain - 171 or 173'!$A:$E,5,FALSE),VLOOKUP(A344,'[4]KPI Trend by Chain - 171 '!$A:$E,5,FALSE))</f>
        <v>23.3333333333333</v>
      </c>
      <c r="K344" s="4" t="str">
        <f>IFERROR(VLOOKUP(A344,'Location Substitution table'!B:D,3,FALSE),"")</f>
        <v/>
      </c>
      <c r="L344" s="9" t="str">
        <f>IFERROR(VLOOKUP($A344,[1]Sheet_One!$B:$W,5,FALSE),"")</f>
        <v>W</v>
      </c>
      <c r="M344" s="9">
        <f>IFERROR(MATCH(L344,{"U","M","T","W","R","F","S"},0),"")</f>
        <v>4</v>
      </c>
      <c r="N344" s="26">
        <f>IFERROR(IF(COUNTIF('Holiday Dates'!$A:$A,DATE($M$1,N$1,1+7*$D344)-WEEKDAY(DATE($M$1,N$1,8-$M344)))&gt;=1,IF($D344&gt;=3,DATE($M$1,N$1,1+7*($D344-1)-WEEKDAY(DATE($M$1,N$1,8-$M344))),DATE($M$1,N$1,1+7*($D344+1)-WEEKDAY(DATE($M$1,N$1,8-$M344)))),DATE($M$1,N$1,1+7*$D344)-WEEKDAY(DATE($M$1,N$1,8-$M344))),"")</f>
        <v>45161</v>
      </c>
      <c r="O344" s="26">
        <f>IFERROR(IF(COUNTIF('Holiday Dates'!$A:$A,DATE($M$1,O$1,1+7*$D344)-WEEKDAY(DATE($M$1,O$1,8-$M344)))&gt;=1,IF($D344&gt;=3,DATE($M$1,O$1,1+7*($D344-1)-WEEKDAY(DATE($M$1,O$1,8-$M344))),DATE($M$1,O$1,1+7*($D344+1)-WEEKDAY(DATE($M$1,O$1,8-$M344)))),DATE($M$1,O$1,1+7*$D344)-WEEKDAY(DATE($M$1,O$1,8-$M344))),"")</f>
        <v>45196</v>
      </c>
      <c r="P344" s="26">
        <f>IFERROR(IF(COUNTIF('Holiday Dates'!$A:$A,DATE($M$1,P$1,1+7*$D344)-WEEKDAY(DATE($M$1,P$1,8-$M344)))&gt;=1,IF($D344&gt;=3,DATE($M$1,P$1,1+7*($D344-1)-WEEKDAY(DATE($M$1,P$1,8-$M344))),DATE($M$1,P$1,1+7*($D344+1)-WEEKDAY(DATE($M$1,P$1,8-$M344)))),DATE($M$1,P$1,1+7*$D344)-WEEKDAY(DATE($M$1,P$1,8-$M344))),"")</f>
        <v>45224</v>
      </c>
      <c r="Q344" s="26">
        <f>IFERROR(IF(COUNTIF('Holiday Dates'!$A:$A,DATE($M$1,Q$1,1+7*$D344)-WEEKDAY(DATE($M$1,Q$1,8-$M344)))&gt;=1,IF($D344&gt;=3,DATE($M$1,Q$1,1+7*($D344-1)-WEEKDAY(DATE($M$1,Q$1,8-$M344))),DATE($M$1,Q$1,1+7*($D344+1)-WEEKDAY(DATE($M$1,Q$1,8-$M344)))),DATE($M$1,Q$1,1+7*$D344)-WEEKDAY(DATE($M$1,Q$1,8-$M344))),"")</f>
        <v>45245</v>
      </c>
      <c r="R344" s="26">
        <f>IFERROR(IF(COUNTIF('Holiday Dates'!$A:$A,DATE($M$1,R$1,1+7*$D344)-WEEKDAY(DATE($M$1,R$1,8-$M344)))&gt;=1,IF($D344&gt;=3,DATE($M$1,R$1,1+7*($D344-1)-WEEKDAY(DATE($M$1,R$1,8-$M344))),DATE($M$1,R$1,1+7*($D344+1)-WEEKDAY(DATE($M$1,R$1,8-$M344)))),DATE($M$1,R$1,1+7*$D344)-WEEKDAY(DATE($M$1,R$1,8-$M344))),"")</f>
        <v>45280</v>
      </c>
      <c r="S344" s="28"/>
      <c r="T344" s="30">
        <f>IFERROR(IF(COUNTIF('Holiday Dates'!$A:$A,DATE($S$1,T$1,1+7*$D344)-WEEKDAY(DATE($S$1,T$1,8-$M344)))&gt;=1,IF($D344&gt;=3,DATE($S$1,T$1,1+7*($D344-1)-WEEKDAY(DATE($S$1,T$1,8-$M344))),DATE($S$1,T$1,1+7*($D344+1)-WEEKDAY(DATE($S$1,T$1,8-$M344)))),DATE($S$1,T$1,1+7*$D344)-WEEKDAY(DATE($S$1,T$1,8-$M344))),"")</f>
        <v>45315</v>
      </c>
      <c r="U344" s="30">
        <f>IFERROR(IF(COUNTIF('Holiday Dates'!$A:$A,DATE($S$1,U$1,1+7*$D344)-WEEKDAY(DATE($S$1,U$1,8-$M344)))&gt;=1,IF($D344&gt;=3,DATE($S$1,U$1,1+7*($D344-1)-WEEKDAY(DATE($S$1,U$1,8-$M344))),DATE($S$1,U$1,1+7*($D344+1)-WEEKDAY(DATE($S$1,U$1,8-$M344)))),DATE($S$1,U$1,1+7*$D344)-WEEKDAY(DATE($S$1,U$1,8-$M344))),"")</f>
        <v>45350</v>
      </c>
      <c r="V344" s="30">
        <f>IFERROR(IF(COUNTIF('Holiday Dates'!$A:$A,DATE($S$1,V$1,1+7*$D344)-WEEKDAY(DATE($S$1,V$1,8-$M344)))&gt;=1,IF($D344&gt;=3,DATE($S$1,V$1,1+7*($D344-1)-WEEKDAY(DATE($S$1,V$1,8-$M344))),DATE($S$1,V$1,1+7*($D344+1)-WEEKDAY(DATE($S$1,V$1,8-$M344)))),DATE($S$1,V$1,1+7*$D344)-WEEKDAY(DATE($S$1,V$1,8-$M344))),"")</f>
        <v>45378</v>
      </c>
      <c r="W344" s="30">
        <f>IFERROR(IF(COUNTIF('Holiday Dates'!$A:$A,DATE($S$1,W$1,1+7*$D344)-WEEKDAY(DATE($S$1,W$1,8-$M344)))&gt;=1,IF($D344&gt;=3,DATE($S$1,W$1,1+7*($D344-1)-WEEKDAY(DATE($S$1,W$1,8-$M344))),DATE($S$1,W$1,1+7*($D344+1)-WEEKDAY(DATE($S$1,W$1,8-$M344)))),DATE($S$1,W$1,1+7*$D344)-WEEKDAY(DATE($S$1,W$1,8-$M344))),"")</f>
        <v>45406</v>
      </c>
      <c r="X344" s="30">
        <f>IFERROR(IF(COUNTIF('Holiday Dates'!$A:$A,DATE($S$1,X$1,1+7*$D344)-WEEKDAY(DATE($S$1,X$1,8-$M344)))&gt;=1,IF($D344&gt;=3,DATE($S$1,X$1,1+7*($D344-1)-WEEKDAY(DATE($S$1,X$1,8-$M344))),DATE($S$1,X$1,1+7*($D344+1)-WEEKDAY(DATE($S$1,X$1,8-$M344)))),DATE($S$1,X$1,1+7*$D344)-WEEKDAY(DATE($S$1,X$1,8-$M344))),"")</f>
        <v>45434</v>
      </c>
      <c r="Y344" s="30">
        <f>IFERROR(IF(COUNTIF('Holiday Dates'!$A:$A,DATE($S$1,Y$1,1+7*$D344)-WEEKDAY(DATE($S$1,Y$1,8-$M344)))&gt;=1,IF($D344&gt;=3,DATE($S$1,Y$1,1+7*($D344-1)-WEEKDAY(DATE($S$1,Y$1,8-$M344))),DATE($S$1,Y$1,1+7*($D344+1)-WEEKDAY(DATE($S$1,Y$1,8-$M344)))),DATE($S$1,Y$1,1+7*$D344)-WEEKDAY(DATE($S$1,Y$1,8-$M344))),"")</f>
        <v>45469</v>
      </c>
      <c r="Z344" s="30">
        <f>IFERROR(IF(COUNTIF('Holiday Dates'!$A:$A,DATE($S$1,Z$1,1+7*$D344)-WEEKDAY(DATE($S$1,Z$1,8-$M344)))&gt;=1,IF($D344&gt;=3,DATE($S$1,Z$1,1+7*($D344-1)-WEEKDAY(DATE($S$1,Z$1,8-$M344))),DATE($S$1,Z$1,1+7*($D344+1)-WEEKDAY(DATE($S$1,Z$1,8-$M344)))),DATE($S$1,Z$1,1+7*$D344)-WEEKDAY(DATE($S$1,Z$1,8-$M344))),"")</f>
        <v>45497</v>
      </c>
    </row>
    <row r="345" spans="1:26" ht="15" customHeight="1" x14ac:dyDescent="0.25">
      <c r="A345" s="3">
        <v>770342</v>
      </c>
      <c r="B345" s="1" t="s">
        <v>812</v>
      </c>
      <c r="C345" s="1" t="str">
        <f>VLOOKUP($A345,[1]Sheet_One!$B:$W,7,FALSE)</f>
        <v>SIMSBURY</v>
      </c>
      <c r="D345" s="10">
        <f>IFERROR(VLOOKUP(A345,[2]Sheet1!$A:$AA,27,FALSE),"")</f>
        <v>3</v>
      </c>
      <c r="E345" s="1"/>
      <c r="F345" s="3" t="str">
        <f>VLOOKUP($A345,[1]Sheet_One!$B:$W,6,FALSE)</f>
        <v>34 FARMS VILLAGE RD</v>
      </c>
      <c r="G345" s="3" t="str">
        <f>VLOOKUP($A345,[1]Sheet_One!$B:$W,7,FALSE)</f>
        <v>SIMSBURY</v>
      </c>
      <c r="H345" s="3" t="str">
        <f>VLOOKUP($A345,[1]Sheet_One!$B:$W,8,FALSE)</f>
        <v>CT</v>
      </c>
      <c r="I345" s="3" t="str">
        <f>VLOOKUP($A345,[1]Sheet_One!$B:$W,9,FALSE)</f>
        <v>06070</v>
      </c>
      <c r="J345" s="47">
        <f>IFERROR(VLOOKUP(A345,'[3]KPI Trend by Chain - 171 or 173'!$A:$E,5,FALSE),VLOOKUP(A345,'[4]KPI Trend by Chain - 171 '!$A:$E,5,FALSE))</f>
        <v>23.5</v>
      </c>
      <c r="K345" s="4">
        <f>IFERROR(VLOOKUP(A345,'Location Substitution table'!B:D,3,FALSE),"")</f>
        <v>260601</v>
      </c>
      <c r="L345" s="9" t="str">
        <f>IFERROR(VLOOKUP($A345,[1]Sheet_One!$B:$W,5,FALSE),"")</f>
        <v>W</v>
      </c>
      <c r="M345" s="9">
        <f>IFERROR(MATCH(L345,{"U","M","T","W","R","F","S"},0),"")</f>
        <v>4</v>
      </c>
      <c r="N345" s="26">
        <f>IFERROR(IF(COUNTIF('Holiday Dates'!$A:$A,DATE($M$1,N$1,1+7*$D345)-WEEKDAY(DATE($M$1,N$1,8-$M345)))&gt;=1,IF($D345&gt;=3,DATE($M$1,N$1,1+7*($D345-1)-WEEKDAY(DATE($M$1,N$1,8-$M345))),DATE($M$1,N$1,1+7*($D345+1)-WEEKDAY(DATE($M$1,N$1,8-$M345)))),DATE($M$1,N$1,1+7*$D345)-WEEKDAY(DATE($M$1,N$1,8-$M345))),"")</f>
        <v>45154</v>
      </c>
      <c r="O345" s="26">
        <f>IFERROR(IF(COUNTIF('Holiday Dates'!$A:$A,DATE($M$1,O$1,1+7*$D345)-WEEKDAY(DATE($M$1,O$1,8-$M345)))&gt;=1,IF($D345&gt;=3,DATE($M$1,O$1,1+7*($D345-1)-WEEKDAY(DATE($M$1,O$1,8-$M345))),DATE($M$1,O$1,1+7*($D345+1)-WEEKDAY(DATE($M$1,O$1,8-$M345)))),DATE($M$1,O$1,1+7*$D345)-WEEKDAY(DATE($M$1,O$1,8-$M345))),"")</f>
        <v>45189</v>
      </c>
      <c r="P345" s="26">
        <f>IFERROR(IF(COUNTIF('Holiday Dates'!$A:$A,DATE($M$1,P$1,1+7*$D345)-WEEKDAY(DATE($M$1,P$1,8-$M345)))&gt;=1,IF($D345&gt;=3,DATE($M$1,P$1,1+7*($D345-1)-WEEKDAY(DATE($M$1,P$1,8-$M345))),DATE($M$1,P$1,1+7*($D345+1)-WEEKDAY(DATE($M$1,P$1,8-$M345)))),DATE($M$1,P$1,1+7*$D345)-WEEKDAY(DATE($M$1,P$1,8-$M345))),"")</f>
        <v>45217</v>
      </c>
      <c r="Q345" s="26">
        <f>IFERROR(IF(COUNTIF('Holiday Dates'!$A:$A,DATE($M$1,Q$1,1+7*$D345)-WEEKDAY(DATE($M$1,Q$1,8-$M345)))&gt;=1,IF($D345&gt;=3,DATE($M$1,Q$1,1+7*($D345-1)-WEEKDAY(DATE($M$1,Q$1,8-$M345))),DATE($M$1,Q$1,1+7*($D345+1)-WEEKDAY(DATE($M$1,Q$1,8-$M345)))),DATE($M$1,Q$1,1+7*$D345)-WEEKDAY(DATE($M$1,Q$1,8-$M345))),"")</f>
        <v>45245</v>
      </c>
      <c r="R345" s="26">
        <f>IFERROR(IF(COUNTIF('Holiday Dates'!$A:$A,DATE($M$1,R$1,1+7*$D345)-WEEKDAY(DATE($M$1,R$1,8-$M345)))&gt;=1,IF($D345&gt;=3,DATE($M$1,R$1,1+7*($D345-1)-WEEKDAY(DATE($M$1,R$1,8-$M345))),DATE($M$1,R$1,1+7*($D345+1)-WEEKDAY(DATE($M$1,R$1,8-$M345)))),DATE($M$1,R$1,1+7*$D345)-WEEKDAY(DATE($M$1,R$1,8-$M345))),"")</f>
        <v>45280</v>
      </c>
      <c r="S345" s="28"/>
      <c r="T345" s="30">
        <f>IFERROR(IF(COUNTIF('Holiday Dates'!$A:$A,DATE($S$1,T$1,1+7*$D345)-WEEKDAY(DATE($S$1,T$1,8-$M345)))&gt;=1,IF($D345&gt;=3,DATE($S$1,T$1,1+7*($D345-1)-WEEKDAY(DATE($S$1,T$1,8-$M345))),DATE($S$1,T$1,1+7*($D345+1)-WEEKDAY(DATE($S$1,T$1,8-$M345)))),DATE($S$1,T$1,1+7*$D345)-WEEKDAY(DATE($S$1,T$1,8-$M345))),"")</f>
        <v>45308</v>
      </c>
      <c r="U345" s="30">
        <f>IFERROR(IF(COUNTIF('Holiday Dates'!$A:$A,DATE($S$1,U$1,1+7*$D345)-WEEKDAY(DATE($S$1,U$1,8-$M345)))&gt;=1,IF($D345&gt;=3,DATE($S$1,U$1,1+7*($D345-1)-WEEKDAY(DATE($S$1,U$1,8-$M345))),DATE($S$1,U$1,1+7*($D345+1)-WEEKDAY(DATE($S$1,U$1,8-$M345)))),DATE($S$1,U$1,1+7*$D345)-WEEKDAY(DATE($S$1,U$1,8-$M345))),"")</f>
        <v>45336</v>
      </c>
      <c r="V345" s="30">
        <f>IFERROR(IF(COUNTIF('Holiday Dates'!$A:$A,DATE($S$1,V$1,1+7*$D345)-WEEKDAY(DATE($S$1,V$1,8-$M345)))&gt;=1,IF($D345&gt;=3,DATE($S$1,V$1,1+7*($D345-1)-WEEKDAY(DATE($S$1,V$1,8-$M345))),DATE($S$1,V$1,1+7*($D345+1)-WEEKDAY(DATE($S$1,V$1,8-$M345)))),DATE($S$1,V$1,1+7*$D345)-WEEKDAY(DATE($S$1,V$1,8-$M345))),"")</f>
        <v>45371</v>
      </c>
      <c r="W345" s="30">
        <f>IFERROR(IF(COUNTIF('Holiday Dates'!$A:$A,DATE($S$1,W$1,1+7*$D345)-WEEKDAY(DATE($S$1,W$1,8-$M345)))&gt;=1,IF($D345&gt;=3,DATE($S$1,W$1,1+7*($D345-1)-WEEKDAY(DATE($S$1,W$1,8-$M345))),DATE($S$1,W$1,1+7*($D345+1)-WEEKDAY(DATE($S$1,W$1,8-$M345)))),DATE($S$1,W$1,1+7*$D345)-WEEKDAY(DATE($S$1,W$1,8-$M345))),"")</f>
        <v>45399</v>
      </c>
      <c r="X345" s="30">
        <f>IFERROR(IF(COUNTIF('Holiday Dates'!$A:$A,DATE($S$1,X$1,1+7*$D345)-WEEKDAY(DATE($S$1,X$1,8-$M345)))&gt;=1,IF($D345&gt;=3,DATE($S$1,X$1,1+7*($D345-1)-WEEKDAY(DATE($S$1,X$1,8-$M345))),DATE($S$1,X$1,1+7*($D345+1)-WEEKDAY(DATE($S$1,X$1,8-$M345)))),DATE($S$1,X$1,1+7*$D345)-WEEKDAY(DATE($S$1,X$1,8-$M345))),"")</f>
        <v>45427</v>
      </c>
      <c r="Y345" s="30">
        <f>IFERROR(IF(COUNTIF('Holiday Dates'!$A:$A,DATE($S$1,Y$1,1+7*$D345)-WEEKDAY(DATE($S$1,Y$1,8-$M345)))&gt;=1,IF($D345&gt;=3,DATE($S$1,Y$1,1+7*($D345-1)-WEEKDAY(DATE($S$1,Y$1,8-$M345))),DATE($S$1,Y$1,1+7*($D345+1)-WEEKDAY(DATE($S$1,Y$1,8-$M345)))),DATE($S$1,Y$1,1+7*$D345)-WEEKDAY(DATE($S$1,Y$1,8-$M345))),"")</f>
        <v>45455</v>
      </c>
      <c r="Z345" s="30">
        <f>IFERROR(IF(COUNTIF('Holiday Dates'!$A:$A,DATE($S$1,Z$1,1+7*$D345)-WEEKDAY(DATE($S$1,Z$1,8-$M345)))&gt;=1,IF($D345&gt;=3,DATE($S$1,Z$1,1+7*($D345-1)-WEEKDAY(DATE($S$1,Z$1,8-$M345))),DATE($S$1,Z$1,1+7*($D345+1)-WEEKDAY(DATE($S$1,Z$1,8-$M345)))),DATE($S$1,Z$1,1+7*$D345)-WEEKDAY(DATE($S$1,Z$1,8-$M345))),"")</f>
        <v>45490</v>
      </c>
    </row>
    <row r="346" spans="1:26" ht="15" customHeight="1" x14ac:dyDescent="0.25">
      <c r="A346" s="3">
        <v>770343</v>
      </c>
      <c r="B346" s="1" t="s">
        <v>1719</v>
      </c>
      <c r="C346" s="1" t="str">
        <f>VLOOKUP($A346,[1]Sheet_One!$B:$W,7,FALSE)</f>
        <v>SIMSBURY</v>
      </c>
      <c r="D346" s="10">
        <f>IFERROR(VLOOKUP(A346,[2]Sheet1!$A:$AA,27,FALSE),"")</f>
        <v>2</v>
      </c>
      <c r="E346" s="1"/>
      <c r="F346" s="3" t="str">
        <f>VLOOKUP($A346,[1]Sheet_One!$B:$W,6,FALSE)</f>
        <v>44 SQUADRON LINE RD</v>
      </c>
      <c r="G346" s="3" t="str">
        <f>VLOOKUP($A346,[1]Sheet_One!$B:$W,7,FALSE)</f>
        <v>SIMSBURY</v>
      </c>
      <c r="H346" s="3" t="str">
        <f>VLOOKUP($A346,[1]Sheet_One!$B:$W,8,FALSE)</f>
        <v>CT</v>
      </c>
      <c r="I346" s="3" t="str">
        <f>VLOOKUP($A346,[1]Sheet_One!$B:$W,9,FALSE)</f>
        <v>06070</v>
      </c>
      <c r="J346" s="47">
        <f>IFERROR(VLOOKUP(A346,'[3]KPI Trend by Chain - 171 or 173'!$A:$E,5,FALSE),VLOOKUP(A346,'[4]KPI Trend by Chain - 171 '!$A:$E,5,FALSE))</f>
        <v>26.3333333333333</v>
      </c>
      <c r="K346" s="4" t="str">
        <f>IFERROR(VLOOKUP(A346,'Location Substitution table'!B:D,3,FALSE),"")</f>
        <v/>
      </c>
      <c r="L346" s="9" t="str">
        <f>IFERROR(VLOOKUP($A346,[1]Sheet_One!$B:$W,5,FALSE),"")</f>
        <v>W</v>
      </c>
      <c r="M346" s="9">
        <f>IFERROR(MATCH(L346,{"U","M","T","W","R","F","S"},0),"")</f>
        <v>4</v>
      </c>
      <c r="N346" s="26">
        <f>IFERROR(IF(COUNTIF('Holiday Dates'!$A:$A,DATE($M$1,N$1,1+7*$D346)-WEEKDAY(DATE($M$1,N$1,8-$M346)))&gt;=1,IF($D346&gt;=3,DATE($M$1,N$1,1+7*($D346-1)-WEEKDAY(DATE($M$1,N$1,8-$M346))),DATE($M$1,N$1,1+7*($D346+1)-WEEKDAY(DATE($M$1,N$1,8-$M346)))),DATE($M$1,N$1,1+7*$D346)-WEEKDAY(DATE($M$1,N$1,8-$M346))),"")</f>
        <v>45147</v>
      </c>
      <c r="O346" s="26">
        <f>IFERROR(IF(COUNTIF('Holiday Dates'!$A:$A,DATE($M$1,O$1,1+7*$D346)-WEEKDAY(DATE($M$1,O$1,8-$M346)))&gt;=1,IF($D346&gt;=3,DATE($M$1,O$1,1+7*($D346-1)-WEEKDAY(DATE($M$1,O$1,8-$M346))),DATE($M$1,O$1,1+7*($D346+1)-WEEKDAY(DATE($M$1,O$1,8-$M346)))),DATE($M$1,O$1,1+7*$D346)-WEEKDAY(DATE($M$1,O$1,8-$M346))),"")</f>
        <v>45182</v>
      </c>
      <c r="P346" s="26">
        <f>IFERROR(IF(COUNTIF('Holiday Dates'!$A:$A,DATE($M$1,P$1,1+7*$D346)-WEEKDAY(DATE($M$1,P$1,8-$M346)))&gt;=1,IF($D346&gt;=3,DATE($M$1,P$1,1+7*($D346-1)-WEEKDAY(DATE($M$1,P$1,8-$M346))),DATE($M$1,P$1,1+7*($D346+1)-WEEKDAY(DATE($M$1,P$1,8-$M346)))),DATE($M$1,P$1,1+7*$D346)-WEEKDAY(DATE($M$1,P$1,8-$M346))),"")</f>
        <v>45210</v>
      </c>
      <c r="Q346" s="26">
        <f>IFERROR(IF(COUNTIF('Holiday Dates'!$A:$A,DATE($M$1,Q$1,1+7*$D346)-WEEKDAY(DATE($M$1,Q$1,8-$M346)))&gt;=1,IF($D346&gt;=3,DATE($M$1,Q$1,1+7*($D346-1)-WEEKDAY(DATE($M$1,Q$1,8-$M346))),DATE($M$1,Q$1,1+7*($D346+1)-WEEKDAY(DATE($M$1,Q$1,8-$M346)))),DATE($M$1,Q$1,1+7*$D346)-WEEKDAY(DATE($M$1,Q$1,8-$M346))),"")</f>
        <v>45238</v>
      </c>
      <c r="R346" s="26">
        <f>IFERROR(IF(COUNTIF('Holiday Dates'!$A:$A,DATE($M$1,R$1,1+7*$D346)-WEEKDAY(DATE($M$1,R$1,8-$M346)))&gt;=1,IF($D346&gt;=3,DATE($M$1,R$1,1+7*($D346-1)-WEEKDAY(DATE($M$1,R$1,8-$M346))),DATE($M$1,R$1,1+7*($D346+1)-WEEKDAY(DATE($M$1,R$1,8-$M346)))),DATE($M$1,R$1,1+7*$D346)-WEEKDAY(DATE($M$1,R$1,8-$M346))),"")</f>
        <v>45273</v>
      </c>
      <c r="S346" s="28"/>
      <c r="T346" s="30">
        <f>IFERROR(IF(COUNTIF('Holiday Dates'!$A:$A,DATE($S$1,T$1,1+7*$D346)-WEEKDAY(DATE($S$1,T$1,8-$M346)))&gt;=1,IF($D346&gt;=3,DATE($S$1,T$1,1+7*($D346-1)-WEEKDAY(DATE($S$1,T$1,8-$M346))),DATE($S$1,T$1,1+7*($D346+1)-WEEKDAY(DATE($S$1,T$1,8-$M346)))),DATE($S$1,T$1,1+7*$D346)-WEEKDAY(DATE($S$1,T$1,8-$M346))),"")</f>
        <v>45301</v>
      </c>
      <c r="U346" s="30">
        <f>IFERROR(IF(COUNTIF('Holiday Dates'!$A:$A,DATE($S$1,U$1,1+7*$D346)-WEEKDAY(DATE($S$1,U$1,8-$M346)))&gt;=1,IF($D346&gt;=3,DATE($S$1,U$1,1+7*($D346-1)-WEEKDAY(DATE($S$1,U$1,8-$M346))),DATE($S$1,U$1,1+7*($D346+1)-WEEKDAY(DATE($S$1,U$1,8-$M346)))),DATE($S$1,U$1,1+7*$D346)-WEEKDAY(DATE($S$1,U$1,8-$M346))),"")</f>
        <v>45336</v>
      </c>
      <c r="V346" s="30">
        <f>IFERROR(IF(COUNTIF('Holiday Dates'!$A:$A,DATE($S$1,V$1,1+7*$D346)-WEEKDAY(DATE($S$1,V$1,8-$M346)))&gt;=1,IF($D346&gt;=3,DATE($S$1,V$1,1+7*($D346-1)-WEEKDAY(DATE($S$1,V$1,8-$M346))),DATE($S$1,V$1,1+7*($D346+1)-WEEKDAY(DATE($S$1,V$1,8-$M346)))),DATE($S$1,V$1,1+7*$D346)-WEEKDAY(DATE($S$1,V$1,8-$M346))),"")</f>
        <v>45364</v>
      </c>
      <c r="W346" s="30">
        <f>IFERROR(IF(COUNTIF('Holiday Dates'!$A:$A,DATE($S$1,W$1,1+7*$D346)-WEEKDAY(DATE($S$1,W$1,8-$M346)))&gt;=1,IF($D346&gt;=3,DATE($S$1,W$1,1+7*($D346-1)-WEEKDAY(DATE($S$1,W$1,8-$M346))),DATE($S$1,W$1,1+7*($D346+1)-WEEKDAY(DATE($S$1,W$1,8-$M346)))),DATE($S$1,W$1,1+7*$D346)-WEEKDAY(DATE($S$1,W$1,8-$M346))),"")</f>
        <v>45399</v>
      </c>
      <c r="X346" s="30">
        <f>IFERROR(IF(COUNTIF('Holiday Dates'!$A:$A,DATE($S$1,X$1,1+7*$D346)-WEEKDAY(DATE($S$1,X$1,8-$M346)))&gt;=1,IF($D346&gt;=3,DATE($S$1,X$1,1+7*($D346-1)-WEEKDAY(DATE($S$1,X$1,8-$M346))),DATE($S$1,X$1,1+7*($D346+1)-WEEKDAY(DATE($S$1,X$1,8-$M346)))),DATE($S$1,X$1,1+7*$D346)-WEEKDAY(DATE($S$1,X$1,8-$M346))),"")</f>
        <v>45420</v>
      </c>
      <c r="Y346" s="30">
        <f>IFERROR(IF(COUNTIF('Holiday Dates'!$A:$A,DATE($S$1,Y$1,1+7*$D346)-WEEKDAY(DATE($S$1,Y$1,8-$M346)))&gt;=1,IF($D346&gt;=3,DATE($S$1,Y$1,1+7*($D346-1)-WEEKDAY(DATE($S$1,Y$1,8-$M346))),DATE($S$1,Y$1,1+7*($D346+1)-WEEKDAY(DATE($S$1,Y$1,8-$M346)))),DATE($S$1,Y$1,1+7*$D346)-WEEKDAY(DATE($S$1,Y$1,8-$M346))),"")</f>
        <v>45455</v>
      </c>
      <c r="Z346" s="30">
        <f>IFERROR(IF(COUNTIF('Holiday Dates'!$A:$A,DATE($S$1,Z$1,1+7*$D346)-WEEKDAY(DATE($S$1,Z$1,8-$M346)))&gt;=1,IF($D346&gt;=3,DATE($S$1,Z$1,1+7*($D346-1)-WEEKDAY(DATE($S$1,Z$1,8-$M346))),DATE($S$1,Z$1,1+7*($D346+1)-WEEKDAY(DATE($S$1,Z$1,8-$M346)))),DATE($S$1,Z$1,1+7*$D346)-WEEKDAY(DATE($S$1,Z$1,8-$M346))),"")</f>
        <v>45483</v>
      </c>
    </row>
    <row r="347" spans="1:26" ht="15" customHeight="1" x14ac:dyDescent="0.25">
      <c r="A347" s="3">
        <v>770344</v>
      </c>
      <c r="B347" s="3" t="str">
        <f>VLOOKUP($A347,[1]Sheet_One!$B:$W,2,FALSE)</f>
        <v>NAY VAG ELEM SCH USDA</v>
      </c>
      <c r="C347" s="1" t="str">
        <f>VLOOKUP($A347,[1]Sheet_One!$B:$W,7,FALSE)</f>
        <v>SOUTH GLASTONB</v>
      </c>
      <c r="D347" s="10">
        <f>IFERROR(VLOOKUP(A347,[2]Sheet1!$A:$AA,27,FALSE),"")</f>
        <v>4</v>
      </c>
      <c r="F347" s="3" t="str">
        <f>VLOOKUP($A347,[1]Sheet_One!$B:$W,6,FALSE)</f>
        <v>222 OLD MAIDS LN</v>
      </c>
      <c r="G347" s="3" t="str">
        <f>VLOOKUP($A347,[1]Sheet_One!$B:$W,7,FALSE)</f>
        <v>SOUTH GLASTONB</v>
      </c>
      <c r="H347" s="3" t="str">
        <f>VLOOKUP($A347,[1]Sheet_One!$B:$W,8,FALSE)</f>
        <v>CT</v>
      </c>
      <c r="I347" s="3" t="str">
        <f>VLOOKUP($A347,[1]Sheet_One!$B:$W,9,FALSE)</f>
        <v>06073</v>
      </c>
      <c r="K347" s="4" t="str">
        <f>IFERROR(VLOOKUP(A347,'Location Substitution table'!B:D,3,FALSE),"")</f>
        <v/>
      </c>
      <c r="L347" s="9" t="str">
        <f>IFERROR(VLOOKUP($A347,[1]Sheet_One!$B:$W,5,FALSE),"")</f>
        <v>M</v>
      </c>
      <c r="M347" s="9">
        <f>IFERROR(MATCH(L347,{"U","M","T","W","R","F","S"},0),"")</f>
        <v>2</v>
      </c>
      <c r="N347" s="26">
        <f>IFERROR(IF(COUNTIF('Holiday Dates'!$A:$A,DATE($M$1,N$1,1+7*$D347)-WEEKDAY(DATE($M$1,N$1,8-$M347)))&gt;=1,IF($D347&gt;=3,DATE($M$1,N$1,1+7*($D347-1)-WEEKDAY(DATE($M$1,N$1,8-$M347))),DATE($M$1,N$1,1+7*($D347+1)-WEEKDAY(DATE($M$1,N$1,8-$M347)))),DATE($M$1,N$1,1+7*$D347)-WEEKDAY(DATE($M$1,N$1,8-$M347))),"")</f>
        <v>45166</v>
      </c>
      <c r="O347" s="26">
        <f>IFERROR(IF(COUNTIF('Holiday Dates'!$A:$A,DATE($M$1,O$1,1+7*$D347)-WEEKDAY(DATE($M$1,O$1,8-$M347)))&gt;=1,IF($D347&gt;=3,DATE($M$1,O$1,1+7*($D347-1)-WEEKDAY(DATE($M$1,O$1,8-$M347))),DATE($M$1,O$1,1+7*($D347+1)-WEEKDAY(DATE($M$1,O$1,8-$M347)))),DATE($M$1,O$1,1+7*$D347)-WEEKDAY(DATE($M$1,O$1,8-$M347))),"")</f>
        <v>45187</v>
      </c>
      <c r="P347" s="26">
        <f>IFERROR(IF(COUNTIF('Holiday Dates'!$A:$A,DATE($M$1,P$1,1+7*$D347)-WEEKDAY(DATE($M$1,P$1,8-$M347)))&gt;=1,IF($D347&gt;=3,DATE($M$1,P$1,1+7*($D347-1)-WEEKDAY(DATE($M$1,P$1,8-$M347))),DATE($M$1,P$1,1+7*($D347+1)-WEEKDAY(DATE($M$1,P$1,8-$M347)))),DATE($M$1,P$1,1+7*$D347)-WEEKDAY(DATE($M$1,P$1,8-$M347))),"")</f>
        <v>45222</v>
      </c>
      <c r="Q347" s="26">
        <f>IFERROR(IF(COUNTIF('Holiday Dates'!$A:$A,DATE($M$1,Q$1,1+7*$D347)-WEEKDAY(DATE($M$1,Q$1,8-$M347)))&gt;=1,IF($D347&gt;=3,DATE($M$1,Q$1,1+7*($D347-1)-WEEKDAY(DATE($M$1,Q$1,8-$M347))),DATE($M$1,Q$1,1+7*($D347+1)-WEEKDAY(DATE($M$1,Q$1,8-$M347)))),DATE($M$1,Q$1,1+7*$D347)-WEEKDAY(DATE($M$1,Q$1,8-$M347))),"")</f>
        <v>45257</v>
      </c>
      <c r="R347" s="26">
        <f>IFERROR(IF(COUNTIF('Holiday Dates'!$A:$A,DATE($M$1,R$1,1+7*$D347)-WEEKDAY(DATE($M$1,R$1,8-$M347)))&gt;=1,IF($D347&gt;=3,DATE($M$1,R$1,1+7*($D347-1)-WEEKDAY(DATE($M$1,R$1,8-$M347))),DATE($M$1,R$1,1+7*($D347+1)-WEEKDAY(DATE($M$1,R$1,8-$M347)))),DATE($M$1,R$1,1+7*$D347)-WEEKDAY(DATE($M$1,R$1,8-$M347))),"")</f>
        <v>45278</v>
      </c>
      <c r="S347" s="28"/>
      <c r="T347" s="30">
        <f>IFERROR(IF(COUNTIF('Holiday Dates'!$A:$A,DATE($S$1,T$1,1+7*$D347)-WEEKDAY(DATE($S$1,T$1,8-$M347)))&gt;=1,IF($D347&gt;=3,DATE($S$1,T$1,1+7*($D347-1)-WEEKDAY(DATE($S$1,T$1,8-$M347))),DATE($S$1,T$1,1+7*($D347+1)-WEEKDAY(DATE($S$1,T$1,8-$M347)))),DATE($S$1,T$1,1+7*$D347)-WEEKDAY(DATE($S$1,T$1,8-$M347))),"")</f>
        <v>45313</v>
      </c>
      <c r="U347" s="30">
        <f>IFERROR(IF(COUNTIF('Holiday Dates'!$A:$A,DATE($S$1,U$1,1+7*$D347)-WEEKDAY(DATE($S$1,U$1,8-$M347)))&gt;=1,IF($D347&gt;=3,DATE($S$1,U$1,1+7*($D347-1)-WEEKDAY(DATE($S$1,U$1,8-$M347))),DATE($S$1,U$1,1+7*($D347+1)-WEEKDAY(DATE($S$1,U$1,8-$M347)))),DATE($S$1,U$1,1+7*$D347)-WEEKDAY(DATE($S$1,U$1,8-$M347))),"")</f>
        <v>45348</v>
      </c>
      <c r="V347" s="30">
        <f>IFERROR(IF(COUNTIF('Holiday Dates'!$A:$A,DATE($S$1,V$1,1+7*$D347)-WEEKDAY(DATE($S$1,V$1,8-$M347)))&gt;=1,IF($D347&gt;=3,DATE($S$1,V$1,1+7*($D347-1)-WEEKDAY(DATE($S$1,V$1,8-$M347))),DATE($S$1,V$1,1+7*($D347+1)-WEEKDAY(DATE($S$1,V$1,8-$M347)))),DATE($S$1,V$1,1+7*$D347)-WEEKDAY(DATE($S$1,V$1,8-$M347))),"")</f>
        <v>45376</v>
      </c>
      <c r="W347" s="30">
        <f>IFERROR(IF(COUNTIF('Holiday Dates'!$A:$A,DATE($S$1,W$1,1+7*$D347)-WEEKDAY(DATE($S$1,W$1,8-$M347)))&gt;=1,IF($D347&gt;=3,DATE($S$1,W$1,1+7*($D347-1)-WEEKDAY(DATE($S$1,W$1,8-$M347))),DATE($S$1,W$1,1+7*($D347+1)-WEEKDAY(DATE($S$1,W$1,8-$M347)))),DATE($S$1,W$1,1+7*$D347)-WEEKDAY(DATE($S$1,W$1,8-$M347))),"")</f>
        <v>45404</v>
      </c>
      <c r="X347" s="30">
        <f>IFERROR(IF(COUNTIF('Holiday Dates'!$A:$A,DATE($S$1,X$1,1+7*$D347)-WEEKDAY(DATE($S$1,X$1,8-$M347)))&gt;=1,IF($D347&gt;=3,DATE($S$1,X$1,1+7*($D347-1)-WEEKDAY(DATE($S$1,X$1,8-$M347))),DATE($S$1,X$1,1+7*($D347+1)-WEEKDAY(DATE($S$1,X$1,8-$M347)))),DATE($S$1,X$1,1+7*$D347)-WEEKDAY(DATE($S$1,X$1,8-$M347))),"")</f>
        <v>45432</v>
      </c>
      <c r="Y347" s="30">
        <f>IFERROR(IF(COUNTIF('Holiday Dates'!$A:$A,DATE($S$1,Y$1,1+7*$D347)-WEEKDAY(DATE($S$1,Y$1,8-$M347)))&gt;=1,IF($D347&gt;=3,DATE($S$1,Y$1,1+7*($D347-1)-WEEKDAY(DATE($S$1,Y$1,8-$M347))),DATE($S$1,Y$1,1+7*($D347+1)-WEEKDAY(DATE($S$1,Y$1,8-$M347)))),DATE($S$1,Y$1,1+7*$D347)-WEEKDAY(DATE($S$1,Y$1,8-$M347))),"")</f>
        <v>45467</v>
      </c>
      <c r="Z347" s="30">
        <f>IFERROR(IF(COUNTIF('Holiday Dates'!$A:$A,DATE($S$1,Z$1,1+7*$D347)-WEEKDAY(DATE($S$1,Z$1,8-$M347)))&gt;=1,IF($D347&gt;=3,DATE($S$1,Z$1,1+7*($D347-1)-WEEKDAY(DATE($S$1,Z$1,8-$M347))),DATE($S$1,Z$1,1+7*($D347+1)-WEEKDAY(DATE($S$1,Z$1,8-$M347)))),DATE($S$1,Z$1,1+7*$D347)-WEEKDAY(DATE($S$1,Z$1,8-$M347))),"")</f>
        <v>45495</v>
      </c>
    </row>
    <row r="348" spans="1:26" ht="15" customHeight="1" x14ac:dyDescent="0.25">
      <c r="A348" s="3">
        <v>770345</v>
      </c>
      <c r="B348" s="1" t="s">
        <v>1344</v>
      </c>
      <c r="C348" s="1" t="str">
        <f>VLOOKUP($A348,[1]Sheet_One!$B:$W,7,FALSE)</f>
        <v>SOUTH WINDSOR</v>
      </c>
      <c r="D348" s="10">
        <v>1</v>
      </c>
      <c r="E348" s="1"/>
      <c r="F348" s="3" t="str">
        <f>VLOOKUP($A348,[1]Sheet_One!$B:$W,6,FALSE)</f>
        <v>161 NEVERS RD</v>
      </c>
      <c r="G348" s="3" t="str">
        <f>VLOOKUP($A348,[1]Sheet_One!$B:$W,7,FALSE)</f>
        <v>SOUTH WINDSOR</v>
      </c>
      <c r="H348" s="3" t="str">
        <f>VLOOKUP($A348,[1]Sheet_One!$B:$W,8,FALSE)</f>
        <v>CT</v>
      </c>
      <c r="I348" s="3" t="str">
        <f>VLOOKUP($A348,[1]Sheet_One!$B:$W,9,FALSE)</f>
        <v>06074</v>
      </c>
      <c r="J348" s="47">
        <f>IFERROR(VLOOKUP(A348,'[3]KPI Trend by Chain - 171 or 173'!$A:$E,5,FALSE),VLOOKUP(A348,'[4]KPI Trend by Chain - 171 '!$A:$E,5,FALSE))</f>
        <v>137.19999999999999</v>
      </c>
      <c r="K348" s="4" t="str">
        <f>IFERROR(VLOOKUP(A348,'Location Substitution table'!B:D,3,FALSE),"")</f>
        <v/>
      </c>
      <c r="L348" s="9" t="str">
        <f>IFERROR(VLOOKUP($A348,[1]Sheet_One!$B:$W,5,FALSE),"")</f>
        <v>M</v>
      </c>
      <c r="M348" s="9">
        <f>IFERROR(MATCH(L348,{"U","M","T","W","R","F","S"},0),"")</f>
        <v>2</v>
      </c>
      <c r="N348" s="26">
        <f>IFERROR(IF(COUNTIF('Holiday Dates'!$A:$A,DATE($M$1,N$1,1+7*$D348)-WEEKDAY(DATE($M$1,N$1,8-$M348)))&gt;=1,IF($D348&gt;=3,DATE($M$1,N$1,1+7*($D348-1)-WEEKDAY(DATE($M$1,N$1,8-$M348))),DATE($M$1,N$1,1+7*($D348+1)-WEEKDAY(DATE($M$1,N$1,8-$M348)))),DATE($M$1,N$1,1+7*$D348)-WEEKDAY(DATE($M$1,N$1,8-$M348))),"")</f>
        <v>45145</v>
      </c>
      <c r="O348" s="26">
        <f>IFERROR(IF(COUNTIF('Holiday Dates'!$A:$A,DATE($M$1,O$1,1+7*$D348)-WEEKDAY(DATE($M$1,O$1,8-$M348)))&gt;=1,IF($D348&gt;=3,DATE($M$1,O$1,1+7*($D348-1)-WEEKDAY(DATE($M$1,O$1,8-$M348))),DATE($M$1,O$1,1+7*($D348+1)-WEEKDAY(DATE($M$1,O$1,8-$M348)))),DATE($M$1,O$1,1+7*$D348)-WEEKDAY(DATE($M$1,O$1,8-$M348))),"")</f>
        <v>45180</v>
      </c>
      <c r="P348" s="26">
        <f>IFERROR(IF(COUNTIF('Holiday Dates'!$A:$A,DATE($M$1,P$1,1+7*$D348)-WEEKDAY(DATE($M$1,P$1,8-$M348)))&gt;=1,IF($D348&gt;=3,DATE($M$1,P$1,1+7*($D348-1)-WEEKDAY(DATE($M$1,P$1,8-$M348))),DATE($M$1,P$1,1+7*($D348+1)-WEEKDAY(DATE($M$1,P$1,8-$M348)))),DATE($M$1,P$1,1+7*$D348)-WEEKDAY(DATE($M$1,P$1,8-$M348))),"")</f>
        <v>45201</v>
      </c>
      <c r="Q348" s="26">
        <f>IFERROR(IF(COUNTIF('Holiday Dates'!$A:$A,DATE($M$1,Q$1,1+7*$D348)-WEEKDAY(DATE($M$1,Q$1,8-$M348)))&gt;=1,IF($D348&gt;=3,DATE($M$1,Q$1,1+7*($D348-1)-WEEKDAY(DATE($M$1,Q$1,8-$M348))),DATE($M$1,Q$1,1+7*($D348+1)-WEEKDAY(DATE($M$1,Q$1,8-$M348)))),DATE($M$1,Q$1,1+7*$D348)-WEEKDAY(DATE($M$1,Q$1,8-$M348))),"")</f>
        <v>45236</v>
      </c>
      <c r="R348" s="26">
        <f>IFERROR(IF(COUNTIF('Holiday Dates'!$A:$A,DATE($M$1,R$1,1+7*$D348)-WEEKDAY(DATE($M$1,R$1,8-$M348)))&gt;=1,IF($D348&gt;=3,DATE($M$1,R$1,1+7*($D348-1)-WEEKDAY(DATE($M$1,R$1,8-$M348))),DATE($M$1,R$1,1+7*($D348+1)-WEEKDAY(DATE($M$1,R$1,8-$M348)))),DATE($M$1,R$1,1+7*$D348)-WEEKDAY(DATE($M$1,R$1,8-$M348))),"")</f>
        <v>45264</v>
      </c>
      <c r="S348" s="28"/>
      <c r="T348" s="30">
        <f>IFERROR(IF(COUNTIF('Holiday Dates'!$A:$A,DATE($S$1,T$1,1+7*$D348)-WEEKDAY(DATE($S$1,T$1,8-$M348)))&gt;=1,IF($D348&gt;=3,DATE($S$1,T$1,1+7*($D348-1)-WEEKDAY(DATE($S$1,T$1,8-$M348))),DATE($S$1,T$1,1+7*($D348+1)-WEEKDAY(DATE($S$1,T$1,8-$M348)))),DATE($S$1,T$1,1+7*$D348)-WEEKDAY(DATE($S$1,T$1,8-$M348))),"")</f>
        <v>45299</v>
      </c>
      <c r="U348" s="30">
        <f>IFERROR(IF(COUNTIF('Holiday Dates'!$A:$A,DATE($S$1,U$1,1+7*$D348)-WEEKDAY(DATE($S$1,U$1,8-$M348)))&gt;=1,IF($D348&gt;=3,DATE($S$1,U$1,1+7*($D348-1)-WEEKDAY(DATE($S$1,U$1,8-$M348))),DATE($S$1,U$1,1+7*($D348+1)-WEEKDAY(DATE($S$1,U$1,8-$M348)))),DATE($S$1,U$1,1+7*$D348)-WEEKDAY(DATE($S$1,U$1,8-$M348))),"")</f>
        <v>45327</v>
      </c>
      <c r="V348" s="30">
        <f>IFERROR(IF(COUNTIF('Holiday Dates'!$A:$A,DATE($S$1,V$1,1+7*$D348)-WEEKDAY(DATE($S$1,V$1,8-$M348)))&gt;=1,IF($D348&gt;=3,DATE($S$1,V$1,1+7*($D348-1)-WEEKDAY(DATE($S$1,V$1,8-$M348))),DATE($S$1,V$1,1+7*($D348+1)-WEEKDAY(DATE($S$1,V$1,8-$M348)))),DATE($S$1,V$1,1+7*$D348)-WEEKDAY(DATE($S$1,V$1,8-$M348))),"")</f>
        <v>45355</v>
      </c>
      <c r="W348" s="30">
        <f>IFERROR(IF(COUNTIF('Holiday Dates'!$A:$A,DATE($S$1,W$1,1+7*$D348)-WEEKDAY(DATE($S$1,W$1,8-$M348)))&gt;=1,IF($D348&gt;=3,DATE($S$1,W$1,1+7*($D348-1)-WEEKDAY(DATE($S$1,W$1,8-$M348))),DATE($S$1,W$1,1+7*($D348+1)-WEEKDAY(DATE($S$1,W$1,8-$M348)))),DATE($S$1,W$1,1+7*$D348)-WEEKDAY(DATE($S$1,W$1,8-$M348))),"")</f>
        <v>45383</v>
      </c>
      <c r="X348" s="30">
        <f>IFERROR(IF(COUNTIF('Holiday Dates'!$A:$A,DATE($S$1,X$1,1+7*$D348)-WEEKDAY(DATE($S$1,X$1,8-$M348)))&gt;=1,IF($D348&gt;=3,DATE($S$1,X$1,1+7*($D348-1)-WEEKDAY(DATE($S$1,X$1,8-$M348))),DATE($S$1,X$1,1+7*($D348+1)-WEEKDAY(DATE($S$1,X$1,8-$M348)))),DATE($S$1,X$1,1+7*$D348)-WEEKDAY(DATE($S$1,X$1,8-$M348))),"")</f>
        <v>45418</v>
      </c>
      <c r="Y348" s="30">
        <f>IFERROR(IF(COUNTIF('Holiday Dates'!$A:$A,DATE($S$1,Y$1,1+7*$D348)-WEEKDAY(DATE($S$1,Y$1,8-$M348)))&gt;=1,IF($D348&gt;=3,DATE($S$1,Y$1,1+7*($D348-1)-WEEKDAY(DATE($S$1,Y$1,8-$M348))),DATE($S$1,Y$1,1+7*($D348+1)-WEEKDAY(DATE($S$1,Y$1,8-$M348)))),DATE($S$1,Y$1,1+7*$D348)-WEEKDAY(DATE($S$1,Y$1,8-$M348))),"")</f>
        <v>45446</v>
      </c>
      <c r="Z348" s="30">
        <f>IFERROR(IF(COUNTIF('Holiday Dates'!$A:$A,DATE($S$1,Z$1,1+7*$D348)-WEEKDAY(DATE($S$1,Z$1,8-$M348)))&gt;=1,IF($D348&gt;=3,DATE($S$1,Z$1,1+7*($D348-1)-WEEKDAY(DATE($S$1,Z$1,8-$M348))),DATE($S$1,Z$1,1+7*($D348+1)-WEEKDAY(DATE($S$1,Z$1,8-$M348)))),DATE($S$1,Z$1,1+7*$D348)-WEEKDAY(DATE($S$1,Z$1,8-$M348))),"")</f>
        <v>45474</v>
      </c>
    </row>
    <row r="349" spans="1:26" ht="15" customHeight="1" x14ac:dyDescent="0.25">
      <c r="A349" s="3">
        <v>770346</v>
      </c>
      <c r="B349" s="3" t="str">
        <f>VLOOKUP($A349,[1]Sheet_One!$B:$W,2,FALSE)</f>
        <v>S WINDSOR HIGH - USDA C</v>
      </c>
      <c r="C349" s="1" t="str">
        <f>VLOOKUP($A349,[1]Sheet_One!$B:$W,7,FALSE)</f>
        <v>SOUTH WINDSOR</v>
      </c>
      <c r="D349" s="10">
        <f>IFERROR(VLOOKUP(A349,[2]Sheet1!$A:$AA,27,FALSE),"")</f>
        <v>2</v>
      </c>
      <c r="F349" s="3" t="str">
        <f>VLOOKUP($A349,[1]Sheet_One!$B:$W,6,FALSE)</f>
        <v>161 NEVERS RD</v>
      </c>
      <c r="G349" s="3" t="str">
        <f>VLOOKUP($A349,[1]Sheet_One!$B:$W,7,FALSE)</f>
        <v>SOUTH WINDSOR</v>
      </c>
      <c r="H349" s="3" t="str">
        <f>VLOOKUP($A349,[1]Sheet_One!$B:$W,8,FALSE)</f>
        <v>CT</v>
      </c>
      <c r="I349" s="3" t="str">
        <f>VLOOKUP($A349,[1]Sheet_One!$B:$W,9,FALSE)</f>
        <v>06074</v>
      </c>
      <c r="K349" s="4" t="str">
        <f>IFERROR(VLOOKUP(A349,'Location Substitution table'!B:D,3,FALSE),"")</f>
        <v/>
      </c>
      <c r="L349" s="9" t="str">
        <f>IFERROR(VLOOKUP($A349,[1]Sheet_One!$B:$W,5,FALSE),"")</f>
        <v>M</v>
      </c>
      <c r="M349" s="9">
        <f>IFERROR(MATCH(L349,{"U","M","T","W","R","F","S"},0),"")</f>
        <v>2</v>
      </c>
      <c r="N349" s="26">
        <f>IFERROR(IF(COUNTIF('Holiday Dates'!$A:$A,DATE($M$1,N$1,1+7*$D349)-WEEKDAY(DATE($M$1,N$1,8-$M349)))&gt;=1,IF($D349&gt;=3,DATE($M$1,N$1,1+7*($D349-1)-WEEKDAY(DATE($M$1,N$1,8-$M349))),DATE($M$1,N$1,1+7*($D349+1)-WEEKDAY(DATE($M$1,N$1,8-$M349)))),DATE($M$1,N$1,1+7*$D349)-WEEKDAY(DATE($M$1,N$1,8-$M349))),"")</f>
        <v>45152</v>
      </c>
      <c r="O349" s="26">
        <f>IFERROR(IF(COUNTIF('Holiday Dates'!$A:$A,DATE($M$1,O$1,1+7*$D349)-WEEKDAY(DATE($M$1,O$1,8-$M349)))&gt;=1,IF($D349&gt;=3,DATE($M$1,O$1,1+7*($D349-1)-WEEKDAY(DATE($M$1,O$1,8-$M349))),DATE($M$1,O$1,1+7*($D349+1)-WEEKDAY(DATE($M$1,O$1,8-$M349)))),DATE($M$1,O$1,1+7*$D349)-WEEKDAY(DATE($M$1,O$1,8-$M349))),"")</f>
        <v>45180</v>
      </c>
      <c r="P349" s="26">
        <f>IFERROR(IF(COUNTIF('Holiday Dates'!$A:$A,DATE($M$1,P$1,1+7*$D349)-WEEKDAY(DATE($M$1,P$1,8-$M349)))&gt;=1,IF($D349&gt;=3,DATE($M$1,P$1,1+7*($D349-1)-WEEKDAY(DATE($M$1,P$1,8-$M349))),DATE($M$1,P$1,1+7*($D349+1)-WEEKDAY(DATE($M$1,P$1,8-$M349)))),DATE($M$1,P$1,1+7*$D349)-WEEKDAY(DATE($M$1,P$1,8-$M349))),"")</f>
        <v>45215</v>
      </c>
      <c r="Q349" s="26">
        <f>IFERROR(IF(COUNTIF('Holiday Dates'!$A:$A,DATE($M$1,Q$1,1+7*$D349)-WEEKDAY(DATE($M$1,Q$1,8-$M349)))&gt;=1,IF($D349&gt;=3,DATE($M$1,Q$1,1+7*($D349-1)-WEEKDAY(DATE($M$1,Q$1,8-$M349))),DATE($M$1,Q$1,1+7*($D349+1)-WEEKDAY(DATE($M$1,Q$1,8-$M349)))),DATE($M$1,Q$1,1+7*$D349)-WEEKDAY(DATE($M$1,Q$1,8-$M349))),"")</f>
        <v>45243</v>
      </c>
      <c r="R349" s="26">
        <f>IFERROR(IF(COUNTIF('Holiday Dates'!$A:$A,DATE($M$1,R$1,1+7*$D349)-WEEKDAY(DATE($M$1,R$1,8-$M349)))&gt;=1,IF($D349&gt;=3,DATE($M$1,R$1,1+7*($D349-1)-WEEKDAY(DATE($M$1,R$1,8-$M349))),DATE($M$1,R$1,1+7*($D349+1)-WEEKDAY(DATE($M$1,R$1,8-$M349)))),DATE($M$1,R$1,1+7*$D349)-WEEKDAY(DATE($M$1,R$1,8-$M349))),"")</f>
        <v>45271</v>
      </c>
      <c r="S349" s="28"/>
      <c r="T349" s="30">
        <f>IFERROR(IF(COUNTIF('Holiday Dates'!$A:$A,DATE($S$1,T$1,1+7*$D349)-WEEKDAY(DATE($S$1,T$1,8-$M349)))&gt;=1,IF($D349&gt;=3,DATE($S$1,T$1,1+7*($D349-1)-WEEKDAY(DATE($S$1,T$1,8-$M349))),DATE($S$1,T$1,1+7*($D349+1)-WEEKDAY(DATE($S$1,T$1,8-$M349)))),DATE($S$1,T$1,1+7*$D349)-WEEKDAY(DATE($S$1,T$1,8-$M349))),"")</f>
        <v>45299</v>
      </c>
      <c r="U349" s="30">
        <f>IFERROR(IF(COUNTIF('Holiday Dates'!$A:$A,DATE($S$1,U$1,1+7*$D349)-WEEKDAY(DATE($S$1,U$1,8-$M349)))&gt;=1,IF($D349&gt;=3,DATE($S$1,U$1,1+7*($D349-1)-WEEKDAY(DATE($S$1,U$1,8-$M349))),DATE($S$1,U$1,1+7*($D349+1)-WEEKDAY(DATE($S$1,U$1,8-$M349)))),DATE($S$1,U$1,1+7*$D349)-WEEKDAY(DATE($S$1,U$1,8-$M349))),"")</f>
        <v>45334</v>
      </c>
      <c r="V349" s="30">
        <f>IFERROR(IF(COUNTIF('Holiday Dates'!$A:$A,DATE($S$1,V$1,1+7*$D349)-WEEKDAY(DATE($S$1,V$1,8-$M349)))&gt;=1,IF($D349&gt;=3,DATE($S$1,V$1,1+7*($D349-1)-WEEKDAY(DATE($S$1,V$1,8-$M349))),DATE($S$1,V$1,1+7*($D349+1)-WEEKDAY(DATE($S$1,V$1,8-$M349)))),DATE($S$1,V$1,1+7*$D349)-WEEKDAY(DATE($S$1,V$1,8-$M349))),"")</f>
        <v>45362</v>
      </c>
      <c r="W349" s="30">
        <f>IFERROR(IF(COUNTIF('Holiday Dates'!$A:$A,DATE($S$1,W$1,1+7*$D349)-WEEKDAY(DATE($S$1,W$1,8-$M349)))&gt;=1,IF($D349&gt;=3,DATE($S$1,W$1,1+7*($D349-1)-WEEKDAY(DATE($S$1,W$1,8-$M349))),DATE($S$1,W$1,1+7*($D349+1)-WEEKDAY(DATE($S$1,W$1,8-$M349)))),DATE($S$1,W$1,1+7*$D349)-WEEKDAY(DATE($S$1,W$1,8-$M349))),"")</f>
        <v>45397</v>
      </c>
      <c r="X349" s="30">
        <f>IFERROR(IF(COUNTIF('Holiday Dates'!$A:$A,DATE($S$1,X$1,1+7*$D349)-WEEKDAY(DATE($S$1,X$1,8-$M349)))&gt;=1,IF($D349&gt;=3,DATE($S$1,X$1,1+7*($D349-1)-WEEKDAY(DATE($S$1,X$1,8-$M349))),DATE($S$1,X$1,1+7*($D349+1)-WEEKDAY(DATE($S$1,X$1,8-$M349)))),DATE($S$1,X$1,1+7*$D349)-WEEKDAY(DATE($S$1,X$1,8-$M349))),"")</f>
        <v>45425</v>
      </c>
      <c r="Y349" s="30">
        <f>IFERROR(IF(COUNTIF('Holiday Dates'!$A:$A,DATE($S$1,Y$1,1+7*$D349)-WEEKDAY(DATE($S$1,Y$1,8-$M349)))&gt;=1,IF($D349&gt;=3,DATE($S$1,Y$1,1+7*($D349-1)-WEEKDAY(DATE($S$1,Y$1,8-$M349))),DATE($S$1,Y$1,1+7*($D349+1)-WEEKDAY(DATE($S$1,Y$1,8-$M349)))),DATE($S$1,Y$1,1+7*$D349)-WEEKDAY(DATE($S$1,Y$1,8-$M349))),"")</f>
        <v>45453</v>
      </c>
      <c r="Z349" s="30">
        <f>IFERROR(IF(COUNTIF('Holiday Dates'!$A:$A,DATE($S$1,Z$1,1+7*$D349)-WEEKDAY(DATE($S$1,Z$1,8-$M349)))&gt;=1,IF($D349&gt;=3,DATE($S$1,Z$1,1+7*($D349-1)-WEEKDAY(DATE($S$1,Z$1,8-$M349))),DATE($S$1,Z$1,1+7*($D349+1)-WEEKDAY(DATE($S$1,Z$1,8-$M349)))),DATE($S$1,Z$1,1+7*$D349)-WEEKDAY(DATE($S$1,Z$1,8-$M349))),"")</f>
        <v>45481</v>
      </c>
    </row>
    <row r="350" spans="1:26" ht="15" customHeight="1" x14ac:dyDescent="0.25">
      <c r="A350" s="3">
        <v>770347</v>
      </c>
      <c r="B350" s="1" t="s">
        <v>813</v>
      </c>
      <c r="C350" s="1" t="str">
        <f>VLOOKUP($A350,[1]Sheet_One!$B:$W,7,FALSE)</f>
        <v>SOUTH WINDSOR</v>
      </c>
      <c r="D350" s="10">
        <f>IFERROR(VLOOKUP(A350,[2]Sheet1!$A:$AA,27,FALSE),"")</f>
        <v>3</v>
      </c>
      <c r="E350" s="1"/>
      <c r="F350" s="3" t="str">
        <f>VLOOKUP($A350,[1]Sheet_One!$B:$W,6,FALSE)</f>
        <v>625 CHAPEL RD</v>
      </c>
      <c r="G350" s="3" t="str">
        <f>VLOOKUP($A350,[1]Sheet_One!$B:$W,7,FALSE)</f>
        <v>SOUTH WINDSOR</v>
      </c>
      <c r="H350" s="3" t="str">
        <f>VLOOKUP($A350,[1]Sheet_One!$B:$W,8,FALSE)</f>
        <v>CT</v>
      </c>
      <c r="I350" s="3" t="str">
        <f>VLOOKUP($A350,[1]Sheet_One!$B:$W,9,FALSE)</f>
        <v>06074</v>
      </c>
      <c r="J350" s="47">
        <f>IFERROR(VLOOKUP(A350,'[3]KPI Trend by Chain - 171 or 173'!$A:$E,5,FALSE),VLOOKUP(A350,'[4]KPI Trend by Chain - 171 '!$A:$E,5,FALSE))</f>
        <v>28</v>
      </c>
      <c r="K350" s="4" t="str">
        <f>IFERROR(VLOOKUP(A350,'Location Substitution table'!B:D,3,FALSE),"")</f>
        <v/>
      </c>
      <c r="L350" s="9" t="str">
        <f>IFERROR(VLOOKUP($A350,[1]Sheet_One!$B:$W,5,FALSE),"")</f>
        <v>M</v>
      </c>
      <c r="M350" s="9">
        <f>IFERROR(MATCH(L350,{"U","M","T","W","R","F","S"},0),"")</f>
        <v>2</v>
      </c>
      <c r="N350" s="26">
        <f>IFERROR(IF(COUNTIF('Holiday Dates'!$A:$A,DATE($M$1,N$1,1+7*$D350)-WEEKDAY(DATE($M$1,N$1,8-$M350)))&gt;=1,IF($D350&gt;=3,DATE($M$1,N$1,1+7*($D350-1)-WEEKDAY(DATE($M$1,N$1,8-$M350))),DATE($M$1,N$1,1+7*($D350+1)-WEEKDAY(DATE($M$1,N$1,8-$M350)))),DATE($M$1,N$1,1+7*$D350)-WEEKDAY(DATE($M$1,N$1,8-$M350))),"")</f>
        <v>45159</v>
      </c>
      <c r="O350" s="26">
        <f>IFERROR(IF(COUNTIF('Holiday Dates'!$A:$A,DATE($M$1,O$1,1+7*$D350)-WEEKDAY(DATE($M$1,O$1,8-$M350)))&gt;=1,IF($D350&gt;=3,DATE($M$1,O$1,1+7*($D350-1)-WEEKDAY(DATE($M$1,O$1,8-$M350))),DATE($M$1,O$1,1+7*($D350+1)-WEEKDAY(DATE($M$1,O$1,8-$M350)))),DATE($M$1,O$1,1+7*$D350)-WEEKDAY(DATE($M$1,O$1,8-$M350))),"")</f>
        <v>45187</v>
      </c>
      <c r="P350" s="26">
        <f>IFERROR(IF(COUNTIF('Holiday Dates'!$A:$A,DATE($M$1,P$1,1+7*$D350)-WEEKDAY(DATE($M$1,P$1,8-$M350)))&gt;=1,IF($D350&gt;=3,DATE($M$1,P$1,1+7*($D350-1)-WEEKDAY(DATE($M$1,P$1,8-$M350))),DATE($M$1,P$1,1+7*($D350+1)-WEEKDAY(DATE($M$1,P$1,8-$M350)))),DATE($M$1,P$1,1+7*$D350)-WEEKDAY(DATE($M$1,P$1,8-$M350))),"")</f>
        <v>45215</v>
      </c>
      <c r="Q350" s="26">
        <f>IFERROR(IF(COUNTIF('Holiday Dates'!$A:$A,DATE($M$1,Q$1,1+7*$D350)-WEEKDAY(DATE($M$1,Q$1,8-$M350)))&gt;=1,IF($D350&gt;=3,DATE($M$1,Q$1,1+7*($D350-1)-WEEKDAY(DATE($M$1,Q$1,8-$M350))),DATE($M$1,Q$1,1+7*($D350+1)-WEEKDAY(DATE($M$1,Q$1,8-$M350)))),DATE($M$1,Q$1,1+7*$D350)-WEEKDAY(DATE($M$1,Q$1,8-$M350))),"")</f>
        <v>45250</v>
      </c>
      <c r="R350" s="26">
        <f>IFERROR(IF(COUNTIF('Holiday Dates'!$A:$A,DATE($M$1,R$1,1+7*$D350)-WEEKDAY(DATE($M$1,R$1,8-$M350)))&gt;=1,IF($D350&gt;=3,DATE($M$1,R$1,1+7*($D350-1)-WEEKDAY(DATE($M$1,R$1,8-$M350))),DATE($M$1,R$1,1+7*($D350+1)-WEEKDAY(DATE($M$1,R$1,8-$M350)))),DATE($M$1,R$1,1+7*$D350)-WEEKDAY(DATE($M$1,R$1,8-$M350))),"")</f>
        <v>45278</v>
      </c>
      <c r="S350" s="28"/>
      <c r="T350" s="30">
        <f>IFERROR(IF(COUNTIF('Holiday Dates'!$A:$A,DATE($S$1,T$1,1+7*$D350)-WEEKDAY(DATE($S$1,T$1,8-$M350)))&gt;=1,IF($D350&gt;=3,DATE($S$1,T$1,1+7*($D350-1)-WEEKDAY(DATE($S$1,T$1,8-$M350))),DATE($S$1,T$1,1+7*($D350+1)-WEEKDAY(DATE($S$1,T$1,8-$M350)))),DATE($S$1,T$1,1+7*$D350)-WEEKDAY(DATE($S$1,T$1,8-$M350))),"")</f>
        <v>45299</v>
      </c>
      <c r="U350" s="30">
        <f>IFERROR(IF(COUNTIF('Holiday Dates'!$A:$A,DATE($S$1,U$1,1+7*$D350)-WEEKDAY(DATE($S$1,U$1,8-$M350)))&gt;=1,IF($D350&gt;=3,DATE($S$1,U$1,1+7*($D350-1)-WEEKDAY(DATE($S$1,U$1,8-$M350))),DATE($S$1,U$1,1+7*($D350+1)-WEEKDAY(DATE($S$1,U$1,8-$M350)))),DATE($S$1,U$1,1+7*$D350)-WEEKDAY(DATE($S$1,U$1,8-$M350))),"")</f>
        <v>45334</v>
      </c>
      <c r="V350" s="30">
        <f>IFERROR(IF(COUNTIF('Holiday Dates'!$A:$A,DATE($S$1,V$1,1+7*$D350)-WEEKDAY(DATE($S$1,V$1,8-$M350)))&gt;=1,IF($D350&gt;=3,DATE($S$1,V$1,1+7*($D350-1)-WEEKDAY(DATE($S$1,V$1,8-$M350))),DATE($S$1,V$1,1+7*($D350+1)-WEEKDAY(DATE($S$1,V$1,8-$M350)))),DATE($S$1,V$1,1+7*$D350)-WEEKDAY(DATE($S$1,V$1,8-$M350))),"")</f>
        <v>45369</v>
      </c>
      <c r="W350" s="30">
        <f>IFERROR(IF(COUNTIF('Holiday Dates'!$A:$A,DATE($S$1,W$1,1+7*$D350)-WEEKDAY(DATE($S$1,W$1,8-$M350)))&gt;=1,IF($D350&gt;=3,DATE($S$1,W$1,1+7*($D350-1)-WEEKDAY(DATE($S$1,W$1,8-$M350))),DATE($S$1,W$1,1+7*($D350+1)-WEEKDAY(DATE($S$1,W$1,8-$M350)))),DATE($S$1,W$1,1+7*$D350)-WEEKDAY(DATE($S$1,W$1,8-$M350))),"")</f>
        <v>45397</v>
      </c>
      <c r="X350" s="30">
        <f>IFERROR(IF(COUNTIF('Holiday Dates'!$A:$A,DATE($S$1,X$1,1+7*$D350)-WEEKDAY(DATE($S$1,X$1,8-$M350)))&gt;=1,IF($D350&gt;=3,DATE($S$1,X$1,1+7*($D350-1)-WEEKDAY(DATE($S$1,X$1,8-$M350))),DATE($S$1,X$1,1+7*($D350+1)-WEEKDAY(DATE($S$1,X$1,8-$M350)))),DATE($S$1,X$1,1+7*$D350)-WEEKDAY(DATE($S$1,X$1,8-$M350))),"")</f>
        <v>45432</v>
      </c>
      <c r="Y350" s="30">
        <f>IFERROR(IF(COUNTIF('Holiday Dates'!$A:$A,DATE($S$1,Y$1,1+7*$D350)-WEEKDAY(DATE($S$1,Y$1,8-$M350)))&gt;=1,IF($D350&gt;=3,DATE($S$1,Y$1,1+7*($D350-1)-WEEKDAY(DATE($S$1,Y$1,8-$M350))),DATE($S$1,Y$1,1+7*($D350+1)-WEEKDAY(DATE($S$1,Y$1,8-$M350)))),DATE($S$1,Y$1,1+7*$D350)-WEEKDAY(DATE($S$1,Y$1,8-$M350))),"")</f>
        <v>45460</v>
      </c>
      <c r="Z350" s="30">
        <f>IFERROR(IF(COUNTIF('Holiday Dates'!$A:$A,DATE($S$1,Z$1,1+7*$D350)-WEEKDAY(DATE($S$1,Z$1,8-$M350)))&gt;=1,IF($D350&gt;=3,DATE($S$1,Z$1,1+7*($D350-1)-WEEKDAY(DATE($S$1,Z$1,8-$M350))),DATE($S$1,Z$1,1+7*($D350+1)-WEEKDAY(DATE($S$1,Z$1,8-$M350)))),DATE($S$1,Z$1,1+7*$D350)-WEEKDAY(DATE($S$1,Z$1,8-$M350))),"")</f>
        <v>45488</v>
      </c>
    </row>
    <row r="351" spans="1:26" ht="15" customHeight="1" x14ac:dyDescent="0.25">
      <c r="A351" s="3">
        <v>770348</v>
      </c>
      <c r="B351" s="1" t="s">
        <v>1720</v>
      </c>
      <c r="C351" s="1" t="str">
        <f>VLOOKUP($A351,[1]Sheet_One!$B:$W,7,FALSE)</f>
        <v>SOUTHBURY</v>
      </c>
      <c r="D351" s="10">
        <f>IFERROR(VLOOKUP(A351,[2]Sheet1!$A:$AA,27,FALSE),"")</f>
        <v>4</v>
      </c>
      <c r="E351" s="1"/>
      <c r="F351" s="3" t="str">
        <f>VLOOKUP($A351,[1]Sheet_One!$B:$W,6,FALSE)</f>
        <v>307 OLD FIELD RD</v>
      </c>
      <c r="G351" s="3" t="str">
        <f>VLOOKUP($A351,[1]Sheet_One!$B:$W,7,FALSE)</f>
        <v>SOUTHBURY</v>
      </c>
      <c r="H351" s="3" t="str">
        <f>VLOOKUP($A351,[1]Sheet_One!$B:$W,8,FALSE)</f>
        <v>CT</v>
      </c>
      <c r="I351" s="3" t="str">
        <f>VLOOKUP($A351,[1]Sheet_One!$B:$W,9,FALSE)</f>
        <v>06488</v>
      </c>
      <c r="J351" s="47">
        <f>IFERROR(VLOOKUP(A351,'[3]KPI Trend by Chain - 171 or 173'!$A:$E,5,FALSE),VLOOKUP(A351,'[4]KPI Trend by Chain - 171 '!$A:$E,5,FALSE))</f>
        <v>21.6666666666667</v>
      </c>
      <c r="K351" s="4" t="str">
        <f>IFERROR(VLOOKUP(A351,'Location Substitution table'!B:D,3,FALSE),"")</f>
        <v/>
      </c>
      <c r="L351" s="9" t="str">
        <f>IFERROR(VLOOKUP($A351,[1]Sheet_One!$B:$W,5,FALSE),"")</f>
        <v>M</v>
      </c>
      <c r="M351" s="9">
        <f>IFERROR(MATCH(L351,{"U","M","T","W","R","F","S"},0),"")</f>
        <v>2</v>
      </c>
      <c r="N351" s="26">
        <f>IFERROR(IF(COUNTIF('Holiday Dates'!$A:$A,DATE($M$1,N$1,1+7*$D351)-WEEKDAY(DATE($M$1,N$1,8-$M351)))&gt;=1,IF($D351&gt;=3,DATE($M$1,N$1,1+7*($D351-1)-WEEKDAY(DATE($M$1,N$1,8-$M351))),DATE($M$1,N$1,1+7*($D351+1)-WEEKDAY(DATE($M$1,N$1,8-$M351)))),DATE($M$1,N$1,1+7*$D351)-WEEKDAY(DATE($M$1,N$1,8-$M351))),"")</f>
        <v>45166</v>
      </c>
      <c r="O351" s="26">
        <f>IFERROR(IF(COUNTIF('Holiday Dates'!$A:$A,DATE($M$1,O$1,1+7*$D351)-WEEKDAY(DATE($M$1,O$1,8-$M351)))&gt;=1,IF($D351&gt;=3,DATE($M$1,O$1,1+7*($D351-1)-WEEKDAY(DATE($M$1,O$1,8-$M351))),DATE($M$1,O$1,1+7*($D351+1)-WEEKDAY(DATE($M$1,O$1,8-$M351)))),DATE($M$1,O$1,1+7*$D351)-WEEKDAY(DATE($M$1,O$1,8-$M351))),"")</f>
        <v>45187</v>
      </c>
      <c r="P351" s="26">
        <f>IFERROR(IF(COUNTIF('Holiday Dates'!$A:$A,DATE($M$1,P$1,1+7*$D351)-WEEKDAY(DATE($M$1,P$1,8-$M351)))&gt;=1,IF($D351&gt;=3,DATE($M$1,P$1,1+7*($D351-1)-WEEKDAY(DATE($M$1,P$1,8-$M351))),DATE($M$1,P$1,1+7*($D351+1)-WEEKDAY(DATE($M$1,P$1,8-$M351)))),DATE($M$1,P$1,1+7*$D351)-WEEKDAY(DATE($M$1,P$1,8-$M351))),"")</f>
        <v>45222</v>
      </c>
      <c r="Q351" s="26">
        <f>IFERROR(IF(COUNTIF('Holiday Dates'!$A:$A,DATE($M$1,Q$1,1+7*$D351)-WEEKDAY(DATE($M$1,Q$1,8-$M351)))&gt;=1,IF($D351&gt;=3,DATE($M$1,Q$1,1+7*($D351-1)-WEEKDAY(DATE($M$1,Q$1,8-$M351))),DATE($M$1,Q$1,1+7*($D351+1)-WEEKDAY(DATE($M$1,Q$1,8-$M351)))),DATE($M$1,Q$1,1+7*$D351)-WEEKDAY(DATE($M$1,Q$1,8-$M351))),"")</f>
        <v>45257</v>
      </c>
      <c r="R351" s="26">
        <f>IFERROR(IF(COUNTIF('Holiday Dates'!$A:$A,DATE($M$1,R$1,1+7*$D351)-WEEKDAY(DATE($M$1,R$1,8-$M351)))&gt;=1,IF($D351&gt;=3,DATE($M$1,R$1,1+7*($D351-1)-WEEKDAY(DATE($M$1,R$1,8-$M351))),DATE($M$1,R$1,1+7*($D351+1)-WEEKDAY(DATE($M$1,R$1,8-$M351)))),DATE($M$1,R$1,1+7*$D351)-WEEKDAY(DATE($M$1,R$1,8-$M351))),"")</f>
        <v>45278</v>
      </c>
      <c r="S351" s="28"/>
      <c r="T351" s="30">
        <f>IFERROR(IF(COUNTIF('Holiday Dates'!$A:$A,DATE($S$1,T$1,1+7*$D351)-WEEKDAY(DATE($S$1,T$1,8-$M351)))&gt;=1,IF($D351&gt;=3,DATE($S$1,T$1,1+7*($D351-1)-WEEKDAY(DATE($S$1,T$1,8-$M351))),DATE($S$1,T$1,1+7*($D351+1)-WEEKDAY(DATE($S$1,T$1,8-$M351)))),DATE($S$1,T$1,1+7*$D351)-WEEKDAY(DATE($S$1,T$1,8-$M351))),"")</f>
        <v>45313</v>
      </c>
      <c r="U351" s="30">
        <f>IFERROR(IF(COUNTIF('Holiday Dates'!$A:$A,DATE($S$1,U$1,1+7*$D351)-WEEKDAY(DATE($S$1,U$1,8-$M351)))&gt;=1,IF($D351&gt;=3,DATE($S$1,U$1,1+7*($D351-1)-WEEKDAY(DATE($S$1,U$1,8-$M351))),DATE($S$1,U$1,1+7*($D351+1)-WEEKDAY(DATE($S$1,U$1,8-$M351)))),DATE($S$1,U$1,1+7*$D351)-WEEKDAY(DATE($S$1,U$1,8-$M351))),"")</f>
        <v>45348</v>
      </c>
      <c r="V351" s="30">
        <f>IFERROR(IF(COUNTIF('Holiday Dates'!$A:$A,DATE($S$1,V$1,1+7*$D351)-WEEKDAY(DATE($S$1,V$1,8-$M351)))&gt;=1,IF($D351&gt;=3,DATE($S$1,V$1,1+7*($D351-1)-WEEKDAY(DATE($S$1,V$1,8-$M351))),DATE($S$1,V$1,1+7*($D351+1)-WEEKDAY(DATE($S$1,V$1,8-$M351)))),DATE($S$1,V$1,1+7*$D351)-WEEKDAY(DATE($S$1,V$1,8-$M351))),"")</f>
        <v>45376</v>
      </c>
      <c r="W351" s="30">
        <f>IFERROR(IF(COUNTIF('Holiday Dates'!$A:$A,DATE($S$1,W$1,1+7*$D351)-WEEKDAY(DATE($S$1,W$1,8-$M351)))&gt;=1,IF($D351&gt;=3,DATE($S$1,W$1,1+7*($D351-1)-WEEKDAY(DATE($S$1,W$1,8-$M351))),DATE($S$1,W$1,1+7*($D351+1)-WEEKDAY(DATE($S$1,W$1,8-$M351)))),DATE($S$1,W$1,1+7*$D351)-WEEKDAY(DATE($S$1,W$1,8-$M351))),"")</f>
        <v>45404</v>
      </c>
      <c r="X351" s="30">
        <f>IFERROR(IF(COUNTIF('Holiday Dates'!$A:$A,DATE($S$1,X$1,1+7*$D351)-WEEKDAY(DATE($S$1,X$1,8-$M351)))&gt;=1,IF($D351&gt;=3,DATE($S$1,X$1,1+7*($D351-1)-WEEKDAY(DATE($S$1,X$1,8-$M351))),DATE($S$1,X$1,1+7*($D351+1)-WEEKDAY(DATE($S$1,X$1,8-$M351)))),DATE($S$1,X$1,1+7*$D351)-WEEKDAY(DATE($S$1,X$1,8-$M351))),"")</f>
        <v>45432</v>
      </c>
      <c r="Y351" s="30">
        <f>IFERROR(IF(COUNTIF('Holiday Dates'!$A:$A,DATE($S$1,Y$1,1+7*$D351)-WEEKDAY(DATE($S$1,Y$1,8-$M351)))&gt;=1,IF($D351&gt;=3,DATE($S$1,Y$1,1+7*($D351-1)-WEEKDAY(DATE($S$1,Y$1,8-$M351))),DATE($S$1,Y$1,1+7*($D351+1)-WEEKDAY(DATE($S$1,Y$1,8-$M351)))),DATE($S$1,Y$1,1+7*$D351)-WEEKDAY(DATE($S$1,Y$1,8-$M351))),"")</f>
        <v>45467</v>
      </c>
      <c r="Z351" s="30">
        <f>IFERROR(IF(COUNTIF('Holiday Dates'!$A:$A,DATE($S$1,Z$1,1+7*$D351)-WEEKDAY(DATE($S$1,Z$1,8-$M351)))&gt;=1,IF($D351&gt;=3,DATE($S$1,Z$1,1+7*($D351-1)-WEEKDAY(DATE($S$1,Z$1,8-$M351))),DATE($S$1,Z$1,1+7*($D351+1)-WEEKDAY(DATE($S$1,Z$1,8-$M351)))),DATE($S$1,Z$1,1+7*$D351)-WEEKDAY(DATE($S$1,Z$1,8-$M351))),"")</f>
        <v>45495</v>
      </c>
    </row>
    <row r="352" spans="1:26" ht="15" customHeight="1" x14ac:dyDescent="0.25">
      <c r="A352" s="3">
        <v>770349</v>
      </c>
      <c r="B352" s="1" t="s">
        <v>1721</v>
      </c>
      <c r="C352" s="1" t="str">
        <f>VLOOKUP($A352,[1]Sheet_One!$B:$W,7,FALSE)</f>
        <v>SOUTHBURY</v>
      </c>
      <c r="D352" s="10">
        <f>IFERROR(VLOOKUP(A352,[2]Sheet1!$A:$AA,27,FALSE),"")</f>
        <v>3</v>
      </c>
      <c r="E352" s="1"/>
      <c r="F352" s="3" t="str">
        <f>VLOOKUP($A352,[1]Sheet_One!$B:$W,6,FALSE)</f>
        <v>607 MAIN ST S</v>
      </c>
      <c r="G352" s="3" t="str">
        <f>VLOOKUP($A352,[1]Sheet_One!$B:$W,7,FALSE)</f>
        <v>SOUTHBURY</v>
      </c>
      <c r="H352" s="3" t="str">
        <f>VLOOKUP($A352,[1]Sheet_One!$B:$W,8,FALSE)</f>
        <v>CT</v>
      </c>
      <c r="I352" s="3" t="str">
        <f>VLOOKUP($A352,[1]Sheet_One!$B:$W,9,FALSE)</f>
        <v>06488</v>
      </c>
      <c r="J352" s="47">
        <f>IFERROR(VLOOKUP(A352,'[3]KPI Trend by Chain - 171 or 173'!$A:$E,5,FALSE),VLOOKUP(A352,'[4]KPI Trend by Chain - 171 '!$A:$E,5,FALSE))</f>
        <v>20</v>
      </c>
      <c r="K352" s="4">
        <f>IFERROR(VLOOKUP(A352,'Location Substitution table'!B:D,3,FALSE),"")</f>
        <v>260921</v>
      </c>
      <c r="L352" s="9" t="str">
        <f>IFERROR(VLOOKUP($A352,[1]Sheet_One!$B:$W,5,FALSE),"")</f>
        <v>M</v>
      </c>
      <c r="M352" s="9">
        <f>IFERROR(MATCH(L352,{"U","M","T","W","R","F","S"},0),"")</f>
        <v>2</v>
      </c>
      <c r="N352" s="26">
        <f>IFERROR(IF(COUNTIF('Holiday Dates'!$A:$A,DATE($M$1,N$1,1+7*$D352)-WEEKDAY(DATE($M$1,N$1,8-$M352)))&gt;=1,IF($D352&gt;=3,DATE($M$1,N$1,1+7*($D352-1)-WEEKDAY(DATE($M$1,N$1,8-$M352))),DATE($M$1,N$1,1+7*($D352+1)-WEEKDAY(DATE($M$1,N$1,8-$M352)))),DATE($M$1,N$1,1+7*$D352)-WEEKDAY(DATE($M$1,N$1,8-$M352))),"")</f>
        <v>45159</v>
      </c>
      <c r="O352" s="26">
        <f>IFERROR(IF(COUNTIF('Holiday Dates'!$A:$A,DATE($M$1,O$1,1+7*$D352)-WEEKDAY(DATE($M$1,O$1,8-$M352)))&gt;=1,IF($D352&gt;=3,DATE($M$1,O$1,1+7*($D352-1)-WEEKDAY(DATE($M$1,O$1,8-$M352))),DATE($M$1,O$1,1+7*($D352+1)-WEEKDAY(DATE($M$1,O$1,8-$M352)))),DATE($M$1,O$1,1+7*$D352)-WEEKDAY(DATE($M$1,O$1,8-$M352))),"")</f>
        <v>45187</v>
      </c>
      <c r="P352" s="26">
        <f>IFERROR(IF(COUNTIF('Holiday Dates'!$A:$A,DATE($M$1,P$1,1+7*$D352)-WEEKDAY(DATE($M$1,P$1,8-$M352)))&gt;=1,IF($D352&gt;=3,DATE($M$1,P$1,1+7*($D352-1)-WEEKDAY(DATE($M$1,P$1,8-$M352))),DATE($M$1,P$1,1+7*($D352+1)-WEEKDAY(DATE($M$1,P$1,8-$M352)))),DATE($M$1,P$1,1+7*$D352)-WEEKDAY(DATE($M$1,P$1,8-$M352))),"")</f>
        <v>45215</v>
      </c>
      <c r="Q352" s="26">
        <f>IFERROR(IF(COUNTIF('Holiday Dates'!$A:$A,DATE($M$1,Q$1,1+7*$D352)-WEEKDAY(DATE($M$1,Q$1,8-$M352)))&gt;=1,IF($D352&gt;=3,DATE($M$1,Q$1,1+7*($D352-1)-WEEKDAY(DATE($M$1,Q$1,8-$M352))),DATE($M$1,Q$1,1+7*($D352+1)-WEEKDAY(DATE($M$1,Q$1,8-$M352)))),DATE($M$1,Q$1,1+7*$D352)-WEEKDAY(DATE($M$1,Q$1,8-$M352))),"")</f>
        <v>45250</v>
      </c>
      <c r="R352" s="26">
        <f>IFERROR(IF(COUNTIF('Holiday Dates'!$A:$A,DATE($M$1,R$1,1+7*$D352)-WEEKDAY(DATE($M$1,R$1,8-$M352)))&gt;=1,IF($D352&gt;=3,DATE($M$1,R$1,1+7*($D352-1)-WEEKDAY(DATE($M$1,R$1,8-$M352))),DATE($M$1,R$1,1+7*($D352+1)-WEEKDAY(DATE($M$1,R$1,8-$M352)))),DATE($M$1,R$1,1+7*$D352)-WEEKDAY(DATE($M$1,R$1,8-$M352))),"")</f>
        <v>45278</v>
      </c>
      <c r="S352" s="28"/>
      <c r="T352" s="30">
        <f>IFERROR(IF(COUNTIF('Holiday Dates'!$A:$A,DATE($S$1,T$1,1+7*$D352)-WEEKDAY(DATE($S$1,T$1,8-$M352)))&gt;=1,IF($D352&gt;=3,DATE($S$1,T$1,1+7*($D352-1)-WEEKDAY(DATE($S$1,T$1,8-$M352))),DATE($S$1,T$1,1+7*($D352+1)-WEEKDAY(DATE($S$1,T$1,8-$M352)))),DATE($S$1,T$1,1+7*$D352)-WEEKDAY(DATE($S$1,T$1,8-$M352))),"")</f>
        <v>45299</v>
      </c>
      <c r="U352" s="30">
        <f>IFERROR(IF(COUNTIF('Holiday Dates'!$A:$A,DATE($S$1,U$1,1+7*$D352)-WEEKDAY(DATE($S$1,U$1,8-$M352)))&gt;=1,IF($D352&gt;=3,DATE($S$1,U$1,1+7*($D352-1)-WEEKDAY(DATE($S$1,U$1,8-$M352))),DATE($S$1,U$1,1+7*($D352+1)-WEEKDAY(DATE($S$1,U$1,8-$M352)))),DATE($S$1,U$1,1+7*$D352)-WEEKDAY(DATE($S$1,U$1,8-$M352))),"")</f>
        <v>45334</v>
      </c>
      <c r="V352" s="30">
        <f>IFERROR(IF(COUNTIF('Holiday Dates'!$A:$A,DATE($S$1,V$1,1+7*$D352)-WEEKDAY(DATE($S$1,V$1,8-$M352)))&gt;=1,IF($D352&gt;=3,DATE($S$1,V$1,1+7*($D352-1)-WEEKDAY(DATE($S$1,V$1,8-$M352))),DATE($S$1,V$1,1+7*($D352+1)-WEEKDAY(DATE($S$1,V$1,8-$M352)))),DATE($S$1,V$1,1+7*$D352)-WEEKDAY(DATE($S$1,V$1,8-$M352))),"")</f>
        <v>45369</v>
      </c>
      <c r="W352" s="30">
        <f>IFERROR(IF(COUNTIF('Holiday Dates'!$A:$A,DATE($S$1,W$1,1+7*$D352)-WEEKDAY(DATE($S$1,W$1,8-$M352)))&gt;=1,IF($D352&gt;=3,DATE($S$1,W$1,1+7*($D352-1)-WEEKDAY(DATE($S$1,W$1,8-$M352))),DATE($S$1,W$1,1+7*($D352+1)-WEEKDAY(DATE($S$1,W$1,8-$M352)))),DATE($S$1,W$1,1+7*$D352)-WEEKDAY(DATE($S$1,W$1,8-$M352))),"")</f>
        <v>45397</v>
      </c>
      <c r="X352" s="30">
        <f>IFERROR(IF(COUNTIF('Holiday Dates'!$A:$A,DATE($S$1,X$1,1+7*$D352)-WEEKDAY(DATE($S$1,X$1,8-$M352)))&gt;=1,IF($D352&gt;=3,DATE($S$1,X$1,1+7*($D352-1)-WEEKDAY(DATE($S$1,X$1,8-$M352))),DATE($S$1,X$1,1+7*($D352+1)-WEEKDAY(DATE($S$1,X$1,8-$M352)))),DATE($S$1,X$1,1+7*$D352)-WEEKDAY(DATE($S$1,X$1,8-$M352))),"")</f>
        <v>45432</v>
      </c>
      <c r="Y352" s="30">
        <f>IFERROR(IF(COUNTIF('Holiday Dates'!$A:$A,DATE($S$1,Y$1,1+7*$D352)-WEEKDAY(DATE($S$1,Y$1,8-$M352)))&gt;=1,IF($D352&gt;=3,DATE($S$1,Y$1,1+7*($D352-1)-WEEKDAY(DATE($S$1,Y$1,8-$M352))),DATE($S$1,Y$1,1+7*($D352+1)-WEEKDAY(DATE($S$1,Y$1,8-$M352)))),DATE($S$1,Y$1,1+7*$D352)-WEEKDAY(DATE($S$1,Y$1,8-$M352))),"")</f>
        <v>45460</v>
      </c>
      <c r="Z352" s="30">
        <f>IFERROR(IF(COUNTIF('Holiday Dates'!$A:$A,DATE($S$1,Z$1,1+7*$D352)-WEEKDAY(DATE($S$1,Z$1,8-$M352)))&gt;=1,IF($D352&gt;=3,DATE($S$1,Z$1,1+7*($D352-1)-WEEKDAY(DATE($S$1,Z$1,8-$M352))),DATE($S$1,Z$1,1+7*($D352+1)-WEEKDAY(DATE($S$1,Z$1,8-$M352)))),DATE($S$1,Z$1,1+7*$D352)-WEEKDAY(DATE($S$1,Z$1,8-$M352))),"")</f>
        <v>45488</v>
      </c>
    </row>
    <row r="353" spans="1:26" ht="15" customHeight="1" x14ac:dyDescent="0.25">
      <c r="A353" s="3">
        <v>770350</v>
      </c>
      <c r="B353" s="1" t="s">
        <v>1722</v>
      </c>
      <c r="C353" s="1" t="str">
        <f>VLOOKUP($A353,[1]Sheet_One!$B:$W,7,FALSE)</f>
        <v>SOUTHBURY</v>
      </c>
      <c r="D353" s="10">
        <f>IFERROR(VLOOKUP(A353,[2]Sheet1!$A:$AA,27,FALSE),"")</f>
        <v>2</v>
      </c>
      <c r="E353" s="1"/>
      <c r="F353" s="3" t="str">
        <f>VLOOKUP($A353,[1]Sheet_One!$B:$W,6,FALSE)</f>
        <v>234 JUDD RD</v>
      </c>
      <c r="G353" s="3" t="str">
        <f>VLOOKUP($A353,[1]Sheet_One!$B:$W,7,FALSE)</f>
        <v>SOUTHBURY</v>
      </c>
      <c r="H353" s="3" t="str">
        <f>VLOOKUP($A353,[1]Sheet_One!$B:$W,8,FALSE)</f>
        <v>CT</v>
      </c>
      <c r="I353" s="3" t="str">
        <f>VLOOKUP($A353,[1]Sheet_One!$B:$W,9,FALSE)</f>
        <v>06488</v>
      </c>
      <c r="J353" s="47">
        <f>IFERROR(VLOOKUP(A353,'[3]KPI Trend by Chain - 171 or 173'!$A:$E,5,FALSE),VLOOKUP(A353,'[4]KPI Trend by Chain - 171 '!$A:$E,5,FALSE))</f>
        <v>33.857142857142897</v>
      </c>
      <c r="K353" s="4">
        <f>IFERROR(VLOOKUP(A353,'Location Substitution table'!B:D,3,FALSE),"")</f>
        <v>260927</v>
      </c>
      <c r="L353" s="9" t="str">
        <f>IFERROR(VLOOKUP($A353,[1]Sheet_One!$B:$W,5,FALSE),"")</f>
        <v>M</v>
      </c>
      <c r="M353" s="9">
        <f>IFERROR(MATCH(L353,{"U","M","T","W","R","F","S"},0),"")</f>
        <v>2</v>
      </c>
      <c r="N353" s="26">
        <f>IFERROR(IF(COUNTIF('Holiday Dates'!$A:$A,DATE($M$1,N$1,1+7*$D353)-WEEKDAY(DATE($M$1,N$1,8-$M353)))&gt;=1,IF($D353&gt;=3,DATE($M$1,N$1,1+7*($D353-1)-WEEKDAY(DATE($M$1,N$1,8-$M353))),DATE($M$1,N$1,1+7*($D353+1)-WEEKDAY(DATE($M$1,N$1,8-$M353)))),DATE($M$1,N$1,1+7*$D353)-WEEKDAY(DATE($M$1,N$1,8-$M353))),"")</f>
        <v>45152</v>
      </c>
      <c r="O353" s="26">
        <f>IFERROR(IF(COUNTIF('Holiday Dates'!$A:$A,DATE($M$1,O$1,1+7*$D353)-WEEKDAY(DATE($M$1,O$1,8-$M353)))&gt;=1,IF($D353&gt;=3,DATE($M$1,O$1,1+7*($D353-1)-WEEKDAY(DATE($M$1,O$1,8-$M353))),DATE($M$1,O$1,1+7*($D353+1)-WEEKDAY(DATE($M$1,O$1,8-$M353)))),DATE($M$1,O$1,1+7*$D353)-WEEKDAY(DATE($M$1,O$1,8-$M353))),"")</f>
        <v>45180</v>
      </c>
      <c r="P353" s="26">
        <f>IFERROR(IF(COUNTIF('Holiday Dates'!$A:$A,DATE($M$1,P$1,1+7*$D353)-WEEKDAY(DATE($M$1,P$1,8-$M353)))&gt;=1,IF($D353&gt;=3,DATE($M$1,P$1,1+7*($D353-1)-WEEKDAY(DATE($M$1,P$1,8-$M353))),DATE($M$1,P$1,1+7*($D353+1)-WEEKDAY(DATE($M$1,P$1,8-$M353)))),DATE($M$1,P$1,1+7*$D353)-WEEKDAY(DATE($M$1,P$1,8-$M353))),"")</f>
        <v>45215</v>
      </c>
      <c r="Q353" s="26">
        <f>IFERROR(IF(COUNTIF('Holiday Dates'!$A:$A,DATE($M$1,Q$1,1+7*$D353)-WEEKDAY(DATE($M$1,Q$1,8-$M353)))&gt;=1,IF($D353&gt;=3,DATE($M$1,Q$1,1+7*($D353-1)-WEEKDAY(DATE($M$1,Q$1,8-$M353))),DATE($M$1,Q$1,1+7*($D353+1)-WEEKDAY(DATE($M$1,Q$1,8-$M353)))),DATE($M$1,Q$1,1+7*$D353)-WEEKDAY(DATE($M$1,Q$1,8-$M353))),"")</f>
        <v>45243</v>
      </c>
      <c r="R353" s="26">
        <f>IFERROR(IF(COUNTIF('Holiday Dates'!$A:$A,DATE($M$1,R$1,1+7*$D353)-WEEKDAY(DATE($M$1,R$1,8-$M353)))&gt;=1,IF($D353&gt;=3,DATE($M$1,R$1,1+7*($D353-1)-WEEKDAY(DATE($M$1,R$1,8-$M353))),DATE($M$1,R$1,1+7*($D353+1)-WEEKDAY(DATE($M$1,R$1,8-$M353)))),DATE($M$1,R$1,1+7*$D353)-WEEKDAY(DATE($M$1,R$1,8-$M353))),"")</f>
        <v>45271</v>
      </c>
      <c r="S353" s="28"/>
      <c r="T353" s="30">
        <f>IFERROR(IF(COUNTIF('Holiday Dates'!$A:$A,DATE($S$1,T$1,1+7*$D353)-WEEKDAY(DATE($S$1,T$1,8-$M353)))&gt;=1,IF($D353&gt;=3,DATE($S$1,T$1,1+7*($D353-1)-WEEKDAY(DATE($S$1,T$1,8-$M353))),DATE($S$1,T$1,1+7*($D353+1)-WEEKDAY(DATE($S$1,T$1,8-$M353)))),DATE($S$1,T$1,1+7*$D353)-WEEKDAY(DATE($S$1,T$1,8-$M353))),"")</f>
        <v>45299</v>
      </c>
      <c r="U353" s="30">
        <f>IFERROR(IF(COUNTIF('Holiday Dates'!$A:$A,DATE($S$1,U$1,1+7*$D353)-WEEKDAY(DATE($S$1,U$1,8-$M353)))&gt;=1,IF($D353&gt;=3,DATE($S$1,U$1,1+7*($D353-1)-WEEKDAY(DATE($S$1,U$1,8-$M353))),DATE($S$1,U$1,1+7*($D353+1)-WEEKDAY(DATE($S$1,U$1,8-$M353)))),DATE($S$1,U$1,1+7*$D353)-WEEKDAY(DATE($S$1,U$1,8-$M353))),"")</f>
        <v>45334</v>
      </c>
      <c r="V353" s="30">
        <f>IFERROR(IF(COUNTIF('Holiday Dates'!$A:$A,DATE($S$1,V$1,1+7*$D353)-WEEKDAY(DATE($S$1,V$1,8-$M353)))&gt;=1,IF($D353&gt;=3,DATE($S$1,V$1,1+7*($D353-1)-WEEKDAY(DATE($S$1,V$1,8-$M353))),DATE($S$1,V$1,1+7*($D353+1)-WEEKDAY(DATE($S$1,V$1,8-$M353)))),DATE($S$1,V$1,1+7*$D353)-WEEKDAY(DATE($S$1,V$1,8-$M353))),"")</f>
        <v>45362</v>
      </c>
      <c r="W353" s="30">
        <f>IFERROR(IF(COUNTIF('Holiday Dates'!$A:$A,DATE($S$1,W$1,1+7*$D353)-WEEKDAY(DATE($S$1,W$1,8-$M353)))&gt;=1,IF($D353&gt;=3,DATE($S$1,W$1,1+7*($D353-1)-WEEKDAY(DATE($S$1,W$1,8-$M353))),DATE($S$1,W$1,1+7*($D353+1)-WEEKDAY(DATE($S$1,W$1,8-$M353)))),DATE($S$1,W$1,1+7*$D353)-WEEKDAY(DATE($S$1,W$1,8-$M353))),"")</f>
        <v>45397</v>
      </c>
      <c r="X353" s="30">
        <f>IFERROR(IF(COUNTIF('Holiday Dates'!$A:$A,DATE($S$1,X$1,1+7*$D353)-WEEKDAY(DATE($S$1,X$1,8-$M353)))&gt;=1,IF($D353&gt;=3,DATE($S$1,X$1,1+7*($D353-1)-WEEKDAY(DATE($S$1,X$1,8-$M353))),DATE($S$1,X$1,1+7*($D353+1)-WEEKDAY(DATE($S$1,X$1,8-$M353)))),DATE($S$1,X$1,1+7*$D353)-WEEKDAY(DATE($S$1,X$1,8-$M353))),"")</f>
        <v>45425</v>
      </c>
      <c r="Y353" s="30">
        <f>IFERROR(IF(COUNTIF('Holiday Dates'!$A:$A,DATE($S$1,Y$1,1+7*$D353)-WEEKDAY(DATE($S$1,Y$1,8-$M353)))&gt;=1,IF($D353&gt;=3,DATE($S$1,Y$1,1+7*($D353-1)-WEEKDAY(DATE($S$1,Y$1,8-$M353))),DATE($S$1,Y$1,1+7*($D353+1)-WEEKDAY(DATE($S$1,Y$1,8-$M353)))),DATE($S$1,Y$1,1+7*$D353)-WEEKDAY(DATE($S$1,Y$1,8-$M353))),"")</f>
        <v>45453</v>
      </c>
      <c r="Z353" s="30">
        <f>IFERROR(IF(COUNTIF('Holiday Dates'!$A:$A,DATE($S$1,Z$1,1+7*$D353)-WEEKDAY(DATE($S$1,Z$1,8-$M353)))&gt;=1,IF($D353&gt;=3,DATE($S$1,Z$1,1+7*($D353-1)-WEEKDAY(DATE($S$1,Z$1,8-$M353))),DATE($S$1,Z$1,1+7*($D353+1)-WEEKDAY(DATE($S$1,Z$1,8-$M353)))),DATE($S$1,Z$1,1+7*$D353)-WEEKDAY(DATE($S$1,Z$1,8-$M353))),"")</f>
        <v>45481</v>
      </c>
    </row>
    <row r="354" spans="1:26" ht="15" customHeight="1" x14ac:dyDescent="0.25">
      <c r="A354" s="3">
        <v>770351</v>
      </c>
      <c r="B354" s="1" t="s">
        <v>1723</v>
      </c>
      <c r="C354" s="1" t="str">
        <f>VLOOKUP($A354,[1]Sheet_One!$B:$W,7,FALSE)</f>
        <v>SOUTHBURY</v>
      </c>
      <c r="D354" s="10">
        <f>IFERROR(VLOOKUP(A354,[2]Sheet1!$A:$AA,27,FALSE),"")</f>
        <v>1</v>
      </c>
      <c r="E354" s="1"/>
      <c r="F354" s="3" t="str">
        <f>VLOOKUP($A354,[1]Sheet_One!$B:$W,6,FALSE)</f>
        <v>100 PETER ROAD</v>
      </c>
      <c r="G354" s="3" t="str">
        <f>VLOOKUP($A354,[1]Sheet_One!$B:$W,7,FALSE)</f>
        <v>SOUTHBURY</v>
      </c>
      <c r="H354" s="3" t="str">
        <f>VLOOKUP($A354,[1]Sheet_One!$B:$W,8,FALSE)</f>
        <v>CT</v>
      </c>
      <c r="I354" s="3" t="str">
        <f>VLOOKUP($A354,[1]Sheet_One!$B:$W,9,FALSE)</f>
        <v>06488</v>
      </c>
      <c r="J354" s="47">
        <f>IFERROR(VLOOKUP(A354,'[3]KPI Trend by Chain - 171 or 173'!$A:$E,5,FALSE),VLOOKUP(A354,'[4]KPI Trend by Chain - 171 '!$A:$E,5,FALSE))</f>
        <v>29.8</v>
      </c>
      <c r="K354" s="4" t="str">
        <f>IFERROR(VLOOKUP(A354,'Location Substitution table'!B:D,3,FALSE),"")</f>
        <v/>
      </c>
      <c r="L354" s="9" t="str">
        <f>IFERROR(VLOOKUP($A354,[1]Sheet_One!$B:$W,5,FALSE),"")</f>
        <v>M</v>
      </c>
      <c r="M354" s="9">
        <f>IFERROR(MATCH(L354,{"U","M","T","W","R","F","S"},0),"")</f>
        <v>2</v>
      </c>
      <c r="N354" s="26">
        <f>IFERROR(IF(COUNTIF('Holiday Dates'!$A:$A,DATE($M$1,N$1,1+7*$D354)-WEEKDAY(DATE($M$1,N$1,8-$M354)))&gt;=1,IF($D354&gt;=3,DATE($M$1,N$1,1+7*($D354-1)-WEEKDAY(DATE($M$1,N$1,8-$M354))),DATE($M$1,N$1,1+7*($D354+1)-WEEKDAY(DATE($M$1,N$1,8-$M354)))),DATE($M$1,N$1,1+7*$D354)-WEEKDAY(DATE($M$1,N$1,8-$M354))),"")</f>
        <v>45145</v>
      </c>
      <c r="O354" s="26">
        <f>IFERROR(IF(COUNTIF('Holiday Dates'!$A:$A,DATE($M$1,O$1,1+7*$D354)-WEEKDAY(DATE($M$1,O$1,8-$M354)))&gt;=1,IF($D354&gt;=3,DATE($M$1,O$1,1+7*($D354-1)-WEEKDAY(DATE($M$1,O$1,8-$M354))),DATE($M$1,O$1,1+7*($D354+1)-WEEKDAY(DATE($M$1,O$1,8-$M354)))),DATE($M$1,O$1,1+7*$D354)-WEEKDAY(DATE($M$1,O$1,8-$M354))),"")</f>
        <v>45180</v>
      </c>
      <c r="P354" s="26">
        <f>IFERROR(IF(COUNTIF('Holiday Dates'!$A:$A,DATE($M$1,P$1,1+7*$D354)-WEEKDAY(DATE($M$1,P$1,8-$M354)))&gt;=1,IF($D354&gt;=3,DATE($M$1,P$1,1+7*($D354-1)-WEEKDAY(DATE($M$1,P$1,8-$M354))),DATE($M$1,P$1,1+7*($D354+1)-WEEKDAY(DATE($M$1,P$1,8-$M354)))),DATE($M$1,P$1,1+7*$D354)-WEEKDAY(DATE($M$1,P$1,8-$M354))),"")</f>
        <v>45201</v>
      </c>
      <c r="Q354" s="26">
        <f>IFERROR(IF(COUNTIF('Holiday Dates'!$A:$A,DATE($M$1,Q$1,1+7*$D354)-WEEKDAY(DATE($M$1,Q$1,8-$M354)))&gt;=1,IF($D354&gt;=3,DATE($M$1,Q$1,1+7*($D354-1)-WEEKDAY(DATE($M$1,Q$1,8-$M354))),DATE($M$1,Q$1,1+7*($D354+1)-WEEKDAY(DATE($M$1,Q$1,8-$M354)))),DATE($M$1,Q$1,1+7*$D354)-WEEKDAY(DATE($M$1,Q$1,8-$M354))),"")</f>
        <v>45236</v>
      </c>
      <c r="R354" s="26">
        <f>IFERROR(IF(COUNTIF('Holiday Dates'!$A:$A,DATE($M$1,R$1,1+7*$D354)-WEEKDAY(DATE($M$1,R$1,8-$M354)))&gt;=1,IF($D354&gt;=3,DATE($M$1,R$1,1+7*($D354-1)-WEEKDAY(DATE($M$1,R$1,8-$M354))),DATE($M$1,R$1,1+7*($D354+1)-WEEKDAY(DATE($M$1,R$1,8-$M354)))),DATE($M$1,R$1,1+7*$D354)-WEEKDAY(DATE($M$1,R$1,8-$M354))),"")</f>
        <v>45264</v>
      </c>
      <c r="S354" s="28"/>
      <c r="T354" s="30">
        <f>IFERROR(IF(COUNTIF('Holiday Dates'!$A:$A,DATE($S$1,T$1,1+7*$D354)-WEEKDAY(DATE($S$1,T$1,8-$M354)))&gt;=1,IF($D354&gt;=3,DATE($S$1,T$1,1+7*($D354-1)-WEEKDAY(DATE($S$1,T$1,8-$M354))),DATE($S$1,T$1,1+7*($D354+1)-WEEKDAY(DATE($S$1,T$1,8-$M354)))),DATE($S$1,T$1,1+7*$D354)-WEEKDAY(DATE($S$1,T$1,8-$M354))),"")</f>
        <v>45299</v>
      </c>
      <c r="U354" s="30">
        <f>IFERROR(IF(COUNTIF('Holiday Dates'!$A:$A,DATE($S$1,U$1,1+7*$D354)-WEEKDAY(DATE($S$1,U$1,8-$M354)))&gt;=1,IF($D354&gt;=3,DATE($S$1,U$1,1+7*($D354-1)-WEEKDAY(DATE($S$1,U$1,8-$M354))),DATE($S$1,U$1,1+7*($D354+1)-WEEKDAY(DATE($S$1,U$1,8-$M354)))),DATE($S$1,U$1,1+7*$D354)-WEEKDAY(DATE($S$1,U$1,8-$M354))),"")</f>
        <v>45327</v>
      </c>
      <c r="V354" s="30">
        <f>IFERROR(IF(COUNTIF('Holiday Dates'!$A:$A,DATE($S$1,V$1,1+7*$D354)-WEEKDAY(DATE($S$1,V$1,8-$M354)))&gt;=1,IF($D354&gt;=3,DATE($S$1,V$1,1+7*($D354-1)-WEEKDAY(DATE($S$1,V$1,8-$M354))),DATE($S$1,V$1,1+7*($D354+1)-WEEKDAY(DATE($S$1,V$1,8-$M354)))),DATE($S$1,V$1,1+7*$D354)-WEEKDAY(DATE($S$1,V$1,8-$M354))),"")</f>
        <v>45355</v>
      </c>
      <c r="W354" s="30">
        <f>IFERROR(IF(COUNTIF('Holiday Dates'!$A:$A,DATE($S$1,W$1,1+7*$D354)-WEEKDAY(DATE($S$1,W$1,8-$M354)))&gt;=1,IF($D354&gt;=3,DATE($S$1,W$1,1+7*($D354-1)-WEEKDAY(DATE($S$1,W$1,8-$M354))),DATE($S$1,W$1,1+7*($D354+1)-WEEKDAY(DATE($S$1,W$1,8-$M354)))),DATE($S$1,W$1,1+7*$D354)-WEEKDAY(DATE($S$1,W$1,8-$M354))),"")</f>
        <v>45383</v>
      </c>
      <c r="X354" s="30">
        <f>IFERROR(IF(COUNTIF('Holiday Dates'!$A:$A,DATE($S$1,X$1,1+7*$D354)-WEEKDAY(DATE($S$1,X$1,8-$M354)))&gt;=1,IF($D354&gt;=3,DATE($S$1,X$1,1+7*($D354-1)-WEEKDAY(DATE($S$1,X$1,8-$M354))),DATE($S$1,X$1,1+7*($D354+1)-WEEKDAY(DATE($S$1,X$1,8-$M354)))),DATE($S$1,X$1,1+7*$D354)-WEEKDAY(DATE($S$1,X$1,8-$M354))),"")</f>
        <v>45418</v>
      </c>
      <c r="Y354" s="30">
        <f>IFERROR(IF(COUNTIF('Holiday Dates'!$A:$A,DATE($S$1,Y$1,1+7*$D354)-WEEKDAY(DATE($S$1,Y$1,8-$M354)))&gt;=1,IF($D354&gt;=3,DATE($S$1,Y$1,1+7*($D354-1)-WEEKDAY(DATE($S$1,Y$1,8-$M354))),DATE($S$1,Y$1,1+7*($D354+1)-WEEKDAY(DATE($S$1,Y$1,8-$M354)))),DATE($S$1,Y$1,1+7*$D354)-WEEKDAY(DATE($S$1,Y$1,8-$M354))),"")</f>
        <v>45446</v>
      </c>
      <c r="Z354" s="30">
        <f>IFERROR(IF(COUNTIF('Holiday Dates'!$A:$A,DATE($S$1,Z$1,1+7*$D354)-WEEKDAY(DATE($S$1,Z$1,8-$M354)))&gt;=1,IF($D354&gt;=3,DATE($S$1,Z$1,1+7*($D354-1)-WEEKDAY(DATE($S$1,Z$1,8-$M354))),DATE($S$1,Z$1,1+7*($D354+1)-WEEKDAY(DATE($S$1,Z$1,8-$M354)))),DATE($S$1,Z$1,1+7*$D354)-WEEKDAY(DATE($S$1,Z$1,8-$M354))),"")</f>
        <v>45474</v>
      </c>
    </row>
    <row r="355" spans="1:26" ht="15" customHeight="1" x14ac:dyDescent="0.25">
      <c r="A355" s="3">
        <v>770352</v>
      </c>
      <c r="B355" s="1" t="str">
        <f>VLOOKUP($A355,[1]Sheet_One!$B:$W,2,FALSE)</f>
        <v>DERYNOSKI ELEM SCH USDA</v>
      </c>
      <c r="C355" s="1" t="str">
        <f>VLOOKUP($A355,[1]Sheet_One!$B:$W,7,FALSE)</f>
        <v>SOUTHINGTON</v>
      </c>
      <c r="D355" s="10">
        <f>IFERROR(VLOOKUP(A355,[2]Sheet1!$A:$AA,27,FALSE),"")</f>
        <v>4</v>
      </c>
      <c r="F355" s="3" t="str">
        <f>VLOOKUP($A355,[1]Sheet_One!$B:$W,6,FALSE)</f>
        <v>240 MAIN ST</v>
      </c>
      <c r="G355" s="3" t="str">
        <f>VLOOKUP($A355,[1]Sheet_One!$B:$W,7,FALSE)</f>
        <v>SOUTHINGTON</v>
      </c>
      <c r="H355" s="3" t="str">
        <f>VLOOKUP($A355,[1]Sheet_One!$B:$W,8,FALSE)</f>
        <v>CT</v>
      </c>
      <c r="I355" s="3" t="str">
        <f>VLOOKUP($A355,[1]Sheet_One!$B:$W,9,FALSE)</f>
        <v>06489</v>
      </c>
      <c r="K355" s="4" t="str">
        <f>IFERROR(VLOOKUP(A355,'Location Substitution table'!B:D,3,FALSE),"")</f>
        <v/>
      </c>
      <c r="L355" s="9" t="str">
        <f>IFERROR(VLOOKUP($A355,[1]Sheet_One!$B:$W,5,FALSE),"")</f>
        <v>F</v>
      </c>
      <c r="M355" s="9">
        <f>IFERROR(MATCH(L355,{"U","M","T","W","R","F","S"},0),"")</f>
        <v>6</v>
      </c>
      <c r="N355" s="26">
        <f>IFERROR(IF(COUNTIF('Holiday Dates'!$A:$A,DATE($M$1,N$1,1+7*$D355)-WEEKDAY(DATE($M$1,N$1,8-$M355)))&gt;=1,IF($D355&gt;=3,DATE($M$1,N$1,1+7*($D355-1)-WEEKDAY(DATE($M$1,N$1,8-$M355))),DATE($M$1,N$1,1+7*($D355+1)-WEEKDAY(DATE($M$1,N$1,8-$M355)))),DATE($M$1,N$1,1+7*$D355)-WEEKDAY(DATE($M$1,N$1,8-$M355))),"")</f>
        <v>45163</v>
      </c>
      <c r="O355" s="26">
        <f>IFERROR(IF(COUNTIF('Holiday Dates'!$A:$A,DATE($M$1,O$1,1+7*$D355)-WEEKDAY(DATE($M$1,O$1,8-$M355)))&gt;=1,IF($D355&gt;=3,DATE($M$1,O$1,1+7*($D355-1)-WEEKDAY(DATE($M$1,O$1,8-$M355))),DATE($M$1,O$1,1+7*($D355+1)-WEEKDAY(DATE($M$1,O$1,8-$M355)))),DATE($M$1,O$1,1+7*$D355)-WEEKDAY(DATE($M$1,O$1,8-$M355))),"")</f>
        <v>45191</v>
      </c>
      <c r="P355" s="26">
        <f>IFERROR(IF(COUNTIF('Holiday Dates'!$A:$A,DATE($M$1,P$1,1+7*$D355)-WEEKDAY(DATE($M$1,P$1,8-$M355)))&gt;=1,IF($D355&gt;=3,DATE($M$1,P$1,1+7*($D355-1)-WEEKDAY(DATE($M$1,P$1,8-$M355))),DATE($M$1,P$1,1+7*($D355+1)-WEEKDAY(DATE($M$1,P$1,8-$M355)))),DATE($M$1,P$1,1+7*$D355)-WEEKDAY(DATE($M$1,P$1,8-$M355))),"")</f>
        <v>45226</v>
      </c>
      <c r="Q355" s="26">
        <f>IFERROR(IF(COUNTIF('Holiday Dates'!$A:$A,DATE($M$1,Q$1,1+7*$D355)-WEEKDAY(DATE($M$1,Q$1,8-$M355)))&gt;=1,IF($D355&gt;=3,DATE($M$1,Q$1,1+7*($D355-1)-WEEKDAY(DATE($M$1,Q$1,8-$M355))),DATE($M$1,Q$1,1+7*($D355+1)-WEEKDAY(DATE($M$1,Q$1,8-$M355)))),DATE($M$1,Q$1,1+7*$D355)-WEEKDAY(DATE($M$1,Q$1,8-$M355))),"")</f>
        <v>45247</v>
      </c>
      <c r="R355" s="26">
        <f>IFERROR(IF(COUNTIF('Holiday Dates'!$A:$A,DATE($M$1,R$1,1+7*$D355)-WEEKDAY(DATE($M$1,R$1,8-$M355)))&gt;=1,IF($D355&gt;=3,DATE($M$1,R$1,1+7*($D355-1)-WEEKDAY(DATE($M$1,R$1,8-$M355))),DATE($M$1,R$1,1+7*($D355+1)-WEEKDAY(DATE($M$1,R$1,8-$M355)))),DATE($M$1,R$1,1+7*$D355)-WEEKDAY(DATE($M$1,R$1,8-$M355))),"")</f>
        <v>45275</v>
      </c>
      <c r="S355" s="28"/>
      <c r="T355" s="30">
        <f>IFERROR(IF(COUNTIF('Holiday Dates'!$A:$A,DATE($S$1,T$1,1+7*$D355)-WEEKDAY(DATE($S$1,T$1,8-$M355)))&gt;=1,IF($D355&gt;=3,DATE($S$1,T$1,1+7*($D355-1)-WEEKDAY(DATE($S$1,T$1,8-$M355))),DATE($S$1,T$1,1+7*($D355+1)-WEEKDAY(DATE($S$1,T$1,8-$M355)))),DATE($S$1,T$1,1+7*$D355)-WEEKDAY(DATE($S$1,T$1,8-$M355))),"")</f>
        <v>45317</v>
      </c>
      <c r="U355" s="30">
        <f>IFERROR(IF(COUNTIF('Holiday Dates'!$A:$A,DATE($S$1,U$1,1+7*$D355)-WEEKDAY(DATE($S$1,U$1,8-$M355)))&gt;=1,IF($D355&gt;=3,DATE($S$1,U$1,1+7*($D355-1)-WEEKDAY(DATE($S$1,U$1,8-$M355))),DATE($S$1,U$1,1+7*($D355+1)-WEEKDAY(DATE($S$1,U$1,8-$M355)))),DATE($S$1,U$1,1+7*$D355)-WEEKDAY(DATE($S$1,U$1,8-$M355))),"")</f>
        <v>45345</v>
      </c>
      <c r="V355" s="30">
        <f>IFERROR(IF(COUNTIF('Holiday Dates'!$A:$A,DATE($S$1,V$1,1+7*$D355)-WEEKDAY(DATE($S$1,V$1,8-$M355)))&gt;=1,IF($D355&gt;=3,DATE($S$1,V$1,1+7*($D355-1)-WEEKDAY(DATE($S$1,V$1,8-$M355))),DATE($S$1,V$1,1+7*($D355+1)-WEEKDAY(DATE($S$1,V$1,8-$M355)))),DATE($S$1,V$1,1+7*$D355)-WEEKDAY(DATE($S$1,V$1,8-$M355))),"")</f>
        <v>45373</v>
      </c>
      <c r="W355" s="30">
        <f>IFERROR(IF(COUNTIF('Holiday Dates'!$A:$A,DATE($S$1,W$1,1+7*$D355)-WEEKDAY(DATE($S$1,W$1,8-$M355)))&gt;=1,IF($D355&gt;=3,DATE($S$1,W$1,1+7*($D355-1)-WEEKDAY(DATE($S$1,W$1,8-$M355))),DATE($S$1,W$1,1+7*($D355+1)-WEEKDAY(DATE($S$1,W$1,8-$M355)))),DATE($S$1,W$1,1+7*$D355)-WEEKDAY(DATE($S$1,W$1,8-$M355))),"")</f>
        <v>45408</v>
      </c>
      <c r="X355" s="30">
        <f>IFERROR(IF(COUNTIF('Holiday Dates'!$A:$A,DATE($S$1,X$1,1+7*$D355)-WEEKDAY(DATE($S$1,X$1,8-$M355)))&gt;=1,IF($D355&gt;=3,DATE($S$1,X$1,1+7*($D355-1)-WEEKDAY(DATE($S$1,X$1,8-$M355))),DATE($S$1,X$1,1+7*($D355+1)-WEEKDAY(DATE($S$1,X$1,8-$M355)))),DATE($S$1,X$1,1+7*$D355)-WEEKDAY(DATE($S$1,X$1,8-$M355))),"")</f>
        <v>45436</v>
      </c>
      <c r="Y355" s="30">
        <f>IFERROR(IF(COUNTIF('Holiday Dates'!$A:$A,DATE($S$1,Y$1,1+7*$D355)-WEEKDAY(DATE($S$1,Y$1,8-$M355)))&gt;=1,IF($D355&gt;=3,DATE($S$1,Y$1,1+7*($D355-1)-WEEKDAY(DATE($S$1,Y$1,8-$M355))),DATE($S$1,Y$1,1+7*($D355+1)-WEEKDAY(DATE($S$1,Y$1,8-$M355)))),DATE($S$1,Y$1,1+7*$D355)-WEEKDAY(DATE($S$1,Y$1,8-$M355))),"")</f>
        <v>45471</v>
      </c>
      <c r="Z355" s="30">
        <f>IFERROR(IF(COUNTIF('Holiday Dates'!$A:$A,DATE($S$1,Z$1,1+7*$D355)-WEEKDAY(DATE($S$1,Z$1,8-$M355)))&gt;=1,IF($D355&gt;=3,DATE($S$1,Z$1,1+7*($D355-1)-WEEKDAY(DATE($S$1,Z$1,8-$M355))),DATE($S$1,Z$1,1+7*($D355+1)-WEEKDAY(DATE($S$1,Z$1,8-$M355)))),DATE($S$1,Z$1,1+7*$D355)-WEEKDAY(DATE($S$1,Z$1,8-$M355))),"")</f>
        <v>45499</v>
      </c>
    </row>
    <row r="356" spans="1:26" ht="15" customHeight="1" x14ac:dyDescent="0.25">
      <c r="A356" s="3">
        <v>770353</v>
      </c>
      <c r="B356" s="3" t="str">
        <f>VLOOKUP($A356,[1]Sheet_One!$B:$W,2,FALSE)</f>
        <v>FLANDERS ELEM SCHUSDA</v>
      </c>
      <c r="C356" s="1" t="str">
        <f>VLOOKUP($A356,[1]Sheet_One!$B:$W,7,FALSE)</f>
        <v>SOUTHINGTON</v>
      </c>
      <c r="D356" s="10">
        <f>IFERROR(VLOOKUP(A356,[2]Sheet1!$A:$AA,27,FALSE),"")</f>
        <v>3</v>
      </c>
      <c r="F356" s="3" t="str">
        <f>VLOOKUP($A356,[1]Sheet_One!$B:$W,6,FALSE)</f>
        <v>100 VICTORIA DRIVE</v>
      </c>
      <c r="G356" s="3" t="str">
        <f>VLOOKUP($A356,[1]Sheet_One!$B:$W,7,FALSE)</f>
        <v>SOUTHINGTON</v>
      </c>
      <c r="H356" s="3" t="str">
        <f>VLOOKUP($A356,[1]Sheet_One!$B:$W,8,FALSE)</f>
        <v>CT</v>
      </c>
      <c r="I356" s="3" t="str">
        <f>VLOOKUP($A356,[1]Sheet_One!$B:$W,9,FALSE)</f>
        <v>06489</v>
      </c>
      <c r="K356" s="4" t="str">
        <f>IFERROR(VLOOKUP(A356,'Location Substitution table'!B:D,3,FALSE),"")</f>
        <v/>
      </c>
      <c r="L356" s="9" t="str">
        <f>IFERROR(VLOOKUP($A356,[1]Sheet_One!$B:$W,5,FALSE),"")</f>
        <v>F</v>
      </c>
      <c r="M356" s="9">
        <f>IFERROR(MATCH(L356,{"U","M","T","W","R","F","S"},0),"")</f>
        <v>6</v>
      </c>
      <c r="N356" s="26">
        <f>IFERROR(IF(COUNTIF('Holiday Dates'!$A:$A,DATE($M$1,N$1,1+7*$D356)-WEEKDAY(DATE($M$1,N$1,8-$M356)))&gt;=1,IF($D356&gt;=3,DATE($M$1,N$1,1+7*($D356-1)-WEEKDAY(DATE($M$1,N$1,8-$M356))),DATE($M$1,N$1,1+7*($D356+1)-WEEKDAY(DATE($M$1,N$1,8-$M356)))),DATE($M$1,N$1,1+7*$D356)-WEEKDAY(DATE($M$1,N$1,8-$M356))),"")</f>
        <v>45156</v>
      </c>
      <c r="O356" s="26">
        <f>IFERROR(IF(COUNTIF('Holiday Dates'!$A:$A,DATE($M$1,O$1,1+7*$D356)-WEEKDAY(DATE($M$1,O$1,8-$M356)))&gt;=1,IF($D356&gt;=3,DATE($M$1,O$1,1+7*($D356-1)-WEEKDAY(DATE($M$1,O$1,8-$M356))),DATE($M$1,O$1,1+7*($D356+1)-WEEKDAY(DATE($M$1,O$1,8-$M356)))),DATE($M$1,O$1,1+7*$D356)-WEEKDAY(DATE($M$1,O$1,8-$M356))),"")</f>
        <v>45177</v>
      </c>
      <c r="P356" s="26">
        <f>IFERROR(IF(COUNTIF('Holiday Dates'!$A:$A,DATE($M$1,P$1,1+7*$D356)-WEEKDAY(DATE($M$1,P$1,8-$M356)))&gt;=1,IF($D356&gt;=3,DATE($M$1,P$1,1+7*($D356-1)-WEEKDAY(DATE($M$1,P$1,8-$M356))),DATE($M$1,P$1,1+7*($D356+1)-WEEKDAY(DATE($M$1,P$1,8-$M356)))),DATE($M$1,P$1,1+7*$D356)-WEEKDAY(DATE($M$1,P$1,8-$M356))),"")</f>
        <v>45219</v>
      </c>
      <c r="Q356" s="26">
        <f>IFERROR(IF(COUNTIF('Holiday Dates'!$A:$A,DATE($M$1,Q$1,1+7*$D356)-WEEKDAY(DATE($M$1,Q$1,8-$M356)))&gt;=1,IF($D356&gt;=3,DATE($M$1,Q$1,1+7*($D356-1)-WEEKDAY(DATE($M$1,Q$1,8-$M356))),DATE($M$1,Q$1,1+7*($D356+1)-WEEKDAY(DATE($M$1,Q$1,8-$M356)))),DATE($M$1,Q$1,1+7*$D356)-WEEKDAY(DATE($M$1,Q$1,8-$M356))),"")</f>
        <v>45247</v>
      </c>
      <c r="R356" s="26">
        <f>IFERROR(IF(COUNTIF('Holiday Dates'!$A:$A,DATE($M$1,R$1,1+7*$D356)-WEEKDAY(DATE($M$1,R$1,8-$M356)))&gt;=1,IF($D356&gt;=3,DATE($M$1,R$1,1+7*($D356-1)-WEEKDAY(DATE($M$1,R$1,8-$M356))),DATE($M$1,R$1,1+7*($D356+1)-WEEKDAY(DATE($M$1,R$1,8-$M356)))),DATE($M$1,R$1,1+7*$D356)-WEEKDAY(DATE($M$1,R$1,8-$M356))),"")</f>
        <v>45275</v>
      </c>
      <c r="S356" s="28"/>
      <c r="T356" s="30">
        <f>IFERROR(IF(COUNTIF('Holiday Dates'!$A:$A,DATE($S$1,T$1,1+7*$D356)-WEEKDAY(DATE($S$1,T$1,8-$M356)))&gt;=1,IF($D356&gt;=3,DATE($S$1,T$1,1+7*($D356-1)-WEEKDAY(DATE($S$1,T$1,8-$M356))),DATE($S$1,T$1,1+7*($D356+1)-WEEKDAY(DATE($S$1,T$1,8-$M356)))),DATE($S$1,T$1,1+7*$D356)-WEEKDAY(DATE($S$1,T$1,8-$M356))),"")</f>
        <v>45310</v>
      </c>
      <c r="U356" s="30">
        <f>IFERROR(IF(COUNTIF('Holiday Dates'!$A:$A,DATE($S$1,U$1,1+7*$D356)-WEEKDAY(DATE($S$1,U$1,8-$M356)))&gt;=1,IF($D356&gt;=3,DATE($S$1,U$1,1+7*($D356-1)-WEEKDAY(DATE($S$1,U$1,8-$M356))),DATE($S$1,U$1,1+7*($D356+1)-WEEKDAY(DATE($S$1,U$1,8-$M356)))),DATE($S$1,U$1,1+7*$D356)-WEEKDAY(DATE($S$1,U$1,8-$M356))),"")</f>
        <v>45338</v>
      </c>
      <c r="V356" s="30">
        <f>IFERROR(IF(COUNTIF('Holiday Dates'!$A:$A,DATE($S$1,V$1,1+7*$D356)-WEEKDAY(DATE($S$1,V$1,8-$M356)))&gt;=1,IF($D356&gt;=3,DATE($S$1,V$1,1+7*($D356-1)-WEEKDAY(DATE($S$1,V$1,8-$M356))),DATE($S$1,V$1,1+7*($D356+1)-WEEKDAY(DATE($S$1,V$1,8-$M356)))),DATE($S$1,V$1,1+7*$D356)-WEEKDAY(DATE($S$1,V$1,8-$M356))),"")</f>
        <v>45366</v>
      </c>
      <c r="W356" s="30">
        <f>IFERROR(IF(COUNTIF('Holiday Dates'!$A:$A,DATE($S$1,W$1,1+7*$D356)-WEEKDAY(DATE($S$1,W$1,8-$M356)))&gt;=1,IF($D356&gt;=3,DATE($S$1,W$1,1+7*($D356-1)-WEEKDAY(DATE($S$1,W$1,8-$M356))),DATE($S$1,W$1,1+7*($D356+1)-WEEKDAY(DATE($S$1,W$1,8-$M356)))),DATE($S$1,W$1,1+7*$D356)-WEEKDAY(DATE($S$1,W$1,8-$M356))),"")</f>
        <v>45401</v>
      </c>
      <c r="X356" s="30">
        <f>IFERROR(IF(COUNTIF('Holiday Dates'!$A:$A,DATE($S$1,X$1,1+7*$D356)-WEEKDAY(DATE($S$1,X$1,8-$M356)))&gt;=1,IF($D356&gt;=3,DATE($S$1,X$1,1+7*($D356-1)-WEEKDAY(DATE($S$1,X$1,8-$M356))),DATE($S$1,X$1,1+7*($D356+1)-WEEKDAY(DATE($S$1,X$1,8-$M356)))),DATE($S$1,X$1,1+7*$D356)-WEEKDAY(DATE($S$1,X$1,8-$M356))),"")</f>
        <v>45429</v>
      </c>
      <c r="Y356" s="30">
        <f>IFERROR(IF(COUNTIF('Holiday Dates'!$A:$A,DATE($S$1,Y$1,1+7*$D356)-WEEKDAY(DATE($S$1,Y$1,8-$M356)))&gt;=1,IF($D356&gt;=3,DATE($S$1,Y$1,1+7*($D356-1)-WEEKDAY(DATE($S$1,Y$1,8-$M356))),DATE($S$1,Y$1,1+7*($D356+1)-WEEKDAY(DATE($S$1,Y$1,8-$M356)))),DATE($S$1,Y$1,1+7*$D356)-WEEKDAY(DATE($S$1,Y$1,8-$M356))),"")</f>
        <v>45464</v>
      </c>
      <c r="Z356" s="30">
        <f>IFERROR(IF(COUNTIF('Holiday Dates'!$A:$A,DATE($S$1,Z$1,1+7*$D356)-WEEKDAY(DATE($S$1,Z$1,8-$M356)))&gt;=1,IF($D356&gt;=3,DATE($S$1,Z$1,1+7*($D356-1)-WEEKDAY(DATE($S$1,Z$1,8-$M356))),DATE($S$1,Z$1,1+7*($D356+1)-WEEKDAY(DATE($S$1,Z$1,8-$M356)))),DATE($S$1,Z$1,1+7*$D356)-WEEKDAY(DATE($S$1,Z$1,8-$M356))),"")</f>
        <v>45492</v>
      </c>
    </row>
    <row r="357" spans="1:26" ht="15" customHeight="1" x14ac:dyDescent="0.25">
      <c r="A357" s="3">
        <v>770354</v>
      </c>
      <c r="B357" s="3" t="str">
        <f>VLOOKUP($A357,[1]Sheet_One!$B:$W,2,FALSE)</f>
        <v>J. DEPAOLA MID SCH USDA</v>
      </c>
      <c r="C357" s="1" t="str">
        <f>VLOOKUP($A357,[1]Sheet_One!$B:$W,7,FALSE)</f>
        <v>SOUTHINGTON</v>
      </c>
      <c r="D357" s="10">
        <f>IFERROR(VLOOKUP(A357,[2]Sheet1!$A:$AA,27,FALSE),"")</f>
        <v>2</v>
      </c>
      <c r="F357" s="3" t="str">
        <f>VLOOKUP($A357,[1]Sheet_One!$B:$W,6,FALSE)</f>
        <v>385 PLEASANT STREET</v>
      </c>
      <c r="G357" s="3" t="str">
        <f>VLOOKUP($A357,[1]Sheet_One!$B:$W,7,FALSE)</f>
        <v>SOUTHINGTON</v>
      </c>
      <c r="H357" s="3" t="str">
        <f>VLOOKUP($A357,[1]Sheet_One!$B:$W,8,FALSE)</f>
        <v>CT</v>
      </c>
      <c r="I357" s="3" t="str">
        <f>VLOOKUP($A357,[1]Sheet_One!$B:$W,9,FALSE)</f>
        <v>06489</v>
      </c>
      <c r="K357" s="4" t="str">
        <f>IFERROR(VLOOKUP(A357,'Location Substitution table'!B:D,3,FALSE),"")</f>
        <v/>
      </c>
      <c r="L357" s="9" t="str">
        <f>IFERROR(VLOOKUP($A357,[1]Sheet_One!$B:$W,5,FALSE),"")</f>
        <v>F</v>
      </c>
      <c r="M357" s="9">
        <f>IFERROR(MATCH(L357,{"U","M","T","W","R","F","S"},0),"")</f>
        <v>6</v>
      </c>
      <c r="N357" s="26">
        <f>IFERROR(IF(COUNTIF('Holiday Dates'!$A:$A,DATE($M$1,N$1,1+7*$D357)-WEEKDAY(DATE($M$1,N$1,8-$M357)))&gt;=1,IF($D357&gt;=3,DATE($M$1,N$1,1+7*($D357-1)-WEEKDAY(DATE($M$1,N$1,8-$M357))),DATE($M$1,N$1,1+7*($D357+1)-WEEKDAY(DATE($M$1,N$1,8-$M357)))),DATE($M$1,N$1,1+7*$D357)-WEEKDAY(DATE($M$1,N$1,8-$M357))),"")</f>
        <v>45149</v>
      </c>
      <c r="O357" s="26">
        <f>IFERROR(IF(COUNTIF('Holiday Dates'!$A:$A,DATE($M$1,O$1,1+7*$D357)-WEEKDAY(DATE($M$1,O$1,8-$M357)))&gt;=1,IF($D357&gt;=3,DATE($M$1,O$1,1+7*($D357-1)-WEEKDAY(DATE($M$1,O$1,8-$M357))),DATE($M$1,O$1,1+7*($D357+1)-WEEKDAY(DATE($M$1,O$1,8-$M357)))),DATE($M$1,O$1,1+7*$D357)-WEEKDAY(DATE($M$1,O$1,8-$M357))),"")</f>
        <v>45177</v>
      </c>
      <c r="P357" s="26">
        <f>IFERROR(IF(COUNTIF('Holiday Dates'!$A:$A,DATE($M$1,P$1,1+7*$D357)-WEEKDAY(DATE($M$1,P$1,8-$M357)))&gt;=1,IF($D357&gt;=3,DATE($M$1,P$1,1+7*($D357-1)-WEEKDAY(DATE($M$1,P$1,8-$M357))),DATE($M$1,P$1,1+7*($D357+1)-WEEKDAY(DATE($M$1,P$1,8-$M357)))),DATE($M$1,P$1,1+7*$D357)-WEEKDAY(DATE($M$1,P$1,8-$M357))),"")</f>
        <v>45212</v>
      </c>
      <c r="Q357" s="26">
        <f>IFERROR(IF(COUNTIF('Holiday Dates'!$A:$A,DATE($M$1,Q$1,1+7*$D357)-WEEKDAY(DATE($M$1,Q$1,8-$M357)))&gt;=1,IF($D357&gt;=3,DATE($M$1,Q$1,1+7*($D357-1)-WEEKDAY(DATE($M$1,Q$1,8-$M357))),DATE($M$1,Q$1,1+7*($D357+1)-WEEKDAY(DATE($M$1,Q$1,8-$M357)))),DATE($M$1,Q$1,1+7*$D357)-WEEKDAY(DATE($M$1,Q$1,8-$M357))),"")</f>
        <v>45247</v>
      </c>
      <c r="R357" s="26">
        <f>IFERROR(IF(COUNTIF('Holiday Dates'!$A:$A,DATE($M$1,R$1,1+7*$D357)-WEEKDAY(DATE($M$1,R$1,8-$M357)))&gt;=1,IF($D357&gt;=3,DATE($M$1,R$1,1+7*($D357-1)-WEEKDAY(DATE($M$1,R$1,8-$M357))),DATE($M$1,R$1,1+7*($D357+1)-WEEKDAY(DATE($M$1,R$1,8-$M357)))),DATE($M$1,R$1,1+7*$D357)-WEEKDAY(DATE($M$1,R$1,8-$M357))),"")</f>
        <v>45268</v>
      </c>
      <c r="S357" s="28"/>
      <c r="T357" s="30">
        <f>IFERROR(IF(COUNTIF('Holiday Dates'!$A:$A,DATE($S$1,T$1,1+7*$D357)-WEEKDAY(DATE($S$1,T$1,8-$M357)))&gt;=1,IF($D357&gt;=3,DATE($S$1,T$1,1+7*($D357-1)-WEEKDAY(DATE($S$1,T$1,8-$M357))),DATE($S$1,T$1,1+7*($D357+1)-WEEKDAY(DATE($S$1,T$1,8-$M357)))),DATE($S$1,T$1,1+7*$D357)-WEEKDAY(DATE($S$1,T$1,8-$M357))),"")</f>
        <v>45303</v>
      </c>
      <c r="U357" s="30">
        <f>IFERROR(IF(COUNTIF('Holiday Dates'!$A:$A,DATE($S$1,U$1,1+7*$D357)-WEEKDAY(DATE($S$1,U$1,8-$M357)))&gt;=1,IF($D357&gt;=3,DATE($S$1,U$1,1+7*($D357-1)-WEEKDAY(DATE($S$1,U$1,8-$M357))),DATE($S$1,U$1,1+7*($D357+1)-WEEKDAY(DATE($S$1,U$1,8-$M357)))),DATE($S$1,U$1,1+7*$D357)-WEEKDAY(DATE($S$1,U$1,8-$M357))),"")</f>
        <v>45331</v>
      </c>
      <c r="V357" s="30">
        <f>IFERROR(IF(COUNTIF('Holiday Dates'!$A:$A,DATE($S$1,V$1,1+7*$D357)-WEEKDAY(DATE($S$1,V$1,8-$M357)))&gt;=1,IF($D357&gt;=3,DATE($S$1,V$1,1+7*($D357-1)-WEEKDAY(DATE($S$1,V$1,8-$M357))),DATE($S$1,V$1,1+7*($D357+1)-WEEKDAY(DATE($S$1,V$1,8-$M357)))),DATE($S$1,V$1,1+7*$D357)-WEEKDAY(DATE($S$1,V$1,8-$M357))),"")</f>
        <v>45359</v>
      </c>
      <c r="W357" s="30">
        <f>IFERROR(IF(COUNTIF('Holiday Dates'!$A:$A,DATE($S$1,W$1,1+7*$D357)-WEEKDAY(DATE($S$1,W$1,8-$M357)))&gt;=1,IF($D357&gt;=3,DATE($S$1,W$1,1+7*($D357-1)-WEEKDAY(DATE($S$1,W$1,8-$M357))),DATE($S$1,W$1,1+7*($D357+1)-WEEKDAY(DATE($S$1,W$1,8-$M357)))),DATE($S$1,W$1,1+7*$D357)-WEEKDAY(DATE($S$1,W$1,8-$M357))),"")</f>
        <v>45401</v>
      </c>
      <c r="X357" s="30">
        <f>IFERROR(IF(COUNTIF('Holiday Dates'!$A:$A,DATE($S$1,X$1,1+7*$D357)-WEEKDAY(DATE($S$1,X$1,8-$M357)))&gt;=1,IF($D357&gt;=3,DATE($S$1,X$1,1+7*($D357-1)-WEEKDAY(DATE($S$1,X$1,8-$M357))),DATE($S$1,X$1,1+7*($D357+1)-WEEKDAY(DATE($S$1,X$1,8-$M357)))),DATE($S$1,X$1,1+7*$D357)-WEEKDAY(DATE($S$1,X$1,8-$M357))),"")</f>
        <v>45422</v>
      </c>
      <c r="Y357" s="30">
        <f>IFERROR(IF(COUNTIF('Holiday Dates'!$A:$A,DATE($S$1,Y$1,1+7*$D357)-WEEKDAY(DATE($S$1,Y$1,8-$M357)))&gt;=1,IF($D357&gt;=3,DATE($S$1,Y$1,1+7*($D357-1)-WEEKDAY(DATE($S$1,Y$1,8-$M357))),DATE($S$1,Y$1,1+7*($D357+1)-WEEKDAY(DATE($S$1,Y$1,8-$M357)))),DATE($S$1,Y$1,1+7*$D357)-WEEKDAY(DATE($S$1,Y$1,8-$M357))),"")</f>
        <v>45457</v>
      </c>
      <c r="Z357" s="30">
        <f>IFERROR(IF(COUNTIF('Holiday Dates'!$A:$A,DATE($S$1,Z$1,1+7*$D357)-WEEKDAY(DATE($S$1,Z$1,8-$M357)))&gt;=1,IF($D357&gt;=3,DATE($S$1,Z$1,1+7*($D357-1)-WEEKDAY(DATE($S$1,Z$1,8-$M357))),DATE($S$1,Z$1,1+7*($D357+1)-WEEKDAY(DATE($S$1,Z$1,8-$M357)))),DATE($S$1,Z$1,1+7*$D357)-WEEKDAY(DATE($S$1,Z$1,8-$M357))),"")</f>
        <v>45485</v>
      </c>
    </row>
    <row r="358" spans="1:26" ht="15" customHeight="1" x14ac:dyDescent="0.25">
      <c r="A358" s="3">
        <v>770355</v>
      </c>
      <c r="B358" s="3" t="str">
        <f>VLOOKUP($A358,[1]Sheet_One!$B:$W,2,FALSE)</f>
        <v>J. KENNEDY MID SCH USDA</v>
      </c>
      <c r="C358" s="1" t="str">
        <f>VLOOKUP($A358,[1]Sheet_One!$B:$W,7,FALSE)</f>
        <v>SOUTHINGTON</v>
      </c>
      <c r="D358" s="10">
        <f>IFERROR(VLOOKUP(A358,[2]Sheet1!$A:$AA,27,FALSE),"")</f>
        <v>1</v>
      </c>
      <c r="F358" s="3" t="str">
        <f>VLOOKUP($A358,[1]Sheet_One!$B:$W,6,FALSE)</f>
        <v>1071 SOUTH MAIN STREET</v>
      </c>
      <c r="G358" s="3" t="str">
        <f>VLOOKUP($A358,[1]Sheet_One!$B:$W,7,FALSE)</f>
        <v>SOUTHINGTON</v>
      </c>
      <c r="H358" s="3" t="str">
        <f>VLOOKUP($A358,[1]Sheet_One!$B:$W,8,FALSE)</f>
        <v>CT</v>
      </c>
      <c r="I358" s="3" t="str">
        <f>VLOOKUP($A358,[1]Sheet_One!$B:$W,9,FALSE)</f>
        <v>06489</v>
      </c>
      <c r="K358" s="4" t="str">
        <f>IFERROR(VLOOKUP(A358,'Location Substitution table'!B:D,3,FALSE),"")</f>
        <v/>
      </c>
      <c r="L358" s="9" t="str">
        <f>IFERROR(VLOOKUP($A358,[1]Sheet_One!$B:$W,5,FALSE),"")</f>
        <v>F</v>
      </c>
      <c r="M358" s="9">
        <f>IFERROR(MATCH(L358,{"U","M","T","W","R","F","S"},0),"")</f>
        <v>6</v>
      </c>
      <c r="N358" s="26">
        <f>IFERROR(IF(COUNTIF('Holiday Dates'!$A:$A,DATE($M$1,N$1,1+7*$D358)-WEEKDAY(DATE($M$1,N$1,8-$M358)))&gt;=1,IF($D358&gt;=3,DATE($M$1,N$1,1+7*($D358-1)-WEEKDAY(DATE($M$1,N$1,8-$M358))),DATE($M$1,N$1,1+7*($D358+1)-WEEKDAY(DATE($M$1,N$1,8-$M358)))),DATE($M$1,N$1,1+7*$D358)-WEEKDAY(DATE($M$1,N$1,8-$M358))),"")</f>
        <v>45142</v>
      </c>
      <c r="O358" s="26">
        <f>IFERROR(IF(COUNTIF('Holiday Dates'!$A:$A,DATE($M$1,O$1,1+7*$D358)-WEEKDAY(DATE($M$1,O$1,8-$M358)))&gt;=1,IF($D358&gt;=3,DATE($M$1,O$1,1+7*($D358-1)-WEEKDAY(DATE($M$1,O$1,8-$M358))),DATE($M$1,O$1,1+7*($D358+1)-WEEKDAY(DATE($M$1,O$1,8-$M358)))),DATE($M$1,O$1,1+7*$D358)-WEEKDAY(DATE($M$1,O$1,8-$M358))),"")</f>
        <v>45170</v>
      </c>
      <c r="P358" s="26">
        <f>IFERROR(IF(COUNTIF('Holiday Dates'!$A:$A,DATE($M$1,P$1,1+7*$D358)-WEEKDAY(DATE($M$1,P$1,8-$M358)))&gt;=1,IF($D358&gt;=3,DATE($M$1,P$1,1+7*($D358-1)-WEEKDAY(DATE($M$1,P$1,8-$M358))),DATE($M$1,P$1,1+7*($D358+1)-WEEKDAY(DATE($M$1,P$1,8-$M358)))),DATE($M$1,P$1,1+7*$D358)-WEEKDAY(DATE($M$1,P$1,8-$M358))),"")</f>
        <v>45205</v>
      </c>
      <c r="Q358" s="26">
        <f>IFERROR(IF(COUNTIF('Holiday Dates'!$A:$A,DATE($M$1,Q$1,1+7*$D358)-WEEKDAY(DATE($M$1,Q$1,8-$M358)))&gt;=1,IF($D358&gt;=3,DATE($M$1,Q$1,1+7*($D358-1)-WEEKDAY(DATE($M$1,Q$1,8-$M358))),DATE($M$1,Q$1,1+7*($D358+1)-WEEKDAY(DATE($M$1,Q$1,8-$M358)))),DATE($M$1,Q$1,1+7*$D358)-WEEKDAY(DATE($M$1,Q$1,8-$M358))),"")</f>
        <v>45233</v>
      </c>
      <c r="R358" s="26">
        <f>IFERROR(IF(COUNTIF('Holiday Dates'!$A:$A,DATE($M$1,R$1,1+7*$D358)-WEEKDAY(DATE($M$1,R$1,8-$M358)))&gt;=1,IF($D358&gt;=3,DATE($M$1,R$1,1+7*($D358-1)-WEEKDAY(DATE($M$1,R$1,8-$M358))),DATE($M$1,R$1,1+7*($D358+1)-WEEKDAY(DATE($M$1,R$1,8-$M358)))),DATE($M$1,R$1,1+7*$D358)-WEEKDAY(DATE($M$1,R$1,8-$M358))),"")</f>
        <v>45261</v>
      </c>
      <c r="S358" s="28"/>
      <c r="T358" s="30">
        <f>IFERROR(IF(COUNTIF('Holiday Dates'!$A:$A,DATE($S$1,T$1,1+7*$D358)-WEEKDAY(DATE($S$1,T$1,8-$M358)))&gt;=1,IF($D358&gt;=3,DATE($S$1,T$1,1+7*($D358-1)-WEEKDAY(DATE($S$1,T$1,8-$M358))),DATE($S$1,T$1,1+7*($D358+1)-WEEKDAY(DATE($S$1,T$1,8-$M358)))),DATE($S$1,T$1,1+7*$D358)-WEEKDAY(DATE($S$1,T$1,8-$M358))),"")</f>
        <v>45296</v>
      </c>
      <c r="U358" s="30">
        <f>IFERROR(IF(COUNTIF('Holiday Dates'!$A:$A,DATE($S$1,U$1,1+7*$D358)-WEEKDAY(DATE($S$1,U$1,8-$M358)))&gt;=1,IF($D358&gt;=3,DATE($S$1,U$1,1+7*($D358-1)-WEEKDAY(DATE($S$1,U$1,8-$M358))),DATE($S$1,U$1,1+7*($D358+1)-WEEKDAY(DATE($S$1,U$1,8-$M358)))),DATE($S$1,U$1,1+7*$D358)-WEEKDAY(DATE($S$1,U$1,8-$M358))),"")</f>
        <v>45324</v>
      </c>
      <c r="V358" s="30">
        <f>IFERROR(IF(COUNTIF('Holiday Dates'!$A:$A,DATE($S$1,V$1,1+7*$D358)-WEEKDAY(DATE($S$1,V$1,8-$M358)))&gt;=1,IF($D358&gt;=3,DATE($S$1,V$1,1+7*($D358-1)-WEEKDAY(DATE($S$1,V$1,8-$M358))),DATE($S$1,V$1,1+7*($D358+1)-WEEKDAY(DATE($S$1,V$1,8-$M358)))),DATE($S$1,V$1,1+7*$D358)-WEEKDAY(DATE($S$1,V$1,8-$M358))),"")</f>
        <v>45352</v>
      </c>
      <c r="W358" s="30">
        <v>45037</v>
      </c>
      <c r="X358" s="30">
        <f>IFERROR(IF(COUNTIF('Holiday Dates'!$A:$A,DATE($S$1,X$1,1+7*$D358)-WEEKDAY(DATE($S$1,X$1,8-$M358)))&gt;=1,IF($D358&gt;=3,DATE($S$1,X$1,1+7*($D358-1)-WEEKDAY(DATE($S$1,X$1,8-$M358))),DATE($S$1,X$1,1+7*($D358+1)-WEEKDAY(DATE($S$1,X$1,8-$M358)))),DATE($S$1,X$1,1+7*$D358)-WEEKDAY(DATE($S$1,X$1,8-$M358))),"")</f>
        <v>45415</v>
      </c>
      <c r="Y358" s="30">
        <f>IFERROR(IF(COUNTIF('Holiday Dates'!$A:$A,DATE($S$1,Y$1,1+7*$D358)-WEEKDAY(DATE($S$1,Y$1,8-$M358)))&gt;=1,IF($D358&gt;=3,DATE($S$1,Y$1,1+7*($D358-1)-WEEKDAY(DATE($S$1,Y$1,8-$M358))),DATE($S$1,Y$1,1+7*($D358+1)-WEEKDAY(DATE($S$1,Y$1,8-$M358)))),DATE($S$1,Y$1,1+7*$D358)-WEEKDAY(DATE($S$1,Y$1,8-$M358))),"")</f>
        <v>45450</v>
      </c>
      <c r="Z358" s="30">
        <f>IFERROR(IF(COUNTIF('Holiday Dates'!$A:$A,DATE($S$1,Z$1,1+7*$D358)-WEEKDAY(DATE($S$1,Z$1,8-$M358)))&gt;=1,IF($D358&gt;=3,DATE($S$1,Z$1,1+7*($D358-1)-WEEKDAY(DATE($S$1,Z$1,8-$M358))),DATE($S$1,Z$1,1+7*($D358+1)-WEEKDAY(DATE($S$1,Z$1,8-$M358)))),DATE($S$1,Z$1,1+7*$D358)-WEEKDAY(DATE($S$1,Z$1,8-$M358))),"")</f>
        <v>45478</v>
      </c>
    </row>
    <row r="359" spans="1:26" ht="15" customHeight="1" x14ac:dyDescent="0.25">
      <c r="A359" s="3">
        <v>770356</v>
      </c>
      <c r="B359" s="1" t="str">
        <f>VLOOKUP($A359,[1]Sheet_One!$B:$W,2,FALSE)</f>
        <v>J. KELLEY ELEM SCH USDA</v>
      </c>
      <c r="C359" s="1" t="str">
        <f>VLOOKUP($A359,[1]Sheet_One!$B:$W,7,FALSE)</f>
        <v>SOUTHINGTON</v>
      </c>
      <c r="D359" s="10">
        <f>IFERROR(VLOOKUP(A359,[2]Sheet1!$A:$AA,27,FALSE),"")</f>
        <v>4</v>
      </c>
      <c r="F359" s="3" t="str">
        <f>VLOOKUP($A359,[1]Sheet_One!$B:$W,6,FALSE)</f>
        <v>501 RIDGEWOOD ROAD</v>
      </c>
      <c r="G359" s="3" t="str">
        <f>VLOOKUP($A359,[1]Sheet_One!$B:$W,7,FALSE)</f>
        <v>SOUTHINGTON</v>
      </c>
      <c r="H359" s="3" t="str">
        <f>VLOOKUP($A359,[1]Sheet_One!$B:$W,8,FALSE)</f>
        <v>CT</v>
      </c>
      <c r="I359" s="3" t="str">
        <f>VLOOKUP($A359,[1]Sheet_One!$B:$W,9,FALSE)</f>
        <v>06489</v>
      </c>
      <c r="K359" s="4" t="str">
        <f>IFERROR(VLOOKUP(A359,'Location Substitution table'!B:D,3,FALSE),"")</f>
        <v/>
      </c>
      <c r="L359" s="9" t="str">
        <f>IFERROR(VLOOKUP($A359,[1]Sheet_One!$B:$W,5,FALSE),"")</f>
        <v>F</v>
      </c>
      <c r="M359" s="9">
        <f>IFERROR(MATCH(L359,{"U","M","T","W","R","F","S"},0),"")</f>
        <v>6</v>
      </c>
      <c r="N359" s="26">
        <f>IFERROR(IF(COUNTIF('Holiday Dates'!$A:$A,DATE($M$1,N$1,1+7*$D359)-WEEKDAY(DATE($M$1,N$1,8-$M359)))&gt;=1,IF($D359&gt;=3,DATE($M$1,N$1,1+7*($D359-1)-WEEKDAY(DATE($M$1,N$1,8-$M359))),DATE($M$1,N$1,1+7*($D359+1)-WEEKDAY(DATE($M$1,N$1,8-$M359)))),DATE($M$1,N$1,1+7*$D359)-WEEKDAY(DATE($M$1,N$1,8-$M359))),"")</f>
        <v>45163</v>
      </c>
      <c r="O359" s="26">
        <f>IFERROR(IF(COUNTIF('Holiday Dates'!$A:$A,DATE($M$1,O$1,1+7*$D359)-WEEKDAY(DATE($M$1,O$1,8-$M359)))&gt;=1,IF($D359&gt;=3,DATE($M$1,O$1,1+7*($D359-1)-WEEKDAY(DATE($M$1,O$1,8-$M359))),DATE($M$1,O$1,1+7*($D359+1)-WEEKDAY(DATE($M$1,O$1,8-$M359)))),DATE($M$1,O$1,1+7*$D359)-WEEKDAY(DATE($M$1,O$1,8-$M359))),"")</f>
        <v>45191</v>
      </c>
      <c r="P359" s="26">
        <f>IFERROR(IF(COUNTIF('Holiday Dates'!$A:$A,DATE($M$1,P$1,1+7*$D359)-WEEKDAY(DATE($M$1,P$1,8-$M359)))&gt;=1,IF($D359&gt;=3,DATE($M$1,P$1,1+7*($D359-1)-WEEKDAY(DATE($M$1,P$1,8-$M359))),DATE($M$1,P$1,1+7*($D359+1)-WEEKDAY(DATE($M$1,P$1,8-$M359)))),DATE($M$1,P$1,1+7*$D359)-WEEKDAY(DATE($M$1,P$1,8-$M359))),"")</f>
        <v>45226</v>
      </c>
      <c r="Q359" s="26">
        <f>IFERROR(IF(COUNTIF('Holiday Dates'!$A:$A,DATE($M$1,Q$1,1+7*$D359)-WEEKDAY(DATE($M$1,Q$1,8-$M359)))&gt;=1,IF($D359&gt;=3,DATE($M$1,Q$1,1+7*($D359-1)-WEEKDAY(DATE($M$1,Q$1,8-$M359))),DATE($M$1,Q$1,1+7*($D359+1)-WEEKDAY(DATE($M$1,Q$1,8-$M359)))),DATE($M$1,Q$1,1+7*$D359)-WEEKDAY(DATE($M$1,Q$1,8-$M359))),"")</f>
        <v>45247</v>
      </c>
      <c r="R359" s="26">
        <f>IFERROR(IF(COUNTIF('Holiday Dates'!$A:$A,DATE($M$1,R$1,1+7*$D359)-WEEKDAY(DATE($M$1,R$1,8-$M359)))&gt;=1,IF($D359&gt;=3,DATE($M$1,R$1,1+7*($D359-1)-WEEKDAY(DATE($M$1,R$1,8-$M359))),DATE($M$1,R$1,1+7*($D359+1)-WEEKDAY(DATE($M$1,R$1,8-$M359)))),DATE($M$1,R$1,1+7*$D359)-WEEKDAY(DATE($M$1,R$1,8-$M359))),"")</f>
        <v>45275</v>
      </c>
      <c r="S359" s="28"/>
      <c r="T359" s="30">
        <f>IFERROR(IF(COUNTIF('Holiday Dates'!$A:$A,DATE($S$1,T$1,1+7*$D359)-WEEKDAY(DATE($S$1,T$1,8-$M359)))&gt;=1,IF($D359&gt;=3,DATE($S$1,T$1,1+7*($D359-1)-WEEKDAY(DATE($S$1,T$1,8-$M359))),DATE($S$1,T$1,1+7*($D359+1)-WEEKDAY(DATE($S$1,T$1,8-$M359)))),DATE($S$1,T$1,1+7*$D359)-WEEKDAY(DATE($S$1,T$1,8-$M359))),"")</f>
        <v>45317</v>
      </c>
      <c r="U359" s="30">
        <f>IFERROR(IF(COUNTIF('Holiday Dates'!$A:$A,DATE($S$1,U$1,1+7*$D359)-WEEKDAY(DATE($S$1,U$1,8-$M359)))&gt;=1,IF($D359&gt;=3,DATE($S$1,U$1,1+7*($D359-1)-WEEKDAY(DATE($S$1,U$1,8-$M359))),DATE($S$1,U$1,1+7*($D359+1)-WEEKDAY(DATE($S$1,U$1,8-$M359)))),DATE($S$1,U$1,1+7*$D359)-WEEKDAY(DATE($S$1,U$1,8-$M359))),"")</f>
        <v>45345</v>
      </c>
      <c r="V359" s="30">
        <f>IFERROR(IF(COUNTIF('Holiday Dates'!$A:$A,DATE($S$1,V$1,1+7*$D359)-WEEKDAY(DATE($S$1,V$1,8-$M359)))&gt;=1,IF($D359&gt;=3,DATE($S$1,V$1,1+7*($D359-1)-WEEKDAY(DATE($S$1,V$1,8-$M359))),DATE($S$1,V$1,1+7*($D359+1)-WEEKDAY(DATE($S$1,V$1,8-$M359)))),DATE($S$1,V$1,1+7*$D359)-WEEKDAY(DATE($S$1,V$1,8-$M359))),"")</f>
        <v>45373</v>
      </c>
      <c r="W359" s="30">
        <f>IFERROR(IF(COUNTIF('Holiday Dates'!$A:$A,DATE($S$1,W$1,1+7*$D359)-WEEKDAY(DATE($S$1,W$1,8-$M359)))&gt;=1,IF($D359&gt;=3,DATE($S$1,W$1,1+7*($D359-1)-WEEKDAY(DATE($S$1,W$1,8-$M359))),DATE($S$1,W$1,1+7*($D359+1)-WEEKDAY(DATE($S$1,W$1,8-$M359)))),DATE($S$1,W$1,1+7*$D359)-WEEKDAY(DATE($S$1,W$1,8-$M359))),"")</f>
        <v>45408</v>
      </c>
      <c r="X359" s="30">
        <f>IFERROR(IF(COUNTIF('Holiday Dates'!$A:$A,DATE($S$1,X$1,1+7*$D359)-WEEKDAY(DATE($S$1,X$1,8-$M359)))&gt;=1,IF($D359&gt;=3,DATE($S$1,X$1,1+7*($D359-1)-WEEKDAY(DATE($S$1,X$1,8-$M359))),DATE($S$1,X$1,1+7*($D359+1)-WEEKDAY(DATE($S$1,X$1,8-$M359)))),DATE($S$1,X$1,1+7*$D359)-WEEKDAY(DATE($S$1,X$1,8-$M359))),"")</f>
        <v>45436</v>
      </c>
      <c r="Y359" s="30">
        <f>IFERROR(IF(COUNTIF('Holiday Dates'!$A:$A,DATE($S$1,Y$1,1+7*$D359)-WEEKDAY(DATE($S$1,Y$1,8-$M359)))&gt;=1,IF($D359&gt;=3,DATE($S$1,Y$1,1+7*($D359-1)-WEEKDAY(DATE($S$1,Y$1,8-$M359))),DATE($S$1,Y$1,1+7*($D359+1)-WEEKDAY(DATE($S$1,Y$1,8-$M359)))),DATE($S$1,Y$1,1+7*$D359)-WEEKDAY(DATE($S$1,Y$1,8-$M359))),"")</f>
        <v>45471</v>
      </c>
      <c r="Z359" s="30">
        <f>IFERROR(IF(COUNTIF('Holiday Dates'!$A:$A,DATE($S$1,Z$1,1+7*$D359)-WEEKDAY(DATE($S$1,Z$1,8-$M359)))&gt;=1,IF($D359&gt;=3,DATE($S$1,Z$1,1+7*($D359-1)-WEEKDAY(DATE($S$1,Z$1,8-$M359))),DATE($S$1,Z$1,1+7*($D359+1)-WEEKDAY(DATE($S$1,Z$1,8-$M359)))),DATE($S$1,Z$1,1+7*$D359)-WEEKDAY(DATE($S$1,Z$1,8-$M359))),"")</f>
        <v>45499</v>
      </c>
    </row>
    <row r="360" spans="1:26" ht="15" customHeight="1" x14ac:dyDescent="0.25">
      <c r="A360" s="3">
        <v>770357</v>
      </c>
      <c r="B360" s="3" t="str">
        <f>VLOOKUP($A360,[1]Sheet_One!$B:$W,2,FALSE)</f>
        <v>SOUTH END EL SCH USDA</v>
      </c>
      <c r="C360" s="1" t="str">
        <f>VLOOKUP($A360,[1]Sheet_One!$B:$W,7,FALSE)</f>
        <v>SOUTHINGTON</v>
      </c>
      <c r="D360" s="10">
        <f>IFERROR(VLOOKUP(A360,[2]Sheet1!$A:$AA,27,FALSE),"")</f>
        <v>3</v>
      </c>
      <c r="F360" s="3" t="str">
        <f>VLOOKUP($A360,[1]Sheet_One!$B:$W,6,FALSE)</f>
        <v>MAXWELL NOBLE DRIVE</v>
      </c>
      <c r="G360" s="3" t="str">
        <f>VLOOKUP($A360,[1]Sheet_One!$B:$W,7,FALSE)</f>
        <v>SOUTHINGTON</v>
      </c>
      <c r="H360" s="3" t="str">
        <f>VLOOKUP($A360,[1]Sheet_One!$B:$W,8,FALSE)</f>
        <v>CT</v>
      </c>
      <c r="I360" s="3" t="str">
        <f>VLOOKUP($A360,[1]Sheet_One!$B:$W,9,FALSE)</f>
        <v>06489</v>
      </c>
      <c r="K360" s="4" t="str">
        <f>IFERROR(VLOOKUP(A360,'Location Substitution table'!B:D,3,FALSE),"")</f>
        <v/>
      </c>
      <c r="L360" s="9" t="str">
        <f>IFERROR(VLOOKUP($A360,[1]Sheet_One!$B:$W,5,FALSE),"")</f>
        <v>F</v>
      </c>
      <c r="M360" s="9">
        <f>IFERROR(MATCH(L360,{"U","M","T","W","R","F","S"},0),"")</f>
        <v>6</v>
      </c>
      <c r="N360" s="26">
        <f>IFERROR(IF(COUNTIF('Holiday Dates'!$A:$A,DATE($M$1,N$1,1+7*$D360)-WEEKDAY(DATE($M$1,N$1,8-$M360)))&gt;=1,IF($D360&gt;=3,DATE($M$1,N$1,1+7*($D360-1)-WEEKDAY(DATE($M$1,N$1,8-$M360))),DATE($M$1,N$1,1+7*($D360+1)-WEEKDAY(DATE($M$1,N$1,8-$M360)))),DATE($M$1,N$1,1+7*$D360)-WEEKDAY(DATE($M$1,N$1,8-$M360))),"")</f>
        <v>45156</v>
      </c>
      <c r="O360" s="26">
        <f>IFERROR(IF(COUNTIF('Holiday Dates'!$A:$A,DATE($M$1,O$1,1+7*$D360)-WEEKDAY(DATE($M$1,O$1,8-$M360)))&gt;=1,IF($D360&gt;=3,DATE($M$1,O$1,1+7*($D360-1)-WEEKDAY(DATE($M$1,O$1,8-$M360))),DATE($M$1,O$1,1+7*($D360+1)-WEEKDAY(DATE($M$1,O$1,8-$M360)))),DATE($M$1,O$1,1+7*$D360)-WEEKDAY(DATE($M$1,O$1,8-$M360))),"")</f>
        <v>45177</v>
      </c>
      <c r="P360" s="26">
        <f>IFERROR(IF(COUNTIF('Holiday Dates'!$A:$A,DATE($M$1,P$1,1+7*$D360)-WEEKDAY(DATE($M$1,P$1,8-$M360)))&gt;=1,IF($D360&gt;=3,DATE($M$1,P$1,1+7*($D360-1)-WEEKDAY(DATE($M$1,P$1,8-$M360))),DATE($M$1,P$1,1+7*($D360+1)-WEEKDAY(DATE($M$1,P$1,8-$M360)))),DATE($M$1,P$1,1+7*$D360)-WEEKDAY(DATE($M$1,P$1,8-$M360))),"")</f>
        <v>45219</v>
      </c>
      <c r="Q360" s="26">
        <f>IFERROR(IF(COUNTIF('Holiday Dates'!$A:$A,DATE($M$1,Q$1,1+7*$D360)-WEEKDAY(DATE($M$1,Q$1,8-$M360)))&gt;=1,IF($D360&gt;=3,DATE($M$1,Q$1,1+7*($D360-1)-WEEKDAY(DATE($M$1,Q$1,8-$M360))),DATE($M$1,Q$1,1+7*($D360+1)-WEEKDAY(DATE($M$1,Q$1,8-$M360)))),DATE($M$1,Q$1,1+7*$D360)-WEEKDAY(DATE($M$1,Q$1,8-$M360))),"")</f>
        <v>45247</v>
      </c>
      <c r="R360" s="26">
        <f>IFERROR(IF(COUNTIF('Holiday Dates'!$A:$A,DATE($M$1,R$1,1+7*$D360)-WEEKDAY(DATE($M$1,R$1,8-$M360)))&gt;=1,IF($D360&gt;=3,DATE($M$1,R$1,1+7*($D360-1)-WEEKDAY(DATE($M$1,R$1,8-$M360))),DATE($M$1,R$1,1+7*($D360+1)-WEEKDAY(DATE($M$1,R$1,8-$M360)))),DATE($M$1,R$1,1+7*$D360)-WEEKDAY(DATE($M$1,R$1,8-$M360))),"")</f>
        <v>45275</v>
      </c>
      <c r="S360" s="28"/>
      <c r="T360" s="30">
        <f>IFERROR(IF(COUNTIF('Holiday Dates'!$A:$A,DATE($S$1,T$1,1+7*$D360)-WEEKDAY(DATE($S$1,T$1,8-$M360)))&gt;=1,IF($D360&gt;=3,DATE($S$1,T$1,1+7*($D360-1)-WEEKDAY(DATE($S$1,T$1,8-$M360))),DATE($S$1,T$1,1+7*($D360+1)-WEEKDAY(DATE($S$1,T$1,8-$M360)))),DATE($S$1,T$1,1+7*$D360)-WEEKDAY(DATE($S$1,T$1,8-$M360))),"")</f>
        <v>45310</v>
      </c>
      <c r="U360" s="30">
        <f>IFERROR(IF(COUNTIF('Holiday Dates'!$A:$A,DATE($S$1,U$1,1+7*$D360)-WEEKDAY(DATE($S$1,U$1,8-$M360)))&gt;=1,IF($D360&gt;=3,DATE($S$1,U$1,1+7*($D360-1)-WEEKDAY(DATE($S$1,U$1,8-$M360))),DATE($S$1,U$1,1+7*($D360+1)-WEEKDAY(DATE($S$1,U$1,8-$M360)))),DATE($S$1,U$1,1+7*$D360)-WEEKDAY(DATE($S$1,U$1,8-$M360))),"")</f>
        <v>45338</v>
      </c>
      <c r="V360" s="30">
        <f>IFERROR(IF(COUNTIF('Holiday Dates'!$A:$A,DATE($S$1,V$1,1+7*$D360)-WEEKDAY(DATE($S$1,V$1,8-$M360)))&gt;=1,IF($D360&gt;=3,DATE($S$1,V$1,1+7*($D360-1)-WEEKDAY(DATE($S$1,V$1,8-$M360))),DATE($S$1,V$1,1+7*($D360+1)-WEEKDAY(DATE($S$1,V$1,8-$M360)))),DATE($S$1,V$1,1+7*$D360)-WEEKDAY(DATE($S$1,V$1,8-$M360))),"")</f>
        <v>45366</v>
      </c>
      <c r="W360" s="30">
        <f>IFERROR(IF(COUNTIF('Holiday Dates'!$A:$A,DATE($S$1,W$1,1+7*$D360)-WEEKDAY(DATE($S$1,W$1,8-$M360)))&gt;=1,IF($D360&gt;=3,DATE($S$1,W$1,1+7*($D360-1)-WEEKDAY(DATE($S$1,W$1,8-$M360))),DATE($S$1,W$1,1+7*($D360+1)-WEEKDAY(DATE($S$1,W$1,8-$M360)))),DATE($S$1,W$1,1+7*$D360)-WEEKDAY(DATE($S$1,W$1,8-$M360))),"")</f>
        <v>45401</v>
      </c>
      <c r="X360" s="30">
        <f>IFERROR(IF(COUNTIF('Holiday Dates'!$A:$A,DATE($S$1,X$1,1+7*$D360)-WEEKDAY(DATE($S$1,X$1,8-$M360)))&gt;=1,IF($D360&gt;=3,DATE($S$1,X$1,1+7*($D360-1)-WEEKDAY(DATE($S$1,X$1,8-$M360))),DATE($S$1,X$1,1+7*($D360+1)-WEEKDAY(DATE($S$1,X$1,8-$M360)))),DATE($S$1,X$1,1+7*$D360)-WEEKDAY(DATE($S$1,X$1,8-$M360))),"")</f>
        <v>45429</v>
      </c>
      <c r="Y360" s="30">
        <f>IFERROR(IF(COUNTIF('Holiday Dates'!$A:$A,DATE($S$1,Y$1,1+7*$D360)-WEEKDAY(DATE($S$1,Y$1,8-$M360)))&gt;=1,IF($D360&gt;=3,DATE($S$1,Y$1,1+7*($D360-1)-WEEKDAY(DATE($S$1,Y$1,8-$M360))),DATE($S$1,Y$1,1+7*($D360+1)-WEEKDAY(DATE($S$1,Y$1,8-$M360)))),DATE($S$1,Y$1,1+7*$D360)-WEEKDAY(DATE($S$1,Y$1,8-$M360))),"")</f>
        <v>45464</v>
      </c>
      <c r="Z360" s="30">
        <f>IFERROR(IF(COUNTIF('Holiday Dates'!$A:$A,DATE($S$1,Z$1,1+7*$D360)-WEEKDAY(DATE($S$1,Z$1,8-$M360)))&gt;=1,IF($D360&gt;=3,DATE($S$1,Z$1,1+7*($D360-1)-WEEKDAY(DATE($S$1,Z$1,8-$M360))),DATE($S$1,Z$1,1+7*($D360+1)-WEEKDAY(DATE($S$1,Z$1,8-$M360)))),DATE($S$1,Z$1,1+7*$D360)-WEEKDAY(DATE($S$1,Z$1,8-$M360))),"")</f>
        <v>45492</v>
      </c>
    </row>
    <row r="361" spans="1:26" ht="15" customHeight="1" x14ac:dyDescent="0.25">
      <c r="A361" s="3">
        <v>770358</v>
      </c>
      <c r="B361" s="1" t="s">
        <v>816</v>
      </c>
      <c r="C361" s="1" t="str">
        <f>VLOOKUP($A361,[1]Sheet_One!$B:$W,7,FALSE)</f>
        <v>SOUTHINGTON</v>
      </c>
      <c r="D361" s="10">
        <f>IFERROR(VLOOKUP(A361,[2]Sheet1!$A:$AA,27,FALSE),"")</f>
        <v>2</v>
      </c>
      <c r="E361" s="1"/>
      <c r="F361" s="3" t="str">
        <f>VLOOKUP($A361,[1]Sheet_One!$B:$W,6,FALSE)</f>
        <v>720 PLEASANT ST</v>
      </c>
      <c r="G361" s="3" t="str">
        <f>VLOOKUP($A361,[1]Sheet_One!$B:$W,7,FALSE)</f>
        <v>SOUTHINGTON</v>
      </c>
      <c r="H361" s="3" t="str">
        <f>VLOOKUP($A361,[1]Sheet_One!$B:$W,8,FALSE)</f>
        <v>CT</v>
      </c>
      <c r="I361" s="3" t="str">
        <f>VLOOKUP($A361,[1]Sheet_One!$B:$W,9,FALSE)</f>
        <v>06489</v>
      </c>
      <c r="J361" s="47">
        <f>IFERROR(VLOOKUP(A361,'[3]KPI Trend by Chain - 171 or 173'!$A:$E,5,FALSE),VLOOKUP(A361,'[4]KPI Trend by Chain - 171 '!$A:$E,5,FALSE))</f>
        <v>29.6666666666667</v>
      </c>
      <c r="K361" s="4" t="str">
        <f>IFERROR(VLOOKUP(A361,'Location Substitution table'!B:D,3,FALSE),"")</f>
        <v/>
      </c>
      <c r="L361" s="9" t="str">
        <f>IFERROR(VLOOKUP($A361,[1]Sheet_One!$B:$W,5,FALSE),"")</f>
        <v>F</v>
      </c>
      <c r="M361" s="9">
        <f>IFERROR(MATCH(L361,{"U","M","T","W","R","F","S"},0),"")</f>
        <v>6</v>
      </c>
      <c r="N361" s="26">
        <f>IFERROR(IF(COUNTIF('Holiday Dates'!$A:$A,DATE($M$1,N$1,1+7*$D361)-WEEKDAY(DATE($M$1,N$1,8-$M361)))&gt;=1,IF($D361&gt;=3,DATE($M$1,N$1,1+7*($D361-1)-WEEKDAY(DATE($M$1,N$1,8-$M361))),DATE($M$1,N$1,1+7*($D361+1)-WEEKDAY(DATE($M$1,N$1,8-$M361)))),DATE($M$1,N$1,1+7*$D361)-WEEKDAY(DATE($M$1,N$1,8-$M361))),"")</f>
        <v>45149</v>
      </c>
      <c r="O361" s="26">
        <f>IFERROR(IF(COUNTIF('Holiday Dates'!$A:$A,DATE($M$1,O$1,1+7*$D361)-WEEKDAY(DATE($M$1,O$1,8-$M361)))&gt;=1,IF($D361&gt;=3,DATE($M$1,O$1,1+7*($D361-1)-WEEKDAY(DATE($M$1,O$1,8-$M361))),DATE($M$1,O$1,1+7*($D361+1)-WEEKDAY(DATE($M$1,O$1,8-$M361)))),DATE($M$1,O$1,1+7*$D361)-WEEKDAY(DATE($M$1,O$1,8-$M361))),"")</f>
        <v>45177</v>
      </c>
      <c r="P361" s="26">
        <f>IFERROR(IF(COUNTIF('Holiday Dates'!$A:$A,DATE($M$1,P$1,1+7*$D361)-WEEKDAY(DATE($M$1,P$1,8-$M361)))&gt;=1,IF($D361&gt;=3,DATE($M$1,P$1,1+7*($D361-1)-WEEKDAY(DATE($M$1,P$1,8-$M361))),DATE($M$1,P$1,1+7*($D361+1)-WEEKDAY(DATE($M$1,P$1,8-$M361)))),DATE($M$1,P$1,1+7*$D361)-WEEKDAY(DATE($M$1,P$1,8-$M361))),"")</f>
        <v>45212</v>
      </c>
      <c r="Q361" s="26">
        <f>IFERROR(IF(COUNTIF('Holiday Dates'!$A:$A,DATE($M$1,Q$1,1+7*$D361)-WEEKDAY(DATE($M$1,Q$1,8-$M361)))&gt;=1,IF($D361&gt;=3,DATE($M$1,Q$1,1+7*($D361-1)-WEEKDAY(DATE($M$1,Q$1,8-$M361))),DATE($M$1,Q$1,1+7*($D361+1)-WEEKDAY(DATE($M$1,Q$1,8-$M361)))),DATE($M$1,Q$1,1+7*$D361)-WEEKDAY(DATE($M$1,Q$1,8-$M361))),"")</f>
        <v>45247</v>
      </c>
      <c r="R361" s="26">
        <f>IFERROR(IF(COUNTIF('Holiday Dates'!$A:$A,DATE($M$1,R$1,1+7*$D361)-WEEKDAY(DATE($M$1,R$1,8-$M361)))&gt;=1,IF($D361&gt;=3,DATE($M$1,R$1,1+7*($D361-1)-WEEKDAY(DATE($M$1,R$1,8-$M361))),DATE($M$1,R$1,1+7*($D361+1)-WEEKDAY(DATE($M$1,R$1,8-$M361)))),DATE($M$1,R$1,1+7*$D361)-WEEKDAY(DATE($M$1,R$1,8-$M361))),"")</f>
        <v>45268</v>
      </c>
      <c r="S361" s="28"/>
      <c r="T361" s="30">
        <f>IFERROR(IF(COUNTIF('Holiday Dates'!$A:$A,DATE($S$1,T$1,1+7*$D361)-WEEKDAY(DATE($S$1,T$1,8-$M361)))&gt;=1,IF($D361&gt;=3,DATE($S$1,T$1,1+7*($D361-1)-WEEKDAY(DATE($S$1,T$1,8-$M361))),DATE($S$1,T$1,1+7*($D361+1)-WEEKDAY(DATE($S$1,T$1,8-$M361)))),DATE($S$1,T$1,1+7*$D361)-WEEKDAY(DATE($S$1,T$1,8-$M361))),"")</f>
        <v>45303</v>
      </c>
      <c r="U361" s="30">
        <f>IFERROR(IF(COUNTIF('Holiday Dates'!$A:$A,DATE($S$1,U$1,1+7*$D361)-WEEKDAY(DATE($S$1,U$1,8-$M361)))&gt;=1,IF($D361&gt;=3,DATE($S$1,U$1,1+7*($D361-1)-WEEKDAY(DATE($S$1,U$1,8-$M361))),DATE($S$1,U$1,1+7*($D361+1)-WEEKDAY(DATE($S$1,U$1,8-$M361)))),DATE($S$1,U$1,1+7*$D361)-WEEKDAY(DATE($S$1,U$1,8-$M361))),"")</f>
        <v>45331</v>
      </c>
      <c r="V361" s="30">
        <f>IFERROR(IF(COUNTIF('Holiday Dates'!$A:$A,DATE($S$1,V$1,1+7*$D361)-WEEKDAY(DATE($S$1,V$1,8-$M361)))&gt;=1,IF($D361&gt;=3,DATE($S$1,V$1,1+7*($D361-1)-WEEKDAY(DATE($S$1,V$1,8-$M361))),DATE($S$1,V$1,1+7*($D361+1)-WEEKDAY(DATE($S$1,V$1,8-$M361)))),DATE($S$1,V$1,1+7*$D361)-WEEKDAY(DATE($S$1,V$1,8-$M361))),"")</f>
        <v>45359</v>
      </c>
      <c r="W361" s="30">
        <f>IFERROR(IF(COUNTIF('Holiday Dates'!$A:$A,DATE($S$1,W$1,1+7*$D361)-WEEKDAY(DATE($S$1,W$1,8-$M361)))&gt;=1,IF($D361&gt;=3,DATE($S$1,W$1,1+7*($D361-1)-WEEKDAY(DATE($S$1,W$1,8-$M361))),DATE($S$1,W$1,1+7*($D361+1)-WEEKDAY(DATE($S$1,W$1,8-$M361)))),DATE($S$1,W$1,1+7*$D361)-WEEKDAY(DATE($S$1,W$1,8-$M361))),"")</f>
        <v>45401</v>
      </c>
      <c r="X361" s="30">
        <f>IFERROR(IF(COUNTIF('Holiday Dates'!$A:$A,DATE($S$1,X$1,1+7*$D361)-WEEKDAY(DATE($S$1,X$1,8-$M361)))&gt;=1,IF($D361&gt;=3,DATE($S$1,X$1,1+7*($D361-1)-WEEKDAY(DATE($S$1,X$1,8-$M361))),DATE($S$1,X$1,1+7*($D361+1)-WEEKDAY(DATE($S$1,X$1,8-$M361)))),DATE($S$1,X$1,1+7*$D361)-WEEKDAY(DATE($S$1,X$1,8-$M361))),"")</f>
        <v>45422</v>
      </c>
      <c r="Y361" s="30">
        <f>IFERROR(IF(COUNTIF('Holiday Dates'!$A:$A,DATE($S$1,Y$1,1+7*$D361)-WEEKDAY(DATE($S$1,Y$1,8-$M361)))&gt;=1,IF($D361&gt;=3,DATE($S$1,Y$1,1+7*($D361-1)-WEEKDAY(DATE($S$1,Y$1,8-$M361))),DATE($S$1,Y$1,1+7*($D361+1)-WEEKDAY(DATE($S$1,Y$1,8-$M361)))),DATE($S$1,Y$1,1+7*$D361)-WEEKDAY(DATE($S$1,Y$1,8-$M361))),"")</f>
        <v>45457</v>
      </c>
      <c r="Z361" s="30">
        <f>IFERROR(IF(COUNTIF('Holiday Dates'!$A:$A,DATE($S$1,Z$1,1+7*$D361)-WEEKDAY(DATE($S$1,Z$1,8-$M361)))&gt;=1,IF($D361&gt;=3,DATE($S$1,Z$1,1+7*($D361-1)-WEEKDAY(DATE($S$1,Z$1,8-$M361))),DATE($S$1,Z$1,1+7*($D361+1)-WEEKDAY(DATE($S$1,Z$1,8-$M361)))),DATE($S$1,Z$1,1+7*$D361)-WEEKDAY(DATE($S$1,Z$1,8-$M361))),"")</f>
        <v>45485</v>
      </c>
    </row>
    <row r="362" spans="1:26" ht="15" customHeight="1" x14ac:dyDescent="0.25">
      <c r="A362" s="3">
        <v>770359</v>
      </c>
      <c r="B362" s="3" t="str">
        <f>VLOOKUP($A362,[1]Sheet_One!$B:$W,2,FALSE)</f>
        <v>THALBERG ELEM SCHUSDA</v>
      </c>
      <c r="C362" s="1" t="str">
        <f>VLOOKUP($A362,[1]Sheet_One!$B:$W,7,FALSE)</f>
        <v>SOUTHINGTON</v>
      </c>
      <c r="D362" s="10">
        <f>IFERROR(VLOOKUP(A362,[2]Sheet1!$A:$AA,27,FALSE),"")</f>
        <v>1</v>
      </c>
      <c r="F362" s="3" t="str">
        <f>VLOOKUP($A362,[1]Sheet_One!$B:$W,6,FALSE)</f>
        <v>145 DUNHAM ST</v>
      </c>
      <c r="G362" s="3" t="str">
        <f>VLOOKUP($A362,[1]Sheet_One!$B:$W,7,FALSE)</f>
        <v>SOUTHINGTON</v>
      </c>
      <c r="H362" s="3" t="str">
        <f>VLOOKUP($A362,[1]Sheet_One!$B:$W,8,FALSE)</f>
        <v>CT</v>
      </c>
      <c r="I362" s="3" t="str">
        <f>VLOOKUP($A362,[1]Sheet_One!$B:$W,9,FALSE)</f>
        <v>06489</v>
      </c>
      <c r="K362" s="4" t="str">
        <f>IFERROR(VLOOKUP(A362,'Location Substitution table'!B:D,3,FALSE),"")</f>
        <v/>
      </c>
      <c r="L362" s="9" t="str">
        <f>IFERROR(VLOOKUP($A362,[1]Sheet_One!$B:$W,5,FALSE),"")</f>
        <v>F</v>
      </c>
      <c r="M362" s="9">
        <f>IFERROR(MATCH(L362,{"U","M","T","W","R","F","S"},0),"")</f>
        <v>6</v>
      </c>
      <c r="N362" s="26">
        <f>IFERROR(IF(COUNTIF('Holiday Dates'!$A:$A,DATE($M$1,N$1,1+7*$D362)-WEEKDAY(DATE($M$1,N$1,8-$M362)))&gt;=1,IF($D362&gt;=3,DATE($M$1,N$1,1+7*($D362-1)-WEEKDAY(DATE($M$1,N$1,8-$M362))),DATE($M$1,N$1,1+7*($D362+1)-WEEKDAY(DATE($M$1,N$1,8-$M362)))),DATE($M$1,N$1,1+7*$D362)-WEEKDAY(DATE($M$1,N$1,8-$M362))),"")</f>
        <v>45142</v>
      </c>
      <c r="O362" s="26">
        <f>IFERROR(IF(COUNTIF('Holiday Dates'!$A:$A,DATE($M$1,O$1,1+7*$D362)-WEEKDAY(DATE($M$1,O$1,8-$M362)))&gt;=1,IF($D362&gt;=3,DATE($M$1,O$1,1+7*($D362-1)-WEEKDAY(DATE($M$1,O$1,8-$M362))),DATE($M$1,O$1,1+7*($D362+1)-WEEKDAY(DATE($M$1,O$1,8-$M362)))),DATE($M$1,O$1,1+7*$D362)-WEEKDAY(DATE($M$1,O$1,8-$M362))),"")</f>
        <v>45170</v>
      </c>
      <c r="P362" s="26">
        <f>IFERROR(IF(COUNTIF('Holiday Dates'!$A:$A,DATE($M$1,P$1,1+7*$D362)-WEEKDAY(DATE($M$1,P$1,8-$M362)))&gt;=1,IF($D362&gt;=3,DATE($M$1,P$1,1+7*($D362-1)-WEEKDAY(DATE($M$1,P$1,8-$M362))),DATE($M$1,P$1,1+7*($D362+1)-WEEKDAY(DATE($M$1,P$1,8-$M362)))),DATE($M$1,P$1,1+7*$D362)-WEEKDAY(DATE($M$1,P$1,8-$M362))),"")</f>
        <v>45205</v>
      </c>
      <c r="Q362" s="26">
        <f>IFERROR(IF(COUNTIF('Holiday Dates'!$A:$A,DATE($M$1,Q$1,1+7*$D362)-WEEKDAY(DATE($M$1,Q$1,8-$M362)))&gt;=1,IF($D362&gt;=3,DATE($M$1,Q$1,1+7*($D362-1)-WEEKDAY(DATE($M$1,Q$1,8-$M362))),DATE($M$1,Q$1,1+7*($D362+1)-WEEKDAY(DATE($M$1,Q$1,8-$M362)))),DATE($M$1,Q$1,1+7*$D362)-WEEKDAY(DATE($M$1,Q$1,8-$M362))),"")</f>
        <v>45233</v>
      </c>
      <c r="R362" s="26">
        <f>IFERROR(IF(COUNTIF('Holiday Dates'!$A:$A,DATE($M$1,R$1,1+7*$D362)-WEEKDAY(DATE($M$1,R$1,8-$M362)))&gt;=1,IF($D362&gt;=3,DATE($M$1,R$1,1+7*($D362-1)-WEEKDAY(DATE($M$1,R$1,8-$M362))),DATE($M$1,R$1,1+7*($D362+1)-WEEKDAY(DATE($M$1,R$1,8-$M362)))),DATE($M$1,R$1,1+7*$D362)-WEEKDAY(DATE($M$1,R$1,8-$M362))),"")</f>
        <v>45261</v>
      </c>
      <c r="S362" s="28"/>
      <c r="T362" s="30">
        <f>IFERROR(IF(COUNTIF('Holiday Dates'!$A:$A,DATE($S$1,T$1,1+7*$D362)-WEEKDAY(DATE($S$1,T$1,8-$M362)))&gt;=1,IF($D362&gt;=3,DATE($S$1,T$1,1+7*($D362-1)-WEEKDAY(DATE($S$1,T$1,8-$M362))),DATE($S$1,T$1,1+7*($D362+1)-WEEKDAY(DATE($S$1,T$1,8-$M362)))),DATE($S$1,T$1,1+7*$D362)-WEEKDAY(DATE($S$1,T$1,8-$M362))),"")</f>
        <v>45296</v>
      </c>
      <c r="U362" s="30">
        <f>IFERROR(IF(COUNTIF('Holiday Dates'!$A:$A,DATE($S$1,U$1,1+7*$D362)-WEEKDAY(DATE($S$1,U$1,8-$M362)))&gt;=1,IF($D362&gt;=3,DATE($S$1,U$1,1+7*($D362-1)-WEEKDAY(DATE($S$1,U$1,8-$M362))),DATE($S$1,U$1,1+7*($D362+1)-WEEKDAY(DATE($S$1,U$1,8-$M362)))),DATE($S$1,U$1,1+7*$D362)-WEEKDAY(DATE($S$1,U$1,8-$M362))),"")</f>
        <v>45324</v>
      </c>
      <c r="V362" s="30">
        <f>IFERROR(IF(COUNTIF('Holiday Dates'!$A:$A,DATE($S$1,V$1,1+7*$D362)-WEEKDAY(DATE($S$1,V$1,8-$M362)))&gt;=1,IF($D362&gt;=3,DATE($S$1,V$1,1+7*($D362-1)-WEEKDAY(DATE($S$1,V$1,8-$M362))),DATE($S$1,V$1,1+7*($D362+1)-WEEKDAY(DATE($S$1,V$1,8-$M362)))),DATE($S$1,V$1,1+7*$D362)-WEEKDAY(DATE($S$1,V$1,8-$M362))),"")</f>
        <v>45352</v>
      </c>
      <c r="W362" s="30">
        <v>45037</v>
      </c>
      <c r="X362" s="30">
        <f>IFERROR(IF(COUNTIF('Holiday Dates'!$A:$A,DATE($S$1,X$1,1+7*$D362)-WEEKDAY(DATE($S$1,X$1,8-$M362)))&gt;=1,IF($D362&gt;=3,DATE($S$1,X$1,1+7*($D362-1)-WEEKDAY(DATE($S$1,X$1,8-$M362))),DATE($S$1,X$1,1+7*($D362+1)-WEEKDAY(DATE($S$1,X$1,8-$M362)))),DATE($S$1,X$1,1+7*$D362)-WEEKDAY(DATE($S$1,X$1,8-$M362))),"")</f>
        <v>45415</v>
      </c>
      <c r="Y362" s="30">
        <f>IFERROR(IF(COUNTIF('Holiday Dates'!$A:$A,DATE($S$1,Y$1,1+7*$D362)-WEEKDAY(DATE($S$1,Y$1,8-$M362)))&gt;=1,IF($D362&gt;=3,DATE($S$1,Y$1,1+7*($D362-1)-WEEKDAY(DATE($S$1,Y$1,8-$M362))),DATE($S$1,Y$1,1+7*($D362+1)-WEEKDAY(DATE($S$1,Y$1,8-$M362)))),DATE($S$1,Y$1,1+7*$D362)-WEEKDAY(DATE($S$1,Y$1,8-$M362))),"")</f>
        <v>45450</v>
      </c>
      <c r="Z362" s="30">
        <f>IFERROR(IF(COUNTIF('Holiday Dates'!$A:$A,DATE($S$1,Z$1,1+7*$D362)-WEEKDAY(DATE($S$1,Z$1,8-$M362)))&gt;=1,IF($D362&gt;=3,DATE($S$1,Z$1,1+7*($D362-1)-WEEKDAY(DATE($S$1,Z$1,8-$M362))),DATE($S$1,Z$1,1+7*($D362+1)-WEEKDAY(DATE($S$1,Z$1,8-$M362)))),DATE($S$1,Z$1,1+7*$D362)-WEEKDAY(DATE($S$1,Z$1,8-$M362))),"")</f>
        <v>45478</v>
      </c>
    </row>
    <row r="363" spans="1:26" ht="15" customHeight="1" x14ac:dyDescent="0.25">
      <c r="A363" s="3">
        <v>770360</v>
      </c>
      <c r="B363" s="1" t="str">
        <f>VLOOKUP($A363,[1]Sheet_One!$B:$W,2,FALSE)</f>
        <v>WM HATTON SCH USDA</v>
      </c>
      <c r="C363" s="1" t="str">
        <f>VLOOKUP($A363,[1]Sheet_One!$B:$W,7,FALSE)</f>
        <v>SOUTHINGTON</v>
      </c>
      <c r="D363" s="10">
        <f>IFERROR(VLOOKUP(A363,[2]Sheet1!$A:$AA,27,FALSE),"")</f>
        <v>4</v>
      </c>
      <c r="F363" s="3" t="str">
        <f>VLOOKUP($A363,[1]Sheet_One!$B:$W,6,FALSE)</f>
        <v>50 SPRING LAKE ROAD</v>
      </c>
      <c r="G363" s="3" t="str">
        <f>VLOOKUP($A363,[1]Sheet_One!$B:$W,7,FALSE)</f>
        <v>SOUTHINGTON</v>
      </c>
      <c r="H363" s="3" t="str">
        <f>VLOOKUP($A363,[1]Sheet_One!$B:$W,8,FALSE)</f>
        <v>CT</v>
      </c>
      <c r="I363" s="3" t="str">
        <f>VLOOKUP($A363,[1]Sheet_One!$B:$W,9,FALSE)</f>
        <v>06489</v>
      </c>
      <c r="K363" s="4" t="str">
        <f>IFERROR(VLOOKUP(A363,'Location Substitution table'!B:D,3,FALSE),"")</f>
        <v/>
      </c>
      <c r="L363" s="9" t="str">
        <f>IFERROR(VLOOKUP($A363,[1]Sheet_One!$B:$W,5,FALSE),"")</f>
        <v>F</v>
      </c>
      <c r="M363" s="9">
        <f>IFERROR(MATCH(L363,{"U","M","T","W","R","F","S"},0),"")</f>
        <v>6</v>
      </c>
      <c r="N363" s="26">
        <f>IFERROR(IF(COUNTIF('Holiday Dates'!$A:$A,DATE($M$1,N$1,1+7*$D363)-WEEKDAY(DATE($M$1,N$1,8-$M363)))&gt;=1,IF($D363&gt;=3,DATE($M$1,N$1,1+7*($D363-1)-WEEKDAY(DATE($M$1,N$1,8-$M363))),DATE($M$1,N$1,1+7*($D363+1)-WEEKDAY(DATE($M$1,N$1,8-$M363)))),DATE($M$1,N$1,1+7*$D363)-WEEKDAY(DATE($M$1,N$1,8-$M363))),"")</f>
        <v>45163</v>
      </c>
      <c r="O363" s="26">
        <f>IFERROR(IF(COUNTIF('Holiday Dates'!$A:$A,DATE($M$1,O$1,1+7*$D363)-WEEKDAY(DATE($M$1,O$1,8-$M363)))&gt;=1,IF($D363&gt;=3,DATE($M$1,O$1,1+7*($D363-1)-WEEKDAY(DATE($M$1,O$1,8-$M363))),DATE($M$1,O$1,1+7*($D363+1)-WEEKDAY(DATE($M$1,O$1,8-$M363)))),DATE($M$1,O$1,1+7*$D363)-WEEKDAY(DATE($M$1,O$1,8-$M363))),"")</f>
        <v>45191</v>
      </c>
      <c r="P363" s="26">
        <f>IFERROR(IF(COUNTIF('Holiday Dates'!$A:$A,DATE($M$1,P$1,1+7*$D363)-WEEKDAY(DATE($M$1,P$1,8-$M363)))&gt;=1,IF($D363&gt;=3,DATE($M$1,P$1,1+7*($D363-1)-WEEKDAY(DATE($M$1,P$1,8-$M363))),DATE($M$1,P$1,1+7*($D363+1)-WEEKDAY(DATE($M$1,P$1,8-$M363)))),DATE($M$1,P$1,1+7*$D363)-WEEKDAY(DATE($M$1,P$1,8-$M363))),"")</f>
        <v>45226</v>
      </c>
      <c r="Q363" s="26">
        <f>IFERROR(IF(COUNTIF('Holiday Dates'!$A:$A,DATE($M$1,Q$1,1+7*$D363)-WEEKDAY(DATE($M$1,Q$1,8-$M363)))&gt;=1,IF($D363&gt;=3,DATE($M$1,Q$1,1+7*($D363-1)-WEEKDAY(DATE($M$1,Q$1,8-$M363))),DATE($M$1,Q$1,1+7*($D363+1)-WEEKDAY(DATE($M$1,Q$1,8-$M363)))),DATE($M$1,Q$1,1+7*$D363)-WEEKDAY(DATE($M$1,Q$1,8-$M363))),"")</f>
        <v>45247</v>
      </c>
      <c r="R363" s="26">
        <f>IFERROR(IF(COUNTIF('Holiday Dates'!$A:$A,DATE($M$1,R$1,1+7*$D363)-WEEKDAY(DATE($M$1,R$1,8-$M363)))&gt;=1,IF($D363&gt;=3,DATE($M$1,R$1,1+7*($D363-1)-WEEKDAY(DATE($M$1,R$1,8-$M363))),DATE($M$1,R$1,1+7*($D363+1)-WEEKDAY(DATE($M$1,R$1,8-$M363)))),DATE($M$1,R$1,1+7*$D363)-WEEKDAY(DATE($M$1,R$1,8-$M363))),"")</f>
        <v>45275</v>
      </c>
      <c r="S363" s="28"/>
      <c r="T363" s="30">
        <f>IFERROR(IF(COUNTIF('Holiday Dates'!$A:$A,DATE($S$1,T$1,1+7*$D363)-WEEKDAY(DATE($S$1,T$1,8-$M363)))&gt;=1,IF($D363&gt;=3,DATE($S$1,T$1,1+7*($D363-1)-WEEKDAY(DATE($S$1,T$1,8-$M363))),DATE($S$1,T$1,1+7*($D363+1)-WEEKDAY(DATE($S$1,T$1,8-$M363)))),DATE($S$1,T$1,1+7*$D363)-WEEKDAY(DATE($S$1,T$1,8-$M363))),"")</f>
        <v>45317</v>
      </c>
      <c r="U363" s="30">
        <f>IFERROR(IF(COUNTIF('Holiday Dates'!$A:$A,DATE($S$1,U$1,1+7*$D363)-WEEKDAY(DATE($S$1,U$1,8-$M363)))&gt;=1,IF($D363&gt;=3,DATE($S$1,U$1,1+7*($D363-1)-WEEKDAY(DATE($S$1,U$1,8-$M363))),DATE($S$1,U$1,1+7*($D363+1)-WEEKDAY(DATE($S$1,U$1,8-$M363)))),DATE($S$1,U$1,1+7*$D363)-WEEKDAY(DATE($S$1,U$1,8-$M363))),"")</f>
        <v>45345</v>
      </c>
      <c r="V363" s="30">
        <f>IFERROR(IF(COUNTIF('Holiday Dates'!$A:$A,DATE($S$1,V$1,1+7*$D363)-WEEKDAY(DATE($S$1,V$1,8-$M363)))&gt;=1,IF($D363&gt;=3,DATE($S$1,V$1,1+7*($D363-1)-WEEKDAY(DATE($S$1,V$1,8-$M363))),DATE($S$1,V$1,1+7*($D363+1)-WEEKDAY(DATE($S$1,V$1,8-$M363)))),DATE($S$1,V$1,1+7*$D363)-WEEKDAY(DATE($S$1,V$1,8-$M363))),"")</f>
        <v>45373</v>
      </c>
      <c r="W363" s="30">
        <f>IFERROR(IF(COUNTIF('Holiday Dates'!$A:$A,DATE($S$1,W$1,1+7*$D363)-WEEKDAY(DATE($S$1,W$1,8-$M363)))&gt;=1,IF($D363&gt;=3,DATE($S$1,W$1,1+7*($D363-1)-WEEKDAY(DATE($S$1,W$1,8-$M363))),DATE($S$1,W$1,1+7*($D363+1)-WEEKDAY(DATE($S$1,W$1,8-$M363)))),DATE($S$1,W$1,1+7*$D363)-WEEKDAY(DATE($S$1,W$1,8-$M363))),"")</f>
        <v>45408</v>
      </c>
      <c r="X363" s="30">
        <f>IFERROR(IF(COUNTIF('Holiday Dates'!$A:$A,DATE($S$1,X$1,1+7*$D363)-WEEKDAY(DATE($S$1,X$1,8-$M363)))&gt;=1,IF($D363&gt;=3,DATE($S$1,X$1,1+7*($D363-1)-WEEKDAY(DATE($S$1,X$1,8-$M363))),DATE($S$1,X$1,1+7*($D363+1)-WEEKDAY(DATE($S$1,X$1,8-$M363)))),DATE($S$1,X$1,1+7*$D363)-WEEKDAY(DATE($S$1,X$1,8-$M363))),"")</f>
        <v>45436</v>
      </c>
      <c r="Y363" s="30">
        <f>IFERROR(IF(COUNTIF('Holiday Dates'!$A:$A,DATE($S$1,Y$1,1+7*$D363)-WEEKDAY(DATE($S$1,Y$1,8-$M363)))&gt;=1,IF($D363&gt;=3,DATE($S$1,Y$1,1+7*($D363-1)-WEEKDAY(DATE($S$1,Y$1,8-$M363))),DATE($S$1,Y$1,1+7*($D363+1)-WEEKDAY(DATE($S$1,Y$1,8-$M363)))),DATE($S$1,Y$1,1+7*$D363)-WEEKDAY(DATE($S$1,Y$1,8-$M363))),"")</f>
        <v>45471</v>
      </c>
      <c r="Z363" s="30">
        <f>IFERROR(IF(COUNTIF('Holiday Dates'!$A:$A,DATE($S$1,Z$1,1+7*$D363)-WEEKDAY(DATE($S$1,Z$1,8-$M363)))&gt;=1,IF($D363&gt;=3,DATE($S$1,Z$1,1+7*($D363-1)-WEEKDAY(DATE($S$1,Z$1,8-$M363))),DATE($S$1,Z$1,1+7*($D363+1)-WEEKDAY(DATE($S$1,Z$1,8-$M363)))),DATE($S$1,Z$1,1+7*$D363)-WEEKDAY(DATE($S$1,Z$1,8-$M363))),"")</f>
        <v>45499</v>
      </c>
    </row>
    <row r="364" spans="1:26" ht="15" customHeight="1" x14ac:dyDescent="0.25">
      <c r="A364" s="3">
        <v>770361</v>
      </c>
      <c r="B364" s="1" t="str">
        <f>VLOOKUP($A364,[1]Sheet_One!$B:$W,2,FALSE)</f>
        <v>WM STRONG EL SCH USDA</v>
      </c>
      <c r="C364" s="1" t="str">
        <f>VLOOKUP($A364,[1]Sheet_One!$B:$W,7,FALSE)</f>
        <v>SOUTHINGTON</v>
      </c>
      <c r="D364" s="10">
        <f>IFERROR(VLOOKUP(A364,[2]Sheet1!$A:$AA,27,FALSE),"")</f>
        <v>3</v>
      </c>
      <c r="F364" s="3" t="str">
        <f>VLOOKUP($A364,[1]Sheet_One!$B:$W,6,FALSE)</f>
        <v>820 MARION AVENUE</v>
      </c>
      <c r="G364" s="3" t="str">
        <f>VLOOKUP($A364,[1]Sheet_One!$B:$W,7,FALSE)</f>
        <v>SOUTHINGTON</v>
      </c>
      <c r="H364" s="3" t="str">
        <f>VLOOKUP($A364,[1]Sheet_One!$B:$W,8,FALSE)</f>
        <v>CT</v>
      </c>
      <c r="I364" s="3" t="str">
        <f>VLOOKUP($A364,[1]Sheet_One!$B:$W,9,FALSE)</f>
        <v>06489</v>
      </c>
      <c r="K364" s="4" t="str">
        <f>IFERROR(VLOOKUP(A364,'Location Substitution table'!B:D,3,FALSE),"")</f>
        <v/>
      </c>
      <c r="L364" s="9" t="str">
        <f>IFERROR(VLOOKUP($A364,[1]Sheet_One!$B:$W,5,FALSE),"")</f>
        <v>F</v>
      </c>
      <c r="M364" s="9">
        <f>IFERROR(MATCH(L364,{"U","M","T","W","R","F","S"},0),"")</f>
        <v>6</v>
      </c>
      <c r="N364" s="26">
        <f>IFERROR(IF(COUNTIF('Holiday Dates'!$A:$A,DATE($M$1,N$1,1+7*$D364)-WEEKDAY(DATE($M$1,N$1,8-$M364)))&gt;=1,IF($D364&gt;=3,DATE($M$1,N$1,1+7*($D364-1)-WEEKDAY(DATE($M$1,N$1,8-$M364))),DATE($M$1,N$1,1+7*($D364+1)-WEEKDAY(DATE($M$1,N$1,8-$M364)))),DATE($M$1,N$1,1+7*$D364)-WEEKDAY(DATE($M$1,N$1,8-$M364))),"")</f>
        <v>45156</v>
      </c>
      <c r="O364" s="26">
        <f>IFERROR(IF(COUNTIF('Holiday Dates'!$A:$A,DATE($M$1,O$1,1+7*$D364)-WEEKDAY(DATE($M$1,O$1,8-$M364)))&gt;=1,IF($D364&gt;=3,DATE($M$1,O$1,1+7*($D364-1)-WEEKDAY(DATE($M$1,O$1,8-$M364))),DATE($M$1,O$1,1+7*($D364+1)-WEEKDAY(DATE($M$1,O$1,8-$M364)))),DATE($M$1,O$1,1+7*$D364)-WEEKDAY(DATE($M$1,O$1,8-$M364))),"")</f>
        <v>45177</v>
      </c>
      <c r="P364" s="26">
        <f>IFERROR(IF(COUNTIF('Holiday Dates'!$A:$A,DATE($M$1,P$1,1+7*$D364)-WEEKDAY(DATE($M$1,P$1,8-$M364)))&gt;=1,IF($D364&gt;=3,DATE($M$1,P$1,1+7*($D364-1)-WEEKDAY(DATE($M$1,P$1,8-$M364))),DATE($M$1,P$1,1+7*($D364+1)-WEEKDAY(DATE($M$1,P$1,8-$M364)))),DATE($M$1,P$1,1+7*$D364)-WEEKDAY(DATE($M$1,P$1,8-$M364))),"")</f>
        <v>45219</v>
      </c>
      <c r="Q364" s="26">
        <f>IFERROR(IF(COUNTIF('Holiday Dates'!$A:$A,DATE($M$1,Q$1,1+7*$D364)-WEEKDAY(DATE($M$1,Q$1,8-$M364)))&gt;=1,IF($D364&gt;=3,DATE($M$1,Q$1,1+7*($D364-1)-WEEKDAY(DATE($M$1,Q$1,8-$M364))),DATE($M$1,Q$1,1+7*($D364+1)-WEEKDAY(DATE($M$1,Q$1,8-$M364)))),DATE($M$1,Q$1,1+7*$D364)-WEEKDAY(DATE($M$1,Q$1,8-$M364))),"")</f>
        <v>45247</v>
      </c>
      <c r="R364" s="26">
        <f>IFERROR(IF(COUNTIF('Holiday Dates'!$A:$A,DATE($M$1,R$1,1+7*$D364)-WEEKDAY(DATE($M$1,R$1,8-$M364)))&gt;=1,IF($D364&gt;=3,DATE($M$1,R$1,1+7*($D364-1)-WEEKDAY(DATE($M$1,R$1,8-$M364))),DATE($M$1,R$1,1+7*($D364+1)-WEEKDAY(DATE($M$1,R$1,8-$M364)))),DATE($M$1,R$1,1+7*$D364)-WEEKDAY(DATE($M$1,R$1,8-$M364))),"")</f>
        <v>45275</v>
      </c>
      <c r="S364" s="28"/>
      <c r="T364" s="30">
        <f>IFERROR(IF(COUNTIF('Holiday Dates'!$A:$A,DATE($S$1,T$1,1+7*$D364)-WEEKDAY(DATE($S$1,T$1,8-$M364)))&gt;=1,IF($D364&gt;=3,DATE($S$1,T$1,1+7*($D364-1)-WEEKDAY(DATE($S$1,T$1,8-$M364))),DATE($S$1,T$1,1+7*($D364+1)-WEEKDAY(DATE($S$1,T$1,8-$M364)))),DATE($S$1,T$1,1+7*$D364)-WEEKDAY(DATE($S$1,T$1,8-$M364))),"")</f>
        <v>45310</v>
      </c>
      <c r="U364" s="30">
        <f>IFERROR(IF(COUNTIF('Holiday Dates'!$A:$A,DATE($S$1,U$1,1+7*$D364)-WEEKDAY(DATE($S$1,U$1,8-$M364)))&gt;=1,IF($D364&gt;=3,DATE($S$1,U$1,1+7*($D364-1)-WEEKDAY(DATE($S$1,U$1,8-$M364))),DATE($S$1,U$1,1+7*($D364+1)-WEEKDAY(DATE($S$1,U$1,8-$M364)))),DATE($S$1,U$1,1+7*$D364)-WEEKDAY(DATE($S$1,U$1,8-$M364))),"")</f>
        <v>45338</v>
      </c>
      <c r="V364" s="30">
        <f>IFERROR(IF(COUNTIF('Holiday Dates'!$A:$A,DATE($S$1,V$1,1+7*$D364)-WEEKDAY(DATE($S$1,V$1,8-$M364)))&gt;=1,IF($D364&gt;=3,DATE($S$1,V$1,1+7*($D364-1)-WEEKDAY(DATE($S$1,V$1,8-$M364))),DATE($S$1,V$1,1+7*($D364+1)-WEEKDAY(DATE($S$1,V$1,8-$M364)))),DATE($S$1,V$1,1+7*$D364)-WEEKDAY(DATE($S$1,V$1,8-$M364))),"")</f>
        <v>45366</v>
      </c>
      <c r="W364" s="30">
        <f>IFERROR(IF(COUNTIF('Holiday Dates'!$A:$A,DATE($S$1,W$1,1+7*$D364)-WEEKDAY(DATE($S$1,W$1,8-$M364)))&gt;=1,IF($D364&gt;=3,DATE($S$1,W$1,1+7*($D364-1)-WEEKDAY(DATE($S$1,W$1,8-$M364))),DATE($S$1,W$1,1+7*($D364+1)-WEEKDAY(DATE($S$1,W$1,8-$M364)))),DATE($S$1,W$1,1+7*$D364)-WEEKDAY(DATE($S$1,W$1,8-$M364))),"")</f>
        <v>45401</v>
      </c>
      <c r="X364" s="30">
        <f>IFERROR(IF(COUNTIF('Holiday Dates'!$A:$A,DATE($S$1,X$1,1+7*$D364)-WEEKDAY(DATE($S$1,X$1,8-$M364)))&gt;=1,IF($D364&gt;=3,DATE($S$1,X$1,1+7*($D364-1)-WEEKDAY(DATE($S$1,X$1,8-$M364))),DATE($S$1,X$1,1+7*($D364+1)-WEEKDAY(DATE($S$1,X$1,8-$M364)))),DATE($S$1,X$1,1+7*$D364)-WEEKDAY(DATE($S$1,X$1,8-$M364))),"")</f>
        <v>45429</v>
      </c>
      <c r="Y364" s="30">
        <f>IFERROR(IF(COUNTIF('Holiday Dates'!$A:$A,DATE($S$1,Y$1,1+7*$D364)-WEEKDAY(DATE($S$1,Y$1,8-$M364)))&gt;=1,IF($D364&gt;=3,DATE($S$1,Y$1,1+7*($D364-1)-WEEKDAY(DATE($S$1,Y$1,8-$M364))),DATE($S$1,Y$1,1+7*($D364+1)-WEEKDAY(DATE($S$1,Y$1,8-$M364)))),DATE($S$1,Y$1,1+7*$D364)-WEEKDAY(DATE($S$1,Y$1,8-$M364))),"")</f>
        <v>45464</v>
      </c>
      <c r="Z364" s="30">
        <f>IFERROR(IF(COUNTIF('Holiday Dates'!$A:$A,DATE($S$1,Z$1,1+7*$D364)-WEEKDAY(DATE($S$1,Z$1,8-$M364)))&gt;=1,IF($D364&gt;=3,DATE($S$1,Z$1,1+7*($D364-1)-WEEKDAY(DATE($S$1,Z$1,8-$M364))),DATE($S$1,Z$1,1+7*($D364+1)-WEEKDAY(DATE($S$1,Z$1,8-$M364)))),DATE($S$1,Z$1,1+7*$D364)-WEEKDAY(DATE($S$1,Z$1,8-$M364))),"")</f>
        <v>45492</v>
      </c>
    </row>
    <row r="365" spans="1:26" ht="15" customHeight="1" x14ac:dyDescent="0.25">
      <c r="A365" s="3">
        <v>770362</v>
      </c>
      <c r="B365" s="1" t="s">
        <v>955</v>
      </c>
      <c r="C365" s="1" t="str">
        <f>VLOOKUP($A365,[1]Sheet_One!$B:$W,7,FALSE)</f>
        <v>STAFFORD SPRIN</v>
      </c>
      <c r="D365" s="10">
        <f>IFERROR(VLOOKUP(A365,[2]Sheet1!$A:$AA,27,FALSE),"")</f>
        <v>4</v>
      </c>
      <c r="E365" s="1"/>
      <c r="F365" s="3" t="str">
        <f>VLOOKUP($A365,[1]Sheet_One!$B:$W,6,FALSE)</f>
        <v>11 LEVINTHAL RUN</v>
      </c>
      <c r="G365" s="3" t="str">
        <f>VLOOKUP($A365,[1]Sheet_One!$B:$W,7,FALSE)</f>
        <v>STAFFORD SPRIN</v>
      </c>
      <c r="H365" s="3" t="str">
        <f>VLOOKUP($A365,[1]Sheet_One!$B:$W,8,FALSE)</f>
        <v>CT</v>
      </c>
      <c r="I365" s="3" t="str">
        <f>VLOOKUP($A365,[1]Sheet_One!$B:$W,9,FALSE)</f>
        <v>06076</v>
      </c>
      <c r="J365" s="47">
        <f>IFERROR(VLOOKUP(A365,'[3]KPI Trend by Chain - 171 or 173'!$A:$E,5,FALSE),VLOOKUP(A365,'[4]KPI Trend by Chain - 171 '!$A:$E,5,FALSE))</f>
        <v>36</v>
      </c>
      <c r="K365" s="4" t="str">
        <f>IFERROR(VLOOKUP(A365,'Location Substitution table'!B:D,3,FALSE),"")</f>
        <v/>
      </c>
      <c r="L365" s="9" t="str">
        <f>IFERROR(VLOOKUP($A365,[1]Sheet_One!$B:$W,5,FALSE),"")</f>
        <v>F</v>
      </c>
      <c r="M365" s="9">
        <f>IFERROR(MATCH(L365,{"U","M","T","W","R","F","S"},0),"")</f>
        <v>6</v>
      </c>
      <c r="N365" s="26">
        <f>IFERROR(IF(COUNTIF('Holiday Dates'!$A:$A,DATE($M$1,N$1,1+7*$D365)-WEEKDAY(DATE($M$1,N$1,8-$M365)))&gt;=1,IF($D365&gt;=3,DATE($M$1,N$1,1+7*($D365-1)-WEEKDAY(DATE($M$1,N$1,8-$M365))),DATE($M$1,N$1,1+7*($D365+1)-WEEKDAY(DATE($M$1,N$1,8-$M365)))),DATE($M$1,N$1,1+7*$D365)-WEEKDAY(DATE($M$1,N$1,8-$M365))),"")</f>
        <v>45163</v>
      </c>
      <c r="O365" s="26">
        <f>IFERROR(IF(COUNTIF('Holiday Dates'!$A:$A,DATE($M$1,O$1,1+7*$D365)-WEEKDAY(DATE($M$1,O$1,8-$M365)))&gt;=1,IF($D365&gt;=3,DATE($M$1,O$1,1+7*($D365-1)-WEEKDAY(DATE($M$1,O$1,8-$M365))),DATE($M$1,O$1,1+7*($D365+1)-WEEKDAY(DATE($M$1,O$1,8-$M365)))),DATE($M$1,O$1,1+7*$D365)-WEEKDAY(DATE($M$1,O$1,8-$M365))),"")</f>
        <v>45191</v>
      </c>
      <c r="P365" s="26">
        <f>IFERROR(IF(COUNTIF('Holiday Dates'!$A:$A,DATE($M$1,P$1,1+7*$D365)-WEEKDAY(DATE($M$1,P$1,8-$M365)))&gt;=1,IF($D365&gt;=3,DATE($M$1,P$1,1+7*($D365-1)-WEEKDAY(DATE($M$1,P$1,8-$M365))),DATE($M$1,P$1,1+7*($D365+1)-WEEKDAY(DATE($M$1,P$1,8-$M365)))),DATE($M$1,P$1,1+7*$D365)-WEEKDAY(DATE($M$1,P$1,8-$M365))),"")</f>
        <v>45226</v>
      </c>
      <c r="Q365" s="26">
        <f>IFERROR(IF(COUNTIF('Holiday Dates'!$A:$A,DATE($M$1,Q$1,1+7*$D365)-WEEKDAY(DATE($M$1,Q$1,8-$M365)))&gt;=1,IF($D365&gt;=3,DATE($M$1,Q$1,1+7*($D365-1)-WEEKDAY(DATE($M$1,Q$1,8-$M365))),DATE($M$1,Q$1,1+7*($D365+1)-WEEKDAY(DATE($M$1,Q$1,8-$M365)))),DATE($M$1,Q$1,1+7*$D365)-WEEKDAY(DATE($M$1,Q$1,8-$M365))),"")</f>
        <v>45247</v>
      </c>
      <c r="R365" s="26">
        <f>IFERROR(IF(COUNTIF('Holiday Dates'!$A:$A,DATE($M$1,R$1,1+7*$D365)-WEEKDAY(DATE($M$1,R$1,8-$M365)))&gt;=1,IF($D365&gt;=3,DATE($M$1,R$1,1+7*($D365-1)-WEEKDAY(DATE($M$1,R$1,8-$M365))),DATE($M$1,R$1,1+7*($D365+1)-WEEKDAY(DATE($M$1,R$1,8-$M365)))),DATE($M$1,R$1,1+7*$D365)-WEEKDAY(DATE($M$1,R$1,8-$M365))),"")</f>
        <v>45275</v>
      </c>
      <c r="S365" s="28"/>
      <c r="T365" s="30">
        <f>IFERROR(IF(COUNTIF('Holiday Dates'!$A:$A,DATE($S$1,T$1,1+7*$D365)-WEEKDAY(DATE($S$1,T$1,8-$M365)))&gt;=1,IF($D365&gt;=3,DATE($S$1,T$1,1+7*($D365-1)-WEEKDAY(DATE($S$1,T$1,8-$M365))),DATE($S$1,T$1,1+7*($D365+1)-WEEKDAY(DATE($S$1,T$1,8-$M365)))),DATE($S$1,T$1,1+7*$D365)-WEEKDAY(DATE($S$1,T$1,8-$M365))),"")</f>
        <v>45317</v>
      </c>
      <c r="U365" s="30">
        <f>IFERROR(IF(COUNTIF('Holiday Dates'!$A:$A,DATE($S$1,U$1,1+7*$D365)-WEEKDAY(DATE($S$1,U$1,8-$M365)))&gt;=1,IF($D365&gt;=3,DATE($S$1,U$1,1+7*($D365-1)-WEEKDAY(DATE($S$1,U$1,8-$M365))),DATE($S$1,U$1,1+7*($D365+1)-WEEKDAY(DATE($S$1,U$1,8-$M365)))),DATE($S$1,U$1,1+7*$D365)-WEEKDAY(DATE($S$1,U$1,8-$M365))),"")</f>
        <v>45345</v>
      </c>
      <c r="V365" s="30">
        <f>IFERROR(IF(COUNTIF('Holiday Dates'!$A:$A,DATE($S$1,V$1,1+7*$D365)-WEEKDAY(DATE($S$1,V$1,8-$M365)))&gt;=1,IF($D365&gt;=3,DATE($S$1,V$1,1+7*($D365-1)-WEEKDAY(DATE($S$1,V$1,8-$M365))),DATE($S$1,V$1,1+7*($D365+1)-WEEKDAY(DATE($S$1,V$1,8-$M365)))),DATE($S$1,V$1,1+7*$D365)-WEEKDAY(DATE($S$1,V$1,8-$M365))),"")</f>
        <v>45373</v>
      </c>
      <c r="W365" s="30">
        <f>IFERROR(IF(COUNTIF('Holiday Dates'!$A:$A,DATE($S$1,W$1,1+7*$D365)-WEEKDAY(DATE($S$1,W$1,8-$M365)))&gt;=1,IF($D365&gt;=3,DATE($S$1,W$1,1+7*($D365-1)-WEEKDAY(DATE($S$1,W$1,8-$M365))),DATE($S$1,W$1,1+7*($D365+1)-WEEKDAY(DATE($S$1,W$1,8-$M365)))),DATE($S$1,W$1,1+7*$D365)-WEEKDAY(DATE($S$1,W$1,8-$M365))),"")</f>
        <v>45408</v>
      </c>
      <c r="X365" s="30">
        <f>IFERROR(IF(COUNTIF('Holiday Dates'!$A:$A,DATE($S$1,X$1,1+7*$D365)-WEEKDAY(DATE($S$1,X$1,8-$M365)))&gt;=1,IF($D365&gt;=3,DATE($S$1,X$1,1+7*($D365-1)-WEEKDAY(DATE($S$1,X$1,8-$M365))),DATE($S$1,X$1,1+7*($D365+1)-WEEKDAY(DATE($S$1,X$1,8-$M365)))),DATE($S$1,X$1,1+7*$D365)-WEEKDAY(DATE($S$1,X$1,8-$M365))),"")</f>
        <v>45436</v>
      </c>
      <c r="Y365" s="30">
        <f>IFERROR(IF(COUNTIF('Holiday Dates'!$A:$A,DATE($S$1,Y$1,1+7*$D365)-WEEKDAY(DATE($S$1,Y$1,8-$M365)))&gt;=1,IF($D365&gt;=3,DATE($S$1,Y$1,1+7*($D365-1)-WEEKDAY(DATE($S$1,Y$1,8-$M365))),DATE($S$1,Y$1,1+7*($D365+1)-WEEKDAY(DATE($S$1,Y$1,8-$M365)))),DATE($S$1,Y$1,1+7*$D365)-WEEKDAY(DATE($S$1,Y$1,8-$M365))),"")</f>
        <v>45471</v>
      </c>
      <c r="Z365" s="30">
        <f>IFERROR(IF(COUNTIF('Holiday Dates'!$A:$A,DATE($S$1,Z$1,1+7*$D365)-WEEKDAY(DATE($S$1,Z$1,8-$M365)))&gt;=1,IF($D365&gt;=3,DATE($S$1,Z$1,1+7*($D365-1)-WEEKDAY(DATE($S$1,Z$1,8-$M365))),DATE($S$1,Z$1,1+7*($D365+1)-WEEKDAY(DATE($S$1,Z$1,8-$M365)))),DATE($S$1,Z$1,1+7*$D365)-WEEKDAY(DATE($S$1,Z$1,8-$M365))),"")</f>
        <v>45499</v>
      </c>
    </row>
    <row r="366" spans="1:26" ht="15" customHeight="1" x14ac:dyDescent="0.25">
      <c r="A366" s="3">
        <v>770363</v>
      </c>
      <c r="B366" s="1" t="s">
        <v>817</v>
      </c>
      <c r="C366" s="1" t="str">
        <f>VLOOKUP($A366,[1]Sheet_One!$B:$W,7,FALSE)</f>
        <v>STAFFORD SPRIN</v>
      </c>
      <c r="D366" s="10">
        <f>IFERROR(VLOOKUP(A366,[2]Sheet1!$A:$AA,27,FALSE),"")</f>
        <v>4</v>
      </c>
      <c r="F366" s="3" t="str">
        <f>VLOOKUP($A366,[1]Sheet_One!$B:$W,6,FALSE)</f>
        <v>145 ORCUTTVILLE RD</v>
      </c>
      <c r="G366" s="3" t="str">
        <f>VLOOKUP($A366,[1]Sheet_One!$B:$W,7,FALSE)</f>
        <v>STAFFORD SPRIN</v>
      </c>
      <c r="H366" s="3" t="str">
        <f>VLOOKUP($A366,[1]Sheet_One!$B:$W,8,FALSE)</f>
        <v>CT</v>
      </c>
      <c r="I366" s="3" t="str">
        <f>VLOOKUP($A366,[1]Sheet_One!$B:$W,9,FALSE)</f>
        <v>06076</v>
      </c>
      <c r="J366" s="47">
        <f>IFERROR(VLOOKUP(A366,'[3]KPI Trend by Chain - 171 or 173'!$A:$E,5,FALSE),VLOOKUP(A366,'[4]KPI Trend by Chain - 171 '!$A:$E,5,FALSE))</f>
        <v>35.571428571428598</v>
      </c>
      <c r="K366" s="4" t="str">
        <f>IFERROR(VLOOKUP(A366,'Location Substitution table'!B:D,3,FALSE),"")</f>
        <v/>
      </c>
      <c r="L366" s="9" t="str">
        <f>IFERROR(VLOOKUP($A366,[1]Sheet_One!$B:$W,5,FALSE),"")</f>
        <v>F</v>
      </c>
      <c r="M366" s="9">
        <f>IFERROR(MATCH(L366,{"U","M","T","W","R","F","S"},0),"")</f>
        <v>6</v>
      </c>
      <c r="N366" s="26">
        <f>IFERROR(IF(COUNTIF('Holiday Dates'!$A:$A,DATE($M$1,N$1,1+7*$D366)-WEEKDAY(DATE($M$1,N$1,8-$M366)))&gt;=1,IF($D366&gt;=3,DATE($M$1,N$1,1+7*($D366-1)-WEEKDAY(DATE($M$1,N$1,8-$M366))),DATE($M$1,N$1,1+7*($D366+1)-WEEKDAY(DATE($M$1,N$1,8-$M366)))),DATE($M$1,N$1,1+7*$D366)-WEEKDAY(DATE($M$1,N$1,8-$M366))),"")</f>
        <v>45163</v>
      </c>
      <c r="O366" s="26">
        <f>IFERROR(IF(COUNTIF('Holiday Dates'!$A:$A,DATE($M$1,O$1,1+7*$D366)-WEEKDAY(DATE($M$1,O$1,8-$M366)))&gt;=1,IF($D366&gt;=3,DATE($M$1,O$1,1+7*($D366-1)-WEEKDAY(DATE($M$1,O$1,8-$M366))),DATE($M$1,O$1,1+7*($D366+1)-WEEKDAY(DATE($M$1,O$1,8-$M366)))),DATE($M$1,O$1,1+7*$D366)-WEEKDAY(DATE($M$1,O$1,8-$M366))),"")</f>
        <v>45191</v>
      </c>
      <c r="P366" s="26">
        <f>IFERROR(IF(COUNTIF('Holiday Dates'!$A:$A,DATE($M$1,P$1,1+7*$D366)-WEEKDAY(DATE($M$1,P$1,8-$M366)))&gt;=1,IF($D366&gt;=3,DATE($M$1,P$1,1+7*($D366-1)-WEEKDAY(DATE($M$1,P$1,8-$M366))),DATE($M$1,P$1,1+7*($D366+1)-WEEKDAY(DATE($M$1,P$1,8-$M366)))),DATE($M$1,P$1,1+7*$D366)-WEEKDAY(DATE($M$1,P$1,8-$M366))),"")</f>
        <v>45226</v>
      </c>
      <c r="Q366" s="26">
        <f>IFERROR(IF(COUNTIF('Holiday Dates'!$A:$A,DATE($M$1,Q$1,1+7*$D366)-WEEKDAY(DATE($M$1,Q$1,8-$M366)))&gt;=1,IF($D366&gt;=3,DATE($M$1,Q$1,1+7*($D366-1)-WEEKDAY(DATE($M$1,Q$1,8-$M366))),DATE($M$1,Q$1,1+7*($D366+1)-WEEKDAY(DATE($M$1,Q$1,8-$M366)))),DATE($M$1,Q$1,1+7*$D366)-WEEKDAY(DATE($M$1,Q$1,8-$M366))),"")</f>
        <v>45247</v>
      </c>
      <c r="R366" s="26">
        <f>IFERROR(IF(COUNTIF('Holiday Dates'!$A:$A,DATE($M$1,R$1,1+7*$D366)-WEEKDAY(DATE($M$1,R$1,8-$M366)))&gt;=1,IF($D366&gt;=3,DATE($M$1,R$1,1+7*($D366-1)-WEEKDAY(DATE($M$1,R$1,8-$M366))),DATE($M$1,R$1,1+7*($D366+1)-WEEKDAY(DATE($M$1,R$1,8-$M366)))),DATE($M$1,R$1,1+7*$D366)-WEEKDAY(DATE($M$1,R$1,8-$M366))),"")</f>
        <v>45275</v>
      </c>
      <c r="S366" s="28"/>
      <c r="T366" s="30">
        <f>IFERROR(IF(COUNTIF('Holiday Dates'!$A:$A,DATE($S$1,T$1,1+7*$D366)-WEEKDAY(DATE($S$1,T$1,8-$M366)))&gt;=1,IF($D366&gt;=3,DATE($S$1,T$1,1+7*($D366-1)-WEEKDAY(DATE($S$1,T$1,8-$M366))),DATE($S$1,T$1,1+7*($D366+1)-WEEKDAY(DATE($S$1,T$1,8-$M366)))),DATE($S$1,T$1,1+7*$D366)-WEEKDAY(DATE($S$1,T$1,8-$M366))),"")</f>
        <v>45317</v>
      </c>
      <c r="U366" s="30">
        <f>IFERROR(IF(COUNTIF('Holiday Dates'!$A:$A,DATE($S$1,U$1,1+7*$D366)-WEEKDAY(DATE($S$1,U$1,8-$M366)))&gt;=1,IF($D366&gt;=3,DATE($S$1,U$1,1+7*($D366-1)-WEEKDAY(DATE($S$1,U$1,8-$M366))),DATE($S$1,U$1,1+7*($D366+1)-WEEKDAY(DATE($S$1,U$1,8-$M366)))),DATE($S$1,U$1,1+7*$D366)-WEEKDAY(DATE($S$1,U$1,8-$M366))),"")</f>
        <v>45345</v>
      </c>
      <c r="V366" s="30">
        <f>IFERROR(IF(COUNTIF('Holiday Dates'!$A:$A,DATE($S$1,V$1,1+7*$D366)-WEEKDAY(DATE($S$1,V$1,8-$M366)))&gt;=1,IF($D366&gt;=3,DATE($S$1,V$1,1+7*($D366-1)-WEEKDAY(DATE($S$1,V$1,8-$M366))),DATE($S$1,V$1,1+7*($D366+1)-WEEKDAY(DATE($S$1,V$1,8-$M366)))),DATE($S$1,V$1,1+7*$D366)-WEEKDAY(DATE($S$1,V$1,8-$M366))),"")</f>
        <v>45373</v>
      </c>
      <c r="W366" s="30">
        <f>IFERROR(IF(COUNTIF('Holiday Dates'!$A:$A,DATE($S$1,W$1,1+7*$D366)-WEEKDAY(DATE($S$1,W$1,8-$M366)))&gt;=1,IF($D366&gt;=3,DATE($S$1,W$1,1+7*($D366-1)-WEEKDAY(DATE($S$1,W$1,8-$M366))),DATE($S$1,W$1,1+7*($D366+1)-WEEKDAY(DATE($S$1,W$1,8-$M366)))),DATE($S$1,W$1,1+7*$D366)-WEEKDAY(DATE($S$1,W$1,8-$M366))),"")</f>
        <v>45408</v>
      </c>
      <c r="X366" s="30">
        <f>IFERROR(IF(COUNTIF('Holiday Dates'!$A:$A,DATE($S$1,X$1,1+7*$D366)-WEEKDAY(DATE($S$1,X$1,8-$M366)))&gt;=1,IF($D366&gt;=3,DATE($S$1,X$1,1+7*($D366-1)-WEEKDAY(DATE($S$1,X$1,8-$M366))),DATE($S$1,X$1,1+7*($D366+1)-WEEKDAY(DATE($S$1,X$1,8-$M366)))),DATE($S$1,X$1,1+7*$D366)-WEEKDAY(DATE($S$1,X$1,8-$M366))),"")</f>
        <v>45436</v>
      </c>
      <c r="Y366" s="30">
        <f>IFERROR(IF(COUNTIF('Holiday Dates'!$A:$A,DATE($S$1,Y$1,1+7*$D366)-WEEKDAY(DATE($S$1,Y$1,8-$M366)))&gt;=1,IF($D366&gt;=3,DATE($S$1,Y$1,1+7*($D366-1)-WEEKDAY(DATE($S$1,Y$1,8-$M366))),DATE($S$1,Y$1,1+7*($D366+1)-WEEKDAY(DATE($S$1,Y$1,8-$M366)))),DATE($S$1,Y$1,1+7*$D366)-WEEKDAY(DATE($S$1,Y$1,8-$M366))),"")</f>
        <v>45471</v>
      </c>
      <c r="Z366" s="30">
        <f>IFERROR(IF(COUNTIF('Holiday Dates'!$A:$A,DATE($S$1,Z$1,1+7*$D366)-WEEKDAY(DATE($S$1,Z$1,8-$M366)))&gt;=1,IF($D366&gt;=3,DATE($S$1,Z$1,1+7*($D366-1)-WEEKDAY(DATE($S$1,Z$1,8-$M366))),DATE($S$1,Z$1,1+7*($D366+1)-WEEKDAY(DATE($S$1,Z$1,8-$M366)))),DATE($S$1,Z$1,1+7*$D366)-WEEKDAY(DATE($S$1,Z$1,8-$M366))),"")</f>
        <v>45499</v>
      </c>
    </row>
    <row r="367" spans="1:26" ht="15" customHeight="1" x14ac:dyDescent="0.25">
      <c r="A367" s="3">
        <v>770364</v>
      </c>
      <c r="B367" s="1" t="s">
        <v>818</v>
      </c>
      <c r="C367" s="1" t="str">
        <f>VLOOKUP($A367,[1]Sheet_One!$B:$W,7,FALSE)</f>
        <v>STAFFORD SPRIN</v>
      </c>
      <c r="D367" s="10">
        <f>IFERROR(VLOOKUP(A367,[2]Sheet1!$A:$AA,27,FALSE),"")</f>
        <v>1</v>
      </c>
      <c r="E367" s="1"/>
      <c r="F367" s="3" t="str">
        <f>VLOOKUP($A367,[1]Sheet_One!$B:$W,6,FALSE)</f>
        <v>145 ORCUTTVILLE RD</v>
      </c>
      <c r="G367" s="3" t="str">
        <f>VLOOKUP($A367,[1]Sheet_One!$B:$W,7,FALSE)</f>
        <v>STAFFORD SPRIN</v>
      </c>
      <c r="H367" s="3" t="str">
        <f>VLOOKUP($A367,[1]Sheet_One!$B:$W,8,FALSE)</f>
        <v>CT</v>
      </c>
      <c r="I367" s="3" t="str">
        <f>VLOOKUP($A367,[1]Sheet_One!$B:$W,9,FALSE)</f>
        <v>06076</v>
      </c>
      <c r="J367" s="47">
        <f>IFERROR(VLOOKUP(A367,'[3]KPI Trend by Chain - 171 or 173'!$A:$E,5,FALSE),VLOOKUP(A367,'[4]KPI Trend by Chain - 171 '!$A:$E,5,FALSE))</f>
        <v>29.1428571428571</v>
      </c>
      <c r="K367" s="4" t="str">
        <f>IFERROR(VLOOKUP(A367,'Location Substitution table'!B:D,3,FALSE),"")</f>
        <v/>
      </c>
      <c r="L367" s="9" t="str">
        <f>IFERROR(VLOOKUP($A367,[1]Sheet_One!$B:$W,5,FALSE),"")</f>
        <v>F</v>
      </c>
      <c r="M367" s="9">
        <f>IFERROR(MATCH(L367,{"U","M","T","W","R","F","S"},0),"")</f>
        <v>6</v>
      </c>
      <c r="N367" s="26">
        <f>IFERROR(IF(COUNTIF('Holiday Dates'!$A:$A,DATE($M$1,N$1,1+7*$D367)-WEEKDAY(DATE($M$1,N$1,8-$M367)))&gt;=1,IF($D367&gt;=3,DATE($M$1,N$1,1+7*($D367-1)-WEEKDAY(DATE($M$1,N$1,8-$M367))),DATE($M$1,N$1,1+7*($D367+1)-WEEKDAY(DATE($M$1,N$1,8-$M367)))),DATE($M$1,N$1,1+7*$D367)-WEEKDAY(DATE($M$1,N$1,8-$M367))),"")</f>
        <v>45142</v>
      </c>
      <c r="O367" s="26">
        <f>IFERROR(IF(COUNTIF('Holiday Dates'!$A:$A,DATE($M$1,O$1,1+7*$D367)-WEEKDAY(DATE($M$1,O$1,8-$M367)))&gt;=1,IF($D367&gt;=3,DATE($M$1,O$1,1+7*($D367-1)-WEEKDAY(DATE($M$1,O$1,8-$M367))),DATE($M$1,O$1,1+7*($D367+1)-WEEKDAY(DATE($M$1,O$1,8-$M367)))),DATE($M$1,O$1,1+7*$D367)-WEEKDAY(DATE($M$1,O$1,8-$M367))),"")</f>
        <v>45170</v>
      </c>
      <c r="P367" s="26">
        <f>IFERROR(IF(COUNTIF('Holiday Dates'!$A:$A,DATE($M$1,P$1,1+7*$D367)-WEEKDAY(DATE($M$1,P$1,8-$M367)))&gt;=1,IF($D367&gt;=3,DATE($M$1,P$1,1+7*($D367-1)-WEEKDAY(DATE($M$1,P$1,8-$M367))),DATE($M$1,P$1,1+7*($D367+1)-WEEKDAY(DATE($M$1,P$1,8-$M367)))),DATE($M$1,P$1,1+7*$D367)-WEEKDAY(DATE($M$1,P$1,8-$M367))),"")</f>
        <v>45205</v>
      </c>
      <c r="Q367" s="26">
        <f>IFERROR(IF(COUNTIF('Holiday Dates'!$A:$A,DATE($M$1,Q$1,1+7*$D367)-WEEKDAY(DATE($M$1,Q$1,8-$M367)))&gt;=1,IF($D367&gt;=3,DATE($M$1,Q$1,1+7*($D367-1)-WEEKDAY(DATE($M$1,Q$1,8-$M367))),DATE($M$1,Q$1,1+7*($D367+1)-WEEKDAY(DATE($M$1,Q$1,8-$M367)))),DATE($M$1,Q$1,1+7*$D367)-WEEKDAY(DATE($M$1,Q$1,8-$M367))),"")</f>
        <v>45233</v>
      </c>
      <c r="R367" s="26">
        <f>IFERROR(IF(COUNTIF('Holiday Dates'!$A:$A,DATE($M$1,R$1,1+7*$D367)-WEEKDAY(DATE($M$1,R$1,8-$M367)))&gt;=1,IF($D367&gt;=3,DATE($M$1,R$1,1+7*($D367-1)-WEEKDAY(DATE($M$1,R$1,8-$M367))),DATE($M$1,R$1,1+7*($D367+1)-WEEKDAY(DATE($M$1,R$1,8-$M367)))),DATE($M$1,R$1,1+7*$D367)-WEEKDAY(DATE($M$1,R$1,8-$M367))),"")</f>
        <v>45261</v>
      </c>
      <c r="S367" s="28"/>
      <c r="T367" s="30">
        <f>IFERROR(IF(COUNTIF('Holiday Dates'!$A:$A,DATE($S$1,T$1,1+7*$D367)-WEEKDAY(DATE($S$1,T$1,8-$M367)))&gt;=1,IF($D367&gt;=3,DATE($S$1,T$1,1+7*($D367-1)-WEEKDAY(DATE($S$1,T$1,8-$M367))),DATE($S$1,T$1,1+7*($D367+1)-WEEKDAY(DATE($S$1,T$1,8-$M367)))),DATE($S$1,T$1,1+7*$D367)-WEEKDAY(DATE($S$1,T$1,8-$M367))),"")</f>
        <v>45296</v>
      </c>
      <c r="U367" s="30">
        <f>IFERROR(IF(COUNTIF('Holiday Dates'!$A:$A,DATE($S$1,U$1,1+7*$D367)-WEEKDAY(DATE($S$1,U$1,8-$M367)))&gt;=1,IF($D367&gt;=3,DATE($S$1,U$1,1+7*($D367-1)-WEEKDAY(DATE($S$1,U$1,8-$M367))),DATE($S$1,U$1,1+7*($D367+1)-WEEKDAY(DATE($S$1,U$1,8-$M367)))),DATE($S$1,U$1,1+7*$D367)-WEEKDAY(DATE($S$1,U$1,8-$M367))),"")</f>
        <v>45324</v>
      </c>
      <c r="V367" s="30">
        <f>IFERROR(IF(COUNTIF('Holiday Dates'!$A:$A,DATE($S$1,V$1,1+7*$D367)-WEEKDAY(DATE($S$1,V$1,8-$M367)))&gt;=1,IF($D367&gt;=3,DATE($S$1,V$1,1+7*($D367-1)-WEEKDAY(DATE($S$1,V$1,8-$M367))),DATE($S$1,V$1,1+7*($D367+1)-WEEKDAY(DATE($S$1,V$1,8-$M367)))),DATE($S$1,V$1,1+7*$D367)-WEEKDAY(DATE($S$1,V$1,8-$M367))),"")</f>
        <v>45352</v>
      </c>
      <c r="W367" s="30">
        <v>45037</v>
      </c>
      <c r="X367" s="30">
        <f>IFERROR(IF(COUNTIF('Holiday Dates'!$A:$A,DATE($S$1,X$1,1+7*$D367)-WEEKDAY(DATE($S$1,X$1,8-$M367)))&gt;=1,IF($D367&gt;=3,DATE($S$1,X$1,1+7*($D367-1)-WEEKDAY(DATE($S$1,X$1,8-$M367))),DATE($S$1,X$1,1+7*($D367+1)-WEEKDAY(DATE($S$1,X$1,8-$M367)))),DATE($S$1,X$1,1+7*$D367)-WEEKDAY(DATE($S$1,X$1,8-$M367))),"")</f>
        <v>45415</v>
      </c>
      <c r="Y367" s="30">
        <f>IFERROR(IF(COUNTIF('Holiday Dates'!$A:$A,DATE($S$1,Y$1,1+7*$D367)-WEEKDAY(DATE($S$1,Y$1,8-$M367)))&gt;=1,IF($D367&gt;=3,DATE($S$1,Y$1,1+7*($D367-1)-WEEKDAY(DATE($S$1,Y$1,8-$M367))),DATE($S$1,Y$1,1+7*($D367+1)-WEEKDAY(DATE($S$1,Y$1,8-$M367)))),DATE($S$1,Y$1,1+7*$D367)-WEEKDAY(DATE($S$1,Y$1,8-$M367))),"")</f>
        <v>45450</v>
      </c>
      <c r="Z367" s="30">
        <f>IFERROR(IF(COUNTIF('Holiday Dates'!$A:$A,DATE($S$1,Z$1,1+7*$D367)-WEEKDAY(DATE($S$1,Z$1,8-$M367)))&gt;=1,IF($D367&gt;=3,DATE($S$1,Z$1,1+7*($D367-1)-WEEKDAY(DATE($S$1,Z$1,8-$M367))),DATE($S$1,Z$1,1+7*($D367+1)-WEEKDAY(DATE($S$1,Z$1,8-$M367)))),DATE($S$1,Z$1,1+7*$D367)-WEEKDAY(DATE($S$1,Z$1,8-$M367))),"")</f>
        <v>45478</v>
      </c>
    </row>
    <row r="368" spans="1:26" ht="15" customHeight="1" x14ac:dyDescent="0.25">
      <c r="A368" s="3">
        <v>770365</v>
      </c>
      <c r="B368" s="3" t="str">
        <f>VLOOKUP($A368,[1]Sheet_One!$B:$W,2,FALSE)</f>
        <v>STAFFORDVIL SCH USDA</v>
      </c>
      <c r="C368" s="1" t="str">
        <f>VLOOKUP($A368,[1]Sheet_One!$B:$W,7,FALSE)</f>
        <v>STAFFORD SPRIN</v>
      </c>
      <c r="D368" s="10">
        <f>IFERROR(VLOOKUP(A368,[2]Sheet1!$A:$AA,27,FALSE),"")</f>
        <v>2</v>
      </c>
      <c r="F368" s="3" t="str">
        <f>VLOOKUP($A368,[1]Sheet_One!$B:$W,6,FALSE)</f>
        <v>21 LYONS RD</v>
      </c>
      <c r="G368" s="3" t="str">
        <f>VLOOKUP($A368,[1]Sheet_One!$B:$W,7,FALSE)</f>
        <v>STAFFORD SPRIN</v>
      </c>
      <c r="H368" s="3" t="str">
        <f>VLOOKUP($A368,[1]Sheet_One!$B:$W,8,FALSE)</f>
        <v>CT</v>
      </c>
      <c r="I368" s="3" t="str">
        <f>VLOOKUP($A368,[1]Sheet_One!$B:$W,9,FALSE)</f>
        <v>06076</v>
      </c>
      <c r="K368" s="4" t="str">
        <f>IFERROR(VLOOKUP(A368,'Location Substitution table'!B:D,3,FALSE),"")</f>
        <v/>
      </c>
      <c r="L368" s="9" t="str">
        <f>IFERROR(VLOOKUP($A368,[1]Sheet_One!$B:$W,5,FALSE),"")</f>
        <v>F</v>
      </c>
      <c r="M368" s="9">
        <f>IFERROR(MATCH(L368,{"U","M","T","W","R","F","S"},0),"")</f>
        <v>6</v>
      </c>
      <c r="N368" s="26">
        <f>IFERROR(IF(COUNTIF('Holiday Dates'!$A:$A,DATE($M$1,N$1,1+7*$D368)-WEEKDAY(DATE($M$1,N$1,8-$M368)))&gt;=1,IF($D368&gt;=3,DATE($M$1,N$1,1+7*($D368-1)-WEEKDAY(DATE($M$1,N$1,8-$M368))),DATE($M$1,N$1,1+7*($D368+1)-WEEKDAY(DATE($M$1,N$1,8-$M368)))),DATE($M$1,N$1,1+7*$D368)-WEEKDAY(DATE($M$1,N$1,8-$M368))),"")</f>
        <v>45149</v>
      </c>
      <c r="O368" s="26">
        <f>IFERROR(IF(COUNTIF('Holiday Dates'!$A:$A,DATE($M$1,O$1,1+7*$D368)-WEEKDAY(DATE($M$1,O$1,8-$M368)))&gt;=1,IF($D368&gt;=3,DATE($M$1,O$1,1+7*($D368-1)-WEEKDAY(DATE($M$1,O$1,8-$M368))),DATE($M$1,O$1,1+7*($D368+1)-WEEKDAY(DATE($M$1,O$1,8-$M368)))),DATE($M$1,O$1,1+7*$D368)-WEEKDAY(DATE($M$1,O$1,8-$M368))),"")</f>
        <v>45177</v>
      </c>
      <c r="P368" s="26">
        <f>IFERROR(IF(COUNTIF('Holiday Dates'!$A:$A,DATE($M$1,P$1,1+7*$D368)-WEEKDAY(DATE($M$1,P$1,8-$M368)))&gt;=1,IF($D368&gt;=3,DATE($M$1,P$1,1+7*($D368-1)-WEEKDAY(DATE($M$1,P$1,8-$M368))),DATE($M$1,P$1,1+7*($D368+1)-WEEKDAY(DATE($M$1,P$1,8-$M368)))),DATE($M$1,P$1,1+7*$D368)-WEEKDAY(DATE($M$1,P$1,8-$M368))),"")</f>
        <v>45212</v>
      </c>
      <c r="Q368" s="26">
        <f>IFERROR(IF(COUNTIF('Holiday Dates'!$A:$A,DATE($M$1,Q$1,1+7*$D368)-WEEKDAY(DATE($M$1,Q$1,8-$M368)))&gt;=1,IF($D368&gt;=3,DATE($M$1,Q$1,1+7*($D368-1)-WEEKDAY(DATE($M$1,Q$1,8-$M368))),DATE($M$1,Q$1,1+7*($D368+1)-WEEKDAY(DATE($M$1,Q$1,8-$M368)))),DATE($M$1,Q$1,1+7*$D368)-WEEKDAY(DATE($M$1,Q$1,8-$M368))),"")</f>
        <v>45247</v>
      </c>
      <c r="R368" s="26">
        <f>IFERROR(IF(COUNTIF('Holiday Dates'!$A:$A,DATE($M$1,R$1,1+7*$D368)-WEEKDAY(DATE($M$1,R$1,8-$M368)))&gt;=1,IF($D368&gt;=3,DATE($M$1,R$1,1+7*($D368-1)-WEEKDAY(DATE($M$1,R$1,8-$M368))),DATE($M$1,R$1,1+7*($D368+1)-WEEKDAY(DATE($M$1,R$1,8-$M368)))),DATE($M$1,R$1,1+7*$D368)-WEEKDAY(DATE($M$1,R$1,8-$M368))),"")</f>
        <v>45268</v>
      </c>
      <c r="S368" s="28"/>
      <c r="T368" s="30">
        <f>IFERROR(IF(COUNTIF('Holiday Dates'!$A:$A,DATE($S$1,T$1,1+7*$D368)-WEEKDAY(DATE($S$1,T$1,8-$M368)))&gt;=1,IF($D368&gt;=3,DATE($S$1,T$1,1+7*($D368-1)-WEEKDAY(DATE($S$1,T$1,8-$M368))),DATE($S$1,T$1,1+7*($D368+1)-WEEKDAY(DATE($S$1,T$1,8-$M368)))),DATE($S$1,T$1,1+7*$D368)-WEEKDAY(DATE($S$1,T$1,8-$M368))),"")</f>
        <v>45303</v>
      </c>
      <c r="U368" s="30">
        <f>IFERROR(IF(COUNTIF('Holiday Dates'!$A:$A,DATE($S$1,U$1,1+7*$D368)-WEEKDAY(DATE($S$1,U$1,8-$M368)))&gt;=1,IF($D368&gt;=3,DATE($S$1,U$1,1+7*($D368-1)-WEEKDAY(DATE($S$1,U$1,8-$M368))),DATE($S$1,U$1,1+7*($D368+1)-WEEKDAY(DATE($S$1,U$1,8-$M368)))),DATE($S$1,U$1,1+7*$D368)-WEEKDAY(DATE($S$1,U$1,8-$M368))),"")</f>
        <v>45331</v>
      </c>
      <c r="V368" s="30">
        <f>IFERROR(IF(COUNTIF('Holiday Dates'!$A:$A,DATE($S$1,V$1,1+7*$D368)-WEEKDAY(DATE($S$1,V$1,8-$M368)))&gt;=1,IF($D368&gt;=3,DATE($S$1,V$1,1+7*($D368-1)-WEEKDAY(DATE($S$1,V$1,8-$M368))),DATE($S$1,V$1,1+7*($D368+1)-WEEKDAY(DATE($S$1,V$1,8-$M368)))),DATE($S$1,V$1,1+7*$D368)-WEEKDAY(DATE($S$1,V$1,8-$M368))),"")</f>
        <v>45359</v>
      </c>
      <c r="W368" s="30">
        <f>IFERROR(IF(COUNTIF('Holiday Dates'!$A:$A,DATE($S$1,W$1,1+7*$D368)-WEEKDAY(DATE($S$1,W$1,8-$M368)))&gt;=1,IF($D368&gt;=3,DATE($S$1,W$1,1+7*($D368-1)-WEEKDAY(DATE($S$1,W$1,8-$M368))),DATE($S$1,W$1,1+7*($D368+1)-WEEKDAY(DATE($S$1,W$1,8-$M368)))),DATE($S$1,W$1,1+7*$D368)-WEEKDAY(DATE($S$1,W$1,8-$M368))),"")</f>
        <v>45401</v>
      </c>
      <c r="X368" s="30">
        <f>IFERROR(IF(COUNTIF('Holiday Dates'!$A:$A,DATE($S$1,X$1,1+7*$D368)-WEEKDAY(DATE($S$1,X$1,8-$M368)))&gt;=1,IF($D368&gt;=3,DATE($S$1,X$1,1+7*($D368-1)-WEEKDAY(DATE($S$1,X$1,8-$M368))),DATE($S$1,X$1,1+7*($D368+1)-WEEKDAY(DATE($S$1,X$1,8-$M368)))),DATE($S$1,X$1,1+7*$D368)-WEEKDAY(DATE($S$1,X$1,8-$M368))),"")</f>
        <v>45422</v>
      </c>
      <c r="Y368" s="30">
        <f>IFERROR(IF(COUNTIF('Holiday Dates'!$A:$A,DATE($S$1,Y$1,1+7*$D368)-WEEKDAY(DATE($S$1,Y$1,8-$M368)))&gt;=1,IF($D368&gt;=3,DATE($S$1,Y$1,1+7*($D368-1)-WEEKDAY(DATE($S$1,Y$1,8-$M368))),DATE($S$1,Y$1,1+7*($D368+1)-WEEKDAY(DATE($S$1,Y$1,8-$M368)))),DATE($S$1,Y$1,1+7*$D368)-WEEKDAY(DATE($S$1,Y$1,8-$M368))),"")</f>
        <v>45457</v>
      </c>
      <c r="Z368" s="30">
        <f>IFERROR(IF(COUNTIF('Holiday Dates'!$A:$A,DATE($S$1,Z$1,1+7*$D368)-WEEKDAY(DATE($S$1,Z$1,8-$M368)))&gt;=1,IF($D368&gt;=3,DATE($S$1,Z$1,1+7*($D368-1)-WEEKDAY(DATE($S$1,Z$1,8-$M368))),DATE($S$1,Z$1,1+7*($D368+1)-WEEKDAY(DATE($S$1,Z$1,8-$M368)))),DATE($S$1,Z$1,1+7*$D368)-WEEKDAY(DATE($S$1,Z$1,8-$M368))),"")</f>
        <v>45485</v>
      </c>
    </row>
    <row r="369" spans="1:26" ht="15" customHeight="1" x14ac:dyDescent="0.25">
      <c r="A369" s="3">
        <v>770366</v>
      </c>
      <c r="B369" s="1" t="s">
        <v>956</v>
      </c>
      <c r="C369" s="1" t="str">
        <f>VLOOKUP($A369,[1]Sheet_One!$B:$W,7,FALSE)</f>
        <v>STAFFORD SPRIN</v>
      </c>
      <c r="D369" s="10">
        <f>IFERROR(VLOOKUP(A369,[2]Sheet1!$A:$AA,27,FALSE),"")</f>
        <v>1</v>
      </c>
      <c r="E369" s="1"/>
      <c r="F369" s="3" t="str">
        <f>VLOOKUP($A369,[1]Sheet_One!$B:$W,6,FALSE)</f>
        <v>153 W STAFFORD RD</v>
      </c>
      <c r="G369" s="3" t="str">
        <f>VLOOKUP($A369,[1]Sheet_One!$B:$W,7,FALSE)</f>
        <v>STAFFORD SPRIN</v>
      </c>
      <c r="H369" s="3" t="str">
        <f>VLOOKUP($A369,[1]Sheet_One!$B:$W,8,FALSE)</f>
        <v>CT</v>
      </c>
      <c r="I369" s="3" t="str">
        <f>VLOOKUP($A369,[1]Sheet_One!$B:$W,9,FALSE)</f>
        <v>06076</v>
      </c>
      <c r="J369" s="47">
        <f>IFERROR(VLOOKUP(A369,'[3]KPI Trend by Chain - 171 or 173'!$A:$E,5,FALSE),VLOOKUP(A369,'[4]KPI Trend by Chain - 171 '!$A:$E,5,FALSE))</f>
        <v>17.3333333333333</v>
      </c>
      <c r="K369" s="4" t="str">
        <f>IFERROR(VLOOKUP(A369,'Location Substitution table'!B:D,3,FALSE),"")</f>
        <v/>
      </c>
      <c r="L369" s="9" t="str">
        <f>IFERROR(VLOOKUP($A369,[1]Sheet_One!$B:$W,5,FALSE),"")</f>
        <v>F</v>
      </c>
      <c r="M369" s="9">
        <f>IFERROR(MATCH(L369,{"U","M","T","W","R","F","S"},0),"")</f>
        <v>6</v>
      </c>
      <c r="N369" s="26">
        <f>IFERROR(IF(COUNTIF('Holiday Dates'!$A:$A,DATE($M$1,N$1,1+7*$D369)-WEEKDAY(DATE($M$1,N$1,8-$M369)))&gt;=1,IF($D369&gt;=3,DATE($M$1,N$1,1+7*($D369-1)-WEEKDAY(DATE($M$1,N$1,8-$M369))),DATE($M$1,N$1,1+7*($D369+1)-WEEKDAY(DATE($M$1,N$1,8-$M369)))),DATE($M$1,N$1,1+7*$D369)-WEEKDAY(DATE($M$1,N$1,8-$M369))),"")</f>
        <v>45142</v>
      </c>
      <c r="O369" s="26">
        <f>IFERROR(IF(COUNTIF('Holiday Dates'!$A:$A,DATE($M$1,O$1,1+7*$D369)-WEEKDAY(DATE($M$1,O$1,8-$M369)))&gt;=1,IF($D369&gt;=3,DATE($M$1,O$1,1+7*($D369-1)-WEEKDAY(DATE($M$1,O$1,8-$M369))),DATE($M$1,O$1,1+7*($D369+1)-WEEKDAY(DATE($M$1,O$1,8-$M369)))),DATE($M$1,O$1,1+7*$D369)-WEEKDAY(DATE($M$1,O$1,8-$M369))),"")</f>
        <v>45170</v>
      </c>
      <c r="P369" s="26">
        <f>IFERROR(IF(COUNTIF('Holiday Dates'!$A:$A,DATE($M$1,P$1,1+7*$D369)-WEEKDAY(DATE($M$1,P$1,8-$M369)))&gt;=1,IF($D369&gt;=3,DATE($M$1,P$1,1+7*($D369-1)-WEEKDAY(DATE($M$1,P$1,8-$M369))),DATE($M$1,P$1,1+7*($D369+1)-WEEKDAY(DATE($M$1,P$1,8-$M369)))),DATE($M$1,P$1,1+7*$D369)-WEEKDAY(DATE($M$1,P$1,8-$M369))),"")</f>
        <v>45205</v>
      </c>
      <c r="Q369" s="26">
        <f>IFERROR(IF(COUNTIF('Holiday Dates'!$A:$A,DATE($M$1,Q$1,1+7*$D369)-WEEKDAY(DATE($M$1,Q$1,8-$M369)))&gt;=1,IF($D369&gt;=3,DATE($M$1,Q$1,1+7*($D369-1)-WEEKDAY(DATE($M$1,Q$1,8-$M369))),DATE($M$1,Q$1,1+7*($D369+1)-WEEKDAY(DATE($M$1,Q$1,8-$M369)))),DATE($M$1,Q$1,1+7*$D369)-WEEKDAY(DATE($M$1,Q$1,8-$M369))),"")</f>
        <v>45233</v>
      </c>
      <c r="R369" s="26">
        <f>IFERROR(IF(COUNTIF('Holiday Dates'!$A:$A,DATE($M$1,R$1,1+7*$D369)-WEEKDAY(DATE($M$1,R$1,8-$M369)))&gt;=1,IF($D369&gt;=3,DATE($M$1,R$1,1+7*($D369-1)-WEEKDAY(DATE($M$1,R$1,8-$M369))),DATE($M$1,R$1,1+7*($D369+1)-WEEKDAY(DATE($M$1,R$1,8-$M369)))),DATE($M$1,R$1,1+7*$D369)-WEEKDAY(DATE($M$1,R$1,8-$M369))),"")</f>
        <v>45261</v>
      </c>
      <c r="S369" s="28"/>
      <c r="T369" s="30">
        <f>IFERROR(IF(COUNTIF('Holiday Dates'!$A:$A,DATE($S$1,T$1,1+7*$D369)-WEEKDAY(DATE($S$1,T$1,8-$M369)))&gt;=1,IF($D369&gt;=3,DATE($S$1,T$1,1+7*($D369-1)-WEEKDAY(DATE($S$1,T$1,8-$M369))),DATE($S$1,T$1,1+7*($D369+1)-WEEKDAY(DATE($S$1,T$1,8-$M369)))),DATE($S$1,T$1,1+7*$D369)-WEEKDAY(DATE($S$1,T$1,8-$M369))),"")</f>
        <v>45296</v>
      </c>
      <c r="U369" s="30">
        <f>IFERROR(IF(COUNTIF('Holiday Dates'!$A:$A,DATE($S$1,U$1,1+7*$D369)-WEEKDAY(DATE($S$1,U$1,8-$M369)))&gt;=1,IF($D369&gt;=3,DATE($S$1,U$1,1+7*($D369-1)-WEEKDAY(DATE($S$1,U$1,8-$M369))),DATE($S$1,U$1,1+7*($D369+1)-WEEKDAY(DATE($S$1,U$1,8-$M369)))),DATE($S$1,U$1,1+7*$D369)-WEEKDAY(DATE($S$1,U$1,8-$M369))),"")</f>
        <v>45324</v>
      </c>
      <c r="V369" s="30">
        <f>IFERROR(IF(COUNTIF('Holiday Dates'!$A:$A,DATE($S$1,V$1,1+7*$D369)-WEEKDAY(DATE($S$1,V$1,8-$M369)))&gt;=1,IF($D369&gt;=3,DATE($S$1,V$1,1+7*($D369-1)-WEEKDAY(DATE($S$1,V$1,8-$M369))),DATE($S$1,V$1,1+7*($D369+1)-WEEKDAY(DATE($S$1,V$1,8-$M369)))),DATE($S$1,V$1,1+7*$D369)-WEEKDAY(DATE($S$1,V$1,8-$M369))),"")</f>
        <v>45352</v>
      </c>
      <c r="W369" s="30">
        <v>45037</v>
      </c>
      <c r="X369" s="30">
        <f>IFERROR(IF(COUNTIF('Holiday Dates'!$A:$A,DATE($S$1,X$1,1+7*$D369)-WEEKDAY(DATE($S$1,X$1,8-$M369)))&gt;=1,IF($D369&gt;=3,DATE($S$1,X$1,1+7*($D369-1)-WEEKDAY(DATE($S$1,X$1,8-$M369))),DATE($S$1,X$1,1+7*($D369+1)-WEEKDAY(DATE($S$1,X$1,8-$M369)))),DATE($S$1,X$1,1+7*$D369)-WEEKDAY(DATE($S$1,X$1,8-$M369))),"")</f>
        <v>45415</v>
      </c>
      <c r="Y369" s="30">
        <f>IFERROR(IF(COUNTIF('Holiday Dates'!$A:$A,DATE($S$1,Y$1,1+7*$D369)-WEEKDAY(DATE($S$1,Y$1,8-$M369)))&gt;=1,IF($D369&gt;=3,DATE($S$1,Y$1,1+7*($D369-1)-WEEKDAY(DATE($S$1,Y$1,8-$M369))),DATE($S$1,Y$1,1+7*($D369+1)-WEEKDAY(DATE($S$1,Y$1,8-$M369)))),DATE($S$1,Y$1,1+7*$D369)-WEEKDAY(DATE($S$1,Y$1,8-$M369))),"")</f>
        <v>45450</v>
      </c>
      <c r="Z369" s="30">
        <f>IFERROR(IF(COUNTIF('Holiday Dates'!$A:$A,DATE($S$1,Z$1,1+7*$D369)-WEEKDAY(DATE($S$1,Z$1,8-$M369)))&gt;=1,IF($D369&gt;=3,DATE($S$1,Z$1,1+7*($D369-1)-WEEKDAY(DATE($S$1,Z$1,8-$M369))),DATE($S$1,Z$1,1+7*($D369+1)-WEEKDAY(DATE($S$1,Z$1,8-$M369)))),DATE($S$1,Z$1,1+7*$D369)-WEEKDAY(DATE($S$1,Z$1,8-$M369))),"")</f>
        <v>45478</v>
      </c>
    </row>
    <row r="370" spans="1:26" ht="15" customHeight="1" x14ac:dyDescent="0.25">
      <c r="A370" s="3">
        <v>770367</v>
      </c>
      <c r="B370" s="1" t="s">
        <v>1724</v>
      </c>
      <c r="C370" s="1" t="str">
        <f>VLOOKUP($A370,[1]Sheet_One!$B:$W,7,FALSE)</f>
        <v>STAMFORD</v>
      </c>
      <c r="D370" s="10">
        <f>IFERROR(VLOOKUP(A370,[2]Sheet1!$A:$AA,27,FALSE),"")</f>
        <v>4</v>
      </c>
      <c r="E370" s="1"/>
      <c r="F370" s="3" t="str">
        <f>VLOOKUP($A370,[1]Sheet_One!$B:$W,6,FALSE)</f>
        <v>120 BRIDGE STREET</v>
      </c>
      <c r="G370" s="3" t="str">
        <f>VLOOKUP($A370,[1]Sheet_One!$B:$W,7,FALSE)</f>
        <v>STAMFORD</v>
      </c>
      <c r="H370" s="3" t="str">
        <f>VLOOKUP($A370,[1]Sheet_One!$B:$W,8,FALSE)</f>
        <v>CT</v>
      </c>
      <c r="I370" s="3" t="str">
        <f>VLOOKUP($A370,[1]Sheet_One!$B:$W,9,FALSE)</f>
        <v>06905</v>
      </c>
      <c r="J370" s="47">
        <f>IFERROR(VLOOKUP(A370,'[3]KPI Trend by Chain - 171 or 173'!$A:$E,5,FALSE),VLOOKUP(A370,'[4]KPI Trend by Chain - 171 '!$A:$E,5,FALSE))</f>
        <v>19</v>
      </c>
      <c r="K370" s="4">
        <f>IFERROR(VLOOKUP(A370,'Location Substitution table'!B:D,3,FALSE),"")</f>
        <v>780011</v>
      </c>
      <c r="L370" s="9" t="str">
        <f>IFERROR(VLOOKUP($A370,[1]Sheet_One!$B:$W,5,FALSE),"")</f>
        <v>T</v>
      </c>
      <c r="M370" s="9">
        <f>IFERROR(MATCH(L370,{"U","M","T","W","R","F","S"},0),"")</f>
        <v>3</v>
      </c>
      <c r="N370" s="26">
        <f>IFERROR(IF(COUNTIF('Holiday Dates'!$A:$A,DATE($M$1,N$1,1+7*$D370)-WEEKDAY(DATE($M$1,N$1,8-$M370)))&gt;=1,IF($D370&gt;=3,DATE($M$1,N$1,1+7*($D370-1)-WEEKDAY(DATE($M$1,N$1,8-$M370))),DATE($M$1,N$1,1+7*($D370+1)-WEEKDAY(DATE($M$1,N$1,8-$M370)))),DATE($M$1,N$1,1+7*$D370)-WEEKDAY(DATE($M$1,N$1,8-$M370))),"")</f>
        <v>45160</v>
      </c>
      <c r="O370" s="26">
        <f>IFERROR(IF(COUNTIF('Holiday Dates'!$A:$A,DATE($M$1,O$1,1+7*$D370)-WEEKDAY(DATE($M$1,O$1,8-$M370)))&gt;=1,IF($D370&gt;=3,DATE($M$1,O$1,1+7*($D370-1)-WEEKDAY(DATE($M$1,O$1,8-$M370))),DATE($M$1,O$1,1+7*($D370+1)-WEEKDAY(DATE($M$1,O$1,8-$M370)))),DATE($M$1,O$1,1+7*$D370)-WEEKDAY(DATE($M$1,O$1,8-$M370))),"")</f>
        <v>45195</v>
      </c>
      <c r="P370" s="26">
        <f>IFERROR(IF(COUNTIF('Holiday Dates'!$A:$A,DATE($M$1,P$1,1+7*$D370)-WEEKDAY(DATE($M$1,P$1,8-$M370)))&gt;=1,IF($D370&gt;=3,DATE($M$1,P$1,1+7*($D370-1)-WEEKDAY(DATE($M$1,P$1,8-$M370))),DATE($M$1,P$1,1+7*($D370+1)-WEEKDAY(DATE($M$1,P$1,8-$M370)))),DATE($M$1,P$1,1+7*$D370)-WEEKDAY(DATE($M$1,P$1,8-$M370))),"")</f>
        <v>45223</v>
      </c>
      <c r="Q370" s="26">
        <f>IFERROR(IF(COUNTIF('Holiday Dates'!$A:$A,DATE($M$1,Q$1,1+7*$D370)-WEEKDAY(DATE($M$1,Q$1,8-$M370)))&gt;=1,IF($D370&gt;=3,DATE($M$1,Q$1,1+7*($D370-1)-WEEKDAY(DATE($M$1,Q$1,8-$M370))),DATE($M$1,Q$1,1+7*($D370+1)-WEEKDAY(DATE($M$1,Q$1,8-$M370)))),DATE($M$1,Q$1,1+7*$D370)-WEEKDAY(DATE($M$1,Q$1,8-$M370))),"")</f>
        <v>45258</v>
      </c>
      <c r="R370" s="26">
        <f>IFERROR(IF(COUNTIF('Holiday Dates'!$A:$A,DATE($M$1,R$1,1+7*$D370)-WEEKDAY(DATE($M$1,R$1,8-$M370)))&gt;=1,IF($D370&gt;=3,DATE($M$1,R$1,1+7*($D370-1)-WEEKDAY(DATE($M$1,R$1,8-$M370))),DATE($M$1,R$1,1+7*($D370+1)-WEEKDAY(DATE($M$1,R$1,8-$M370)))),DATE($M$1,R$1,1+7*$D370)-WEEKDAY(DATE($M$1,R$1,8-$M370))),"")</f>
        <v>45279</v>
      </c>
      <c r="S370" s="28"/>
      <c r="T370" s="30">
        <f>IFERROR(IF(COUNTIF('Holiday Dates'!$A:$A,DATE($S$1,T$1,1+7*$D370)-WEEKDAY(DATE($S$1,T$1,8-$M370)))&gt;=1,IF($D370&gt;=3,DATE($S$1,T$1,1+7*($D370-1)-WEEKDAY(DATE($S$1,T$1,8-$M370))),DATE($S$1,T$1,1+7*($D370+1)-WEEKDAY(DATE($S$1,T$1,8-$M370)))),DATE($S$1,T$1,1+7*$D370)-WEEKDAY(DATE($S$1,T$1,8-$M370))),"")</f>
        <v>45314</v>
      </c>
      <c r="U370" s="30">
        <f>IFERROR(IF(COUNTIF('Holiday Dates'!$A:$A,DATE($S$1,U$1,1+7*$D370)-WEEKDAY(DATE($S$1,U$1,8-$M370)))&gt;=1,IF($D370&gt;=3,DATE($S$1,U$1,1+7*($D370-1)-WEEKDAY(DATE($S$1,U$1,8-$M370))),DATE($S$1,U$1,1+7*($D370+1)-WEEKDAY(DATE($S$1,U$1,8-$M370)))),DATE($S$1,U$1,1+7*$D370)-WEEKDAY(DATE($S$1,U$1,8-$M370))),"")</f>
        <v>45349</v>
      </c>
      <c r="V370" s="30">
        <f>IFERROR(IF(COUNTIF('Holiday Dates'!$A:$A,DATE($S$1,V$1,1+7*$D370)-WEEKDAY(DATE($S$1,V$1,8-$M370)))&gt;=1,IF($D370&gt;=3,DATE($S$1,V$1,1+7*($D370-1)-WEEKDAY(DATE($S$1,V$1,8-$M370))),DATE($S$1,V$1,1+7*($D370+1)-WEEKDAY(DATE($S$1,V$1,8-$M370)))),DATE($S$1,V$1,1+7*$D370)-WEEKDAY(DATE($S$1,V$1,8-$M370))),"")</f>
        <v>45377</v>
      </c>
      <c r="W370" s="30">
        <f>IFERROR(IF(COUNTIF('Holiday Dates'!$A:$A,DATE($S$1,W$1,1+7*$D370)-WEEKDAY(DATE($S$1,W$1,8-$M370)))&gt;=1,IF($D370&gt;=3,DATE($S$1,W$1,1+7*($D370-1)-WEEKDAY(DATE($S$1,W$1,8-$M370))),DATE($S$1,W$1,1+7*($D370+1)-WEEKDAY(DATE($S$1,W$1,8-$M370)))),DATE($S$1,W$1,1+7*$D370)-WEEKDAY(DATE($S$1,W$1,8-$M370))),"")</f>
        <v>45405</v>
      </c>
      <c r="X370" s="30">
        <f>IFERROR(IF(COUNTIF('Holiday Dates'!$A:$A,DATE($S$1,X$1,1+7*$D370)-WEEKDAY(DATE($S$1,X$1,8-$M370)))&gt;=1,IF($D370&gt;=3,DATE($S$1,X$1,1+7*($D370-1)-WEEKDAY(DATE($S$1,X$1,8-$M370))),DATE($S$1,X$1,1+7*($D370+1)-WEEKDAY(DATE($S$1,X$1,8-$M370)))),DATE($S$1,X$1,1+7*$D370)-WEEKDAY(DATE($S$1,X$1,8-$M370))),"")</f>
        <v>45440</v>
      </c>
      <c r="Y370" s="30">
        <f>IFERROR(IF(COUNTIF('Holiday Dates'!$A:$A,DATE($S$1,Y$1,1+7*$D370)-WEEKDAY(DATE($S$1,Y$1,8-$M370)))&gt;=1,IF($D370&gt;=3,DATE($S$1,Y$1,1+7*($D370-1)-WEEKDAY(DATE($S$1,Y$1,8-$M370))),DATE($S$1,Y$1,1+7*($D370+1)-WEEKDAY(DATE($S$1,Y$1,8-$M370)))),DATE($S$1,Y$1,1+7*$D370)-WEEKDAY(DATE($S$1,Y$1,8-$M370))),"")</f>
        <v>45468</v>
      </c>
      <c r="Z370" s="30">
        <f>IFERROR(IF(COUNTIF('Holiday Dates'!$A:$A,DATE($S$1,Z$1,1+7*$D370)-WEEKDAY(DATE($S$1,Z$1,8-$M370)))&gt;=1,IF($D370&gt;=3,DATE($S$1,Z$1,1+7*($D370-1)-WEEKDAY(DATE($S$1,Z$1,8-$M370))),DATE($S$1,Z$1,1+7*($D370+1)-WEEKDAY(DATE($S$1,Z$1,8-$M370)))),DATE($S$1,Z$1,1+7*$D370)-WEEKDAY(DATE($S$1,Z$1,8-$M370))),"")</f>
        <v>45496</v>
      </c>
    </row>
    <row r="371" spans="1:26" ht="15" customHeight="1" x14ac:dyDescent="0.25">
      <c r="A371" s="3">
        <v>770368</v>
      </c>
      <c r="B371" s="1" t="s">
        <v>1247</v>
      </c>
      <c r="C371" s="1" t="str">
        <f>VLOOKUP($A371,[1]Sheet_One!$B:$W,7,FALSE)</f>
        <v>STAMFORD</v>
      </c>
      <c r="D371" s="10">
        <f>IFERROR(VLOOKUP(A371,[2]Sheet1!$A:$AA,27,FALSE),"")</f>
        <v>2</v>
      </c>
      <c r="E371" s="1"/>
      <c r="F371" s="3" t="str">
        <f>VLOOKUP($A371,[1]Sheet_One!$B:$W,6,FALSE)</f>
        <v>82 SCOFIELDTOWN RD</v>
      </c>
      <c r="G371" s="3" t="str">
        <f>VLOOKUP($A371,[1]Sheet_One!$B:$W,7,FALSE)</f>
        <v>STAMFORD</v>
      </c>
      <c r="H371" s="3" t="str">
        <f>VLOOKUP($A371,[1]Sheet_One!$B:$W,8,FALSE)</f>
        <v>CT</v>
      </c>
      <c r="I371" s="3" t="str">
        <f>VLOOKUP($A371,[1]Sheet_One!$B:$W,9,FALSE)</f>
        <v>06903</v>
      </c>
      <c r="J371" s="47">
        <f>IFERROR(VLOOKUP(A371,'[3]KPI Trend by Chain - 171 or 173'!$A:$E,5,FALSE),VLOOKUP(A371,'[4]KPI Trend by Chain - 171 '!$A:$E,5,FALSE))</f>
        <v>479.2</v>
      </c>
      <c r="K371" s="4" t="str">
        <f>IFERROR(VLOOKUP(A371,'Location Substitution table'!B:D,3,FALSE),"")</f>
        <v/>
      </c>
      <c r="L371" s="9" t="str">
        <f>IFERROR(VLOOKUP($A371,[1]Sheet_One!$B:$W,5,FALSE),"")</f>
        <v>T</v>
      </c>
      <c r="M371" s="9">
        <f>IFERROR(MATCH(L371,{"U","M","T","W","R","F","S"},0),"")</f>
        <v>3</v>
      </c>
      <c r="N371" s="26">
        <f>IFERROR(IF(COUNTIF('Holiday Dates'!$A:$A,DATE($M$1,N$1,1+7*$D371)-WEEKDAY(DATE($M$1,N$1,8-$M371)))&gt;=1,IF($D371&gt;=3,DATE($M$1,N$1,1+7*($D371-1)-WEEKDAY(DATE($M$1,N$1,8-$M371))),DATE($M$1,N$1,1+7*($D371+1)-WEEKDAY(DATE($M$1,N$1,8-$M371)))),DATE($M$1,N$1,1+7*$D371)-WEEKDAY(DATE($M$1,N$1,8-$M371))),"")</f>
        <v>45146</v>
      </c>
      <c r="O371" s="26">
        <f>IFERROR(IF(COUNTIF('Holiday Dates'!$A:$A,DATE($M$1,O$1,1+7*$D371)-WEEKDAY(DATE($M$1,O$1,8-$M371)))&gt;=1,IF($D371&gt;=3,DATE($M$1,O$1,1+7*($D371-1)-WEEKDAY(DATE($M$1,O$1,8-$M371))),DATE($M$1,O$1,1+7*($D371+1)-WEEKDAY(DATE($M$1,O$1,8-$M371)))),DATE($M$1,O$1,1+7*$D371)-WEEKDAY(DATE($M$1,O$1,8-$M371))),"")</f>
        <v>45181</v>
      </c>
      <c r="P371" s="26">
        <f>IFERROR(IF(COUNTIF('Holiday Dates'!$A:$A,DATE($M$1,P$1,1+7*$D371)-WEEKDAY(DATE($M$1,P$1,8-$M371)))&gt;=1,IF($D371&gt;=3,DATE($M$1,P$1,1+7*($D371-1)-WEEKDAY(DATE($M$1,P$1,8-$M371))),DATE($M$1,P$1,1+7*($D371+1)-WEEKDAY(DATE($M$1,P$1,8-$M371)))),DATE($M$1,P$1,1+7*$D371)-WEEKDAY(DATE($M$1,P$1,8-$M371))),"")</f>
        <v>45209</v>
      </c>
      <c r="Q371" s="26">
        <f>IFERROR(IF(COUNTIF('Holiday Dates'!$A:$A,DATE($M$1,Q$1,1+7*$D371)-WEEKDAY(DATE($M$1,Q$1,8-$M371)))&gt;=1,IF($D371&gt;=3,DATE($M$1,Q$1,1+7*($D371-1)-WEEKDAY(DATE($M$1,Q$1,8-$M371))),DATE($M$1,Q$1,1+7*($D371+1)-WEEKDAY(DATE($M$1,Q$1,8-$M371)))),DATE($M$1,Q$1,1+7*$D371)-WEEKDAY(DATE($M$1,Q$1,8-$M371))),"")</f>
        <v>45244</v>
      </c>
      <c r="R371" s="26">
        <f>IFERROR(IF(COUNTIF('Holiday Dates'!$A:$A,DATE($M$1,R$1,1+7*$D371)-WEEKDAY(DATE($M$1,R$1,8-$M371)))&gt;=1,IF($D371&gt;=3,DATE($M$1,R$1,1+7*($D371-1)-WEEKDAY(DATE($M$1,R$1,8-$M371))),DATE($M$1,R$1,1+7*($D371+1)-WEEKDAY(DATE($M$1,R$1,8-$M371)))),DATE($M$1,R$1,1+7*$D371)-WEEKDAY(DATE($M$1,R$1,8-$M371))),"")</f>
        <v>45272</v>
      </c>
      <c r="S371" s="28"/>
      <c r="T371" s="30">
        <f>IFERROR(IF(COUNTIF('Holiday Dates'!$A:$A,DATE($S$1,T$1,1+7*$D371)-WEEKDAY(DATE($S$1,T$1,8-$M371)))&gt;=1,IF($D371&gt;=3,DATE($S$1,T$1,1+7*($D371-1)-WEEKDAY(DATE($S$1,T$1,8-$M371))),DATE($S$1,T$1,1+7*($D371+1)-WEEKDAY(DATE($S$1,T$1,8-$M371)))),DATE($S$1,T$1,1+7*$D371)-WEEKDAY(DATE($S$1,T$1,8-$M371))),"")</f>
        <v>45300</v>
      </c>
      <c r="U371" s="30">
        <f>IFERROR(IF(COUNTIF('Holiday Dates'!$A:$A,DATE($S$1,U$1,1+7*$D371)-WEEKDAY(DATE($S$1,U$1,8-$M371)))&gt;=1,IF($D371&gt;=3,DATE($S$1,U$1,1+7*($D371-1)-WEEKDAY(DATE($S$1,U$1,8-$M371))),DATE($S$1,U$1,1+7*($D371+1)-WEEKDAY(DATE($S$1,U$1,8-$M371)))),DATE($S$1,U$1,1+7*$D371)-WEEKDAY(DATE($S$1,U$1,8-$M371))),"")</f>
        <v>45335</v>
      </c>
      <c r="V371" s="30">
        <f>IFERROR(IF(COUNTIF('Holiday Dates'!$A:$A,DATE($S$1,V$1,1+7*$D371)-WEEKDAY(DATE($S$1,V$1,8-$M371)))&gt;=1,IF($D371&gt;=3,DATE($S$1,V$1,1+7*($D371-1)-WEEKDAY(DATE($S$1,V$1,8-$M371))),DATE($S$1,V$1,1+7*($D371+1)-WEEKDAY(DATE($S$1,V$1,8-$M371)))),DATE($S$1,V$1,1+7*$D371)-WEEKDAY(DATE($S$1,V$1,8-$M371))),"")</f>
        <v>45363</v>
      </c>
      <c r="W371" s="30">
        <f>IFERROR(IF(COUNTIF('Holiday Dates'!$A:$A,DATE($S$1,W$1,1+7*$D371)-WEEKDAY(DATE($S$1,W$1,8-$M371)))&gt;=1,IF($D371&gt;=3,DATE($S$1,W$1,1+7*($D371-1)-WEEKDAY(DATE($S$1,W$1,8-$M371))),DATE($S$1,W$1,1+7*($D371+1)-WEEKDAY(DATE($S$1,W$1,8-$M371)))),DATE($S$1,W$1,1+7*$D371)-WEEKDAY(DATE($S$1,W$1,8-$M371))),"")</f>
        <v>45398</v>
      </c>
      <c r="X371" s="30">
        <f>IFERROR(IF(COUNTIF('Holiday Dates'!$A:$A,DATE($S$1,X$1,1+7*$D371)-WEEKDAY(DATE($S$1,X$1,8-$M371)))&gt;=1,IF($D371&gt;=3,DATE($S$1,X$1,1+7*($D371-1)-WEEKDAY(DATE($S$1,X$1,8-$M371))),DATE($S$1,X$1,1+7*($D371+1)-WEEKDAY(DATE($S$1,X$1,8-$M371)))),DATE($S$1,X$1,1+7*$D371)-WEEKDAY(DATE($S$1,X$1,8-$M371))),"")</f>
        <v>45426</v>
      </c>
      <c r="Y371" s="30">
        <f>IFERROR(IF(COUNTIF('Holiday Dates'!$A:$A,DATE($S$1,Y$1,1+7*$D371)-WEEKDAY(DATE($S$1,Y$1,8-$M371)))&gt;=1,IF($D371&gt;=3,DATE($S$1,Y$1,1+7*($D371-1)-WEEKDAY(DATE($S$1,Y$1,8-$M371))),DATE($S$1,Y$1,1+7*($D371+1)-WEEKDAY(DATE($S$1,Y$1,8-$M371)))),DATE($S$1,Y$1,1+7*$D371)-WEEKDAY(DATE($S$1,Y$1,8-$M371))),"")</f>
        <v>45454</v>
      </c>
      <c r="Z371" s="30">
        <f>IFERROR(IF(COUNTIF('Holiday Dates'!$A:$A,DATE($S$1,Z$1,1+7*$D371)-WEEKDAY(DATE($S$1,Z$1,8-$M371)))&gt;=1,IF($D371&gt;=3,DATE($S$1,Z$1,1+7*($D371-1)-WEEKDAY(DATE($S$1,Z$1,8-$M371))),DATE($S$1,Z$1,1+7*($D371+1)-WEEKDAY(DATE($S$1,Z$1,8-$M371)))),DATE($S$1,Z$1,1+7*$D371)-WEEKDAY(DATE($S$1,Z$1,8-$M371))),"")</f>
        <v>45482</v>
      </c>
    </row>
    <row r="372" spans="1:26" ht="15" customHeight="1" x14ac:dyDescent="0.25">
      <c r="A372" s="3">
        <v>770369</v>
      </c>
      <c r="B372" s="3" t="str">
        <f>VLOOKUP($A372,[1]Sheet_One!$B:$W,2,FALSE)</f>
        <v>TRAILBLAZERS ACAD USDA</v>
      </c>
      <c r="C372" s="1" t="str">
        <f>VLOOKUP($A372,[1]Sheet_One!$B:$W,7,FALSE)</f>
        <v>STAMFORD</v>
      </c>
      <c r="D372" s="10">
        <f>IFERROR(VLOOKUP(A372,[2]Sheet1!$A:$AA,27,FALSE),"")</f>
        <v>2</v>
      </c>
      <c r="F372" s="3" t="str">
        <f>VLOOKUP($A372,[1]Sheet_One!$B:$W,6,FALSE)</f>
        <v>83 LOCKWOOD AVE</v>
      </c>
      <c r="G372" s="3" t="str">
        <f>VLOOKUP($A372,[1]Sheet_One!$B:$W,7,FALSE)</f>
        <v>STAMFORD</v>
      </c>
      <c r="H372" s="3" t="str">
        <f>VLOOKUP($A372,[1]Sheet_One!$B:$W,8,FALSE)</f>
        <v>CT</v>
      </c>
      <c r="I372" s="3" t="str">
        <f>VLOOKUP($A372,[1]Sheet_One!$B:$W,9,FALSE)</f>
        <v>06901</v>
      </c>
      <c r="K372" s="4" t="str">
        <f>IFERROR(VLOOKUP(A372,'Location Substitution table'!B:D,3,FALSE),"")</f>
        <v/>
      </c>
      <c r="L372" s="9" t="str">
        <f>IFERROR(VLOOKUP($A372,[1]Sheet_One!$B:$W,5,FALSE),"")</f>
        <v>T</v>
      </c>
      <c r="M372" s="9">
        <f>IFERROR(MATCH(L372,{"U","M","T","W","R","F","S"},0),"")</f>
        <v>3</v>
      </c>
      <c r="N372" s="26">
        <f>IFERROR(IF(COUNTIF('Holiday Dates'!$A:$A,DATE($M$1,N$1,1+7*$D372)-WEEKDAY(DATE($M$1,N$1,8-$M372)))&gt;=1,IF($D372&gt;=3,DATE($M$1,N$1,1+7*($D372-1)-WEEKDAY(DATE($M$1,N$1,8-$M372))),DATE($M$1,N$1,1+7*($D372+1)-WEEKDAY(DATE($M$1,N$1,8-$M372)))),DATE($M$1,N$1,1+7*$D372)-WEEKDAY(DATE($M$1,N$1,8-$M372))),"")</f>
        <v>45146</v>
      </c>
      <c r="O372" s="26">
        <f>IFERROR(IF(COUNTIF('Holiday Dates'!$A:$A,DATE($M$1,O$1,1+7*$D372)-WEEKDAY(DATE($M$1,O$1,8-$M372)))&gt;=1,IF($D372&gt;=3,DATE($M$1,O$1,1+7*($D372-1)-WEEKDAY(DATE($M$1,O$1,8-$M372))),DATE($M$1,O$1,1+7*($D372+1)-WEEKDAY(DATE($M$1,O$1,8-$M372)))),DATE($M$1,O$1,1+7*$D372)-WEEKDAY(DATE($M$1,O$1,8-$M372))),"")</f>
        <v>45181</v>
      </c>
      <c r="P372" s="26">
        <f>IFERROR(IF(COUNTIF('Holiday Dates'!$A:$A,DATE($M$1,P$1,1+7*$D372)-WEEKDAY(DATE($M$1,P$1,8-$M372)))&gt;=1,IF($D372&gt;=3,DATE($M$1,P$1,1+7*($D372-1)-WEEKDAY(DATE($M$1,P$1,8-$M372))),DATE($M$1,P$1,1+7*($D372+1)-WEEKDAY(DATE($M$1,P$1,8-$M372)))),DATE($M$1,P$1,1+7*$D372)-WEEKDAY(DATE($M$1,P$1,8-$M372))),"")</f>
        <v>45209</v>
      </c>
      <c r="Q372" s="26">
        <f>IFERROR(IF(COUNTIF('Holiday Dates'!$A:$A,DATE($M$1,Q$1,1+7*$D372)-WEEKDAY(DATE($M$1,Q$1,8-$M372)))&gt;=1,IF($D372&gt;=3,DATE($M$1,Q$1,1+7*($D372-1)-WEEKDAY(DATE($M$1,Q$1,8-$M372))),DATE($M$1,Q$1,1+7*($D372+1)-WEEKDAY(DATE($M$1,Q$1,8-$M372)))),DATE($M$1,Q$1,1+7*$D372)-WEEKDAY(DATE($M$1,Q$1,8-$M372))),"")</f>
        <v>45244</v>
      </c>
      <c r="R372" s="26">
        <f>IFERROR(IF(COUNTIF('Holiday Dates'!$A:$A,DATE($M$1,R$1,1+7*$D372)-WEEKDAY(DATE($M$1,R$1,8-$M372)))&gt;=1,IF($D372&gt;=3,DATE($M$1,R$1,1+7*($D372-1)-WEEKDAY(DATE($M$1,R$1,8-$M372))),DATE($M$1,R$1,1+7*($D372+1)-WEEKDAY(DATE($M$1,R$1,8-$M372)))),DATE($M$1,R$1,1+7*$D372)-WEEKDAY(DATE($M$1,R$1,8-$M372))),"")</f>
        <v>45272</v>
      </c>
      <c r="S372" s="28"/>
      <c r="T372" s="30">
        <f>IFERROR(IF(COUNTIF('Holiday Dates'!$A:$A,DATE($S$1,T$1,1+7*$D372)-WEEKDAY(DATE($S$1,T$1,8-$M372)))&gt;=1,IF($D372&gt;=3,DATE($S$1,T$1,1+7*($D372-1)-WEEKDAY(DATE($S$1,T$1,8-$M372))),DATE($S$1,T$1,1+7*($D372+1)-WEEKDAY(DATE($S$1,T$1,8-$M372)))),DATE($S$1,T$1,1+7*$D372)-WEEKDAY(DATE($S$1,T$1,8-$M372))),"")</f>
        <v>45300</v>
      </c>
      <c r="U372" s="30">
        <f>IFERROR(IF(COUNTIF('Holiday Dates'!$A:$A,DATE($S$1,U$1,1+7*$D372)-WEEKDAY(DATE($S$1,U$1,8-$M372)))&gt;=1,IF($D372&gt;=3,DATE($S$1,U$1,1+7*($D372-1)-WEEKDAY(DATE($S$1,U$1,8-$M372))),DATE($S$1,U$1,1+7*($D372+1)-WEEKDAY(DATE($S$1,U$1,8-$M372)))),DATE($S$1,U$1,1+7*$D372)-WEEKDAY(DATE($S$1,U$1,8-$M372))),"")</f>
        <v>45335</v>
      </c>
      <c r="V372" s="30">
        <f>IFERROR(IF(COUNTIF('Holiday Dates'!$A:$A,DATE($S$1,V$1,1+7*$D372)-WEEKDAY(DATE($S$1,V$1,8-$M372)))&gt;=1,IF($D372&gt;=3,DATE($S$1,V$1,1+7*($D372-1)-WEEKDAY(DATE($S$1,V$1,8-$M372))),DATE($S$1,V$1,1+7*($D372+1)-WEEKDAY(DATE($S$1,V$1,8-$M372)))),DATE($S$1,V$1,1+7*$D372)-WEEKDAY(DATE($S$1,V$1,8-$M372))),"")</f>
        <v>45363</v>
      </c>
      <c r="W372" s="30">
        <f>IFERROR(IF(COUNTIF('Holiday Dates'!$A:$A,DATE($S$1,W$1,1+7*$D372)-WEEKDAY(DATE($S$1,W$1,8-$M372)))&gt;=1,IF($D372&gt;=3,DATE($S$1,W$1,1+7*($D372-1)-WEEKDAY(DATE($S$1,W$1,8-$M372))),DATE($S$1,W$1,1+7*($D372+1)-WEEKDAY(DATE($S$1,W$1,8-$M372)))),DATE($S$1,W$1,1+7*$D372)-WEEKDAY(DATE($S$1,W$1,8-$M372))),"")</f>
        <v>45398</v>
      </c>
      <c r="X372" s="30">
        <f>IFERROR(IF(COUNTIF('Holiday Dates'!$A:$A,DATE($S$1,X$1,1+7*$D372)-WEEKDAY(DATE($S$1,X$1,8-$M372)))&gt;=1,IF($D372&gt;=3,DATE($S$1,X$1,1+7*($D372-1)-WEEKDAY(DATE($S$1,X$1,8-$M372))),DATE($S$1,X$1,1+7*($D372+1)-WEEKDAY(DATE($S$1,X$1,8-$M372)))),DATE($S$1,X$1,1+7*$D372)-WEEKDAY(DATE($S$1,X$1,8-$M372))),"")</f>
        <v>45426</v>
      </c>
      <c r="Y372" s="30">
        <f>IFERROR(IF(COUNTIF('Holiday Dates'!$A:$A,DATE($S$1,Y$1,1+7*$D372)-WEEKDAY(DATE($S$1,Y$1,8-$M372)))&gt;=1,IF($D372&gt;=3,DATE($S$1,Y$1,1+7*($D372-1)-WEEKDAY(DATE($S$1,Y$1,8-$M372))),DATE($S$1,Y$1,1+7*($D372+1)-WEEKDAY(DATE($S$1,Y$1,8-$M372)))),DATE($S$1,Y$1,1+7*$D372)-WEEKDAY(DATE($S$1,Y$1,8-$M372))),"")</f>
        <v>45454</v>
      </c>
      <c r="Z372" s="30">
        <f>IFERROR(IF(COUNTIF('Holiday Dates'!$A:$A,DATE($S$1,Z$1,1+7*$D372)-WEEKDAY(DATE($S$1,Z$1,8-$M372)))&gt;=1,IF($D372&gt;=3,DATE($S$1,Z$1,1+7*($D372-1)-WEEKDAY(DATE($S$1,Z$1,8-$M372))),DATE($S$1,Z$1,1+7*($D372+1)-WEEKDAY(DATE($S$1,Z$1,8-$M372)))),DATE($S$1,Z$1,1+7*$D372)-WEEKDAY(DATE($S$1,Z$1,8-$M372))),"")</f>
        <v>45482</v>
      </c>
    </row>
    <row r="373" spans="1:26" ht="15" customHeight="1" x14ac:dyDescent="0.25">
      <c r="A373" s="3">
        <v>770370</v>
      </c>
      <c r="B373" s="1" t="s">
        <v>821</v>
      </c>
      <c r="C373" s="1" t="str">
        <f>VLOOKUP($A373,[1]Sheet_One!$B:$W,7,FALSE)</f>
        <v>STERLING</v>
      </c>
      <c r="D373" s="10">
        <f>IFERROR(VLOOKUP(A373,[2]Sheet1!$A:$AA,27,FALSE),"")</f>
        <v>4</v>
      </c>
      <c r="E373" s="1"/>
      <c r="F373" s="3" t="str">
        <f>VLOOKUP($A373,[1]Sheet_One!$B:$W,6,FALSE)</f>
        <v>251 STERLING RD</v>
      </c>
      <c r="G373" s="3" t="str">
        <f>VLOOKUP($A373,[1]Sheet_One!$B:$W,7,FALSE)</f>
        <v>STERLING</v>
      </c>
      <c r="H373" s="3" t="str">
        <f>VLOOKUP($A373,[1]Sheet_One!$B:$W,8,FALSE)</f>
        <v>CT</v>
      </c>
      <c r="I373" s="3" t="str">
        <f>VLOOKUP($A373,[1]Sheet_One!$B:$W,9,FALSE)</f>
        <v>06377</v>
      </c>
      <c r="J373" s="47">
        <f>IFERROR(VLOOKUP(A373,'[3]KPI Trend by Chain - 171 or 173'!$A:$E,5,FALSE),VLOOKUP(A373,'[4]KPI Trend by Chain - 171 '!$A:$E,5,FALSE))</f>
        <v>31.5</v>
      </c>
      <c r="K373" s="4" t="str">
        <f>IFERROR(VLOOKUP(A373,'Location Substitution table'!B:D,3,FALSE),"")</f>
        <v/>
      </c>
      <c r="L373" s="9" t="str">
        <f>IFERROR(VLOOKUP($A373,[1]Sheet_One!$B:$W,5,FALSE),"")</f>
        <v>R</v>
      </c>
      <c r="M373" s="9">
        <f>IFERROR(MATCH(L373,{"U","M","T","W","R","F","S"},0),"")</f>
        <v>5</v>
      </c>
      <c r="N373" s="26">
        <f>IFERROR(IF(COUNTIF('Holiday Dates'!$A:$A,DATE($M$1,N$1,1+7*$D373)-WEEKDAY(DATE($M$1,N$1,8-$M373)))&gt;=1,IF($D373&gt;=3,DATE($M$1,N$1,1+7*($D373-1)-WEEKDAY(DATE($M$1,N$1,8-$M373))),DATE($M$1,N$1,1+7*($D373+1)-WEEKDAY(DATE($M$1,N$1,8-$M373)))),DATE($M$1,N$1,1+7*$D373)-WEEKDAY(DATE($M$1,N$1,8-$M373))),"")</f>
        <v>45162</v>
      </c>
      <c r="O373" s="26">
        <f>IFERROR(IF(COUNTIF('Holiday Dates'!$A:$A,DATE($M$1,O$1,1+7*$D373)-WEEKDAY(DATE($M$1,O$1,8-$M373)))&gt;=1,IF($D373&gt;=3,DATE($M$1,O$1,1+7*($D373-1)-WEEKDAY(DATE($M$1,O$1,8-$M373))),DATE($M$1,O$1,1+7*($D373+1)-WEEKDAY(DATE($M$1,O$1,8-$M373)))),DATE($M$1,O$1,1+7*$D373)-WEEKDAY(DATE($M$1,O$1,8-$M373))),"")</f>
        <v>45197</v>
      </c>
      <c r="P373" s="26">
        <f>IFERROR(IF(COUNTIF('Holiday Dates'!$A:$A,DATE($M$1,P$1,1+7*$D373)-WEEKDAY(DATE($M$1,P$1,8-$M373)))&gt;=1,IF($D373&gt;=3,DATE($M$1,P$1,1+7*($D373-1)-WEEKDAY(DATE($M$1,P$1,8-$M373))),DATE($M$1,P$1,1+7*($D373+1)-WEEKDAY(DATE($M$1,P$1,8-$M373)))),DATE($M$1,P$1,1+7*$D373)-WEEKDAY(DATE($M$1,P$1,8-$M373))),"")</f>
        <v>45225</v>
      </c>
      <c r="Q373" s="26">
        <f>IFERROR(IF(COUNTIF('Holiday Dates'!$A:$A,DATE($M$1,Q$1,1+7*$D373)-WEEKDAY(DATE($M$1,Q$1,8-$M373)))&gt;=1,IF($D373&gt;=3,DATE($M$1,Q$1,1+7*($D373-1)-WEEKDAY(DATE($M$1,Q$1,8-$M373))),DATE($M$1,Q$1,1+7*($D373+1)-WEEKDAY(DATE($M$1,Q$1,8-$M373)))),DATE($M$1,Q$1,1+7*$D373)-WEEKDAY(DATE($M$1,Q$1,8-$M373))),"")</f>
        <v>45246</v>
      </c>
      <c r="R373" s="26">
        <f>IFERROR(IF(COUNTIF('Holiday Dates'!$A:$A,DATE($M$1,R$1,1+7*$D373)-WEEKDAY(DATE($M$1,R$1,8-$M373)))&gt;=1,IF($D373&gt;=3,DATE($M$1,R$1,1+7*($D373-1)-WEEKDAY(DATE($M$1,R$1,8-$M373))),DATE($M$1,R$1,1+7*($D373+1)-WEEKDAY(DATE($M$1,R$1,8-$M373)))),DATE($M$1,R$1,1+7*$D373)-WEEKDAY(DATE($M$1,R$1,8-$M373))),"")</f>
        <v>45281</v>
      </c>
      <c r="S373" s="28"/>
      <c r="T373" s="30">
        <f>IFERROR(IF(COUNTIF('Holiday Dates'!$A:$A,DATE($S$1,T$1,1+7*$D373)-WEEKDAY(DATE($S$1,T$1,8-$M373)))&gt;=1,IF($D373&gt;=3,DATE($S$1,T$1,1+7*($D373-1)-WEEKDAY(DATE($S$1,T$1,8-$M373))),DATE($S$1,T$1,1+7*($D373+1)-WEEKDAY(DATE($S$1,T$1,8-$M373)))),DATE($S$1,T$1,1+7*$D373)-WEEKDAY(DATE($S$1,T$1,8-$M373))),"")</f>
        <v>45316</v>
      </c>
      <c r="U373" s="30">
        <f>IFERROR(IF(COUNTIF('Holiday Dates'!$A:$A,DATE($S$1,U$1,1+7*$D373)-WEEKDAY(DATE($S$1,U$1,8-$M373)))&gt;=1,IF($D373&gt;=3,DATE($S$1,U$1,1+7*($D373-1)-WEEKDAY(DATE($S$1,U$1,8-$M373))),DATE($S$1,U$1,1+7*($D373+1)-WEEKDAY(DATE($S$1,U$1,8-$M373)))),DATE($S$1,U$1,1+7*$D373)-WEEKDAY(DATE($S$1,U$1,8-$M373))),"")</f>
        <v>45337</v>
      </c>
      <c r="V373" s="30">
        <f>IFERROR(IF(COUNTIF('Holiday Dates'!$A:$A,DATE($S$1,V$1,1+7*$D373)-WEEKDAY(DATE($S$1,V$1,8-$M373)))&gt;=1,IF($D373&gt;=3,DATE($S$1,V$1,1+7*($D373-1)-WEEKDAY(DATE($S$1,V$1,8-$M373))),DATE($S$1,V$1,1+7*($D373+1)-WEEKDAY(DATE($S$1,V$1,8-$M373)))),DATE($S$1,V$1,1+7*$D373)-WEEKDAY(DATE($S$1,V$1,8-$M373))),"")</f>
        <v>45379</v>
      </c>
      <c r="W373" s="30">
        <f>IFERROR(IF(COUNTIF('Holiday Dates'!$A:$A,DATE($S$1,W$1,1+7*$D373)-WEEKDAY(DATE($S$1,W$1,8-$M373)))&gt;=1,IF($D373&gt;=3,DATE($S$1,W$1,1+7*($D373-1)-WEEKDAY(DATE($S$1,W$1,8-$M373))),DATE($S$1,W$1,1+7*($D373+1)-WEEKDAY(DATE($S$1,W$1,8-$M373)))),DATE($S$1,W$1,1+7*$D373)-WEEKDAY(DATE($S$1,W$1,8-$M373))),"")</f>
        <v>45407</v>
      </c>
      <c r="X373" s="30">
        <f>IFERROR(IF(COUNTIF('Holiday Dates'!$A:$A,DATE($S$1,X$1,1+7*$D373)-WEEKDAY(DATE($S$1,X$1,8-$M373)))&gt;=1,IF($D373&gt;=3,DATE($S$1,X$1,1+7*($D373-1)-WEEKDAY(DATE($S$1,X$1,8-$M373))),DATE($S$1,X$1,1+7*($D373+1)-WEEKDAY(DATE($S$1,X$1,8-$M373)))),DATE($S$1,X$1,1+7*$D373)-WEEKDAY(DATE($S$1,X$1,8-$M373))),"")</f>
        <v>45435</v>
      </c>
      <c r="Y373" s="30">
        <f>IFERROR(IF(COUNTIF('Holiday Dates'!$A:$A,DATE($S$1,Y$1,1+7*$D373)-WEEKDAY(DATE($S$1,Y$1,8-$M373)))&gt;=1,IF($D373&gt;=3,DATE($S$1,Y$1,1+7*($D373-1)-WEEKDAY(DATE($S$1,Y$1,8-$M373))),DATE($S$1,Y$1,1+7*($D373+1)-WEEKDAY(DATE($S$1,Y$1,8-$M373)))),DATE($S$1,Y$1,1+7*$D373)-WEEKDAY(DATE($S$1,Y$1,8-$M373))),"")</f>
        <v>45470</v>
      </c>
      <c r="Z373" s="30">
        <f>IFERROR(IF(COUNTIF('Holiday Dates'!$A:$A,DATE($S$1,Z$1,1+7*$D373)-WEEKDAY(DATE($S$1,Z$1,8-$M373)))&gt;=1,IF($D373&gt;=3,DATE($S$1,Z$1,1+7*($D373-1)-WEEKDAY(DATE($S$1,Z$1,8-$M373))),DATE($S$1,Z$1,1+7*($D373+1)-WEEKDAY(DATE($S$1,Z$1,8-$M373)))),DATE($S$1,Z$1,1+7*$D373)-WEEKDAY(DATE($S$1,Z$1,8-$M373))),"")</f>
        <v>45498</v>
      </c>
    </row>
    <row r="374" spans="1:26" ht="15" customHeight="1" x14ac:dyDescent="0.25">
      <c r="A374" s="3">
        <v>770371</v>
      </c>
      <c r="B374" s="1" t="s">
        <v>822</v>
      </c>
      <c r="C374" s="1" t="str">
        <f>VLOOKUP($A374,[1]Sheet_One!$B:$W,7,FALSE)</f>
        <v>STONINGTON</v>
      </c>
      <c r="D374" s="10">
        <v>3</v>
      </c>
      <c r="E374" s="1"/>
      <c r="F374" s="3" t="str">
        <f>VLOOKUP($A374,[1]Sheet_One!$B:$W,6,FALSE)</f>
        <v>35 DEANS MILL RD</v>
      </c>
      <c r="G374" s="3" t="str">
        <f>VLOOKUP($A374,[1]Sheet_One!$B:$W,7,FALSE)</f>
        <v>STONINGTON</v>
      </c>
      <c r="H374" s="3" t="str">
        <f>VLOOKUP($A374,[1]Sheet_One!$B:$W,8,FALSE)</f>
        <v>CT</v>
      </c>
      <c r="I374" s="3" t="str">
        <f>VLOOKUP($A374,[1]Sheet_One!$B:$W,9,FALSE)</f>
        <v>06378</v>
      </c>
      <c r="J374" s="47">
        <f>IFERROR(VLOOKUP(A374,'[3]KPI Trend by Chain - 171 or 173'!$A:$E,5,FALSE),VLOOKUP(A374,'[4]KPI Trend by Chain - 171 '!$A:$E,5,FALSE))</f>
        <v>17.272727272727298</v>
      </c>
      <c r="K374" s="4">
        <f>IFERROR(VLOOKUP(A374,'Location Substitution table'!B:D,3,FALSE),"")</f>
        <v>261176</v>
      </c>
      <c r="L374" s="9" t="str">
        <f>IFERROR(VLOOKUP($A374,[1]Sheet_One!$B:$W,5,FALSE),"")</f>
        <v>T</v>
      </c>
      <c r="M374" s="9">
        <f>IFERROR(MATCH(L374,{"U","M","T","W","R","F","S"},0),"")</f>
        <v>3</v>
      </c>
      <c r="N374" s="26">
        <f>IFERROR(IF(COUNTIF('Holiday Dates'!$A:$A,DATE($M$1,N$1,1+7*$D374)-WEEKDAY(DATE($M$1,N$1,8-$M374)))&gt;=1,IF($D374&gt;=3,DATE($M$1,N$1,1+7*($D374-1)-WEEKDAY(DATE($M$1,N$1,8-$M374))),DATE($M$1,N$1,1+7*($D374+1)-WEEKDAY(DATE($M$1,N$1,8-$M374)))),DATE($M$1,N$1,1+7*$D374)-WEEKDAY(DATE($M$1,N$1,8-$M374))),"")</f>
        <v>45153</v>
      </c>
      <c r="O374" s="26">
        <f>IFERROR(IF(COUNTIF('Holiday Dates'!$A:$A,DATE($M$1,O$1,1+7*$D374)-WEEKDAY(DATE($M$1,O$1,8-$M374)))&gt;=1,IF($D374&gt;=3,DATE($M$1,O$1,1+7*($D374-1)-WEEKDAY(DATE($M$1,O$1,8-$M374))),DATE($M$1,O$1,1+7*($D374+1)-WEEKDAY(DATE($M$1,O$1,8-$M374)))),DATE($M$1,O$1,1+7*$D374)-WEEKDAY(DATE($M$1,O$1,8-$M374))),"")</f>
        <v>45188</v>
      </c>
      <c r="P374" s="26">
        <f>IFERROR(IF(COUNTIF('Holiday Dates'!$A:$A,DATE($M$1,P$1,1+7*$D374)-WEEKDAY(DATE($M$1,P$1,8-$M374)))&gt;=1,IF($D374&gt;=3,DATE($M$1,P$1,1+7*($D374-1)-WEEKDAY(DATE($M$1,P$1,8-$M374))),DATE($M$1,P$1,1+7*($D374+1)-WEEKDAY(DATE($M$1,P$1,8-$M374)))),DATE($M$1,P$1,1+7*$D374)-WEEKDAY(DATE($M$1,P$1,8-$M374))),"")</f>
        <v>45216</v>
      </c>
      <c r="Q374" s="26">
        <f>IFERROR(IF(COUNTIF('Holiday Dates'!$A:$A,DATE($M$1,Q$1,1+7*$D374)-WEEKDAY(DATE($M$1,Q$1,8-$M374)))&gt;=1,IF($D374&gt;=3,DATE($M$1,Q$1,1+7*($D374-1)-WEEKDAY(DATE($M$1,Q$1,8-$M374))),DATE($M$1,Q$1,1+7*($D374+1)-WEEKDAY(DATE($M$1,Q$1,8-$M374)))),DATE($M$1,Q$1,1+7*$D374)-WEEKDAY(DATE($M$1,Q$1,8-$M374))),"")</f>
        <v>45251</v>
      </c>
      <c r="R374" s="26">
        <f>IFERROR(IF(COUNTIF('Holiday Dates'!$A:$A,DATE($M$1,R$1,1+7*$D374)-WEEKDAY(DATE($M$1,R$1,8-$M374)))&gt;=1,IF($D374&gt;=3,DATE($M$1,R$1,1+7*($D374-1)-WEEKDAY(DATE($M$1,R$1,8-$M374))),DATE($M$1,R$1,1+7*($D374+1)-WEEKDAY(DATE($M$1,R$1,8-$M374)))),DATE($M$1,R$1,1+7*$D374)-WEEKDAY(DATE($M$1,R$1,8-$M374))),"")</f>
        <v>45279</v>
      </c>
      <c r="S374" s="28"/>
      <c r="T374" s="30">
        <f>IFERROR(IF(COUNTIF('Holiday Dates'!$A:$A,DATE($S$1,T$1,1+7*$D374)-WEEKDAY(DATE($S$1,T$1,8-$M374)))&gt;=1,IF($D374&gt;=3,DATE($S$1,T$1,1+7*($D374-1)-WEEKDAY(DATE($S$1,T$1,8-$M374))),DATE($S$1,T$1,1+7*($D374+1)-WEEKDAY(DATE($S$1,T$1,8-$M374)))),DATE($S$1,T$1,1+7*$D374)-WEEKDAY(DATE($S$1,T$1,8-$M374))),"")</f>
        <v>45307</v>
      </c>
      <c r="U374" s="30">
        <f>IFERROR(IF(COUNTIF('Holiday Dates'!$A:$A,DATE($S$1,U$1,1+7*$D374)-WEEKDAY(DATE($S$1,U$1,8-$M374)))&gt;=1,IF($D374&gt;=3,DATE($S$1,U$1,1+7*($D374-1)-WEEKDAY(DATE($S$1,U$1,8-$M374))),DATE($S$1,U$1,1+7*($D374+1)-WEEKDAY(DATE($S$1,U$1,8-$M374)))),DATE($S$1,U$1,1+7*$D374)-WEEKDAY(DATE($S$1,U$1,8-$M374))),"")</f>
        <v>45335</v>
      </c>
      <c r="V374" s="30">
        <f>IFERROR(IF(COUNTIF('Holiday Dates'!$A:$A,DATE($S$1,V$1,1+7*$D374)-WEEKDAY(DATE($S$1,V$1,8-$M374)))&gt;=1,IF($D374&gt;=3,DATE($S$1,V$1,1+7*($D374-1)-WEEKDAY(DATE($S$1,V$1,8-$M374))),DATE($S$1,V$1,1+7*($D374+1)-WEEKDAY(DATE($S$1,V$1,8-$M374)))),DATE($S$1,V$1,1+7*$D374)-WEEKDAY(DATE($S$1,V$1,8-$M374))),"")</f>
        <v>45370</v>
      </c>
      <c r="W374" s="30">
        <f>IFERROR(IF(COUNTIF('Holiday Dates'!$A:$A,DATE($S$1,W$1,1+7*$D374)-WEEKDAY(DATE($S$1,W$1,8-$M374)))&gt;=1,IF($D374&gt;=3,DATE($S$1,W$1,1+7*($D374-1)-WEEKDAY(DATE($S$1,W$1,8-$M374))),DATE($S$1,W$1,1+7*($D374+1)-WEEKDAY(DATE($S$1,W$1,8-$M374)))),DATE($S$1,W$1,1+7*$D374)-WEEKDAY(DATE($S$1,W$1,8-$M374))),"")</f>
        <v>45398</v>
      </c>
      <c r="X374" s="30">
        <f>IFERROR(IF(COUNTIF('Holiday Dates'!$A:$A,DATE($S$1,X$1,1+7*$D374)-WEEKDAY(DATE($S$1,X$1,8-$M374)))&gt;=1,IF($D374&gt;=3,DATE($S$1,X$1,1+7*($D374-1)-WEEKDAY(DATE($S$1,X$1,8-$M374))),DATE($S$1,X$1,1+7*($D374+1)-WEEKDAY(DATE($S$1,X$1,8-$M374)))),DATE($S$1,X$1,1+7*$D374)-WEEKDAY(DATE($S$1,X$1,8-$M374))),"")</f>
        <v>45433</v>
      </c>
      <c r="Y374" s="30">
        <f>IFERROR(IF(COUNTIF('Holiday Dates'!$A:$A,DATE($S$1,Y$1,1+7*$D374)-WEEKDAY(DATE($S$1,Y$1,8-$M374)))&gt;=1,IF($D374&gt;=3,DATE($S$1,Y$1,1+7*($D374-1)-WEEKDAY(DATE($S$1,Y$1,8-$M374))),DATE($S$1,Y$1,1+7*($D374+1)-WEEKDAY(DATE($S$1,Y$1,8-$M374)))),DATE($S$1,Y$1,1+7*$D374)-WEEKDAY(DATE($S$1,Y$1,8-$M374))),"")</f>
        <v>45461</v>
      </c>
      <c r="Z374" s="30">
        <f>IFERROR(IF(COUNTIF('Holiday Dates'!$A:$A,DATE($S$1,Z$1,1+7*$D374)-WEEKDAY(DATE($S$1,Z$1,8-$M374)))&gt;=1,IF($D374&gt;=3,DATE($S$1,Z$1,1+7*($D374-1)-WEEKDAY(DATE($S$1,Z$1,8-$M374))),DATE($S$1,Z$1,1+7*($D374+1)-WEEKDAY(DATE($S$1,Z$1,8-$M374)))),DATE($S$1,Z$1,1+7*$D374)-WEEKDAY(DATE($S$1,Z$1,8-$M374))),"")</f>
        <v>45489</v>
      </c>
    </row>
    <row r="375" spans="1:26" ht="15" customHeight="1" x14ac:dyDescent="0.25">
      <c r="A375" s="3">
        <v>770372</v>
      </c>
      <c r="B375" s="1" t="s">
        <v>957</v>
      </c>
      <c r="C375" s="1" t="str">
        <f>VLOOKUP($A375,[1]Sheet_One!$B:$W,7,FALSE)</f>
        <v>STORRS</v>
      </c>
      <c r="D375" s="10">
        <f>IFERROR(VLOOKUP(A375,[2]Sheet1!$A:$AA,27,FALSE),"")</f>
        <v>4</v>
      </c>
      <c r="E375" s="1"/>
      <c r="F375" s="3" t="str">
        <f>VLOOKUP($A375,[1]Sheet_One!$B:$W,6,FALSE)</f>
        <v>321 HUNTING LODGE RD</v>
      </c>
      <c r="G375" s="3" t="str">
        <f>VLOOKUP($A375,[1]Sheet_One!$B:$W,7,FALSE)</f>
        <v>STORRS</v>
      </c>
      <c r="H375" s="3" t="str">
        <f>VLOOKUP($A375,[1]Sheet_One!$B:$W,8,FALSE)</f>
        <v>CT</v>
      </c>
      <c r="I375" s="3" t="str">
        <f>VLOOKUP($A375,[1]Sheet_One!$B:$W,9,FALSE)</f>
        <v>06268</v>
      </c>
      <c r="J375" s="47">
        <f>IFERROR(VLOOKUP(A375,'[3]KPI Trend by Chain - 171 or 173'!$A:$E,5,FALSE),VLOOKUP(A375,'[4]KPI Trend by Chain - 171 '!$A:$E,5,FALSE))</f>
        <v>19.3333333333333</v>
      </c>
      <c r="K375" s="4" t="str">
        <f>IFERROR(VLOOKUP(A375,'Location Substitution table'!B:D,3,FALSE),"")</f>
        <v/>
      </c>
      <c r="L375" s="9" t="str">
        <f>IFERROR(VLOOKUP($A375,[1]Sheet_One!$B:$W,5,FALSE),"")</f>
        <v>F</v>
      </c>
      <c r="M375" s="9">
        <f>IFERROR(MATCH(L375,{"U","M","T","W","R","F","S"},0),"")</f>
        <v>6</v>
      </c>
      <c r="N375" s="26">
        <f>IFERROR(IF(COUNTIF('Holiday Dates'!$A:$A,DATE($M$1,N$1,1+7*$D375)-WEEKDAY(DATE($M$1,N$1,8-$M375)))&gt;=1,IF($D375&gt;=3,DATE($M$1,N$1,1+7*($D375-1)-WEEKDAY(DATE($M$1,N$1,8-$M375))),DATE($M$1,N$1,1+7*($D375+1)-WEEKDAY(DATE($M$1,N$1,8-$M375)))),DATE($M$1,N$1,1+7*$D375)-WEEKDAY(DATE($M$1,N$1,8-$M375))),"")</f>
        <v>45163</v>
      </c>
      <c r="O375" s="26">
        <f>IFERROR(IF(COUNTIF('Holiday Dates'!$A:$A,DATE($M$1,O$1,1+7*$D375)-WEEKDAY(DATE($M$1,O$1,8-$M375)))&gt;=1,IF($D375&gt;=3,DATE($M$1,O$1,1+7*($D375-1)-WEEKDAY(DATE($M$1,O$1,8-$M375))),DATE($M$1,O$1,1+7*($D375+1)-WEEKDAY(DATE($M$1,O$1,8-$M375)))),DATE($M$1,O$1,1+7*$D375)-WEEKDAY(DATE($M$1,O$1,8-$M375))),"")</f>
        <v>45191</v>
      </c>
      <c r="P375" s="26">
        <f>IFERROR(IF(COUNTIF('Holiday Dates'!$A:$A,DATE($M$1,P$1,1+7*$D375)-WEEKDAY(DATE($M$1,P$1,8-$M375)))&gt;=1,IF($D375&gt;=3,DATE($M$1,P$1,1+7*($D375-1)-WEEKDAY(DATE($M$1,P$1,8-$M375))),DATE($M$1,P$1,1+7*($D375+1)-WEEKDAY(DATE($M$1,P$1,8-$M375)))),DATE($M$1,P$1,1+7*$D375)-WEEKDAY(DATE($M$1,P$1,8-$M375))),"")</f>
        <v>45226</v>
      </c>
      <c r="Q375" s="26">
        <f>IFERROR(IF(COUNTIF('Holiday Dates'!$A:$A,DATE($M$1,Q$1,1+7*$D375)-WEEKDAY(DATE($M$1,Q$1,8-$M375)))&gt;=1,IF($D375&gt;=3,DATE($M$1,Q$1,1+7*($D375-1)-WEEKDAY(DATE($M$1,Q$1,8-$M375))),DATE($M$1,Q$1,1+7*($D375+1)-WEEKDAY(DATE($M$1,Q$1,8-$M375)))),DATE($M$1,Q$1,1+7*$D375)-WEEKDAY(DATE($M$1,Q$1,8-$M375))),"")</f>
        <v>45247</v>
      </c>
      <c r="R375" s="26">
        <f>IFERROR(IF(COUNTIF('Holiday Dates'!$A:$A,DATE($M$1,R$1,1+7*$D375)-WEEKDAY(DATE($M$1,R$1,8-$M375)))&gt;=1,IF($D375&gt;=3,DATE($M$1,R$1,1+7*($D375-1)-WEEKDAY(DATE($M$1,R$1,8-$M375))),DATE($M$1,R$1,1+7*($D375+1)-WEEKDAY(DATE($M$1,R$1,8-$M375)))),DATE($M$1,R$1,1+7*$D375)-WEEKDAY(DATE($M$1,R$1,8-$M375))),"")</f>
        <v>45275</v>
      </c>
      <c r="S375" s="28"/>
      <c r="T375" s="30">
        <f>IFERROR(IF(COUNTIF('Holiday Dates'!$A:$A,DATE($S$1,T$1,1+7*$D375)-WEEKDAY(DATE($S$1,T$1,8-$M375)))&gt;=1,IF($D375&gt;=3,DATE($S$1,T$1,1+7*($D375-1)-WEEKDAY(DATE($S$1,T$1,8-$M375))),DATE($S$1,T$1,1+7*($D375+1)-WEEKDAY(DATE($S$1,T$1,8-$M375)))),DATE($S$1,T$1,1+7*$D375)-WEEKDAY(DATE($S$1,T$1,8-$M375))),"")</f>
        <v>45317</v>
      </c>
      <c r="U375" s="30">
        <f>IFERROR(IF(COUNTIF('Holiday Dates'!$A:$A,DATE($S$1,U$1,1+7*$D375)-WEEKDAY(DATE($S$1,U$1,8-$M375)))&gt;=1,IF($D375&gt;=3,DATE($S$1,U$1,1+7*($D375-1)-WEEKDAY(DATE($S$1,U$1,8-$M375))),DATE($S$1,U$1,1+7*($D375+1)-WEEKDAY(DATE($S$1,U$1,8-$M375)))),DATE($S$1,U$1,1+7*$D375)-WEEKDAY(DATE($S$1,U$1,8-$M375))),"")</f>
        <v>45345</v>
      </c>
      <c r="V375" s="30">
        <f>IFERROR(IF(COUNTIF('Holiday Dates'!$A:$A,DATE($S$1,V$1,1+7*$D375)-WEEKDAY(DATE($S$1,V$1,8-$M375)))&gt;=1,IF($D375&gt;=3,DATE($S$1,V$1,1+7*($D375-1)-WEEKDAY(DATE($S$1,V$1,8-$M375))),DATE($S$1,V$1,1+7*($D375+1)-WEEKDAY(DATE($S$1,V$1,8-$M375)))),DATE($S$1,V$1,1+7*$D375)-WEEKDAY(DATE($S$1,V$1,8-$M375))),"")</f>
        <v>45373</v>
      </c>
      <c r="W375" s="30">
        <f>IFERROR(IF(COUNTIF('Holiday Dates'!$A:$A,DATE($S$1,W$1,1+7*$D375)-WEEKDAY(DATE($S$1,W$1,8-$M375)))&gt;=1,IF($D375&gt;=3,DATE($S$1,W$1,1+7*($D375-1)-WEEKDAY(DATE($S$1,W$1,8-$M375))),DATE($S$1,W$1,1+7*($D375+1)-WEEKDAY(DATE($S$1,W$1,8-$M375)))),DATE($S$1,W$1,1+7*$D375)-WEEKDAY(DATE($S$1,W$1,8-$M375))),"")</f>
        <v>45408</v>
      </c>
      <c r="X375" s="30">
        <f>IFERROR(IF(COUNTIF('Holiday Dates'!$A:$A,DATE($S$1,X$1,1+7*$D375)-WEEKDAY(DATE($S$1,X$1,8-$M375)))&gt;=1,IF($D375&gt;=3,DATE($S$1,X$1,1+7*($D375-1)-WEEKDAY(DATE($S$1,X$1,8-$M375))),DATE($S$1,X$1,1+7*($D375+1)-WEEKDAY(DATE($S$1,X$1,8-$M375)))),DATE($S$1,X$1,1+7*$D375)-WEEKDAY(DATE($S$1,X$1,8-$M375))),"")</f>
        <v>45436</v>
      </c>
      <c r="Y375" s="30">
        <f>IFERROR(IF(COUNTIF('Holiday Dates'!$A:$A,DATE($S$1,Y$1,1+7*$D375)-WEEKDAY(DATE($S$1,Y$1,8-$M375)))&gt;=1,IF($D375&gt;=3,DATE($S$1,Y$1,1+7*($D375-1)-WEEKDAY(DATE($S$1,Y$1,8-$M375))),DATE($S$1,Y$1,1+7*($D375+1)-WEEKDAY(DATE($S$1,Y$1,8-$M375)))),DATE($S$1,Y$1,1+7*$D375)-WEEKDAY(DATE($S$1,Y$1,8-$M375))),"")</f>
        <v>45471</v>
      </c>
      <c r="Z375" s="30">
        <f>IFERROR(IF(COUNTIF('Holiday Dates'!$A:$A,DATE($S$1,Z$1,1+7*$D375)-WEEKDAY(DATE($S$1,Z$1,8-$M375)))&gt;=1,IF($D375&gt;=3,DATE($S$1,Z$1,1+7*($D375-1)-WEEKDAY(DATE($S$1,Z$1,8-$M375))),DATE($S$1,Z$1,1+7*($D375+1)-WEEKDAY(DATE($S$1,Z$1,8-$M375)))),DATE($S$1,Z$1,1+7*$D375)-WEEKDAY(DATE($S$1,Z$1,8-$M375))),"")</f>
        <v>45499</v>
      </c>
    </row>
    <row r="376" spans="1:26" ht="15" customHeight="1" x14ac:dyDescent="0.25">
      <c r="A376" s="3">
        <v>770373</v>
      </c>
      <c r="B376" s="1" t="s">
        <v>823</v>
      </c>
      <c r="C376" s="1" t="str">
        <f>VLOOKUP($A376,[1]Sheet_One!$B:$W,7,FALSE)</f>
        <v>STORRS</v>
      </c>
      <c r="D376" s="10">
        <f>IFERROR(VLOOKUP(A376,[2]Sheet1!$A:$AA,27,FALSE),"")</f>
        <v>3</v>
      </c>
      <c r="E376" s="1"/>
      <c r="F376" s="3" t="str">
        <f>VLOOKUP($A376,[1]Sheet_One!$B:$W,6,FALSE)</f>
        <v>1235 STORRS RD</v>
      </c>
      <c r="G376" s="3" t="str">
        <f>VLOOKUP($A376,[1]Sheet_One!$B:$W,7,FALSE)</f>
        <v>STORRS</v>
      </c>
      <c r="H376" s="3" t="str">
        <f>VLOOKUP($A376,[1]Sheet_One!$B:$W,8,FALSE)</f>
        <v>CT</v>
      </c>
      <c r="I376" s="3" t="str">
        <f>VLOOKUP($A376,[1]Sheet_One!$B:$W,9,FALSE)</f>
        <v>06268</v>
      </c>
      <c r="J376" s="47">
        <f>IFERROR(VLOOKUP(A376,'[3]KPI Trend by Chain - 171 or 173'!$A:$E,5,FALSE),VLOOKUP(A376,'[4]KPI Trend by Chain - 171 '!$A:$E,5,FALSE))</f>
        <v>22.3</v>
      </c>
      <c r="K376" s="4" t="str">
        <f>IFERROR(VLOOKUP(A376,'Location Substitution table'!B:D,3,FALSE),"")</f>
        <v/>
      </c>
      <c r="L376" s="9" t="str">
        <f>IFERROR(VLOOKUP($A376,[1]Sheet_One!$B:$W,5,FALSE),"")</f>
        <v>F</v>
      </c>
      <c r="M376" s="9">
        <f>IFERROR(MATCH(L376,{"U","M","T","W","R","F","S"},0),"")</f>
        <v>6</v>
      </c>
      <c r="N376" s="26">
        <f>IFERROR(IF(COUNTIF('Holiday Dates'!$A:$A,DATE($M$1,N$1,1+7*$D376)-WEEKDAY(DATE($M$1,N$1,8-$M376)))&gt;=1,IF($D376&gt;=3,DATE($M$1,N$1,1+7*($D376-1)-WEEKDAY(DATE($M$1,N$1,8-$M376))),DATE($M$1,N$1,1+7*($D376+1)-WEEKDAY(DATE($M$1,N$1,8-$M376)))),DATE($M$1,N$1,1+7*$D376)-WEEKDAY(DATE($M$1,N$1,8-$M376))),"")</f>
        <v>45156</v>
      </c>
      <c r="O376" s="26">
        <f>IFERROR(IF(COUNTIF('Holiday Dates'!$A:$A,DATE($M$1,O$1,1+7*$D376)-WEEKDAY(DATE($M$1,O$1,8-$M376)))&gt;=1,IF($D376&gt;=3,DATE($M$1,O$1,1+7*($D376-1)-WEEKDAY(DATE($M$1,O$1,8-$M376))),DATE($M$1,O$1,1+7*($D376+1)-WEEKDAY(DATE($M$1,O$1,8-$M376)))),DATE($M$1,O$1,1+7*$D376)-WEEKDAY(DATE($M$1,O$1,8-$M376))),"")</f>
        <v>45177</v>
      </c>
      <c r="P376" s="26">
        <f>IFERROR(IF(COUNTIF('Holiday Dates'!$A:$A,DATE($M$1,P$1,1+7*$D376)-WEEKDAY(DATE($M$1,P$1,8-$M376)))&gt;=1,IF($D376&gt;=3,DATE($M$1,P$1,1+7*($D376-1)-WEEKDAY(DATE($M$1,P$1,8-$M376))),DATE($M$1,P$1,1+7*($D376+1)-WEEKDAY(DATE($M$1,P$1,8-$M376)))),DATE($M$1,P$1,1+7*$D376)-WEEKDAY(DATE($M$1,P$1,8-$M376))),"")</f>
        <v>45219</v>
      </c>
      <c r="Q376" s="26">
        <f>IFERROR(IF(COUNTIF('Holiday Dates'!$A:$A,DATE($M$1,Q$1,1+7*$D376)-WEEKDAY(DATE($M$1,Q$1,8-$M376)))&gt;=1,IF($D376&gt;=3,DATE($M$1,Q$1,1+7*($D376-1)-WEEKDAY(DATE($M$1,Q$1,8-$M376))),DATE($M$1,Q$1,1+7*($D376+1)-WEEKDAY(DATE($M$1,Q$1,8-$M376)))),DATE($M$1,Q$1,1+7*$D376)-WEEKDAY(DATE($M$1,Q$1,8-$M376))),"")</f>
        <v>45247</v>
      </c>
      <c r="R376" s="26">
        <f>IFERROR(IF(COUNTIF('Holiday Dates'!$A:$A,DATE($M$1,R$1,1+7*$D376)-WEEKDAY(DATE($M$1,R$1,8-$M376)))&gt;=1,IF($D376&gt;=3,DATE($M$1,R$1,1+7*($D376-1)-WEEKDAY(DATE($M$1,R$1,8-$M376))),DATE($M$1,R$1,1+7*($D376+1)-WEEKDAY(DATE($M$1,R$1,8-$M376)))),DATE($M$1,R$1,1+7*$D376)-WEEKDAY(DATE($M$1,R$1,8-$M376))),"")</f>
        <v>45275</v>
      </c>
      <c r="S376" s="28"/>
      <c r="T376" s="30">
        <f>IFERROR(IF(COUNTIF('Holiday Dates'!$A:$A,DATE($S$1,T$1,1+7*$D376)-WEEKDAY(DATE($S$1,T$1,8-$M376)))&gt;=1,IF($D376&gt;=3,DATE($S$1,T$1,1+7*($D376-1)-WEEKDAY(DATE($S$1,T$1,8-$M376))),DATE($S$1,T$1,1+7*($D376+1)-WEEKDAY(DATE($S$1,T$1,8-$M376)))),DATE($S$1,T$1,1+7*$D376)-WEEKDAY(DATE($S$1,T$1,8-$M376))),"")</f>
        <v>45310</v>
      </c>
      <c r="U376" s="30">
        <f>IFERROR(IF(COUNTIF('Holiday Dates'!$A:$A,DATE($S$1,U$1,1+7*$D376)-WEEKDAY(DATE($S$1,U$1,8-$M376)))&gt;=1,IF($D376&gt;=3,DATE($S$1,U$1,1+7*($D376-1)-WEEKDAY(DATE($S$1,U$1,8-$M376))),DATE($S$1,U$1,1+7*($D376+1)-WEEKDAY(DATE($S$1,U$1,8-$M376)))),DATE($S$1,U$1,1+7*$D376)-WEEKDAY(DATE($S$1,U$1,8-$M376))),"")</f>
        <v>45338</v>
      </c>
      <c r="V376" s="30">
        <f>IFERROR(IF(COUNTIF('Holiday Dates'!$A:$A,DATE($S$1,V$1,1+7*$D376)-WEEKDAY(DATE($S$1,V$1,8-$M376)))&gt;=1,IF($D376&gt;=3,DATE($S$1,V$1,1+7*($D376-1)-WEEKDAY(DATE($S$1,V$1,8-$M376))),DATE($S$1,V$1,1+7*($D376+1)-WEEKDAY(DATE($S$1,V$1,8-$M376)))),DATE($S$1,V$1,1+7*$D376)-WEEKDAY(DATE($S$1,V$1,8-$M376))),"")</f>
        <v>45366</v>
      </c>
      <c r="W376" s="30">
        <f>IFERROR(IF(COUNTIF('Holiday Dates'!$A:$A,DATE($S$1,W$1,1+7*$D376)-WEEKDAY(DATE($S$1,W$1,8-$M376)))&gt;=1,IF($D376&gt;=3,DATE($S$1,W$1,1+7*($D376-1)-WEEKDAY(DATE($S$1,W$1,8-$M376))),DATE($S$1,W$1,1+7*($D376+1)-WEEKDAY(DATE($S$1,W$1,8-$M376)))),DATE($S$1,W$1,1+7*$D376)-WEEKDAY(DATE($S$1,W$1,8-$M376))),"")</f>
        <v>45401</v>
      </c>
      <c r="X376" s="30">
        <f>IFERROR(IF(COUNTIF('Holiday Dates'!$A:$A,DATE($S$1,X$1,1+7*$D376)-WEEKDAY(DATE($S$1,X$1,8-$M376)))&gt;=1,IF($D376&gt;=3,DATE($S$1,X$1,1+7*($D376-1)-WEEKDAY(DATE($S$1,X$1,8-$M376))),DATE($S$1,X$1,1+7*($D376+1)-WEEKDAY(DATE($S$1,X$1,8-$M376)))),DATE($S$1,X$1,1+7*$D376)-WEEKDAY(DATE($S$1,X$1,8-$M376))),"")</f>
        <v>45429</v>
      </c>
      <c r="Y376" s="30">
        <f>IFERROR(IF(COUNTIF('Holiday Dates'!$A:$A,DATE($S$1,Y$1,1+7*$D376)-WEEKDAY(DATE($S$1,Y$1,8-$M376)))&gt;=1,IF($D376&gt;=3,DATE($S$1,Y$1,1+7*($D376-1)-WEEKDAY(DATE($S$1,Y$1,8-$M376))),DATE($S$1,Y$1,1+7*($D376+1)-WEEKDAY(DATE($S$1,Y$1,8-$M376)))),DATE($S$1,Y$1,1+7*$D376)-WEEKDAY(DATE($S$1,Y$1,8-$M376))),"")</f>
        <v>45464</v>
      </c>
      <c r="Z376" s="30">
        <f>IFERROR(IF(COUNTIF('Holiday Dates'!$A:$A,DATE($S$1,Z$1,1+7*$D376)-WEEKDAY(DATE($S$1,Z$1,8-$M376)))&gt;=1,IF($D376&gt;=3,DATE($S$1,Z$1,1+7*($D376-1)-WEEKDAY(DATE($S$1,Z$1,8-$M376))),DATE($S$1,Z$1,1+7*($D376+1)-WEEKDAY(DATE($S$1,Z$1,8-$M376)))),DATE($S$1,Z$1,1+7*$D376)-WEEKDAY(DATE($S$1,Z$1,8-$M376))),"")</f>
        <v>45492</v>
      </c>
    </row>
    <row r="377" spans="1:26" ht="15" customHeight="1" x14ac:dyDescent="0.25">
      <c r="A377" s="3">
        <v>770374</v>
      </c>
      <c r="B377" s="1" t="s">
        <v>824</v>
      </c>
      <c r="C377" s="1" t="str">
        <f>VLOOKUP($A377,[1]Sheet_One!$B:$W,7,FALSE)</f>
        <v>STORRS</v>
      </c>
      <c r="D377" s="10">
        <v>1</v>
      </c>
      <c r="E377" s="1"/>
      <c r="F377" s="3" t="str">
        <f>VLOOKUP($A377,[1]Sheet_One!$B:$W,6,FALSE)</f>
        <v>205 SPRING HILL RD</v>
      </c>
      <c r="G377" s="3" t="str">
        <f>VLOOKUP($A377,[1]Sheet_One!$B:$W,7,FALSE)</f>
        <v>STORRS</v>
      </c>
      <c r="H377" s="3" t="str">
        <f>VLOOKUP($A377,[1]Sheet_One!$B:$W,8,FALSE)</f>
        <v>CT</v>
      </c>
      <c r="I377" s="3" t="str">
        <f>VLOOKUP($A377,[1]Sheet_One!$B:$W,9,FALSE)</f>
        <v>06268</v>
      </c>
      <c r="J377" s="47">
        <f>IFERROR(VLOOKUP(A377,'[3]KPI Trend by Chain - 171 or 173'!$A:$E,5,FALSE),VLOOKUP(A377,'[4]KPI Trend by Chain - 171 '!$A:$E,5,FALSE))</f>
        <v>37.4444444444444</v>
      </c>
      <c r="K377" s="4" t="str">
        <f>IFERROR(VLOOKUP(A377,'Location Substitution table'!B:D,3,FALSE),"")</f>
        <v/>
      </c>
      <c r="L377" s="9" t="str">
        <f>IFERROR(VLOOKUP($A377,[1]Sheet_One!$B:$W,5,FALSE),"")</f>
        <v>F</v>
      </c>
      <c r="M377" s="9">
        <f>IFERROR(MATCH(L377,{"U","M","T","W","R","F","S"},0),"")</f>
        <v>6</v>
      </c>
      <c r="N377" s="26">
        <f>IFERROR(IF(COUNTIF('Holiday Dates'!$A:$A,DATE($M$1,N$1,1+7*$D377)-WEEKDAY(DATE($M$1,N$1,8-$M377)))&gt;=1,IF($D377&gt;=3,DATE($M$1,N$1,1+7*($D377-1)-WEEKDAY(DATE($M$1,N$1,8-$M377))),DATE($M$1,N$1,1+7*($D377+1)-WEEKDAY(DATE($M$1,N$1,8-$M377)))),DATE($M$1,N$1,1+7*$D377)-WEEKDAY(DATE($M$1,N$1,8-$M377))),"")</f>
        <v>45142</v>
      </c>
      <c r="O377" s="26">
        <f>IFERROR(IF(COUNTIF('Holiday Dates'!$A:$A,DATE($M$1,O$1,1+7*$D377)-WEEKDAY(DATE($M$1,O$1,8-$M377)))&gt;=1,IF($D377&gt;=3,DATE($M$1,O$1,1+7*($D377-1)-WEEKDAY(DATE($M$1,O$1,8-$M377))),DATE($M$1,O$1,1+7*($D377+1)-WEEKDAY(DATE($M$1,O$1,8-$M377)))),DATE($M$1,O$1,1+7*$D377)-WEEKDAY(DATE($M$1,O$1,8-$M377))),"")</f>
        <v>45170</v>
      </c>
      <c r="P377" s="26">
        <f>IFERROR(IF(COUNTIF('Holiday Dates'!$A:$A,DATE($M$1,P$1,1+7*$D377)-WEEKDAY(DATE($M$1,P$1,8-$M377)))&gt;=1,IF($D377&gt;=3,DATE($M$1,P$1,1+7*($D377-1)-WEEKDAY(DATE($M$1,P$1,8-$M377))),DATE($M$1,P$1,1+7*($D377+1)-WEEKDAY(DATE($M$1,P$1,8-$M377)))),DATE($M$1,P$1,1+7*$D377)-WEEKDAY(DATE($M$1,P$1,8-$M377))),"")</f>
        <v>45205</v>
      </c>
      <c r="Q377" s="26">
        <f>IFERROR(IF(COUNTIF('Holiday Dates'!$A:$A,DATE($M$1,Q$1,1+7*$D377)-WEEKDAY(DATE($M$1,Q$1,8-$M377)))&gt;=1,IF($D377&gt;=3,DATE($M$1,Q$1,1+7*($D377-1)-WEEKDAY(DATE($M$1,Q$1,8-$M377))),DATE($M$1,Q$1,1+7*($D377+1)-WEEKDAY(DATE($M$1,Q$1,8-$M377)))),DATE($M$1,Q$1,1+7*$D377)-WEEKDAY(DATE($M$1,Q$1,8-$M377))),"")</f>
        <v>45233</v>
      </c>
      <c r="R377" s="26">
        <f>IFERROR(IF(COUNTIF('Holiday Dates'!$A:$A,DATE($M$1,R$1,1+7*$D377)-WEEKDAY(DATE($M$1,R$1,8-$M377)))&gt;=1,IF($D377&gt;=3,DATE($M$1,R$1,1+7*($D377-1)-WEEKDAY(DATE($M$1,R$1,8-$M377))),DATE($M$1,R$1,1+7*($D377+1)-WEEKDAY(DATE($M$1,R$1,8-$M377)))),DATE($M$1,R$1,1+7*$D377)-WEEKDAY(DATE($M$1,R$1,8-$M377))),"")</f>
        <v>45261</v>
      </c>
      <c r="S377" s="28"/>
      <c r="T377" s="30">
        <f>IFERROR(IF(COUNTIF('Holiday Dates'!$A:$A,DATE($S$1,T$1,1+7*$D377)-WEEKDAY(DATE($S$1,T$1,8-$M377)))&gt;=1,IF($D377&gt;=3,DATE($S$1,T$1,1+7*($D377-1)-WEEKDAY(DATE($S$1,T$1,8-$M377))),DATE($S$1,T$1,1+7*($D377+1)-WEEKDAY(DATE($S$1,T$1,8-$M377)))),DATE($S$1,T$1,1+7*$D377)-WEEKDAY(DATE($S$1,T$1,8-$M377))),"")</f>
        <v>45296</v>
      </c>
      <c r="U377" s="30">
        <f>IFERROR(IF(COUNTIF('Holiday Dates'!$A:$A,DATE($S$1,U$1,1+7*$D377)-WEEKDAY(DATE($S$1,U$1,8-$M377)))&gt;=1,IF($D377&gt;=3,DATE($S$1,U$1,1+7*($D377-1)-WEEKDAY(DATE($S$1,U$1,8-$M377))),DATE($S$1,U$1,1+7*($D377+1)-WEEKDAY(DATE($S$1,U$1,8-$M377)))),DATE($S$1,U$1,1+7*$D377)-WEEKDAY(DATE($S$1,U$1,8-$M377))),"")</f>
        <v>45324</v>
      </c>
      <c r="V377" s="30">
        <f>IFERROR(IF(COUNTIF('Holiday Dates'!$A:$A,DATE($S$1,V$1,1+7*$D377)-WEEKDAY(DATE($S$1,V$1,8-$M377)))&gt;=1,IF($D377&gt;=3,DATE($S$1,V$1,1+7*($D377-1)-WEEKDAY(DATE($S$1,V$1,8-$M377))),DATE($S$1,V$1,1+7*($D377+1)-WEEKDAY(DATE($S$1,V$1,8-$M377)))),DATE($S$1,V$1,1+7*$D377)-WEEKDAY(DATE($S$1,V$1,8-$M377))),"")</f>
        <v>45352</v>
      </c>
      <c r="W377" s="30">
        <v>45037</v>
      </c>
      <c r="X377" s="30">
        <f>IFERROR(IF(COUNTIF('Holiday Dates'!$A:$A,DATE($S$1,X$1,1+7*$D377)-WEEKDAY(DATE($S$1,X$1,8-$M377)))&gt;=1,IF($D377&gt;=3,DATE($S$1,X$1,1+7*($D377-1)-WEEKDAY(DATE($S$1,X$1,8-$M377))),DATE($S$1,X$1,1+7*($D377+1)-WEEKDAY(DATE($S$1,X$1,8-$M377)))),DATE($S$1,X$1,1+7*$D377)-WEEKDAY(DATE($S$1,X$1,8-$M377))),"")</f>
        <v>45415</v>
      </c>
      <c r="Y377" s="30">
        <f>IFERROR(IF(COUNTIF('Holiday Dates'!$A:$A,DATE($S$1,Y$1,1+7*$D377)-WEEKDAY(DATE($S$1,Y$1,8-$M377)))&gt;=1,IF($D377&gt;=3,DATE($S$1,Y$1,1+7*($D377-1)-WEEKDAY(DATE($S$1,Y$1,8-$M377))),DATE($S$1,Y$1,1+7*($D377+1)-WEEKDAY(DATE($S$1,Y$1,8-$M377)))),DATE($S$1,Y$1,1+7*$D377)-WEEKDAY(DATE($S$1,Y$1,8-$M377))),"")</f>
        <v>45450</v>
      </c>
      <c r="Z377" s="30">
        <f>IFERROR(IF(COUNTIF('Holiday Dates'!$A:$A,DATE($S$1,Z$1,1+7*$D377)-WEEKDAY(DATE($S$1,Z$1,8-$M377)))&gt;=1,IF($D377&gt;=3,DATE($S$1,Z$1,1+7*($D377-1)-WEEKDAY(DATE($S$1,Z$1,8-$M377))),DATE($S$1,Z$1,1+7*($D377+1)-WEEKDAY(DATE($S$1,Z$1,8-$M377)))),DATE($S$1,Z$1,1+7*$D377)-WEEKDAY(DATE($S$1,Z$1,8-$M377))),"")</f>
        <v>45478</v>
      </c>
    </row>
    <row r="378" spans="1:26" ht="15" customHeight="1" x14ac:dyDescent="0.25">
      <c r="A378" s="3">
        <v>770375</v>
      </c>
      <c r="B378" s="1" t="s">
        <v>1334</v>
      </c>
      <c r="C378" s="1" t="str">
        <f>VLOOKUP($A378,[1]Sheet_One!$B:$W,7,FALSE)</f>
        <v>STRATFORD</v>
      </c>
      <c r="D378" s="10">
        <v>1</v>
      </c>
      <c r="E378" s="1"/>
      <c r="F378" s="3" t="str">
        <f>VLOOKUP($A378,[1]Sheet_One!$B:$W,6,FALSE)</f>
        <v>150 LINCOLN ST</v>
      </c>
      <c r="G378" s="3" t="str">
        <f>VLOOKUP($A378,[1]Sheet_One!$B:$W,7,FALSE)</f>
        <v>STRATFORD</v>
      </c>
      <c r="H378" s="3" t="str">
        <f>VLOOKUP($A378,[1]Sheet_One!$B:$W,8,FALSE)</f>
        <v>CT</v>
      </c>
      <c r="I378" s="3" t="str">
        <f>VLOOKUP($A378,[1]Sheet_One!$B:$W,9,FALSE)</f>
        <v>06614</v>
      </c>
      <c r="J378" s="47">
        <f>IFERROR(VLOOKUP(A378,'[3]KPI Trend by Chain - 171 or 173'!$A:$E,5,FALSE),VLOOKUP(A378,'[4]KPI Trend by Chain - 171 '!$A:$E,5,FALSE))</f>
        <v>229.71428571428601</v>
      </c>
      <c r="K378" s="4" t="str">
        <f>IFERROR(VLOOKUP(A378,'Location Substitution table'!B:D,3,FALSE),"")</f>
        <v/>
      </c>
      <c r="L378" s="9" t="str">
        <f>IFERROR(VLOOKUP($A378,[1]Sheet_One!$B:$W,5,FALSE),"")</f>
        <v>R</v>
      </c>
      <c r="M378" s="9">
        <f>IFERROR(MATCH(L378,{"U","M","T","W","R","F","S"},0),"")</f>
        <v>5</v>
      </c>
      <c r="N378" s="26">
        <f>IFERROR(IF(COUNTIF('Holiday Dates'!$A:$A,DATE($M$1,N$1,1+7*$D378)-WEEKDAY(DATE($M$1,N$1,8-$M378)))&gt;=1,IF($D378&gt;=3,DATE($M$1,N$1,1+7*($D378-1)-WEEKDAY(DATE($M$1,N$1,8-$M378))),DATE($M$1,N$1,1+7*($D378+1)-WEEKDAY(DATE($M$1,N$1,8-$M378)))),DATE($M$1,N$1,1+7*$D378)-WEEKDAY(DATE($M$1,N$1,8-$M378))),"")</f>
        <v>45141</v>
      </c>
      <c r="O378" s="26">
        <f>IFERROR(IF(COUNTIF('Holiday Dates'!$A:$A,DATE($M$1,O$1,1+7*$D378)-WEEKDAY(DATE($M$1,O$1,8-$M378)))&gt;=1,IF($D378&gt;=3,DATE($M$1,O$1,1+7*($D378-1)-WEEKDAY(DATE($M$1,O$1,8-$M378))),DATE($M$1,O$1,1+7*($D378+1)-WEEKDAY(DATE($M$1,O$1,8-$M378)))),DATE($M$1,O$1,1+7*$D378)-WEEKDAY(DATE($M$1,O$1,8-$M378))),"")</f>
        <v>45176</v>
      </c>
      <c r="P378" s="26">
        <f>IFERROR(IF(COUNTIF('Holiday Dates'!$A:$A,DATE($M$1,P$1,1+7*$D378)-WEEKDAY(DATE($M$1,P$1,8-$M378)))&gt;=1,IF($D378&gt;=3,DATE($M$1,P$1,1+7*($D378-1)-WEEKDAY(DATE($M$1,P$1,8-$M378))),DATE($M$1,P$1,1+7*($D378+1)-WEEKDAY(DATE($M$1,P$1,8-$M378)))),DATE($M$1,P$1,1+7*$D378)-WEEKDAY(DATE($M$1,P$1,8-$M378))),"")</f>
        <v>45204</v>
      </c>
      <c r="Q378" s="26">
        <f>IFERROR(IF(COUNTIF('Holiday Dates'!$A:$A,DATE($M$1,Q$1,1+7*$D378)-WEEKDAY(DATE($M$1,Q$1,8-$M378)))&gt;=1,IF($D378&gt;=3,DATE($M$1,Q$1,1+7*($D378-1)-WEEKDAY(DATE($M$1,Q$1,8-$M378))),DATE($M$1,Q$1,1+7*($D378+1)-WEEKDAY(DATE($M$1,Q$1,8-$M378)))),DATE($M$1,Q$1,1+7*$D378)-WEEKDAY(DATE($M$1,Q$1,8-$M378))),"")</f>
        <v>45232</v>
      </c>
      <c r="R378" s="26">
        <f>IFERROR(IF(COUNTIF('Holiday Dates'!$A:$A,DATE($M$1,R$1,1+7*$D378)-WEEKDAY(DATE($M$1,R$1,8-$M378)))&gt;=1,IF($D378&gt;=3,DATE($M$1,R$1,1+7*($D378-1)-WEEKDAY(DATE($M$1,R$1,8-$M378))),DATE($M$1,R$1,1+7*($D378+1)-WEEKDAY(DATE($M$1,R$1,8-$M378)))),DATE($M$1,R$1,1+7*$D378)-WEEKDAY(DATE($M$1,R$1,8-$M378))),"")</f>
        <v>45267</v>
      </c>
      <c r="S378" s="28"/>
      <c r="T378" s="30">
        <f>IFERROR(IF(COUNTIF('Holiday Dates'!$A:$A,DATE($S$1,T$1,1+7*$D378)-WEEKDAY(DATE($S$1,T$1,8-$M378)))&gt;=1,IF($D378&gt;=3,DATE($S$1,T$1,1+7*($D378-1)-WEEKDAY(DATE($S$1,T$1,8-$M378))),DATE($S$1,T$1,1+7*($D378+1)-WEEKDAY(DATE($S$1,T$1,8-$M378)))),DATE($S$1,T$1,1+7*$D378)-WEEKDAY(DATE($S$1,T$1,8-$M378))),"")</f>
        <v>45295</v>
      </c>
      <c r="U378" s="30">
        <f>IFERROR(IF(COUNTIF('Holiday Dates'!$A:$A,DATE($S$1,U$1,1+7*$D378)-WEEKDAY(DATE($S$1,U$1,8-$M378)))&gt;=1,IF($D378&gt;=3,DATE($S$1,U$1,1+7*($D378-1)-WEEKDAY(DATE($S$1,U$1,8-$M378))),DATE($S$1,U$1,1+7*($D378+1)-WEEKDAY(DATE($S$1,U$1,8-$M378)))),DATE($S$1,U$1,1+7*$D378)-WEEKDAY(DATE($S$1,U$1,8-$M378))),"")</f>
        <v>45323</v>
      </c>
      <c r="V378" s="30">
        <f>IFERROR(IF(COUNTIF('Holiday Dates'!$A:$A,DATE($S$1,V$1,1+7*$D378)-WEEKDAY(DATE($S$1,V$1,8-$M378)))&gt;=1,IF($D378&gt;=3,DATE($S$1,V$1,1+7*($D378-1)-WEEKDAY(DATE($S$1,V$1,8-$M378))),DATE($S$1,V$1,1+7*($D378+1)-WEEKDAY(DATE($S$1,V$1,8-$M378)))),DATE($S$1,V$1,1+7*$D378)-WEEKDAY(DATE($S$1,V$1,8-$M378))),"")</f>
        <v>45358</v>
      </c>
      <c r="W378" s="30">
        <f>IFERROR(IF(COUNTIF('Holiday Dates'!$A:$A,DATE($S$1,W$1,1+7*$D378)-WEEKDAY(DATE($S$1,W$1,8-$M378)))&gt;=1,IF($D378&gt;=3,DATE($S$1,W$1,1+7*($D378-1)-WEEKDAY(DATE($S$1,W$1,8-$M378))),DATE($S$1,W$1,1+7*($D378+1)-WEEKDAY(DATE($S$1,W$1,8-$M378)))),DATE($S$1,W$1,1+7*$D378)-WEEKDAY(DATE($S$1,W$1,8-$M378))),"")</f>
        <v>45386</v>
      </c>
      <c r="X378" s="30">
        <f>IFERROR(IF(COUNTIF('Holiday Dates'!$A:$A,DATE($S$1,X$1,1+7*$D378)-WEEKDAY(DATE($S$1,X$1,8-$M378)))&gt;=1,IF($D378&gt;=3,DATE($S$1,X$1,1+7*($D378-1)-WEEKDAY(DATE($S$1,X$1,8-$M378))),DATE($S$1,X$1,1+7*($D378+1)-WEEKDAY(DATE($S$1,X$1,8-$M378)))),DATE($S$1,X$1,1+7*$D378)-WEEKDAY(DATE($S$1,X$1,8-$M378))),"")</f>
        <v>45414</v>
      </c>
      <c r="Y378" s="30">
        <f>IFERROR(IF(COUNTIF('Holiday Dates'!$A:$A,DATE($S$1,Y$1,1+7*$D378)-WEEKDAY(DATE($S$1,Y$1,8-$M378)))&gt;=1,IF($D378&gt;=3,DATE($S$1,Y$1,1+7*($D378-1)-WEEKDAY(DATE($S$1,Y$1,8-$M378))),DATE($S$1,Y$1,1+7*($D378+1)-WEEKDAY(DATE($S$1,Y$1,8-$M378)))),DATE($S$1,Y$1,1+7*$D378)-WEEKDAY(DATE($S$1,Y$1,8-$M378))),"")</f>
        <v>45449</v>
      </c>
      <c r="Z378" s="30">
        <f>IFERROR(IF(COUNTIF('Holiday Dates'!$A:$A,DATE($S$1,Z$1,1+7*$D378)-WEEKDAY(DATE($S$1,Z$1,8-$M378)))&gt;=1,IF($D378&gt;=3,DATE($S$1,Z$1,1+7*($D378-1)-WEEKDAY(DATE($S$1,Z$1,8-$M378))),DATE($S$1,Z$1,1+7*($D378+1)-WEEKDAY(DATE($S$1,Z$1,8-$M378)))),DATE($S$1,Z$1,1+7*$D378)-WEEKDAY(DATE($S$1,Z$1,8-$M378))),"")</f>
        <v>45477</v>
      </c>
    </row>
    <row r="379" spans="1:26" ht="15" customHeight="1" x14ac:dyDescent="0.25">
      <c r="A379" s="3">
        <v>770376</v>
      </c>
      <c r="B379" s="1" t="s">
        <v>1333</v>
      </c>
      <c r="C379" s="1" t="str">
        <f>VLOOKUP($A379,[1]Sheet_One!$B:$W,7,FALSE)</f>
        <v>SUFFIELD</v>
      </c>
      <c r="D379" s="10">
        <f>IFERROR(VLOOKUP(A379,[2]Sheet1!$A:$AA,27,FALSE),"")</f>
        <v>4</v>
      </c>
      <c r="E379" s="1"/>
      <c r="F379" s="3" t="str">
        <f>VLOOKUP($A379,[1]Sheet_One!$B:$W,6,FALSE)</f>
        <v>260 MOUNTAIN RD</v>
      </c>
      <c r="G379" s="3" t="str">
        <f>VLOOKUP($A379,[1]Sheet_One!$B:$W,7,FALSE)</f>
        <v>SUFFIELD</v>
      </c>
      <c r="H379" s="3" t="str">
        <f>VLOOKUP($A379,[1]Sheet_One!$B:$W,8,FALSE)</f>
        <v>CT</v>
      </c>
      <c r="I379" s="3" t="str">
        <f>VLOOKUP($A379,[1]Sheet_One!$B:$W,9,FALSE)</f>
        <v>06078</v>
      </c>
      <c r="J379" s="47">
        <f>IFERROR(VLOOKUP(A379,'[3]KPI Trend by Chain - 171 or 173'!$A:$E,5,FALSE),VLOOKUP(A379,'[4]KPI Trend by Chain - 171 '!$A:$E,5,FALSE))</f>
        <v>23.1111111111111</v>
      </c>
      <c r="K379" s="4" t="str">
        <f>IFERROR(VLOOKUP(A379,'Location Substitution table'!B:D,3,FALSE),"")</f>
        <v/>
      </c>
      <c r="L379" s="9" t="str">
        <f>IFERROR(VLOOKUP($A379,[1]Sheet_One!$B:$W,5,FALSE),"")</f>
        <v>F</v>
      </c>
      <c r="M379" s="9">
        <f>IFERROR(MATCH(L379,{"U","M","T","W","R","F","S"},0),"")</f>
        <v>6</v>
      </c>
      <c r="N379" s="26">
        <f>IFERROR(IF(COUNTIF('Holiday Dates'!$A:$A,DATE($M$1,N$1,1+7*$D379)-WEEKDAY(DATE($M$1,N$1,8-$M379)))&gt;=1,IF($D379&gt;=3,DATE($M$1,N$1,1+7*($D379-1)-WEEKDAY(DATE($M$1,N$1,8-$M379))),DATE($M$1,N$1,1+7*($D379+1)-WEEKDAY(DATE($M$1,N$1,8-$M379)))),DATE($M$1,N$1,1+7*$D379)-WEEKDAY(DATE($M$1,N$1,8-$M379))),"")</f>
        <v>45163</v>
      </c>
      <c r="O379" s="26">
        <f>IFERROR(IF(COUNTIF('Holiday Dates'!$A:$A,DATE($M$1,O$1,1+7*$D379)-WEEKDAY(DATE($M$1,O$1,8-$M379)))&gt;=1,IF($D379&gt;=3,DATE($M$1,O$1,1+7*($D379-1)-WEEKDAY(DATE($M$1,O$1,8-$M379))),DATE($M$1,O$1,1+7*($D379+1)-WEEKDAY(DATE($M$1,O$1,8-$M379)))),DATE($M$1,O$1,1+7*$D379)-WEEKDAY(DATE($M$1,O$1,8-$M379))),"")</f>
        <v>45191</v>
      </c>
      <c r="P379" s="26">
        <f>IFERROR(IF(COUNTIF('Holiday Dates'!$A:$A,DATE($M$1,P$1,1+7*$D379)-WEEKDAY(DATE($M$1,P$1,8-$M379)))&gt;=1,IF($D379&gt;=3,DATE($M$1,P$1,1+7*($D379-1)-WEEKDAY(DATE($M$1,P$1,8-$M379))),DATE($M$1,P$1,1+7*($D379+1)-WEEKDAY(DATE($M$1,P$1,8-$M379)))),DATE($M$1,P$1,1+7*$D379)-WEEKDAY(DATE($M$1,P$1,8-$M379))),"")</f>
        <v>45226</v>
      </c>
      <c r="Q379" s="26">
        <f>IFERROR(IF(COUNTIF('Holiday Dates'!$A:$A,DATE($M$1,Q$1,1+7*$D379)-WEEKDAY(DATE($M$1,Q$1,8-$M379)))&gt;=1,IF($D379&gt;=3,DATE($M$1,Q$1,1+7*($D379-1)-WEEKDAY(DATE($M$1,Q$1,8-$M379))),DATE($M$1,Q$1,1+7*($D379+1)-WEEKDAY(DATE($M$1,Q$1,8-$M379)))),DATE($M$1,Q$1,1+7*$D379)-WEEKDAY(DATE($M$1,Q$1,8-$M379))),"")</f>
        <v>45247</v>
      </c>
      <c r="R379" s="26">
        <f>IFERROR(IF(COUNTIF('Holiday Dates'!$A:$A,DATE($M$1,R$1,1+7*$D379)-WEEKDAY(DATE($M$1,R$1,8-$M379)))&gt;=1,IF($D379&gt;=3,DATE($M$1,R$1,1+7*($D379-1)-WEEKDAY(DATE($M$1,R$1,8-$M379))),DATE($M$1,R$1,1+7*($D379+1)-WEEKDAY(DATE($M$1,R$1,8-$M379)))),DATE($M$1,R$1,1+7*$D379)-WEEKDAY(DATE($M$1,R$1,8-$M379))),"")</f>
        <v>45275</v>
      </c>
      <c r="S379" s="28"/>
      <c r="T379" s="30">
        <f>IFERROR(IF(COUNTIF('Holiday Dates'!$A:$A,DATE($S$1,T$1,1+7*$D379)-WEEKDAY(DATE($S$1,T$1,8-$M379)))&gt;=1,IF($D379&gt;=3,DATE($S$1,T$1,1+7*($D379-1)-WEEKDAY(DATE($S$1,T$1,8-$M379))),DATE($S$1,T$1,1+7*($D379+1)-WEEKDAY(DATE($S$1,T$1,8-$M379)))),DATE($S$1,T$1,1+7*$D379)-WEEKDAY(DATE($S$1,T$1,8-$M379))),"")</f>
        <v>45317</v>
      </c>
      <c r="U379" s="30">
        <f>IFERROR(IF(COUNTIF('Holiday Dates'!$A:$A,DATE($S$1,U$1,1+7*$D379)-WEEKDAY(DATE($S$1,U$1,8-$M379)))&gt;=1,IF($D379&gt;=3,DATE($S$1,U$1,1+7*($D379-1)-WEEKDAY(DATE($S$1,U$1,8-$M379))),DATE($S$1,U$1,1+7*($D379+1)-WEEKDAY(DATE($S$1,U$1,8-$M379)))),DATE($S$1,U$1,1+7*$D379)-WEEKDAY(DATE($S$1,U$1,8-$M379))),"")</f>
        <v>45345</v>
      </c>
      <c r="V379" s="30">
        <f>IFERROR(IF(COUNTIF('Holiday Dates'!$A:$A,DATE($S$1,V$1,1+7*$D379)-WEEKDAY(DATE($S$1,V$1,8-$M379)))&gt;=1,IF($D379&gt;=3,DATE($S$1,V$1,1+7*($D379-1)-WEEKDAY(DATE($S$1,V$1,8-$M379))),DATE($S$1,V$1,1+7*($D379+1)-WEEKDAY(DATE($S$1,V$1,8-$M379)))),DATE($S$1,V$1,1+7*$D379)-WEEKDAY(DATE($S$1,V$1,8-$M379))),"")</f>
        <v>45373</v>
      </c>
      <c r="W379" s="30">
        <f>IFERROR(IF(COUNTIF('Holiday Dates'!$A:$A,DATE($S$1,W$1,1+7*$D379)-WEEKDAY(DATE($S$1,W$1,8-$M379)))&gt;=1,IF($D379&gt;=3,DATE($S$1,W$1,1+7*($D379-1)-WEEKDAY(DATE($S$1,W$1,8-$M379))),DATE($S$1,W$1,1+7*($D379+1)-WEEKDAY(DATE($S$1,W$1,8-$M379)))),DATE($S$1,W$1,1+7*$D379)-WEEKDAY(DATE($S$1,W$1,8-$M379))),"")</f>
        <v>45408</v>
      </c>
      <c r="X379" s="30">
        <f>IFERROR(IF(COUNTIF('Holiday Dates'!$A:$A,DATE($S$1,X$1,1+7*$D379)-WEEKDAY(DATE($S$1,X$1,8-$M379)))&gt;=1,IF($D379&gt;=3,DATE($S$1,X$1,1+7*($D379-1)-WEEKDAY(DATE($S$1,X$1,8-$M379))),DATE($S$1,X$1,1+7*($D379+1)-WEEKDAY(DATE($S$1,X$1,8-$M379)))),DATE($S$1,X$1,1+7*$D379)-WEEKDAY(DATE($S$1,X$1,8-$M379))),"")</f>
        <v>45436</v>
      </c>
      <c r="Y379" s="30">
        <f>IFERROR(IF(COUNTIF('Holiday Dates'!$A:$A,DATE($S$1,Y$1,1+7*$D379)-WEEKDAY(DATE($S$1,Y$1,8-$M379)))&gt;=1,IF($D379&gt;=3,DATE($S$1,Y$1,1+7*($D379-1)-WEEKDAY(DATE($S$1,Y$1,8-$M379))),DATE($S$1,Y$1,1+7*($D379+1)-WEEKDAY(DATE($S$1,Y$1,8-$M379)))),DATE($S$1,Y$1,1+7*$D379)-WEEKDAY(DATE($S$1,Y$1,8-$M379))),"")</f>
        <v>45471</v>
      </c>
      <c r="Z379" s="30">
        <f>IFERROR(IF(COUNTIF('Holiday Dates'!$A:$A,DATE($S$1,Z$1,1+7*$D379)-WEEKDAY(DATE($S$1,Z$1,8-$M379)))&gt;=1,IF($D379&gt;=3,DATE($S$1,Z$1,1+7*($D379-1)-WEEKDAY(DATE($S$1,Z$1,8-$M379))),DATE($S$1,Z$1,1+7*($D379+1)-WEEKDAY(DATE($S$1,Z$1,8-$M379)))),DATE($S$1,Z$1,1+7*$D379)-WEEKDAY(DATE($S$1,Z$1,8-$M379))),"")</f>
        <v>45499</v>
      </c>
    </row>
    <row r="380" spans="1:26" ht="15" customHeight="1" x14ac:dyDescent="0.25">
      <c r="A380" s="3">
        <v>770377</v>
      </c>
      <c r="B380" s="1" t="s">
        <v>1516</v>
      </c>
      <c r="C380" s="1" t="str">
        <f>VLOOKUP($A380,[1]Sheet_One!$B:$W,7,FALSE)</f>
        <v>SUFFIELD</v>
      </c>
      <c r="D380" s="10">
        <f>IFERROR(VLOOKUP(A380,[2]Sheet1!$A:$AA,27,FALSE),"")</f>
        <v>3</v>
      </c>
      <c r="E380" s="1"/>
      <c r="F380" s="3" t="str">
        <f>VLOOKUP($A380,[1]Sheet_One!$B:$W,6,FALSE)</f>
        <v>350 MOUNTAIN RD</v>
      </c>
      <c r="G380" s="3" t="str">
        <f>VLOOKUP($A380,[1]Sheet_One!$B:$W,7,FALSE)</f>
        <v>SUFFIELD</v>
      </c>
      <c r="H380" s="3" t="str">
        <f>VLOOKUP($A380,[1]Sheet_One!$B:$W,8,FALSE)</f>
        <v>CT</v>
      </c>
      <c r="I380" s="3" t="str">
        <f>VLOOKUP($A380,[1]Sheet_One!$B:$W,9,FALSE)</f>
        <v>06078</v>
      </c>
      <c r="J380" s="47">
        <f>IFERROR(VLOOKUP(A380,'[3]KPI Trend by Chain - 171 or 173'!$A:$E,5,FALSE),VLOOKUP(A380,'[4]KPI Trend by Chain - 171 '!$A:$E,5,FALSE))</f>
        <v>19.714285714285701</v>
      </c>
      <c r="K380" s="4" t="str">
        <f>IFERROR(VLOOKUP(A380,'Location Substitution table'!B:D,3,FALSE),"")</f>
        <v/>
      </c>
      <c r="L380" s="9" t="str">
        <f>IFERROR(VLOOKUP($A380,[1]Sheet_One!$B:$W,5,FALSE),"")</f>
        <v>F</v>
      </c>
      <c r="M380" s="9">
        <f>IFERROR(MATCH(L380,{"U","M","T","W","R","F","S"},0),"")</f>
        <v>6</v>
      </c>
      <c r="N380" s="26">
        <f>IFERROR(IF(COUNTIF('Holiday Dates'!$A:$A,DATE($M$1,N$1,1+7*$D380)-WEEKDAY(DATE($M$1,N$1,8-$M380)))&gt;=1,IF($D380&gt;=3,DATE($M$1,N$1,1+7*($D380-1)-WEEKDAY(DATE($M$1,N$1,8-$M380))),DATE($M$1,N$1,1+7*($D380+1)-WEEKDAY(DATE($M$1,N$1,8-$M380)))),DATE($M$1,N$1,1+7*$D380)-WEEKDAY(DATE($M$1,N$1,8-$M380))),"")</f>
        <v>45156</v>
      </c>
      <c r="O380" s="26">
        <f>IFERROR(IF(COUNTIF('Holiday Dates'!$A:$A,DATE($M$1,O$1,1+7*$D380)-WEEKDAY(DATE($M$1,O$1,8-$M380)))&gt;=1,IF($D380&gt;=3,DATE($M$1,O$1,1+7*($D380-1)-WEEKDAY(DATE($M$1,O$1,8-$M380))),DATE($M$1,O$1,1+7*($D380+1)-WEEKDAY(DATE($M$1,O$1,8-$M380)))),DATE($M$1,O$1,1+7*$D380)-WEEKDAY(DATE($M$1,O$1,8-$M380))),"")</f>
        <v>45177</v>
      </c>
      <c r="P380" s="26">
        <f>IFERROR(IF(COUNTIF('Holiday Dates'!$A:$A,DATE($M$1,P$1,1+7*$D380)-WEEKDAY(DATE($M$1,P$1,8-$M380)))&gt;=1,IF($D380&gt;=3,DATE($M$1,P$1,1+7*($D380-1)-WEEKDAY(DATE($M$1,P$1,8-$M380))),DATE($M$1,P$1,1+7*($D380+1)-WEEKDAY(DATE($M$1,P$1,8-$M380)))),DATE($M$1,P$1,1+7*$D380)-WEEKDAY(DATE($M$1,P$1,8-$M380))),"")</f>
        <v>45219</v>
      </c>
      <c r="Q380" s="26">
        <f>IFERROR(IF(COUNTIF('Holiday Dates'!$A:$A,DATE($M$1,Q$1,1+7*$D380)-WEEKDAY(DATE($M$1,Q$1,8-$M380)))&gt;=1,IF($D380&gt;=3,DATE($M$1,Q$1,1+7*($D380-1)-WEEKDAY(DATE($M$1,Q$1,8-$M380))),DATE($M$1,Q$1,1+7*($D380+1)-WEEKDAY(DATE($M$1,Q$1,8-$M380)))),DATE($M$1,Q$1,1+7*$D380)-WEEKDAY(DATE($M$1,Q$1,8-$M380))),"")</f>
        <v>45247</v>
      </c>
      <c r="R380" s="26">
        <f>IFERROR(IF(COUNTIF('Holiday Dates'!$A:$A,DATE($M$1,R$1,1+7*$D380)-WEEKDAY(DATE($M$1,R$1,8-$M380)))&gt;=1,IF($D380&gt;=3,DATE($M$1,R$1,1+7*($D380-1)-WEEKDAY(DATE($M$1,R$1,8-$M380))),DATE($M$1,R$1,1+7*($D380+1)-WEEKDAY(DATE($M$1,R$1,8-$M380)))),DATE($M$1,R$1,1+7*$D380)-WEEKDAY(DATE($M$1,R$1,8-$M380))),"")</f>
        <v>45275</v>
      </c>
      <c r="S380" s="28"/>
      <c r="T380" s="30">
        <f>IFERROR(IF(COUNTIF('Holiday Dates'!$A:$A,DATE($S$1,T$1,1+7*$D380)-WEEKDAY(DATE($S$1,T$1,8-$M380)))&gt;=1,IF($D380&gt;=3,DATE($S$1,T$1,1+7*($D380-1)-WEEKDAY(DATE($S$1,T$1,8-$M380))),DATE($S$1,T$1,1+7*($D380+1)-WEEKDAY(DATE($S$1,T$1,8-$M380)))),DATE($S$1,T$1,1+7*$D380)-WEEKDAY(DATE($S$1,T$1,8-$M380))),"")</f>
        <v>45310</v>
      </c>
      <c r="U380" s="30">
        <f>IFERROR(IF(COUNTIF('Holiday Dates'!$A:$A,DATE($S$1,U$1,1+7*$D380)-WEEKDAY(DATE($S$1,U$1,8-$M380)))&gt;=1,IF($D380&gt;=3,DATE($S$1,U$1,1+7*($D380-1)-WEEKDAY(DATE($S$1,U$1,8-$M380))),DATE($S$1,U$1,1+7*($D380+1)-WEEKDAY(DATE($S$1,U$1,8-$M380)))),DATE($S$1,U$1,1+7*$D380)-WEEKDAY(DATE($S$1,U$1,8-$M380))),"")</f>
        <v>45338</v>
      </c>
      <c r="V380" s="30">
        <f>IFERROR(IF(COUNTIF('Holiday Dates'!$A:$A,DATE($S$1,V$1,1+7*$D380)-WEEKDAY(DATE($S$1,V$1,8-$M380)))&gt;=1,IF($D380&gt;=3,DATE($S$1,V$1,1+7*($D380-1)-WEEKDAY(DATE($S$1,V$1,8-$M380))),DATE($S$1,V$1,1+7*($D380+1)-WEEKDAY(DATE($S$1,V$1,8-$M380)))),DATE($S$1,V$1,1+7*$D380)-WEEKDAY(DATE($S$1,V$1,8-$M380))),"")</f>
        <v>45366</v>
      </c>
      <c r="W380" s="30">
        <f>IFERROR(IF(COUNTIF('Holiday Dates'!$A:$A,DATE($S$1,W$1,1+7*$D380)-WEEKDAY(DATE($S$1,W$1,8-$M380)))&gt;=1,IF($D380&gt;=3,DATE($S$1,W$1,1+7*($D380-1)-WEEKDAY(DATE($S$1,W$1,8-$M380))),DATE($S$1,W$1,1+7*($D380+1)-WEEKDAY(DATE($S$1,W$1,8-$M380)))),DATE($S$1,W$1,1+7*$D380)-WEEKDAY(DATE($S$1,W$1,8-$M380))),"")</f>
        <v>45401</v>
      </c>
      <c r="X380" s="30">
        <f>IFERROR(IF(COUNTIF('Holiday Dates'!$A:$A,DATE($S$1,X$1,1+7*$D380)-WEEKDAY(DATE($S$1,X$1,8-$M380)))&gt;=1,IF($D380&gt;=3,DATE($S$1,X$1,1+7*($D380-1)-WEEKDAY(DATE($S$1,X$1,8-$M380))),DATE($S$1,X$1,1+7*($D380+1)-WEEKDAY(DATE($S$1,X$1,8-$M380)))),DATE($S$1,X$1,1+7*$D380)-WEEKDAY(DATE($S$1,X$1,8-$M380))),"")</f>
        <v>45429</v>
      </c>
      <c r="Y380" s="30">
        <f>IFERROR(IF(COUNTIF('Holiday Dates'!$A:$A,DATE($S$1,Y$1,1+7*$D380)-WEEKDAY(DATE($S$1,Y$1,8-$M380)))&gt;=1,IF($D380&gt;=3,DATE($S$1,Y$1,1+7*($D380-1)-WEEKDAY(DATE($S$1,Y$1,8-$M380))),DATE($S$1,Y$1,1+7*($D380+1)-WEEKDAY(DATE($S$1,Y$1,8-$M380)))),DATE($S$1,Y$1,1+7*$D380)-WEEKDAY(DATE($S$1,Y$1,8-$M380))),"")</f>
        <v>45464</v>
      </c>
      <c r="Z380" s="30">
        <f>IFERROR(IF(COUNTIF('Holiday Dates'!$A:$A,DATE($S$1,Z$1,1+7*$D380)-WEEKDAY(DATE($S$1,Z$1,8-$M380)))&gt;=1,IF($D380&gt;=3,DATE($S$1,Z$1,1+7*($D380-1)-WEEKDAY(DATE($S$1,Z$1,8-$M380))),DATE($S$1,Z$1,1+7*($D380+1)-WEEKDAY(DATE($S$1,Z$1,8-$M380)))),DATE($S$1,Z$1,1+7*$D380)-WEEKDAY(DATE($S$1,Z$1,8-$M380))),"")</f>
        <v>45492</v>
      </c>
    </row>
    <row r="381" spans="1:26" ht="15" customHeight="1" x14ac:dyDescent="0.25">
      <c r="A381" s="3">
        <v>770378</v>
      </c>
      <c r="B381" s="1" t="s">
        <v>958</v>
      </c>
      <c r="C381" s="1" t="str">
        <f>VLOOKUP($A381,[1]Sheet_One!$B:$W,7,FALSE)</f>
        <v>TERRYVILLE</v>
      </c>
      <c r="D381" s="10">
        <f>IFERROR(VLOOKUP(A381,[2]Sheet1!$A:$AA,27,FALSE),"")</f>
        <v>4</v>
      </c>
      <c r="E381" s="1"/>
      <c r="F381" s="3" t="str">
        <f>VLOOKUP($A381,[1]Sheet_One!$B:$W,6,FALSE)</f>
        <v>21 N MAIN STREET</v>
      </c>
      <c r="G381" s="3" t="str">
        <f>VLOOKUP($A381,[1]Sheet_One!$B:$W,7,FALSE)</f>
        <v>TERRYVILLE</v>
      </c>
      <c r="H381" s="3" t="str">
        <f>VLOOKUP($A381,[1]Sheet_One!$B:$W,8,FALSE)</f>
        <v>CT</v>
      </c>
      <c r="I381" s="3" t="str">
        <f>VLOOKUP($A381,[1]Sheet_One!$B:$W,9,FALSE)</f>
        <v>06786</v>
      </c>
      <c r="J381" s="47">
        <f>IFERROR(VLOOKUP(A381,'[3]KPI Trend by Chain - 171 or 173'!$A:$E,5,FALSE),VLOOKUP(A381,'[4]KPI Trend by Chain - 171 '!$A:$E,5,FALSE))</f>
        <v>27.5</v>
      </c>
      <c r="K381" s="4">
        <f>IFERROR(VLOOKUP(A381,'Location Substitution table'!B:D,3,FALSE),"")</f>
        <v>602083</v>
      </c>
      <c r="L381" s="9" t="str">
        <f>IFERROR(VLOOKUP($A381,[1]Sheet_One!$B:$W,5,FALSE),"")</f>
        <v>F</v>
      </c>
      <c r="M381" s="9">
        <f>IFERROR(MATCH(L381,{"U","M","T","W","R","F","S"},0),"")</f>
        <v>6</v>
      </c>
      <c r="N381" s="26">
        <f>IFERROR(IF(COUNTIF('Holiday Dates'!$A:$A,DATE($M$1,N$1,1+7*$D381)-WEEKDAY(DATE($M$1,N$1,8-$M381)))&gt;=1,IF($D381&gt;=3,DATE($M$1,N$1,1+7*($D381-1)-WEEKDAY(DATE($M$1,N$1,8-$M381))),DATE($M$1,N$1,1+7*($D381+1)-WEEKDAY(DATE($M$1,N$1,8-$M381)))),DATE($M$1,N$1,1+7*$D381)-WEEKDAY(DATE($M$1,N$1,8-$M381))),"")</f>
        <v>45163</v>
      </c>
      <c r="O381" s="26">
        <f>IFERROR(IF(COUNTIF('Holiday Dates'!$A:$A,DATE($M$1,O$1,1+7*$D381)-WEEKDAY(DATE($M$1,O$1,8-$M381)))&gt;=1,IF($D381&gt;=3,DATE($M$1,O$1,1+7*($D381-1)-WEEKDAY(DATE($M$1,O$1,8-$M381))),DATE($M$1,O$1,1+7*($D381+1)-WEEKDAY(DATE($M$1,O$1,8-$M381)))),DATE($M$1,O$1,1+7*$D381)-WEEKDAY(DATE($M$1,O$1,8-$M381))),"")</f>
        <v>45191</v>
      </c>
      <c r="P381" s="26">
        <f>IFERROR(IF(COUNTIF('Holiday Dates'!$A:$A,DATE($M$1,P$1,1+7*$D381)-WEEKDAY(DATE($M$1,P$1,8-$M381)))&gt;=1,IF($D381&gt;=3,DATE($M$1,P$1,1+7*($D381-1)-WEEKDAY(DATE($M$1,P$1,8-$M381))),DATE($M$1,P$1,1+7*($D381+1)-WEEKDAY(DATE($M$1,P$1,8-$M381)))),DATE($M$1,P$1,1+7*$D381)-WEEKDAY(DATE($M$1,P$1,8-$M381))),"")</f>
        <v>45226</v>
      </c>
      <c r="Q381" s="26">
        <f>IFERROR(IF(COUNTIF('Holiday Dates'!$A:$A,DATE($M$1,Q$1,1+7*$D381)-WEEKDAY(DATE($M$1,Q$1,8-$M381)))&gt;=1,IF($D381&gt;=3,DATE($M$1,Q$1,1+7*($D381-1)-WEEKDAY(DATE($M$1,Q$1,8-$M381))),DATE($M$1,Q$1,1+7*($D381+1)-WEEKDAY(DATE($M$1,Q$1,8-$M381)))),DATE($M$1,Q$1,1+7*$D381)-WEEKDAY(DATE($M$1,Q$1,8-$M381))),"")</f>
        <v>45247</v>
      </c>
      <c r="R381" s="26">
        <f>IFERROR(IF(COUNTIF('Holiday Dates'!$A:$A,DATE($M$1,R$1,1+7*$D381)-WEEKDAY(DATE($M$1,R$1,8-$M381)))&gt;=1,IF($D381&gt;=3,DATE($M$1,R$1,1+7*($D381-1)-WEEKDAY(DATE($M$1,R$1,8-$M381))),DATE($M$1,R$1,1+7*($D381+1)-WEEKDAY(DATE($M$1,R$1,8-$M381)))),DATE($M$1,R$1,1+7*$D381)-WEEKDAY(DATE($M$1,R$1,8-$M381))),"")</f>
        <v>45275</v>
      </c>
      <c r="S381" s="28"/>
      <c r="T381" s="30">
        <f>IFERROR(IF(COUNTIF('Holiday Dates'!$A:$A,DATE($S$1,T$1,1+7*$D381)-WEEKDAY(DATE($S$1,T$1,8-$M381)))&gt;=1,IF($D381&gt;=3,DATE($S$1,T$1,1+7*($D381-1)-WEEKDAY(DATE($S$1,T$1,8-$M381))),DATE($S$1,T$1,1+7*($D381+1)-WEEKDAY(DATE($S$1,T$1,8-$M381)))),DATE($S$1,T$1,1+7*$D381)-WEEKDAY(DATE($S$1,T$1,8-$M381))),"")</f>
        <v>45317</v>
      </c>
      <c r="U381" s="30">
        <f>IFERROR(IF(COUNTIF('Holiday Dates'!$A:$A,DATE($S$1,U$1,1+7*$D381)-WEEKDAY(DATE($S$1,U$1,8-$M381)))&gt;=1,IF($D381&gt;=3,DATE($S$1,U$1,1+7*($D381-1)-WEEKDAY(DATE($S$1,U$1,8-$M381))),DATE($S$1,U$1,1+7*($D381+1)-WEEKDAY(DATE($S$1,U$1,8-$M381)))),DATE($S$1,U$1,1+7*$D381)-WEEKDAY(DATE($S$1,U$1,8-$M381))),"")</f>
        <v>45345</v>
      </c>
      <c r="V381" s="30">
        <f>IFERROR(IF(COUNTIF('Holiday Dates'!$A:$A,DATE($S$1,V$1,1+7*$D381)-WEEKDAY(DATE($S$1,V$1,8-$M381)))&gt;=1,IF($D381&gt;=3,DATE($S$1,V$1,1+7*($D381-1)-WEEKDAY(DATE($S$1,V$1,8-$M381))),DATE($S$1,V$1,1+7*($D381+1)-WEEKDAY(DATE($S$1,V$1,8-$M381)))),DATE($S$1,V$1,1+7*$D381)-WEEKDAY(DATE($S$1,V$1,8-$M381))),"")</f>
        <v>45373</v>
      </c>
      <c r="W381" s="30">
        <f>IFERROR(IF(COUNTIF('Holiday Dates'!$A:$A,DATE($S$1,W$1,1+7*$D381)-WEEKDAY(DATE($S$1,W$1,8-$M381)))&gt;=1,IF($D381&gt;=3,DATE($S$1,W$1,1+7*($D381-1)-WEEKDAY(DATE($S$1,W$1,8-$M381))),DATE($S$1,W$1,1+7*($D381+1)-WEEKDAY(DATE($S$1,W$1,8-$M381)))),DATE($S$1,W$1,1+7*$D381)-WEEKDAY(DATE($S$1,W$1,8-$M381))),"")</f>
        <v>45408</v>
      </c>
      <c r="X381" s="30">
        <f>IFERROR(IF(COUNTIF('Holiday Dates'!$A:$A,DATE($S$1,X$1,1+7*$D381)-WEEKDAY(DATE($S$1,X$1,8-$M381)))&gt;=1,IF($D381&gt;=3,DATE($S$1,X$1,1+7*($D381-1)-WEEKDAY(DATE($S$1,X$1,8-$M381))),DATE($S$1,X$1,1+7*($D381+1)-WEEKDAY(DATE($S$1,X$1,8-$M381)))),DATE($S$1,X$1,1+7*$D381)-WEEKDAY(DATE($S$1,X$1,8-$M381))),"")</f>
        <v>45436</v>
      </c>
      <c r="Y381" s="30">
        <f>IFERROR(IF(COUNTIF('Holiday Dates'!$A:$A,DATE($S$1,Y$1,1+7*$D381)-WEEKDAY(DATE($S$1,Y$1,8-$M381)))&gt;=1,IF($D381&gt;=3,DATE($S$1,Y$1,1+7*($D381-1)-WEEKDAY(DATE($S$1,Y$1,8-$M381))),DATE($S$1,Y$1,1+7*($D381+1)-WEEKDAY(DATE($S$1,Y$1,8-$M381)))),DATE($S$1,Y$1,1+7*$D381)-WEEKDAY(DATE($S$1,Y$1,8-$M381))),"")</f>
        <v>45471</v>
      </c>
      <c r="Z381" s="30">
        <f>IFERROR(IF(COUNTIF('Holiday Dates'!$A:$A,DATE($S$1,Z$1,1+7*$D381)-WEEKDAY(DATE($S$1,Z$1,8-$M381)))&gt;=1,IF($D381&gt;=3,DATE($S$1,Z$1,1+7*($D381-1)-WEEKDAY(DATE($S$1,Z$1,8-$M381))),DATE($S$1,Z$1,1+7*($D381+1)-WEEKDAY(DATE($S$1,Z$1,8-$M381)))),DATE($S$1,Z$1,1+7*$D381)-WEEKDAY(DATE($S$1,Z$1,8-$M381))),"")</f>
        <v>45499</v>
      </c>
    </row>
    <row r="382" spans="1:26" ht="15" customHeight="1" x14ac:dyDescent="0.25">
      <c r="A382" s="3">
        <v>770379</v>
      </c>
      <c r="B382" s="1" t="s">
        <v>959</v>
      </c>
      <c r="C382" s="1" t="str">
        <f>VLOOKUP($A382,[1]Sheet_One!$B:$W,7,FALSE)</f>
        <v>TERRYVILLE</v>
      </c>
      <c r="D382" s="10">
        <f>IFERROR(VLOOKUP(A382,[2]Sheet1!$A:$AA,27,FALSE),"")</f>
        <v>3</v>
      </c>
      <c r="F382" s="3" t="str">
        <f>VLOOKUP($A382,[1]Sheet_One!$B:$W,6,FALSE)</f>
        <v>79 N MAIN ST</v>
      </c>
      <c r="G382" s="3" t="str">
        <f>VLOOKUP($A382,[1]Sheet_One!$B:$W,7,FALSE)</f>
        <v>TERRYVILLE</v>
      </c>
      <c r="H382" s="3" t="str">
        <f>VLOOKUP($A382,[1]Sheet_One!$B:$W,8,FALSE)</f>
        <v>CT</v>
      </c>
      <c r="I382" s="3" t="str">
        <f>VLOOKUP($A382,[1]Sheet_One!$B:$W,9,FALSE)</f>
        <v>06786</v>
      </c>
      <c r="J382" s="47">
        <f>IFERROR(VLOOKUP(A382,'[3]KPI Trend by Chain - 171 or 173'!$A:$E,5,FALSE),VLOOKUP(A382,'[4]KPI Trend by Chain - 171 '!$A:$E,5,FALSE))</f>
        <v>20.875</v>
      </c>
      <c r="K382" s="4" t="str">
        <f>IFERROR(VLOOKUP(A382,'Location Substitution table'!B:D,3,FALSE),"")</f>
        <v/>
      </c>
      <c r="L382" s="9" t="str">
        <f>IFERROR(VLOOKUP($A382,[1]Sheet_One!$B:$W,5,FALSE),"")</f>
        <v>F</v>
      </c>
      <c r="M382" s="9">
        <f>IFERROR(MATCH(L382,{"U","M","T","W","R","F","S"},0),"")</f>
        <v>6</v>
      </c>
      <c r="N382" s="26">
        <f>IFERROR(IF(COUNTIF('Holiday Dates'!$A:$A,DATE($M$1,N$1,1+7*$D382)-WEEKDAY(DATE($M$1,N$1,8-$M382)))&gt;=1,IF($D382&gt;=3,DATE($M$1,N$1,1+7*($D382-1)-WEEKDAY(DATE($M$1,N$1,8-$M382))),DATE($M$1,N$1,1+7*($D382+1)-WEEKDAY(DATE($M$1,N$1,8-$M382)))),DATE($M$1,N$1,1+7*$D382)-WEEKDAY(DATE($M$1,N$1,8-$M382))),"")</f>
        <v>45156</v>
      </c>
      <c r="O382" s="26">
        <f>IFERROR(IF(COUNTIF('Holiday Dates'!$A:$A,DATE($M$1,O$1,1+7*$D382)-WEEKDAY(DATE($M$1,O$1,8-$M382)))&gt;=1,IF($D382&gt;=3,DATE($M$1,O$1,1+7*($D382-1)-WEEKDAY(DATE($M$1,O$1,8-$M382))),DATE($M$1,O$1,1+7*($D382+1)-WEEKDAY(DATE($M$1,O$1,8-$M382)))),DATE($M$1,O$1,1+7*$D382)-WEEKDAY(DATE($M$1,O$1,8-$M382))),"")</f>
        <v>45177</v>
      </c>
      <c r="P382" s="26">
        <f>IFERROR(IF(COUNTIF('Holiday Dates'!$A:$A,DATE($M$1,P$1,1+7*$D382)-WEEKDAY(DATE($M$1,P$1,8-$M382)))&gt;=1,IF($D382&gt;=3,DATE($M$1,P$1,1+7*($D382-1)-WEEKDAY(DATE($M$1,P$1,8-$M382))),DATE($M$1,P$1,1+7*($D382+1)-WEEKDAY(DATE($M$1,P$1,8-$M382)))),DATE($M$1,P$1,1+7*$D382)-WEEKDAY(DATE($M$1,P$1,8-$M382))),"")</f>
        <v>45219</v>
      </c>
      <c r="Q382" s="26">
        <f>IFERROR(IF(COUNTIF('Holiday Dates'!$A:$A,DATE($M$1,Q$1,1+7*$D382)-WEEKDAY(DATE($M$1,Q$1,8-$M382)))&gt;=1,IF($D382&gt;=3,DATE($M$1,Q$1,1+7*($D382-1)-WEEKDAY(DATE($M$1,Q$1,8-$M382))),DATE($M$1,Q$1,1+7*($D382+1)-WEEKDAY(DATE($M$1,Q$1,8-$M382)))),DATE($M$1,Q$1,1+7*$D382)-WEEKDAY(DATE($M$1,Q$1,8-$M382))),"")</f>
        <v>45247</v>
      </c>
      <c r="R382" s="26">
        <f>IFERROR(IF(COUNTIF('Holiday Dates'!$A:$A,DATE($M$1,R$1,1+7*$D382)-WEEKDAY(DATE($M$1,R$1,8-$M382)))&gt;=1,IF($D382&gt;=3,DATE($M$1,R$1,1+7*($D382-1)-WEEKDAY(DATE($M$1,R$1,8-$M382))),DATE($M$1,R$1,1+7*($D382+1)-WEEKDAY(DATE($M$1,R$1,8-$M382)))),DATE($M$1,R$1,1+7*$D382)-WEEKDAY(DATE($M$1,R$1,8-$M382))),"")</f>
        <v>45275</v>
      </c>
      <c r="S382" s="28"/>
      <c r="T382" s="30">
        <f>IFERROR(IF(COUNTIF('Holiday Dates'!$A:$A,DATE($S$1,T$1,1+7*$D382)-WEEKDAY(DATE($S$1,T$1,8-$M382)))&gt;=1,IF($D382&gt;=3,DATE($S$1,T$1,1+7*($D382-1)-WEEKDAY(DATE($S$1,T$1,8-$M382))),DATE($S$1,T$1,1+7*($D382+1)-WEEKDAY(DATE($S$1,T$1,8-$M382)))),DATE($S$1,T$1,1+7*$D382)-WEEKDAY(DATE($S$1,T$1,8-$M382))),"")</f>
        <v>45310</v>
      </c>
      <c r="U382" s="30">
        <f>IFERROR(IF(COUNTIF('Holiday Dates'!$A:$A,DATE($S$1,U$1,1+7*$D382)-WEEKDAY(DATE($S$1,U$1,8-$M382)))&gt;=1,IF($D382&gt;=3,DATE($S$1,U$1,1+7*($D382-1)-WEEKDAY(DATE($S$1,U$1,8-$M382))),DATE($S$1,U$1,1+7*($D382+1)-WEEKDAY(DATE($S$1,U$1,8-$M382)))),DATE($S$1,U$1,1+7*$D382)-WEEKDAY(DATE($S$1,U$1,8-$M382))),"")</f>
        <v>45338</v>
      </c>
      <c r="V382" s="30">
        <f>IFERROR(IF(COUNTIF('Holiday Dates'!$A:$A,DATE($S$1,V$1,1+7*$D382)-WEEKDAY(DATE($S$1,V$1,8-$M382)))&gt;=1,IF($D382&gt;=3,DATE($S$1,V$1,1+7*($D382-1)-WEEKDAY(DATE($S$1,V$1,8-$M382))),DATE($S$1,V$1,1+7*($D382+1)-WEEKDAY(DATE($S$1,V$1,8-$M382)))),DATE($S$1,V$1,1+7*$D382)-WEEKDAY(DATE($S$1,V$1,8-$M382))),"")</f>
        <v>45366</v>
      </c>
      <c r="W382" s="30">
        <f>IFERROR(IF(COUNTIF('Holiday Dates'!$A:$A,DATE($S$1,W$1,1+7*$D382)-WEEKDAY(DATE($S$1,W$1,8-$M382)))&gt;=1,IF($D382&gt;=3,DATE($S$1,W$1,1+7*($D382-1)-WEEKDAY(DATE($S$1,W$1,8-$M382))),DATE($S$1,W$1,1+7*($D382+1)-WEEKDAY(DATE($S$1,W$1,8-$M382)))),DATE($S$1,W$1,1+7*$D382)-WEEKDAY(DATE($S$1,W$1,8-$M382))),"")</f>
        <v>45401</v>
      </c>
      <c r="X382" s="30">
        <f>IFERROR(IF(COUNTIF('Holiday Dates'!$A:$A,DATE($S$1,X$1,1+7*$D382)-WEEKDAY(DATE($S$1,X$1,8-$M382)))&gt;=1,IF($D382&gt;=3,DATE($S$1,X$1,1+7*($D382-1)-WEEKDAY(DATE($S$1,X$1,8-$M382))),DATE($S$1,X$1,1+7*($D382+1)-WEEKDAY(DATE($S$1,X$1,8-$M382)))),DATE($S$1,X$1,1+7*$D382)-WEEKDAY(DATE($S$1,X$1,8-$M382))),"")</f>
        <v>45429</v>
      </c>
      <c r="Y382" s="30">
        <f>IFERROR(IF(COUNTIF('Holiday Dates'!$A:$A,DATE($S$1,Y$1,1+7*$D382)-WEEKDAY(DATE($S$1,Y$1,8-$M382)))&gt;=1,IF($D382&gt;=3,DATE($S$1,Y$1,1+7*($D382-1)-WEEKDAY(DATE($S$1,Y$1,8-$M382))),DATE($S$1,Y$1,1+7*($D382+1)-WEEKDAY(DATE($S$1,Y$1,8-$M382)))),DATE($S$1,Y$1,1+7*$D382)-WEEKDAY(DATE($S$1,Y$1,8-$M382))),"")</f>
        <v>45464</v>
      </c>
      <c r="Z382" s="30">
        <f>IFERROR(IF(COUNTIF('Holiday Dates'!$A:$A,DATE($S$1,Z$1,1+7*$D382)-WEEKDAY(DATE($S$1,Z$1,8-$M382)))&gt;=1,IF($D382&gt;=3,DATE($S$1,Z$1,1+7*($D382-1)-WEEKDAY(DATE($S$1,Z$1,8-$M382))),DATE($S$1,Z$1,1+7*($D382+1)-WEEKDAY(DATE($S$1,Z$1,8-$M382)))),DATE($S$1,Z$1,1+7*$D382)-WEEKDAY(DATE($S$1,Z$1,8-$M382))),"")</f>
        <v>45492</v>
      </c>
    </row>
    <row r="383" spans="1:26" ht="15" customHeight="1" x14ac:dyDescent="0.25">
      <c r="A383" s="3">
        <v>770380</v>
      </c>
      <c r="B383" s="1" t="s">
        <v>953</v>
      </c>
      <c r="C383" s="1" t="str">
        <f>VLOOKUP($A383,[1]Sheet_One!$B:$W,7,FALSE)</f>
        <v>Plymouth</v>
      </c>
      <c r="D383" s="10">
        <f>IFERROR(VLOOKUP(A383,[2]Sheet1!$A:$AA,27,FALSE),"")</f>
        <v>2</v>
      </c>
      <c r="F383" s="3" t="str">
        <f>VLOOKUP($A383,[1]Sheet_One!$B:$W,6,FALSE)</f>
        <v>107 NORTH ST</v>
      </c>
      <c r="G383" s="3" t="str">
        <f>VLOOKUP($A383,[1]Sheet_One!$B:$W,7,FALSE)</f>
        <v>Plymouth</v>
      </c>
      <c r="H383" s="3" t="str">
        <f>VLOOKUP($A383,[1]Sheet_One!$B:$W,8,FALSE)</f>
        <v>CT</v>
      </c>
      <c r="I383" s="3" t="str">
        <f>VLOOKUP($A383,[1]Sheet_One!$B:$W,9,FALSE)</f>
        <v>06786</v>
      </c>
      <c r="J383" s="47">
        <f>IFERROR(VLOOKUP(A383,'[3]KPI Trend by Chain - 171 or 173'!$A:$E,5,FALSE),VLOOKUP(A383,'[4]KPI Trend by Chain - 171 '!$A:$E,5,FALSE))</f>
        <v>6.6666666666666696</v>
      </c>
      <c r="K383" s="4" t="str">
        <f>IFERROR(VLOOKUP(A383,'Location Substitution table'!B:D,3,FALSE),"")</f>
        <v/>
      </c>
      <c r="L383" s="9" t="str">
        <f>IFERROR(VLOOKUP($A383,[1]Sheet_One!$B:$W,5,FALSE),"")</f>
        <v>F</v>
      </c>
      <c r="M383" s="9">
        <f>IFERROR(MATCH(L383,{"U","M","T","W","R","F","S"},0),"")</f>
        <v>6</v>
      </c>
      <c r="N383" s="26">
        <f>IFERROR(IF(COUNTIF('Holiday Dates'!$A:$A,DATE($M$1,N$1,1+7*$D383)-WEEKDAY(DATE($M$1,N$1,8-$M383)))&gt;=1,IF($D383&gt;=3,DATE($M$1,N$1,1+7*($D383-1)-WEEKDAY(DATE($M$1,N$1,8-$M383))),DATE($M$1,N$1,1+7*($D383+1)-WEEKDAY(DATE($M$1,N$1,8-$M383)))),DATE($M$1,N$1,1+7*$D383)-WEEKDAY(DATE($M$1,N$1,8-$M383))),"")</f>
        <v>45149</v>
      </c>
      <c r="O383" s="26">
        <f>IFERROR(IF(COUNTIF('Holiday Dates'!$A:$A,DATE($M$1,O$1,1+7*$D383)-WEEKDAY(DATE($M$1,O$1,8-$M383)))&gt;=1,IF($D383&gt;=3,DATE($M$1,O$1,1+7*($D383-1)-WEEKDAY(DATE($M$1,O$1,8-$M383))),DATE($M$1,O$1,1+7*($D383+1)-WEEKDAY(DATE($M$1,O$1,8-$M383)))),DATE($M$1,O$1,1+7*$D383)-WEEKDAY(DATE($M$1,O$1,8-$M383))),"")</f>
        <v>45177</v>
      </c>
      <c r="P383" s="26">
        <f>IFERROR(IF(COUNTIF('Holiday Dates'!$A:$A,DATE($M$1,P$1,1+7*$D383)-WEEKDAY(DATE($M$1,P$1,8-$M383)))&gt;=1,IF($D383&gt;=3,DATE($M$1,P$1,1+7*($D383-1)-WEEKDAY(DATE($M$1,P$1,8-$M383))),DATE($M$1,P$1,1+7*($D383+1)-WEEKDAY(DATE($M$1,P$1,8-$M383)))),DATE($M$1,P$1,1+7*$D383)-WEEKDAY(DATE($M$1,P$1,8-$M383))),"")</f>
        <v>45212</v>
      </c>
      <c r="Q383" s="26">
        <f>IFERROR(IF(COUNTIF('Holiday Dates'!$A:$A,DATE($M$1,Q$1,1+7*$D383)-WEEKDAY(DATE($M$1,Q$1,8-$M383)))&gt;=1,IF($D383&gt;=3,DATE($M$1,Q$1,1+7*($D383-1)-WEEKDAY(DATE($M$1,Q$1,8-$M383))),DATE($M$1,Q$1,1+7*($D383+1)-WEEKDAY(DATE($M$1,Q$1,8-$M383)))),DATE($M$1,Q$1,1+7*$D383)-WEEKDAY(DATE($M$1,Q$1,8-$M383))),"")</f>
        <v>45247</v>
      </c>
      <c r="R383" s="26">
        <f>IFERROR(IF(COUNTIF('Holiday Dates'!$A:$A,DATE($M$1,R$1,1+7*$D383)-WEEKDAY(DATE($M$1,R$1,8-$M383)))&gt;=1,IF($D383&gt;=3,DATE($M$1,R$1,1+7*($D383-1)-WEEKDAY(DATE($M$1,R$1,8-$M383))),DATE($M$1,R$1,1+7*($D383+1)-WEEKDAY(DATE($M$1,R$1,8-$M383)))),DATE($M$1,R$1,1+7*$D383)-WEEKDAY(DATE($M$1,R$1,8-$M383))),"")</f>
        <v>45268</v>
      </c>
      <c r="S383" s="28"/>
      <c r="T383" s="30">
        <f>IFERROR(IF(COUNTIF('Holiday Dates'!$A:$A,DATE($S$1,T$1,1+7*$D383)-WEEKDAY(DATE($S$1,T$1,8-$M383)))&gt;=1,IF($D383&gt;=3,DATE($S$1,T$1,1+7*($D383-1)-WEEKDAY(DATE($S$1,T$1,8-$M383))),DATE($S$1,T$1,1+7*($D383+1)-WEEKDAY(DATE($S$1,T$1,8-$M383)))),DATE($S$1,T$1,1+7*$D383)-WEEKDAY(DATE($S$1,T$1,8-$M383))),"")</f>
        <v>45303</v>
      </c>
      <c r="U383" s="30">
        <f>IFERROR(IF(COUNTIF('Holiday Dates'!$A:$A,DATE($S$1,U$1,1+7*$D383)-WEEKDAY(DATE($S$1,U$1,8-$M383)))&gt;=1,IF($D383&gt;=3,DATE($S$1,U$1,1+7*($D383-1)-WEEKDAY(DATE($S$1,U$1,8-$M383))),DATE($S$1,U$1,1+7*($D383+1)-WEEKDAY(DATE($S$1,U$1,8-$M383)))),DATE($S$1,U$1,1+7*$D383)-WEEKDAY(DATE($S$1,U$1,8-$M383))),"")</f>
        <v>45331</v>
      </c>
      <c r="V383" s="30">
        <f>IFERROR(IF(COUNTIF('Holiday Dates'!$A:$A,DATE($S$1,V$1,1+7*$D383)-WEEKDAY(DATE($S$1,V$1,8-$M383)))&gt;=1,IF($D383&gt;=3,DATE($S$1,V$1,1+7*($D383-1)-WEEKDAY(DATE($S$1,V$1,8-$M383))),DATE($S$1,V$1,1+7*($D383+1)-WEEKDAY(DATE($S$1,V$1,8-$M383)))),DATE($S$1,V$1,1+7*$D383)-WEEKDAY(DATE($S$1,V$1,8-$M383))),"")</f>
        <v>45359</v>
      </c>
      <c r="W383" s="30">
        <f>IFERROR(IF(COUNTIF('Holiday Dates'!$A:$A,DATE($S$1,W$1,1+7*$D383)-WEEKDAY(DATE($S$1,W$1,8-$M383)))&gt;=1,IF($D383&gt;=3,DATE($S$1,W$1,1+7*($D383-1)-WEEKDAY(DATE($S$1,W$1,8-$M383))),DATE($S$1,W$1,1+7*($D383+1)-WEEKDAY(DATE($S$1,W$1,8-$M383)))),DATE($S$1,W$1,1+7*$D383)-WEEKDAY(DATE($S$1,W$1,8-$M383))),"")</f>
        <v>45401</v>
      </c>
      <c r="X383" s="30">
        <f>IFERROR(IF(COUNTIF('Holiday Dates'!$A:$A,DATE($S$1,X$1,1+7*$D383)-WEEKDAY(DATE($S$1,X$1,8-$M383)))&gt;=1,IF($D383&gt;=3,DATE($S$1,X$1,1+7*($D383-1)-WEEKDAY(DATE($S$1,X$1,8-$M383))),DATE($S$1,X$1,1+7*($D383+1)-WEEKDAY(DATE($S$1,X$1,8-$M383)))),DATE($S$1,X$1,1+7*$D383)-WEEKDAY(DATE($S$1,X$1,8-$M383))),"")</f>
        <v>45422</v>
      </c>
      <c r="Y383" s="30">
        <f>IFERROR(IF(COUNTIF('Holiday Dates'!$A:$A,DATE($S$1,Y$1,1+7*$D383)-WEEKDAY(DATE($S$1,Y$1,8-$M383)))&gt;=1,IF($D383&gt;=3,DATE($S$1,Y$1,1+7*($D383-1)-WEEKDAY(DATE($S$1,Y$1,8-$M383))),DATE($S$1,Y$1,1+7*($D383+1)-WEEKDAY(DATE($S$1,Y$1,8-$M383)))),DATE($S$1,Y$1,1+7*$D383)-WEEKDAY(DATE($S$1,Y$1,8-$M383))),"")</f>
        <v>45457</v>
      </c>
      <c r="Z383" s="30">
        <f>IFERROR(IF(COUNTIF('Holiday Dates'!$A:$A,DATE($S$1,Z$1,1+7*$D383)-WEEKDAY(DATE($S$1,Z$1,8-$M383)))&gt;=1,IF($D383&gt;=3,DATE($S$1,Z$1,1+7*($D383-1)-WEEKDAY(DATE($S$1,Z$1,8-$M383))),DATE($S$1,Z$1,1+7*($D383+1)-WEEKDAY(DATE($S$1,Z$1,8-$M383)))),DATE($S$1,Z$1,1+7*$D383)-WEEKDAY(DATE($S$1,Z$1,8-$M383))),"")</f>
        <v>45485</v>
      </c>
    </row>
    <row r="384" spans="1:26" ht="15" customHeight="1" x14ac:dyDescent="0.25">
      <c r="A384" s="3">
        <v>770381</v>
      </c>
      <c r="B384" s="1" t="s">
        <v>825</v>
      </c>
      <c r="C384" s="1" t="str">
        <f>VLOOKUP($A384,[1]Sheet_One!$B:$W,7,FALSE)</f>
        <v>TERRYVILLE</v>
      </c>
      <c r="D384" s="10">
        <f>IFERROR(VLOOKUP(A384,[2]Sheet1!$A:$AA,27,FALSE),"")</f>
        <v>1</v>
      </c>
      <c r="F384" s="3" t="str">
        <f>VLOOKUP($A384,[1]Sheet_One!$B:$W,6,FALSE)</f>
        <v>33 N HARWINTON AVE</v>
      </c>
      <c r="G384" s="3" t="str">
        <f>VLOOKUP($A384,[1]Sheet_One!$B:$W,7,FALSE)</f>
        <v>TERRYVILLE</v>
      </c>
      <c r="H384" s="3" t="str">
        <f>VLOOKUP($A384,[1]Sheet_One!$B:$W,8,FALSE)</f>
        <v>CT</v>
      </c>
      <c r="I384" s="3" t="str">
        <f>VLOOKUP($A384,[1]Sheet_One!$B:$W,9,FALSE)</f>
        <v>06786</v>
      </c>
      <c r="J384" s="47">
        <f>IFERROR(VLOOKUP(A384,'[3]KPI Trend by Chain - 171 or 173'!$A:$E,5,FALSE),VLOOKUP(A384,'[4]KPI Trend by Chain - 171 '!$A:$E,5,FALSE))</f>
        <v>29.090909090909101</v>
      </c>
      <c r="K384" s="4" t="str">
        <f>IFERROR(VLOOKUP(A384,'Location Substitution table'!B:D,3,FALSE),"")</f>
        <v/>
      </c>
      <c r="L384" s="9" t="str">
        <f>IFERROR(VLOOKUP($A384,[1]Sheet_One!$B:$W,5,FALSE),"")</f>
        <v>F</v>
      </c>
      <c r="M384" s="9">
        <f>IFERROR(MATCH(L384,{"U","M","T","W","R","F","S"},0),"")</f>
        <v>6</v>
      </c>
      <c r="N384" s="26">
        <f>IFERROR(IF(COUNTIF('Holiday Dates'!$A:$A,DATE($M$1,N$1,1+7*$D384)-WEEKDAY(DATE($M$1,N$1,8-$M384)))&gt;=1,IF($D384&gt;=3,DATE($M$1,N$1,1+7*($D384-1)-WEEKDAY(DATE($M$1,N$1,8-$M384))),DATE($M$1,N$1,1+7*($D384+1)-WEEKDAY(DATE($M$1,N$1,8-$M384)))),DATE($M$1,N$1,1+7*$D384)-WEEKDAY(DATE($M$1,N$1,8-$M384))),"")</f>
        <v>45142</v>
      </c>
      <c r="O384" s="26">
        <f>IFERROR(IF(COUNTIF('Holiday Dates'!$A:$A,DATE($M$1,O$1,1+7*$D384)-WEEKDAY(DATE($M$1,O$1,8-$M384)))&gt;=1,IF($D384&gt;=3,DATE($M$1,O$1,1+7*($D384-1)-WEEKDAY(DATE($M$1,O$1,8-$M384))),DATE($M$1,O$1,1+7*($D384+1)-WEEKDAY(DATE($M$1,O$1,8-$M384)))),DATE($M$1,O$1,1+7*$D384)-WEEKDAY(DATE($M$1,O$1,8-$M384))),"")</f>
        <v>45170</v>
      </c>
      <c r="P384" s="26">
        <f>IFERROR(IF(COUNTIF('Holiday Dates'!$A:$A,DATE($M$1,P$1,1+7*$D384)-WEEKDAY(DATE($M$1,P$1,8-$M384)))&gt;=1,IF($D384&gt;=3,DATE($M$1,P$1,1+7*($D384-1)-WEEKDAY(DATE($M$1,P$1,8-$M384))),DATE($M$1,P$1,1+7*($D384+1)-WEEKDAY(DATE($M$1,P$1,8-$M384)))),DATE($M$1,P$1,1+7*$D384)-WEEKDAY(DATE($M$1,P$1,8-$M384))),"")</f>
        <v>45205</v>
      </c>
      <c r="Q384" s="26">
        <f>IFERROR(IF(COUNTIF('Holiday Dates'!$A:$A,DATE($M$1,Q$1,1+7*$D384)-WEEKDAY(DATE($M$1,Q$1,8-$M384)))&gt;=1,IF($D384&gt;=3,DATE($M$1,Q$1,1+7*($D384-1)-WEEKDAY(DATE($M$1,Q$1,8-$M384))),DATE($M$1,Q$1,1+7*($D384+1)-WEEKDAY(DATE($M$1,Q$1,8-$M384)))),DATE($M$1,Q$1,1+7*$D384)-WEEKDAY(DATE($M$1,Q$1,8-$M384))),"")</f>
        <v>45233</v>
      </c>
      <c r="R384" s="26">
        <f>IFERROR(IF(COUNTIF('Holiday Dates'!$A:$A,DATE($M$1,R$1,1+7*$D384)-WEEKDAY(DATE($M$1,R$1,8-$M384)))&gt;=1,IF($D384&gt;=3,DATE($M$1,R$1,1+7*($D384-1)-WEEKDAY(DATE($M$1,R$1,8-$M384))),DATE($M$1,R$1,1+7*($D384+1)-WEEKDAY(DATE($M$1,R$1,8-$M384)))),DATE($M$1,R$1,1+7*$D384)-WEEKDAY(DATE($M$1,R$1,8-$M384))),"")</f>
        <v>45261</v>
      </c>
      <c r="S384" s="28"/>
      <c r="T384" s="30">
        <f>IFERROR(IF(COUNTIF('Holiday Dates'!$A:$A,DATE($S$1,T$1,1+7*$D384)-WEEKDAY(DATE($S$1,T$1,8-$M384)))&gt;=1,IF($D384&gt;=3,DATE($S$1,T$1,1+7*($D384-1)-WEEKDAY(DATE($S$1,T$1,8-$M384))),DATE($S$1,T$1,1+7*($D384+1)-WEEKDAY(DATE($S$1,T$1,8-$M384)))),DATE($S$1,T$1,1+7*$D384)-WEEKDAY(DATE($S$1,T$1,8-$M384))),"")</f>
        <v>45296</v>
      </c>
      <c r="U384" s="30">
        <f>IFERROR(IF(COUNTIF('Holiday Dates'!$A:$A,DATE($S$1,U$1,1+7*$D384)-WEEKDAY(DATE($S$1,U$1,8-$M384)))&gt;=1,IF($D384&gt;=3,DATE($S$1,U$1,1+7*($D384-1)-WEEKDAY(DATE($S$1,U$1,8-$M384))),DATE($S$1,U$1,1+7*($D384+1)-WEEKDAY(DATE($S$1,U$1,8-$M384)))),DATE($S$1,U$1,1+7*$D384)-WEEKDAY(DATE($S$1,U$1,8-$M384))),"")</f>
        <v>45324</v>
      </c>
      <c r="V384" s="30">
        <f>IFERROR(IF(COUNTIF('Holiday Dates'!$A:$A,DATE($S$1,V$1,1+7*$D384)-WEEKDAY(DATE($S$1,V$1,8-$M384)))&gt;=1,IF($D384&gt;=3,DATE($S$1,V$1,1+7*($D384-1)-WEEKDAY(DATE($S$1,V$1,8-$M384))),DATE($S$1,V$1,1+7*($D384+1)-WEEKDAY(DATE($S$1,V$1,8-$M384)))),DATE($S$1,V$1,1+7*$D384)-WEEKDAY(DATE($S$1,V$1,8-$M384))),"")</f>
        <v>45352</v>
      </c>
      <c r="W384" s="30">
        <v>45037</v>
      </c>
      <c r="X384" s="30">
        <f>IFERROR(IF(COUNTIF('Holiday Dates'!$A:$A,DATE($S$1,X$1,1+7*$D384)-WEEKDAY(DATE($S$1,X$1,8-$M384)))&gt;=1,IF($D384&gt;=3,DATE($S$1,X$1,1+7*($D384-1)-WEEKDAY(DATE($S$1,X$1,8-$M384))),DATE($S$1,X$1,1+7*($D384+1)-WEEKDAY(DATE($S$1,X$1,8-$M384)))),DATE($S$1,X$1,1+7*$D384)-WEEKDAY(DATE($S$1,X$1,8-$M384))),"")</f>
        <v>45415</v>
      </c>
      <c r="Y384" s="30">
        <f>IFERROR(IF(COUNTIF('Holiday Dates'!$A:$A,DATE($S$1,Y$1,1+7*$D384)-WEEKDAY(DATE($S$1,Y$1,8-$M384)))&gt;=1,IF($D384&gt;=3,DATE($S$1,Y$1,1+7*($D384-1)-WEEKDAY(DATE($S$1,Y$1,8-$M384))),DATE($S$1,Y$1,1+7*($D384+1)-WEEKDAY(DATE($S$1,Y$1,8-$M384)))),DATE($S$1,Y$1,1+7*$D384)-WEEKDAY(DATE($S$1,Y$1,8-$M384))),"")</f>
        <v>45450</v>
      </c>
      <c r="Z384" s="30">
        <f>IFERROR(IF(COUNTIF('Holiday Dates'!$A:$A,DATE($S$1,Z$1,1+7*$D384)-WEEKDAY(DATE($S$1,Z$1,8-$M384)))&gt;=1,IF($D384&gt;=3,DATE($S$1,Z$1,1+7*($D384-1)-WEEKDAY(DATE($S$1,Z$1,8-$M384))),DATE($S$1,Z$1,1+7*($D384+1)-WEEKDAY(DATE($S$1,Z$1,8-$M384)))),DATE($S$1,Z$1,1+7*$D384)-WEEKDAY(DATE($S$1,Z$1,8-$M384))),"")</f>
        <v>45478</v>
      </c>
    </row>
    <row r="385" spans="1:26" ht="15" customHeight="1" x14ac:dyDescent="0.25">
      <c r="A385" s="3">
        <v>770382</v>
      </c>
      <c r="B385" s="1" t="s">
        <v>1725</v>
      </c>
      <c r="C385" s="1" t="str">
        <f>VLOOKUP($A385,[1]Sheet_One!$B:$W,7,FALSE)</f>
        <v>THOMASTON</v>
      </c>
      <c r="D385" s="10">
        <f>IFERROR(VLOOKUP(A385,[2]Sheet1!$A:$AA,27,FALSE),"")</f>
        <v>4</v>
      </c>
      <c r="E385" s="1"/>
      <c r="F385" s="3" t="str">
        <f>VLOOKUP($A385,[1]Sheet_One!$B:$W,6,FALSE)</f>
        <v>57 BRANCH RD</v>
      </c>
      <c r="G385" s="3" t="str">
        <f>VLOOKUP($A385,[1]Sheet_One!$B:$W,7,FALSE)</f>
        <v>THOMASTON</v>
      </c>
      <c r="H385" s="3" t="str">
        <f>VLOOKUP($A385,[1]Sheet_One!$B:$W,8,FALSE)</f>
        <v>CT</v>
      </c>
      <c r="I385" s="3" t="str">
        <f>VLOOKUP($A385,[1]Sheet_One!$B:$W,9,FALSE)</f>
        <v>06787</v>
      </c>
      <c r="J385" s="47">
        <f>IFERROR(VLOOKUP(A385,'[3]KPI Trend by Chain - 171 or 173'!$A:$E,5,FALSE),VLOOKUP(A385,'[4]KPI Trend by Chain - 171 '!$A:$E,5,FALSE))</f>
        <v>14.4</v>
      </c>
      <c r="K385" s="4">
        <f>IFERROR(VLOOKUP(A385,'Location Substitution table'!B:D,3,FALSE),"")</f>
        <v>261071</v>
      </c>
      <c r="L385" s="9" t="str">
        <f>IFERROR(VLOOKUP($A385,[1]Sheet_One!$B:$W,5,FALSE),"")</f>
        <v>M</v>
      </c>
      <c r="M385" s="9">
        <f>IFERROR(MATCH(L385,{"U","M","T","W","R","F","S"},0),"")</f>
        <v>2</v>
      </c>
      <c r="N385" s="26">
        <f>IFERROR(IF(COUNTIF('Holiday Dates'!$A:$A,DATE($M$1,N$1,1+7*$D385)-WEEKDAY(DATE($M$1,N$1,8-$M385)))&gt;=1,IF($D385&gt;=3,DATE($M$1,N$1,1+7*($D385-1)-WEEKDAY(DATE($M$1,N$1,8-$M385))),DATE($M$1,N$1,1+7*($D385+1)-WEEKDAY(DATE($M$1,N$1,8-$M385)))),DATE($M$1,N$1,1+7*$D385)-WEEKDAY(DATE($M$1,N$1,8-$M385))),"")</f>
        <v>45166</v>
      </c>
      <c r="O385" s="26">
        <f>IFERROR(IF(COUNTIF('Holiday Dates'!$A:$A,DATE($M$1,O$1,1+7*$D385)-WEEKDAY(DATE($M$1,O$1,8-$M385)))&gt;=1,IF($D385&gt;=3,DATE($M$1,O$1,1+7*($D385-1)-WEEKDAY(DATE($M$1,O$1,8-$M385))),DATE($M$1,O$1,1+7*($D385+1)-WEEKDAY(DATE($M$1,O$1,8-$M385)))),DATE($M$1,O$1,1+7*$D385)-WEEKDAY(DATE($M$1,O$1,8-$M385))),"")</f>
        <v>45187</v>
      </c>
      <c r="P385" s="26">
        <f>IFERROR(IF(COUNTIF('Holiday Dates'!$A:$A,DATE($M$1,P$1,1+7*$D385)-WEEKDAY(DATE($M$1,P$1,8-$M385)))&gt;=1,IF($D385&gt;=3,DATE($M$1,P$1,1+7*($D385-1)-WEEKDAY(DATE($M$1,P$1,8-$M385))),DATE($M$1,P$1,1+7*($D385+1)-WEEKDAY(DATE($M$1,P$1,8-$M385)))),DATE($M$1,P$1,1+7*$D385)-WEEKDAY(DATE($M$1,P$1,8-$M385))),"")</f>
        <v>45222</v>
      </c>
      <c r="Q385" s="26">
        <f>IFERROR(IF(COUNTIF('Holiday Dates'!$A:$A,DATE($M$1,Q$1,1+7*$D385)-WEEKDAY(DATE($M$1,Q$1,8-$M385)))&gt;=1,IF($D385&gt;=3,DATE($M$1,Q$1,1+7*($D385-1)-WEEKDAY(DATE($M$1,Q$1,8-$M385))),DATE($M$1,Q$1,1+7*($D385+1)-WEEKDAY(DATE($M$1,Q$1,8-$M385)))),DATE($M$1,Q$1,1+7*$D385)-WEEKDAY(DATE($M$1,Q$1,8-$M385))),"")</f>
        <v>45257</v>
      </c>
      <c r="R385" s="26">
        <f>IFERROR(IF(COUNTIF('Holiday Dates'!$A:$A,DATE($M$1,R$1,1+7*$D385)-WEEKDAY(DATE($M$1,R$1,8-$M385)))&gt;=1,IF($D385&gt;=3,DATE($M$1,R$1,1+7*($D385-1)-WEEKDAY(DATE($M$1,R$1,8-$M385))),DATE($M$1,R$1,1+7*($D385+1)-WEEKDAY(DATE($M$1,R$1,8-$M385)))),DATE($M$1,R$1,1+7*$D385)-WEEKDAY(DATE($M$1,R$1,8-$M385))),"")</f>
        <v>45278</v>
      </c>
      <c r="S385" s="28"/>
      <c r="T385" s="30">
        <f>IFERROR(IF(COUNTIF('Holiday Dates'!$A:$A,DATE($S$1,T$1,1+7*$D385)-WEEKDAY(DATE($S$1,T$1,8-$M385)))&gt;=1,IF($D385&gt;=3,DATE($S$1,T$1,1+7*($D385-1)-WEEKDAY(DATE($S$1,T$1,8-$M385))),DATE($S$1,T$1,1+7*($D385+1)-WEEKDAY(DATE($S$1,T$1,8-$M385)))),DATE($S$1,T$1,1+7*$D385)-WEEKDAY(DATE($S$1,T$1,8-$M385))),"")</f>
        <v>45313</v>
      </c>
      <c r="U385" s="30">
        <f>IFERROR(IF(COUNTIF('Holiday Dates'!$A:$A,DATE($S$1,U$1,1+7*$D385)-WEEKDAY(DATE($S$1,U$1,8-$M385)))&gt;=1,IF($D385&gt;=3,DATE($S$1,U$1,1+7*($D385-1)-WEEKDAY(DATE($S$1,U$1,8-$M385))),DATE($S$1,U$1,1+7*($D385+1)-WEEKDAY(DATE($S$1,U$1,8-$M385)))),DATE($S$1,U$1,1+7*$D385)-WEEKDAY(DATE($S$1,U$1,8-$M385))),"")</f>
        <v>45348</v>
      </c>
      <c r="V385" s="30">
        <f>IFERROR(IF(COUNTIF('Holiday Dates'!$A:$A,DATE($S$1,V$1,1+7*$D385)-WEEKDAY(DATE($S$1,V$1,8-$M385)))&gt;=1,IF($D385&gt;=3,DATE($S$1,V$1,1+7*($D385-1)-WEEKDAY(DATE($S$1,V$1,8-$M385))),DATE($S$1,V$1,1+7*($D385+1)-WEEKDAY(DATE($S$1,V$1,8-$M385)))),DATE($S$1,V$1,1+7*$D385)-WEEKDAY(DATE($S$1,V$1,8-$M385))),"")</f>
        <v>45376</v>
      </c>
      <c r="W385" s="30">
        <f>IFERROR(IF(COUNTIF('Holiday Dates'!$A:$A,DATE($S$1,W$1,1+7*$D385)-WEEKDAY(DATE($S$1,W$1,8-$M385)))&gt;=1,IF($D385&gt;=3,DATE($S$1,W$1,1+7*($D385-1)-WEEKDAY(DATE($S$1,W$1,8-$M385))),DATE($S$1,W$1,1+7*($D385+1)-WEEKDAY(DATE($S$1,W$1,8-$M385)))),DATE($S$1,W$1,1+7*$D385)-WEEKDAY(DATE($S$1,W$1,8-$M385))),"")</f>
        <v>45404</v>
      </c>
      <c r="X385" s="30">
        <f>IFERROR(IF(COUNTIF('Holiday Dates'!$A:$A,DATE($S$1,X$1,1+7*$D385)-WEEKDAY(DATE($S$1,X$1,8-$M385)))&gt;=1,IF($D385&gt;=3,DATE($S$1,X$1,1+7*($D385-1)-WEEKDAY(DATE($S$1,X$1,8-$M385))),DATE($S$1,X$1,1+7*($D385+1)-WEEKDAY(DATE($S$1,X$1,8-$M385)))),DATE($S$1,X$1,1+7*$D385)-WEEKDAY(DATE($S$1,X$1,8-$M385))),"")</f>
        <v>45432</v>
      </c>
      <c r="Y385" s="30">
        <f>IFERROR(IF(COUNTIF('Holiday Dates'!$A:$A,DATE($S$1,Y$1,1+7*$D385)-WEEKDAY(DATE($S$1,Y$1,8-$M385)))&gt;=1,IF($D385&gt;=3,DATE($S$1,Y$1,1+7*($D385-1)-WEEKDAY(DATE($S$1,Y$1,8-$M385))),DATE($S$1,Y$1,1+7*($D385+1)-WEEKDAY(DATE($S$1,Y$1,8-$M385)))),DATE($S$1,Y$1,1+7*$D385)-WEEKDAY(DATE($S$1,Y$1,8-$M385))),"")</f>
        <v>45467</v>
      </c>
      <c r="Z385" s="30">
        <f>IFERROR(IF(COUNTIF('Holiday Dates'!$A:$A,DATE($S$1,Z$1,1+7*$D385)-WEEKDAY(DATE($S$1,Z$1,8-$M385)))&gt;=1,IF($D385&gt;=3,DATE($S$1,Z$1,1+7*($D385-1)-WEEKDAY(DATE($S$1,Z$1,8-$M385))),DATE($S$1,Z$1,1+7*($D385+1)-WEEKDAY(DATE($S$1,Z$1,8-$M385)))),DATE($S$1,Z$1,1+7*$D385)-WEEKDAY(DATE($S$1,Z$1,8-$M385))),"")</f>
        <v>45495</v>
      </c>
    </row>
    <row r="386" spans="1:26" ht="15" customHeight="1" x14ac:dyDescent="0.25">
      <c r="A386" s="3">
        <v>770383</v>
      </c>
      <c r="B386" s="1" t="s">
        <v>1726</v>
      </c>
      <c r="C386" s="1" t="str">
        <f>VLOOKUP($A386,[1]Sheet_One!$B:$W,7,FALSE)</f>
        <v>THOMASTON</v>
      </c>
      <c r="D386" s="10">
        <f>IFERROR(VLOOKUP(A386,[2]Sheet1!$A:$AA,27,FALSE),"")</f>
        <v>3</v>
      </c>
      <c r="E386" s="1"/>
      <c r="F386" s="3" t="str">
        <f>VLOOKUP($A386,[1]Sheet_One!$B:$W,6,FALSE)</f>
        <v>1 THOMAS AVENUE</v>
      </c>
      <c r="G386" s="3" t="str">
        <f>VLOOKUP($A386,[1]Sheet_One!$B:$W,7,FALSE)</f>
        <v>THOMASTON</v>
      </c>
      <c r="H386" s="3" t="str">
        <f>VLOOKUP($A386,[1]Sheet_One!$B:$W,8,FALSE)</f>
        <v>CT</v>
      </c>
      <c r="I386" s="3" t="str">
        <f>VLOOKUP($A386,[1]Sheet_One!$B:$W,9,FALSE)</f>
        <v>06787</v>
      </c>
      <c r="J386" s="47">
        <f>IFERROR(VLOOKUP(A386,'[3]KPI Trend by Chain - 171 or 173'!$A:$E,5,FALSE),VLOOKUP(A386,'[4]KPI Trend by Chain - 171 '!$A:$E,5,FALSE))</f>
        <v>10</v>
      </c>
      <c r="K386" s="4">
        <f>IFERROR(VLOOKUP(A386,'Location Substitution table'!B:D,3,FALSE),"")</f>
        <v>261072</v>
      </c>
      <c r="L386" s="9" t="str">
        <f>IFERROR(VLOOKUP($A386,[1]Sheet_One!$B:$W,5,FALSE),"")</f>
        <v>M</v>
      </c>
      <c r="M386" s="9">
        <f>IFERROR(MATCH(L386,{"U","M","T","W","R","F","S"},0),"")</f>
        <v>2</v>
      </c>
      <c r="N386" s="26">
        <f>IFERROR(IF(COUNTIF('Holiday Dates'!$A:$A,DATE($M$1,N$1,1+7*$D386)-WEEKDAY(DATE($M$1,N$1,8-$M386)))&gt;=1,IF($D386&gt;=3,DATE($M$1,N$1,1+7*($D386-1)-WEEKDAY(DATE($M$1,N$1,8-$M386))),DATE($M$1,N$1,1+7*($D386+1)-WEEKDAY(DATE($M$1,N$1,8-$M386)))),DATE($M$1,N$1,1+7*$D386)-WEEKDAY(DATE($M$1,N$1,8-$M386))),"")</f>
        <v>45159</v>
      </c>
      <c r="O386" s="26">
        <f>IFERROR(IF(COUNTIF('Holiday Dates'!$A:$A,DATE($M$1,O$1,1+7*$D386)-WEEKDAY(DATE($M$1,O$1,8-$M386)))&gt;=1,IF($D386&gt;=3,DATE($M$1,O$1,1+7*($D386-1)-WEEKDAY(DATE($M$1,O$1,8-$M386))),DATE($M$1,O$1,1+7*($D386+1)-WEEKDAY(DATE($M$1,O$1,8-$M386)))),DATE($M$1,O$1,1+7*$D386)-WEEKDAY(DATE($M$1,O$1,8-$M386))),"")</f>
        <v>45187</v>
      </c>
      <c r="P386" s="26">
        <f>IFERROR(IF(COUNTIF('Holiday Dates'!$A:$A,DATE($M$1,P$1,1+7*$D386)-WEEKDAY(DATE($M$1,P$1,8-$M386)))&gt;=1,IF($D386&gt;=3,DATE($M$1,P$1,1+7*($D386-1)-WEEKDAY(DATE($M$1,P$1,8-$M386))),DATE($M$1,P$1,1+7*($D386+1)-WEEKDAY(DATE($M$1,P$1,8-$M386)))),DATE($M$1,P$1,1+7*$D386)-WEEKDAY(DATE($M$1,P$1,8-$M386))),"")</f>
        <v>45215</v>
      </c>
      <c r="Q386" s="26">
        <f>IFERROR(IF(COUNTIF('Holiday Dates'!$A:$A,DATE($M$1,Q$1,1+7*$D386)-WEEKDAY(DATE($M$1,Q$1,8-$M386)))&gt;=1,IF($D386&gt;=3,DATE($M$1,Q$1,1+7*($D386-1)-WEEKDAY(DATE($M$1,Q$1,8-$M386))),DATE($M$1,Q$1,1+7*($D386+1)-WEEKDAY(DATE($M$1,Q$1,8-$M386)))),DATE($M$1,Q$1,1+7*$D386)-WEEKDAY(DATE($M$1,Q$1,8-$M386))),"")</f>
        <v>45250</v>
      </c>
      <c r="R386" s="26">
        <f>IFERROR(IF(COUNTIF('Holiday Dates'!$A:$A,DATE($M$1,R$1,1+7*$D386)-WEEKDAY(DATE($M$1,R$1,8-$M386)))&gt;=1,IF($D386&gt;=3,DATE($M$1,R$1,1+7*($D386-1)-WEEKDAY(DATE($M$1,R$1,8-$M386))),DATE($M$1,R$1,1+7*($D386+1)-WEEKDAY(DATE($M$1,R$1,8-$M386)))),DATE($M$1,R$1,1+7*$D386)-WEEKDAY(DATE($M$1,R$1,8-$M386))),"")</f>
        <v>45278</v>
      </c>
      <c r="S386" s="28"/>
      <c r="T386" s="30">
        <f>IFERROR(IF(COUNTIF('Holiday Dates'!$A:$A,DATE($S$1,T$1,1+7*$D386)-WEEKDAY(DATE($S$1,T$1,8-$M386)))&gt;=1,IF($D386&gt;=3,DATE($S$1,T$1,1+7*($D386-1)-WEEKDAY(DATE($S$1,T$1,8-$M386))),DATE($S$1,T$1,1+7*($D386+1)-WEEKDAY(DATE($S$1,T$1,8-$M386)))),DATE($S$1,T$1,1+7*$D386)-WEEKDAY(DATE($S$1,T$1,8-$M386))),"")</f>
        <v>45299</v>
      </c>
      <c r="U386" s="30">
        <f>IFERROR(IF(COUNTIF('Holiday Dates'!$A:$A,DATE($S$1,U$1,1+7*$D386)-WEEKDAY(DATE($S$1,U$1,8-$M386)))&gt;=1,IF($D386&gt;=3,DATE($S$1,U$1,1+7*($D386-1)-WEEKDAY(DATE($S$1,U$1,8-$M386))),DATE($S$1,U$1,1+7*($D386+1)-WEEKDAY(DATE($S$1,U$1,8-$M386)))),DATE($S$1,U$1,1+7*$D386)-WEEKDAY(DATE($S$1,U$1,8-$M386))),"")</f>
        <v>45334</v>
      </c>
      <c r="V386" s="30">
        <f>IFERROR(IF(COUNTIF('Holiday Dates'!$A:$A,DATE($S$1,V$1,1+7*$D386)-WEEKDAY(DATE($S$1,V$1,8-$M386)))&gt;=1,IF($D386&gt;=3,DATE($S$1,V$1,1+7*($D386-1)-WEEKDAY(DATE($S$1,V$1,8-$M386))),DATE($S$1,V$1,1+7*($D386+1)-WEEKDAY(DATE($S$1,V$1,8-$M386)))),DATE($S$1,V$1,1+7*$D386)-WEEKDAY(DATE($S$1,V$1,8-$M386))),"")</f>
        <v>45369</v>
      </c>
      <c r="W386" s="30">
        <f>IFERROR(IF(COUNTIF('Holiday Dates'!$A:$A,DATE($S$1,W$1,1+7*$D386)-WEEKDAY(DATE($S$1,W$1,8-$M386)))&gt;=1,IF($D386&gt;=3,DATE($S$1,W$1,1+7*($D386-1)-WEEKDAY(DATE($S$1,W$1,8-$M386))),DATE($S$1,W$1,1+7*($D386+1)-WEEKDAY(DATE($S$1,W$1,8-$M386)))),DATE($S$1,W$1,1+7*$D386)-WEEKDAY(DATE($S$1,W$1,8-$M386))),"")</f>
        <v>45397</v>
      </c>
      <c r="X386" s="30">
        <f>IFERROR(IF(COUNTIF('Holiday Dates'!$A:$A,DATE($S$1,X$1,1+7*$D386)-WEEKDAY(DATE($S$1,X$1,8-$M386)))&gt;=1,IF($D386&gt;=3,DATE($S$1,X$1,1+7*($D386-1)-WEEKDAY(DATE($S$1,X$1,8-$M386))),DATE($S$1,X$1,1+7*($D386+1)-WEEKDAY(DATE($S$1,X$1,8-$M386)))),DATE($S$1,X$1,1+7*$D386)-WEEKDAY(DATE($S$1,X$1,8-$M386))),"")</f>
        <v>45432</v>
      </c>
      <c r="Y386" s="30">
        <f>IFERROR(IF(COUNTIF('Holiday Dates'!$A:$A,DATE($S$1,Y$1,1+7*$D386)-WEEKDAY(DATE($S$1,Y$1,8-$M386)))&gt;=1,IF($D386&gt;=3,DATE($S$1,Y$1,1+7*($D386-1)-WEEKDAY(DATE($S$1,Y$1,8-$M386))),DATE($S$1,Y$1,1+7*($D386+1)-WEEKDAY(DATE($S$1,Y$1,8-$M386)))),DATE($S$1,Y$1,1+7*$D386)-WEEKDAY(DATE($S$1,Y$1,8-$M386))),"")</f>
        <v>45460</v>
      </c>
      <c r="Z386" s="30">
        <f>IFERROR(IF(COUNTIF('Holiday Dates'!$A:$A,DATE($S$1,Z$1,1+7*$D386)-WEEKDAY(DATE($S$1,Z$1,8-$M386)))&gt;=1,IF($D386&gt;=3,DATE($S$1,Z$1,1+7*($D386-1)-WEEKDAY(DATE($S$1,Z$1,8-$M386))),DATE($S$1,Z$1,1+7*($D386+1)-WEEKDAY(DATE($S$1,Z$1,8-$M386)))),DATE($S$1,Z$1,1+7*$D386)-WEEKDAY(DATE($S$1,Z$1,8-$M386))),"")</f>
        <v>45488</v>
      </c>
    </row>
    <row r="387" spans="1:26" ht="15" customHeight="1" x14ac:dyDescent="0.25">
      <c r="A387" s="3">
        <v>770384</v>
      </c>
      <c r="B387" s="1" t="s">
        <v>828</v>
      </c>
      <c r="C387" s="1" t="str">
        <f>VLOOKUP($A387,[1]Sheet_One!$B:$W,7,FALSE)</f>
        <v>THOMASTON</v>
      </c>
      <c r="D387" s="10">
        <f>IFERROR(VLOOKUP(A387,[2]Sheet1!$A:$AA,27,FALSE),"")</f>
        <v>2</v>
      </c>
      <c r="E387" s="1"/>
      <c r="F387" s="3" t="str">
        <f>VLOOKUP($A387,[1]Sheet_One!$B:$W,6,FALSE)</f>
        <v>185 BRANCH RD</v>
      </c>
      <c r="G387" s="3" t="str">
        <f>VLOOKUP($A387,[1]Sheet_One!$B:$W,7,FALSE)</f>
        <v>THOMASTON</v>
      </c>
      <c r="H387" s="3" t="str">
        <f>VLOOKUP($A387,[1]Sheet_One!$B:$W,8,FALSE)</f>
        <v>CT</v>
      </c>
      <c r="I387" s="3" t="str">
        <f>VLOOKUP($A387,[1]Sheet_One!$B:$W,9,FALSE)</f>
        <v>06787</v>
      </c>
      <c r="J387" s="47">
        <f>IFERROR(VLOOKUP(A387,'[3]KPI Trend by Chain - 171 or 173'!$A:$E,5,FALSE),VLOOKUP(A387,'[4]KPI Trend by Chain - 171 '!$A:$E,5,FALSE))</f>
        <v>15.125</v>
      </c>
      <c r="K387" s="4">
        <f>IFERROR(VLOOKUP(A387,'Location Substitution table'!B:D,3,FALSE),"")</f>
        <v>261070</v>
      </c>
      <c r="L387" s="9" t="str">
        <f>IFERROR(VLOOKUP($A387,[1]Sheet_One!$B:$W,5,FALSE),"")</f>
        <v>M</v>
      </c>
      <c r="M387" s="9">
        <f>IFERROR(MATCH(L387,{"U","M","T","W","R","F","S"},0),"")</f>
        <v>2</v>
      </c>
      <c r="N387" s="26">
        <f>IFERROR(IF(COUNTIF('Holiday Dates'!$A:$A,DATE($M$1,N$1,1+7*$D387)-WEEKDAY(DATE($M$1,N$1,8-$M387)))&gt;=1,IF($D387&gt;=3,DATE($M$1,N$1,1+7*($D387-1)-WEEKDAY(DATE($M$1,N$1,8-$M387))),DATE($M$1,N$1,1+7*($D387+1)-WEEKDAY(DATE($M$1,N$1,8-$M387)))),DATE($M$1,N$1,1+7*$D387)-WEEKDAY(DATE($M$1,N$1,8-$M387))),"")</f>
        <v>45152</v>
      </c>
      <c r="O387" s="26">
        <f>IFERROR(IF(COUNTIF('Holiday Dates'!$A:$A,DATE($M$1,O$1,1+7*$D387)-WEEKDAY(DATE($M$1,O$1,8-$M387)))&gt;=1,IF($D387&gt;=3,DATE($M$1,O$1,1+7*($D387-1)-WEEKDAY(DATE($M$1,O$1,8-$M387))),DATE($M$1,O$1,1+7*($D387+1)-WEEKDAY(DATE($M$1,O$1,8-$M387)))),DATE($M$1,O$1,1+7*$D387)-WEEKDAY(DATE($M$1,O$1,8-$M387))),"")</f>
        <v>45180</v>
      </c>
      <c r="P387" s="26">
        <f>IFERROR(IF(COUNTIF('Holiday Dates'!$A:$A,DATE($M$1,P$1,1+7*$D387)-WEEKDAY(DATE($M$1,P$1,8-$M387)))&gt;=1,IF($D387&gt;=3,DATE($M$1,P$1,1+7*($D387-1)-WEEKDAY(DATE($M$1,P$1,8-$M387))),DATE($M$1,P$1,1+7*($D387+1)-WEEKDAY(DATE($M$1,P$1,8-$M387)))),DATE($M$1,P$1,1+7*$D387)-WEEKDAY(DATE($M$1,P$1,8-$M387))),"")</f>
        <v>45215</v>
      </c>
      <c r="Q387" s="26">
        <f>IFERROR(IF(COUNTIF('Holiday Dates'!$A:$A,DATE($M$1,Q$1,1+7*$D387)-WEEKDAY(DATE($M$1,Q$1,8-$M387)))&gt;=1,IF($D387&gt;=3,DATE($M$1,Q$1,1+7*($D387-1)-WEEKDAY(DATE($M$1,Q$1,8-$M387))),DATE($M$1,Q$1,1+7*($D387+1)-WEEKDAY(DATE($M$1,Q$1,8-$M387)))),DATE($M$1,Q$1,1+7*$D387)-WEEKDAY(DATE($M$1,Q$1,8-$M387))),"")</f>
        <v>45243</v>
      </c>
      <c r="R387" s="26">
        <f>IFERROR(IF(COUNTIF('Holiday Dates'!$A:$A,DATE($M$1,R$1,1+7*$D387)-WEEKDAY(DATE($M$1,R$1,8-$M387)))&gt;=1,IF($D387&gt;=3,DATE($M$1,R$1,1+7*($D387-1)-WEEKDAY(DATE($M$1,R$1,8-$M387))),DATE($M$1,R$1,1+7*($D387+1)-WEEKDAY(DATE($M$1,R$1,8-$M387)))),DATE($M$1,R$1,1+7*$D387)-WEEKDAY(DATE($M$1,R$1,8-$M387))),"")</f>
        <v>45271</v>
      </c>
      <c r="S387" s="28"/>
      <c r="T387" s="30">
        <f>IFERROR(IF(COUNTIF('Holiday Dates'!$A:$A,DATE($S$1,T$1,1+7*$D387)-WEEKDAY(DATE($S$1,T$1,8-$M387)))&gt;=1,IF($D387&gt;=3,DATE($S$1,T$1,1+7*($D387-1)-WEEKDAY(DATE($S$1,T$1,8-$M387))),DATE($S$1,T$1,1+7*($D387+1)-WEEKDAY(DATE($S$1,T$1,8-$M387)))),DATE($S$1,T$1,1+7*$D387)-WEEKDAY(DATE($S$1,T$1,8-$M387))),"")</f>
        <v>45299</v>
      </c>
      <c r="U387" s="30">
        <f>IFERROR(IF(COUNTIF('Holiday Dates'!$A:$A,DATE($S$1,U$1,1+7*$D387)-WEEKDAY(DATE($S$1,U$1,8-$M387)))&gt;=1,IF($D387&gt;=3,DATE($S$1,U$1,1+7*($D387-1)-WEEKDAY(DATE($S$1,U$1,8-$M387))),DATE($S$1,U$1,1+7*($D387+1)-WEEKDAY(DATE($S$1,U$1,8-$M387)))),DATE($S$1,U$1,1+7*$D387)-WEEKDAY(DATE($S$1,U$1,8-$M387))),"")</f>
        <v>45334</v>
      </c>
      <c r="V387" s="30">
        <f>IFERROR(IF(COUNTIF('Holiday Dates'!$A:$A,DATE($S$1,V$1,1+7*$D387)-WEEKDAY(DATE($S$1,V$1,8-$M387)))&gt;=1,IF($D387&gt;=3,DATE($S$1,V$1,1+7*($D387-1)-WEEKDAY(DATE($S$1,V$1,8-$M387))),DATE($S$1,V$1,1+7*($D387+1)-WEEKDAY(DATE($S$1,V$1,8-$M387)))),DATE($S$1,V$1,1+7*$D387)-WEEKDAY(DATE($S$1,V$1,8-$M387))),"")</f>
        <v>45362</v>
      </c>
      <c r="W387" s="30">
        <f>IFERROR(IF(COUNTIF('Holiday Dates'!$A:$A,DATE($S$1,W$1,1+7*$D387)-WEEKDAY(DATE($S$1,W$1,8-$M387)))&gt;=1,IF($D387&gt;=3,DATE($S$1,W$1,1+7*($D387-1)-WEEKDAY(DATE($S$1,W$1,8-$M387))),DATE($S$1,W$1,1+7*($D387+1)-WEEKDAY(DATE($S$1,W$1,8-$M387)))),DATE($S$1,W$1,1+7*$D387)-WEEKDAY(DATE($S$1,W$1,8-$M387))),"")</f>
        <v>45397</v>
      </c>
      <c r="X387" s="30">
        <f>IFERROR(IF(COUNTIF('Holiday Dates'!$A:$A,DATE($S$1,X$1,1+7*$D387)-WEEKDAY(DATE($S$1,X$1,8-$M387)))&gt;=1,IF($D387&gt;=3,DATE($S$1,X$1,1+7*($D387-1)-WEEKDAY(DATE($S$1,X$1,8-$M387))),DATE($S$1,X$1,1+7*($D387+1)-WEEKDAY(DATE($S$1,X$1,8-$M387)))),DATE($S$1,X$1,1+7*$D387)-WEEKDAY(DATE($S$1,X$1,8-$M387))),"")</f>
        <v>45425</v>
      </c>
      <c r="Y387" s="30">
        <f>IFERROR(IF(COUNTIF('Holiday Dates'!$A:$A,DATE($S$1,Y$1,1+7*$D387)-WEEKDAY(DATE($S$1,Y$1,8-$M387)))&gt;=1,IF($D387&gt;=3,DATE($S$1,Y$1,1+7*($D387-1)-WEEKDAY(DATE($S$1,Y$1,8-$M387))),DATE($S$1,Y$1,1+7*($D387+1)-WEEKDAY(DATE($S$1,Y$1,8-$M387)))),DATE($S$1,Y$1,1+7*$D387)-WEEKDAY(DATE($S$1,Y$1,8-$M387))),"")</f>
        <v>45453</v>
      </c>
      <c r="Z387" s="30">
        <f>IFERROR(IF(COUNTIF('Holiday Dates'!$A:$A,DATE($S$1,Z$1,1+7*$D387)-WEEKDAY(DATE($S$1,Z$1,8-$M387)))&gt;=1,IF($D387&gt;=3,DATE($S$1,Z$1,1+7*($D387-1)-WEEKDAY(DATE($S$1,Z$1,8-$M387))),DATE($S$1,Z$1,1+7*($D387+1)-WEEKDAY(DATE($S$1,Z$1,8-$M387)))),DATE($S$1,Z$1,1+7*$D387)-WEEKDAY(DATE($S$1,Z$1,8-$M387))),"")</f>
        <v>45481</v>
      </c>
    </row>
    <row r="388" spans="1:26" ht="15" customHeight="1" x14ac:dyDescent="0.25">
      <c r="A388" s="3">
        <v>770385</v>
      </c>
      <c r="B388" s="1" t="s">
        <v>1727</v>
      </c>
      <c r="C388" s="1" t="str">
        <f>VLOOKUP($A388,[1]Sheet_One!$B:$W,7,FALSE)</f>
        <v>TOLLAND</v>
      </c>
      <c r="D388" s="10">
        <f>IFERROR(VLOOKUP(A388,[2]Sheet1!$A:$AA,27,FALSE),"")</f>
        <v>4</v>
      </c>
      <c r="E388" s="1"/>
      <c r="F388" s="3" t="str">
        <f>VLOOKUP($A388,[1]Sheet_One!$B:$W,6,FALSE)</f>
        <v>247 RHODES RD</v>
      </c>
      <c r="G388" s="3" t="str">
        <f>VLOOKUP($A388,[1]Sheet_One!$B:$W,7,FALSE)</f>
        <v>TOLLAND</v>
      </c>
      <c r="H388" s="3" t="str">
        <f>VLOOKUP($A388,[1]Sheet_One!$B:$W,8,FALSE)</f>
        <v>CT</v>
      </c>
      <c r="I388" s="3" t="str">
        <f>VLOOKUP($A388,[1]Sheet_One!$B:$W,9,FALSE)</f>
        <v>06084</v>
      </c>
      <c r="J388" s="47">
        <f>IFERROR(VLOOKUP(A388,'[3]KPI Trend by Chain - 171 or 173'!$A:$E,5,FALSE),VLOOKUP(A388,'[4]KPI Trend by Chain - 171 '!$A:$E,5,FALSE))</f>
        <v>18.1428571428571</v>
      </c>
      <c r="K388" s="4">
        <f>IFERROR(VLOOKUP(A388,'Location Substitution table'!B:D,3,FALSE),"")</f>
        <v>261055</v>
      </c>
      <c r="L388" s="9" t="str">
        <f>IFERROR(VLOOKUP($A388,[1]Sheet_One!$B:$W,5,FALSE),"")</f>
        <v>R</v>
      </c>
      <c r="M388" s="9">
        <f>IFERROR(MATCH(L388,{"U","M","T","W","R","F","S"},0),"")</f>
        <v>5</v>
      </c>
      <c r="N388" s="26">
        <f>IFERROR(IF(COUNTIF('Holiday Dates'!$A:$A,DATE($M$1,N$1,1+7*$D388)-WEEKDAY(DATE($M$1,N$1,8-$M388)))&gt;=1,IF($D388&gt;=3,DATE($M$1,N$1,1+7*($D388-1)-WEEKDAY(DATE($M$1,N$1,8-$M388))),DATE($M$1,N$1,1+7*($D388+1)-WEEKDAY(DATE($M$1,N$1,8-$M388)))),DATE($M$1,N$1,1+7*$D388)-WEEKDAY(DATE($M$1,N$1,8-$M388))),"")</f>
        <v>45162</v>
      </c>
      <c r="O388" s="26">
        <f>IFERROR(IF(COUNTIF('Holiday Dates'!$A:$A,DATE($M$1,O$1,1+7*$D388)-WEEKDAY(DATE($M$1,O$1,8-$M388)))&gt;=1,IF($D388&gt;=3,DATE($M$1,O$1,1+7*($D388-1)-WEEKDAY(DATE($M$1,O$1,8-$M388))),DATE($M$1,O$1,1+7*($D388+1)-WEEKDAY(DATE($M$1,O$1,8-$M388)))),DATE($M$1,O$1,1+7*$D388)-WEEKDAY(DATE($M$1,O$1,8-$M388))),"")</f>
        <v>45197</v>
      </c>
      <c r="P388" s="26">
        <f>IFERROR(IF(COUNTIF('Holiday Dates'!$A:$A,DATE($M$1,P$1,1+7*$D388)-WEEKDAY(DATE($M$1,P$1,8-$M388)))&gt;=1,IF($D388&gt;=3,DATE($M$1,P$1,1+7*($D388-1)-WEEKDAY(DATE($M$1,P$1,8-$M388))),DATE($M$1,P$1,1+7*($D388+1)-WEEKDAY(DATE($M$1,P$1,8-$M388)))),DATE($M$1,P$1,1+7*$D388)-WEEKDAY(DATE($M$1,P$1,8-$M388))),"")</f>
        <v>45225</v>
      </c>
      <c r="Q388" s="26">
        <f>IFERROR(IF(COUNTIF('Holiday Dates'!$A:$A,DATE($M$1,Q$1,1+7*$D388)-WEEKDAY(DATE($M$1,Q$1,8-$M388)))&gt;=1,IF($D388&gt;=3,DATE($M$1,Q$1,1+7*($D388-1)-WEEKDAY(DATE($M$1,Q$1,8-$M388))),DATE($M$1,Q$1,1+7*($D388+1)-WEEKDAY(DATE($M$1,Q$1,8-$M388)))),DATE($M$1,Q$1,1+7*$D388)-WEEKDAY(DATE($M$1,Q$1,8-$M388))),"")</f>
        <v>45246</v>
      </c>
      <c r="R388" s="26">
        <f>IFERROR(IF(COUNTIF('Holiday Dates'!$A:$A,DATE($M$1,R$1,1+7*$D388)-WEEKDAY(DATE($M$1,R$1,8-$M388)))&gt;=1,IF($D388&gt;=3,DATE($M$1,R$1,1+7*($D388-1)-WEEKDAY(DATE($M$1,R$1,8-$M388))),DATE($M$1,R$1,1+7*($D388+1)-WEEKDAY(DATE($M$1,R$1,8-$M388)))),DATE($M$1,R$1,1+7*$D388)-WEEKDAY(DATE($M$1,R$1,8-$M388))),"")</f>
        <v>45281</v>
      </c>
      <c r="S388" s="28"/>
      <c r="T388" s="30">
        <f>IFERROR(IF(COUNTIF('Holiday Dates'!$A:$A,DATE($S$1,T$1,1+7*$D388)-WEEKDAY(DATE($S$1,T$1,8-$M388)))&gt;=1,IF($D388&gt;=3,DATE($S$1,T$1,1+7*($D388-1)-WEEKDAY(DATE($S$1,T$1,8-$M388))),DATE($S$1,T$1,1+7*($D388+1)-WEEKDAY(DATE($S$1,T$1,8-$M388)))),DATE($S$1,T$1,1+7*$D388)-WEEKDAY(DATE($S$1,T$1,8-$M388))),"")</f>
        <v>45316</v>
      </c>
      <c r="U388" s="30">
        <f>IFERROR(IF(COUNTIF('Holiday Dates'!$A:$A,DATE($S$1,U$1,1+7*$D388)-WEEKDAY(DATE($S$1,U$1,8-$M388)))&gt;=1,IF($D388&gt;=3,DATE($S$1,U$1,1+7*($D388-1)-WEEKDAY(DATE($S$1,U$1,8-$M388))),DATE($S$1,U$1,1+7*($D388+1)-WEEKDAY(DATE($S$1,U$1,8-$M388)))),DATE($S$1,U$1,1+7*$D388)-WEEKDAY(DATE($S$1,U$1,8-$M388))),"")</f>
        <v>45337</v>
      </c>
      <c r="V388" s="30">
        <f>IFERROR(IF(COUNTIF('Holiday Dates'!$A:$A,DATE($S$1,V$1,1+7*$D388)-WEEKDAY(DATE($S$1,V$1,8-$M388)))&gt;=1,IF($D388&gt;=3,DATE($S$1,V$1,1+7*($D388-1)-WEEKDAY(DATE($S$1,V$1,8-$M388))),DATE($S$1,V$1,1+7*($D388+1)-WEEKDAY(DATE($S$1,V$1,8-$M388)))),DATE($S$1,V$1,1+7*$D388)-WEEKDAY(DATE($S$1,V$1,8-$M388))),"")</f>
        <v>45379</v>
      </c>
      <c r="W388" s="30">
        <f>IFERROR(IF(COUNTIF('Holiday Dates'!$A:$A,DATE($S$1,W$1,1+7*$D388)-WEEKDAY(DATE($S$1,W$1,8-$M388)))&gt;=1,IF($D388&gt;=3,DATE($S$1,W$1,1+7*($D388-1)-WEEKDAY(DATE($S$1,W$1,8-$M388))),DATE($S$1,W$1,1+7*($D388+1)-WEEKDAY(DATE($S$1,W$1,8-$M388)))),DATE($S$1,W$1,1+7*$D388)-WEEKDAY(DATE($S$1,W$1,8-$M388))),"")</f>
        <v>45407</v>
      </c>
      <c r="X388" s="30">
        <f>IFERROR(IF(COUNTIF('Holiday Dates'!$A:$A,DATE($S$1,X$1,1+7*$D388)-WEEKDAY(DATE($S$1,X$1,8-$M388)))&gt;=1,IF($D388&gt;=3,DATE($S$1,X$1,1+7*($D388-1)-WEEKDAY(DATE($S$1,X$1,8-$M388))),DATE($S$1,X$1,1+7*($D388+1)-WEEKDAY(DATE($S$1,X$1,8-$M388)))),DATE($S$1,X$1,1+7*$D388)-WEEKDAY(DATE($S$1,X$1,8-$M388))),"")</f>
        <v>45435</v>
      </c>
      <c r="Y388" s="30">
        <f>IFERROR(IF(COUNTIF('Holiday Dates'!$A:$A,DATE($S$1,Y$1,1+7*$D388)-WEEKDAY(DATE($S$1,Y$1,8-$M388)))&gt;=1,IF($D388&gt;=3,DATE($S$1,Y$1,1+7*($D388-1)-WEEKDAY(DATE($S$1,Y$1,8-$M388))),DATE($S$1,Y$1,1+7*($D388+1)-WEEKDAY(DATE($S$1,Y$1,8-$M388)))),DATE($S$1,Y$1,1+7*$D388)-WEEKDAY(DATE($S$1,Y$1,8-$M388))),"")</f>
        <v>45470</v>
      </c>
      <c r="Z388" s="30">
        <f>IFERROR(IF(COUNTIF('Holiday Dates'!$A:$A,DATE($S$1,Z$1,1+7*$D388)-WEEKDAY(DATE($S$1,Z$1,8-$M388)))&gt;=1,IF($D388&gt;=3,DATE($S$1,Z$1,1+7*($D388-1)-WEEKDAY(DATE($S$1,Z$1,8-$M388))),DATE($S$1,Z$1,1+7*($D388+1)-WEEKDAY(DATE($S$1,Z$1,8-$M388)))),DATE($S$1,Z$1,1+7*$D388)-WEEKDAY(DATE($S$1,Z$1,8-$M388))),"")</f>
        <v>45498</v>
      </c>
    </row>
    <row r="389" spans="1:26" ht="15" customHeight="1" x14ac:dyDescent="0.25">
      <c r="A389" s="3">
        <v>770386</v>
      </c>
      <c r="B389" s="1" t="s">
        <v>1728</v>
      </c>
      <c r="C389" s="1" t="str">
        <f>VLOOKUP($A389,[1]Sheet_One!$B:$W,7,FALSE)</f>
        <v>TOLLAND</v>
      </c>
      <c r="D389" s="10">
        <f>IFERROR(VLOOKUP(A389,[2]Sheet1!$A:$AA,27,FALSE),"")</f>
        <v>3</v>
      </c>
      <c r="E389" s="1"/>
      <c r="F389" s="3" t="str">
        <f>VLOOKUP($A389,[1]Sheet_One!$B:$W,6,FALSE)</f>
        <v>1 EAGLE HILL DR</v>
      </c>
      <c r="G389" s="3" t="str">
        <f>VLOOKUP($A389,[1]Sheet_One!$B:$W,7,FALSE)</f>
        <v>TOLLAND</v>
      </c>
      <c r="H389" s="3" t="str">
        <f>VLOOKUP($A389,[1]Sheet_One!$B:$W,8,FALSE)</f>
        <v>CT</v>
      </c>
      <c r="I389" s="3" t="str">
        <f>VLOOKUP($A389,[1]Sheet_One!$B:$W,9,FALSE)</f>
        <v>06084</v>
      </c>
      <c r="J389" s="47">
        <f>IFERROR(VLOOKUP(A389,'[3]KPI Trend by Chain - 171 or 173'!$A:$E,5,FALSE),VLOOKUP(A389,'[4]KPI Trend by Chain - 171 '!$A:$E,5,FALSE))</f>
        <v>20.2222222222222</v>
      </c>
      <c r="K389" s="4">
        <f>IFERROR(VLOOKUP(A389,'Location Substitution table'!B:D,3,FALSE),"")</f>
        <v>261058</v>
      </c>
      <c r="L389" s="9" t="str">
        <f>IFERROR(VLOOKUP($A389,[1]Sheet_One!$B:$W,5,FALSE),"")</f>
        <v>R</v>
      </c>
      <c r="M389" s="9">
        <f>IFERROR(MATCH(L389,{"U","M","T","W","R","F","S"},0),"")</f>
        <v>5</v>
      </c>
      <c r="N389" s="26">
        <f>IFERROR(IF(COUNTIF('Holiday Dates'!$A:$A,DATE($M$1,N$1,1+7*$D389)-WEEKDAY(DATE($M$1,N$1,8-$M389)))&gt;=1,IF($D389&gt;=3,DATE($M$1,N$1,1+7*($D389-1)-WEEKDAY(DATE($M$1,N$1,8-$M389))),DATE($M$1,N$1,1+7*($D389+1)-WEEKDAY(DATE($M$1,N$1,8-$M389)))),DATE($M$1,N$1,1+7*$D389)-WEEKDAY(DATE($M$1,N$1,8-$M389))),"")</f>
        <v>45155</v>
      </c>
      <c r="O389" s="26">
        <f>IFERROR(IF(COUNTIF('Holiday Dates'!$A:$A,DATE($M$1,O$1,1+7*$D389)-WEEKDAY(DATE($M$1,O$1,8-$M389)))&gt;=1,IF($D389&gt;=3,DATE($M$1,O$1,1+7*($D389-1)-WEEKDAY(DATE($M$1,O$1,8-$M389))),DATE($M$1,O$1,1+7*($D389+1)-WEEKDAY(DATE($M$1,O$1,8-$M389)))),DATE($M$1,O$1,1+7*$D389)-WEEKDAY(DATE($M$1,O$1,8-$M389))),"")</f>
        <v>45190</v>
      </c>
      <c r="P389" s="26">
        <f>IFERROR(IF(COUNTIF('Holiday Dates'!$A:$A,DATE($M$1,P$1,1+7*$D389)-WEEKDAY(DATE($M$1,P$1,8-$M389)))&gt;=1,IF($D389&gt;=3,DATE($M$1,P$1,1+7*($D389-1)-WEEKDAY(DATE($M$1,P$1,8-$M389))),DATE($M$1,P$1,1+7*($D389+1)-WEEKDAY(DATE($M$1,P$1,8-$M389)))),DATE($M$1,P$1,1+7*$D389)-WEEKDAY(DATE($M$1,P$1,8-$M389))),"")</f>
        <v>45218</v>
      </c>
      <c r="Q389" s="26">
        <f>IFERROR(IF(COUNTIF('Holiday Dates'!$A:$A,DATE($M$1,Q$1,1+7*$D389)-WEEKDAY(DATE($M$1,Q$1,8-$M389)))&gt;=1,IF($D389&gt;=3,DATE($M$1,Q$1,1+7*($D389-1)-WEEKDAY(DATE($M$1,Q$1,8-$M389))),DATE($M$1,Q$1,1+7*($D389+1)-WEEKDAY(DATE($M$1,Q$1,8-$M389)))),DATE($M$1,Q$1,1+7*$D389)-WEEKDAY(DATE($M$1,Q$1,8-$M389))),"")</f>
        <v>45246</v>
      </c>
      <c r="R389" s="26">
        <f>IFERROR(IF(COUNTIF('Holiday Dates'!$A:$A,DATE($M$1,R$1,1+7*$D389)-WEEKDAY(DATE($M$1,R$1,8-$M389)))&gt;=1,IF($D389&gt;=3,DATE($M$1,R$1,1+7*($D389-1)-WEEKDAY(DATE($M$1,R$1,8-$M389))),DATE($M$1,R$1,1+7*($D389+1)-WEEKDAY(DATE($M$1,R$1,8-$M389)))),DATE($M$1,R$1,1+7*$D389)-WEEKDAY(DATE($M$1,R$1,8-$M389))),"")</f>
        <v>45281</v>
      </c>
      <c r="S389" s="28"/>
      <c r="T389" s="30">
        <f>IFERROR(IF(COUNTIF('Holiday Dates'!$A:$A,DATE($S$1,T$1,1+7*$D389)-WEEKDAY(DATE($S$1,T$1,8-$M389)))&gt;=1,IF($D389&gt;=3,DATE($S$1,T$1,1+7*($D389-1)-WEEKDAY(DATE($S$1,T$1,8-$M389))),DATE($S$1,T$1,1+7*($D389+1)-WEEKDAY(DATE($S$1,T$1,8-$M389)))),DATE($S$1,T$1,1+7*$D389)-WEEKDAY(DATE($S$1,T$1,8-$M389))),"")</f>
        <v>45309</v>
      </c>
      <c r="U389" s="30">
        <f>IFERROR(IF(COUNTIF('Holiday Dates'!$A:$A,DATE($S$1,U$1,1+7*$D389)-WEEKDAY(DATE($S$1,U$1,8-$M389)))&gt;=1,IF($D389&gt;=3,DATE($S$1,U$1,1+7*($D389-1)-WEEKDAY(DATE($S$1,U$1,8-$M389))),DATE($S$1,U$1,1+7*($D389+1)-WEEKDAY(DATE($S$1,U$1,8-$M389)))),DATE($S$1,U$1,1+7*$D389)-WEEKDAY(DATE($S$1,U$1,8-$M389))),"")</f>
        <v>45337</v>
      </c>
      <c r="V389" s="30">
        <f>IFERROR(IF(COUNTIF('Holiday Dates'!$A:$A,DATE($S$1,V$1,1+7*$D389)-WEEKDAY(DATE($S$1,V$1,8-$M389)))&gt;=1,IF($D389&gt;=3,DATE($S$1,V$1,1+7*($D389-1)-WEEKDAY(DATE($S$1,V$1,8-$M389))),DATE($S$1,V$1,1+7*($D389+1)-WEEKDAY(DATE($S$1,V$1,8-$M389)))),DATE($S$1,V$1,1+7*$D389)-WEEKDAY(DATE($S$1,V$1,8-$M389))),"")</f>
        <v>45372</v>
      </c>
      <c r="W389" s="30">
        <f>IFERROR(IF(COUNTIF('Holiday Dates'!$A:$A,DATE($S$1,W$1,1+7*$D389)-WEEKDAY(DATE($S$1,W$1,8-$M389)))&gt;=1,IF($D389&gt;=3,DATE($S$1,W$1,1+7*($D389-1)-WEEKDAY(DATE($S$1,W$1,8-$M389))),DATE($S$1,W$1,1+7*($D389+1)-WEEKDAY(DATE($S$1,W$1,8-$M389)))),DATE($S$1,W$1,1+7*$D389)-WEEKDAY(DATE($S$1,W$1,8-$M389))),"")</f>
        <v>45400</v>
      </c>
      <c r="X389" s="30">
        <f>IFERROR(IF(COUNTIF('Holiday Dates'!$A:$A,DATE($S$1,X$1,1+7*$D389)-WEEKDAY(DATE($S$1,X$1,8-$M389)))&gt;=1,IF($D389&gt;=3,DATE($S$1,X$1,1+7*($D389-1)-WEEKDAY(DATE($S$1,X$1,8-$M389))),DATE($S$1,X$1,1+7*($D389+1)-WEEKDAY(DATE($S$1,X$1,8-$M389)))),DATE($S$1,X$1,1+7*$D389)-WEEKDAY(DATE($S$1,X$1,8-$M389))),"")</f>
        <v>45428</v>
      </c>
      <c r="Y389" s="30">
        <f>IFERROR(IF(COUNTIF('Holiday Dates'!$A:$A,DATE($S$1,Y$1,1+7*$D389)-WEEKDAY(DATE($S$1,Y$1,8-$M389)))&gt;=1,IF($D389&gt;=3,DATE($S$1,Y$1,1+7*($D389-1)-WEEKDAY(DATE($S$1,Y$1,8-$M389))),DATE($S$1,Y$1,1+7*($D389+1)-WEEKDAY(DATE($S$1,Y$1,8-$M389)))),DATE($S$1,Y$1,1+7*$D389)-WEEKDAY(DATE($S$1,Y$1,8-$M389))),"")</f>
        <v>45463</v>
      </c>
      <c r="Z389" s="30">
        <f>IFERROR(IF(COUNTIF('Holiday Dates'!$A:$A,DATE($S$1,Z$1,1+7*$D389)-WEEKDAY(DATE($S$1,Z$1,8-$M389)))&gt;=1,IF($D389&gt;=3,DATE($S$1,Z$1,1+7*($D389-1)-WEEKDAY(DATE($S$1,Z$1,8-$M389))),DATE($S$1,Z$1,1+7*($D389+1)-WEEKDAY(DATE($S$1,Z$1,8-$M389)))),DATE($S$1,Z$1,1+7*$D389)-WEEKDAY(DATE($S$1,Z$1,8-$M389))),"")</f>
        <v>45491</v>
      </c>
    </row>
    <row r="390" spans="1:26" ht="15" customHeight="1" x14ac:dyDescent="0.25">
      <c r="A390" s="3">
        <v>770387</v>
      </c>
      <c r="B390" s="1" t="s">
        <v>1729</v>
      </c>
      <c r="C390" s="1" t="str">
        <f>VLOOKUP($A390,[1]Sheet_One!$B:$W,7,FALSE)</f>
        <v>TOLLAND</v>
      </c>
      <c r="D390" s="10">
        <v>1</v>
      </c>
      <c r="E390" s="1"/>
      <c r="F390" s="3" t="str">
        <f>VLOOKUP($A390,[1]Sheet_One!$B:$W,6,FALSE)</f>
        <v>96 OLD POST RD</v>
      </c>
      <c r="G390" s="3" t="str">
        <f>VLOOKUP($A390,[1]Sheet_One!$B:$W,7,FALSE)</f>
        <v>TOLLAND</v>
      </c>
      <c r="H390" s="3" t="str">
        <f>VLOOKUP($A390,[1]Sheet_One!$B:$W,8,FALSE)</f>
        <v>CT</v>
      </c>
      <c r="I390" s="3" t="str">
        <f>VLOOKUP($A390,[1]Sheet_One!$B:$W,9,FALSE)</f>
        <v>06084</v>
      </c>
      <c r="J390" s="47">
        <f>IFERROR(VLOOKUP(A390,'[3]KPI Trend by Chain - 171 or 173'!$A:$E,5,FALSE),VLOOKUP(A390,'[4]KPI Trend by Chain - 171 '!$A:$E,5,FALSE))</f>
        <v>15.1666666666667</v>
      </c>
      <c r="K390" s="4">
        <f>IFERROR(VLOOKUP(A390,'Location Substitution table'!B:D,3,FALSE),"")</f>
        <v>261056</v>
      </c>
      <c r="L390" s="9" t="str">
        <f>IFERROR(VLOOKUP($A390,[1]Sheet_One!$B:$W,5,FALSE),"")</f>
        <v>R</v>
      </c>
      <c r="M390" s="9">
        <f>IFERROR(MATCH(L390,{"U","M","T","W","R","F","S"},0),"")</f>
        <v>5</v>
      </c>
      <c r="N390" s="26">
        <f>IFERROR(IF(COUNTIF('Holiday Dates'!$A:$A,DATE($M$1,N$1,1+7*$D390)-WEEKDAY(DATE($M$1,N$1,8-$M390)))&gt;=1,IF($D390&gt;=3,DATE($M$1,N$1,1+7*($D390-1)-WEEKDAY(DATE($M$1,N$1,8-$M390))),DATE($M$1,N$1,1+7*($D390+1)-WEEKDAY(DATE($M$1,N$1,8-$M390)))),DATE($M$1,N$1,1+7*$D390)-WEEKDAY(DATE($M$1,N$1,8-$M390))),"")</f>
        <v>45141</v>
      </c>
      <c r="O390" s="26">
        <f>IFERROR(IF(COUNTIF('Holiday Dates'!$A:$A,DATE($M$1,O$1,1+7*$D390)-WEEKDAY(DATE($M$1,O$1,8-$M390)))&gt;=1,IF($D390&gt;=3,DATE($M$1,O$1,1+7*($D390-1)-WEEKDAY(DATE($M$1,O$1,8-$M390))),DATE($M$1,O$1,1+7*($D390+1)-WEEKDAY(DATE($M$1,O$1,8-$M390)))),DATE($M$1,O$1,1+7*$D390)-WEEKDAY(DATE($M$1,O$1,8-$M390))),"")</f>
        <v>45176</v>
      </c>
      <c r="P390" s="26">
        <f>IFERROR(IF(COUNTIF('Holiday Dates'!$A:$A,DATE($M$1,P$1,1+7*$D390)-WEEKDAY(DATE($M$1,P$1,8-$M390)))&gt;=1,IF($D390&gt;=3,DATE($M$1,P$1,1+7*($D390-1)-WEEKDAY(DATE($M$1,P$1,8-$M390))),DATE($M$1,P$1,1+7*($D390+1)-WEEKDAY(DATE($M$1,P$1,8-$M390)))),DATE($M$1,P$1,1+7*$D390)-WEEKDAY(DATE($M$1,P$1,8-$M390))),"")</f>
        <v>45204</v>
      </c>
      <c r="Q390" s="26">
        <f>IFERROR(IF(COUNTIF('Holiday Dates'!$A:$A,DATE($M$1,Q$1,1+7*$D390)-WEEKDAY(DATE($M$1,Q$1,8-$M390)))&gt;=1,IF($D390&gt;=3,DATE($M$1,Q$1,1+7*($D390-1)-WEEKDAY(DATE($M$1,Q$1,8-$M390))),DATE($M$1,Q$1,1+7*($D390+1)-WEEKDAY(DATE($M$1,Q$1,8-$M390)))),DATE($M$1,Q$1,1+7*$D390)-WEEKDAY(DATE($M$1,Q$1,8-$M390))),"")</f>
        <v>45232</v>
      </c>
      <c r="R390" s="26">
        <f>IFERROR(IF(COUNTIF('Holiday Dates'!$A:$A,DATE($M$1,R$1,1+7*$D390)-WEEKDAY(DATE($M$1,R$1,8-$M390)))&gt;=1,IF($D390&gt;=3,DATE($M$1,R$1,1+7*($D390-1)-WEEKDAY(DATE($M$1,R$1,8-$M390))),DATE($M$1,R$1,1+7*($D390+1)-WEEKDAY(DATE($M$1,R$1,8-$M390)))),DATE($M$1,R$1,1+7*$D390)-WEEKDAY(DATE($M$1,R$1,8-$M390))),"")</f>
        <v>45267</v>
      </c>
      <c r="S390" s="28"/>
      <c r="T390" s="30">
        <f>IFERROR(IF(COUNTIF('Holiday Dates'!$A:$A,DATE($S$1,T$1,1+7*$D390)-WEEKDAY(DATE($S$1,T$1,8-$M390)))&gt;=1,IF($D390&gt;=3,DATE($S$1,T$1,1+7*($D390-1)-WEEKDAY(DATE($S$1,T$1,8-$M390))),DATE($S$1,T$1,1+7*($D390+1)-WEEKDAY(DATE($S$1,T$1,8-$M390)))),DATE($S$1,T$1,1+7*$D390)-WEEKDAY(DATE($S$1,T$1,8-$M390))),"")</f>
        <v>45295</v>
      </c>
      <c r="U390" s="30">
        <f>IFERROR(IF(COUNTIF('Holiday Dates'!$A:$A,DATE($S$1,U$1,1+7*$D390)-WEEKDAY(DATE($S$1,U$1,8-$M390)))&gt;=1,IF($D390&gt;=3,DATE($S$1,U$1,1+7*($D390-1)-WEEKDAY(DATE($S$1,U$1,8-$M390))),DATE($S$1,U$1,1+7*($D390+1)-WEEKDAY(DATE($S$1,U$1,8-$M390)))),DATE($S$1,U$1,1+7*$D390)-WEEKDAY(DATE($S$1,U$1,8-$M390))),"")</f>
        <v>45323</v>
      </c>
      <c r="V390" s="30">
        <f>IFERROR(IF(COUNTIF('Holiday Dates'!$A:$A,DATE($S$1,V$1,1+7*$D390)-WEEKDAY(DATE($S$1,V$1,8-$M390)))&gt;=1,IF($D390&gt;=3,DATE($S$1,V$1,1+7*($D390-1)-WEEKDAY(DATE($S$1,V$1,8-$M390))),DATE($S$1,V$1,1+7*($D390+1)-WEEKDAY(DATE($S$1,V$1,8-$M390)))),DATE($S$1,V$1,1+7*$D390)-WEEKDAY(DATE($S$1,V$1,8-$M390))),"")</f>
        <v>45358</v>
      </c>
      <c r="W390" s="30">
        <f>IFERROR(IF(COUNTIF('Holiday Dates'!$A:$A,DATE($S$1,W$1,1+7*$D390)-WEEKDAY(DATE($S$1,W$1,8-$M390)))&gt;=1,IF($D390&gt;=3,DATE($S$1,W$1,1+7*($D390-1)-WEEKDAY(DATE($S$1,W$1,8-$M390))),DATE($S$1,W$1,1+7*($D390+1)-WEEKDAY(DATE($S$1,W$1,8-$M390)))),DATE($S$1,W$1,1+7*$D390)-WEEKDAY(DATE($S$1,W$1,8-$M390))),"")</f>
        <v>45386</v>
      </c>
      <c r="X390" s="30">
        <f>IFERROR(IF(COUNTIF('Holiday Dates'!$A:$A,DATE($S$1,X$1,1+7*$D390)-WEEKDAY(DATE($S$1,X$1,8-$M390)))&gt;=1,IF($D390&gt;=3,DATE($S$1,X$1,1+7*($D390-1)-WEEKDAY(DATE($S$1,X$1,8-$M390))),DATE($S$1,X$1,1+7*($D390+1)-WEEKDAY(DATE($S$1,X$1,8-$M390)))),DATE($S$1,X$1,1+7*$D390)-WEEKDAY(DATE($S$1,X$1,8-$M390))),"")</f>
        <v>45414</v>
      </c>
      <c r="Y390" s="30">
        <f>IFERROR(IF(COUNTIF('Holiday Dates'!$A:$A,DATE($S$1,Y$1,1+7*$D390)-WEEKDAY(DATE($S$1,Y$1,8-$M390)))&gt;=1,IF($D390&gt;=3,DATE($S$1,Y$1,1+7*($D390-1)-WEEKDAY(DATE($S$1,Y$1,8-$M390))),DATE($S$1,Y$1,1+7*($D390+1)-WEEKDAY(DATE($S$1,Y$1,8-$M390)))),DATE($S$1,Y$1,1+7*$D390)-WEEKDAY(DATE($S$1,Y$1,8-$M390))),"")</f>
        <v>45449</v>
      </c>
      <c r="Z390" s="30">
        <f>IFERROR(IF(COUNTIF('Holiday Dates'!$A:$A,DATE($S$1,Z$1,1+7*$D390)-WEEKDAY(DATE($S$1,Z$1,8-$M390)))&gt;=1,IF($D390&gt;=3,DATE($S$1,Z$1,1+7*($D390-1)-WEEKDAY(DATE($S$1,Z$1,8-$M390))),DATE($S$1,Z$1,1+7*($D390+1)-WEEKDAY(DATE($S$1,Z$1,8-$M390)))),DATE($S$1,Z$1,1+7*$D390)-WEEKDAY(DATE($S$1,Z$1,8-$M390))),"")</f>
        <v>45477</v>
      </c>
    </row>
    <row r="391" spans="1:26" ht="15" customHeight="1" x14ac:dyDescent="0.25">
      <c r="A391" s="3">
        <v>770388</v>
      </c>
      <c r="B391" s="1" t="s">
        <v>1730</v>
      </c>
      <c r="C391" s="1" t="str">
        <f>VLOOKUP($A391,[1]Sheet_One!$B:$W,7,FALSE)</f>
        <v>TOLLAND</v>
      </c>
      <c r="D391" s="10">
        <f>IFERROR(VLOOKUP(A391,[2]Sheet1!$A:$AA,27,FALSE),"")</f>
        <v>1</v>
      </c>
      <c r="E391" s="1"/>
      <c r="F391" s="3" t="str">
        <f>VLOOKUP($A391,[1]Sheet_One!$B:$W,6,FALSE)</f>
        <v>1 FALCON WAY</v>
      </c>
      <c r="G391" s="3" t="str">
        <f>VLOOKUP($A391,[1]Sheet_One!$B:$W,7,FALSE)</f>
        <v>TOLLAND</v>
      </c>
      <c r="H391" s="3" t="str">
        <f>VLOOKUP($A391,[1]Sheet_One!$B:$W,8,FALSE)</f>
        <v>CT</v>
      </c>
      <c r="I391" s="3" t="str">
        <f>VLOOKUP($A391,[1]Sheet_One!$B:$W,9,FALSE)</f>
        <v>06084</v>
      </c>
      <c r="J391" s="47">
        <f>IFERROR(VLOOKUP(A391,'[3]KPI Trend by Chain - 171 or 173'!$A:$E,5,FALSE),VLOOKUP(A391,'[4]KPI Trend by Chain - 171 '!$A:$E,5,FALSE))</f>
        <v>16.5</v>
      </c>
      <c r="K391" s="4" t="str">
        <f>IFERROR(VLOOKUP(A391,'Location Substitution table'!B:D,3,FALSE),"")</f>
        <v/>
      </c>
      <c r="L391" s="9" t="str">
        <f>IFERROR(VLOOKUP($A391,[1]Sheet_One!$B:$W,5,FALSE),"")</f>
        <v>R</v>
      </c>
      <c r="M391" s="9">
        <f>IFERROR(MATCH(L391,{"U","M","T","W","R","F","S"},0),"")</f>
        <v>5</v>
      </c>
      <c r="N391" s="26">
        <f>IFERROR(IF(COUNTIF('Holiday Dates'!$A:$A,DATE($M$1,N$1,1+7*$D391)-WEEKDAY(DATE($M$1,N$1,8-$M391)))&gt;=1,IF($D391&gt;=3,DATE($M$1,N$1,1+7*($D391-1)-WEEKDAY(DATE($M$1,N$1,8-$M391))),DATE($M$1,N$1,1+7*($D391+1)-WEEKDAY(DATE($M$1,N$1,8-$M391)))),DATE($M$1,N$1,1+7*$D391)-WEEKDAY(DATE($M$1,N$1,8-$M391))),"")</f>
        <v>45141</v>
      </c>
      <c r="O391" s="26">
        <f>IFERROR(IF(COUNTIF('Holiday Dates'!$A:$A,DATE($M$1,O$1,1+7*$D391)-WEEKDAY(DATE($M$1,O$1,8-$M391)))&gt;=1,IF($D391&gt;=3,DATE($M$1,O$1,1+7*($D391-1)-WEEKDAY(DATE($M$1,O$1,8-$M391))),DATE($M$1,O$1,1+7*($D391+1)-WEEKDAY(DATE($M$1,O$1,8-$M391)))),DATE($M$1,O$1,1+7*$D391)-WEEKDAY(DATE($M$1,O$1,8-$M391))),"")</f>
        <v>45176</v>
      </c>
      <c r="P391" s="26">
        <f>IFERROR(IF(COUNTIF('Holiday Dates'!$A:$A,DATE($M$1,P$1,1+7*$D391)-WEEKDAY(DATE($M$1,P$1,8-$M391)))&gt;=1,IF($D391&gt;=3,DATE($M$1,P$1,1+7*($D391-1)-WEEKDAY(DATE($M$1,P$1,8-$M391))),DATE($M$1,P$1,1+7*($D391+1)-WEEKDAY(DATE($M$1,P$1,8-$M391)))),DATE($M$1,P$1,1+7*$D391)-WEEKDAY(DATE($M$1,P$1,8-$M391))),"")</f>
        <v>45204</v>
      </c>
      <c r="Q391" s="26">
        <f>IFERROR(IF(COUNTIF('Holiday Dates'!$A:$A,DATE($M$1,Q$1,1+7*$D391)-WEEKDAY(DATE($M$1,Q$1,8-$M391)))&gt;=1,IF($D391&gt;=3,DATE($M$1,Q$1,1+7*($D391-1)-WEEKDAY(DATE($M$1,Q$1,8-$M391))),DATE($M$1,Q$1,1+7*($D391+1)-WEEKDAY(DATE($M$1,Q$1,8-$M391)))),DATE($M$1,Q$1,1+7*$D391)-WEEKDAY(DATE($M$1,Q$1,8-$M391))),"")</f>
        <v>45232</v>
      </c>
      <c r="R391" s="26">
        <f>IFERROR(IF(COUNTIF('Holiday Dates'!$A:$A,DATE($M$1,R$1,1+7*$D391)-WEEKDAY(DATE($M$1,R$1,8-$M391)))&gt;=1,IF($D391&gt;=3,DATE($M$1,R$1,1+7*($D391-1)-WEEKDAY(DATE($M$1,R$1,8-$M391))),DATE($M$1,R$1,1+7*($D391+1)-WEEKDAY(DATE($M$1,R$1,8-$M391)))),DATE($M$1,R$1,1+7*$D391)-WEEKDAY(DATE($M$1,R$1,8-$M391))),"")</f>
        <v>45267</v>
      </c>
      <c r="S391" s="28"/>
      <c r="T391" s="30">
        <f>IFERROR(IF(COUNTIF('Holiday Dates'!$A:$A,DATE($S$1,T$1,1+7*$D391)-WEEKDAY(DATE($S$1,T$1,8-$M391)))&gt;=1,IF($D391&gt;=3,DATE($S$1,T$1,1+7*($D391-1)-WEEKDAY(DATE($S$1,T$1,8-$M391))),DATE($S$1,T$1,1+7*($D391+1)-WEEKDAY(DATE($S$1,T$1,8-$M391)))),DATE($S$1,T$1,1+7*$D391)-WEEKDAY(DATE($S$1,T$1,8-$M391))),"")</f>
        <v>45295</v>
      </c>
      <c r="U391" s="30">
        <f>IFERROR(IF(COUNTIF('Holiday Dates'!$A:$A,DATE($S$1,U$1,1+7*$D391)-WEEKDAY(DATE($S$1,U$1,8-$M391)))&gt;=1,IF($D391&gt;=3,DATE($S$1,U$1,1+7*($D391-1)-WEEKDAY(DATE($S$1,U$1,8-$M391))),DATE($S$1,U$1,1+7*($D391+1)-WEEKDAY(DATE($S$1,U$1,8-$M391)))),DATE($S$1,U$1,1+7*$D391)-WEEKDAY(DATE($S$1,U$1,8-$M391))),"")</f>
        <v>45323</v>
      </c>
      <c r="V391" s="30">
        <f>IFERROR(IF(COUNTIF('Holiday Dates'!$A:$A,DATE($S$1,V$1,1+7*$D391)-WEEKDAY(DATE($S$1,V$1,8-$M391)))&gt;=1,IF($D391&gt;=3,DATE($S$1,V$1,1+7*($D391-1)-WEEKDAY(DATE($S$1,V$1,8-$M391))),DATE($S$1,V$1,1+7*($D391+1)-WEEKDAY(DATE($S$1,V$1,8-$M391)))),DATE($S$1,V$1,1+7*$D391)-WEEKDAY(DATE($S$1,V$1,8-$M391))),"")</f>
        <v>45358</v>
      </c>
      <c r="W391" s="30">
        <f>IFERROR(IF(COUNTIF('Holiday Dates'!$A:$A,DATE($S$1,W$1,1+7*$D391)-WEEKDAY(DATE($S$1,W$1,8-$M391)))&gt;=1,IF($D391&gt;=3,DATE($S$1,W$1,1+7*($D391-1)-WEEKDAY(DATE($S$1,W$1,8-$M391))),DATE($S$1,W$1,1+7*($D391+1)-WEEKDAY(DATE($S$1,W$1,8-$M391)))),DATE($S$1,W$1,1+7*$D391)-WEEKDAY(DATE($S$1,W$1,8-$M391))),"")</f>
        <v>45386</v>
      </c>
      <c r="X391" s="30">
        <f>IFERROR(IF(COUNTIF('Holiday Dates'!$A:$A,DATE($S$1,X$1,1+7*$D391)-WEEKDAY(DATE($S$1,X$1,8-$M391)))&gt;=1,IF($D391&gt;=3,DATE($S$1,X$1,1+7*($D391-1)-WEEKDAY(DATE($S$1,X$1,8-$M391))),DATE($S$1,X$1,1+7*($D391+1)-WEEKDAY(DATE($S$1,X$1,8-$M391)))),DATE($S$1,X$1,1+7*$D391)-WEEKDAY(DATE($S$1,X$1,8-$M391))),"")</f>
        <v>45414</v>
      </c>
      <c r="Y391" s="30">
        <f>IFERROR(IF(COUNTIF('Holiday Dates'!$A:$A,DATE($S$1,Y$1,1+7*$D391)-WEEKDAY(DATE($S$1,Y$1,8-$M391)))&gt;=1,IF($D391&gt;=3,DATE($S$1,Y$1,1+7*($D391-1)-WEEKDAY(DATE($S$1,Y$1,8-$M391))),DATE($S$1,Y$1,1+7*($D391+1)-WEEKDAY(DATE($S$1,Y$1,8-$M391)))),DATE($S$1,Y$1,1+7*$D391)-WEEKDAY(DATE($S$1,Y$1,8-$M391))),"")</f>
        <v>45449</v>
      </c>
      <c r="Z391" s="30">
        <f>IFERROR(IF(COUNTIF('Holiday Dates'!$A:$A,DATE($S$1,Z$1,1+7*$D391)-WEEKDAY(DATE($S$1,Z$1,8-$M391)))&gt;=1,IF($D391&gt;=3,DATE($S$1,Z$1,1+7*($D391-1)-WEEKDAY(DATE($S$1,Z$1,8-$M391))),DATE($S$1,Z$1,1+7*($D391+1)-WEEKDAY(DATE($S$1,Z$1,8-$M391)))),DATE($S$1,Z$1,1+7*$D391)-WEEKDAY(DATE($S$1,Z$1,8-$M391))),"")</f>
        <v>45477</v>
      </c>
    </row>
    <row r="392" spans="1:26" ht="15" customHeight="1" x14ac:dyDescent="0.25">
      <c r="A392" s="3">
        <v>770389</v>
      </c>
      <c r="B392" s="1" t="str">
        <f>VLOOKUP($A392,[1]Sheet_One!$B:$W,2,FALSE)</f>
        <v>EAST SCHOOL  USDA</v>
      </c>
      <c r="C392" s="1" t="str">
        <f>VLOOKUP($A392,[1]Sheet_One!$B:$W,7,FALSE)</f>
        <v>TORRINGTON</v>
      </c>
      <c r="D392" s="10">
        <f>IFERROR(VLOOKUP(A392,[2]Sheet1!$A:$AA,27,FALSE),"")</f>
        <v>4</v>
      </c>
      <c r="F392" s="3" t="str">
        <f>VLOOKUP($A392,[1]Sheet_One!$B:$W,6,FALSE)</f>
        <v>215 HOGAN DR</v>
      </c>
      <c r="G392" s="3" t="str">
        <f>VLOOKUP($A392,[1]Sheet_One!$B:$W,7,FALSE)</f>
        <v>TORRINGTON</v>
      </c>
      <c r="H392" s="3" t="str">
        <f>VLOOKUP($A392,[1]Sheet_One!$B:$W,8,FALSE)</f>
        <v>CT</v>
      </c>
      <c r="I392" s="3" t="str">
        <f>VLOOKUP($A392,[1]Sheet_One!$B:$W,9,FALSE)</f>
        <v>06790</v>
      </c>
      <c r="K392" s="4" t="str">
        <f>IFERROR(VLOOKUP(A392,'Location Substitution table'!B:D,3,FALSE),"")</f>
        <v/>
      </c>
      <c r="L392" s="9" t="str">
        <f>IFERROR(VLOOKUP($A392,[1]Sheet_One!$B:$W,5,FALSE),"")</f>
        <v>M</v>
      </c>
      <c r="M392" s="9">
        <f>IFERROR(MATCH(L392,{"U","M","T","W","R","F","S"},0),"")</f>
        <v>2</v>
      </c>
      <c r="N392" s="26">
        <f>IFERROR(IF(COUNTIF('Holiday Dates'!$A:$A,DATE($M$1,N$1,1+7*$D392)-WEEKDAY(DATE($M$1,N$1,8-$M392)))&gt;=1,IF($D392&gt;=3,DATE($M$1,N$1,1+7*($D392-1)-WEEKDAY(DATE($M$1,N$1,8-$M392))),DATE($M$1,N$1,1+7*($D392+1)-WEEKDAY(DATE($M$1,N$1,8-$M392)))),DATE($M$1,N$1,1+7*$D392)-WEEKDAY(DATE($M$1,N$1,8-$M392))),"")</f>
        <v>45166</v>
      </c>
      <c r="O392" s="26">
        <f>IFERROR(IF(COUNTIF('Holiday Dates'!$A:$A,DATE($M$1,O$1,1+7*$D392)-WEEKDAY(DATE($M$1,O$1,8-$M392)))&gt;=1,IF($D392&gt;=3,DATE($M$1,O$1,1+7*($D392-1)-WEEKDAY(DATE($M$1,O$1,8-$M392))),DATE($M$1,O$1,1+7*($D392+1)-WEEKDAY(DATE($M$1,O$1,8-$M392)))),DATE($M$1,O$1,1+7*$D392)-WEEKDAY(DATE($M$1,O$1,8-$M392))),"")</f>
        <v>45187</v>
      </c>
      <c r="P392" s="26">
        <f>IFERROR(IF(COUNTIF('Holiday Dates'!$A:$A,DATE($M$1,P$1,1+7*$D392)-WEEKDAY(DATE($M$1,P$1,8-$M392)))&gt;=1,IF($D392&gt;=3,DATE($M$1,P$1,1+7*($D392-1)-WEEKDAY(DATE($M$1,P$1,8-$M392))),DATE($M$1,P$1,1+7*($D392+1)-WEEKDAY(DATE($M$1,P$1,8-$M392)))),DATE($M$1,P$1,1+7*$D392)-WEEKDAY(DATE($M$1,P$1,8-$M392))),"")</f>
        <v>45222</v>
      </c>
      <c r="Q392" s="26">
        <f>IFERROR(IF(COUNTIF('Holiday Dates'!$A:$A,DATE($M$1,Q$1,1+7*$D392)-WEEKDAY(DATE($M$1,Q$1,8-$M392)))&gt;=1,IF($D392&gt;=3,DATE($M$1,Q$1,1+7*($D392-1)-WEEKDAY(DATE($M$1,Q$1,8-$M392))),DATE($M$1,Q$1,1+7*($D392+1)-WEEKDAY(DATE($M$1,Q$1,8-$M392)))),DATE($M$1,Q$1,1+7*$D392)-WEEKDAY(DATE($M$1,Q$1,8-$M392))),"")</f>
        <v>45257</v>
      </c>
      <c r="R392" s="26">
        <f>IFERROR(IF(COUNTIF('Holiday Dates'!$A:$A,DATE($M$1,R$1,1+7*$D392)-WEEKDAY(DATE($M$1,R$1,8-$M392)))&gt;=1,IF($D392&gt;=3,DATE($M$1,R$1,1+7*($D392-1)-WEEKDAY(DATE($M$1,R$1,8-$M392))),DATE($M$1,R$1,1+7*($D392+1)-WEEKDAY(DATE($M$1,R$1,8-$M392)))),DATE($M$1,R$1,1+7*$D392)-WEEKDAY(DATE($M$1,R$1,8-$M392))),"")</f>
        <v>45278</v>
      </c>
      <c r="S392" s="28"/>
      <c r="T392" s="30">
        <f>IFERROR(IF(COUNTIF('Holiday Dates'!$A:$A,DATE($S$1,T$1,1+7*$D392)-WEEKDAY(DATE($S$1,T$1,8-$M392)))&gt;=1,IF($D392&gt;=3,DATE($S$1,T$1,1+7*($D392-1)-WEEKDAY(DATE($S$1,T$1,8-$M392))),DATE($S$1,T$1,1+7*($D392+1)-WEEKDAY(DATE($S$1,T$1,8-$M392)))),DATE($S$1,T$1,1+7*$D392)-WEEKDAY(DATE($S$1,T$1,8-$M392))),"")</f>
        <v>45313</v>
      </c>
      <c r="U392" s="30">
        <f>IFERROR(IF(COUNTIF('Holiday Dates'!$A:$A,DATE($S$1,U$1,1+7*$D392)-WEEKDAY(DATE($S$1,U$1,8-$M392)))&gt;=1,IF($D392&gt;=3,DATE($S$1,U$1,1+7*($D392-1)-WEEKDAY(DATE($S$1,U$1,8-$M392))),DATE($S$1,U$1,1+7*($D392+1)-WEEKDAY(DATE($S$1,U$1,8-$M392)))),DATE($S$1,U$1,1+7*$D392)-WEEKDAY(DATE($S$1,U$1,8-$M392))),"")</f>
        <v>45348</v>
      </c>
      <c r="V392" s="30">
        <f>IFERROR(IF(COUNTIF('Holiday Dates'!$A:$A,DATE($S$1,V$1,1+7*$D392)-WEEKDAY(DATE($S$1,V$1,8-$M392)))&gt;=1,IF($D392&gt;=3,DATE($S$1,V$1,1+7*($D392-1)-WEEKDAY(DATE($S$1,V$1,8-$M392))),DATE($S$1,V$1,1+7*($D392+1)-WEEKDAY(DATE($S$1,V$1,8-$M392)))),DATE($S$1,V$1,1+7*$D392)-WEEKDAY(DATE($S$1,V$1,8-$M392))),"")</f>
        <v>45376</v>
      </c>
      <c r="W392" s="30">
        <f>IFERROR(IF(COUNTIF('Holiday Dates'!$A:$A,DATE($S$1,W$1,1+7*$D392)-WEEKDAY(DATE($S$1,W$1,8-$M392)))&gt;=1,IF($D392&gt;=3,DATE($S$1,W$1,1+7*($D392-1)-WEEKDAY(DATE($S$1,W$1,8-$M392))),DATE($S$1,W$1,1+7*($D392+1)-WEEKDAY(DATE($S$1,W$1,8-$M392)))),DATE($S$1,W$1,1+7*$D392)-WEEKDAY(DATE($S$1,W$1,8-$M392))),"")</f>
        <v>45404</v>
      </c>
      <c r="X392" s="30">
        <f>IFERROR(IF(COUNTIF('Holiday Dates'!$A:$A,DATE($S$1,X$1,1+7*$D392)-WEEKDAY(DATE($S$1,X$1,8-$M392)))&gt;=1,IF($D392&gt;=3,DATE($S$1,X$1,1+7*($D392-1)-WEEKDAY(DATE($S$1,X$1,8-$M392))),DATE($S$1,X$1,1+7*($D392+1)-WEEKDAY(DATE($S$1,X$1,8-$M392)))),DATE($S$1,X$1,1+7*$D392)-WEEKDAY(DATE($S$1,X$1,8-$M392))),"")</f>
        <v>45432</v>
      </c>
      <c r="Y392" s="30">
        <f>IFERROR(IF(COUNTIF('Holiday Dates'!$A:$A,DATE($S$1,Y$1,1+7*$D392)-WEEKDAY(DATE($S$1,Y$1,8-$M392)))&gt;=1,IF($D392&gt;=3,DATE($S$1,Y$1,1+7*($D392-1)-WEEKDAY(DATE($S$1,Y$1,8-$M392))),DATE($S$1,Y$1,1+7*($D392+1)-WEEKDAY(DATE($S$1,Y$1,8-$M392)))),DATE($S$1,Y$1,1+7*$D392)-WEEKDAY(DATE($S$1,Y$1,8-$M392))),"")</f>
        <v>45467</v>
      </c>
      <c r="Z392" s="30">
        <f>IFERROR(IF(COUNTIF('Holiday Dates'!$A:$A,DATE($S$1,Z$1,1+7*$D392)-WEEKDAY(DATE($S$1,Z$1,8-$M392)))&gt;=1,IF($D392&gt;=3,DATE($S$1,Z$1,1+7*($D392-1)-WEEKDAY(DATE($S$1,Z$1,8-$M392))),DATE($S$1,Z$1,1+7*($D392+1)-WEEKDAY(DATE($S$1,Z$1,8-$M392)))),DATE($S$1,Z$1,1+7*$D392)-WEEKDAY(DATE($S$1,Z$1,8-$M392))),"")</f>
        <v>45495</v>
      </c>
    </row>
    <row r="393" spans="1:26" ht="15" customHeight="1" x14ac:dyDescent="0.25">
      <c r="A393" s="3">
        <v>770390</v>
      </c>
      <c r="B393" s="1" t="s">
        <v>1731</v>
      </c>
      <c r="C393" s="1" t="str">
        <f>VLOOKUP($A393,[1]Sheet_One!$B:$W,7,FALSE)</f>
        <v>TORRINGTON</v>
      </c>
      <c r="D393" s="10">
        <f>IFERROR(VLOOKUP(A393,[2]Sheet1!$A:$AA,27,FALSE),"")</f>
        <v>3</v>
      </c>
      <c r="E393" s="1"/>
      <c r="F393" s="3" t="str">
        <f>VLOOKUP($A393,[1]Sheet_One!$B:$W,6,FALSE)</f>
        <v>500 MIGEON AVE</v>
      </c>
      <c r="G393" s="3" t="str">
        <f>VLOOKUP($A393,[1]Sheet_One!$B:$W,7,FALSE)</f>
        <v>TORRINGTON</v>
      </c>
      <c r="H393" s="3" t="str">
        <f>VLOOKUP($A393,[1]Sheet_One!$B:$W,8,FALSE)</f>
        <v>CT</v>
      </c>
      <c r="I393" s="3" t="str">
        <f>VLOOKUP($A393,[1]Sheet_One!$B:$W,9,FALSE)</f>
        <v>06790</v>
      </c>
      <c r="J393" s="47">
        <f>IFERROR(VLOOKUP(A393,'[3]KPI Trend by Chain - 171 or 173'!$A:$E,5,FALSE),VLOOKUP(A393,'[4]KPI Trend by Chain - 171 '!$A:$E,5,FALSE))</f>
        <v>30.2</v>
      </c>
      <c r="K393" s="4" t="str">
        <f>IFERROR(VLOOKUP(A393,'Location Substitution table'!B:D,3,FALSE),"")</f>
        <v/>
      </c>
      <c r="L393" s="9" t="str">
        <f>IFERROR(VLOOKUP($A393,[1]Sheet_One!$B:$W,5,FALSE),"")</f>
        <v>M</v>
      </c>
      <c r="M393" s="9">
        <f>IFERROR(MATCH(L393,{"U","M","T","W","R","F","S"},0),"")</f>
        <v>2</v>
      </c>
      <c r="N393" s="26">
        <f>IFERROR(IF(COUNTIF('Holiday Dates'!$A:$A,DATE($M$1,N$1,1+7*$D393)-WEEKDAY(DATE($M$1,N$1,8-$M393)))&gt;=1,IF($D393&gt;=3,DATE($M$1,N$1,1+7*($D393-1)-WEEKDAY(DATE($M$1,N$1,8-$M393))),DATE($M$1,N$1,1+7*($D393+1)-WEEKDAY(DATE($M$1,N$1,8-$M393)))),DATE($M$1,N$1,1+7*$D393)-WEEKDAY(DATE($M$1,N$1,8-$M393))),"")</f>
        <v>45159</v>
      </c>
      <c r="O393" s="26">
        <f>IFERROR(IF(COUNTIF('Holiday Dates'!$A:$A,DATE($M$1,O$1,1+7*$D393)-WEEKDAY(DATE($M$1,O$1,8-$M393)))&gt;=1,IF($D393&gt;=3,DATE($M$1,O$1,1+7*($D393-1)-WEEKDAY(DATE($M$1,O$1,8-$M393))),DATE($M$1,O$1,1+7*($D393+1)-WEEKDAY(DATE($M$1,O$1,8-$M393)))),DATE($M$1,O$1,1+7*$D393)-WEEKDAY(DATE($M$1,O$1,8-$M393))),"")</f>
        <v>45187</v>
      </c>
      <c r="P393" s="26">
        <f>IFERROR(IF(COUNTIF('Holiday Dates'!$A:$A,DATE($M$1,P$1,1+7*$D393)-WEEKDAY(DATE($M$1,P$1,8-$M393)))&gt;=1,IF($D393&gt;=3,DATE($M$1,P$1,1+7*($D393-1)-WEEKDAY(DATE($M$1,P$1,8-$M393))),DATE($M$1,P$1,1+7*($D393+1)-WEEKDAY(DATE($M$1,P$1,8-$M393)))),DATE($M$1,P$1,1+7*$D393)-WEEKDAY(DATE($M$1,P$1,8-$M393))),"")</f>
        <v>45215</v>
      </c>
      <c r="Q393" s="26">
        <f>IFERROR(IF(COUNTIF('Holiday Dates'!$A:$A,DATE($M$1,Q$1,1+7*$D393)-WEEKDAY(DATE($M$1,Q$1,8-$M393)))&gt;=1,IF($D393&gt;=3,DATE($M$1,Q$1,1+7*($D393-1)-WEEKDAY(DATE($M$1,Q$1,8-$M393))),DATE($M$1,Q$1,1+7*($D393+1)-WEEKDAY(DATE($M$1,Q$1,8-$M393)))),DATE($M$1,Q$1,1+7*$D393)-WEEKDAY(DATE($M$1,Q$1,8-$M393))),"")</f>
        <v>45250</v>
      </c>
      <c r="R393" s="26">
        <f>IFERROR(IF(COUNTIF('Holiday Dates'!$A:$A,DATE($M$1,R$1,1+7*$D393)-WEEKDAY(DATE($M$1,R$1,8-$M393)))&gt;=1,IF($D393&gt;=3,DATE($M$1,R$1,1+7*($D393-1)-WEEKDAY(DATE($M$1,R$1,8-$M393))),DATE($M$1,R$1,1+7*($D393+1)-WEEKDAY(DATE($M$1,R$1,8-$M393)))),DATE($M$1,R$1,1+7*$D393)-WEEKDAY(DATE($M$1,R$1,8-$M393))),"")</f>
        <v>45278</v>
      </c>
      <c r="S393" s="28"/>
      <c r="T393" s="30">
        <f>IFERROR(IF(COUNTIF('Holiday Dates'!$A:$A,DATE($S$1,T$1,1+7*$D393)-WEEKDAY(DATE($S$1,T$1,8-$M393)))&gt;=1,IF($D393&gt;=3,DATE($S$1,T$1,1+7*($D393-1)-WEEKDAY(DATE($S$1,T$1,8-$M393))),DATE($S$1,T$1,1+7*($D393+1)-WEEKDAY(DATE($S$1,T$1,8-$M393)))),DATE($S$1,T$1,1+7*$D393)-WEEKDAY(DATE($S$1,T$1,8-$M393))),"")</f>
        <v>45299</v>
      </c>
      <c r="U393" s="30">
        <f>IFERROR(IF(COUNTIF('Holiday Dates'!$A:$A,DATE($S$1,U$1,1+7*$D393)-WEEKDAY(DATE($S$1,U$1,8-$M393)))&gt;=1,IF($D393&gt;=3,DATE($S$1,U$1,1+7*($D393-1)-WEEKDAY(DATE($S$1,U$1,8-$M393))),DATE($S$1,U$1,1+7*($D393+1)-WEEKDAY(DATE($S$1,U$1,8-$M393)))),DATE($S$1,U$1,1+7*$D393)-WEEKDAY(DATE($S$1,U$1,8-$M393))),"")</f>
        <v>45334</v>
      </c>
      <c r="V393" s="30">
        <f>IFERROR(IF(COUNTIF('Holiday Dates'!$A:$A,DATE($S$1,V$1,1+7*$D393)-WEEKDAY(DATE($S$1,V$1,8-$M393)))&gt;=1,IF($D393&gt;=3,DATE($S$1,V$1,1+7*($D393-1)-WEEKDAY(DATE($S$1,V$1,8-$M393))),DATE($S$1,V$1,1+7*($D393+1)-WEEKDAY(DATE($S$1,V$1,8-$M393)))),DATE($S$1,V$1,1+7*$D393)-WEEKDAY(DATE($S$1,V$1,8-$M393))),"")</f>
        <v>45369</v>
      </c>
      <c r="W393" s="30">
        <f>IFERROR(IF(COUNTIF('Holiday Dates'!$A:$A,DATE($S$1,W$1,1+7*$D393)-WEEKDAY(DATE($S$1,W$1,8-$M393)))&gt;=1,IF($D393&gt;=3,DATE($S$1,W$1,1+7*($D393-1)-WEEKDAY(DATE($S$1,W$1,8-$M393))),DATE($S$1,W$1,1+7*($D393+1)-WEEKDAY(DATE($S$1,W$1,8-$M393)))),DATE($S$1,W$1,1+7*$D393)-WEEKDAY(DATE($S$1,W$1,8-$M393))),"")</f>
        <v>45397</v>
      </c>
      <c r="X393" s="30">
        <f>IFERROR(IF(COUNTIF('Holiday Dates'!$A:$A,DATE($S$1,X$1,1+7*$D393)-WEEKDAY(DATE($S$1,X$1,8-$M393)))&gt;=1,IF($D393&gt;=3,DATE($S$1,X$1,1+7*($D393-1)-WEEKDAY(DATE($S$1,X$1,8-$M393))),DATE($S$1,X$1,1+7*($D393+1)-WEEKDAY(DATE($S$1,X$1,8-$M393)))),DATE($S$1,X$1,1+7*$D393)-WEEKDAY(DATE($S$1,X$1,8-$M393))),"")</f>
        <v>45432</v>
      </c>
      <c r="Y393" s="30">
        <f>IFERROR(IF(COUNTIF('Holiday Dates'!$A:$A,DATE($S$1,Y$1,1+7*$D393)-WEEKDAY(DATE($S$1,Y$1,8-$M393)))&gt;=1,IF($D393&gt;=3,DATE($S$1,Y$1,1+7*($D393-1)-WEEKDAY(DATE($S$1,Y$1,8-$M393))),DATE($S$1,Y$1,1+7*($D393+1)-WEEKDAY(DATE($S$1,Y$1,8-$M393)))),DATE($S$1,Y$1,1+7*$D393)-WEEKDAY(DATE($S$1,Y$1,8-$M393))),"")</f>
        <v>45460</v>
      </c>
      <c r="Z393" s="30">
        <f>IFERROR(IF(COUNTIF('Holiday Dates'!$A:$A,DATE($S$1,Z$1,1+7*$D393)-WEEKDAY(DATE($S$1,Z$1,8-$M393)))&gt;=1,IF($D393&gt;=3,DATE($S$1,Z$1,1+7*($D393-1)-WEEKDAY(DATE($S$1,Z$1,8-$M393))),DATE($S$1,Z$1,1+7*($D393+1)-WEEKDAY(DATE($S$1,Z$1,8-$M393)))),DATE($S$1,Z$1,1+7*$D393)-WEEKDAY(DATE($S$1,Z$1,8-$M393))),"")</f>
        <v>45488</v>
      </c>
    </row>
    <row r="394" spans="1:26" ht="15" customHeight="1" x14ac:dyDescent="0.25">
      <c r="A394" s="3">
        <v>770391</v>
      </c>
      <c r="B394" s="1" t="s">
        <v>1161</v>
      </c>
      <c r="C394" s="1" t="str">
        <f>VLOOKUP($A394,[1]Sheet_One!$B:$W,7,FALSE)</f>
        <v>TORRINGTON</v>
      </c>
      <c r="D394" s="10">
        <f>IFERROR(VLOOKUP(A394,[2]Sheet1!$A:$AA,27,FALSE),"")</f>
        <v>2</v>
      </c>
      <c r="E394" s="1"/>
      <c r="F394" s="3" t="str">
        <f>VLOOKUP($A394,[1]Sheet_One!$B:$W,6,FALSE)</f>
        <v>75 OLIVER ST</v>
      </c>
      <c r="G394" s="3" t="str">
        <f>VLOOKUP($A394,[1]Sheet_One!$B:$W,7,FALSE)</f>
        <v>TORRINGTON</v>
      </c>
      <c r="H394" s="3" t="str">
        <f>VLOOKUP($A394,[1]Sheet_One!$B:$W,8,FALSE)</f>
        <v>CT</v>
      </c>
      <c r="I394" s="3" t="str">
        <f>VLOOKUP($A394,[1]Sheet_One!$B:$W,9,FALSE)</f>
        <v>06790</v>
      </c>
      <c r="J394" s="47">
        <f>IFERROR(VLOOKUP(A394,'[3]KPI Trend by Chain - 171 or 173'!$A:$E,5,FALSE),VLOOKUP(A394,'[4]KPI Trend by Chain - 171 '!$A:$E,5,FALSE))</f>
        <v>14.4</v>
      </c>
      <c r="K394" s="4">
        <f>IFERROR(VLOOKUP(A394,'Location Substitution table'!B:D,3,FALSE),"")</f>
        <v>780014</v>
      </c>
      <c r="L394" s="9" t="str">
        <f>IFERROR(VLOOKUP($A394,[1]Sheet_One!$B:$W,5,FALSE),"")</f>
        <v>M</v>
      </c>
      <c r="M394" s="9">
        <f>IFERROR(MATCH(L394,{"U","M","T","W","R","F","S"},0),"")</f>
        <v>2</v>
      </c>
      <c r="N394" s="26">
        <f>IFERROR(IF(COUNTIF('Holiday Dates'!$A:$A,DATE($M$1,N$1,1+7*$D394)-WEEKDAY(DATE($M$1,N$1,8-$M394)))&gt;=1,IF($D394&gt;=3,DATE($M$1,N$1,1+7*($D394-1)-WEEKDAY(DATE($M$1,N$1,8-$M394))),DATE($M$1,N$1,1+7*($D394+1)-WEEKDAY(DATE($M$1,N$1,8-$M394)))),DATE($M$1,N$1,1+7*$D394)-WEEKDAY(DATE($M$1,N$1,8-$M394))),"")</f>
        <v>45152</v>
      </c>
      <c r="O394" s="26">
        <f>IFERROR(IF(COUNTIF('Holiday Dates'!$A:$A,DATE($M$1,O$1,1+7*$D394)-WEEKDAY(DATE($M$1,O$1,8-$M394)))&gt;=1,IF($D394&gt;=3,DATE($M$1,O$1,1+7*($D394-1)-WEEKDAY(DATE($M$1,O$1,8-$M394))),DATE($M$1,O$1,1+7*($D394+1)-WEEKDAY(DATE($M$1,O$1,8-$M394)))),DATE($M$1,O$1,1+7*$D394)-WEEKDAY(DATE($M$1,O$1,8-$M394))),"")</f>
        <v>45180</v>
      </c>
      <c r="P394" s="26">
        <f>IFERROR(IF(COUNTIF('Holiday Dates'!$A:$A,DATE($M$1,P$1,1+7*$D394)-WEEKDAY(DATE($M$1,P$1,8-$M394)))&gt;=1,IF($D394&gt;=3,DATE($M$1,P$1,1+7*($D394-1)-WEEKDAY(DATE($M$1,P$1,8-$M394))),DATE($M$1,P$1,1+7*($D394+1)-WEEKDAY(DATE($M$1,P$1,8-$M394)))),DATE($M$1,P$1,1+7*$D394)-WEEKDAY(DATE($M$1,P$1,8-$M394))),"")</f>
        <v>45215</v>
      </c>
      <c r="Q394" s="26">
        <f>IFERROR(IF(COUNTIF('Holiday Dates'!$A:$A,DATE($M$1,Q$1,1+7*$D394)-WEEKDAY(DATE($M$1,Q$1,8-$M394)))&gt;=1,IF($D394&gt;=3,DATE($M$1,Q$1,1+7*($D394-1)-WEEKDAY(DATE($M$1,Q$1,8-$M394))),DATE($M$1,Q$1,1+7*($D394+1)-WEEKDAY(DATE($M$1,Q$1,8-$M394)))),DATE($M$1,Q$1,1+7*$D394)-WEEKDAY(DATE($M$1,Q$1,8-$M394))),"")</f>
        <v>45243</v>
      </c>
      <c r="R394" s="26">
        <f>IFERROR(IF(COUNTIF('Holiday Dates'!$A:$A,DATE($M$1,R$1,1+7*$D394)-WEEKDAY(DATE($M$1,R$1,8-$M394)))&gt;=1,IF($D394&gt;=3,DATE($M$1,R$1,1+7*($D394-1)-WEEKDAY(DATE($M$1,R$1,8-$M394))),DATE($M$1,R$1,1+7*($D394+1)-WEEKDAY(DATE($M$1,R$1,8-$M394)))),DATE($M$1,R$1,1+7*$D394)-WEEKDAY(DATE($M$1,R$1,8-$M394))),"")</f>
        <v>45271</v>
      </c>
      <c r="S394" s="28"/>
      <c r="T394" s="30">
        <f>IFERROR(IF(COUNTIF('Holiday Dates'!$A:$A,DATE($S$1,T$1,1+7*$D394)-WEEKDAY(DATE($S$1,T$1,8-$M394)))&gt;=1,IF($D394&gt;=3,DATE($S$1,T$1,1+7*($D394-1)-WEEKDAY(DATE($S$1,T$1,8-$M394))),DATE($S$1,T$1,1+7*($D394+1)-WEEKDAY(DATE($S$1,T$1,8-$M394)))),DATE($S$1,T$1,1+7*$D394)-WEEKDAY(DATE($S$1,T$1,8-$M394))),"")</f>
        <v>45299</v>
      </c>
      <c r="U394" s="30">
        <f>IFERROR(IF(COUNTIF('Holiday Dates'!$A:$A,DATE($S$1,U$1,1+7*$D394)-WEEKDAY(DATE($S$1,U$1,8-$M394)))&gt;=1,IF($D394&gt;=3,DATE($S$1,U$1,1+7*($D394-1)-WEEKDAY(DATE($S$1,U$1,8-$M394))),DATE($S$1,U$1,1+7*($D394+1)-WEEKDAY(DATE($S$1,U$1,8-$M394)))),DATE($S$1,U$1,1+7*$D394)-WEEKDAY(DATE($S$1,U$1,8-$M394))),"")</f>
        <v>45334</v>
      </c>
      <c r="V394" s="30">
        <f>IFERROR(IF(COUNTIF('Holiday Dates'!$A:$A,DATE($S$1,V$1,1+7*$D394)-WEEKDAY(DATE($S$1,V$1,8-$M394)))&gt;=1,IF($D394&gt;=3,DATE($S$1,V$1,1+7*($D394-1)-WEEKDAY(DATE($S$1,V$1,8-$M394))),DATE($S$1,V$1,1+7*($D394+1)-WEEKDAY(DATE($S$1,V$1,8-$M394)))),DATE($S$1,V$1,1+7*$D394)-WEEKDAY(DATE($S$1,V$1,8-$M394))),"")</f>
        <v>45362</v>
      </c>
      <c r="W394" s="30">
        <f>IFERROR(IF(COUNTIF('Holiday Dates'!$A:$A,DATE($S$1,W$1,1+7*$D394)-WEEKDAY(DATE($S$1,W$1,8-$M394)))&gt;=1,IF($D394&gt;=3,DATE($S$1,W$1,1+7*($D394-1)-WEEKDAY(DATE($S$1,W$1,8-$M394))),DATE($S$1,W$1,1+7*($D394+1)-WEEKDAY(DATE($S$1,W$1,8-$M394)))),DATE($S$1,W$1,1+7*$D394)-WEEKDAY(DATE($S$1,W$1,8-$M394))),"")</f>
        <v>45397</v>
      </c>
      <c r="X394" s="30">
        <f>IFERROR(IF(COUNTIF('Holiday Dates'!$A:$A,DATE($S$1,X$1,1+7*$D394)-WEEKDAY(DATE($S$1,X$1,8-$M394)))&gt;=1,IF($D394&gt;=3,DATE($S$1,X$1,1+7*($D394-1)-WEEKDAY(DATE($S$1,X$1,8-$M394))),DATE($S$1,X$1,1+7*($D394+1)-WEEKDAY(DATE($S$1,X$1,8-$M394)))),DATE($S$1,X$1,1+7*$D394)-WEEKDAY(DATE($S$1,X$1,8-$M394))),"")</f>
        <v>45425</v>
      </c>
      <c r="Y394" s="30">
        <f>IFERROR(IF(COUNTIF('Holiday Dates'!$A:$A,DATE($S$1,Y$1,1+7*$D394)-WEEKDAY(DATE($S$1,Y$1,8-$M394)))&gt;=1,IF($D394&gt;=3,DATE($S$1,Y$1,1+7*($D394-1)-WEEKDAY(DATE($S$1,Y$1,8-$M394))),DATE($S$1,Y$1,1+7*($D394+1)-WEEKDAY(DATE($S$1,Y$1,8-$M394)))),DATE($S$1,Y$1,1+7*$D394)-WEEKDAY(DATE($S$1,Y$1,8-$M394))),"")</f>
        <v>45453</v>
      </c>
      <c r="Z394" s="30">
        <f>IFERROR(IF(COUNTIF('Holiday Dates'!$A:$A,DATE($S$1,Z$1,1+7*$D394)-WEEKDAY(DATE($S$1,Z$1,8-$M394)))&gt;=1,IF($D394&gt;=3,DATE($S$1,Z$1,1+7*($D394-1)-WEEKDAY(DATE($S$1,Z$1,8-$M394))),DATE($S$1,Z$1,1+7*($D394+1)-WEEKDAY(DATE($S$1,Z$1,8-$M394)))),DATE($S$1,Z$1,1+7*$D394)-WEEKDAY(DATE($S$1,Z$1,8-$M394))),"")</f>
        <v>45481</v>
      </c>
    </row>
    <row r="395" spans="1:26" ht="15" customHeight="1" x14ac:dyDescent="0.25">
      <c r="A395" s="3">
        <v>770392</v>
      </c>
      <c r="B395" s="1" t="s">
        <v>831</v>
      </c>
      <c r="C395" s="1" t="str">
        <f>VLOOKUP($A395,[1]Sheet_One!$B:$W,7,FALSE)</f>
        <v>TORRINGTON</v>
      </c>
      <c r="D395" s="10">
        <f>IFERROR(VLOOKUP(A395,[2]Sheet1!$A:$AA,27,FALSE),"")</f>
        <v>1</v>
      </c>
      <c r="F395" s="3" t="str">
        <f>VLOOKUP($A395,[1]Sheet_One!$B:$W,6,FALSE)</f>
        <v>340 LITCHFIELD ST</v>
      </c>
      <c r="G395" s="3" t="str">
        <f>VLOOKUP($A395,[1]Sheet_One!$B:$W,7,FALSE)</f>
        <v>TORRINGTON</v>
      </c>
      <c r="H395" s="3" t="str">
        <f>VLOOKUP($A395,[1]Sheet_One!$B:$W,8,FALSE)</f>
        <v>CT</v>
      </c>
      <c r="I395" s="3" t="str">
        <f>VLOOKUP($A395,[1]Sheet_One!$B:$W,9,FALSE)</f>
        <v>06790</v>
      </c>
      <c r="J395" s="47">
        <f>IFERROR(VLOOKUP(A395,'[3]KPI Trend by Chain - 171 or 173'!$A:$E,5,FALSE),VLOOKUP(A395,'[4]KPI Trend by Chain - 171 '!$A:$E,5,FALSE))</f>
        <v>28.5</v>
      </c>
      <c r="K395" s="4" t="str">
        <f>IFERROR(VLOOKUP(A395,'Location Substitution table'!B:D,3,FALSE),"")</f>
        <v/>
      </c>
      <c r="L395" s="9" t="str">
        <f>IFERROR(VLOOKUP($A395,[1]Sheet_One!$B:$W,5,FALSE),"")</f>
        <v>M</v>
      </c>
      <c r="M395" s="9">
        <f>IFERROR(MATCH(L395,{"U","M","T","W","R","F","S"},0),"")</f>
        <v>2</v>
      </c>
      <c r="N395" s="26">
        <f>IFERROR(IF(COUNTIF('Holiday Dates'!$A:$A,DATE($M$1,N$1,1+7*$D395)-WEEKDAY(DATE($M$1,N$1,8-$M395)))&gt;=1,IF($D395&gt;=3,DATE($M$1,N$1,1+7*($D395-1)-WEEKDAY(DATE($M$1,N$1,8-$M395))),DATE($M$1,N$1,1+7*($D395+1)-WEEKDAY(DATE($M$1,N$1,8-$M395)))),DATE($M$1,N$1,1+7*$D395)-WEEKDAY(DATE($M$1,N$1,8-$M395))),"")</f>
        <v>45145</v>
      </c>
      <c r="O395" s="26">
        <f>IFERROR(IF(COUNTIF('Holiday Dates'!$A:$A,DATE($M$1,O$1,1+7*$D395)-WEEKDAY(DATE($M$1,O$1,8-$M395)))&gt;=1,IF($D395&gt;=3,DATE($M$1,O$1,1+7*($D395-1)-WEEKDAY(DATE($M$1,O$1,8-$M395))),DATE($M$1,O$1,1+7*($D395+1)-WEEKDAY(DATE($M$1,O$1,8-$M395)))),DATE($M$1,O$1,1+7*$D395)-WEEKDAY(DATE($M$1,O$1,8-$M395))),"")</f>
        <v>45180</v>
      </c>
      <c r="P395" s="26">
        <f>IFERROR(IF(COUNTIF('Holiday Dates'!$A:$A,DATE($M$1,P$1,1+7*$D395)-WEEKDAY(DATE($M$1,P$1,8-$M395)))&gt;=1,IF($D395&gt;=3,DATE($M$1,P$1,1+7*($D395-1)-WEEKDAY(DATE($M$1,P$1,8-$M395))),DATE($M$1,P$1,1+7*($D395+1)-WEEKDAY(DATE($M$1,P$1,8-$M395)))),DATE($M$1,P$1,1+7*$D395)-WEEKDAY(DATE($M$1,P$1,8-$M395))),"")</f>
        <v>45201</v>
      </c>
      <c r="Q395" s="26">
        <f>IFERROR(IF(COUNTIF('Holiday Dates'!$A:$A,DATE($M$1,Q$1,1+7*$D395)-WEEKDAY(DATE($M$1,Q$1,8-$M395)))&gt;=1,IF($D395&gt;=3,DATE($M$1,Q$1,1+7*($D395-1)-WEEKDAY(DATE($M$1,Q$1,8-$M395))),DATE($M$1,Q$1,1+7*($D395+1)-WEEKDAY(DATE($M$1,Q$1,8-$M395)))),DATE($M$1,Q$1,1+7*$D395)-WEEKDAY(DATE($M$1,Q$1,8-$M395))),"")</f>
        <v>45236</v>
      </c>
      <c r="R395" s="26">
        <f>IFERROR(IF(COUNTIF('Holiday Dates'!$A:$A,DATE($M$1,R$1,1+7*$D395)-WEEKDAY(DATE($M$1,R$1,8-$M395)))&gt;=1,IF($D395&gt;=3,DATE($M$1,R$1,1+7*($D395-1)-WEEKDAY(DATE($M$1,R$1,8-$M395))),DATE($M$1,R$1,1+7*($D395+1)-WEEKDAY(DATE($M$1,R$1,8-$M395)))),DATE($M$1,R$1,1+7*$D395)-WEEKDAY(DATE($M$1,R$1,8-$M395))),"")</f>
        <v>45264</v>
      </c>
      <c r="S395" s="28"/>
      <c r="T395" s="30">
        <f>IFERROR(IF(COUNTIF('Holiday Dates'!$A:$A,DATE($S$1,T$1,1+7*$D395)-WEEKDAY(DATE($S$1,T$1,8-$M395)))&gt;=1,IF($D395&gt;=3,DATE($S$1,T$1,1+7*($D395-1)-WEEKDAY(DATE($S$1,T$1,8-$M395))),DATE($S$1,T$1,1+7*($D395+1)-WEEKDAY(DATE($S$1,T$1,8-$M395)))),DATE($S$1,T$1,1+7*$D395)-WEEKDAY(DATE($S$1,T$1,8-$M395))),"")</f>
        <v>45299</v>
      </c>
      <c r="U395" s="30">
        <f>IFERROR(IF(COUNTIF('Holiday Dates'!$A:$A,DATE($S$1,U$1,1+7*$D395)-WEEKDAY(DATE($S$1,U$1,8-$M395)))&gt;=1,IF($D395&gt;=3,DATE($S$1,U$1,1+7*($D395-1)-WEEKDAY(DATE($S$1,U$1,8-$M395))),DATE($S$1,U$1,1+7*($D395+1)-WEEKDAY(DATE($S$1,U$1,8-$M395)))),DATE($S$1,U$1,1+7*$D395)-WEEKDAY(DATE($S$1,U$1,8-$M395))),"")</f>
        <v>45327</v>
      </c>
      <c r="V395" s="30">
        <f>IFERROR(IF(COUNTIF('Holiday Dates'!$A:$A,DATE($S$1,V$1,1+7*$D395)-WEEKDAY(DATE($S$1,V$1,8-$M395)))&gt;=1,IF($D395&gt;=3,DATE($S$1,V$1,1+7*($D395-1)-WEEKDAY(DATE($S$1,V$1,8-$M395))),DATE($S$1,V$1,1+7*($D395+1)-WEEKDAY(DATE($S$1,V$1,8-$M395)))),DATE($S$1,V$1,1+7*$D395)-WEEKDAY(DATE($S$1,V$1,8-$M395))),"")</f>
        <v>45355</v>
      </c>
      <c r="W395" s="30">
        <f>IFERROR(IF(COUNTIF('Holiday Dates'!$A:$A,DATE($S$1,W$1,1+7*$D395)-WEEKDAY(DATE($S$1,W$1,8-$M395)))&gt;=1,IF($D395&gt;=3,DATE($S$1,W$1,1+7*($D395-1)-WEEKDAY(DATE($S$1,W$1,8-$M395))),DATE($S$1,W$1,1+7*($D395+1)-WEEKDAY(DATE($S$1,W$1,8-$M395)))),DATE($S$1,W$1,1+7*$D395)-WEEKDAY(DATE($S$1,W$1,8-$M395))),"")</f>
        <v>45383</v>
      </c>
      <c r="X395" s="30">
        <f>IFERROR(IF(COUNTIF('Holiday Dates'!$A:$A,DATE($S$1,X$1,1+7*$D395)-WEEKDAY(DATE($S$1,X$1,8-$M395)))&gt;=1,IF($D395&gt;=3,DATE($S$1,X$1,1+7*($D395-1)-WEEKDAY(DATE($S$1,X$1,8-$M395))),DATE($S$1,X$1,1+7*($D395+1)-WEEKDAY(DATE($S$1,X$1,8-$M395)))),DATE($S$1,X$1,1+7*$D395)-WEEKDAY(DATE($S$1,X$1,8-$M395))),"")</f>
        <v>45418</v>
      </c>
      <c r="Y395" s="30">
        <f>IFERROR(IF(COUNTIF('Holiday Dates'!$A:$A,DATE($S$1,Y$1,1+7*$D395)-WEEKDAY(DATE($S$1,Y$1,8-$M395)))&gt;=1,IF($D395&gt;=3,DATE($S$1,Y$1,1+7*($D395-1)-WEEKDAY(DATE($S$1,Y$1,8-$M395))),DATE($S$1,Y$1,1+7*($D395+1)-WEEKDAY(DATE($S$1,Y$1,8-$M395)))),DATE($S$1,Y$1,1+7*$D395)-WEEKDAY(DATE($S$1,Y$1,8-$M395))),"")</f>
        <v>45446</v>
      </c>
      <c r="Z395" s="30">
        <f>IFERROR(IF(COUNTIF('Holiday Dates'!$A:$A,DATE($S$1,Z$1,1+7*$D395)-WEEKDAY(DATE($S$1,Z$1,8-$M395)))&gt;=1,IF($D395&gt;=3,DATE($S$1,Z$1,1+7*($D395-1)-WEEKDAY(DATE($S$1,Z$1,8-$M395))),DATE($S$1,Z$1,1+7*($D395+1)-WEEKDAY(DATE($S$1,Z$1,8-$M395)))),DATE($S$1,Z$1,1+7*$D395)-WEEKDAY(DATE($S$1,Z$1,8-$M395))),"")</f>
        <v>45474</v>
      </c>
    </row>
    <row r="396" spans="1:26" ht="15" customHeight="1" x14ac:dyDescent="0.25">
      <c r="A396" s="3">
        <v>770393</v>
      </c>
      <c r="B396" s="1" t="s">
        <v>832</v>
      </c>
      <c r="C396" s="1" t="str">
        <f>VLOOKUP($A396,[1]Sheet_One!$B:$W,7,FALSE)</f>
        <v>TORRINGTON</v>
      </c>
      <c r="D396" s="10">
        <f>IFERROR(VLOOKUP(A396,[2]Sheet1!$A:$AA,27,FALSE),"")</f>
        <v>4</v>
      </c>
      <c r="E396" s="1"/>
      <c r="F396" s="3" t="str">
        <f>VLOOKUP($A396,[1]Sheet_One!$B:$W,6,FALSE)</f>
        <v>800 CHARLES STREET</v>
      </c>
      <c r="G396" s="3" t="str">
        <f>VLOOKUP($A396,[1]Sheet_One!$B:$W,7,FALSE)</f>
        <v>TORRINGTON</v>
      </c>
      <c r="H396" s="3" t="str">
        <f>VLOOKUP($A396,[1]Sheet_One!$B:$W,8,FALSE)</f>
        <v>CT</v>
      </c>
      <c r="I396" s="3" t="str">
        <f>VLOOKUP($A396,[1]Sheet_One!$B:$W,9,FALSE)</f>
        <v>06790</v>
      </c>
      <c r="J396" s="47">
        <f>IFERROR(VLOOKUP(A396,'[3]KPI Trend by Chain - 171 or 173'!$A:$E,5,FALSE),VLOOKUP(A396,'[4]KPI Trend by Chain - 171 '!$A:$E,5,FALSE))</f>
        <v>31.363636363636399</v>
      </c>
      <c r="K396" s="4" t="str">
        <f>IFERROR(VLOOKUP(A396,'Location Substitution table'!B:D,3,FALSE),"")</f>
        <v/>
      </c>
      <c r="L396" s="9" t="str">
        <f>IFERROR(VLOOKUP($A396,[1]Sheet_One!$B:$W,5,FALSE),"")</f>
        <v>M</v>
      </c>
      <c r="M396" s="9">
        <f>IFERROR(MATCH(L396,{"U","M","T","W","R","F","S"},0),"")</f>
        <v>2</v>
      </c>
      <c r="N396" s="26">
        <f>IFERROR(IF(COUNTIF('Holiday Dates'!$A:$A,DATE($M$1,N$1,1+7*$D396)-WEEKDAY(DATE($M$1,N$1,8-$M396)))&gt;=1,IF($D396&gt;=3,DATE($M$1,N$1,1+7*($D396-1)-WEEKDAY(DATE($M$1,N$1,8-$M396))),DATE($M$1,N$1,1+7*($D396+1)-WEEKDAY(DATE($M$1,N$1,8-$M396)))),DATE($M$1,N$1,1+7*$D396)-WEEKDAY(DATE($M$1,N$1,8-$M396))),"")</f>
        <v>45166</v>
      </c>
      <c r="O396" s="26">
        <f>IFERROR(IF(COUNTIF('Holiday Dates'!$A:$A,DATE($M$1,O$1,1+7*$D396)-WEEKDAY(DATE($M$1,O$1,8-$M396)))&gt;=1,IF($D396&gt;=3,DATE($M$1,O$1,1+7*($D396-1)-WEEKDAY(DATE($M$1,O$1,8-$M396))),DATE($M$1,O$1,1+7*($D396+1)-WEEKDAY(DATE($M$1,O$1,8-$M396)))),DATE($M$1,O$1,1+7*$D396)-WEEKDAY(DATE($M$1,O$1,8-$M396))),"")</f>
        <v>45187</v>
      </c>
      <c r="P396" s="26">
        <f>IFERROR(IF(COUNTIF('Holiday Dates'!$A:$A,DATE($M$1,P$1,1+7*$D396)-WEEKDAY(DATE($M$1,P$1,8-$M396)))&gt;=1,IF($D396&gt;=3,DATE($M$1,P$1,1+7*($D396-1)-WEEKDAY(DATE($M$1,P$1,8-$M396))),DATE($M$1,P$1,1+7*($D396+1)-WEEKDAY(DATE($M$1,P$1,8-$M396)))),DATE($M$1,P$1,1+7*$D396)-WEEKDAY(DATE($M$1,P$1,8-$M396))),"")</f>
        <v>45222</v>
      </c>
      <c r="Q396" s="26">
        <f>IFERROR(IF(COUNTIF('Holiday Dates'!$A:$A,DATE($M$1,Q$1,1+7*$D396)-WEEKDAY(DATE($M$1,Q$1,8-$M396)))&gt;=1,IF($D396&gt;=3,DATE($M$1,Q$1,1+7*($D396-1)-WEEKDAY(DATE($M$1,Q$1,8-$M396))),DATE($M$1,Q$1,1+7*($D396+1)-WEEKDAY(DATE($M$1,Q$1,8-$M396)))),DATE($M$1,Q$1,1+7*$D396)-WEEKDAY(DATE($M$1,Q$1,8-$M396))),"")</f>
        <v>45257</v>
      </c>
      <c r="R396" s="26">
        <f>IFERROR(IF(COUNTIF('Holiday Dates'!$A:$A,DATE($M$1,R$1,1+7*$D396)-WEEKDAY(DATE($M$1,R$1,8-$M396)))&gt;=1,IF($D396&gt;=3,DATE($M$1,R$1,1+7*($D396-1)-WEEKDAY(DATE($M$1,R$1,8-$M396))),DATE($M$1,R$1,1+7*($D396+1)-WEEKDAY(DATE($M$1,R$1,8-$M396)))),DATE($M$1,R$1,1+7*$D396)-WEEKDAY(DATE($M$1,R$1,8-$M396))),"")</f>
        <v>45278</v>
      </c>
      <c r="S396" s="28"/>
      <c r="T396" s="30">
        <f>IFERROR(IF(COUNTIF('Holiday Dates'!$A:$A,DATE($S$1,T$1,1+7*$D396)-WEEKDAY(DATE($S$1,T$1,8-$M396)))&gt;=1,IF($D396&gt;=3,DATE($S$1,T$1,1+7*($D396-1)-WEEKDAY(DATE($S$1,T$1,8-$M396))),DATE($S$1,T$1,1+7*($D396+1)-WEEKDAY(DATE($S$1,T$1,8-$M396)))),DATE($S$1,T$1,1+7*$D396)-WEEKDAY(DATE($S$1,T$1,8-$M396))),"")</f>
        <v>45313</v>
      </c>
      <c r="U396" s="30">
        <f>IFERROR(IF(COUNTIF('Holiday Dates'!$A:$A,DATE($S$1,U$1,1+7*$D396)-WEEKDAY(DATE($S$1,U$1,8-$M396)))&gt;=1,IF($D396&gt;=3,DATE($S$1,U$1,1+7*($D396-1)-WEEKDAY(DATE($S$1,U$1,8-$M396))),DATE($S$1,U$1,1+7*($D396+1)-WEEKDAY(DATE($S$1,U$1,8-$M396)))),DATE($S$1,U$1,1+7*$D396)-WEEKDAY(DATE($S$1,U$1,8-$M396))),"")</f>
        <v>45348</v>
      </c>
      <c r="V396" s="30">
        <f>IFERROR(IF(COUNTIF('Holiday Dates'!$A:$A,DATE($S$1,V$1,1+7*$D396)-WEEKDAY(DATE($S$1,V$1,8-$M396)))&gt;=1,IF($D396&gt;=3,DATE($S$1,V$1,1+7*($D396-1)-WEEKDAY(DATE($S$1,V$1,8-$M396))),DATE($S$1,V$1,1+7*($D396+1)-WEEKDAY(DATE($S$1,V$1,8-$M396)))),DATE($S$1,V$1,1+7*$D396)-WEEKDAY(DATE($S$1,V$1,8-$M396))),"")</f>
        <v>45376</v>
      </c>
      <c r="W396" s="30">
        <f>IFERROR(IF(COUNTIF('Holiday Dates'!$A:$A,DATE($S$1,W$1,1+7*$D396)-WEEKDAY(DATE($S$1,W$1,8-$M396)))&gt;=1,IF($D396&gt;=3,DATE($S$1,W$1,1+7*($D396-1)-WEEKDAY(DATE($S$1,W$1,8-$M396))),DATE($S$1,W$1,1+7*($D396+1)-WEEKDAY(DATE($S$1,W$1,8-$M396)))),DATE($S$1,W$1,1+7*$D396)-WEEKDAY(DATE($S$1,W$1,8-$M396))),"")</f>
        <v>45404</v>
      </c>
      <c r="X396" s="30">
        <f>IFERROR(IF(COUNTIF('Holiday Dates'!$A:$A,DATE($S$1,X$1,1+7*$D396)-WEEKDAY(DATE($S$1,X$1,8-$M396)))&gt;=1,IF($D396&gt;=3,DATE($S$1,X$1,1+7*($D396-1)-WEEKDAY(DATE($S$1,X$1,8-$M396))),DATE($S$1,X$1,1+7*($D396+1)-WEEKDAY(DATE($S$1,X$1,8-$M396)))),DATE($S$1,X$1,1+7*$D396)-WEEKDAY(DATE($S$1,X$1,8-$M396))),"")</f>
        <v>45432</v>
      </c>
      <c r="Y396" s="30">
        <f>IFERROR(IF(COUNTIF('Holiday Dates'!$A:$A,DATE($S$1,Y$1,1+7*$D396)-WEEKDAY(DATE($S$1,Y$1,8-$M396)))&gt;=1,IF($D396&gt;=3,DATE($S$1,Y$1,1+7*($D396-1)-WEEKDAY(DATE($S$1,Y$1,8-$M396))),DATE($S$1,Y$1,1+7*($D396+1)-WEEKDAY(DATE($S$1,Y$1,8-$M396)))),DATE($S$1,Y$1,1+7*$D396)-WEEKDAY(DATE($S$1,Y$1,8-$M396))),"")</f>
        <v>45467</v>
      </c>
      <c r="Z396" s="30">
        <f>IFERROR(IF(COUNTIF('Holiday Dates'!$A:$A,DATE($S$1,Z$1,1+7*$D396)-WEEKDAY(DATE($S$1,Z$1,8-$M396)))&gt;=1,IF($D396&gt;=3,DATE($S$1,Z$1,1+7*($D396-1)-WEEKDAY(DATE($S$1,Z$1,8-$M396))),DATE($S$1,Z$1,1+7*($D396+1)-WEEKDAY(DATE($S$1,Z$1,8-$M396)))),DATE($S$1,Z$1,1+7*$D396)-WEEKDAY(DATE($S$1,Z$1,8-$M396))),"")</f>
        <v>45495</v>
      </c>
    </row>
    <row r="397" spans="1:26" ht="15" customHeight="1" x14ac:dyDescent="0.25">
      <c r="A397" s="3">
        <v>770394</v>
      </c>
      <c r="B397" s="1" t="s">
        <v>833</v>
      </c>
      <c r="C397" s="1" t="str">
        <f>VLOOKUP($A397,[1]Sheet_One!$B:$W,7,FALSE)</f>
        <v>TORRINGTON</v>
      </c>
      <c r="D397" s="10">
        <f>IFERROR(VLOOKUP(A397,[2]Sheet1!$A:$AA,27,FALSE),"")</f>
        <v>3</v>
      </c>
      <c r="E397" s="1"/>
      <c r="F397" s="3" t="str">
        <f>VLOOKUP($A397,[1]Sheet_One!$B:$W,6,FALSE)</f>
        <v>50 MAJOR BESSE DR</v>
      </c>
      <c r="G397" s="3" t="str">
        <f>VLOOKUP($A397,[1]Sheet_One!$B:$W,7,FALSE)</f>
        <v>TORRINGTON</v>
      </c>
      <c r="H397" s="3" t="str">
        <f>VLOOKUP($A397,[1]Sheet_One!$B:$W,8,FALSE)</f>
        <v>CT</v>
      </c>
      <c r="I397" s="3" t="str">
        <f>VLOOKUP($A397,[1]Sheet_One!$B:$W,9,FALSE)</f>
        <v>06790</v>
      </c>
      <c r="J397" s="47">
        <f>IFERROR(VLOOKUP(A397,'[3]KPI Trend by Chain - 171 or 173'!$A:$E,5,FALSE),VLOOKUP(A397,'[4]KPI Trend by Chain - 171 '!$A:$E,5,FALSE))</f>
        <v>40.5</v>
      </c>
      <c r="K397" s="4" t="str">
        <f>IFERROR(VLOOKUP(A397,'Location Substitution table'!B:D,3,FALSE),"")</f>
        <v/>
      </c>
      <c r="L397" s="9" t="str">
        <f>IFERROR(VLOOKUP($A397,[1]Sheet_One!$B:$W,5,FALSE),"")</f>
        <v>M</v>
      </c>
      <c r="M397" s="9">
        <f>IFERROR(MATCH(L397,{"U","M","T","W","R","F","S"},0),"")</f>
        <v>2</v>
      </c>
      <c r="N397" s="26">
        <f>IFERROR(IF(COUNTIF('Holiday Dates'!$A:$A,DATE($M$1,N$1,1+7*$D397)-WEEKDAY(DATE($M$1,N$1,8-$M397)))&gt;=1,IF($D397&gt;=3,DATE($M$1,N$1,1+7*($D397-1)-WEEKDAY(DATE($M$1,N$1,8-$M397))),DATE($M$1,N$1,1+7*($D397+1)-WEEKDAY(DATE($M$1,N$1,8-$M397)))),DATE($M$1,N$1,1+7*$D397)-WEEKDAY(DATE($M$1,N$1,8-$M397))),"")</f>
        <v>45159</v>
      </c>
      <c r="O397" s="26">
        <f>IFERROR(IF(COUNTIF('Holiday Dates'!$A:$A,DATE($M$1,O$1,1+7*$D397)-WEEKDAY(DATE($M$1,O$1,8-$M397)))&gt;=1,IF($D397&gt;=3,DATE($M$1,O$1,1+7*($D397-1)-WEEKDAY(DATE($M$1,O$1,8-$M397))),DATE($M$1,O$1,1+7*($D397+1)-WEEKDAY(DATE($M$1,O$1,8-$M397)))),DATE($M$1,O$1,1+7*$D397)-WEEKDAY(DATE($M$1,O$1,8-$M397))),"")</f>
        <v>45187</v>
      </c>
      <c r="P397" s="26">
        <f>IFERROR(IF(COUNTIF('Holiday Dates'!$A:$A,DATE($M$1,P$1,1+7*$D397)-WEEKDAY(DATE($M$1,P$1,8-$M397)))&gt;=1,IF($D397&gt;=3,DATE($M$1,P$1,1+7*($D397-1)-WEEKDAY(DATE($M$1,P$1,8-$M397))),DATE($M$1,P$1,1+7*($D397+1)-WEEKDAY(DATE($M$1,P$1,8-$M397)))),DATE($M$1,P$1,1+7*$D397)-WEEKDAY(DATE($M$1,P$1,8-$M397))),"")</f>
        <v>45215</v>
      </c>
      <c r="Q397" s="26">
        <f>IFERROR(IF(COUNTIF('Holiday Dates'!$A:$A,DATE($M$1,Q$1,1+7*$D397)-WEEKDAY(DATE($M$1,Q$1,8-$M397)))&gt;=1,IF($D397&gt;=3,DATE($M$1,Q$1,1+7*($D397-1)-WEEKDAY(DATE($M$1,Q$1,8-$M397))),DATE($M$1,Q$1,1+7*($D397+1)-WEEKDAY(DATE($M$1,Q$1,8-$M397)))),DATE($M$1,Q$1,1+7*$D397)-WEEKDAY(DATE($M$1,Q$1,8-$M397))),"")</f>
        <v>45250</v>
      </c>
      <c r="R397" s="26">
        <f>IFERROR(IF(COUNTIF('Holiday Dates'!$A:$A,DATE($M$1,R$1,1+7*$D397)-WEEKDAY(DATE($M$1,R$1,8-$M397)))&gt;=1,IF($D397&gt;=3,DATE($M$1,R$1,1+7*($D397-1)-WEEKDAY(DATE($M$1,R$1,8-$M397))),DATE($M$1,R$1,1+7*($D397+1)-WEEKDAY(DATE($M$1,R$1,8-$M397)))),DATE($M$1,R$1,1+7*$D397)-WEEKDAY(DATE($M$1,R$1,8-$M397))),"")</f>
        <v>45278</v>
      </c>
      <c r="S397" s="28"/>
      <c r="T397" s="30">
        <f>IFERROR(IF(COUNTIF('Holiday Dates'!$A:$A,DATE($S$1,T$1,1+7*$D397)-WEEKDAY(DATE($S$1,T$1,8-$M397)))&gt;=1,IF($D397&gt;=3,DATE($S$1,T$1,1+7*($D397-1)-WEEKDAY(DATE($S$1,T$1,8-$M397))),DATE($S$1,T$1,1+7*($D397+1)-WEEKDAY(DATE($S$1,T$1,8-$M397)))),DATE($S$1,T$1,1+7*$D397)-WEEKDAY(DATE($S$1,T$1,8-$M397))),"")</f>
        <v>45299</v>
      </c>
      <c r="U397" s="30">
        <f>IFERROR(IF(COUNTIF('Holiday Dates'!$A:$A,DATE($S$1,U$1,1+7*$D397)-WEEKDAY(DATE($S$1,U$1,8-$M397)))&gt;=1,IF($D397&gt;=3,DATE($S$1,U$1,1+7*($D397-1)-WEEKDAY(DATE($S$1,U$1,8-$M397))),DATE($S$1,U$1,1+7*($D397+1)-WEEKDAY(DATE($S$1,U$1,8-$M397)))),DATE($S$1,U$1,1+7*$D397)-WEEKDAY(DATE($S$1,U$1,8-$M397))),"")</f>
        <v>45334</v>
      </c>
      <c r="V397" s="30">
        <f>IFERROR(IF(COUNTIF('Holiday Dates'!$A:$A,DATE($S$1,V$1,1+7*$D397)-WEEKDAY(DATE($S$1,V$1,8-$M397)))&gt;=1,IF($D397&gt;=3,DATE($S$1,V$1,1+7*($D397-1)-WEEKDAY(DATE($S$1,V$1,8-$M397))),DATE($S$1,V$1,1+7*($D397+1)-WEEKDAY(DATE($S$1,V$1,8-$M397)))),DATE($S$1,V$1,1+7*$D397)-WEEKDAY(DATE($S$1,V$1,8-$M397))),"")</f>
        <v>45369</v>
      </c>
      <c r="W397" s="30">
        <f>IFERROR(IF(COUNTIF('Holiday Dates'!$A:$A,DATE($S$1,W$1,1+7*$D397)-WEEKDAY(DATE($S$1,W$1,8-$M397)))&gt;=1,IF($D397&gt;=3,DATE($S$1,W$1,1+7*($D397-1)-WEEKDAY(DATE($S$1,W$1,8-$M397))),DATE($S$1,W$1,1+7*($D397+1)-WEEKDAY(DATE($S$1,W$1,8-$M397)))),DATE($S$1,W$1,1+7*$D397)-WEEKDAY(DATE($S$1,W$1,8-$M397))),"")</f>
        <v>45397</v>
      </c>
      <c r="X397" s="30">
        <f>IFERROR(IF(COUNTIF('Holiday Dates'!$A:$A,DATE($S$1,X$1,1+7*$D397)-WEEKDAY(DATE($S$1,X$1,8-$M397)))&gt;=1,IF($D397&gt;=3,DATE($S$1,X$1,1+7*($D397-1)-WEEKDAY(DATE($S$1,X$1,8-$M397))),DATE($S$1,X$1,1+7*($D397+1)-WEEKDAY(DATE($S$1,X$1,8-$M397)))),DATE($S$1,X$1,1+7*$D397)-WEEKDAY(DATE($S$1,X$1,8-$M397))),"")</f>
        <v>45432</v>
      </c>
      <c r="Y397" s="30">
        <f>IFERROR(IF(COUNTIF('Holiday Dates'!$A:$A,DATE($S$1,Y$1,1+7*$D397)-WEEKDAY(DATE($S$1,Y$1,8-$M397)))&gt;=1,IF($D397&gt;=3,DATE($S$1,Y$1,1+7*($D397-1)-WEEKDAY(DATE($S$1,Y$1,8-$M397))),DATE($S$1,Y$1,1+7*($D397+1)-WEEKDAY(DATE($S$1,Y$1,8-$M397)))),DATE($S$1,Y$1,1+7*$D397)-WEEKDAY(DATE($S$1,Y$1,8-$M397))),"")</f>
        <v>45460</v>
      </c>
      <c r="Z397" s="30">
        <f>IFERROR(IF(COUNTIF('Holiday Dates'!$A:$A,DATE($S$1,Z$1,1+7*$D397)-WEEKDAY(DATE($S$1,Z$1,8-$M397)))&gt;=1,IF($D397&gt;=3,DATE($S$1,Z$1,1+7*($D397-1)-WEEKDAY(DATE($S$1,Z$1,8-$M397))),DATE($S$1,Z$1,1+7*($D397+1)-WEEKDAY(DATE($S$1,Z$1,8-$M397)))),DATE($S$1,Z$1,1+7*$D397)-WEEKDAY(DATE($S$1,Z$1,8-$M397))),"")</f>
        <v>45488</v>
      </c>
    </row>
    <row r="398" spans="1:26" ht="15" customHeight="1" x14ac:dyDescent="0.2">
      <c r="A398" s="3">
        <v>770395</v>
      </c>
      <c r="B398" s="3" t="s">
        <v>834</v>
      </c>
      <c r="C398" s="3" t="str">
        <f>VLOOKUP($A398,[1]Sheet_One!$B:$W,7,FALSE)</f>
        <v>TORRINGTON</v>
      </c>
      <c r="D398" s="4">
        <f>IFERROR(VLOOKUP(A398,[2]Sheet1!$A:$AA,27,FALSE),"")</f>
        <v>2</v>
      </c>
      <c r="F398" s="3" t="str">
        <f>VLOOKUP($A398,[1]Sheet_One!$B:$W,6,FALSE)</f>
        <v>200 MIDDLE SCHOOL DR</v>
      </c>
      <c r="G398" s="3" t="str">
        <f>VLOOKUP($A398,[1]Sheet_One!$B:$W,7,FALSE)</f>
        <v>TORRINGTON</v>
      </c>
      <c r="H398" s="3" t="str">
        <f>VLOOKUP($A398,[1]Sheet_One!$B:$W,8,FALSE)</f>
        <v>CT</v>
      </c>
      <c r="I398" s="3" t="str">
        <f>VLOOKUP($A398,[1]Sheet_One!$B:$W,9,FALSE)</f>
        <v>06790</v>
      </c>
      <c r="J398" s="47">
        <f>IFERROR(VLOOKUP(A398,'[3]KPI Trend by Chain - 171 or 173'!$A:$E,5,FALSE),VLOOKUP(A398,'[4]KPI Trend by Chain - 171 '!$A:$E,5,FALSE))</f>
        <v>38.9</v>
      </c>
      <c r="K398" s="4" t="str">
        <f>IFERROR(VLOOKUP(A398,'Location Substitution table'!B:D,3,FALSE),"")</f>
        <v/>
      </c>
      <c r="L398" s="40" t="str">
        <f>IFERROR(VLOOKUP($A398,[1]Sheet_One!$B:$W,5,FALSE),"")</f>
        <v>M</v>
      </c>
      <c r="M398" s="9">
        <f>IFERROR(MATCH(L398,{"U","M","T","W","R","F","S"},0),"")</f>
        <v>2</v>
      </c>
      <c r="N398" s="26">
        <f>IFERROR(IF(COUNTIF('Holiday Dates'!$A:$A,DATE($M$1,N$1,1+7*$D398)-WEEKDAY(DATE($M$1,N$1,8-$M398)))&gt;=1,IF($D398&gt;=3,DATE($M$1,N$1,1+7*($D398-1)-WEEKDAY(DATE($M$1,N$1,8-$M398))),DATE($M$1,N$1,1+7*($D398+1)-WEEKDAY(DATE($M$1,N$1,8-$M398)))),DATE($M$1,N$1,1+7*$D398)-WEEKDAY(DATE($M$1,N$1,8-$M398))),"")</f>
        <v>45152</v>
      </c>
      <c r="O398" s="26">
        <f>IFERROR(IF(COUNTIF('Holiday Dates'!$A:$A,DATE($M$1,O$1,1+7*$D398)-WEEKDAY(DATE($M$1,O$1,8-$M398)))&gt;=1,IF($D398&gt;=3,DATE($M$1,O$1,1+7*($D398-1)-WEEKDAY(DATE($M$1,O$1,8-$M398))),DATE($M$1,O$1,1+7*($D398+1)-WEEKDAY(DATE($M$1,O$1,8-$M398)))),DATE($M$1,O$1,1+7*$D398)-WEEKDAY(DATE($M$1,O$1,8-$M398))),"")</f>
        <v>45180</v>
      </c>
      <c r="P398" s="26">
        <f>IFERROR(IF(COUNTIF('Holiday Dates'!$A:$A,DATE($M$1,P$1,1+7*$D398)-WEEKDAY(DATE($M$1,P$1,8-$M398)))&gt;=1,IF($D398&gt;=3,DATE($M$1,P$1,1+7*($D398-1)-WEEKDAY(DATE($M$1,P$1,8-$M398))),DATE($M$1,P$1,1+7*($D398+1)-WEEKDAY(DATE($M$1,P$1,8-$M398)))),DATE($M$1,P$1,1+7*$D398)-WEEKDAY(DATE($M$1,P$1,8-$M398))),"")</f>
        <v>45215</v>
      </c>
      <c r="Q398" s="26">
        <f>IFERROR(IF(COUNTIF('Holiday Dates'!$A:$A,DATE($M$1,Q$1,1+7*$D398)-WEEKDAY(DATE($M$1,Q$1,8-$M398)))&gt;=1,IF($D398&gt;=3,DATE($M$1,Q$1,1+7*($D398-1)-WEEKDAY(DATE($M$1,Q$1,8-$M398))),DATE($M$1,Q$1,1+7*($D398+1)-WEEKDAY(DATE($M$1,Q$1,8-$M398)))),DATE($M$1,Q$1,1+7*$D398)-WEEKDAY(DATE($M$1,Q$1,8-$M398))),"")</f>
        <v>45243</v>
      </c>
      <c r="R398" s="26">
        <f>IFERROR(IF(COUNTIF('Holiday Dates'!$A:$A,DATE($M$1,R$1,1+7*$D398)-WEEKDAY(DATE($M$1,R$1,8-$M398)))&gt;=1,IF($D398&gt;=3,DATE($M$1,R$1,1+7*($D398-1)-WEEKDAY(DATE($M$1,R$1,8-$M398))),DATE($M$1,R$1,1+7*($D398+1)-WEEKDAY(DATE($M$1,R$1,8-$M398)))),DATE($M$1,R$1,1+7*$D398)-WEEKDAY(DATE($M$1,R$1,8-$M398))),"")</f>
        <v>45271</v>
      </c>
      <c r="S398" s="28"/>
      <c r="T398" s="30">
        <f>IFERROR(IF(COUNTIF('Holiday Dates'!$A:$A,DATE($S$1,T$1,1+7*$D398)-WEEKDAY(DATE($S$1,T$1,8-$M398)))&gt;=1,IF($D398&gt;=3,DATE($S$1,T$1,1+7*($D398-1)-WEEKDAY(DATE($S$1,T$1,8-$M398))),DATE($S$1,T$1,1+7*($D398+1)-WEEKDAY(DATE($S$1,T$1,8-$M398)))),DATE($S$1,T$1,1+7*$D398)-WEEKDAY(DATE($S$1,T$1,8-$M398))),"")</f>
        <v>45299</v>
      </c>
      <c r="U398" s="30">
        <f>IFERROR(IF(COUNTIF('Holiday Dates'!$A:$A,DATE($S$1,U$1,1+7*$D398)-WEEKDAY(DATE($S$1,U$1,8-$M398)))&gt;=1,IF($D398&gt;=3,DATE($S$1,U$1,1+7*($D398-1)-WEEKDAY(DATE($S$1,U$1,8-$M398))),DATE($S$1,U$1,1+7*($D398+1)-WEEKDAY(DATE($S$1,U$1,8-$M398)))),DATE($S$1,U$1,1+7*$D398)-WEEKDAY(DATE($S$1,U$1,8-$M398))),"")</f>
        <v>45334</v>
      </c>
      <c r="V398" s="30">
        <f>IFERROR(IF(COUNTIF('Holiday Dates'!$A:$A,DATE($S$1,V$1,1+7*$D398)-WEEKDAY(DATE($S$1,V$1,8-$M398)))&gt;=1,IF($D398&gt;=3,DATE($S$1,V$1,1+7*($D398-1)-WEEKDAY(DATE($S$1,V$1,8-$M398))),DATE($S$1,V$1,1+7*($D398+1)-WEEKDAY(DATE($S$1,V$1,8-$M398)))),DATE($S$1,V$1,1+7*$D398)-WEEKDAY(DATE($S$1,V$1,8-$M398))),"")</f>
        <v>45362</v>
      </c>
      <c r="W398" s="30">
        <f>IFERROR(IF(COUNTIF('Holiday Dates'!$A:$A,DATE($S$1,W$1,1+7*$D398)-WEEKDAY(DATE($S$1,W$1,8-$M398)))&gt;=1,IF($D398&gt;=3,DATE($S$1,W$1,1+7*($D398-1)-WEEKDAY(DATE($S$1,W$1,8-$M398))),DATE($S$1,W$1,1+7*($D398+1)-WEEKDAY(DATE($S$1,W$1,8-$M398)))),DATE($S$1,W$1,1+7*$D398)-WEEKDAY(DATE($S$1,W$1,8-$M398))),"")</f>
        <v>45397</v>
      </c>
      <c r="X398" s="30">
        <f>IFERROR(IF(COUNTIF('Holiday Dates'!$A:$A,DATE($S$1,X$1,1+7*$D398)-WEEKDAY(DATE($S$1,X$1,8-$M398)))&gt;=1,IF($D398&gt;=3,DATE($S$1,X$1,1+7*($D398-1)-WEEKDAY(DATE($S$1,X$1,8-$M398))),DATE($S$1,X$1,1+7*($D398+1)-WEEKDAY(DATE($S$1,X$1,8-$M398)))),DATE($S$1,X$1,1+7*$D398)-WEEKDAY(DATE($S$1,X$1,8-$M398))),"")</f>
        <v>45425</v>
      </c>
      <c r="Y398" s="30">
        <f>IFERROR(IF(COUNTIF('Holiday Dates'!$A:$A,DATE($S$1,Y$1,1+7*$D398)-WEEKDAY(DATE($S$1,Y$1,8-$M398)))&gt;=1,IF($D398&gt;=3,DATE($S$1,Y$1,1+7*($D398-1)-WEEKDAY(DATE($S$1,Y$1,8-$M398))),DATE($S$1,Y$1,1+7*($D398+1)-WEEKDAY(DATE($S$1,Y$1,8-$M398)))),DATE($S$1,Y$1,1+7*$D398)-WEEKDAY(DATE($S$1,Y$1,8-$M398))),"")</f>
        <v>45453</v>
      </c>
      <c r="Z398" s="30">
        <f>IFERROR(IF(COUNTIF('Holiday Dates'!$A:$A,DATE($S$1,Z$1,1+7*$D398)-WEEKDAY(DATE($S$1,Z$1,8-$M398)))&gt;=1,IF($D398&gt;=3,DATE($S$1,Z$1,1+7*($D398-1)-WEEKDAY(DATE($S$1,Z$1,8-$M398))),DATE($S$1,Z$1,1+7*($D398+1)-WEEKDAY(DATE($S$1,Z$1,8-$M398)))),DATE($S$1,Z$1,1+7*$D398)-WEEKDAY(DATE($S$1,Z$1,8-$M398))),"")</f>
        <v>45481</v>
      </c>
    </row>
    <row r="399" spans="1:26" ht="15" customHeight="1" x14ac:dyDescent="0.25">
      <c r="A399" s="3">
        <v>770396</v>
      </c>
      <c r="B399" s="1" t="s">
        <v>1732</v>
      </c>
      <c r="C399" s="1" t="str">
        <f>VLOOKUP($A399,[1]Sheet_One!$B:$W,7,FALSE)</f>
        <v>TORRINGTON</v>
      </c>
      <c r="D399" s="10">
        <f>IFERROR(VLOOKUP(A399,[2]Sheet1!$A:$AA,27,FALSE),"")</f>
        <v>1</v>
      </c>
      <c r="E399" s="1"/>
      <c r="F399" s="3" t="str">
        <f>VLOOKUP($A399,[1]Sheet_One!$B:$W,6,FALSE)</f>
        <v>68 CHURCH ST</v>
      </c>
      <c r="G399" s="3" t="str">
        <f>VLOOKUP($A399,[1]Sheet_One!$B:$W,7,FALSE)</f>
        <v>TORRINGTON</v>
      </c>
      <c r="H399" s="3" t="str">
        <f>VLOOKUP($A399,[1]Sheet_One!$B:$W,8,FALSE)</f>
        <v>CT</v>
      </c>
      <c r="I399" s="3" t="str">
        <f>VLOOKUP($A399,[1]Sheet_One!$B:$W,9,FALSE)</f>
        <v>06790</v>
      </c>
      <c r="J399" s="47">
        <f>IFERROR(VLOOKUP(A399,'[3]KPI Trend by Chain - 171 or 173'!$A:$E,5,FALSE),VLOOKUP(A399,'[4]KPI Trend by Chain - 171 '!$A:$E,5,FALSE))</f>
        <v>38.375</v>
      </c>
      <c r="K399" s="4" t="str">
        <f>IFERROR(VLOOKUP(A399,'Location Substitution table'!B:D,3,FALSE),"")</f>
        <v/>
      </c>
      <c r="L399" s="9" t="str">
        <f>IFERROR(VLOOKUP($A399,[1]Sheet_One!$B:$W,5,FALSE),"")</f>
        <v>M</v>
      </c>
      <c r="M399" s="9">
        <f>IFERROR(MATCH(L399,{"U","M","T","W","R","F","S"},0),"")</f>
        <v>2</v>
      </c>
      <c r="N399" s="26">
        <f>IFERROR(IF(COUNTIF('Holiday Dates'!$A:$A,DATE($M$1,N$1,1+7*$D399)-WEEKDAY(DATE($M$1,N$1,8-$M399)))&gt;=1,IF($D399&gt;=3,DATE($M$1,N$1,1+7*($D399-1)-WEEKDAY(DATE($M$1,N$1,8-$M399))),DATE($M$1,N$1,1+7*($D399+1)-WEEKDAY(DATE($M$1,N$1,8-$M399)))),DATE($M$1,N$1,1+7*$D399)-WEEKDAY(DATE($M$1,N$1,8-$M399))),"")</f>
        <v>45145</v>
      </c>
      <c r="O399" s="26">
        <f>IFERROR(IF(COUNTIF('Holiday Dates'!$A:$A,DATE($M$1,O$1,1+7*$D399)-WEEKDAY(DATE($M$1,O$1,8-$M399)))&gt;=1,IF($D399&gt;=3,DATE($M$1,O$1,1+7*($D399-1)-WEEKDAY(DATE($M$1,O$1,8-$M399))),DATE($M$1,O$1,1+7*($D399+1)-WEEKDAY(DATE($M$1,O$1,8-$M399)))),DATE($M$1,O$1,1+7*$D399)-WEEKDAY(DATE($M$1,O$1,8-$M399))),"")</f>
        <v>45180</v>
      </c>
      <c r="P399" s="26">
        <f>IFERROR(IF(COUNTIF('Holiday Dates'!$A:$A,DATE($M$1,P$1,1+7*$D399)-WEEKDAY(DATE($M$1,P$1,8-$M399)))&gt;=1,IF($D399&gt;=3,DATE($M$1,P$1,1+7*($D399-1)-WEEKDAY(DATE($M$1,P$1,8-$M399))),DATE($M$1,P$1,1+7*($D399+1)-WEEKDAY(DATE($M$1,P$1,8-$M399)))),DATE($M$1,P$1,1+7*$D399)-WEEKDAY(DATE($M$1,P$1,8-$M399))),"")</f>
        <v>45201</v>
      </c>
      <c r="Q399" s="26">
        <f>IFERROR(IF(COUNTIF('Holiday Dates'!$A:$A,DATE($M$1,Q$1,1+7*$D399)-WEEKDAY(DATE($M$1,Q$1,8-$M399)))&gt;=1,IF($D399&gt;=3,DATE($M$1,Q$1,1+7*($D399-1)-WEEKDAY(DATE($M$1,Q$1,8-$M399))),DATE($M$1,Q$1,1+7*($D399+1)-WEEKDAY(DATE($M$1,Q$1,8-$M399)))),DATE($M$1,Q$1,1+7*$D399)-WEEKDAY(DATE($M$1,Q$1,8-$M399))),"")</f>
        <v>45236</v>
      </c>
      <c r="R399" s="26">
        <f>IFERROR(IF(COUNTIF('Holiday Dates'!$A:$A,DATE($M$1,R$1,1+7*$D399)-WEEKDAY(DATE($M$1,R$1,8-$M399)))&gt;=1,IF($D399&gt;=3,DATE($M$1,R$1,1+7*($D399-1)-WEEKDAY(DATE($M$1,R$1,8-$M399))),DATE($M$1,R$1,1+7*($D399+1)-WEEKDAY(DATE($M$1,R$1,8-$M399)))),DATE($M$1,R$1,1+7*$D399)-WEEKDAY(DATE($M$1,R$1,8-$M399))),"")</f>
        <v>45264</v>
      </c>
      <c r="S399" s="28"/>
      <c r="T399" s="30">
        <f>IFERROR(IF(COUNTIF('Holiday Dates'!$A:$A,DATE($S$1,T$1,1+7*$D399)-WEEKDAY(DATE($S$1,T$1,8-$M399)))&gt;=1,IF($D399&gt;=3,DATE($S$1,T$1,1+7*($D399-1)-WEEKDAY(DATE($S$1,T$1,8-$M399))),DATE($S$1,T$1,1+7*($D399+1)-WEEKDAY(DATE($S$1,T$1,8-$M399)))),DATE($S$1,T$1,1+7*$D399)-WEEKDAY(DATE($S$1,T$1,8-$M399))),"")</f>
        <v>45299</v>
      </c>
      <c r="U399" s="30">
        <f>IFERROR(IF(COUNTIF('Holiday Dates'!$A:$A,DATE($S$1,U$1,1+7*$D399)-WEEKDAY(DATE($S$1,U$1,8-$M399)))&gt;=1,IF($D399&gt;=3,DATE($S$1,U$1,1+7*($D399-1)-WEEKDAY(DATE($S$1,U$1,8-$M399))),DATE($S$1,U$1,1+7*($D399+1)-WEEKDAY(DATE($S$1,U$1,8-$M399)))),DATE($S$1,U$1,1+7*$D399)-WEEKDAY(DATE($S$1,U$1,8-$M399))),"")</f>
        <v>45327</v>
      </c>
      <c r="V399" s="30">
        <f>IFERROR(IF(COUNTIF('Holiday Dates'!$A:$A,DATE($S$1,V$1,1+7*$D399)-WEEKDAY(DATE($S$1,V$1,8-$M399)))&gt;=1,IF($D399&gt;=3,DATE($S$1,V$1,1+7*($D399-1)-WEEKDAY(DATE($S$1,V$1,8-$M399))),DATE($S$1,V$1,1+7*($D399+1)-WEEKDAY(DATE($S$1,V$1,8-$M399)))),DATE($S$1,V$1,1+7*$D399)-WEEKDAY(DATE($S$1,V$1,8-$M399))),"")</f>
        <v>45355</v>
      </c>
      <c r="W399" s="30">
        <f>IFERROR(IF(COUNTIF('Holiday Dates'!$A:$A,DATE($S$1,W$1,1+7*$D399)-WEEKDAY(DATE($S$1,W$1,8-$M399)))&gt;=1,IF($D399&gt;=3,DATE($S$1,W$1,1+7*($D399-1)-WEEKDAY(DATE($S$1,W$1,8-$M399))),DATE($S$1,W$1,1+7*($D399+1)-WEEKDAY(DATE($S$1,W$1,8-$M399)))),DATE($S$1,W$1,1+7*$D399)-WEEKDAY(DATE($S$1,W$1,8-$M399))),"")</f>
        <v>45383</v>
      </c>
      <c r="X399" s="30">
        <f>IFERROR(IF(COUNTIF('Holiday Dates'!$A:$A,DATE($S$1,X$1,1+7*$D399)-WEEKDAY(DATE($S$1,X$1,8-$M399)))&gt;=1,IF($D399&gt;=3,DATE($S$1,X$1,1+7*($D399-1)-WEEKDAY(DATE($S$1,X$1,8-$M399))),DATE($S$1,X$1,1+7*($D399+1)-WEEKDAY(DATE($S$1,X$1,8-$M399)))),DATE($S$1,X$1,1+7*$D399)-WEEKDAY(DATE($S$1,X$1,8-$M399))),"")</f>
        <v>45418</v>
      </c>
      <c r="Y399" s="30">
        <f>IFERROR(IF(COUNTIF('Holiday Dates'!$A:$A,DATE($S$1,Y$1,1+7*$D399)-WEEKDAY(DATE($S$1,Y$1,8-$M399)))&gt;=1,IF($D399&gt;=3,DATE($S$1,Y$1,1+7*($D399-1)-WEEKDAY(DATE($S$1,Y$1,8-$M399))),DATE($S$1,Y$1,1+7*($D399+1)-WEEKDAY(DATE($S$1,Y$1,8-$M399)))),DATE($S$1,Y$1,1+7*$D399)-WEEKDAY(DATE($S$1,Y$1,8-$M399))),"")</f>
        <v>45446</v>
      </c>
      <c r="Z399" s="30">
        <f>IFERROR(IF(COUNTIF('Holiday Dates'!$A:$A,DATE($S$1,Z$1,1+7*$D399)-WEEKDAY(DATE($S$1,Z$1,8-$M399)))&gt;=1,IF($D399&gt;=3,DATE($S$1,Z$1,1+7*($D399-1)-WEEKDAY(DATE($S$1,Z$1,8-$M399))),DATE($S$1,Z$1,1+7*($D399+1)-WEEKDAY(DATE($S$1,Z$1,8-$M399)))),DATE($S$1,Z$1,1+7*$D399)-WEEKDAY(DATE($S$1,Z$1,8-$M399))),"")</f>
        <v>45474</v>
      </c>
    </row>
    <row r="400" spans="1:26" ht="15" customHeight="1" x14ac:dyDescent="0.25">
      <c r="A400" s="3">
        <v>770397</v>
      </c>
      <c r="B400" s="1" t="s">
        <v>1733</v>
      </c>
      <c r="C400" s="1" t="str">
        <f>VLOOKUP($A400,[1]Sheet_One!$B:$W,7,FALSE)</f>
        <v>TRUMBULL</v>
      </c>
      <c r="D400" s="10">
        <f>IFERROR(VLOOKUP(A400,[2]Sheet1!$A:$AA,27,FALSE),"")</f>
        <v>4</v>
      </c>
      <c r="E400" s="1"/>
      <c r="F400" s="3" t="str">
        <f>VLOOKUP($A400,[1]Sheet_One!$B:$W,6,FALSE)</f>
        <v>545 BOOTH HILL RD</v>
      </c>
      <c r="G400" s="3" t="str">
        <f>VLOOKUP($A400,[1]Sheet_One!$B:$W,7,FALSE)</f>
        <v>TRUMBULL</v>
      </c>
      <c r="H400" s="3" t="str">
        <f>VLOOKUP($A400,[1]Sheet_One!$B:$W,8,FALSE)</f>
        <v>CT</v>
      </c>
      <c r="I400" s="3" t="str">
        <f>VLOOKUP($A400,[1]Sheet_One!$B:$W,9,FALSE)</f>
        <v>06611</v>
      </c>
      <c r="J400" s="47">
        <f>IFERROR(VLOOKUP(A400,'[3]KPI Trend by Chain - 171 or 173'!$A:$E,5,FALSE),VLOOKUP(A400,'[4]KPI Trend by Chain - 171 '!$A:$E,5,FALSE))</f>
        <v>31.5</v>
      </c>
      <c r="K400" s="4" t="str">
        <f>IFERROR(VLOOKUP(A400,'Location Substitution table'!B:D,3,FALSE),"")</f>
        <v/>
      </c>
      <c r="L400" s="9" t="str">
        <f>IFERROR(VLOOKUP($A400,[1]Sheet_One!$B:$W,5,FALSE),"")</f>
        <v>W</v>
      </c>
      <c r="M400" s="9">
        <f>IFERROR(MATCH(L400,{"U","M","T","W","R","F","S"},0),"")</f>
        <v>4</v>
      </c>
      <c r="N400" s="26">
        <f>IFERROR(IF(COUNTIF('Holiday Dates'!$A:$A,DATE($M$1,N$1,1+7*$D400)-WEEKDAY(DATE($M$1,N$1,8-$M400)))&gt;=1,IF($D400&gt;=3,DATE($M$1,N$1,1+7*($D400-1)-WEEKDAY(DATE($M$1,N$1,8-$M400))),DATE($M$1,N$1,1+7*($D400+1)-WEEKDAY(DATE($M$1,N$1,8-$M400)))),DATE($M$1,N$1,1+7*$D400)-WEEKDAY(DATE($M$1,N$1,8-$M400))),"")</f>
        <v>45161</v>
      </c>
      <c r="O400" s="26">
        <f>IFERROR(IF(COUNTIF('Holiday Dates'!$A:$A,DATE($M$1,O$1,1+7*$D400)-WEEKDAY(DATE($M$1,O$1,8-$M400)))&gt;=1,IF($D400&gt;=3,DATE($M$1,O$1,1+7*($D400-1)-WEEKDAY(DATE($M$1,O$1,8-$M400))),DATE($M$1,O$1,1+7*($D400+1)-WEEKDAY(DATE($M$1,O$1,8-$M400)))),DATE($M$1,O$1,1+7*$D400)-WEEKDAY(DATE($M$1,O$1,8-$M400))),"")</f>
        <v>45196</v>
      </c>
      <c r="P400" s="26">
        <f>IFERROR(IF(COUNTIF('Holiday Dates'!$A:$A,DATE($M$1,P$1,1+7*$D400)-WEEKDAY(DATE($M$1,P$1,8-$M400)))&gt;=1,IF($D400&gt;=3,DATE($M$1,P$1,1+7*($D400-1)-WEEKDAY(DATE($M$1,P$1,8-$M400))),DATE($M$1,P$1,1+7*($D400+1)-WEEKDAY(DATE($M$1,P$1,8-$M400)))),DATE($M$1,P$1,1+7*$D400)-WEEKDAY(DATE($M$1,P$1,8-$M400))),"")</f>
        <v>45224</v>
      </c>
      <c r="Q400" s="26">
        <f>IFERROR(IF(COUNTIF('Holiday Dates'!$A:$A,DATE($M$1,Q$1,1+7*$D400)-WEEKDAY(DATE($M$1,Q$1,8-$M400)))&gt;=1,IF($D400&gt;=3,DATE($M$1,Q$1,1+7*($D400-1)-WEEKDAY(DATE($M$1,Q$1,8-$M400))),DATE($M$1,Q$1,1+7*($D400+1)-WEEKDAY(DATE($M$1,Q$1,8-$M400)))),DATE($M$1,Q$1,1+7*$D400)-WEEKDAY(DATE($M$1,Q$1,8-$M400))),"")</f>
        <v>45245</v>
      </c>
      <c r="R400" s="26">
        <f>IFERROR(IF(COUNTIF('Holiday Dates'!$A:$A,DATE($M$1,R$1,1+7*$D400)-WEEKDAY(DATE($M$1,R$1,8-$M400)))&gt;=1,IF($D400&gt;=3,DATE($M$1,R$1,1+7*($D400-1)-WEEKDAY(DATE($M$1,R$1,8-$M400))),DATE($M$1,R$1,1+7*($D400+1)-WEEKDAY(DATE($M$1,R$1,8-$M400)))),DATE($M$1,R$1,1+7*$D400)-WEEKDAY(DATE($M$1,R$1,8-$M400))),"")</f>
        <v>45280</v>
      </c>
      <c r="S400" s="28"/>
      <c r="T400" s="30">
        <f>IFERROR(IF(COUNTIF('Holiday Dates'!$A:$A,DATE($S$1,T$1,1+7*$D400)-WEEKDAY(DATE($S$1,T$1,8-$M400)))&gt;=1,IF($D400&gt;=3,DATE($S$1,T$1,1+7*($D400-1)-WEEKDAY(DATE($S$1,T$1,8-$M400))),DATE($S$1,T$1,1+7*($D400+1)-WEEKDAY(DATE($S$1,T$1,8-$M400)))),DATE($S$1,T$1,1+7*$D400)-WEEKDAY(DATE($S$1,T$1,8-$M400))),"")</f>
        <v>45315</v>
      </c>
      <c r="U400" s="30">
        <f>IFERROR(IF(COUNTIF('Holiday Dates'!$A:$A,DATE($S$1,U$1,1+7*$D400)-WEEKDAY(DATE($S$1,U$1,8-$M400)))&gt;=1,IF($D400&gt;=3,DATE($S$1,U$1,1+7*($D400-1)-WEEKDAY(DATE($S$1,U$1,8-$M400))),DATE($S$1,U$1,1+7*($D400+1)-WEEKDAY(DATE($S$1,U$1,8-$M400)))),DATE($S$1,U$1,1+7*$D400)-WEEKDAY(DATE($S$1,U$1,8-$M400))),"")</f>
        <v>45350</v>
      </c>
      <c r="V400" s="30">
        <f>IFERROR(IF(COUNTIF('Holiday Dates'!$A:$A,DATE($S$1,V$1,1+7*$D400)-WEEKDAY(DATE($S$1,V$1,8-$M400)))&gt;=1,IF($D400&gt;=3,DATE($S$1,V$1,1+7*($D400-1)-WEEKDAY(DATE($S$1,V$1,8-$M400))),DATE($S$1,V$1,1+7*($D400+1)-WEEKDAY(DATE($S$1,V$1,8-$M400)))),DATE($S$1,V$1,1+7*$D400)-WEEKDAY(DATE($S$1,V$1,8-$M400))),"")</f>
        <v>45378</v>
      </c>
      <c r="W400" s="30">
        <f>IFERROR(IF(COUNTIF('Holiday Dates'!$A:$A,DATE($S$1,W$1,1+7*$D400)-WEEKDAY(DATE($S$1,W$1,8-$M400)))&gt;=1,IF($D400&gt;=3,DATE($S$1,W$1,1+7*($D400-1)-WEEKDAY(DATE($S$1,W$1,8-$M400))),DATE($S$1,W$1,1+7*($D400+1)-WEEKDAY(DATE($S$1,W$1,8-$M400)))),DATE($S$1,W$1,1+7*$D400)-WEEKDAY(DATE($S$1,W$1,8-$M400))),"")</f>
        <v>45406</v>
      </c>
      <c r="X400" s="30">
        <f>IFERROR(IF(COUNTIF('Holiday Dates'!$A:$A,DATE($S$1,X$1,1+7*$D400)-WEEKDAY(DATE($S$1,X$1,8-$M400)))&gt;=1,IF($D400&gt;=3,DATE($S$1,X$1,1+7*($D400-1)-WEEKDAY(DATE($S$1,X$1,8-$M400))),DATE($S$1,X$1,1+7*($D400+1)-WEEKDAY(DATE($S$1,X$1,8-$M400)))),DATE($S$1,X$1,1+7*$D400)-WEEKDAY(DATE($S$1,X$1,8-$M400))),"")</f>
        <v>45434</v>
      </c>
      <c r="Y400" s="30">
        <f>IFERROR(IF(COUNTIF('Holiday Dates'!$A:$A,DATE($S$1,Y$1,1+7*$D400)-WEEKDAY(DATE($S$1,Y$1,8-$M400)))&gt;=1,IF($D400&gt;=3,DATE($S$1,Y$1,1+7*($D400-1)-WEEKDAY(DATE($S$1,Y$1,8-$M400))),DATE($S$1,Y$1,1+7*($D400+1)-WEEKDAY(DATE($S$1,Y$1,8-$M400)))),DATE($S$1,Y$1,1+7*$D400)-WEEKDAY(DATE($S$1,Y$1,8-$M400))),"")</f>
        <v>45469</v>
      </c>
      <c r="Z400" s="30">
        <f>IFERROR(IF(COUNTIF('Holiday Dates'!$A:$A,DATE($S$1,Z$1,1+7*$D400)-WEEKDAY(DATE($S$1,Z$1,8-$M400)))&gt;=1,IF($D400&gt;=3,DATE($S$1,Z$1,1+7*($D400-1)-WEEKDAY(DATE($S$1,Z$1,8-$M400))),DATE($S$1,Z$1,1+7*($D400+1)-WEEKDAY(DATE($S$1,Z$1,8-$M400)))),DATE($S$1,Z$1,1+7*$D400)-WEEKDAY(DATE($S$1,Z$1,8-$M400))),"")</f>
        <v>45497</v>
      </c>
    </row>
    <row r="401" spans="1:26" ht="15" customHeight="1" x14ac:dyDescent="0.25">
      <c r="A401" s="3">
        <v>770398</v>
      </c>
      <c r="B401" s="1" t="s">
        <v>1734</v>
      </c>
      <c r="C401" s="1" t="str">
        <f>VLOOKUP($A401,[1]Sheet_One!$B:$W,7,FALSE)</f>
        <v>TRUMBULL</v>
      </c>
      <c r="D401" s="10">
        <f>IFERROR(VLOOKUP(A401,[2]Sheet1!$A:$AA,27,FALSE),"")</f>
        <v>3</v>
      </c>
      <c r="E401" s="1"/>
      <c r="F401" s="3" t="str">
        <f>VLOOKUP($A401,[1]Sheet_One!$B:$W,6,FALSE)</f>
        <v>710 DANIELS FARM RD</v>
      </c>
      <c r="G401" s="3" t="str">
        <f>VLOOKUP($A401,[1]Sheet_One!$B:$W,7,FALSE)</f>
        <v>TRUMBULL</v>
      </c>
      <c r="H401" s="3" t="str">
        <f>VLOOKUP($A401,[1]Sheet_One!$B:$W,8,FALSE)</f>
        <v>CT</v>
      </c>
      <c r="I401" s="3" t="str">
        <f>VLOOKUP($A401,[1]Sheet_One!$B:$W,9,FALSE)</f>
        <v>06611</v>
      </c>
      <c r="J401" s="47">
        <f>IFERROR(VLOOKUP(A401,'[3]KPI Trend by Chain - 171 or 173'!$A:$E,5,FALSE),VLOOKUP(A401,'[4]KPI Trend by Chain - 171 '!$A:$E,5,FALSE))</f>
        <v>25</v>
      </c>
      <c r="K401" s="4" t="str">
        <f>IFERROR(VLOOKUP(A401,'Location Substitution table'!B:D,3,FALSE),"")</f>
        <v/>
      </c>
      <c r="L401" s="9" t="str">
        <f>IFERROR(VLOOKUP($A401,[1]Sheet_One!$B:$W,5,FALSE),"")</f>
        <v>W</v>
      </c>
      <c r="M401" s="9">
        <f>IFERROR(MATCH(L401,{"U","M","T","W","R","F","S"},0),"")</f>
        <v>4</v>
      </c>
      <c r="N401" s="26">
        <f>IFERROR(IF(COUNTIF('Holiday Dates'!$A:$A,DATE($M$1,N$1,1+7*$D401)-WEEKDAY(DATE($M$1,N$1,8-$M401)))&gt;=1,IF($D401&gt;=3,DATE($M$1,N$1,1+7*($D401-1)-WEEKDAY(DATE($M$1,N$1,8-$M401))),DATE($M$1,N$1,1+7*($D401+1)-WEEKDAY(DATE($M$1,N$1,8-$M401)))),DATE($M$1,N$1,1+7*$D401)-WEEKDAY(DATE($M$1,N$1,8-$M401))),"")</f>
        <v>45154</v>
      </c>
      <c r="O401" s="26">
        <f>IFERROR(IF(COUNTIF('Holiday Dates'!$A:$A,DATE($M$1,O$1,1+7*$D401)-WEEKDAY(DATE($M$1,O$1,8-$M401)))&gt;=1,IF($D401&gt;=3,DATE($M$1,O$1,1+7*($D401-1)-WEEKDAY(DATE($M$1,O$1,8-$M401))),DATE($M$1,O$1,1+7*($D401+1)-WEEKDAY(DATE($M$1,O$1,8-$M401)))),DATE($M$1,O$1,1+7*$D401)-WEEKDAY(DATE($M$1,O$1,8-$M401))),"")</f>
        <v>45189</v>
      </c>
      <c r="P401" s="26">
        <f>IFERROR(IF(COUNTIF('Holiday Dates'!$A:$A,DATE($M$1,P$1,1+7*$D401)-WEEKDAY(DATE($M$1,P$1,8-$M401)))&gt;=1,IF($D401&gt;=3,DATE($M$1,P$1,1+7*($D401-1)-WEEKDAY(DATE($M$1,P$1,8-$M401))),DATE($M$1,P$1,1+7*($D401+1)-WEEKDAY(DATE($M$1,P$1,8-$M401)))),DATE($M$1,P$1,1+7*$D401)-WEEKDAY(DATE($M$1,P$1,8-$M401))),"")</f>
        <v>45217</v>
      </c>
      <c r="Q401" s="26">
        <f>IFERROR(IF(COUNTIF('Holiday Dates'!$A:$A,DATE($M$1,Q$1,1+7*$D401)-WEEKDAY(DATE($M$1,Q$1,8-$M401)))&gt;=1,IF($D401&gt;=3,DATE($M$1,Q$1,1+7*($D401-1)-WEEKDAY(DATE($M$1,Q$1,8-$M401))),DATE($M$1,Q$1,1+7*($D401+1)-WEEKDAY(DATE($M$1,Q$1,8-$M401)))),DATE($M$1,Q$1,1+7*$D401)-WEEKDAY(DATE($M$1,Q$1,8-$M401))),"")</f>
        <v>45245</v>
      </c>
      <c r="R401" s="26">
        <f>IFERROR(IF(COUNTIF('Holiday Dates'!$A:$A,DATE($M$1,R$1,1+7*$D401)-WEEKDAY(DATE($M$1,R$1,8-$M401)))&gt;=1,IF($D401&gt;=3,DATE($M$1,R$1,1+7*($D401-1)-WEEKDAY(DATE($M$1,R$1,8-$M401))),DATE($M$1,R$1,1+7*($D401+1)-WEEKDAY(DATE($M$1,R$1,8-$M401)))),DATE($M$1,R$1,1+7*$D401)-WEEKDAY(DATE($M$1,R$1,8-$M401))),"")</f>
        <v>45280</v>
      </c>
      <c r="S401" s="28"/>
      <c r="T401" s="30">
        <f>IFERROR(IF(COUNTIF('Holiday Dates'!$A:$A,DATE($S$1,T$1,1+7*$D401)-WEEKDAY(DATE($S$1,T$1,8-$M401)))&gt;=1,IF($D401&gt;=3,DATE($S$1,T$1,1+7*($D401-1)-WEEKDAY(DATE($S$1,T$1,8-$M401))),DATE($S$1,T$1,1+7*($D401+1)-WEEKDAY(DATE($S$1,T$1,8-$M401)))),DATE($S$1,T$1,1+7*$D401)-WEEKDAY(DATE($S$1,T$1,8-$M401))),"")</f>
        <v>45308</v>
      </c>
      <c r="U401" s="30">
        <f>IFERROR(IF(COUNTIF('Holiday Dates'!$A:$A,DATE($S$1,U$1,1+7*$D401)-WEEKDAY(DATE($S$1,U$1,8-$M401)))&gt;=1,IF($D401&gt;=3,DATE($S$1,U$1,1+7*($D401-1)-WEEKDAY(DATE($S$1,U$1,8-$M401))),DATE($S$1,U$1,1+7*($D401+1)-WEEKDAY(DATE($S$1,U$1,8-$M401)))),DATE($S$1,U$1,1+7*$D401)-WEEKDAY(DATE($S$1,U$1,8-$M401))),"")</f>
        <v>45336</v>
      </c>
      <c r="V401" s="30">
        <f>IFERROR(IF(COUNTIF('Holiday Dates'!$A:$A,DATE($S$1,V$1,1+7*$D401)-WEEKDAY(DATE($S$1,V$1,8-$M401)))&gt;=1,IF($D401&gt;=3,DATE($S$1,V$1,1+7*($D401-1)-WEEKDAY(DATE($S$1,V$1,8-$M401))),DATE($S$1,V$1,1+7*($D401+1)-WEEKDAY(DATE($S$1,V$1,8-$M401)))),DATE($S$1,V$1,1+7*$D401)-WEEKDAY(DATE($S$1,V$1,8-$M401))),"")</f>
        <v>45371</v>
      </c>
      <c r="W401" s="30">
        <f>IFERROR(IF(COUNTIF('Holiday Dates'!$A:$A,DATE($S$1,W$1,1+7*$D401)-WEEKDAY(DATE($S$1,W$1,8-$M401)))&gt;=1,IF($D401&gt;=3,DATE($S$1,W$1,1+7*($D401-1)-WEEKDAY(DATE($S$1,W$1,8-$M401))),DATE($S$1,W$1,1+7*($D401+1)-WEEKDAY(DATE($S$1,W$1,8-$M401)))),DATE($S$1,W$1,1+7*$D401)-WEEKDAY(DATE($S$1,W$1,8-$M401))),"")</f>
        <v>45399</v>
      </c>
      <c r="X401" s="30">
        <f>IFERROR(IF(COUNTIF('Holiday Dates'!$A:$A,DATE($S$1,X$1,1+7*$D401)-WEEKDAY(DATE($S$1,X$1,8-$M401)))&gt;=1,IF($D401&gt;=3,DATE($S$1,X$1,1+7*($D401-1)-WEEKDAY(DATE($S$1,X$1,8-$M401))),DATE($S$1,X$1,1+7*($D401+1)-WEEKDAY(DATE($S$1,X$1,8-$M401)))),DATE($S$1,X$1,1+7*$D401)-WEEKDAY(DATE($S$1,X$1,8-$M401))),"")</f>
        <v>45427</v>
      </c>
      <c r="Y401" s="30">
        <f>IFERROR(IF(COUNTIF('Holiday Dates'!$A:$A,DATE($S$1,Y$1,1+7*$D401)-WEEKDAY(DATE($S$1,Y$1,8-$M401)))&gt;=1,IF($D401&gt;=3,DATE($S$1,Y$1,1+7*($D401-1)-WEEKDAY(DATE($S$1,Y$1,8-$M401))),DATE($S$1,Y$1,1+7*($D401+1)-WEEKDAY(DATE($S$1,Y$1,8-$M401)))),DATE($S$1,Y$1,1+7*$D401)-WEEKDAY(DATE($S$1,Y$1,8-$M401))),"")</f>
        <v>45455</v>
      </c>
      <c r="Z401" s="30">
        <f>IFERROR(IF(COUNTIF('Holiday Dates'!$A:$A,DATE($S$1,Z$1,1+7*$D401)-WEEKDAY(DATE($S$1,Z$1,8-$M401)))&gt;=1,IF($D401&gt;=3,DATE($S$1,Z$1,1+7*($D401-1)-WEEKDAY(DATE($S$1,Z$1,8-$M401))),DATE($S$1,Z$1,1+7*($D401+1)-WEEKDAY(DATE($S$1,Z$1,8-$M401)))),DATE($S$1,Z$1,1+7*$D401)-WEEKDAY(DATE($S$1,Z$1,8-$M401))),"")</f>
        <v>45490</v>
      </c>
    </row>
    <row r="402" spans="1:26" ht="15" customHeight="1" x14ac:dyDescent="0.25">
      <c r="A402" s="3">
        <v>770399</v>
      </c>
      <c r="B402" s="1" t="s">
        <v>1735</v>
      </c>
      <c r="C402" s="1" t="str">
        <f>VLOOKUP($A402,[1]Sheet_One!$B:$W,7,FALSE)</f>
        <v>TRUMBULL</v>
      </c>
      <c r="D402" s="10">
        <f>IFERROR(VLOOKUP(A402,[2]Sheet1!$A:$AA,27,FALSE),"")</f>
        <v>2</v>
      </c>
      <c r="E402" s="1"/>
      <c r="F402" s="3" t="str">
        <f>VLOOKUP($A402,[1]Sheet_One!$B:$W,6,FALSE)</f>
        <v>30 FRENCHTOWN RD</v>
      </c>
      <c r="G402" s="3" t="str">
        <f>VLOOKUP($A402,[1]Sheet_One!$B:$W,7,FALSE)</f>
        <v>TRUMBULL</v>
      </c>
      <c r="H402" s="3" t="str">
        <f>VLOOKUP($A402,[1]Sheet_One!$B:$W,8,FALSE)</f>
        <v>CT</v>
      </c>
      <c r="I402" s="3" t="str">
        <f>VLOOKUP($A402,[1]Sheet_One!$B:$W,9,FALSE)</f>
        <v>06611</v>
      </c>
      <c r="J402" s="47">
        <f>IFERROR(VLOOKUP(A402,'[3]KPI Trend by Chain - 171 or 173'!$A:$E,5,FALSE),VLOOKUP(A402,'[4]KPI Trend by Chain - 171 '!$A:$E,5,FALSE))</f>
        <v>26</v>
      </c>
      <c r="K402" s="4" t="str">
        <f>IFERROR(VLOOKUP(A402,'Location Substitution table'!B:D,3,FALSE),"")</f>
        <v/>
      </c>
      <c r="L402" s="9" t="str">
        <f>IFERROR(VLOOKUP($A402,[1]Sheet_One!$B:$W,5,FALSE),"")</f>
        <v>W</v>
      </c>
      <c r="M402" s="9">
        <f>IFERROR(MATCH(L402,{"U","M","T","W","R","F","S"},0),"")</f>
        <v>4</v>
      </c>
      <c r="N402" s="26">
        <f>IFERROR(IF(COUNTIF('Holiday Dates'!$A:$A,DATE($M$1,N$1,1+7*$D402)-WEEKDAY(DATE($M$1,N$1,8-$M402)))&gt;=1,IF($D402&gt;=3,DATE($M$1,N$1,1+7*($D402-1)-WEEKDAY(DATE($M$1,N$1,8-$M402))),DATE($M$1,N$1,1+7*($D402+1)-WEEKDAY(DATE($M$1,N$1,8-$M402)))),DATE($M$1,N$1,1+7*$D402)-WEEKDAY(DATE($M$1,N$1,8-$M402))),"")</f>
        <v>45147</v>
      </c>
      <c r="O402" s="26">
        <f>IFERROR(IF(COUNTIF('Holiday Dates'!$A:$A,DATE($M$1,O$1,1+7*$D402)-WEEKDAY(DATE($M$1,O$1,8-$M402)))&gt;=1,IF($D402&gt;=3,DATE($M$1,O$1,1+7*($D402-1)-WEEKDAY(DATE($M$1,O$1,8-$M402))),DATE($M$1,O$1,1+7*($D402+1)-WEEKDAY(DATE($M$1,O$1,8-$M402)))),DATE($M$1,O$1,1+7*$D402)-WEEKDAY(DATE($M$1,O$1,8-$M402))),"")</f>
        <v>45182</v>
      </c>
      <c r="P402" s="26">
        <f>IFERROR(IF(COUNTIF('Holiday Dates'!$A:$A,DATE($M$1,P$1,1+7*$D402)-WEEKDAY(DATE($M$1,P$1,8-$M402)))&gt;=1,IF($D402&gt;=3,DATE($M$1,P$1,1+7*($D402-1)-WEEKDAY(DATE($M$1,P$1,8-$M402))),DATE($M$1,P$1,1+7*($D402+1)-WEEKDAY(DATE($M$1,P$1,8-$M402)))),DATE($M$1,P$1,1+7*$D402)-WEEKDAY(DATE($M$1,P$1,8-$M402))),"")</f>
        <v>45210</v>
      </c>
      <c r="Q402" s="26">
        <f>IFERROR(IF(COUNTIF('Holiday Dates'!$A:$A,DATE($M$1,Q$1,1+7*$D402)-WEEKDAY(DATE($M$1,Q$1,8-$M402)))&gt;=1,IF($D402&gt;=3,DATE($M$1,Q$1,1+7*($D402-1)-WEEKDAY(DATE($M$1,Q$1,8-$M402))),DATE($M$1,Q$1,1+7*($D402+1)-WEEKDAY(DATE($M$1,Q$1,8-$M402)))),DATE($M$1,Q$1,1+7*$D402)-WEEKDAY(DATE($M$1,Q$1,8-$M402))),"")</f>
        <v>45238</v>
      </c>
      <c r="R402" s="26">
        <f>IFERROR(IF(COUNTIF('Holiday Dates'!$A:$A,DATE($M$1,R$1,1+7*$D402)-WEEKDAY(DATE($M$1,R$1,8-$M402)))&gt;=1,IF($D402&gt;=3,DATE($M$1,R$1,1+7*($D402-1)-WEEKDAY(DATE($M$1,R$1,8-$M402))),DATE($M$1,R$1,1+7*($D402+1)-WEEKDAY(DATE($M$1,R$1,8-$M402)))),DATE($M$1,R$1,1+7*$D402)-WEEKDAY(DATE($M$1,R$1,8-$M402))),"")</f>
        <v>45273</v>
      </c>
      <c r="S402" s="28"/>
      <c r="T402" s="30">
        <f>IFERROR(IF(COUNTIF('Holiday Dates'!$A:$A,DATE($S$1,T$1,1+7*$D402)-WEEKDAY(DATE($S$1,T$1,8-$M402)))&gt;=1,IF($D402&gt;=3,DATE($S$1,T$1,1+7*($D402-1)-WEEKDAY(DATE($S$1,T$1,8-$M402))),DATE($S$1,T$1,1+7*($D402+1)-WEEKDAY(DATE($S$1,T$1,8-$M402)))),DATE($S$1,T$1,1+7*$D402)-WEEKDAY(DATE($S$1,T$1,8-$M402))),"")</f>
        <v>45301</v>
      </c>
      <c r="U402" s="30">
        <f>IFERROR(IF(COUNTIF('Holiday Dates'!$A:$A,DATE($S$1,U$1,1+7*$D402)-WEEKDAY(DATE($S$1,U$1,8-$M402)))&gt;=1,IF($D402&gt;=3,DATE($S$1,U$1,1+7*($D402-1)-WEEKDAY(DATE($S$1,U$1,8-$M402))),DATE($S$1,U$1,1+7*($D402+1)-WEEKDAY(DATE($S$1,U$1,8-$M402)))),DATE($S$1,U$1,1+7*$D402)-WEEKDAY(DATE($S$1,U$1,8-$M402))),"")</f>
        <v>45336</v>
      </c>
      <c r="V402" s="30">
        <f>IFERROR(IF(COUNTIF('Holiday Dates'!$A:$A,DATE($S$1,V$1,1+7*$D402)-WEEKDAY(DATE($S$1,V$1,8-$M402)))&gt;=1,IF($D402&gt;=3,DATE($S$1,V$1,1+7*($D402-1)-WEEKDAY(DATE($S$1,V$1,8-$M402))),DATE($S$1,V$1,1+7*($D402+1)-WEEKDAY(DATE($S$1,V$1,8-$M402)))),DATE($S$1,V$1,1+7*$D402)-WEEKDAY(DATE($S$1,V$1,8-$M402))),"")</f>
        <v>45364</v>
      </c>
      <c r="W402" s="30">
        <f>IFERROR(IF(COUNTIF('Holiday Dates'!$A:$A,DATE($S$1,W$1,1+7*$D402)-WEEKDAY(DATE($S$1,W$1,8-$M402)))&gt;=1,IF($D402&gt;=3,DATE($S$1,W$1,1+7*($D402-1)-WEEKDAY(DATE($S$1,W$1,8-$M402))),DATE($S$1,W$1,1+7*($D402+1)-WEEKDAY(DATE($S$1,W$1,8-$M402)))),DATE($S$1,W$1,1+7*$D402)-WEEKDAY(DATE($S$1,W$1,8-$M402))),"")</f>
        <v>45399</v>
      </c>
      <c r="X402" s="30">
        <f>IFERROR(IF(COUNTIF('Holiday Dates'!$A:$A,DATE($S$1,X$1,1+7*$D402)-WEEKDAY(DATE($S$1,X$1,8-$M402)))&gt;=1,IF($D402&gt;=3,DATE($S$1,X$1,1+7*($D402-1)-WEEKDAY(DATE($S$1,X$1,8-$M402))),DATE($S$1,X$1,1+7*($D402+1)-WEEKDAY(DATE($S$1,X$1,8-$M402)))),DATE($S$1,X$1,1+7*$D402)-WEEKDAY(DATE($S$1,X$1,8-$M402))),"")</f>
        <v>45420</v>
      </c>
      <c r="Y402" s="30">
        <f>IFERROR(IF(COUNTIF('Holiday Dates'!$A:$A,DATE($S$1,Y$1,1+7*$D402)-WEEKDAY(DATE($S$1,Y$1,8-$M402)))&gt;=1,IF($D402&gt;=3,DATE($S$1,Y$1,1+7*($D402-1)-WEEKDAY(DATE($S$1,Y$1,8-$M402))),DATE($S$1,Y$1,1+7*($D402+1)-WEEKDAY(DATE($S$1,Y$1,8-$M402)))),DATE($S$1,Y$1,1+7*$D402)-WEEKDAY(DATE($S$1,Y$1,8-$M402))),"")</f>
        <v>45455</v>
      </c>
      <c r="Z402" s="30">
        <f>IFERROR(IF(COUNTIF('Holiday Dates'!$A:$A,DATE($S$1,Z$1,1+7*$D402)-WEEKDAY(DATE($S$1,Z$1,8-$M402)))&gt;=1,IF($D402&gt;=3,DATE($S$1,Z$1,1+7*($D402-1)-WEEKDAY(DATE($S$1,Z$1,8-$M402))),DATE($S$1,Z$1,1+7*($D402+1)-WEEKDAY(DATE($S$1,Z$1,8-$M402)))),DATE($S$1,Z$1,1+7*$D402)-WEEKDAY(DATE($S$1,Z$1,8-$M402))),"")</f>
        <v>45483</v>
      </c>
    </row>
    <row r="403" spans="1:26" ht="15" customHeight="1" x14ac:dyDescent="0.25">
      <c r="A403" s="3">
        <v>770400</v>
      </c>
      <c r="B403" s="1" t="s">
        <v>835</v>
      </c>
      <c r="C403" s="1" t="str">
        <f>VLOOKUP($A403,[1]Sheet_One!$B:$W,7,FALSE)</f>
        <v>TRUMBULL</v>
      </c>
      <c r="D403" s="10">
        <f>IFERROR(VLOOKUP(A403,[2]Sheet1!$A:$AA,27,FALSE),"")</f>
        <v>1</v>
      </c>
      <c r="E403" s="1"/>
      <c r="F403" s="3" t="str">
        <f>VLOOKUP($A403,[1]Sheet_One!$B:$W,6,FALSE)</f>
        <v>530 DANIELS FARM RD</v>
      </c>
      <c r="G403" s="3" t="str">
        <f>VLOOKUP($A403,[1]Sheet_One!$B:$W,7,FALSE)</f>
        <v>TRUMBULL</v>
      </c>
      <c r="H403" s="3" t="str">
        <f>VLOOKUP($A403,[1]Sheet_One!$B:$W,8,FALSE)</f>
        <v>CT</v>
      </c>
      <c r="I403" s="3" t="str">
        <f>VLOOKUP($A403,[1]Sheet_One!$B:$W,9,FALSE)</f>
        <v>06611</v>
      </c>
      <c r="J403" s="47">
        <f>IFERROR(VLOOKUP(A403,'[3]KPI Trend by Chain - 171 or 173'!$A:$E,5,FALSE),VLOOKUP(A403,'[4]KPI Trend by Chain - 171 '!$A:$E,5,FALSE))</f>
        <v>43.375</v>
      </c>
      <c r="K403" s="4" t="str">
        <f>IFERROR(VLOOKUP(A403,'Location Substitution table'!B:D,3,FALSE),"")</f>
        <v/>
      </c>
      <c r="L403" s="9" t="str">
        <f>IFERROR(VLOOKUP($A403,[1]Sheet_One!$B:$W,5,FALSE),"")</f>
        <v>W</v>
      </c>
      <c r="M403" s="9">
        <f>IFERROR(MATCH(L403,{"U","M","T","W","R","F","S"},0),"")</f>
        <v>4</v>
      </c>
      <c r="N403" s="26">
        <f>IFERROR(IF(COUNTIF('Holiday Dates'!$A:$A,DATE($M$1,N$1,1+7*$D403)-WEEKDAY(DATE($M$1,N$1,8-$M403)))&gt;=1,IF($D403&gt;=3,DATE($M$1,N$1,1+7*($D403-1)-WEEKDAY(DATE($M$1,N$1,8-$M403))),DATE($M$1,N$1,1+7*($D403+1)-WEEKDAY(DATE($M$1,N$1,8-$M403)))),DATE($M$1,N$1,1+7*$D403)-WEEKDAY(DATE($M$1,N$1,8-$M403))),"")</f>
        <v>45140</v>
      </c>
      <c r="O403" s="26">
        <f>IFERROR(IF(COUNTIF('Holiday Dates'!$A:$A,DATE($M$1,O$1,1+7*$D403)-WEEKDAY(DATE($M$1,O$1,8-$M403)))&gt;=1,IF($D403&gt;=3,DATE($M$1,O$1,1+7*($D403-1)-WEEKDAY(DATE($M$1,O$1,8-$M403))),DATE($M$1,O$1,1+7*($D403+1)-WEEKDAY(DATE($M$1,O$1,8-$M403)))),DATE($M$1,O$1,1+7*$D403)-WEEKDAY(DATE($M$1,O$1,8-$M403))),"")</f>
        <v>45175</v>
      </c>
      <c r="P403" s="26">
        <f>IFERROR(IF(COUNTIF('Holiday Dates'!$A:$A,DATE($M$1,P$1,1+7*$D403)-WEEKDAY(DATE($M$1,P$1,8-$M403)))&gt;=1,IF($D403&gt;=3,DATE($M$1,P$1,1+7*($D403-1)-WEEKDAY(DATE($M$1,P$1,8-$M403))),DATE($M$1,P$1,1+7*($D403+1)-WEEKDAY(DATE($M$1,P$1,8-$M403)))),DATE($M$1,P$1,1+7*$D403)-WEEKDAY(DATE($M$1,P$1,8-$M403))),"")</f>
        <v>45203</v>
      </c>
      <c r="Q403" s="26">
        <f>IFERROR(IF(COUNTIF('Holiday Dates'!$A:$A,DATE($M$1,Q$1,1+7*$D403)-WEEKDAY(DATE($M$1,Q$1,8-$M403)))&gt;=1,IF($D403&gt;=3,DATE($M$1,Q$1,1+7*($D403-1)-WEEKDAY(DATE($M$1,Q$1,8-$M403))),DATE($M$1,Q$1,1+7*($D403+1)-WEEKDAY(DATE($M$1,Q$1,8-$M403)))),DATE($M$1,Q$1,1+7*$D403)-WEEKDAY(DATE($M$1,Q$1,8-$M403))),"")</f>
        <v>45231</v>
      </c>
      <c r="R403" s="26">
        <f>IFERROR(IF(COUNTIF('Holiday Dates'!$A:$A,DATE($M$1,R$1,1+7*$D403)-WEEKDAY(DATE($M$1,R$1,8-$M403)))&gt;=1,IF($D403&gt;=3,DATE($M$1,R$1,1+7*($D403-1)-WEEKDAY(DATE($M$1,R$1,8-$M403))),DATE($M$1,R$1,1+7*($D403+1)-WEEKDAY(DATE($M$1,R$1,8-$M403)))),DATE($M$1,R$1,1+7*$D403)-WEEKDAY(DATE($M$1,R$1,8-$M403))),"")</f>
        <v>45266</v>
      </c>
      <c r="S403" s="28"/>
      <c r="T403" s="30">
        <f>IFERROR(IF(COUNTIF('Holiday Dates'!$A:$A,DATE($S$1,T$1,1+7*$D403)-WEEKDAY(DATE($S$1,T$1,8-$M403)))&gt;=1,IF($D403&gt;=3,DATE($S$1,T$1,1+7*($D403-1)-WEEKDAY(DATE($S$1,T$1,8-$M403))),DATE($S$1,T$1,1+7*($D403+1)-WEEKDAY(DATE($S$1,T$1,8-$M403)))),DATE($S$1,T$1,1+7*$D403)-WEEKDAY(DATE($S$1,T$1,8-$M403))),"")</f>
        <v>45294</v>
      </c>
      <c r="U403" s="30">
        <f>IFERROR(IF(COUNTIF('Holiday Dates'!$A:$A,DATE($S$1,U$1,1+7*$D403)-WEEKDAY(DATE($S$1,U$1,8-$M403)))&gt;=1,IF($D403&gt;=3,DATE($S$1,U$1,1+7*($D403-1)-WEEKDAY(DATE($S$1,U$1,8-$M403))),DATE($S$1,U$1,1+7*($D403+1)-WEEKDAY(DATE($S$1,U$1,8-$M403)))),DATE($S$1,U$1,1+7*$D403)-WEEKDAY(DATE($S$1,U$1,8-$M403))),"")</f>
        <v>45329</v>
      </c>
      <c r="V403" s="30">
        <f>IFERROR(IF(COUNTIF('Holiday Dates'!$A:$A,DATE($S$1,V$1,1+7*$D403)-WEEKDAY(DATE($S$1,V$1,8-$M403)))&gt;=1,IF($D403&gt;=3,DATE($S$1,V$1,1+7*($D403-1)-WEEKDAY(DATE($S$1,V$1,8-$M403))),DATE($S$1,V$1,1+7*($D403+1)-WEEKDAY(DATE($S$1,V$1,8-$M403)))),DATE($S$1,V$1,1+7*$D403)-WEEKDAY(DATE($S$1,V$1,8-$M403))),"")</f>
        <v>45357</v>
      </c>
      <c r="W403" s="30">
        <f>IFERROR(IF(COUNTIF('Holiday Dates'!$A:$A,DATE($S$1,W$1,1+7*$D403)-WEEKDAY(DATE($S$1,W$1,8-$M403)))&gt;=1,IF($D403&gt;=3,DATE($S$1,W$1,1+7*($D403-1)-WEEKDAY(DATE($S$1,W$1,8-$M403))),DATE($S$1,W$1,1+7*($D403+1)-WEEKDAY(DATE($S$1,W$1,8-$M403)))),DATE($S$1,W$1,1+7*$D403)-WEEKDAY(DATE($S$1,W$1,8-$M403))),"")</f>
        <v>45385</v>
      </c>
      <c r="X403" s="30">
        <f>IFERROR(IF(COUNTIF('Holiday Dates'!$A:$A,DATE($S$1,X$1,1+7*$D403)-WEEKDAY(DATE($S$1,X$1,8-$M403)))&gt;=1,IF($D403&gt;=3,DATE($S$1,X$1,1+7*($D403-1)-WEEKDAY(DATE($S$1,X$1,8-$M403))),DATE($S$1,X$1,1+7*($D403+1)-WEEKDAY(DATE($S$1,X$1,8-$M403)))),DATE($S$1,X$1,1+7*$D403)-WEEKDAY(DATE($S$1,X$1,8-$M403))),"")</f>
        <v>45413</v>
      </c>
      <c r="Y403" s="30">
        <f>IFERROR(IF(COUNTIF('Holiday Dates'!$A:$A,DATE($S$1,Y$1,1+7*$D403)-WEEKDAY(DATE($S$1,Y$1,8-$M403)))&gt;=1,IF($D403&gt;=3,DATE($S$1,Y$1,1+7*($D403-1)-WEEKDAY(DATE($S$1,Y$1,8-$M403))),DATE($S$1,Y$1,1+7*($D403+1)-WEEKDAY(DATE($S$1,Y$1,8-$M403)))),DATE($S$1,Y$1,1+7*$D403)-WEEKDAY(DATE($S$1,Y$1,8-$M403))),"")</f>
        <v>45448</v>
      </c>
      <c r="Z403" s="30">
        <f>IFERROR(IF(COUNTIF('Holiday Dates'!$A:$A,DATE($S$1,Z$1,1+7*$D403)-WEEKDAY(DATE($S$1,Z$1,8-$M403)))&gt;=1,IF($D403&gt;=3,DATE($S$1,Z$1,1+7*($D403-1)-WEEKDAY(DATE($S$1,Z$1,8-$M403))),DATE($S$1,Z$1,1+7*($D403+1)-WEEKDAY(DATE($S$1,Z$1,8-$M403)))),DATE($S$1,Z$1,1+7*$D403)-WEEKDAY(DATE($S$1,Z$1,8-$M403))),"")</f>
        <v>45476</v>
      </c>
    </row>
    <row r="404" spans="1:26" ht="15" customHeight="1" x14ac:dyDescent="0.25">
      <c r="A404" s="3">
        <v>770401</v>
      </c>
      <c r="B404" s="1" t="s">
        <v>836</v>
      </c>
      <c r="C404" s="1" t="str">
        <f>VLOOKUP($A404,[1]Sheet_One!$B:$W,7,FALSE)</f>
        <v>TRUMBULL</v>
      </c>
      <c r="D404" s="10">
        <f>IFERROR(VLOOKUP(A404,[2]Sheet1!$A:$AA,27,FALSE),"")</f>
        <v>4</v>
      </c>
      <c r="E404" s="1"/>
      <c r="F404" s="3" t="str">
        <f>VLOOKUP($A404,[1]Sheet_One!$B:$W,6,FALSE)</f>
        <v>190 PARK LN</v>
      </c>
      <c r="G404" s="3" t="str">
        <f>VLOOKUP($A404,[1]Sheet_One!$B:$W,7,FALSE)</f>
        <v>TRUMBULL</v>
      </c>
      <c r="H404" s="3" t="str">
        <f>VLOOKUP($A404,[1]Sheet_One!$B:$W,8,FALSE)</f>
        <v>CT</v>
      </c>
      <c r="I404" s="3" t="str">
        <f>VLOOKUP($A404,[1]Sheet_One!$B:$W,9,FALSE)</f>
        <v>06611</v>
      </c>
      <c r="J404" s="47">
        <f>IFERROR(VLOOKUP(A404,'[3]KPI Trend by Chain - 171 or 173'!$A:$E,5,FALSE),VLOOKUP(A404,'[4]KPI Trend by Chain - 171 '!$A:$E,5,FALSE))</f>
        <v>34</v>
      </c>
      <c r="K404" s="4" t="str">
        <f>IFERROR(VLOOKUP(A404,'Location Substitution table'!B:D,3,FALSE),"")</f>
        <v/>
      </c>
      <c r="L404" s="40" t="str">
        <f>IFERROR(VLOOKUP($A404,[1]Sheet_One!$B:$W,5,FALSE),"")</f>
        <v>W</v>
      </c>
      <c r="M404" s="9">
        <f>IFERROR(MATCH(L404,{"U","M","T","W","R","F","S"},0),"")</f>
        <v>4</v>
      </c>
      <c r="N404" s="26">
        <f>IFERROR(IF(COUNTIF('Holiday Dates'!$A:$A,DATE($M$1,N$1,1+7*$D404)-WEEKDAY(DATE($M$1,N$1,8-$M404)))&gt;=1,IF($D404&gt;=3,DATE($M$1,N$1,1+7*($D404-1)-WEEKDAY(DATE($M$1,N$1,8-$M404))),DATE($M$1,N$1,1+7*($D404+1)-WEEKDAY(DATE($M$1,N$1,8-$M404)))),DATE($M$1,N$1,1+7*$D404)-WEEKDAY(DATE($M$1,N$1,8-$M404))),"")</f>
        <v>45161</v>
      </c>
      <c r="O404" s="26">
        <f>IFERROR(IF(COUNTIF('Holiday Dates'!$A:$A,DATE($M$1,O$1,1+7*$D404)-WEEKDAY(DATE($M$1,O$1,8-$M404)))&gt;=1,IF($D404&gt;=3,DATE($M$1,O$1,1+7*($D404-1)-WEEKDAY(DATE($M$1,O$1,8-$M404))),DATE($M$1,O$1,1+7*($D404+1)-WEEKDAY(DATE($M$1,O$1,8-$M404)))),DATE($M$1,O$1,1+7*$D404)-WEEKDAY(DATE($M$1,O$1,8-$M404))),"")</f>
        <v>45196</v>
      </c>
      <c r="P404" s="26">
        <f>IFERROR(IF(COUNTIF('Holiday Dates'!$A:$A,DATE($M$1,P$1,1+7*$D404)-WEEKDAY(DATE($M$1,P$1,8-$M404)))&gt;=1,IF($D404&gt;=3,DATE($M$1,P$1,1+7*($D404-1)-WEEKDAY(DATE($M$1,P$1,8-$M404))),DATE($M$1,P$1,1+7*($D404+1)-WEEKDAY(DATE($M$1,P$1,8-$M404)))),DATE($M$1,P$1,1+7*$D404)-WEEKDAY(DATE($M$1,P$1,8-$M404))),"")</f>
        <v>45224</v>
      </c>
      <c r="Q404" s="26">
        <f>IFERROR(IF(COUNTIF('Holiday Dates'!$A:$A,DATE($M$1,Q$1,1+7*$D404)-WEEKDAY(DATE($M$1,Q$1,8-$M404)))&gt;=1,IF($D404&gt;=3,DATE($M$1,Q$1,1+7*($D404-1)-WEEKDAY(DATE($M$1,Q$1,8-$M404))),DATE($M$1,Q$1,1+7*($D404+1)-WEEKDAY(DATE($M$1,Q$1,8-$M404)))),DATE($M$1,Q$1,1+7*$D404)-WEEKDAY(DATE($M$1,Q$1,8-$M404))),"")</f>
        <v>45245</v>
      </c>
      <c r="R404" s="26">
        <f>IFERROR(IF(COUNTIF('Holiday Dates'!$A:$A,DATE($M$1,R$1,1+7*$D404)-WEEKDAY(DATE($M$1,R$1,8-$M404)))&gt;=1,IF($D404&gt;=3,DATE($M$1,R$1,1+7*($D404-1)-WEEKDAY(DATE($M$1,R$1,8-$M404))),DATE($M$1,R$1,1+7*($D404+1)-WEEKDAY(DATE($M$1,R$1,8-$M404)))),DATE($M$1,R$1,1+7*$D404)-WEEKDAY(DATE($M$1,R$1,8-$M404))),"")</f>
        <v>45280</v>
      </c>
      <c r="S404" s="28"/>
      <c r="T404" s="30">
        <f>IFERROR(IF(COUNTIF('Holiday Dates'!$A:$A,DATE($S$1,T$1,1+7*$D404)-WEEKDAY(DATE($S$1,T$1,8-$M404)))&gt;=1,IF($D404&gt;=3,DATE($S$1,T$1,1+7*($D404-1)-WEEKDAY(DATE($S$1,T$1,8-$M404))),DATE($S$1,T$1,1+7*($D404+1)-WEEKDAY(DATE($S$1,T$1,8-$M404)))),DATE($S$1,T$1,1+7*$D404)-WEEKDAY(DATE($S$1,T$1,8-$M404))),"")</f>
        <v>45315</v>
      </c>
      <c r="U404" s="30">
        <f>IFERROR(IF(COUNTIF('Holiday Dates'!$A:$A,DATE($S$1,U$1,1+7*$D404)-WEEKDAY(DATE($S$1,U$1,8-$M404)))&gt;=1,IF($D404&gt;=3,DATE($S$1,U$1,1+7*($D404-1)-WEEKDAY(DATE($S$1,U$1,8-$M404))),DATE($S$1,U$1,1+7*($D404+1)-WEEKDAY(DATE($S$1,U$1,8-$M404)))),DATE($S$1,U$1,1+7*$D404)-WEEKDAY(DATE($S$1,U$1,8-$M404))),"")</f>
        <v>45350</v>
      </c>
      <c r="V404" s="30">
        <f>IFERROR(IF(COUNTIF('Holiday Dates'!$A:$A,DATE($S$1,V$1,1+7*$D404)-WEEKDAY(DATE($S$1,V$1,8-$M404)))&gt;=1,IF($D404&gt;=3,DATE($S$1,V$1,1+7*($D404-1)-WEEKDAY(DATE($S$1,V$1,8-$M404))),DATE($S$1,V$1,1+7*($D404+1)-WEEKDAY(DATE($S$1,V$1,8-$M404)))),DATE($S$1,V$1,1+7*$D404)-WEEKDAY(DATE($S$1,V$1,8-$M404))),"")</f>
        <v>45378</v>
      </c>
      <c r="W404" s="30">
        <f>IFERROR(IF(COUNTIF('Holiday Dates'!$A:$A,DATE($S$1,W$1,1+7*$D404)-WEEKDAY(DATE($S$1,W$1,8-$M404)))&gt;=1,IF($D404&gt;=3,DATE($S$1,W$1,1+7*($D404-1)-WEEKDAY(DATE($S$1,W$1,8-$M404))),DATE($S$1,W$1,1+7*($D404+1)-WEEKDAY(DATE($S$1,W$1,8-$M404)))),DATE($S$1,W$1,1+7*$D404)-WEEKDAY(DATE($S$1,W$1,8-$M404))),"")</f>
        <v>45406</v>
      </c>
      <c r="X404" s="30">
        <f>IFERROR(IF(COUNTIF('Holiday Dates'!$A:$A,DATE($S$1,X$1,1+7*$D404)-WEEKDAY(DATE($S$1,X$1,8-$M404)))&gt;=1,IF($D404&gt;=3,DATE($S$1,X$1,1+7*($D404-1)-WEEKDAY(DATE($S$1,X$1,8-$M404))),DATE($S$1,X$1,1+7*($D404+1)-WEEKDAY(DATE($S$1,X$1,8-$M404)))),DATE($S$1,X$1,1+7*$D404)-WEEKDAY(DATE($S$1,X$1,8-$M404))),"")</f>
        <v>45434</v>
      </c>
      <c r="Y404" s="30">
        <f>IFERROR(IF(COUNTIF('Holiday Dates'!$A:$A,DATE($S$1,Y$1,1+7*$D404)-WEEKDAY(DATE($S$1,Y$1,8-$M404)))&gt;=1,IF($D404&gt;=3,DATE($S$1,Y$1,1+7*($D404-1)-WEEKDAY(DATE($S$1,Y$1,8-$M404))),DATE($S$1,Y$1,1+7*($D404+1)-WEEKDAY(DATE($S$1,Y$1,8-$M404)))),DATE($S$1,Y$1,1+7*$D404)-WEEKDAY(DATE($S$1,Y$1,8-$M404))),"")</f>
        <v>45469</v>
      </c>
      <c r="Z404" s="30">
        <f>IFERROR(IF(COUNTIF('Holiday Dates'!$A:$A,DATE($S$1,Z$1,1+7*$D404)-WEEKDAY(DATE($S$1,Z$1,8-$M404)))&gt;=1,IF($D404&gt;=3,DATE($S$1,Z$1,1+7*($D404-1)-WEEKDAY(DATE($S$1,Z$1,8-$M404))),DATE($S$1,Z$1,1+7*($D404+1)-WEEKDAY(DATE($S$1,Z$1,8-$M404)))),DATE($S$1,Z$1,1+7*$D404)-WEEKDAY(DATE($S$1,Z$1,8-$M404))),"")</f>
        <v>45497</v>
      </c>
    </row>
    <row r="405" spans="1:26" ht="15" customHeight="1" x14ac:dyDescent="0.25">
      <c r="A405" s="3">
        <v>770402</v>
      </c>
      <c r="B405" s="1" t="s">
        <v>837</v>
      </c>
      <c r="C405" s="1" t="str">
        <f>VLOOKUP($A405,[1]Sheet_One!$B:$W,7,FALSE)</f>
        <v>TRUMBULL</v>
      </c>
      <c r="D405" s="10">
        <f>IFERROR(VLOOKUP(A405,[2]Sheet1!$A:$AA,27,FALSE),"")</f>
        <v>3</v>
      </c>
      <c r="E405" s="1"/>
      <c r="F405" s="3" t="str">
        <f>VLOOKUP($A405,[1]Sheet_One!$B:$W,6,FALSE)</f>
        <v>4630 MADISON AVE</v>
      </c>
      <c r="G405" s="3" t="str">
        <f>VLOOKUP($A405,[1]Sheet_One!$B:$W,7,FALSE)</f>
        <v>TRUMBULL</v>
      </c>
      <c r="H405" s="3" t="str">
        <f>VLOOKUP($A405,[1]Sheet_One!$B:$W,8,FALSE)</f>
        <v>CT</v>
      </c>
      <c r="I405" s="3" t="str">
        <f>VLOOKUP($A405,[1]Sheet_One!$B:$W,9,FALSE)</f>
        <v>06611</v>
      </c>
      <c r="J405" s="47">
        <f>IFERROR(VLOOKUP(A405,'[3]KPI Trend by Chain - 171 or 173'!$A:$E,5,FALSE),VLOOKUP(A405,'[4]KPI Trend by Chain - 171 '!$A:$E,5,FALSE))</f>
        <v>53.6666666666667</v>
      </c>
      <c r="K405" s="4" t="str">
        <f>IFERROR(VLOOKUP(A405,'Location Substitution table'!B:D,3,FALSE),"")</f>
        <v/>
      </c>
      <c r="L405" s="40" t="str">
        <f>IFERROR(VLOOKUP($A405,[1]Sheet_One!$B:$W,5,FALSE),"")</f>
        <v>W</v>
      </c>
      <c r="M405" s="9">
        <f>IFERROR(MATCH(L405,{"U","M","T","W","R","F","S"},0),"")</f>
        <v>4</v>
      </c>
      <c r="N405" s="26">
        <f>IFERROR(IF(COUNTIF('Holiday Dates'!$A:$A,DATE($M$1,N$1,1+7*$D405)-WEEKDAY(DATE($M$1,N$1,8-$M405)))&gt;=1,IF($D405&gt;=3,DATE($M$1,N$1,1+7*($D405-1)-WEEKDAY(DATE($M$1,N$1,8-$M405))),DATE($M$1,N$1,1+7*($D405+1)-WEEKDAY(DATE($M$1,N$1,8-$M405)))),DATE($M$1,N$1,1+7*$D405)-WEEKDAY(DATE($M$1,N$1,8-$M405))),"")</f>
        <v>45154</v>
      </c>
      <c r="O405" s="26">
        <f>IFERROR(IF(COUNTIF('Holiday Dates'!$A:$A,DATE($M$1,O$1,1+7*$D405)-WEEKDAY(DATE($M$1,O$1,8-$M405)))&gt;=1,IF($D405&gt;=3,DATE($M$1,O$1,1+7*($D405-1)-WEEKDAY(DATE($M$1,O$1,8-$M405))),DATE($M$1,O$1,1+7*($D405+1)-WEEKDAY(DATE($M$1,O$1,8-$M405)))),DATE($M$1,O$1,1+7*$D405)-WEEKDAY(DATE($M$1,O$1,8-$M405))),"")</f>
        <v>45189</v>
      </c>
      <c r="P405" s="26">
        <f>IFERROR(IF(COUNTIF('Holiday Dates'!$A:$A,DATE($M$1,P$1,1+7*$D405)-WEEKDAY(DATE($M$1,P$1,8-$M405)))&gt;=1,IF($D405&gt;=3,DATE($M$1,P$1,1+7*($D405-1)-WEEKDAY(DATE($M$1,P$1,8-$M405))),DATE($M$1,P$1,1+7*($D405+1)-WEEKDAY(DATE($M$1,P$1,8-$M405)))),DATE($M$1,P$1,1+7*$D405)-WEEKDAY(DATE($M$1,P$1,8-$M405))),"")</f>
        <v>45217</v>
      </c>
      <c r="Q405" s="26">
        <f>IFERROR(IF(COUNTIF('Holiday Dates'!$A:$A,DATE($M$1,Q$1,1+7*$D405)-WEEKDAY(DATE($M$1,Q$1,8-$M405)))&gt;=1,IF($D405&gt;=3,DATE($M$1,Q$1,1+7*($D405-1)-WEEKDAY(DATE($M$1,Q$1,8-$M405))),DATE($M$1,Q$1,1+7*($D405+1)-WEEKDAY(DATE($M$1,Q$1,8-$M405)))),DATE($M$1,Q$1,1+7*$D405)-WEEKDAY(DATE($M$1,Q$1,8-$M405))),"")</f>
        <v>45245</v>
      </c>
      <c r="R405" s="26">
        <f>IFERROR(IF(COUNTIF('Holiday Dates'!$A:$A,DATE($M$1,R$1,1+7*$D405)-WEEKDAY(DATE($M$1,R$1,8-$M405)))&gt;=1,IF($D405&gt;=3,DATE($M$1,R$1,1+7*($D405-1)-WEEKDAY(DATE($M$1,R$1,8-$M405))),DATE($M$1,R$1,1+7*($D405+1)-WEEKDAY(DATE($M$1,R$1,8-$M405)))),DATE($M$1,R$1,1+7*$D405)-WEEKDAY(DATE($M$1,R$1,8-$M405))),"")</f>
        <v>45280</v>
      </c>
      <c r="S405" s="28"/>
      <c r="T405" s="30">
        <f>IFERROR(IF(COUNTIF('Holiday Dates'!$A:$A,DATE($S$1,T$1,1+7*$D405)-WEEKDAY(DATE($S$1,T$1,8-$M405)))&gt;=1,IF($D405&gt;=3,DATE($S$1,T$1,1+7*($D405-1)-WEEKDAY(DATE($S$1,T$1,8-$M405))),DATE($S$1,T$1,1+7*($D405+1)-WEEKDAY(DATE($S$1,T$1,8-$M405)))),DATE($S$1,T$1,1+7*$D405)-WEEKDAY(DATE($S$1,T$1,8-$M405))),"")</f>
        <v>45308</v>
      </c>
      <c r="U405" s="30">
        <f>IFERROR(IF(COUNTIF('Holiday Dates'!$A:$A,DATE($S$1,U$1,1+7*$D405)-WEEKDAY(DATE($S$1,U$1,8-$M405)))&gt;=1,IF($D405&gt;=3,DATE($S$1,U$1,1+7*($D405-1)-WEEKDAY(DATE($S$1,U$1,8-$M405))),DATE($S$1,U$1,1+7*($D405+1)-WEEKDAY(DATE($S$1,U$1,8-$M405)))),DATE($S$1,U$1,1+7*$D405)-WEEKDAY(DATE($S$1,U$1,8-$M405))),"")</f>
        <v>45336</v>
      </c>
      <c r="V405" s="30">
        <f>IFERROR(IF(COUNTIF('Holiday Dates'!$A:$A,DATE($S$1,V$1,1+7*$D405)-WEEKDAY(DATE($S$1,V$1,8-$M405)))&gt;=1,IF($D405&gt;=3,DATE($S$1,V$1,1+7*($D405-1)-WEEKDAY(DATE($S$1,V$1,8-$M405))),DATE($S$1,V$1,1+7*($D405+1)-WEEKDAY(DATE($S$1,V$1,8-$M405)))),DATE($S$1,V$1,1+7*$D405)-WEEKDAY(DATE($S$1,V$1,8-$M405))),"")</f>
        <v>45371</v>
      </c>
      <c r="W405" s="30">
        <f>IFERROR(IF(COUNTIF('Holiday Dates'!$A:$A,DATE($S$1,W$1,1+7*$D405)-WEEKDAY(DATE($S$1,W$1,8-$M405)))&gt;=1,IF($D405&gt;=3,DATE($S$1,W$1,1+7*($D405-1)-WEEKDAY(DATE($S$1,W$1,8-$M405))),DATE($S$1,W$1,1+7*($D405+1)-WEEKDAY(DATE($S$1,W$1,8-$M405)))),DATE($S$1,W$1,1+7*$D405)-WEEKDAY(DATE($S$1,W$1,8-$M405))),"")</f>
        <v>45399</v>
      </c>
      <c r="X405" s="30">
        <f>IFERROR(IF(COUNTIF('Holiday Dates'!$A:$A,DATE($S$1,X$1,1+7*$D405)-WEEKDAY(DATE($S$1,X$1,8-$M405)))&gt;=1,IF($D405&gt;=3,DATE($S$1,X$1,1+7*($D405-1)-WEEKDAY(DATE($S$1,X$1,8-$M405))),DATE($S$1,X$1,1+7*($D405+1)-WEEKDAY(DATE($S$1,X$1,8-$M405)))),DATE($S$1,X$1,1+7*$D405)-WEEKDAY(DATE($S$1,X$1,8-$M405))),"")</f>
        <v>45427</v>
      </c>
      <c r="Y405" s="30">
        <f>IFERROR(IF(COUNTIF('Holiday Dates'!$A:$A,DATE($S$1,Y$1,1+7*$D405)-WEEKDAY(DATE($S$1,Y$1,8-$M405)))&gt;=1,IF($D405&gt;=3,DATE($S$1,Y$1,1+7*($D405-1)-WEEKDAY(DATE($S$1,Y$1,8-$M405))),DATE($S$1,Y$1,1+7*($D405+1)-WEEKDAY(DATE($S$1,Y$1,8-$M405)))),DATE($S$1,Y$1,1+7*$D405)-WEEKDAY(DATE($S$1,Y$1,8-$M405))),"")</f>
        <v>45455</v>
      </c>
      <c r="Z405" s="30">
        <f>IFERROR(IF(COUNTIF('Holiday Dates'!$A:$A,DATE($S$1,Z$1,1+7*$D405)-WEEKDAY(DATE($S$1,Z$1,8-$M405)))&gt;=1,IF($D405&gt;=3,DATE($S$1,Z$1,1+7*($D405-1)-WEEKDAY(DATE($S$1,Z$1,8-$M405))),DATE($S$1,Z$1,1+7*($D405+1)-WEEKDAY(DATE($S$1,Z$1,8-$M405)))),DATE($S$1,Z$1,1+7*$D405)-WEEKDAY(DATE($S$1,Z$1,8-$M405))),"")</f>
        <v>45490</v>
      </c>
    </row>
    <row r="406" spans="1:26" ht="15" customHeight="1" x14ac:dyDescent="0.25">
      <c r="A406" s="3">
        <v>770403</v>
      </c>
      <c r="B406" s="1" t="s">
        <v>1736</v>
      </c>
      <c r="C406" s="1" t="str">
        <f>VLOOKUP($A406,[1]Sheet_One!$B:$W,7,FALSE)</f>
        <v>TRUMBULL</v>
      </c>
      <c r="D406" s="10">
        <f>IFERROR(VLOOKUP(A406,[2]Sheet1!$A:$AA,27,FALSE),"")</f>
        <v>2</v>
      </c>
      <c r="F406" s="3" t="str">
        <f>VLOOKUP($A406,[1]Sheet_One!$B:$W,6,FALSE)</f>
        <v>220 MIDDLEBROOKS AVE</v>
      </c>
      <c r="G406" s="3" t="str">
        <f>VLOOKUP($A406,[1]Sheet_One!$B:$W,7,FALSE)</f>
        <v>TRUMBULL</v>
      </c>
      <c r="H406" s="3" t="str">
        <f>VLOOKUP($A406,[1]Sheet_One!$B:$W,8,FALSE)</f>
        <v>CT</v>
      </c>
      <c r="I406" s="3" t="str">
        <f>VLOOKUP($A406,[1]Sheet_One!$B:$W,9,FALSE)</f>
        <v>06611</v>
      </c>
      <c r="J406" s="47">
        <f>IFERROR(VLOOKUP(A406,'[3]KPI Trend by Chain - 171 or 173'!$A:$E,5,FALSE),VLOOKUP(A406,'[4]KPI Trend by Chain - 171 '!$A:$E,5,FALSE))</f>
        <v>20.6666666666667</v>
      </c>
      <c r="K406" s="4" t="str">
        <f>IFERROR(VLOOKUP(A406,'Location Substitution table'!B:D,3,FALSE),"")</f>
        <v/>
      </c>
      <c r="L406" s="9" t="str">
        <f>IFERROR(VLOOKUP($A406,[1]Sheet_One!$B:$W,5,FALSE),"")</f>
        <v>W</v>
      </c>
      <c r="M406" s="9">
        <f>IFERROR(MATCH(L406,{"U","M","T","W","R","F","S"},0),"")</f>
        <v>4</v>
      </c>
      <c r="N406" s="26">
        <f>IFERROR(IF(COUNTIF('Holiday Dates'!$A:$A,DATE($M$1,N$1,1+7*$D406)-WEEKDAY(DATE($M$1,N$1,8-$M406)))&gt;=1,IF($D406&gt;=3,DATE($M$1,N$1,1+7*($D406-1)-WEEKDAY(DATE($M$1,N$1,8-$M406))),DATE($M$1,N$1,1+7*($D406+1)-WEEKDAY(DATE($M$1,N$1,8-$M406)))),DATE($M$1,N$1,1+7*$D406)-WEEKDAY(DATE($M$1,N$1,8-$M406))),"")</f>
        <v>45147</v>
      </c>
      <c r="O406" s="26">
        <f>IFERROR(IF(COUNTIF('Holiday Dates'!$A:$A,DATE($M$1,O$1,1+7*$D406)-WEEKDAY(DATE($M$1,O$1,8-$M406)))&gt;=1,IF($D406&gt;=3,DATE($M$1,O$1,1+7*($D406-1)-WEEKDAY(DATE($M$1,O$1,8-$M406))),DATE($M$1,O$1,1+7*($D406+1)-WEEKDAY(DATE($M$1,O$1,8-$M406)))),DATE($M$1,O$1,1+7*$D406)-WEEKDAY(DATE($M$1,O$1,8-$M406))),"")</f>
        <v>45182</v>
      </c>
      <c r="P406" s="26">
        <f>IFERROR(IF(COUNTIF('Holiday Dates'!$A:$A,DATE($M$1,P$1,1+7*$D406)-WEEKDAY(DATE($M$1,P$1,8-$M406)))&gt;=1,IF($D406&gt;=3,DATE($M$1,P$1,1+7*($D406-1)-WEEKDAY(DATE($M$1,P$1,8-$M406))),DATE($M$1,P$1,1+7*($D406+1)-WEEKDAY(DATE($M$1,P$1,8-$M406)))),DATE($M$1,P$1,1+7*$D406)-WEEKDAY(DATE($M$1,P$1,8-$M406))),"")</f>
        <v>45210</v>
      </c>
      <c r="Q406" s="26">
        <f>IFERROR(IF(COUNTIF('Holiday Dates'!$A:$A,DATE($M$1,Q$1,1+7*$D406)-WEEKDAY(DATE($M$1,Q$1,8-$M406)))&gt;=1,IF($D406&gt;=3,DATE($M$1,Q$1,1+7*($D406-1)-WEEKDAY(DATE($M$1,Q$1,8-$M406))),DATE($M$1,Q$1,1+7*($D406+1)-WEEKDAY(DATE($M$1,Q$1,8-$M406)))),DATE($M$1,Q$1,1+7*$D406)-WEEKDAY(DATE($M$1,Q$1,8-$M406))),"")</f>
        <v>45238</v>
      </c>
      <c r="R406" s="26">
        <f>IFERROR(IF(COUNTIF('Holiday Dates'!$A:$A,DATE($M$1,R$1,1+7*$D406)-WEEKDAY(DATE($M$1,R$1,8-$M406)))&gt;=1,IF($D406&gt;=3,DATE($M$1,R$1,1+7*($D406-1)-WEEKDAY(DATE($M$1,R$1,8-$M406))),DATE($M$1,R$1,1+7*($D406+1)-WEEKDAY(DATE($M$1,R$1,8-$M406)))),DATE($M$1,R$1,1+7*$D406)-WEEKDAY(DATE($M$1,R$1,8-$M406))),"")</f>
        <v>45273</v>
      </c>
      <c r="S406" s="28"/>
      <c r="T406" s="30">
        <f>IFERROR(IF(COUNTIF('Holiday Dates'!$A:$A,DATE($S$1,T$1,1+7*$D406)-WEEKDAY(DATE($S$1,T$1,8-$M406)))&gt;=1,IF($D406&gt;=3,DATE($S$1,T$1,1+7*($D406-1)-WEEKDAY(DATE($S$1,T$1,8-$M406))),DATE($S$1,T$1,1+7*($D406+1)-WEEKDAY(DATE($S$1,T$1,8-$M406)))),DATE($S$1,T$1,1+7*$D406)-WEEKDAY(DATE($S$1,T$1,8-$M406))),"")</f>
        <v>45301</v>
      </c>
      <c r="U406" s="30">
        <f>IFERROR(IF(COUNTIF('Holiday Dates'!$A:$A,DATE($S$1,U$1,1+7*$D406)-WEEKDAY(DATE($S$1,U$1,8-$M406)))&gt;=1,IF($D406&gt;=3,DATE($S$1,U$1,1+7*($D406-1)-WEEKDAY(DATE($S$1,U$1,8-$M406))),DATE($S$1,U$1,1+7*($D406+1)-WEEKDAY(DATE($S$1,U$1,8-$M406)))),DATE($S$1,U$1,1+7*$D406)-WEEKDAY(DATE($S$1,U$1,8-$M406))),"")</f>
        <v>45336</v>
      </c>
      <c r="V406" s="30">
        <f>IFERROR(IF(COUNTIF('Holiday Dates'!$A:$A,DATE($S$1,V$1,1+7*$D406)-WEEKDAY(DATE($S$1,V$1,8-$M406)))&gt;=1,IF($D406&gt;=3,DATE($S$1,V$1,1+7*($D406-1)-WEEKDAY(DATE($S$1,V$1,8-$M406))),DATE($S$1,V$1,1+7*($D406+1)-WEEKDAY(DATE($S$1,V$1,8-$M406)))),DATE($S$1,V$1,1+7*$D406)-WEEKDAY(DATE($S$1,V$1,8-$M406))),"")</f>
        <v>45364</v>
      </c>
      <c r="W406" s="30">
        <f>IFERROR(IF(COUNTIF('Holiday Dates'!$A:$A,DATE($S$1,W$1,1+7*$D406)-WEEKDAY(DATE($S$1,W$1,8-$M406)))&gt;=1,IF($D406&gt;=3,DATE($S$1,W$1,1+7*($D406-1)-WEEKDAY(DATE($S$1,W$1,8-$M406))),DATE($S$1,W$1,1+7*($D406+1)-WEEKDAY(DATE($S$1,W$1,8-$M406)))),DATE($S$1,W$1,1+7*$D406)-WEEKDAY(DATE($S$1,W$1,8-$M406))),"")</f>
        <v>45399</v>
      </c>
      <c r="X406" s="30">
        <f>IFERROR(IF(COUNTIF('Holiday Dates'!$A:$A,DATE($S$1,X$1,1+7*$D406)-WEEKDAY(DATE($S$1,X$1,8-$M406)))&gt;=1,IF($D406&gt;=3,DATE($S$1,X$1,1+7*($D406-1)-WEEKDAY(DATE($S$1,X$1,8-$M406))),DATE($S$1,X$1,1+7*($D406+1)-WEEKDAY(DATE($S$1,X$1,8-$M406)))),DATE($S$1,X$1,1+7*$D406)-WEEKDAY(DATE($S$1,X$1,8-$M406))),"")</f>
        <v>45420</v>
      </c>
      <c r="Y406" s="30">
        <f>IFERROR(IF(COUNTIF('Holiday Dates'!$A:$A,DATE($S$1,Y$1,1+7*$D406)-WEEKDAY(DATE($S$1,Y$1,8-$M406)))&gt;=1,IF($D406&gt;=3,DATE($S$1,Y$1,1+7*($D406-1)-WEEKDAY(DATE($S$1,Y$1,8-$M406))),DATE($S$1,Y$1,1+7*($D406+1)-WEEKDAY(DATE($S$1,Y$1,8-$M406)))),DATE($S$1,Y$1,1+7*$D406)-WEEKDAY(DATE($S$1,Y$1,8-$M406))),"")</f>
        <v>45455</v>
      </c>
      <c r="Z406" s="30">
        <f>IFERROR(IF(COUNTIF('Holiday Dates'!$A:$A,DATE($S$1,Z$1,1+7*$D406)-WEEKDAY(DATE($S$1,Z$1,8-$M406)))&gt;=1,IF($D406&gt;=3,DATE($S$1,Z$1,1+7*($D406-1)-WEEKDAY(DATE($S$1,Z$1,8-$M406))),DATE($S$1,Z$1,1+7*($D406+1)-WEEKDAY(DATE($S$1,Z$1,8-$M406)))),DATE($S$1,Z$1,1+7*$D406)-WEEKDAY(DATE($S$1,Z$1,8-$M406))),"")</f>
        <v>45483</v>
      </c>
    </row>
    <row r="407" spans="1:26" ht="15" customHeight="1" x14ac:dyDescent="0.25">
      <c r="A407" s="3">
        <v>770404</v>
      </c>
      <c r="B407" s="1" t="s">
        <v>1737</v>
      </c>
      <c r="C407" s="1" t="str">
        <f>VLOOKUP($A407,[1]Sheet_One!$B:$W,7,FALSE)</f>
        <v>TRUMBULL</v>
      </c>
      <c r="D407" s="10">
        <f>IFERROR(VLOOKUP(A407,[2]Sheet1!$A:$AA,27,FALSE),"")</f>
        <v>1</v>
      </c>
      <c r="E407" s="1"/>
      <c r="F407" s="3" t="str">
        <f>VLOOKUP($A407,[1]Sheet_One!$B:$W,6,FALSE)</f>
        <v>401 STONEHOUSE RD</v>
      </c>
      <c r="G407" s="3" t="str">
        <f>VLOOKUP($A407,[1]Sheet_One!$B:$W,7,FALSE)</f>
        <v>TRUMBULL</v>
      </c>
      <c r="H407" s="3" t="str">
        <f>VLOOKUP($A407,[1]Sheet_One!$B:$W,8,FALSE)</f>
        <v>CT</v>
      </c>
      <c r="I407" s="3" t="str">
        <f>VLOOKUP($A407,[1]Sheet_One!$B:$W,9,FALSE)</f>
        <v>06611</v>
      </c>
      <c r="J407" s="47">
        <f>IFERROR(VLOOKUP(A407,'[3]KPI Trend by Chain - 171 or 173'!$A:$E,5,FALSE),VLOOKUP(A407,'[4]KPI Trend by Chain - 171 '!$A:$E,5,FALSE))</f>
        <v>25</v>
      </c>
      <c r="K407" s="4" t="str">
        <f>IFERROR(VLOOKUP(A407,'Location Substitution table'!B:D,3,FALSE),"")</f>
        <v/>
      </c>
      <c r="L407" s="9" t="str">
        <f>IFERROR(VLOOKUP($A407,[1]Sheet_One!$B:$W,5,FALSE),"")</f>
        <v>W</v>
      </c>
      <c r="M407" s="9">
        <f>IFERROR(MATCH(L407,{"U","M","T","W","R","F","S"},0),"")</f>
        <v>4</v>
      </c>
      <c r="N407" s="26">
        <f>IFERROR(IF(COUNTIF('Holiday Dates'!$A:$A,DATE($M$1,N$1,1+7*$D407)-WEEKDAY(DATE($M$1,N$1,8-$M407)))&gt;=1,IF($D407&gt;=3,DATE($M$1,N$1,1+7*($D407-1)-WEEKDAY(DATE($M$1,N$1,8-$M407))),DATE($M$1,N$1,1+7*($D407+1)-WEEKDAY(DATE($M$1,N$1,8-$M407)))),DATE($M$1,N$1,1+7*$D407)-WEEKDAY(DATE($M$1,N$1,8-$M407))),"")</f>
        <v>45140</v>
      </c>
      <c r="O407" s="26">
        <f>IFERROR(IF(COUNTIF('Holiday Dates'!$A:$A,DATE($M$1,O$1,1+7*$D407)-WEEKDAY(DATE($M$1,O$1,8-$M407)))&gt;=1,IF($D407&gt;=3,DATE($M$1,O$1,1+7*($D407-1)-WEEKDAY(DATE($M$1,O$1,8-$M407))),DATE($M$1,O$1,1+7*($D407+1)-WEEKDAY(DATE($M$1,O$1,8-$M407)))),DATE($M$1,O$1,1+7*$D407)-WEEKDAY(DATE($M$1,O$1,8-$M407))),"")</f>
        <v>45175</v>
      </c>
      <c r="P407" s="26">
        <f>IFERROR(IF(COUNTIF('Holiday Dates'!$A:$A,DATE($M$1,P$1,1+7*$D407)-WEEKDAY(DATE($M$1,P$1,8-$M407)))&gt;=1,IF($D407&gt;=3,DATE($M$1,P$1,1+7*($D407-1)-WEEKDAY(DATE($M$1,P$1,8-$M407))),DATE($M$1,P$1,1+7*($D407+1)-WEEKDAY(DATE($M$1,P$1,8-$M407)))),DATE($M$1,P$1,1+7*$D407)-WEEKDAY(DATE($M$1,P$1,8-$M407))),"")</f>
        <v>45203</v>
      </c>
      <c r="Q407" s="26">
        <f>IFERROR(IF(COUNTIF('Holiday Dates'!$A:$A,DATE($M$1,Q$1,1+7*$D407)-WEEKDAY(DATE($M$1,Q$1,8-$M407)))&gt;=1,IF($D407&gt;=3,DATE($M$1,Q$1,1+7*($D407-1)-WEEKDAY(DATE($M$1,Q$1,8-$M407))),DATE($M$1,Q$1,1+7*($D407+1)-WEEKDAY(DATE($M$1,Q$1,8-$M407)))),DATE($M$1,Q$1,1+7*$D407)-WEEKDAY(DATE($M$1,Q$1,8-$M407))),"")</f>
        <v>45231</v>
      </c>
      <c r="R407" s="26">
        <f>IFERROR(IF(COUNTIF('Holiday Dates'!$A:$A,DATE($M$1,R$1,1+7*$D407)-WEEKDAY(DATE($M$1,R$1,8-$M407)))&gt;=1,IF($D407&gt;=3,DATE($M$1,R$1,1+7*($D407-1)-WEEKDAY(DATE($M$1,R$1,8-$M407))),DATE($M$1,R$1,1+7*($D407+1)-WEEKDAY(DATE($M$1,R$1,8-$M407)))),DATE($M$1,R$1,1+7*$D407)-WEEKDAY(DATE($M$1,R$1,8-$M407))),"")</f>
        <v>45266</v>
      </c>
      <c r="S407" s="28"/>
      <c r="T407" s="30">
        <f>IFERROR(IF(COUNTIF('Holiday Dates'!$A:$A,DATE($S$1,T$1,1+7*$D407)-WEEKDAY(DATE($S$1,T$1,8-$M407)))&gt;=1,IF($D407&gt;=3,DATE($S$1,T$1,1+7*($D407-1)-WEEKDAY(DATE($S$1,T$1,8-$M407))),DATE($S$1,T$1,1+7*($D407+1)-WEEKDAY(DATE($S$1,T$1,8-$M407)))),DATE($S$1,T$1,1+7*$D407)-WEEKDAY(DATE($S$1,T$1,8-$M407))),"")</f>
        <v>45294</v>
      </c>
      <c r="U407" s="30">
        <f>IFERROR(IF(COUNTIF('Holiday Dates'!$A:$A,DATE($S$1,U$1,1+7*$D407)-WEEKDAY(DATE($S$1,U$1,8-$M407)))&gt;=1,IF($D407&gt;=3,DATE($S$1,U$1,1+7*($D407-1)-WEEKDAY(DATE($S$1,U$1,8-$M407))),DATE($S$1,U$1,1+7*($D407+1)-WEEKDAY(DATE($S$1,U$1,8-$M407)))),DATE($S$1,U$1,1+7*$D407)-WEEKDAY(DATE($S$1,U$1,8-$M407))),"")</f>
        <v>45329</v>
      </c>
      <c r="V407" s="30">
        <f>IFERROR(IF(COUNTIF('Holiday Dates'!$A:$A,DATE($S$1,V$1,1+7*$D407)-WEEKDAY(DATE($S$1,V$1,8-$M407)))&gt;=1,IF($D407&gt;=3,DATE($S$1,V$1,1+7*($D407-1)-WEEKDAY(DATE($S$1,V$1,8-$M407))),DATE($S$1,V$1,1+7*($D407+1)-WEEKDAY(DATE($S$1,V$1,8-$M407)))),DATE($S$1,V$1,1+7*$D407)-WEEKDAY(DATE($S$1,V$1,8-$M407))),"")</f>
        <v>45357</v>
      </c>
      <c r="W407" s="30">
        <f>IFERROR(IF(COUNTIF('Holiday Dates'!$A:$A,DATE($S$1,W$1,1+7*$D407)-WEEKDAY(DATE($S$1,W$1,8-$M407)))&gt;=1,IF($D407&gt;=3,DATE($S$1,W$1,1+7*($D407-1)-WEEKDAY(DATE($S$1,W$1,8-$M407))),DATE($S$1,W$1,1+7*($D407+1)-WEEKDAY(DATE($S$1,W$1,8-$M407)))),DATE($S$1,W$1,1+7*$D407)-WEEKDAY(DATE($S$1,W$1,8-$M407))),"")</f>
        <v>45385</v>
      </c>
      <c r="X407" s="30">
        <f>IFERROR(IF(COUNTIF('Holiday Dates'!$A:$A,DATE($S$1,X$1,1+7*$D407)-WEEKDAY(DATE($S$1,X$1,8-$M407)))&gt;=1,IF($D407&gt;=3,DATE($S$1,X$1,1+7*($D407-1)-WEEKDAY(DATE($S$1,X$1,8-$M407))),DATE($S$1,X$1,1+7*($D407+1)-WEEKDAY(DATE($S$1,X$1,8-$M407)))),DATE($S$1,X$1,1+7*$D407)-WEEKDAY(DATE($S$1,X$1,8-$M407))),"")</f>
        <v>45413</v>
      </c>
      <c r="Y407" s="30">
        <f>IFERROR(IF(COUNTIF('Holiday Dates'!$A:$A,DATE($S$1,Y$1,1+7*$D407)-WEEKDAY(DATE($S$1,Y$1,8-$M407)))&gt;=1,IF($D407&gt;=3,DATE($S$1,Y$1,1+7*($D407-1)-WEEKDAY(DATE($S$1,Y$1,8-$M407))),DATE($S$1,Y$1,1+7*($D407+1)-WEEKDAY(DATE($S$1,Y$1,8-$M407)))),DATE($S$1,Y$1,1+7*$D407)-WEEKDAY(DATE($S$1,Y$1,8-$M407))),"")</f>
        <v>45448</v>
      </c>
      <c r="Z407" s="30">
        <f>IFERROR(IF(COUNTIF('Holiday Dates'!$A:$A,DATE($S$1,Z$1,1+7*$D407)-WEEKDAY(DATE($S$1,Z$1,8-$M407)))&gt;=1,IF($D407&gt;=3,DATE($S$1,Z$1,1+7*($D407-1)-WEEKDAY(DATE($S$1,Z$1,8-$M407))),DATE($S$1,Z$1,1+7*($D407+1)-WEEKDAY(DATE($S$1,Z$1,8-$M407)))),DATE($S$1,Z$1,1+7*$D407)-WEEKDAY(DATE($S$1,Z$1,8-$M407))),"")</f>
        <v>45476</v>
      </c>
    </row>
    <row r="408" spans="1:26" ht="15" customHeight="1" x14ac:dyDescent="0.25">
      <c r="A408" s="3">
        <v>770405</v>
      </c>
      <c r="B408" s="1" t="s">
        <v>838</v>
      </c>
      <c r="C408" s="1" t="str">
        <f>VLOOKUP($A408,[1]Sheet_One!$B:$W,7,FALSE)</f>
        <v>TRUMBULL</v>
      </c>
      <c r="D408" s="10">
        <f>IFERROR(VLOOKUP(A408,[2]Sheet1!$A:$AA,27,FALSE),"")</f>
        <v>4</v>
      </c>
      <c r="E408" s="1"/>
      <c r="F408" s="3" t="str">
        <f>VLOOKUP($A408,[1]Sheet_One!$B:$W,6,FALSE)</f>
        <v>72 STROBEL RD</v>
      </c>
      <c r="G408" s="3" t="str">
        <f>VLOOKUP($A408,[1]Sheet_One!$B:$W,7,FALSE)</f>
        <v>TRUMBULL</v>
      </c>
      <c r="H408" s="3" t="str">
        <f>VLOOKUP($A408,[1]Sheet_One!$B:$W,8,FALSE)</f>
        <v>CT</v>
      </c>
      <c r="I408" s="3" t="str">
        <f>VLOOKUP($A408,[1]Sheet_One!$B:$W,9,FALSE)</f>
        <v>06611</v>
      </c>
      <c r="J408" s="47">
        <f>IFERROR(VLOOKUP(A408,'[3]KPI Trend by Chain - 171 or 173'!$A:$E,5,FALSE),VLOOKUP(A408,'[4]KPI Trend by Chain - 171 '!$A:$E,5,FALSE))</f>
        <v>119</v>
      </c>
      <c r="K408" s="4" t="str">
        <f>IFERROR(VLOOKUP(A408,'Location Substitution table'!B:D,3,FALSE),"")</f>
        <v/>
      </c>
      <c r="L408" s="9" t="str">
        <f>IFERROR(VLOOKUP($A408,[1]Sheet_One!$B:$W,5,FALSE),"")</f>
        <v>W</v>
      </c>
      <c r="M408" s="9">
        <f>IFERROR(MATCH(L408,{"U","M","T","W","R","F","S"},0),"")</f>
        <v>4</v>
      </c>
      <c r="N408" s="26">
        <f>IFERROR(IF(COUNTIF('Holiday Dates'!$A:$A,DATE($M$1,N$1,1+7*$D408)-WEEKDAY(DATE($M$1,N$1,8-$M408)))&gt;=1,IF($D408&gt;=3,DATE($M$1,N$1,1+7*($D408-1)-WEEKDAY(DATE($M$1,N$1,8-$M408))),DATE($M$1,N$1,1+7*($D408+1)-WEEKDAY(DATE($M$1,N$1,8-$M408)))),DATE($M$1,N$1,1+7*$D408)-WEEKDAY(DATE($M$1,N$1,8-$M408))),"")</f>
        <v>45161</v>
      </c>
      <c r="O408" s="26">
        <f>IFERROR(IF(COUNTIF('Holiday Dates'!$A:$A,DATE($M$1,O$1,1+7*$D408)-WEEKDAY(DATE($M$1,O$1,8-$M408)))&gt;=1,IF($D408&gt;=3,DATE($M$1,O$1,1+7*($D408-1)-WEEKDAY(DATE($M$1,O$1,8-$M408))),DATE($M$1,O$1,1+7*($D408+1)-WEEKDAY(DATE($M$1,O$1,8-$M408)))),DATE($M$1,O$1,1+7*$D408)-WEEKDAY(DATE($M$1,O$1,8-$M408))),"")</f>
        <v>45196</v>
      </c>
      <c r="P408" s="26">
        <f>IFERROR(IF(COUNTIF('Holiday Dates'!$A:$A,DATE($M$1,P$1,1+7*$D408)-WEEKDAY(DATE($M$1,P$1,8-$M408)))&gt;=1,IF($D408&gt;=3,DATE($M$1,P$1,1+7*($D408-1)-WEEKDAY(DATE($M$1,P$1,8-$M408))),DATE($M$1,P$1,1+7*($D408+1)-WEEKDAY(DATE($M$1,P$1,8-$M408)))),DATE($M$1,P$1,1+7*$D408)-WEEKDAY(DATE($M$1,P$1,8-$M408))),"")</f>
        <v>45224</v>
      </c>
      <c r="Q408" s="26">
        <f>IFERROR(IF(COUNTIF('Holiday Dates'!$A:$A,DATE($M$1,Q$1,1+7*$D408)-WEEKDAY(DATE($M$1,Q$1,8-$M408)))&gt;=1,IF($D408&gt;=3,DATE($M$1,Q$1,1+7*($D408-1)-WEEKDAY(DATE($M$1,Q$1,8-$M408))),DATE($M$1,Q$1,1+7*($D408+1)-WEEKDAY(DATE($M$1,Q$1,8-$M408)))),DATE($M$1,Q$1,1+7*$D408)-WEEKDAY(DATE($M$1,Q$1,8-$M408))),"")</f>
        <v>45245</v>
      </c>
      <c r="R408" s="26">
        <f>IFERROR(IF(COUNTIF('Holiday Dates'!$A:$A,DATE($M$1,R$1,1+7*$D408)-WEEKDAY(DATE($M$1,R$1,8-$M408)))&gt;=1,IF($D408&gt;=3,DATE($M$1,R$1,1+7*($D408-1)-WEEKDAY(DATE($M$1,R$1,8-$M408))),DATE($M$1,R$1,1+7*($D408+1)-WEEKDAY(DATE($M$1,R$1,8-$M408)))),DATE($M$1,R$1,1+7*$D408)-WEEKDAY(DATE($M$1,R$1,8-$M408))),"")</f>
        <v>45280</v>
      </c>
      <c r="S408" s="28"/>
      <c r="T408" s="30">
        <f>IFERROR(IF(COUNTIF('Holiday Dates'!$A:$A,DATE($S$1,T$1,1+7*$D408)-WEEKDAY(DATE($S$1,T$1,8-$M408)))&gt;=1,IF($D408&gt;=3,DATE($S$1,T$1,1+7*($D408-1)-WEEKDAY(DATE($S$1,T$1,8-$M408))),DATE($S$1,T$1,1+7*($D408+1)-WEEKDAY(DATE($S$1,T$1,8-$M408)))),DATE($S$1,T$1,1+7*$D408)-WEEKDAY(DATE($S$1,T$1,8-$M408))),"")</f>
        <v>45315</v>
      </c>
      <c r="U408" s="30">
        <f>IFERROR(IF(COUNTIF('Holiday Dates'!$A:$A,DATE($S$1,U$1,1+7*$D408)-WEEKDAY(DATE($S$1,U$1,8-$M408)))&gt;=1,IF($D408&gt;=3,DATE($S$1,U$1,1+7*($D408-1)-WEEKDAY(DATE($S$1,U$1,8-$M408))),DATE($S$1,U$1,1+7*($D408+1)-WEEKDAY(DATE($S$1,U$1,8-$M408)))),DATE($S$1,U$1,1+7*$D408)-WEEKDAY(DATE($S$1,U$1,8-$M408))),"")</f>
        <v>45350</v>
      </c>
      <c r="V408" s="30">
        <f>IFERROR(IF(COUNTIF('Holiday Dates'!$A:$A,DATE($S$1,V$1,1+7*$D408)-WEEKDAY(DATE($S$1,V$1,8-$M408)))&gt;=1,IF($D408&gt;=3,DATE($S$1,V$1,1+7*($D408-1)-WEEKDAY(DATE($S$1,V$1,8-$M408))),DATE($S$1,V$1,1+7*($D408+1)-WEEKDAY(DATE($S$1,V$1,8-$M408)))),DATE($S$1,V$1,1+7*$D408)-WEEKDAY(DATE($S$1,V$1,8-$M408))),"")</f>
        <v>45378</v>
      </c>
      <c r="W408" s="30">
        <f>IFERROR(IF(COUNTIF('Holiday Dates'!$A:$A,DATE($S$1,W$1,1+7*$D408)-WEEKDAY(DATE($S$1,W$1,8-$M408)))&gt;=1,IF($D408&gt;=3,DATE($S$1,W$1,1+7*($D408-1)-WEEKDAY(DATE($S$1,W$1,8-$M408))),DATE($S$1,W$1,1+7*($D408+1)-WEEKDAY(DATE($S$1,W$1,8-$M408)))),DATE($S$1,W$1,1+7*$D408)-WEEKDAY(DATE($S$1,W$1,8-$M408))),"")</f>
        <v>45406</v>
      </c>
      <c r="X408" s="30">
        <f>IFERROR(IF(COUNTIF('Holiday Dates'!$A:$A,DATE($S$1,X$1,1+7*$D408)-WEEKDAY(DATE($S$1,X$1,8-$M408)))&gt;=1,IF($D408&gt;=3,DATE($S$1,X$1,1+7*($D408-1)-WEEKDAY(DATE($S$1,X$1,8-$M408))),DATE($S$1,X$1,1+7*($D408+1)-WEEKDAY(DATE($S$1,X$1,8-$M408)))),DATE($S$1,X$1,1+7*$D408)-WEEKDAY(DATE($S$1,X$1,8-$M408))),"")</f>
        <v>45434</v>
      </c>
      <c r="Y408" s="30">
        <f>IFERROR(IF(COUNTIF('Holiday Dates'!$A:$A,DATE($S$1,Y$1,1+7*$D408)-WEEKDAY(DATE($S$1,Y$1,8-$M408)))&gt;=1,IF($D408&gt;=3,DATE($S$1,Y$1,1+7*($D408-1)-WEEKDAY(DATE($S$1,Y$1,8-$M408))),DATE($S$1,Y$1,1+7*($D408+1)-WEEKDAY(DATE($S$1,Y$1,8-$M408)))),DATE($S$1,Y$1,1+7*$D408)-WEEKDAY(DATE($S$1,Y$1,8-$M408))),"")</f>
        <v>45469</v>
      </c>
      <c r="Z408" s="30">
        <f>IFERROR(IF(COUNTIF('Holiday Dates'!$A:$A,DATE($S$1,Z$1,1+7*$D408)-WEEKDAY(DATE($S$1,Z$1,8-$M408)))&gt;=1,IF($D408&gt;=3,DATE($S$1,Z$1,1+7*($D408-1)-WEEKDAY(DATE($S$1,Z$1,8-$M408))),DATE($S$1,Z$1,1+7*($D408+1)-WEEKDAY(DATE($S$1,Z$1,8-$M408)))),DATE($S$1,Z$1,1+7*$D408)-WEEKDAY(DATE($S$1,Z$1,8-$M408))),"")</f>
        <v>45497</v>
      </c>
    </row>
    <row r="409" spans="1:26" ht="15" customHeight="1" x14ac:dyDescent="0.25">
      <c r="A409" s="3">
        <v>770406</v>
      </c>
      <c r="B409" s="3" t="str">
        <f>VLOOKUP($A409,[1]Sheet_One!$B:$W,2,FALSE)</f>
        <v>MOHEGAN SCHOOL USDA</v>
      </c>
      <c r="C409" s="1" t="str">
        <f>VLOOKUP($A409,[1]Sheet_One!$B:$W,7,FALSE)</f>
        <v>UNCASVILLE</v>
      </c>
      <c r="D409" s="10">
        <f>IFERROR(VLOOKUP(A409,[2]Sheet1!$A:$AA,27,FALSE),"")</f>
        <v>4</v>
      </c>
      <c r="F409" s="3" t="str">
        <f>VLOOKUP($A409,[1]Sheet_One!$B:$W,6,FALSE)</f>
        <v>49 GOLDEN RD</v>
      </c>
      <c r="G409" s="3" t="str">
        <f>VLOOKUP($A409,[1]Sheet_One!$B:$W,7,FALSE)</f>
        <v>UNCASVILLE</v>
      </c>
      <c r="H409" s="3" t="str">
        <f>VLOOKUP($A409,[1]Sheet_One!$B:$W,8,FALSE)</f>
        <v>CT</v>
      </c>
      <c r="I409" s="3" t="str">
        <f>VLOOKUP($A409,[1]Sheet_One!$B:$W,9,FALSE)</f>
        <v>06382</v>
      </c>
      <c r="K409" s="4" t="str">
        <f>IFERROR(VLOOKUP(A409,'Location Substitution table'!B:D,3,FALSE),"")</f>
        <v/>
      </c>
      <c r="L409" s="9" t="str">
        <f>IFERROR(VLOOKUP($A409,[1]Sheet_One!$B:$W,5,FALSE),"")</f>
        <v>W</v>
      </c>
      <c r="M409" s="9">
        <f>IFERROR(MATCH(L409,{"U","M","T","W","R","F","S"},0),"")</f>
        <v>4</v>
      </c>
      <c r="N409" s="26">
        <f>IFERROR(IF(COUNTIF('Holiday Dates'!$A:$A,DATE($M$1,N$1,1+7*$D409)-WEEKDAY(DATE($M$1,N$1,8-$M409)))&gt;=1,IF($D409&gt;=3,DATE($M$1,N$1,1+7*($D409-1)-WEEKDAY(DATE($M$1,N$1,8-$M409))),DATE($M$1,N$1,1+7*($D409+1)-WEEKDAY(DATE($M$1,N$1,8-$M409)))),DATE($M$1,N$1,1+7*$D409)-WEEKDAY(DATE($M$1,N$1,8-$M409))),"")</f>
        <v>45161</v>
      </c>
      <c r="O409" s="26">
        <f>IFERROR(IF(COUNTIF('Holiday Dates'!$A:$A,DATE($M$1,O$1,1+7*$D409)-WEEKDAY(DATE($M$1,O$1,8-$M409)))&gt;=1,IF($D409&gt;=3,DATE($M$1,O$1,1+7*($D409-1)-WEEKDAY(DATE($M$1,O$1,8-$M409))),DATE($M$1,O$1,1+7*($D409+1)-WEEKDAY(DATE($M$1,O$1,8-$M409)))),DATE($M$1,O$1,1+7*$D409)-WEEKDAY(DATE($M$1,O$1,8-$M409))),"")</f>
        <v>45196</v>
      </c>
      <c r="P409" s="26">
        <f>IFERROR(IF(COUNTIF('Holiday Dates'!$A:$A,DATE($M$1,P$1,1+7*$D409)-WEEKDAY(DATE($M$1,P$1,8-$M409)))&gt;=1,IF($D409&gt;=3,DATE($M$1,P$1,1+7*($D409-1)-WEEKDAY(DATE($M$1,P$1,8-$M409))),DATE($M$1,P$1,1+7*($D409+1)-WEEKDAY(DATE($M$1,P$1,8-$M409)))),DATE($M$1,P$1,1+7*$D409)-WEEKDAY(DATE($M$1,P$1,8-$M409))),"")</f>
        <v>45224</v>
      </c>
      <c r="Q409" s="26">
        <f>IFERROR(IF(COUNTIF('Holiday Dates'!$A:$A,DATE($M$1,Q$1,1+7*$D409)-WEEKDAY(DATE($M$1,Q$1,8-$M409)))&gt;=1,IF($D409&gt;=3,DATE($M$1,Q$1,1+7*($D409-1)-WEEKDAY(DATE($M$1,Q$1,8-$M409))),DATE($M$1,Q$1,1+7*($D409+1)-WEEKDAY(DATE($M$1,Q$1,8-$M409)))),DATE($M$1,Q$1,1+7*$D409)-WEEKDAY(DATE($M$1,Q$1,8-$M409))),"")</f>
        <v>45245</v>
      </c>
      <c r="R409" s="26">
        <f>IFERROR(IF(COUNTIF('Holiday Dates'!$A:$A,DATE($M$1,R$1,1+7*$D409)-WEEKDAY(DATE($M$1,R$1,8-$M409)))&gt;=1,IF($D409&gt;=3,DATE($M$1,R$1,1+7*($D409-1)-WEEKDAY(DATE($M$1,R$1,8-$M409))),DATE($M$1,R$1,1+7*($D409+1)-WEEKDAY(DATE($M$1,R$1,8-$M409)))),DATE($M$1,R$1,1+7*$D409)-WEEKDAY(DATE($M$1,R$1,8-$M409))),"")</f>
        <v>45280</v>
      </c>
      <c r="S409" s="28"/>
      <c r="T409" s="30">
        <f>IFERROR(IF(COUNTIF('Holiday Dates'!$A:$A,DATE($S$1,T$1,1+7*$D409)-WEEKDAY(DATE($S$1,T$1,8-$M409)))&gt;=1,IF($D409&gt;=3,DATE($S$1,T$1,1+7*($D409-1)-WEEKDAY(DATE($S$1,T$1,8-$M409))),DATE($S$1,T$1,1+7*($D409+1)-WEEKDAY(DATE($S$1,T$1,8-$M409)))),DATE($S$1,T$1,1+7*$D409)-WEEKDAY(DATE($S$1,T$1,8-$M409))),"")</f>
        <v>45315</v>
      </c>
      <c r="U409" s="30">
        <f>IFERROR(IF(COUNTIF('Holiday Dates'!$A:$A,DATE($S$1,U$1,1+7*$D409)-WEEKDAY(DATE($S$1,U$1,8-$M409)))&gt;=1,IF($D409&gt;=3,DATE($S$1,U$1,1+7*($D409-1)-WEEKDAY(DATE($S$1,U$1,8-$M409))),DATE($S$1,U$1,1+7*($D409+1)-WEEKDAY(DATE($S$1,U$1,8-$M409)))),DATE($S$1,U$1,1+7*$D409)-WEEKDAY(DATE($S$1,U$1,8-$M409))),"")</f>
        <v>45350</v>
      </c>
      <c r="V409" s="30">
        <f>IFERROR(IF(COUNTIF('Holiday Dates'!$A:$A,DATE($S$1,V$1,1+7*$D409)-WEEKDAY(DATE($S$1,V$1,8-$M409)))&gt;=1,IF($D409&gt;=3,DATE($S$1,V$1,1+7*($D409-1)-WEEKDAY(DATE($S$1,V$1,8-$M409))),DATE($S$1,V$1,1+7*($D409+1)-WEEKDAY(DATE($S$1,V$1,8-$M409)))),DATE($S$1,V$1,1+7*$D409)-WEEKDAY(DATE($S$1,V$1,8-$M409))),"")</f>
        <v>45378</v>
      </c>
      <c r="W409" s="30">
        <f>IFERROR(IF(COUNTIF('Holiday Dates'!$A:$A,DATE($S$1,W$1,1+7*$D409)-WEEKDAY(DATE($S$1,W$1,8-$M409)))&gt;=1,IF($D409&gt;=3,DATE($S$1,W$1,1+7*($D409-1)-WEEKDAY(DATE($S$1,W$1,8-$M409))),DATE($S$1,W$1,1+7*($D409+1)-WEEKDAY(DATE($S$1,W$1,8-$M409)))),DATE($S$1,W$1,1+7*$D409)-WEEKDAY(DATE($S$1,W$1,8-$M409))),"")</f>
        <v>45406</v>
      </c>
      <c r="X409" s="30">
        <f>IFERROR(IF(COUNTIF('Holiday Dates'!$A:$A,DATE($S$1,X$1,1+7*$D409)-WEEKDAY(DATE($S$1,X$1,8-$M409)))&gt;=1,IF($D409&gt;=3,DATE($S$1,X$1,1+7*($D409-1)-WEEKDAY(DATE($S$1,X$1,8-$M409))),DATE($S$1,X$1,1+7*($D409+1)-WEEKDAY(DATE($S$1,X$1,8-$M409)))),DATE($S$1,X$1,1+7*$D409)-WEEKDAY(DATE($S$1,X$1,8-$M409))),"")</f>
        <v>45434</v>
      </c>
      <c r="Y409" s="30">
        <f>IFERROR(IF(COUNTIF('Holiday Dates'!$A:$A,DATE($S$1,Y$1,1+7*$D409)-WEEKDAY(DATE($S$1,Y$1,8-$M409)))&gt;=1,IF($D409&gt;=3,DATE($S$1,Y$1,1+7*($D409-1)-WEEKDAY(DATE($S$1,Y$1,8-$M409))),DATE($S$1,Y$1,1+7*($D409+1)-WEEKDAY(DATE($S$1,Y$1,8-$M409)))),DATE($S$1,Y$1,1+7*$D409)-WEEKDAY(DATE($S$1,Y$1,8-$M409))),"")</f>
        <v>45469</v>
      </c>
      <c r="Z409" s="30">
        <f>IFERROR(IF(COUNTIF('Holiday Dates'!$A:$A,DATE($S$1,Z$1,1+7*$D409)-WEEKDAY(DATE($S$1,Z$1,8-$M409)))&gt;=1,IF($D409&gt;=3,DATE($S$1,Z$1,1+7*($D409-1)-WEEKDAY(DATE($S$1,Z$1,8-$M409))),DATE($S$1,Z$1,1+7*($D409+1)-WEEKDAY(DATE($S$1,Z$1,8-$M409)))),DATE($S$1,Z$1,1+7*$D409)-WEEKDAY(DATE($S$1,Z$1,8-$M409))),"")</f>
        <v>45497</v>
      </c>
    </row>
    <row r="410" spans="1:26" ht="15" customHeight="1" x14ac:dyDescent="0.25">
      <c r="A410" s="3">
        <v>770407</v>
      </c>
      <c r="B410" s="1" t="s">
        <v>839</v>
      </c>
      <c r="C410" s="1" t="str">
        <f>VLOOKUP($A410,[1]Sheet_One!$B:$W,7,FALSE)</f>
        <v>VERNON</v>
      </c>
      <c r="D410" s="10">
        <f>IFERROR(VLOOKUP(A410,[2]Sheet1!$A:$AA,27,FALSE),"")</f>
        <v>4</v>
      </c>
      <c r="E410" s="1"/>
      <c r="F410" s="3" t="str">
        <f>VLOOKUP($A410,[1]Sheet_One!$B:$W,6,FALSE)</f>
        <v>20 CENTER RD</v>
      </c>
      <c r="G410" s="3" t="str">
        <f>VLOOKUP($A410,[1]Sheet_One!$B:$W,7,FALSE)</f>
        <v>VERNON</v>
      </c>
      <c r="H410" s="3" t="str">
        <f>VLOOKUP($A410,[1]Sheet_One!$B:$W,8,FALSE)</f>
        <v>CT</v>
      </c>
      <c r="I410" s="3" t="str">
        <f>VLOOKUP($A410,[1]Sheet_One!$B:$W,9,FALSE)</f>
        <v>06066</v>
      </c>
      <c r="J410" s="47">
        <f>IFERROR(VLOOKUP(A410,'[3]KPI Trend by Chain - 171 or 173'!$A:$E,5,FALSE),VLOOKUP(A410,'[4]KPI Trend by Chain - 171 '!$A:$E,5,FALSE))</f>
        <v>12.2727272727273</v>
      </c>
      <c r="K410" s="4" t="str">
        <f>IFERROR(VLOOKUP(A410,'Location Substitution table'!B:D,3,FALSE),"")</f>
        <v/>
      </c>
      <c r="L410" s="9" t="str">
        <f>IFERROR(VLOOKUP($A410,[1]Sheet_One!$B:$W,5,FALSE),"")</f>
        <v>M</v>
      </c>
      <c r="M410" s="9">
        <f>IFERROR(MATCH(L410,{"U","M","T","W","R","F","S"},0),"")</f>
        <v>2</v>
      </c>
      <c r="N410" s="26">
        <f>IFERROR(IF(COUNTIF('Holiday Dates'!$A:$A,DATE($M$1,N$1,1+7*$D410)-WEEKDAY(DATE($M$1,N$1,8-$M410)))&gt;=1,IF($D410&gt;=3,DATE($M$1,N$1,1+7*($D410-1)-WEEKDAY(DATE($M$1,N$1,8-$M410))),DATE($M$1,N$1,1+7*($D410+1)-WEEKDAY(DATE($M$1,N$1,8-$M410)))),DATE($M$1,N$1,1+7*$D410)-WEEKDAY(DATE($M$1,N$1,8-$M410))),"")</f>
        <v>45166</v>
      </c>
      <c r="O410" s="26">
        <f>IFERROR(IF(COUNTIF('Holiday Dates'!$A:$A,DATE($M$1,O$1,1+7*$D410)-WEEKDAY(DATE($M$1,O$1,8-$M410)))&gt;=1,IF($D410&gt;=3,DATE($M$1,O$1,1+7*($D410-1)-WEEKDAY(DATE($M$1,O$1,8-$M410))),DATE($M$1,O$1,1+7*($D410+1)-WEEKDAY(DATE($M$1,O$1,8-$M410)))),DATE($M$1,O$1,1+7*$D410)-WEEKDAY(DATE($M$1,O$1,8-$M410))),"")</f>
        <v>45187</v>
      </c>
      <c r="P410" s="26">
        <f>IFERROR(IF(COUNTIF('Holiday Dates'!$A:$A,DATE($M$1,P$1,1+7*$D410)-WEEKDAY(DATE($M$1,P$1,8-$M410)))&gt;=1,IF($D410&gt;=3,DATE($M$1,P$1,1+7*($D410-1)-WEEKDAY(DATE($M$1,P$1,8-$M410))),DATE($M$1,P$1,1+7*($D410+1)-WEEKDAY(DATE($M$1,P$1,8-$M410)))),DATE($M$1,P$1,1+7*$D410)-WEEKDAY(DATE($M$1,P$1,8-$M410))),"")</f>
        <v>45222</v>
      </c>
      <c r="Q410" s="26">
        <f>IFERROR(IF(COUNTIF('Holiday Dates'!$A:$A,DATE($M$1,Q$1,1+7*$D410)-WEEKDAY(DATE($M$1,Q$1,8-$M410)))&gt;=1,IF($D410&gt;=3,DATE($M$1,Q$1,1+7*($D410-1)-WEEKDAY(DATE($M$1,Q$1,8-$M410))),DATE($M$1,Q$1,1+7*($D410+1)-WEEKDAY(DATE($M$1,Q$1,8-$M410)))),DATE($M$1,Q$1,1+7*$D410)-WEEKDAY(DATE($M$1,Q$1,8-$M410))),"")</f>
        <v>45257</v>
      </c>
      <c r="R410" s="26">
        <f>IFERROR(IF(COUNTIF('Holiday Dates'!$A:$A,DATE($M$1,R$1,1+7*$D410)-WEEKDAY(DATE($M$1,R$1,8-$M410)))&gt;=1,IF($D410&gt;=3,DATE($M$1,R$1,1+7*($D410-1)-WEEKDAY(DATE($M$1,R$1,8-$M410))),DATE($M$1,R$1,1+7*($D410+1)-WEEKDAY(DATE($M$1,R$1,8-$M410)))),DATE($M$1,R$1,1+7*$D410)-WEEKDAY(DATE($M$1,R$1,8-$M410))),"")</f>
        <v>45278</v>
      </c>
      <c r="S410" s="28"/>
      <c r="T410" s="30">
        <f>IFERROR(IF(COUNTIF('Holiday Dates'!$A:$A,DATE($S$1,T$1,1+7*$D410)-WEEKDAY(DATE($S$1,T$1,8-$M410)))&gt;=1,IF($D410&gt;=3,DATE($S$1,T$1,1+7*($D410-1)-WEEKDAY(DATE($S$1,T$1,8-$M410))),DATE($S$1,T$1,1+7*($D410+1)-WEEKDAY(DATE($S$1,T$1,8-$M410)))),DATE($S$1,T$1,1+7*$D410)-WEEKDAY(DATE($S$1,T$1,8-$M410))),"")</f>
        <v>45313</v>
      </c>
      <c r="U410" s="30">
        <f>IFERROR(IF(COUNTIF('Holiday Dates'!$A:$A,DATE($S$1,U$1,1+7*$D410)-WEEKDAY(DATE($S$1,U$1,8-$M410)))&gt;=1,IF($D410&gt;=3,DATE($S$1,U$1,1+7*($D410-1)-WEEKDAY(DATE($S$1,U$1,8-$M410))),DATE($S$1,U$1,1+7*($D410+1)-WEEKDAY(DATE($S$1,U$1,8-$M410)))),DATE($S$1,U$1,1+7*$D410)-WEEKDAY(DATE($S$1,U$1,8-$M410))),"")</f>
        <v>45348</v>
      </c>
      <c r="V410" s="30">
        <f>IFERROR(IF(COUNTIF('Holiday Dates'!$A:$A,DATE($S$1,V$1,1+7*$D410)-WEEKDAY(DATE($S$1,V$1,8-$M410)))&gt;=1,IF($D410&gt;=3,DATE($S$1,V$1,1+7*($D410-1)-WEEKDAY(DATE($S$1,V$1,8-$M410))),DATE($S$1,V$1,1+7*($D410+1)-WEEKDAY(DATE($S$1,V$1,8-$M410)))),DATE($S$1,V$1,1+7*$D410)-WEEKDAY(DATE($S$1,V$1,8-$M410))),"")</f>
        <v>45376</v>
      </c>
      <c r="W410" s="30">
        <f>IFERROR(IF(COUNTIF('Holiday Dates'!$A:$A,DATE($S$1,W$1,1+7*$D410)-WEEKDAY(DATE($S$1,W$1,8-$M410)))&gt;=1,IF($D410&gt;=3,DATE($S$1,W$1,1+7*($D410-1)-WEEKDAY(DATE($S$1,W$1,8-$M410))),DATE($S$1,W$1,1+7*($D410+1)-WEEKDAY(DATE($S$1,W$1,8-$M410)))),DATE($S$1,W$1,1+7*$D410)-WEEKDAY(DATE($S$1,W$1,8-$M410))),"")</f>
        <v>45404</v>
      </c>
      <c r="X410" s="30">
        <f>IFERROR(IF(COUNTIF('Holiday Dates'!$A:$A,DATE($S$1,X$1,1+7*$D410)-WEEKDAY(DATE($S$1,X$1,8-$M410)))&gt;=1,IF($D410&gt;=3,DATE($S$1,X$1,1+7*($D410-1)-WEEKDAY(DATE($S$1,X$1,8-$M410))),DATE($S$1,X$1,1+7*($D410+1)-WEEKDAY(DATE($S$1,X$1,8-$M410)))),DATE($S$1,X$1,1+7*$D410)-WEEKDAY(DATE($S$1,X$1,8-$M410))),"")</f>
        <v>45432</v>
      </c>
      <c r="Y410" s="30">
        <f>IFERROR(IF(COUNTIF('Holiday Dates'!$A:$A,DATE($S$1,Y$1,1+7*$D410)-WEEKDAY(DATE($S$1,Y$1,8-$M410)))&gt;=1,IF($D410&gt;=3,DATE($S$1,Y$1,1+7*($D410-1)-WEEKDAY(DATE($S$1,Y$1,8-$M410))),DATE($S$1,Y$1,1+7*($D410+1)-WEEKDAY(DATE($S$1,Y$1,8-$M410)))),DATE($S$1,Y$1,1+7*$D410)-WEEKDAY(DATE($S$1,Y$1,8-$M410))),"")</f>
        <v>45467</v>
      </c>
      <c r="Z410" s="30">
        <f>IFERROR(IF(COUNTIF('Holiday Dates'!$A:$A,DATE($S$1,Z$1,1+7*$D410)-WEEKDAY(DATE($S$1,Z$1,8-$M410)))&gt;=1,IF($D410&gt;=3,DATE($S$1,Z$1,1+7*($D410-1)-WEEKDAY(DATE($S$1,Z$1,8-$M410))),DATE($S$1,Z$1,1+7*($D410+1)-WEEKDAY(DATE($S$1,Z$1,8-$M410)))),DATE($S$1,Z$1,1+7*$D410)-WEEKDAY(DATE($S$1,Z$1,8-$M410))),"")</f>
        <v>45495</v>
      </c>
    </row>
    <row r="411" spans="1:26" ht="15" customHeight="1" x14ac:dyDescent="0.25">
      <c r="A411" s="3">
        <v>770408</v>
      </c>
      <c r="B411" s="1" t="s">
        <v>840</v>
      </c>
      <c r="C411" s="1" t="str">
        <f>VLOOKUP($A411,[1]Sheet_One!$B:$W,7,FALSE)</f>
        <v>VERNON</v>
      </c>
      <c r="D411" s="10">
        <f>IFERROR(VLOOKUP(A411,[2]Sheet1!$A:$AA,27,FALSE),"")</f>
        <v>3</v>
      </c>
      <c r="F411" s="3" t="str">
        <f>VLOOKUP($A411,[1]Sheet_One!$B:$W,6,FALSE)</f>
        <v>201 LAKE ST</v>
      </c>
      <c r="G411" s="3" t="str">
        <f>VLOOKUP($A411,[1]Sheet_One!$B:$W,7,FALSE)</f>
        <v>VERNON</v>
      </c>
      <c r="H411" s="3" t="str">
        <f>VLOOKUP($A411,[1]Sheet_One!$B:$W,8,FALSE)</f>
        <v>CT</v>
      </c>
      <c r="I411" s="3" t="str">
        <f>VLOOKUP($A411,[1]Sheet_One!$B:$W,9,FALSE)</f>
        <v>06066</v>
      </c>
      <c r="J411" s="47">
        <f>IFERROR(VLOOKUP(A411,'[3]KPI Trend by Chain - 171 or 173'!$A:$E,5,FALSE),VLOOKUP(A411,'[4]KPI Trend by Chain - 171 '!$A:$E,5,FALSE))</f>
        <v>14</v>
      </c>
      <c r="K411" s="4" t="str">
        <f>IFERROR(VLOOKUP(A411,'Location Substitution table'!B:D,3,FALSE),"")</f>
        <v/>
      </c>
      <c r="L411" s="9" t="str">
        <f>IFERROR(VLOOKUP($A411,[1]Sheet_One!$B:$W,5,FALSE),"")</f>
        <v>M</v>
      </c>
      <c r="M411" s="9">
        <f>IFERROR(MATCH(L411,{"U","M","T","W","R","F","S"},0),"")</f>
        <v>2</v>
      </c>
      <c r="N411" s="26">
        <f>IFERROR(IF(COUNTIF('Holiday Dates'!$A:$A,DATE($M$1,N$1,1+7*$D411)-WEEKDAY(DATE($M$1,N$1,8-$M411)))&gt;=1,IF($D411&gt;=3,DATE($M$1,N$1,1+7*($D411-1)-WEEKDAY(DATE($M$1,N$1,8-$M411))),DATE($M$1,N$1,1+7*($D411+1)-WEEKDAY(DATE($M$1,N$1,8-$M411)))),DATE($M$1,N$1,1+7*$D411)-WEEKDAY(DATE($M$1,N$1,8-$M411))),"")</f>
        <v>45159</v>
      </c>
      <c r="O411" s="26">
        <f>IFERROR(IF(COUNTIF('Holiday Dates'!$A:$A,DATE($M$1,O$1,1+7*$D411)-WEEKDAY(DATE($M$1,O$1,8-$M411)))&gt;=1,IF($D411&gt;=3,DATE($M$1,O$1,1+7*($D411-1)-WEEKDAY(DATE($M$1,O$1,8-$M411))),DATE($M$1,O$1,1+7*($D411+1)-WEEKDAY(DATE($M$1,O$1,8-$M411)))),DATE($M$1,O$1,1+7*$D411)-WEEKDAY(DATE($M$1,O$1,8-$M411))),"")</f>
        <v>45187</v>
      </c>
      <c r="P411" s="26">
        <f>IFERROR(IF(COUNTIF('Holiday Dates'!$A:$A,DATE($M$1,P$1,1+7*$D411)-WEEKDAY(DATE($M$1,P$1,8-$M411)))&gt;=1,IF($D411&gt;=3,DATE($M$1,P$1,1+7*($D411-1)-WEEKDAY(DATE($M$1,P$1,8-$M411))),DATE($M$1,P$1,1+7*($D411+1)-WEEKDAY(DATE($M$1,P$1,8-$M411)))),DATE($M$1,P$1,1+7*$D411)-WEEKDAY(DATE($M$1,P$1,8-$M411))),"")</f>
        <v>45215</v>
      </c>
      <c r="Q411" s="26">
        <f>IFERROR(IF(COUNTIF('Holiday Dates'!$A:$A,DATE($M$1,Q$1,1+7*$D411)-WEEKDAY(DATE($M$1,Q$1,8-$M411)))&gt;=1,IF($D411&gt;=3,DATE($M$1,Q$1,1+7*($D411-1)-WEEKDAY(DATE($M$1,Q$1,8-$M411))),DATE($M$1,Q$1,1+7*($D411+1)-WEEKDAY(DATE($M$1,Q$1,8-$M411)))),DATE($M$1,Q$1,1+7*$D411)-WEEKDAY(DATE($M$1,Q$1,8-$M411))),"")</f>
        <v>45250</v>
      </c>
      <c r="R411" s="26">
        <f>IFERROR(IF(COUNTIF('Holiday Dates'!$A:$A,DATE($M$1,R$1,1+7*$D411)-WEEKDAY(DATE($M$1,R$1,8-$M411)))&gt;=1,IF($D411&gt;=3,DATE($M$1,R$1,1+7*($D411-1)-WEEKDAY(DATE($M$1,R$1,8-$M411))),DATE($M$1,R$1,1+7*($D411+1)-WEEKDAY(DATE($M$1,R$1,8-$M411)))),DATE($M$1,R$1,1+7*$D411)-WEEKDAY(DATE($M$1,R$1,8-$M411))),"")</f>
        <v>45278</v>
      </c>
      <c r="S411" s="28"/>
      <c r="T411" s="30">
        <f>IFERROR(IF(COUNTIF('Holiday Dates'!$A:$A,DATE($S$1,T$1,1+7*$D411)-WEEKDAY(DATE($S$1,T$1,8-$M411)))&gt;=1,IF($D411&gt;=3,DATE($S$1,T$1,1+7*($D411-1)-WEEKDAY(DATE($S$1,T$1,8-$M411))),DATE($S$1,T$1,1+7*($D411+1)-WEEKDAY(DATE($S$1,T$1,8-$M411)))),DATE($S$1,T$1,1+7*$D411)-WEEKDAY(DATE($S$1,T$1,8-$M411))),"")</f>
        <v>45299</v>
      </c>
      <c r="U411" s="30">
        <f>IFERROR(IF(COUNTIF('Holiday Dates'!$A:$A,DATE($S$1,U$1,1+7*$D411)-WEEKDAY(DATE($S$1,U$1,8-$M411)))&gt;=1,IF($D411&gt;=3,DATE($S$1,U$1,1+7*($D411-1)-WEEKDAY(DATE($S$1,U$1,8-$M411))),DATE($S$1,U$1,1+7*($D411+1)-WEEKDAY(DATE($S$1,U$1,8-$M411)))),DATE($S$1,U$1,1+7*$D411)-WEEKDAY(DATE($S$1,U$1,8-$M411))),"")</f>
        <v>45334</v>
      </c>
      <c r="V411" s="30">
        <f>IFERROR(IF(COUNTIF('Holiday Dates'!$A:$A,DATE($S$1,V$1,1+7*$D411)-WEEKDAY(DATE($S$1,V$1,8-$M411)))&gt;=1,IF($D411&gt;=3,DATE($S$1,V$1,1+7*($D411-1)-WEEKDAY(DATE($S$1,V$1,8-$M411))),DATE($S$1,V$1,1+7*($D411+1)-WEEKDAY(DATE($S$1,V$1,8-$M411)))),DATE($S$1,V$1,1+7*$D411)-WEEKDAY(DATE($S$1,V$1,8-$M411))),"")</f>
        <v>45369</v>
      </c>
      <c r="W411" s="30">
        <f>IFERROR(IF(COUNTIF('Holiday Dates'!$A:$A,DATE($S$1,W$1,1+7*$D411)-WEEKDAY(DATE($S$1,W$1,8-$M411)))&gt;=1,IF($D411&gt;=3,DATE($S$1,W$1,1+7*($D411-1)-WEEKDAY(DATE($S$1,W$1,8-$M411))),DATE($S$1,W$1,1+7*($D411+1)-WEEKDAY(DATE($S$1,W$1,8-$M411)))),DATE($S$1,W$1,1+7*$D411)-WEEKDAY(DATE($S$1,W$1,8-$M411))),"")</f>
        <v>45397</v>
      </c>
      <c r="X411" s="30">
        <f>IFERROR(IF(COUNTIF('Holiday Dates'!$A:$A,DATE($S$1,X$1,1+7*$D411)-WEEKDAY(DATE($S$1,X$1,8-$M411)))&gt;=1,IF($D411&gt;=3,DATE($S$1,X$1,1+7*($D411-1)-WEEKDAY(DATE($S$1,X$1,8-$M411))),DATE($S$1,X$1,1+7*($D411+1)-WEEKDAY(DATE($S$1,X$1,8-$M411)))),DATE($S$1,X$1,1+7*$D411)-WEEKDAY(DATE($S$1,X$1,8-$M411))),"")</f>
        <v>45432</v>
      </c>
      <c r="Y411" s="30">
        <f>IFERROR(IF(COUNTIF('Holiday Dates'!$A:$A,DATE($S$1,Y$1,1+7*$D411)-WEEKDAY(DATE($S$1,Y$1,8-$M411)))&gt;=1,IF($D411&gt;=3,DATE($S$1,Y$1,1+7*($D411-1)-WEEKDAY(DATE($S$1,Y$1,8-$M411))),DATE($S$1,Y$1,1+7*($D411+1)-WEEKDAY(DATE($S$1,Y$1,8-$M411)))),DATE($S$1,Y$1,1+7*$D411)-WEEKDAY(DATE($S$1,Y$1,8-$M411))),"")</f>
        <v>45460</v>
      </c>
      <c r="Z411" s="30">
        <f>IFERROR(IF(COUNTIF('Holiday Dates'!$A:$A,DATE($S$1,Z$1,1+7*$D411)-WEEKDAY(DATE($S$1,Z$1,8-$M411)))&gt;=1,IF($D411&gt;=3,DATE($S$1,Z$1,1+7*($D411-1)-WEEKDAY(DATE($S$1,Z$1,8-$M411))),DATE($S$1,Z$1,1+7*($D411+1)-WEEKDAY(DATE($S$1,Z$1,8-$M411)))),DATE($S$1,Z$1,1+7*$D411)-WEEKDAY(DATE($S$1,Z$1,8-$M411))),"")</f>
        <v>45488</v>
      </c>
    </row>
    <row r="412" spans="1:26" ht="15" customHeight="1" x14ac:dyDescent="0.25">
      <c r="A412" s="3">
        <v>770409</v>
      </c>
      <c r="B412" s="1" t="s">
        <v>841</v>
      </c>
      <c r="C412" s="1" t="str">
        <f>VLOOKUP($A412,[1]Sheet_One!$B:$W,7,FALSE)</f>
        <v>VERNON</v>
      </c>
      <c r="D412" s="10">
        <v>1</v>
      </c>
      <c r="E412" s="1"/>
      <c r="F412" s="3" t="str">
        <f>VLOOKUP($A412,[1]Sheet_One!$B:$W,6,FALSE)</f>
        <v>20 MAPLE ST</v>
      </c>
      <c r="G412" s="3" t="str">
        <f>VLOOKUP($A412,[1]Sheet_One!$B:$W,7,FALSE)</f>
        <v>VERNON</v>
      </c>
      <c r="H412" s="3" t="str">
        <f>VLOOKUP($A412,[1]Sheet_One!$B:$W,8,FALSE)</f>
        <v>CT</v>
      </c>
      <c r="I412" s="3" t="str">
        <f>VLOOKUP($A412,[1]Sheet_One!$B:$W,9,FALSE)</f>
        <v>06066</v>
      </c>
      <c r="J412" s="47">
        <f>IFERROR(VLOOKUP(A412,'[3]KPI Trend by Chain - 171 or 173'!$A:$E,5,FALSE),VLOOKUP(A412,'[4]KPI Trend by Chain - 171 '!$A:$E,5,FALSE))</f>
        <v>15.625</v>
      </c>
      <c r="K412" s="4" t="str">
        <f>IFERROR(VLOOKUP(A412,'Location Substitution table'!B:D,3,FALSE),"")</f>
        <v/>
      </c>
      <c r="L412" s="9" t="str">
        <f>IFERROR(VLOOKUP($A412,[1]Sheet_One!$B:$W,5,FALSE),"")</f>
        <v>M</v>
      </c>
      <c r="M412" s="9">
        <f>IFERROR(MATCH(L412,{"U","M","T","W","R","F","S"},0),"")</f>
        <v>2</v>
      </c>
      <c r="N412" s="26">
        <f>IFERROR(IF(COUNTIF('Holiday Dates'!$A:$A,DATE($M$1,N$1,1+7*$D412)-WEEKDAY(DATE($M$1,N$1,8-$M412)))&gt;=1,IF($D412&gt;=3,DATE($M$1,N$1,1+7*($D412-1)-WEEKDAY(DATE($M$1,N$1,8-$M412))),DATE($M$1,N$1,1+7*($D412+1)-WEEKDAY(DATE($M$1,N$1,8-$M412)))),DATE($M$1,N$1,1+7*$D412)-WEEKDAY(DATE($M$1,N$1,8-$M412))),"")</f>
        <v>45145</v>
      </c>
      <c r="O412" s="26">
        <f>IFERROR(IF(COUNTIF('Holiday Dates'!$A:$A,DATE($M$1,O$1,1+7*$D412)-WEEKDAY(DATE($M$1,O$1,8-$M412)))&gt;=1,IF($D412&gt;=3,DATE($M$1,O$1,1+7*($D412-1)-WEEKDAY(DATE($M$1,O$1,8-$M412))),DATE($M$1,O$1,1+7*($D412+1)-WEEKDAY(DATE($M$1,O$1,8-$M412)))),DATE($M$1,O$1,1+7*$D412)-WEEKDAY(DATE($M$1,O$1,8-$M412))),"")</f>
        <v>45180</v>
      </c>
      <c r="P412" s="26">
        <f>IFERROR(IF(COUNTIF('Holiday Dates'!$A:$A,DATE($M$1,P$1,1+7*$D412)-WEEKDAY(DATE($M$1,P$1,8-$M412)))&gt;=1,IF($D412&gt;=3,DATE($M$1,P$1,1+7*($D412-1)-WEEKDAY(DATE($M$1,P$1,8-$M412))),DATE($M$1,P$1,1+7*($D412+1)-WEEKDAY(DATE($M$1,P$1,8-$M412)))),DATE($M$1,P$1,1+7*$D412)-WEEKDAY(DATE($M$1,P$1,8-$M412))),"")</f>
        <v>45201</v>
      </c>
      <c r="Q412" s="26">
        <f>IFERROR(IF(COUNTIF('Holiday Dates'!$A:$A,DATE($M$1,Q$1,1+7*$D412)-WEEKDAY(DATE($M$1,Q$1,8-$M412)))&gt;=1,IF($D412&gt;=3,DATE($M$1,Q$1,1+7*($D412-1)-WEEKDAY(DATE($M$1,Q$1,8-$M412))),DATE($M$1,Q$1,1+7*($D412+1)-WEEKDAY(DATE($M$1,Q$1,8-$M412)))),DATE($M$1,Q$1,1+7*$D412)-WEEKDAY(DATE($M$1,Q$1,8-$M412))),"")</f>
        <v>45236</v>
      </c>
      <c r="R412" s="26">
        <f>IFERROR(IF(COUNTIF('Holiday Dates'!$A:$A,DATE($M$1,R$1,1+7*$D412)-WEEKDAY(DATE($M$1,R$1,8-$M412)))&gt;=1,IF($D412&gt;=3,DATE($M$1,R$1,1+7*($D412-1)-WEEKDAY(DATE($M$1,R$1,8-$M412))),DATE($M$1,R$1,1+7*($D412+1)-WEEKDAY(DATE($M$1,R$1,8-$M412)))),DATE($M$1,R$1,1+7*$D412)-WEEKDAY(DATE($M$1,R$1,8-$M412))),"")</f>
        <v>45264</v>
      </c>
      <c r="S412" s="28"/>
      <c r="T412" s="30">
        <f>IFERROR(IF(COUNTIF('Holiday Dates'!$A:$A,DATE($S$1,T$1,1+7*$D412)-WEEKDAY(DATE($S$1,T$1,8-$M412)))&gt;=1,IF($D412&gt;=3,DATE($S$1,T$1,1+7*($D412-1)-WEEKDAY(DATE($S$1,T$1,8-$M412))),DATE($S$1,T$1,1+7*($D412+1)-WEEKDAY(DATE($S$1,T$1,8-$M412)))),DATE($S$1,T$1,1+7*$D412)-WEEKDAY(DATE($S$1,T$1,8-$M412))),"")</f>
        <v>45299</v>
      </c>
      <c r="U412" s="30">
        <f>IFERROR(IF(COUNTIF('Holiday Dates'!$A:$A,DATE($S$1,U$1,1+7*$D412)-WEEKDAY(DATE($S$1,U$1,8-$M412)))&gt;=1,IF($D412&gt;=3,DATE($S$1,U$1,1+7*($D412-1)-WEEKDAY(DATE($S$1,U$1,8-$M412))),DATE($S$1,U$1,1+7*($D412+1)-WEEKDAY(DATE($S$1,U$1,8-$M412)))),DATE($S$1,U$1,1+7*$D412)-WEEKDAY(DATE($S$1,U$1,8-$M412))),"")</f>
        <v>45327</v>
      </c>
      <c r="V412" s="30">
        <f>IFERROR(IF(COUNTIF('Holiday Dates'!$A:$A,DATE($S$1,V$1,1+7*$D412)-WEEKDAY(DATE($S$1,V$1,8-$M412)))&gt;=1,IF($D412&gt;=3,DATE($S$1,V$1,1+7*($D412-1)-WEEKDAY(DATE($S$1,V$1,8-$M412))),DATE($S$1,V$1,1+7*($D412+1)-WEEKDAY(DATE($S$1,V$1,8-$M412)))),DATE($S$1,V$1,1+7*$D412)-WEEKDAY(DATE($S$1,V$1,8-$M412))),"")</f>
        <v>45355</v>
      </c>
      <c r="W412" s="30">
        <f>IFERROR(IF(COUNTIF('Holiday Dates'!$A:$A,DATE($S$1,W$1,1+7*$D412)-WEEKDAY(DATE($S$1,W$1,8-$M412)))&gt;=1,IF($D412&gt;=3,DATE($S$1,W$1,1+7*($D412-1)-WEEKDAY(DATE($S$1,W$1,8-$M412))),DATE($S$1,W$1,1+7*($D412+1)-WEEKDAY(DATE($S$1,W$1,8-$M412)))),DATE($S$1,W$1,1+7*$D412)-WEEKDAY(DATE($S$1,W$1,8-$M412))),"")</f>
        <v>45383</v>
      </c>
      <c r="X412" s="30">
        <f>IFERROR(IF(COUNTIF('Holiday Dates'!$A:$A,DATE($S$1,X$1,1+7*$D412)-WEEKDAY(DATE($S$1,X$1,8-$M412)))&gt;=1,IF($D412&gt;=3,DATE($S$1,X$1,1+7*($D412-1)-WEEKDAY(DATE($S$1,X$1,8-$M412))),DATE($S$1,X$1,1+7*($D412+1)-WEEKDAY(DATE($S$1,X$1,8-$M412)))),DATE($S$1,X$1,1+7*$D412)-WEEKDAY(DATE($S$1,X$1,8-$M412))),"")</f>
        <v>45418</v>
      </c>
      <c r="Y412" s="30">
        <f>IFERROR(IF(COUNTIF('Holiday Dates'!$A:$A,DATE($S$1,Y$1,1+7*$D412)-WEEKDAY(DATE($S$1,Y$1,8-$M412)))&gt;=1,IF($D412&gt;=3,DATE($S$1,Y$1,1+7*($D412-1)-WEEKDAY(DATE($S$1,Y$1,8-$M412))),DATE($S$1,Y$1,1+7*($D412+1)-WEEKDAY(DATE($S$1,Y$1,8-$M412)))),DATE($S$1,Y$1,1+7*$D412)-WEEKDAY(DATE($S$1,Y$1,8-$M412))),"")</f>
        <v>45446</v>
      </c>
      <c r="Z412" s="30">
        <f>IFERROR(IF(COUNTIF('Holiday Dates'!$A:$A,DATE($S$1,Z$1,1+7*$D412)-WEEKDAY(DATE($S$1,Z$1,8-$M412)))&gt;=1,IF($D412&gt;=3,DATE($S$1,Z$1,1+7*($D412-1)-WEEKDAY(DATE($S$1,Z$1,8-$M412))),DATE($S$1,Z$1,1+7*($D412+1)-WEEKDAY(DATE($S$1,Z$1,8-$M412)))),DATE($S$1,Z$1,1+7*$D412)-WEEKDAY(DATE($S$1,Z$1,8-$M412))),"")</f>
        <v>45474</v>
      </c>
    </row>
    <row r="413" spans="1:26" ht="15" customHeight="1" x14ac:dyDescent="0.25">
      <c r="A413" s="3">
        <v>770410</v>
      </c>
      <c r="B413" s="1" t="s">
        <v>820</v>
      </c>
      <c r="C413" s="1" t="str">
        <f>VLOOKUP($A413,[1]Sheet_One!$B:$W,7,FALSE)</f>
        <v>VERNON</v>
      </c>
      <c r="D413" s="10">
        <f>IFERROR(VLOOKUP(A413,[2]Sheet1!$A:$AA,27,FALSE),"")</f>
        <v>3</v>
      </c>
      <c r="E413" s="1"/>
      <c r="F413" s="3" t="str">
        <f>VLOOKUP($A413,[1]Sheet_One!$B:$W,6,FALSE)</f>
        <v>69 EAST ST</v>
      </c>
      <c r="G413" s="3" t="str">
        <f>VLOOKUP($A413,[1]Sheet_One!$B:$W,7,FALSE)</f>
        <v>VERNON</v>
      </c>
      <c r="H413" s="3" t="str">
        <f>VLOOKUP($A413,[1]Sheet_One!$B:$W,8,FALSE)</f>
        <v>CT</v>
      </c>
      <c r="I413" s="3" t="str">
        <f>VLOOKUP($A413,[1]Sheet_One!$B:$W,9,FALSE)</f>
        <v>06066</v>
      </c>
      <c r="J413" s="47">
        <f>IFERROR(VLOOKUP(A413,'[3]KPI Trend by Chain - 171 or 173'!$A:$E,5,FALSE),VLOOKUP(A413,'[4]KPI Trend by Chain - 171 '!$A:$E,5,FALSE))</f>
        <v>11.875</v>
      </c>
      <c r="K413" s="4" t="str">
        <f>IFERROR(VLOOKUP(A413,'Location Substitution table'!B:D,3,FALSE),"")</f>
        <v/>
      </c>
      <c r="L413" s="9" t="str">
        <f>IFERROR(VLOOKUP($A413,[1]Sheet_One!$B:$W,5,FALSE),"")</f>
        <v>M</v>
      </c>
      <c r="M413" s="9">
        <f>IFERROR(MATCH(L413,{"U","M","T","W","R","F","S"},0),"")</f>
        <v>2</v>
      </c>
      <c r="N413" s="26">
        <f>IFERROR(IF(COUNTIF('Holiday Dates'!$A:$A,DATE($M$1,N$1,1+7*$D413)-WEEKDAY(DATE($M$1,N$1,8-$M413)))&gt;=1,IF($D413&gt;=3,DATE($M$1,N$1,1+7*($D413-1)-WEEKDAY(DATE($M$1,N$1,8-$M413))),DATE($M$1,N$1,1+7*($D413+1)-WEEKDAY(DATE($M$1,N$1,8-$M413)))),DATE($M$1,N$1,1+7*$D413)-WEEKDAY(DATE($M$1,N$1,8-$M413))),"")</f>
        <v>45159</v>
      </c>
      <c r="O413" s="26">
        <f>IFERROR(IF(COUNTIF('Holiday Dates'!$A:$A,DATE($M$1,O$1,1+7*$D413)-WEEKDAY(DATE($M$1,O$1,8-$M413)))&gt;=1,IF($D413&gt;=3,DATE($M$1,O$1,1+7*($D413-1)-WEEKDAY(DATE($M$1,O$1,8-$M413))),DATE($M$1,O$1,1+7*($D413+1)-WEEKDAY(DATE($M$1,O$1,8-$M413)))),DATE($M$1,O$1,1+7*$D413)-WEEKDAY(DATE($M$1,O$1,8-$M413))),"")</f>
        <v>45187</v>
      </c>
      <c r="P413" s="26">
        <f>IFERROR(IF(COUNTIF('Holiday Dates'!$A:$A,DATE($M$1,P$1,1+7*$D413)-WEEKDAY(DATE($M$1,P$1,8-$M413)))&gt;=1,IF($D413&gt;=3,DATE($M$1,P$1,1+7*($D413-1)-WEEKDAY(DATE($M$1,P$1,8-$M413))),DATE($M$1,P$1,1+7*($D413+1)-WEEKDAY(DATE($M$1,P$1,8-$M413)))),DATE($M$1,P$1,1+7*$D413)-WEEKDAY(DATE($M$1,P$1,8-$M413))),"")</f>
        <v>45215</v>
      </c>
      <c r="Q413" s="26">
        <f>IFERROR(IF(COUNTIF('Holiday Dates'!$A:$A,DATE($M$1,Q$1,1+7*$D413)-WEEKDAY(DATE($M$1,Q$1,8-$M413)))&gt;=1,IF($D413&gt;=3,DATE($M$1,Q$1,1+7*($D413-1)-WEEKDAY(DATE($M$1,Q$1,8-$M413))),DATE($M$1,Q$1,1+7*($D413+1)-WEEKDAY(DATE($M$1,Q$1,8-$M413)))),DATE($M$1,Q$1,1+7*$D413)-WEEKDAY(DATE($M$1,Q$1,8-$M413))),"")</f>
        <v>45250</v>
      </c>
      <c r="R413" s="26">
        <f>IFERROR(IF(COUNTIF('Holiday Dates'!$A:$A,DATE($M$1,R$1,1+7*$D413)-WEEKDAY(DATE($M$1,R$1,8-$M413)))&gt;=1,IF($D413&gt;=3,DATE($M$1,R$1,1+7*($D413-1)-WEEKDAY(DATE($M$1,R$1,8-$M413))),DATE($M$1,R$1,1+7*($D413+1)-WEEKDAY(DATE($M$1,R$1,8-$M413)))),DATE($M$1,R$1,1+7*$D413)-WEEKDAY(DATE($M$1,R$1,8-$M413))),"")</f>
        <v>45278</v>
      </c>
      <c r="S413" s="28"/>
      <c r="T413" s="30">
        <f>IFERROR(IF(COUNTIF('Holiday Dates'!$A:$A,DATE($S$1,T$1,1+7*$D413)-WEEKDAY(DATE($S$1,T$1,8-$M413)))&gt;=1,IF($D413&gt;=3,DATE($S$1,T$1,1+7*($D413-1)-WEEKDAY(DATE($S$1,T$1,8-$M413))),DATE($S$1,T$1,1+7*($D413+1)-WEEKDAY(DATE($S$1,T$1,8-$M413)))),DATE($S$1,T$1,1+7*$D413)-WEEKDAY(DATE($S$1,T$1,8-$M413))),"")</f>
        <v>45299</v>
      </c>
      <c r="U413" s="30">
        <f>IFERROR(IF(COUNTIF('Holiday Dates'!$A:$A,DATE($S$1,U$1,1+7*$D413)-WEEKDAY(DATE($S$1,U$1,8-$M413)))&gt;=1,IF($D413&gt;=3,DATE($S$1,U$1,1+7*($D413-1)-WEEKDAY(DATE($S$1,U$1,8-$M413))),DATE($S$1,U$1,1+7*($D413+1)-WEEKDAY(DATE($S$1,U$1,8-$M413)))),DATE($S$1,U$1,1+7*$D413)-WEEKDAY(DATE($S$1,U$1,8-$M413))),"")</f>
        <v>45334</v>
      </c>
      <c r="V413" s="30">
        <f>IFERROR(IF(COUNTIF('Holiday Dates'!$A:$A,DATE($S$1,V$1,1+7*$D413)-WEEKDAY(DATE($S$1,V$1,8-$M413)))&gt;=1,IF($D413&gt;=3,DATE($S$1,V$1,1+7*($D413-1)-WEEKDAY(DATE($S$1,V$1,8-$M413))),DATE($S$1,V$1,1+7*($D413+1)-WEEKDAY(DATE($S$1,V$1,8-$M413)))),DATE($S$1,V$1,1+7*$D413)-WEEKDAY(DATE($S$1,V$1,8-$M413))),"")</f>
        <v>45369</v>
      </c>
      <c r="W413" s="30">
        <f>IFERROR(IF(COUNTIF('Holiday Dates'!$A:$A,DATE($S$1,W$1,1+7*$D413)-WEEKDAY(DATE($S$1,W$1,8-$M413)))&gt;=1,IF($D413&gt;=3,DATE($S$1,W$1,1+7*($D413-1)-WEEKDAY(DATE($S$1,W$1,8-$M413))),DATE($S$1,W$1,1+7*($D413+1)-WEEKDAY(DATE($S$1,W$1,8-$M413)))),DATE($S$1,W$1,1+7*$D413)-WEEKDAY(DATE($S$1,W$1,8-$M413))),"")</f>
        <v>45397</v>
      </c>
      <c r="X413" s="30">
        <f>IFERROR(IF(COUNTIF('Holiday Dates'!$A:$A,DATE($S$1,X$1,1+7*$D413)-WEEKDAY(DATE($S$1,X$1,8-$M413)))&gt;=1,IF($D413&gt;=3,DATE($S$1,X$1,1+7*($D413-1)-WEEKDAY(DATE($S$1,X$1,8-$M413))),DATE($S$1,X$1,1+7*($D413+1)-WEEKDAY(DATE($S$1,X$1,8-$M413)))),DATE($S$1,X$1,1+7*$D413)-WEEKDAY(DATE($S$1,X$1,8-$M413))),"")</f>
        <v>45432</v>
      </c>
      <c r="Y413" s="30">
        <f>IFERROR(IF(COUNTIF('Holiday Dates'!$A:$A,DATE($S$1,Y$1,1+7*$D413)-WEEKDAY(DATE($S$1,Y$1,8-$M413)))&gt;=1,IF($D413&gt;=3,DATE($S$1,Y$1,1+7*($D413-1)-WEEKDAY(DATE($S$1,Y$1,8-$M413))),DATE($S$1,Y$1,1+7*($D413+1)-WEEKDAY(DATE($S$1,Y$1,8-$M413)))),DATE($S$1,Y$1,1+7*$D413)-WEEKDAY(DATE($S$1,Y$1,8-$M413))),"")</f>
        <v>45460</v>
      </c>
      <c r="Z413" s="30">
        <f>IFERROR(IF(COUNTIF('Holiday Dates'!$A:$A,DATE($S$1,Z$1,1+7*$D413)-WEEKDAY(DATE($S$1,Z$1,8-$M413)))&gt;=1,IF($D413&gt;=3,DATE($S$1,Z$1,1+7*($D413-1)-WEEKDAY(DATE($S$1,Z$1,8-$M413))),DATE($S$1,Z$1,1+7*($D413+1)-WEEKDAY(DATE($S$1,Z$1,8-$M413)))),DATE($S$1,Z$1,1+7*$D413)-WEEKDAY(DATE($S$1,Z$1,8-$M413))),"")</f>
        <v>45488</v>
      </c>
    </row>
    <row r="414" spans="1:26" ht="15" customHeight="1" x14ac:dyDescent="0.25">
      <c r="A414" s="3">
        <v>770411</v>
      </c>
      <c r="B414" s="1" t="s">
        <v>842</v>
      </c>
      <c r="C414" s="1" t="str">
        <f>VLOOKUP($A414,[1]Sheet_One!$B:$W,7,FALSE)</f>
        <v>VERNON</v>
      </c>
      <c r="D414" s="10">
        <f>IFERROR(VLOOKUP(A414,[2]Sheet1!$A:$AA,27,FALSE),"")</f>
        <v>4</v>
      </c>
      <c r="E414" s="1"/>
      <c r="F414" s="3" t="str">
        <f>VLOOKUP($A414,[1]Sheet_One!$B:$W,6,FALSE)</f>
        <v>70 LOVELAND HILL RD</v>
      </c>
      <c r="G414" s="3" t="str">
        <f>VLOOKUP($A414,[1]Sheet_One!$B:$W,7,FALSE)</f>
        <v>VERNON</v>
      </c>
      <c r="H414" s="3" t="str">
        <f>VLOOKUP($A414,[1]Sheet_One!$B:$W,8,FALSE)</f>
        <v>CT</v>
      </c>
      <c r="I414" s="3" t="str">
        <f>VLOOKUP($A414,[1]Sheet_One!$B:$W,9,FALSE)</f>
        <v>06066</v>
      </c>
      <c r="J414" s="47">
        <f>IFERROR(VLOOKUP(A414,'[3]KPI Trend by Chain - 171 or 173'!$A:$E,5,FALSE),VLOOKUP(A414,'[4]KPI Trend by Chain - 171 '!$A:$E,5,FALSE))</f>
        <v>26.363636363636399</v>
      </c>
      <c r="K414" s="4" t="str">
        <f>IFERROR(VLOOKUP(A414,'Location Substitution table'!B:D,3,FALSE),"")</f>
        <v/>
      </c>
      <c r="L414" s="9" t="str">
        <f>IFERROR(VLOOKUP($A414,[1]Sheet_One!$B:$W,5,FALSE),"")</f>
        <v>M</v>
      </c>
      <c r="M414" s="9">
        <f>IFERROR(MATCH(L414,{"U","M","T","W","R","F","S"},0),"")</f>
        <v>2</v>
      </c>
      <c r="N414" s="26">
        <f>IFERROR(IF(COUNTIF('Holiday Dates'!$A:$A,DATE($M$1,N$1,1+7*$D414)-WEEKDAY(DATE($M$1,N$1,8-$M414)))&gt;=1,IF($D414&gt;=3,DATE($M$1,N$1,1+7*($D414-1)-WEEKDAY(DATE($M$1,N$1,8-$M414))),DATE($M$1,N$1,1+7*($D414+1)-WEEKDAY(DATE($M$1,N$1,8-$M414)))),DATE($M$1,N$1,1+7*$D414)-WEEKDAY(DATE($M$1,N$1,8-$M414))),"")</f>
        <v>45166</v>
      </c>
      <c r="O414" s="26">
        <f>IFERROR(IF(COUNTIF('Holiday Dates'!$A:$A,DATE($M$1,O$1,1+7*$D414)-WEEKDAY(DATE($M$1,O$1,8-$M414)))&gt;=1,IF($D414&gt;=3,DATE($M$1,O$1,1+7*($D414-1)-WEEKDAY(DATE($M$1,O$1,8-$M414))),DATE($M$1,O$1,1+7*($D414+1)-WEEKDAY(DATE($M$1,O$1,8-$M414)))),DATE($M$1,O$1,1+7*$D414)-WEEKDAY(DATE($M$1,O$1,8-$M414))),"")</f>
        <v>45187</v>
      </c>
      <c r="P414" s="26">
        <f>IFERROR(IF(COUNTIF('Holiday Dates'!$A:$A,DATE($M$1,P$1,1+7*$D414)-WEEKDAY(DATE($M$1,P$1,8-$M414)))&gt;=1,IF($D414&gt;=3,DATE($M$1,P$1,1+7*($D414-1)-WEEKDAY(DATE($M$1,P$1,8-$M414))),DATE($M$1,P$1,1+7*($D414+1)-WEEKDAY(DATE($M$1,P$1,8-$M414)))),DATE($M$1,P$1,1+7*$D414)-WEEKDAY(DATE($M$1,P$1,8-$M414))),"")</f>
        <v>45222</v>
      </c>
      <c r="Q414" s="26">
        <f>IFERROR(IF(COUNTIF('Holiday Dates'!$A:$A,DATE($M$1,Q$1,1+7*$D414)-WEEKDAY(DATE($M$1,Q$1,8-$M414)))&gt;=1,IF($D414&gt;=3,DATE($M$1,Q$1,1+7*($D414-1)-WEEKDAY(DATE($M$1,Q$1,8-$M414))),DATE($M$1,Q$1,1+7*($D414+1)-WEEKDAY(DATE($M$1,Q$1,8-$M414)))),DATE($M$1,Q$1,1+7*$D414)-WEEKDAY(DATE($M$1,Q$1,8-$M414))),"")</f>
        <v>45257</v>
      </c>
      <c r="R414" s="26">
        <f>IFERROR(IF(COUNTIF('Holiday Dates'!$A:$A,DATE($M$1,R$1,1+7*$D414)-WEEKDAY(DATE($M$1,R$1,8-$M414)))&gt;=1,IF($D414&gt;=3,DATE($M$1,R$1,1+7*($D414-1)-WEEKDAY(DATE($M$1,R$1,8-$M414))),DATE($M$1,R$1,1+7*($D414+1)-WEEKDAY(DATE($M$1,R$1,8-$M414)))),DATE($M$1,R$1,1+7*$D414)-WEEKDAY(DATE($M$1,R$1,8-$M414))),"")</f>
        <v>45278</v>
      </c>
      <c r="S414" s="28"/>
      <c r="T414" s="30">
        <f>IFERROR(IF(COUNTIF('Holiday Dates'!$A:$A,DATE($S$1,T$1,1+7*$D414)-WEEKDAY(DATE($S$1,T$1,8-$M414)))&gt;=1,IF($D414&gt;=3,DATE($S$1,T$1,1+7*($D414-1)-WEEKDAY(DATE($S$1,T$1,8-$M414))),DATE($S$1,T$1,1+7*($D414+1)-WEEKDAY(DATE($S$1,T$1,8-$M414)))),DATE($S$1,T$1,1+7*$D414)-WEEKDAY(DATE($S$1,T$1,8-$M414))),"")</f>
        <v>45313</v>
      </c>
      <c r="U414" s="30">
        <f>IFERROR(IF(COUNTIF('Holiday Dates'!$A:$A,DATE($S$1,U$1,1+7*$D414)-WEEKDAY(DATE($S$1,U$1,8-$M414)))&gt;=1,IF($D414&gt;=3,DATE($S$1,U$1,1+7*($D414-1)-WEEKDAY(DATE($S$1,U$1,8-$M414))),DATE($S$1,U$1,1+7*($D414+1)-WEEKDAY(DATE($S$1,U$1,8-$M414)))),DATE($S$1,U$1,1+7*$D414)-WEEKDAY(DATE($S$1,U$1,8-$M414))),"")</f>
        <v>45348</v>
      </c>
      <c r="V414" s="30">
        <f>IFERROR(IF(COUNTIF('Holiday Dates'!$A:$A,DATE($S$1,V$1,1+7*$D414)-WEEKDAY(DATE($S$1,V$1,8-$M414)))&gt;=1,IF($D414&gt;=3,DATE($S$1,V$1,1+7*($D414-1)-WEEKDAY(DATE($S$1,V$1,8-$M414))),DATE($S$1,V$1,1+7*($D414+1)-WEEKDAY(DATE($S$1,V$1,8-$M414)))),DATE($S$1,V$1,1+7*$D414)-WEEKDAY(DATE($S$1,V$1,8-$M414))),"")</f>
        <v>45376</v>
      </c>
      <c r="W414" s="30">
        <f>IFERROR(IF(COUNTIF('Holiday Dates'!$A:$A,DATE($S$1,W$1,1+7*$D414)-WEEKDAY(DATE($S$1,W$1,8-$M414)))&gt;=1,IF($D414&gt;=3,DATE($S$1,W$1,1+7*($D414-1)-WEEKDAY(DATE($S$1,W$1,8-$M414))),DATE($S$1,W$1,1+7*($D414+1)-WEEKDAY(DATE($S$1,W$1,8-$M414)))),DATE($S$1,W$1,1+7*$D414)-WEEKDAY(DATE($S$1,W$1,8-$M414))),"")</f>
        <v>45404</v>
      </c>
      <c r="X414" s="30">
        <f>IFERROR(IF(COUNTIF('Holiday Dates'!$A:$A,DATE($S$1,X$1,1+7*$D414)-WEEKDAY(DATE($S$1,X$1,8-$M414)))&gt;=1,IF($D414&gt;=3,DATE($S$1,X$1,1+7*($D414-1)-WEEKDAY(DATE($S$1,X$1,8-$M414))),DATE($S$1,X$1,1+7*($D414+1)-WEEKDAY(DATE($S$1,X$1,8-$M414)))),DATE($S$1,X$1,1+7*$D414)-WEEKDAY(DATE($S$1,X$1,8-$M414))),"")</f>
        <v>45432</v>
      </c>
      <c r="Y414" s="30">
        <f>IFERROR(IF(COUNTIF('Holiday Dates'!$A:$A,DATE($S$1,Y$1,1+7*$D414)-WEEKDAY(DATE($S$1,Y$1,8-$M414)))&gt;=1,IF($D414&gt;=3,DATE($S$1,Y$1,1+7*($D414-1)-WEEKDAY(DATE($S$1,Y$1,8-$M414))),DATE($S$1,Y$1,1+7*($D414+1)-WEEKDAY(DATE($S$1,Y$1,8-$M414)))),DATE($S$1,Y$1,1+7*$D414)-WEEKDAY(DATE($S$1,Y$1,8-$M414))),"")</f>
        <v>45467</v>
      </c>
      <c r="Z414" s="30">
        <f>IFERROR(IF(COUNTIF('Holiday Dates'!$A:$A,DATE($S$1,Z$1,1+7*$D414)-WEEKDAY(DATE($S$1,Z$1,8-$M414)))&gt;=1,IF($D414&gt;=3,DATE($S$1,Z$1,1+7*($D414-1)-WEEKDAY(DATE($S$1,Z$1,8-$M414))),DATE($S$1,Z$1,1+7*($D414+1)-WEEKDAY(DATE($S$1,Z$1,8-$M414)))),DATE($S$1,Z$1,1+7*$D414)-WEEKDAY(DATE($S$1,Z$1,8-$M414))),"")</f>
        <v>45495</v>
      </c>
    </row>
    <row r="415" spans="1:26" ht="15" customHeight="1" x14ac:dyDescent="0.25">
      <c r="A415" s="3">
        <v>770412</v>
      </c>
      <c r="B415" s="1" t="s">
        <v>843</v>
      </c>
      <c r="C415" s="1" t="str">
        <f>VLOOKUP($A415,[1]Sheet_One!$B:$W,7,FALSE)</f>
        <v>VERNON</v>
      </c>
      <c r="D415" s="10">
        <f>IFERROR(VLOOKUP(A415,[2]Sheet1!$A:$AA,27,FALSE),"")</f>
        <v>3</v>
      </c>
      <c r="E415" s="1"/>
      <c r="F415" s="3" t="str">
        <f>VLOOKUP($A415,[1]Sheet_One!$B:$W,6,FALSE)</f>
        <v>90 SKINNER RD</v>
      </c>
      <c r="G415" s="3" t="str">
        <f>VLOOKUP($A415,[1]Sheet_One!$B:$W,7,FALSE)</f>
        <v>VERNON</v>
      </c>
      <c r="H415" s="3" t="str">
        <f>VLOOKUP($A415,[1]Sheet_One!$B:$W,8,FALSE)</f>
        <v>CT</v>
      </c>
      <c r="I415" s="3" t="str">
        <f>VLOOKUP($A415,[1]Sheet_One!$B:$W,9,FALSE)</f>
        <v>06066</v>
      </c>
      <c r="J415" s="47">
        <f>IFERROR(VLOOKUP(A415,'[3]KPI Trend by Chain - 171 or 173'!$A:$E,5,FALSE),VLOOKUP(A415,'[4]KPI Trend by Chain - 171 '!$A:$E,5,FALSE))</f>
        <v>15.714285714285699</v>
      </c>
      <c r="K415" s="4" t="str">
        <f>IFERROR(VLOOKUP(A415,'Location Substitution table'!B:D,3,FALSE),"")</f>
        <v/>
      </c>
      <c r="L415" s="9" t="str">
        <f>IFERROR(VLOOKUP($A415,[1]Sheet_One!$B:$W,5,FALSE),"")</f>
        <v>M</v>
      </c>
      <c r="M415" s="9">
        <f>IFERROR(MATCH(L415,{"U","M","T","W","R","F","S"},0),"")</f>
        <v>2</v>
      </c>
      <c r="N415" s="26">
        <f>IFERROR(IF(COUNTIF('Holiday Dates'!$A:$A,DATE($M$1,N$1,1+7*$D415)-WEEKDAY(DATE($M$1,N$1,8-$M415)))&gt;=1,IF($D415&gt;=3,DATE($M$1,N$1,1+7*($D415-1)-WEEKDAY(DATE($M$1,N$1,8-$M415))),DATE($M$1,N$1,1+7*($D415+1)-WEEKDAY(DATE($M$1,N$1,8-$M415)))),DATE($M$1,N$1,1+7*$D415)-WEEKDAY(DATE($M$1,N$1,8-$M415))),"")</f>
        <v>45159</v>
      </c>
      <c r="O415" s="26">
        <f>IFERROR(IF(COUNTIF('Holiday Dates'!$A:$A,DATE($M$1,O$1,1+7*$D415)-WEEKDAY(DATE($M$1,O$1,8-$M415)))&gt;=1,IF($D415&gt;=3,DATE($M$1,O$1,1+7*($D415-1)-WEEKDAY(DATE($M$1,O$1,8-$M415))),DATE($M$1,O$1,1+7*($D415+1)-WEEKDAY(DATE($M$1,O$1,8-$M415)))),DATE($M$1,O$1,1+7*$D415)-WEEKDAY(DATE($M$1,O$1,8-$M415))),"")</f>
        <v>45187</v>
      </c>
      <c r="P415" s="26">
        <f>IFERROR(IF(COUNTIF('Holiday Dates'!$A:$A,DATE($M$1,P$1,1+7*$D415)-WEEKDAY(DATE($M$1,P$1,8-$M415)))&gt;=1,IF($D415&gt;=3,DATE($M$1,P$1,1+7*($D415-1)-WEEKDAY(DATE($M$1,P$1,8-$M415))),DATE($M$1,P$1,1+7*($D415+1)-WEEKDAY(DATE($M$1,P$1,8-$M415)))),DATE($M$1,P$1,1+7*$D415)-WEEKDAY(DATE($M$1,P$1,8-$M415))),"")</f>
        <v>45215</v>
      </c>
      <c r="Q415" s="26">
        <f>IFERROR(IF(COUNTIF('Holiday Dates'!$A:$A,DATE($M$1,Q$1,1+7*$D415)-WEEKDAY(DATE($M$1,Q$1,8-$M415)))&gt;=1,IF($D415&gt;=3,DATE($M$1,Q$1,1+7*($D415-1)-WEEKDAY(DATE($M$1,Q$1,8-$M415))),DATE($M$1,Q$1,1+7*($D415+1)-WEEKDAY(DATE($M$1,Q$1,8-$M415)))),DATE($M$1,Q$1,1+7*$D415)-WEEKDAY(DATE($M$1,Q$1,8-$M415))),"")</f>
        <v>45250</v>
      </c>
      <c r="R415" s="26">
        <f>IFERROR(IF(COUNTIF('Holiday Dates'!$A:$A,DATE($M$1,R$1,1+7*$D415)-WEEKDAY(DATE($M$1,R$1,8-$M415)))&gt;=1,IF($D415&gt;=3,DATE($M$1,R$1,1+7*($D415-1)-WEEKDAY(DATE($M$1,R$1,8-$M415))),DATE($M$1,R$1,1+7*($D415+1)-WEEKDAY(DATE($M$1,R$1,8-$M415)))),DATE($M$1,R$1,1+7*$D415)-WEEKDAY(DATE($M$1,R$1,8-$M415))),"")</f>
        <v>45278</v>
      </c>
      <c r="S415" s="28"/>
      <c r="T415" s="30">
        <f>IFERROR(IF(COUNTIF('Holiday Dates'!$A:$A,DATE($S$1,T$1,1+7*$D415)-WEEKDAY(DATE($S$1,T$1,8-$M415)))&gt;=1,IF($D415&gt;=3,DATE($S$1,T$1,1+7*($D415-1)-WEEKDAY(DATE($S$1,T$1,8-$M415))),DATE($S$1,T$1,1+7*($D415+1)-WEEKDAY(DATE($S$1,T$1,8-$M415)))),DATE($S$1,T$1,1+7*$D415)-WEEKDAY(DATE($S$1,T$1,8-$M415))),"")</f>
        <v>45299</v>
      </c>
      <c r="U415" s="30">
        <f>IFERROR(IF(COUNTIF('Holiday Dates'!$A:$A,DATE($S$1,U$1,1+7*$D415)-WEEKDAY(DATE($S$1,U$1,8-$M415)))&gt;=1,IF($D415&gt;=3,DATE($S$1,U$1,1+7*($D415-1)-WEEKDAY(DATE($S$1,U$1,8-$M415))),DATE($S$1,U$1,1+7*($D415+1)-WEEKDAY(DATE($S$1,U$1,8-$M415)))),DATE($S$1,U$1,1+7*$D415)-WEEKDAY(DATE($S$1,U$1,8-$M415))),"")</f>
        <v>45334</v>
      </c>
      <c r="V415" s="30">
        <f>IFERROR(IF(COUNTIF('Holiday Dates'!$A:$A,DATE($S$1,V$1,1+7*$D415)-WEEKDAY(DATE($S$1,V$1,8-$M415)))&gt;=1,IF($D415&gt;=3,DATE($S$1,V$1,1+7*($D415-1)-WEEKDAY(DATE($S$1,V$1,8-$M415))),DATE($S$1,V$1,1+7*($D415+1)-WEEKDAY(DATE($S$1,V$1,8-$M415)))),DATE($S$1,V$1,1+7*$D415)-WEEKDAY(DATE($S$1,V$1,8-$M415))),"")</f>
        <v>45369</v>
      </c>
      <c r="W415" s="30">
        <f>IFERROR(IF(COUNTIF('Holiday Dates'!$A:$A,DATE($S$1,W$1,1+7*$D415)-WEEKDAY(DATE($S$1,W$1,8-$M415)))&gt;=1,IF($D415&gt;=3,DATE($S$1,W$1,1+7*($D415-1)-WEEKDAY(DATE($S$1,W$1,8-$M415))),DATE($S$1,W$1,1+7*($D415+1)-WEEKDAY(DATE($S$1,W$1,8-$M415)))),DATE($S$1,W$1,1+7*$D415)-WEEKDAY(DATE($S$1,W$1,8-$M415))),"")</f>
        <v>45397</v>
      </c>
      <c r="X415" s="30">
        <f>IFERROR(IF(COUNTIF('Holiday Dates'!$A:$A,DATE($S$1,X$1,1+7*$D415)-WEEKDAY(DATE($S$1,X$1,8-$M415)))&gt;=1,IF($D415&gt;=3,DATE($S$1,X$1,1+7*($D415-1)-WEEKDAY(DATE($S$1,X$1,8-$M415))),DATE($S$1,X$1,1+7*($D415+1)-WEEKDAY(DATE($S$1,X$1,8-$M415)))),DATE($S$1,X$1,1+7*$D415)-WEEKDAY(DATE($S$1,X$1,8-$M415))),"")</f>
        <v>45432</v>
      </c>
      <c r="Y415" s="30">
        <f>IFERROR(IF(COUNTIF('Holiday Dates'!$A:$A,DATE($S$1,Y$1,1+7*$D415)-WEEKDAY(DATE($S$1,Y$1,8-$M415)))&gt;=1,IF($D415&gt;=3,DATE($S$1,Y$1,1+7*($D415-1)-WEEKDAY(DATE($S$1,Y$1,8-$M415))),DATE($S$1,Y$1,1+7*($D415+1)-WEEKDAY(DATE($S$1,Y$1,8-$M415)))),DATE($S$1,Y$1,1+7*$D415)-WEEKDAY(DATE($S$1,Y$1,8-$M415))),"")</f>
        <v>45460</v>
      </c>
      <c r="Z415" s="30">
        <f>IFERROR(IF(COUNTIF('Holiday Dates'!$A:$A,DATE($S$1,Z$1,1+7*$D415)-WEEKDAY(DATE($S$1,Z$1,8-$M415)))&gt;=1,IF($D415&gt;=3,DATE($S$1,Z$1,1+7*($D415-1)-WEEKDAY(DATE($S$1,Z$1,8-$M415))),DATE($S$1,Z$1,1+7*($D415+1)-WEEKDAY(DATE($S$1,Z$1,8-$M415)))),DATE($S$1,Z$1,1+7*$D415)-WEEKDAY(DATE($S$1,Z$1,8-$M415))),"")</f>
        <v>45488</v>
      </c>
    </row>
    <row r="416" spans="1:26" ht="15" customHeight="1" x14ac:dyDescent="0.25">
      <c r="A416" s="3">
        <v>770413</v>
      </c>
      <c r="B416" s="1" t="s">
        <v>844</v>
      </c>
      <c r="C416" s="1" t="str">
        <f>VLOOKUP($A416,[1]Sheet_One!$B:$W,7,FALSE)</f>
        <v>VERNON</v>
      </c>
      <c r="D416" s="10">
        <v>1</v>
      </c>
      <c r="F416" s="3" t="str">
        <f>VLOOKUP($A416,[1]Sheet_One!$B:$W,6,FALSE)</f>
        <v>777 HARTFORD TPKE</v>
      </c>
      <c r="G416" s="3" t="str">
        <f>VLOOKUP($A416,[1]Sheet_One!$B:$W,7,FALSE)</f>
        <v>VERNON</v>
      </c>
      <c r="H416" s="3" t="str">
        <f>VLOOKUP($A416,[1]Sheet_One!$B:$W,8,FALSE)</f>
        <v>CT</v>
      </c>
      <c r="I416" s="3" t="str">
        <f>VLOOKUP($A416,[1]Sheet_One!$B:$W,9,FALSE)</f>
        <v>06066</v>
      </c>
      <c r="J416" s="47">
        <f>IFERROR(VLOOKUP(A416,'[3]KPI Trend by Chain - 171 or 173'!$A:$E,5,FALSE),VLOOKUP(A416,'[4]KPI Trend by Chain - 171 '!$A:$E,5,FALSE))</f>
        <v>25.272727272727298</v>
      </c>
      <c r="K416" s="4" t="str">
        <f>IFERROR(VLOOKUP(A416,'Location Substitution table'!B:D,3,FALSE),"")</f>
        <v/>
      </c>
      <c r="L416" s="9" t="str">
        <f>IFERROR(VLOOKUP($A416,[1]Sheet_One!$B:$W,5,FALSE),"")</f>
        <v>M</v>
      </c>
      <c r="M416" s="9">
        <f>IFERROR(MATCH(L416,{"U","M","T","W","R","F","S"},0),"")</f>
        <v>2</v>
      </c>
      <c r="N416" s="26">
        <f>IFERROR(IF(COUNTIF('Holiday Dates'!$A:$A,DATE($M$1,N$1,1+7*$D416)-WEEKDAY(DATE($M$1,N$1,8-$M416)))&gt;=1,IF($D416&gt;=3,DATE($M$1,N$1,1+7*($D416-1)-WEEKDAY(DATE($M$1,N$1,8-$M416))),DATE($M$1,N$1,1+7*($D416+1)-WEEKDAY(DATE($M$1,N$1,8-$M416)))),DATE($M$1,N$1,1+7*$D416)-WEEKDAY(DATE($M$1,N$1,8-$M416))),"")</f>
        <v>45145</v>
      </c>
      <c r="O416" s="26">
        <f>IFERROR(IF(COUNTIF('Holiday Dates'!$A:$A,DATE($M$1,O$1,1+7*$D416)-WEEKDAY(DATE($M$1,O$1,8-$M416)))&gt;=1,IF($D416&gt;=3,DATE($M$1,O$1,1+7*($D416-1)-WEEKDAY(DATE($M$1,O$1,8-$M416))),DATE($M$1,O$1,1+7*($D416+1)-WEEKDAY(DATE($M$1,O$1,8-$M416)))),DATE($M$1,O$1,1+7*$D416)-WEEKDAY(DATE($M$1,O$1,8-$M416))),"")</f>
        <v>45180</v>
      </c>
      <c r="P416" s="26">
        <f>IFERROR(IF(COUNTIF('Holiday Dates'!$A:$A,DATE($M$1,P$1,1+7*$D416)-WEEKDAY(DATE($M$1,P$1,8-$M416)))&gt;=1,IF($D416&gt;=3,DATE($M$1,P$1,1+7*($D416-1)-WEEKDAY(DATE($M$1,P$1,8-$M416))),DATE($M$1,P$1,1+7*($D416+1)-WEEKDAY(DATE($M$1,P$1,8-$M416)))),DATE($M$1,P$1,1+7*$D416)-WEEKDAY(DATE($M$1,P$1,8-$M416))),"")</f>
        <v>45201</v>
      </c>
      <c r="Q416" s="26">
        <f>IFERROR(IF(COUNTIF('Holiday Dates'!$A:$A,DATE($M$1,Q$1,1+7*$D416)-WEEKDAY(DATE($M$1,Q$1,8-$M416)))&gt;=1,IF($D416&gt;=3,DATE($M$1,Q$1,1+7*($D416-1)-WEEKDAY(DATE($M$1,Q$1,8-$M416))),DATE($M$1,Q$1,1+7*($D416+1)-WEEKDAY(DATE($M$1,Q$1,8-$M416)))),DATE($M$1,Q$1,1+7*$D416)-WEEKDAY(DATE($M$1,Q$1,8-$M416))),"")</f>
        <v>45236</v>
      </c>
      <c r="R416" s="26">
        <f>IFERROR(IF(COUNTIF('Holiday Dates'!$A:$A,DATE($M$1,R$1,1+7*$D416)-WEEKDAY(DATE($M$1,R$1,8-$M416)))&gt;=1,IF($D416&gt;=3,DATE($M$1,R$1,1+7*($D416-1)-WEEKDAY(DATE($M$1,R$1,8-$M416))),DATE($M$1,R$1,1+7*($D416+1)-WEEKDAY(DATE($M$1,R$1,8-$M416)))),DATE($M$1,R$1,1+7*$D416)-WEEKDAY(DATE($M$1,R$1,8-$M416))),"")</f>
        <v>45264</v>
      </c>
      <c r="S416" s="28"/>
      <c r="T416" s="30">
        <f>IFERROR(IF(COUNTIF('Holiday Dates'!$A:$A,DATE($S$1,T$1,1+7*$D416)-WEEKDAY(DATE($S$1,T$1,8-$M416)))&gt;=1,IF($D416&gt;=3,DATE($S$1,T$1,1+7*($D416-1)-WEEKDAY(DATE($S$1,T$1,8-$M416))),DATE($S$1,T$1,1+7*($D416+1)-WEEKDAY(DATE($S$1,T$1,8-$M416)))),DATE($S$1,T$1,1+7*$D416)-WEEKDAY(DATE($S$1,T$1,8-$M416))),"")</f>
        <v>45299</v>
      </c>
      <c r="U416" s="30">
        <f>IFERROR(IF(COUNTIF('Holiday Dates'!$A:$A,DATE($S$1,U$1,1+7*$D416)-WEEKDAY(DATE($S$1,U$1,8-$M416)))&gt;=1,IF($D416&gt;=3,DATE($S$1,U$1,1+7*($D416-1)-WEEKDAY(DATE($S$1,U$1,8-$M416))),DATE($S$1,U$1,1+7*($D416+1)-WEEKDAY(DATE($S$1,U$1,8-$M416)))),DATE($S$1,U$1,1+7*$D416)-WEEKDAY(DATE($S$1,U$1,8-$M416))),"")</f>
        <v>45327</v>
      </c>
      <c r="V416" s="30">
        <f>IFERROR(IF(COUNTIF('Holiday Dates'!$A:$A,DATE($S$1,V$1,1+7*$D416)-WEEKDAY(DATE($S$1,V$1,8-$M416)))&gt;=1,IF($D416&gt;=3,DATE($S$1,V$1,1+7*($D416-1)-WEEKDAY(DATE($S$1,V$1,8-$M416))),DATE($S$1,V$1,1+7*($D416+1)-WEEKDAY(DATE($S$1,V$1,8-$M416)))),DATE($S$1,V$1,1+7*$D416)-WEEKDAY(DATE($S$1,V$1,8-$M416))),"")</f>
        <v>45355</v>
      </c>
      <c r="W416" s="30">
        <f>IFERROR(IF(COUNTIF('Holiday Dates'!$A:$A,DATE($S$1,W$1,1+7*$D416)-WEEKDAY(DATE($S$1,W$1,8-$M416)))&gt;=1,IF($D416&gt;=3,DATE($S$1,W$1,1+7*($D416-1)-WEEKDAY(DATE($S$1,W$1,8-$M416))),DATE($S$1,W$1,1+7*($D416+1)-WEEKDAY(DATE($S$1,W$1,8-$M416)))),DATE($S$1,W$1,1+7*$D416)-WEEKDAY(DATE($S$1,W$1,8-$M416))),"")</f>
        <v>45383</v>
      </c>
      <c r="X416" s="30">
        <f>IFERROR(IF(COUNTIF('Holiday Dates'!$A:$A,DATE($S$1,X$1,1+7*$D416)-WEEKDAY(DATE($S$1,X$1,8-$M416)))&gt;=1,IF($D416&gt;=3,DATE($S$1,X$1,1+7*($D416-1)-WEEKDAY(DATE($S$1,X$1,8-$M416))),DATE($S$1,X$1,1+7*($D416+1)-WEEKDAY(DATE($S$1,X$1,8-$M416)))),DATE($S$1,X$1,1+7*$D416)-WEEKDAY(DATE($S$1,X$1,8-$M416))),"")</f>
        <v>45418</v>
      </c>
      <c r="Y416" s="30">
        <f>IFERROR(IF(COUNTIF('Holiday Dates'!$A:$A,DATE($S$1,Y$1,1+7*$D416)-WEEKDAY(DATE($S$1,Y$1,8-$M416)))&gt;=1,IF($D416&gt;=3,DATE($S$1,Y$1,1+7*($D416-1)-WEEKDAY(DATE($S$1,Y$1,8-$M416))),DATE($S$1,Y$1,1+7*($D416+1)-WEEKDAY(DATE($S$1,Y$1,8-$M416)))),DATE($S$1,Y$1,1+7*$D416)-WEEKDAY(DATE($S$1,Y$1,8-$M416))),"")</f>
        <v>45446</v>
      </c>
      <c r="Z416" s="30">
        <f>IFERROR(IF(COUNTIF('Holiday Dates'!$A:$A,DATE($S$1,Z$1,1+7*$D416)-WEEKDAY(DATE($S$1,Z$1,8-$M416)))&gt;=1,IF($D416&gt;=3,DATE($S$1,Z$1,1+7*($D416-1)-WEEKDAY(DATE($S$1,Z$1,8-$M416))),DATE($S$1,Z$1,1+7*($D416+1)-WEEKDAY(DATE($S$1,Z$1,8-$M416)))),DATE($S$1,Z$1,1+7*$D416)-WEEKDAY(DATE($S$1,Z$1,8-$M416))),"")</f>
        <v>45474</v>
      </c>
    </row>
    <row r="417" spans="1:26" ht="15" customHeight="1" x14ac:dyDescent="0.25">
      <c r="A417" s="3">
        <v>770414</v>
      </c>
      <c r="B417" s="1" t="s">
        <v>960</v>
      </c>
      <c r="C417" s="1" t="str">
        <f>VLOOKUP($A417,[1]Sheet_One!$B:$W,7,FALSE)</f>
        <v>VOLUNTOWN</v>
      </c>
      <c r="D417" s="10">
        <f>IFERROR(VLOOKUP(A417,[2]Sheet1!$A:$AA,27,FALSE),"")</f>
        <v>4</v>
      </c>
      <c r="E417" s="1"/>
      <c r="F417" s="3" t="str">
        <f>VLOOKUP($A417,[1]Sheet_One!$B:$W,6,FALSE)</f>
        <v>195 MAIN ST</v>
      </c>
      <c r="G417" s="3" t="str">
        <f>VLOOKUP($A417,[1]Sheet_One!$B:$W,7,FALSE)</f>
        <v>VOLUNTOWN</v>
      </c>
      <c r="H417" s="3" t="str">
        <f>VLOOKUP($A417,[1]Sheet_One!$B:$W,8,FALSE)</f>
        <v>CT</v>
      </c>
      <c r="I417" s="3" t="str">
        <f>VLOOKUP($A417,[1]Sheet_One!$B:$W,9,FALSE)</f>
        <v>06384</v>
      </c>
      <c r="J417" s="47">
        <f>IFERROR(VLOOKUP(A417,'[3]KPI Trend by Chain - 171 or 173'!$A:$E,5,FALSE),VLOOKUP(A417,'[4]KPI Trend by Chain - 171 '!$A:$E,5,FALSE))</f>
        <v>48.428571428571402</v>
      </c>
      <c r="K417" s="4" t="str">
        <f>IFERROR(VLOOKUP(A417,'Location Substitution table'!B:D,3,FALSE),"")</f>
        <v/>
      </c>
      <c r="L417" s="9" t="str">
        <f>IFERROR(VLOOKUP($A417,[1]Sheet_One!$B:$W,5,FALSE),"")</f>
        <v>T</v>
      </c>
      <c r="M417" s="9">
        <f>IFERROR(MATCH(L417,{"U","M","T","W","R","F","S"},0),"")</f>
        <v>3</v>
      </c>
      <c r="N417" s="26">
        <f>IFERROR(IF(COUNTIF('Holiday Dates'!$A:$A,DATE($M$1,N$1,1+7*$D417)-WEEKDAY(DATE($M$1,N$1,8-$M417)))&gt;=1,IF($D417&gt;=3,DATE($M$1,N$1,1+7*($D417-1)-WEEKDAY(DATE($M$1,N$1,8-$M417))),DATE($M$1,N$1,1+7*($D417+1)-WEEKDAY(DATE($M$1,N$1,8-$M417)))),DATE($M$1,N$1,1+7*$D417)-WEEKDAY(DATE($M$1,N$1,8-$M417))),"")</f>
        <v>45160</v>
      </c>
      <c r="O417" s="26">
        <f>IFERROR(IF(COUNTIF('Holiday Dates'!$A:$A,DATE($M$1,O$1,1+7*$D417)-WEEKDAY(DATE($M$1,O$1,8-$M417)))&gt;=1,IF($D417&gt;=3,DATE($M$1,O$1,1+7*($D417-1)-WEEKDAY(DATE($M$1,O$1,8-$M417))),DATE($M$1,O$1,1+7*($D417+1)-WEEKDAY(DATE($M$1,O$1,8-$M417)))),DATE($M$1,O$1,1+7*$D417)-WEEKDAY(DATE($M$1,O$1,8-$M417))),"")</f>
        <v>45195</v>
      </c>
      <c r="P417" s="26">
        <f>IFERROR(IF(COUNTIF('Holiday Dates'!$A:$A,DATE($M$1,P$1,1+7*$D417)-WEEKDAY(DATE($M$1,P$1,8-$M417)))&gt;=1,IF($D417&gt;=3,DATE($M$1,P$1,1+7*($D417-1)-WEEKDAY(DATE($M$1,P$1,8-$M417))),DATE($M$1,P$1,1+7*($D417+1)-WEEKDAY(DATE($M$1,P$1,8-$M417)))),DATE($M$1,P$1,1+7*$D417)-WEEKDAY(DATE($M$1,P$1,8-$M417))),"")</f>
        <v>45223</v>
      </c>
      <c r="Q417" s="26">
        <f>IFERROR(IF(COUNTIF('Holiday Dates'!$A:$A,DATE($M$1,Q$1,1+7*$D417)-WEEKDAY(DATE($M$1,Q$1,8-$M417)))&gt;=1,IF($D417&gt;=3,DATE($M$1,Q$1,1+7*($D417-1)-WEEKDAY(DATE($M$1,Q$1,8-$M417))),DATE($M$1,Q$1,1+7*($D417+1)-WEEKDAY(DATE($M$1,Q$1,8-$M417)))),DATE($M$1,Q$1,1+7*$D417)-WEEKDAY(DATE($M$1,Q$1,8-$M417))),"")</f>
        <v>45258</v>
      </c>
      <c r="R417" s="26">
        <f>IFERROR(IF(COUNTIF('Holiday Dates'!$A:$A,DATE($M$1,R$1,1+7*$D417)-WEEKDAY(DATE($M$1,R$1,8-$M417)))&gt;=1,IF($D417&gt;=3,DATE($M$1,R$1,1+7*($D417-1)-WEEKDAY(DATE($M$1,R$1,8-$M417))),DATE($M$1,R$1,1+7*($D417+1)-WEEKDAY(DATE($M$1,R$1,8-$M417)))),DATE($M$1,R$1,1+7*$D417)-WEEKDAY(DATE($M$1,R$1,8-$M417))),"")</f>
        <v>45279</v>
      </c>
      <c r="S417" s="28"/>
      <c r="T417" s="30">
        <f>IFERROR(IF(COUNTIF('Holiday Dates'!$A:$A,DATE($S$1,T$1,1+7*$D417)-WEEKDAY(DATE($S$1,T$1,8-$M417)))&gt;=1,IF($D417&gt;=3,DATE($S$1,T$1,1+7*($D417-1)-WEEKDAY(DATE($S$1,T$1,8-$M417))),DATE($S$1,T$1,1+7*($D417+1)-WEEKDAY(DATE($S$1,T$1,8-$M417)))),DATE($S$1,T$1,1+7*$D417)-WEEKDAY(DATE($S$1,T$1,8-$M417))),"")</f>
        <v>45314</v>
      </c>
      <c r="U417" s="30">
        <f>IFERROR(IF(COUNTIF('Holiday Dates'!$A:$A,DATE($S$1,U$1,1+7*$D417)-WEEKDAY(DATE($S$1,U$1,8-$M417)))&gt;=1,IF($D417&gt;=3,DATE($S$1,U$1,1+7*($D417-1)-WEEKDAY(DATE($S$1,U$1,8-$M417))),DATE($S$1,U$1,1+7*($D417+1)-WEEKDAY(DATE($S$1,U$1,8-$M417)))),DATE($S$1,U$1,1+7*$D417)-WEEKDAY(DATE($S$1,U$1,8-$M417))),"")</f>
        <v>45349</v>
      </c>
      <c r="V417" s="30">
        <f>IFERROR(IF(COUNTIF('Holiday Dates'!$A:$A,DATE($S$1,V$1,1+7*$D417)-WEEKDAY(DATE($S$1,V$1,8-$M417)))&gt;=1,IF($D417&gt;=3,DATE($S$1,V$1,1+7*($D417-1)-WEEKDAY(DATE($S$1,V$1,8-$M417))),DATE($S$1,V$1,1+7*($D417+1)-WEEKDAY(DATE($S$1,V$1,8-$M417)))),DATE($S$1,V$1,1+7*$D417)-WEEKDAY(DATE($S$1,V$1,8-$M417))),"")</f>
        <v>45377</v>
      </c>
      <c r="W417" s="30">
        <f>IFERROR(IF(COUNTIF('Holiday Dates'!$A:$A,DATE($S$1,W$1,1+7*$D417)-WEEKDAY(DATE($S$1,W$1,8-$M417)))&gt;=1,IF($D417&gt;=3,DATE($S$1,W$1,1+7*($D417-1)-WEEKDAY(DATE($S$1,W$1,8-$M417))),DATE($S$1,W$1,1+7*($D417+1)-WEEKDAY(DATE($S$1,W$1,8-$M417)))),DATE($S$1,W$1,1+7*$D417)-WEEKDAY(DATE($S$1,W$1,8-$M417))),"")</f>
        <v>45405</v>
      </c>
      <c r="X417" s="30">
        <f>IFERROR(IF(COUNTIF('Holiday Dates'!$A:$A,DATE($S$1,X$1,1+7*$D417)-WEEKDAY(DATE($S$1,X$1,8-$M417)))&gt;=1,IF($D417&gt;=3,DATE($S$1,X$1,1+7*($D417-1)-WEEKDAY(DATE($S$1,X$1,8-$M417))),DATE($S$1,X$1,1+7*($D417+1)-WEEKDAY(DATE($S$1,X$1,8-$M417)))),DATE($S$1,X$1,1+7*$D417)-WEEKDAY(DATE($S$1,X$1,8-$M417))),"")</f>
        <v>45440</v>
      </c>
      <c r="Y417" s="30">
        <f>IFERROR(IF(COUNTIF('Holiday Dates'!$A:$A,DATE($S$1,Y$1,1+7*$D417)-WEEKDAY(DATE($S$1,Y$1,8-$M417)))&gt;=1,IF($D417&gt;=3,DATE($S$1,Y$1,1+7*($D417-1)-WEEKDAY(DATE($S$1,Y$1,8-$M417))),DATE($S$1,Y$1,1+7*($D417+1)-WEEKDAY(DATE($S$1,Y$1,8-$M417)))),DATE($S$1,Y$1,1+7*$D417)-WEEKDAY(DATE($S$1,Y$1,8-$M417))),"")</f>
        <v>45468</v>
      </c>
      <c r="Z417" s="30">
        <f>IFERROR(IF(COUNTIF('Holiday Dates'!$A:$A,DATE($S$1,Z$1,1+7*$D417)-WEEKDAY(DATE($S$1,Z$1,8-$M417)))&gt;=1,IF($D417&gt;=3,DATE($S$1,Z$1,1+7*($D417-1)-WEEKDAY(DATE($S$1,Z$1,8-$M417))),DATE($S$1,Z$1,1+7*($D417+1)-WEEKDAY(DATE($S$1,Z$1,8-$M417)))),DATE($S$1,Z$1,1+7*$D417)-WEEKDAY(DATE($S$1,Z$1,8-$M417))),"")</f>
        <v>45496</v>
      </c>
    </row>
    <row r="418" spans="1:26" ht="15" customHeight="1" x14ac:dyDescent="0.25">
      <c r="A418" s="3">
        <v>770415</v>
      </c>
      <c r="B418" s="1" t="s">
        <v>1320</v>
      </c>
      <c r="C418" s="1" t="str">
        <f>VLOOKUP($A418,[1]Sheet_One!$B:$W,7,FALSE)</f>
        <v>WALLINGFORD</v>
      </c>
      <c r="D418" s="10">
        <f>IFERROR(VLOOKUP(A418,[2]Sheet1!$A:$AA,27,FALSE),"")</f>
        <v>4</v>
      </c>
      <c r="E418" s="1"/>
      <c r="F418" s="3" t="str">
        <f>VLOOKUP($A418,[1]Sheet_One!$B:$W,6,FALSE)</f>
        <v>106 POND HILL ROAD</v>
      </c>
      <c r="G418" s="3" t="str">
        <f>VLOOKUP($A418,[1]Sheet_One!$B:$W,7,FALSE)</f>
        <v>WALLINGFORD</v>
      </c>
      <c r="H418" s="3" t="str">
        <f>VLOOKUP($A418,[1]Sheet_One!$B:$W,8,FALSE)</f>
        <v>CT</v>
      </c>
      <c r="I418" s="3" t="str">
        <f>VLOOKUP($A418,[1]Sheet_One!$B:$W,9,FALSE)</f>
        <v>06492</v>
      </c>
      <c r="J418" s="47">
        <f>IFERROR(VLOOKUP(A418,'[3]KPI Trend by Chain - 171 or 173'!$A:$E,5,FALSE),VLOOKUP(A418,'[4]KPI Trend by Chain - 171 '!$A:$E,5,FALSE))</f>
        <v>84</v>
      </c>
      <c r="K418" s="4" t="str">
        <f>IFERROR(VLOOKUP(A418,'Location Substitution table'!B:D,3,FALSE),"")</f>
        <v/>
      </c>
      <c r="L418" s="9" t="str">
        <f>IFERROR(VLOOKUP($A418,[1]Sheet_One!$B:$W,5,FALSE),"")</f>
        <v>F</v>
      </c>
      <c r="M418" s="9">
        <f>IFERROR(MATCH(L418,{"U","M","T","W","R","F","S"},0),"")</f>
        <v>6</v>
      </c>
      <c r="N418" s="26">
        <f>IFERROR(IF(COUNTIF('Holiday Dates'!$A:$A,DATE($M$1,N$1,1+7*$D418)-WEEKDAY(DATE($M$1,N$1,8-$M418)))&gt;=1,IF($D418&gt;=3,DATE($M$1,N$1,1+7*($D418-1)-WEEKDAY(DATE($M$1,N$1,8-$M418))),DATE($M$1,N$1,1+7*($D418+1)-WEEKDAY(DATE($M$1,N$1,8-$M418)))),DATE($M$1,N$1,1+7*$D418)-WEEKDAY(DATE($M$1,N$1,8-$M418))),"")</f>
        <v>45163</v>
      </c>
      <c r="O418" s="26">
        <f>IFERROR(IF(COUNTIF('Holiday Dates'!$A:$A,DATE($M$1,O$1,1+7*$D418)-WEEKDAY(DATE($M$1,O$1,8-$M418)))&gt;=1,IF($D418&gt;=3,DATE($M$1,O$1,1+7*($D418-1)-WEEKDAY(DATE($M$1,O$1,8-$M418))),DATE($M$1,O$1,1+7*($D418+1)-WEEKDAY(DATE($M$1,O$1,8-$M418)))),DATE($M$1,O$1,1+7*$D418)-WEEKDAY(DATE($M$1,O$1,8-$M418))),"")</f>
        <v>45191</v>
      </c>
      <c r="P418" s="26">
        <f>IFERROR(IF(COUNTIF('Holiday Dates'!$A:$A,DATE($M$1,P$1,1+7*$D418)-WEEKDAY(DATE($M$1,P$1,8-$M418)))&gt;=1,IF($D418&gt;=3,DATE($M$1,P$1,1+7*($D418-1)-WEEKDAY(DATE($M$1,P$1,8-$M418))),DATE($M$1,P$1,1+7*($D418+1)-WEEKDAY(DATE($M$1,P$1,8-$M418)))),DATE($M$1,P$1,1+7*$D418)-WEEKDAY(DATE($M$1,P$1,8-$M418))),"")</f>
        <v>45226</v>
      </c>
      <c r="Q418" s="26">
        <f>IFERROR(IF(COUNTIF('Holiday Dates'!$A:$A,DATE($M$1,Q$1,1+7*$D418)-WEEKDAY(DATE($M$1,Q$1,8-$M418)))&gt;=1,IF($D418&gt;=3,DATE($M$1,Q$1,1+7*($D418-1)-WEEKDAY(DATE($M$1,Q$1,8-$M418))),DATE($M$1,Q$1,1+7*($D418+1)-WEEKDAY(DATE($M$1,Q$1,8-$M418)))),DATE($M$1,Q$1,1+7*$D418)-WEEKDAY(DATE($M$1,Q$1,8-$M418))),"")</f>
        <v>45247</v>
      </c>
      <c r="R418" s="26">
        <f>IFERROR(IF(COUNTIF('Holiday Dates'!$A:$A,DATE($M$1,R$1,1+7*$D418)-WEEKDAY(DATE($M$1,R$1,8-$M418)))&gt;=1,IF($D418&gt;=3,DATE($M$1,R$1,1+7*($D418-1)-WEEKDAY(DATE($M$1,R$1,8-$M418))),DATE($M$1,R$1,1+7*($D418+1)-WEEKDAY(DATE($M$1,R$1,8-$M418)))),DATE($M$1,R$1,1+7*$D418)-WEEKDAY(DATE($M$1,R$1,8-$M418))),"")</f>
        <v>45275</v>
      </c>
      <c r="S418" s="28"/>
      <c r="T418" s="30">
        <f>IFERROR(IF(COUNTIF('Holiday Dates'!$A:$A,DATE($S$1,T$1,1+7*$D418)-WEEKDAY(DATE($S$1,T$1,8-$M418)))&gt;=1,IF($D418&gt;=3,DATE($S$1,T$1,1+7*($D418-1)-WEEKDAY(DATE($S$1,T$1,8-$M418))),DATE($S$1,T$1,1+7*($D418+1)-WEEKDAY(DATE($S$1,T$1,8-$M418)))),DATE($S$1,T$1,1+7*$D418)-WEEKDAY(DATE($S$1,T$1,8-$M418))),"")</f>
        <v>45317</v>
      </c>
      <c r="U418" s="30">
        <f>IFERROR(IF(COUNTIF('Holiday Dates'!$A:$A,DATE($S$1,U$1,1+7*$D418)-WEEKDAY(DATE($S$1,U$1,8-$M418)))&gt;=1,IF($D418&gt;=3,DATE($S$1,U$1,1+7*($D418-1)-WEEKDAY(DATE($S$1,U$1,8-$M418))),DATE($S$1,U$1,1+7*($D418+1)-WEEKDAY(DATE($S$1,U$1,8-$M418)))),DATE($S$1,U$1,1+7*$D418)-WEEKDAY(DATE($S$1,U$1,8-$M418))),"")</f>
        <v>45345</v>
      </c>
      <c r="V418" s="30">
        <f>IFERROR(IF(COUNTIF('Holiday Dates'!$A:$A,DATE($S$1,V$1,1+7*$D418)-WEEKDAY(DATE($S$1,V$1,8-$M418)))&gt;=1,IF($D418&gt;=3,DATE($S$1,V$1,1+7*($D418-1)-WEEKDAY(DATE($S$1,V$1,8-$M418))),DATE($S$1,V$1,1+7*($D418+1)-WEEKDAY(DATE($S$1,V$1,8-$M418)))),DATE($S$1,V$1,1+7*$D418)-WEEKDAY(DATE($S$1,V$1,8-$M418))),"")</f>
        <v>45373</v>
      </c>
      <c r="W418" s="30">
        <f>IFERROR(IF(COUNTIF('Holiday Dates'!$A:$A,DATE($S$1,W$1,1+7*$D418)-WEEKDAY(DATE($S$1,W$1,8-$M418)))&gt;=1,IF($D418&gt;=3,DATE($S$1,W$1,1+7*($D418-1)-WEEKDAY(DATE($S$1,W$1,8-$M418))),DATE($S$1,W$1,1+7*($D418+1)-WEEKDAY(DATE($S$1,W$1,8-$M418)))),DATE($S$1,W$1,1+7*$D418)-WEEKDAY(DATE($S$1,W$1,8-$M418))),"")</f>
        <v>45408</v>
      </c>
      <c r="X418" s="30">
        <f>IFERROR(IF(COUNTIF('Holiday Dates'!$A:$A,DATE($S$1,X$1,1+7*$D418)-WEEKDAY(DATE($S$1,X$1,8-$M418)))&gt;=1,IF($D418&gt;=3,DATE($S$1,X$1,1+7*($D418-1)-WEEKDAY(DATE($S$1,X$1,8-$M418))),DATE($S$1,X$1,1+7*($D418+1)-WEEKDAY(DATE($S$1,X$1,8-$M418)))),DATE($S$1,X$1,1+7*$D418)-WEEKDAY(DATE($S$1,X$1,8-$M418))),"")</f>
        <v>45436</v>
      </c>
      <c r="Y418" s="30">
        <f>IFERROR(IF(COUNTIF('Holiday Dates'!$A:$A,DATE($S$1,Y$1,1+7*$D418)-WEEKDAY(DATE($S$1,Y$1,8-$M418)))&gt;=1,IF($D418&gt;=3,DATE($S$1,Y$1,1+7*($D418-1)-WEEKDAY(DATE($S$1,Y$1,8-$M418))),DATE($S$1,Y$1,1+7*($D418+1)-WEEKDAY(DATE($S$1,Y$1,8-$M418)))),DATE($S$1,Y$1,1+7*$D418)-WEEKDAY(DATE($S$1,Y$1,8-$M418))),"")</f>
        <v>45471</v>
      </c>
      <c r="Z418" s="30">
        <f>IFERROR(IF(COUNTIF('Holiday Dates'!$A:$A,DATE($S$1,Z$1,1+7*$D418)-WEEKDAY(DATE($S$1,Z$1,8-$M418)))&gt;=1,IF($D418&gt;=3,DATE($S$1,Z$1,1+7*($D418-1)-WEEKDAY(DATE($S$1,Z$1,8-$M418))),DATE($S$1,Z$1,1+7*($D418+1)-WEEKDAY(DATE($S$1,Z$1,8-$M418)))),DATE($S$1,Z$1,1+7*$D418)-WEEKDAY(DATE($S$1,Z$1,8-$M418))),"")</f>
        <v>45499</v>
      </c>
    </row>
    <row r="419" spans="1:26" ht="15" customHeight="1" x14ac:dyDescent="0.25">
      <c r="A419" s="3">
        <v>770416</v>
      </c>
      <c r="B419" s="1" t="s">
        <v>845</v>
      </c>
      <c r="C419" s="1" t="str">
        <f>VLOOKUP($A419,[1]Sheet_One!$B:$W,7,FALSE)</f>
        <v>WASHINGTON</v>
      </c>
      <c r="D419" s="10">
        <f>IFERROR(VLOOKUP(A419,[2]Sheet1!$A:$AA,27,FALSE),"")</f>
        <v>4</v>
      </c>
      <c r="E419" s="1"/>
      <c r="F419" s="3" t="str">
        <f>VLOOKUP($A419,[1]Sheet_One!$B:$W,6,FALSE)</f>
        <v>159 SOUTH ST</v>
      </c>
      <c r="G419" s="3" t="str">
        <f>VLOOKUP($A419,[1]Sheet_One!$B:$W,7,FALSE)</f>
        <v>WASHINGTON</v>
      </c>
      <c r="H419" s="3" t="str">
        <f>VLOOKUP($A419,[1]Sheet_One!$B:$W,8,FALSE)</f>
        <v>CT</v>
      </c>
      <c r="I419" s="3" t="str">
        <f>VLOOKUP($A419,[1]Sheet_One!$B:$W,9,FALSE)</f>
        <v>06793</v>
      </c>
      <c r="J419" s="47">
        <f>IFERROR(VLOOKUP(A419,'[3]KPI Trend by Chain - 171 or 173'!$A:$E,5,FALSE),VLOOKUP(A419,'[4]KPI Trend by Chain - 171 '!$A:$E,5,FALSE))</f>
        <v>14.7272727272727</v>
      </c>
      <c r="K419" s="4" t="str">
        <f>IFERROR(VLOOKUP(A419,'Location Substitution table'!B:D,3,FALSE),"")</f>
        <v/>
      </c>
      <c r="L419" s="9" t="str">
        <f>IFERROR(VLOOKUP($A419,[1]Sheet_One!$B:$W,5,FALSE),"")</f>
        <v>M</v>
      </c>
      <c r="M419" s="9">
        <f>IFERROR(MATCH(L419,{"U","M","T","W","R","F","S"},0),"")</f>
        <v>2</v>
      </c>
      <c r="N419" s="26">
        <f>IFERROR(IF(COUNTIF('Holiday Dates'!$A:$A,DATE($M$1,N$1,1+7*$D419)-WEEKDAY(DATE($M$1,N$1,8-$M419)))&gt;=1,IF($D419&gt;=3,DATE($M$1,N$1,1+7*($D419-1)-WEEKDAY(DATE($M$1,N$1,8-$M419))),DATE($M$1,N$1,1+7*($D419+1)-WEEKDAY(DATE($M$1,N$1,8-$M419)))),DATE($M$1,N$1,1+7*$D419)-WEEKDAY(DATE($M$1,N$1,8-$M419))),"")</f>
        <v>45166</v>
      </c>
      <c r="O419" s="26">
        <f>IFERROR(IF(COUNTIF('Holiday Dates'!$A:$A,DATE($M$1,O$1,1+7*$D419)-WEEKDAY(DATE($M$1,O$1,8-$M419)))&gt;=1,IF($D419&gt;=3,DATE($M$1,O$1,1+7*($D419-1)-WEEKDAY(DATE($M$1,O$1,8-$M419))),DATE($M$1,O$1,1+7*($D419+1)-WEEKDAY(DATE($M$1,O$1,8-$M419)))),DATE($M$1,O$1,1+7*$D419)-WEEKDAY(DATE($M$1,O$1,8-$M419))),"")</f>
        <v>45187</v>
      </c>
      <c r="P419" s="26">
        <f>IFERROR(IF(COUNTIF('Holiday Dates'!$A:$A,DATE($M$1,P$1,1+7*$D419)-WEEKDAY(DATE($M$1,P$1,8-$M419)))&gt;=1,IF($D419&gt;=3,DATE($M$1,P$1,1+7*($D419-1)-WEEKDAY(DATE($M$1,P$1,8-$M419))),DATE($M$1,P$1,1+7*($D419+1)-WEEKDAY(DATE($M$1,P$1,8-$M419)))),DATE($M$1,P$1,1+7*$D419)-WEEKDAY(DATE($M$1,P$1,8-$M419))),"")</f>
        <v>45222</v>
      </c>
      <c r="Q419" s="26">
        <f>IFERROR(IF(COUNTIF('Holiday Dates'!$A:$A,DATE($M$1,Q$1,1+7*$D419)-WEEKDAY(DATE($M$1,Q$1,8-$M419)))&gt;=1,IF($D419&gt;=3,DATE($M$1,Q$1,1+7*($D419-1)-WEEKDAY(DATE($M$1,Q$1,8-$M419))),DATE($M$1,Q$1,1+7*($D419+1)-WEEKDAY(DATE($M$1,Q$1,8-$M419)))),DATE($M$1,Q$1,1+7*$D419)-WEEKDAY(DATE($M$1,Q$1,8-$M419))),"")</f>
        <v>45257</v>
      </c>
      <c r="R419" s="26">
        <f>IFERROR(IF(COUNTIF('Holiday Dates'!$A:$A,DATE($M$1,R$1,1+7*$D419)-WEEKDAY(DATE($M$1,R$1,8-$M419)))&gt;=1,IF($D419&gt;=3,DATE($M$1,R$1,1+7*($D419-1)-WEEKDAY(DATE($M$1,R$1,8-$M419))),DATE($M$1,R$1,1+7*($D419+1)-WEEKDAY(DATE($M$1,R$1,8-$M419)))),DATE($M$1,R$1,1+7*$D419)-WEEKDAY(DATE($M$1,R$1,8-$M419))),"")</f>
        <v>45278</v>
      </c>
      <c r="S419" s="28"/>
      <c r="T419" s="30">
        <f>IFERROR(IF(COUNTIF('Holiday Dates'!$A:$A,DATE($S$1,T$1,1+7*$D419)-WEEKDAY(DATE($S$1,T$1,8-$M419)))&gt;=1,IF($D419&gt;=3,DATE($S$1,T$1,1+7*($D419-1)-WEEKDAY(DATE($S$1,T$1,8-$M419))),DATE($S$1,T$1,1+7*($D419+1)-WEEKDAY(DATE($S$1,T$1,8-$M419)))),DATE($S$1,T$1,1+7*$D419)-WEEKDAY(DATE($S$1,T$1,8-$M419))),"")</f>
        <v>45313</v>
      </c>
      <c r="U419" s="30">
        <f>IFERROR(IF(COUNTIF('Holiday Dates'!$A:$A,DATE($S$1,U$1,1+7*$D419)-WEEKDAY(DATE($S$1,U$1,8-$M419)))&gt;=1,IF($D419&gt;=3,DATE($S$1,U$1,1+7*($D419-1)-WEEKDAY(DATE($S$1,U$1,8-$M419))),DATE($S$1,U$1,1+7*($D419+1)-WEEKDAY(DATE($S$1,U$1,8-$M419)))),DATE($S$1,U$1,1+7*$D419)-WEEKDAY(DATE($S$1,U$1,8-$M419))),"")</f>
        <v>45348</v>
      </c>
      <c r="V419" s="30">
        <f>IFERROR(IF(COUNTIF('Holiday Dates'!$A:$A,DATE($S$1,V$1,1+7*$D419)-WEEKDAY(DATE($S$1,V$1,8-$M419)))&gt;=1,IF($D419&gt;=3,DATE($S$1,V$1,1+7*($D419-1)-WEEKDAY(DATE($S$1,V$1,8-$M419))),DATE($S$1,V$1,1+7*($D419+1)-WEEKDAY(DATE($S$1,V$1,8-$M419)))),DATE($S$1,V$1,1+7*$D419)-WEEKDAY(DATE($S$1,V$1,8-$M419))),"")</f>
        <v>45376</v>
      </c>
      <c r="W419" s="30">
        <f>IFERROR(IF(COUNTIF('Holiday Dates'!$A:$A,DATE($S$1,W$1,1+7*$D419)-WEEKDAY(DATE($S$1,W$1,8-$M419)))&gt;=1,IF($D419&gt;=3,DATE($S$1,W$1,1+7*($D419-1)-WEEKDAY(DATE($S$1,W$1,8-$M419))),DATE($S$1,W$1,1+7*($D419+1)-WEEKDAY(DATE($S$1,W$1,8-$M419)))),DATE($S$1,W$1,1+7*$D419)-WEEKDAY(DATE($S$1,W$1,8-$M419))),"")</f>
        <v>45404</v>
      </c>
      <c r="X419" s="30">
        <f>IFERROR(IF(COUNTIF('Holiday Dates'!$A:$A,DATE($S$1,X$1,1+7*$D419)-WEEKDAY(DATE($S$1,X$1,8-$M419)))&gt;=1,IF($D419&gt;=3,DATE($S$1,X$1,1+7*($D419-1)-WEEKDAY(DATE($S$1,X$1,8-$M419))),DATE($S$1,X$1,1+7*($D419+1)-WEEKDAY(DATE($S$1,X$1,8-$M419)))),DATE($S$1,X$1,1+7*$D419)-WEEKDAY(DATE($S$1,X$1,8-$M419))),"")</f>
        <v>45432</v>
      </c>
      <c r="Y419" s="30">
        <f>IFERROR(IF(COUNTIF('Holiday Dates'!$A:$A,DATE($S$1,Y$1,1+7*$D419)-WEEKDAY(DATE($S$1,Y$1,8-$M419)))&gt;=1,IF($D419&gt;=3,DATE($S$1,Y$1,1+7*($D419-1)-WEEKDAY(DATE($S$1,Y$1,8-$M419))),DATE($S$1,Y$1,1+7*($D419+1)-WEEKDAY(DATE($S$1,Y$1,8-$M419)))),DATE($S$1,Y$1,1+7*$D419)-WEEKDAY(DATE($S$1,Y$1,8-$M419))),"")</f>
        <v>45467</v>
      </c>
      <c r="Z419" s="30">
        <f>IFERROR(IF(COUNTIF('Holiday Dates'!$A:$A,DATE($S$1,Z$1,1+7*$D419)-WEEKDAY(DATE($S$1,Z$1,8-$M419)))&gt;=1,IF($D419&gt;=3,DATE($S$1,Z$1,1+7*($D419-1)-WEEKDAY(DATE($S$1,Z$1,8-$M419))),DATE($S$1,Z$1,1+7*($D419+1)-WEEKDAY(DATE($S$1,Z$1,8-$M419)))),DATE($S$1,Z$1,1+7*$D419)-WEEKDAY(DATE($S$1,Z$1,8-$M419))),"")</f>
        <v>45495</v>
      </c>
    </row>
    <row r="420" spans="1:26" ht="15" customHeight="1" x14ac:dyDescent="0.25">
      <c r="A420" s="3">
        <v>770417</v>
      </c>
      <c r="B420" s="1" t="s">
        <v>1315</v>
      </c>
      <c r="C420" s="1" t="str">
        <f>VLOOKUP($A420,[1]Sheet_One!$B:$W,7,FALSE)</f>
        <v>WATERBURY</v>
      </c>
      <c r="D420" s="10">
        <f>IFERROR(VLOOKUP(A420,[2]Sheet1!$A:$AA,27,FALSE),"")</f>
        <v>4</v>
      </c>
      <c r="E420" s="1"/>
      <c r="F420" s="3" t="str">
        <f>VLOOKUP($A420,[1]Sheet_One!$B:$W,6,FALSE)</f>
        <v>212 CHESTNUT AVE</v>
      </c>
      <c r="G420" s="3" t="str">
        <f>VLOOKUP($A420,[1]Sheet_One!$B:$W,7,FALSE)</f>
        <v>WATERBURY</v>
      </c>
      <c r="H420" s="3" t="str">
        <f>VLOOKUP($A420,[1]Sheet_One!$B:$W,8,FALSE)</f>
        <v>CT</v>
      </c>
      <c r="I420" s="3" t="str">
        <f>VLOOKUP($A420,[1]Sheet_One!$B:$W,9,FALSE)</f>
        <v>06710</v>
      </c>
      <c r="J420" s="47">
        <f>IFERROR(VLOOKUP(A420,'[3]KPI Trend by Chain - 171 or 173'!$A:$E,5,FALSE),VLOOKUP(A420,'[4]KPI Trend by Chain - 171 '!$A:$E,5,FALSE))</f>
        <v>51.6</v>
      </c>
      <c r="K420" s="4" t="str">
        <f>IFERROR(VLOOKUP(A420,'Location Substitution table'!B:D,3,FALSE),"")</f>
        <v/>
      </c>
      <c r="L420" s="9" t="str">
        <f>IFERROR(VLOOKUP($A420,[1]Sheet_One!$B:$W,5,FALSE),"")</f>
        <v>W</v>
      </c>
      <c r="M420" s="9">
        <f>IFERROR(MATCH(L420,{"U","M","T","W","R","F","S"},0),"")</f>
        <v>4</v>
      </c>
      <c r="N420" s="26">
        <f>IFERROR(IF(COUNTIF('Holiday Dates'!$A:$A,DATE($M$1,N$1,1+7*$D420)-WEEKDAY(DATE($M$1,N$1,8-$M420)))&gt;=1,IF($D420&gt;=3,DATE($M$1,N$1,1+7*($D420-1)-WEEKDAY(DATE($M$1,N$1,8-$M420))),DATE($M$1,N$1,1+7*($D420+1)-WEEKDAY(DATE($M$1,N$1,8-$M420)))),DATE($M$1,N$1,1+7*$D420)-WEEKDAY(DATE($M$1,N$1,8-$M420))),"")</f>
        <v>45161</v>
      </c>
      <c r="O420" s="26">
        <f>IFERROR(IF(COUNTIF('Holiday Dates'!$A:$A,DATE($M$1,O$1,1+7*$D420)-WEEKDAY(DATE($M$1,O$1,8-$M420)))&gt;=1,IF($D420&gt;=3,DATE($M$1,O$1,1+7*($D420-1)-WEEKDAY(DATE($M$1,O$1,8-$M420))),DATE($M$1,O$1,1+7*($D420+1)-WEEKDAY(DATE($M$1,O$1,8-$M420)))),DATE($M$1,O$1,1+7*$D420)-WEEKDAY(DATE($M$1,O$1,8-$M420))),"")</f>
        <v>45196</v>
      </c>
      <c r="P420" s="26">
        <f>IFERROR(IF(COUNTIF('Holiday Dates'!$A:$A,DATE($M$1,P$1,1+7*$D420)-WEEKDAY(DATE($M$1,P$1,8-$M420)))&gt;=1,IF($D420&gt;=3,DATE($M$1,P$1,1+7*($D420-1)-WEEKDAY(DATE($M$1,P$1,8-$M420))),DATE($M$1,P$1,1+7*($D420+1)-WEEKDAY(DATE($M$1,P$1,8-$M420)))),DATE($M$1,P$1,1+7*$D420)-WEEKDAY(DATE($M$1,P$1,8-$M420))),"")</f>
        <v>45224</v>
      </c>
      <c r="Q420" s="26">
        <f>IFERROR(IF(COUNTIF('Holiday Dates'!$A:$A,DATE($M$1,Q$1,1+7*$D420)-WEEKDAY(DATE($M$1,Q$1,8-$M420)))&gt;=1,IF($D420&gt;=3,DATE($M$1,Q$1,1+7*($D420-1)-WEEKDAY(DATE($M$1,Q$1,8-$M420))),DATE($M$1,Q$1,1+7*($D420+1)-WEEKDAY(DATE($M$1,Q$1,8-$M420)))),DATE($M$1,Q$1,1+7*$D420)-WEEKDAY(DATE($M$1,Q$1,8-$M420))),"")</f>
        <v>45245</v>
      </c>
      <c r="R420" s="26">
        <f>IFERROR(IF(COUNTIF('Holiday Dates'!$A:$A,DATE($M$1,R$1,1+7*$D420)-WEEKDAY(DATE($M$1,R$1,8-$M420)))&gt;=1,IF($D420&gt;=3,DATE($M$1,R$1,1+7*($D420-1)-WEEKDAY(DATE($M$1,R$1,8-$M420))),DATE($M$1,R$1,1+7*($D420+1)-WEEKDAY(DATE($M$1,R$1,8-$M420)))),DATE($M$1,R$1,1+7*$D420)-WEEKDAY(DATE($M$1,R$1,8-$M420))),"")</f>
        <v>45280</v>
      </c>
      <c r="S420" s="28"/>
      <c r="T420" s="30">
        <f>IFERROR(IF(COUNTIF('Holiday Dates'!$A:$A,DATE($S$1,T$1,1+7*$D420)-WEEKDAY(DATE($S$1,T$1,8-$M420)))&gt;=1,IF($D420&gt;=3,DATE($S$1,T$1,1+7*($D420-1)-WEEKDAY(DATE($S$1,T$1,8-$M420))),DATE($S$1,T$1,1+7*($D420+1)-WEEKDAY(DATE($S$1,T$1,8-$M420)))),DATE($S$1,T$1,1+7*$D420)-WEEKDAY(DATE($S$1,T$1,8-$M420))),"")</f>
        <v>45315</v>
      </c>
      <c r="U420" s="30">
        <f>IFERROR(IF(COUNTIF('Holiday Dates'!$A:$A,DATE($S$1,U$1,1+7*$D420)-WEEKDAY(DATE($S$1,U$1,8-$M420)))&gt;=1,IF($D420&gt;=3,DATE($S$1,U$1,1+7*($D420-1)-WEEKDAY(DATE($S$1,U$1,8-$M420))),DATE($S$1,U$1,1+7*($D420+1)-WEEKDAY(DATE($S$1,U$1,8-$M420)))),DATE($S$1,U$1,1+7*$D420)-WEEKDAY(DATE($S$1,U$1,8-$M420))),"")</f>
        <v>45350</v>
      </c>
      <c r="V420" s="30">
        <f>IFERROR(IF(COUNTIF('Holiday Dates'!$A:$A,DATE($S$1,V$1,1+7*$D420)-WEEKDAY(DATE($S$1,V$1,8-$M420)))&gt;=1,IF($D420&gt;=3,DATE($S$1,V$1,1+7*($D420-1)-WEEKDAY(DATE($S$1,V$1,8-$M420))),DATE($S$1,V$1,1+7*($D420+1)-WEEKDAY(DATE($S$1,V$1,8-$M420)))),DATE($S$1,V$1,1+7*$D420)-WEEKDAY(DATE($S$1,V$1,8-$M420))),"")</f>
        <v>45378</v>
      </c>
      <c r="W420" s="30">
        <f>IFERROR(IF(COUNTIF('Holiday Dates'!$A:$A,DATE($S$1,W$1,1+7*$D420)-WEEKDAY(DATE($S$1,W$1,8-$M420)))&gt;=1,IF($D420&gt;=3,DATE($S$1,W$1,1+7*($D420-1)-WEEKDAY(DATE($S$1,W$1,8-$M420))),DATE($S$1,W$1,1+7*($D420+1)-WEEKDAY(DATE($S$1,W$1,8-$M420)))),DATE($S$1,W$1,1+7*$D420)-WEEKDAY(DATE($S$1,W$1,8-$M420))),"")</f>
        <v>45406</v>
      </c>
      <c r="X420" s="30">
        <f>IFERROR(IF(COUNTIF('Holiday Dates'!$A:$A,DATE($S$1,X$1,1+7*$D420)-WEEKDAY(DATE($S$1,X$1,8-$M420)))&gt;=1,IF($D420&gt;=3,DATE($S$1,X$1,1+7*($D420-1)-WEEKDAY(DATE($S$1,X$1,8-$M420))),DATE($S$1,X$1,1+7*($D420+1)-WEEKDAY(DATE($S$1,X$1,8-$M420)))),DATE($S$1,X$1,1+7*$D420)-WEEKDAY(DATE($S$1,X$1,8-$M420))),"")</f>
        <v>45434</v>
      </c>
      <c r="Y420" s="30">
        <f>IFERROR(IF(COUNTIF('Holiday Dates'!$A:$A,DATE($S$1,Y$1,1+7*$D420)-WEEKDAY(DATE($S$1,Y$1,8-$M420)))&gt;=1,IF($D420&gt;=3,DATE($S$1,Y$1,1+7*($D420-1)-WEEKDAY(DATE($S$1,Y$1,8-$M420))),DATE($S$1,Y$1,1+7*($D420+1)-WEEKDAY(DATE($S$1,Y$1,8-$M420)))),DATE($S$1,Y$1,1+7*$D420)-WEEKDAY(DATE($S$1,Y$1,8-$M420))),"")</f>
        <v>45469</v>
      </c>
      <c r="Z420" s="30">
        <f>IFERROR(IF(COUNTIF('Holiday Dates'!$A:$A,DATE($S$1,Z$1,1+7*$D420)-WEEKDAY(DATE($S$1,Z$1,8-$M420)))&gt;=1,IF($D420&gt;=3,DATE($S$1,Z$1,1+7*($D420-1)-WEEKDAY(DATE($S$1,Z$1,8-$M420))),DATE($S$1,Z$1,1+7*($D420+1)-WEEKDAY(DATE($S$1,Z$1,8-$M420)))),DATE($S$1,Z$1,1+7*$D420)-WEEKDAY(DATE($S$1,Z$1,8-$M420))),"")</f>
        <v>45497</v>
      </c>
    </row>
    <row r="421" spans="1:26" ht="15" customHeight="1" x14ac:dyDescent="0.25">
      <c r="A421" s="3">
        <v>770418</v>
      </c>
      <c r="B421" s="1" t="str">
        <f>VLOOKUP($A421,[1]Sheet_One!$B:$W,2,FALSE)</f>
        <v>BUNKER HILL SCH USDA</v>
      </c>
      <c r="C421" s="1" t="str">
        <f>VLOOKUP($A421,[1]Sheet_One!$B:$W,7,FALSE)</f>
        <v>WATERBURY</v>
      </c>
      <c r="D421" s="10">
        <f>IFERROR(VLOOKUP(A421,[2]Sheet1!$A:$AA,27,FALSE),"")</f>
        <v>3</v>
      </c>
      <c r="F421" s="3" t="str">
        <f>VLOOKUP($A421,[1]Sheet_One!$B:$W,6,FALSE)</f>
        <v>170 BUNKER HILL AVE</v>
      </c>
      <c r="G421" s="3" t="str">
        <f>VLOOKUP($A421,[1]Sheet_One!$B:$W,7,FALSE)</f>
        <v>WATERBURY</v>
      </c>
      <c r="H421" s="3" t="str">
        <f>VLOOKUP($A421,[1]Sheet_One!$B:$W,8,FALSE)</f>
        <v>CT</v>
      </c>
      <c r="I421" s="3" t="str">
        <f>VLOOKUP($A421,[1]Sheet_One!$B:$W,9,FALSE)</f>
        <v>06708</v>
      </c>
      <c r="K421" s="4">
        <f>IFERROR(VLOOKUP(A421,'Location Substitution table'!B:D,3,FALSE),"")</f>
        <v>260871</v>
      </c>
      <c r="L421" s="9" t="str">
        <f>IFERROR(VLOOKUP($A421,[1]Sheet_One!$B:$W,5,FALSE),"")</f>
        <v>W</v>
      </c>
      <c r="M421" s="9">
        <f>IFERROR(MATCH(L421,{"U","M","T","W","R","F","S"},0),"")</f>
        <v>4</v>
      </c>
      <c r="N421" s="26">
        <f>IFERROR(IF(COUNTIF('Holiday Dates'!$A:$A,DATE($M$1,N$1,1+7*$D421)-WEEKDAY(DATE($M$1,N$1,8-$M421)))&gt;=1,IF($D421&gt;=3,DATE($M$1,N$1,1+7*($D421-1)-WEEKDAY(DATE($M$1,N$1,8-$M421))),DATE($M$1,N$1,1+7*($D421+1)-WEEKDAY(DATE($M$1,N$1,8-$M421)))),DATE($M$1,N$1,1+7*$D421)-WEEKDAY(DATE($M$1,N$1,8-$M421))),"")</f>
        <v>45154</v>
      </c>
      <c r="O421" s="26">
        <f>IFERROR(IF(COUNTIF('Holiday Dates'!$A:$A,DATE($M$1,O$1,1+7*$D421)-WEEKDAY(DATE($M$1,O$1,8-$M421)))&gt;=1,IF($D421&gt;=3,DATE($M$1,O$1,1+7*($D421-1)-WEEKDAY(DATE($M$1,O$1,8-$M421))),DATE($M$1,O$1,1+7*($D421+1)-WEEKDAY(DATE($M$1,O$1,8-$M421)))),DATE($M$1,O$1,1+7*$D421)-WEEKDAY(DATE($M$1,O$1,8-$M421))),"")</f>
        <v>45189</v>
      </c>
      <c r="P421" s="26">
        <f>IFERROR(IF(COUNTIF('Holiday Dates'!$A:$A,DATE($M$1,P$1,1+7*$D421)-WEEKDAY(DATE($M$1,P$1,8-$M421)))&gt;=1,IF($D421&gt;=3,DATE($M$1,P$1,1+7*($D421-1)-WEEKDAY(DATE($M$1,P$1,8-$M421))),DATE($M$1,P$1,1+7*($D421+1)-WEEKDAY(DATE($M$1,P$1,8-$M421)))),DATE($M$1,P$1,1+7*$D421)-WEEKDAY(DATE($M$1,P$1,8-$M421))),"")</f>
        <v>45217</v>
      </c>
      <c r="Q421" s="26">
        <f>IFERROR(IF(COUNTIF('Holiday Dates'!$A:$A,DATE($M$1,Q$1,1+7*$D421)-WEEKDAY(DATE($M$1,Q$1,8-$M421)))&gt;=1,IF($D421&gt;=3,DATE($M$1,Q$1,1+7*($D421-1)-WEEKDAY(DATE($M$1,Q$1,8-$M421))),DATE($M$1,Q$1,1+7*($D421+1)-WEEKDAY(DATE($M$1,Q$1,8-$M421)))),DATE($M$1,Q$1,1+7*$D421)-WEEKDAY(DATE($M$1,Q$1,8-$M421))),"")</f>
        <v>45245</v>
      </c>
      <c r="R421" s="26">
        <f>IFERROR(IF(COUNTIF('Holiday Dates'!$A:$A,DATE($M$1,R$1,1+7*$D421)-WEEKDAY(DATE($M$1,R$1,8-$M421)))&gt;=1,IF($D421&gt;=3,DATE($M$1,R$1,1+7*($D421-1)-WEEKDAY(DATE($M$1,R$1,8-$M421))),DATE($M$1,R$1,1+7*($D421+1)-WEEKDAY(DATE($M$1,R$1,8-$M421)))),DATE($M$1,R$1,1+7*$D421)-WEEKDAY(DATE($M$1,R$1,8-$M421))),"")</f>
        <v>45280</v>
      </c>
      <c r="S421" s="28"/>
      <c r="T421" s="30">
        <f>IFERROR(IF(COUNTIF('Holiday Dates'!$A:$A,DATE($S$1,T$1,1+7*$D421)-WEEKDAY(DATE($S$1,T$1,8-$M421)))&gt;=1,IF($D421&gt;=3,DATE($S$1,T$1,1+7*($D421-1)-WEEKDAY(DATE($S$1,T$1,8-$M421))),DATE($S$1,T$1,1+7*($D421+1)-WEEKDAY(DATE($S$1,T$1,8-$M421)))),DATE($S$1,T$1,1+7*$D421)-WEEKDAY(DATE($S$1,T$1,8-$M421))),"")</f>
        <v>45308</v>
      </c>
      <c r="U421" s="30">
        <f>IFERROR(IF(COUNTIF('Holiday Dates'!$A:$A,DATE($S$1,U$1,1+7*$D421)-WEEKDAY(DATE($S$1,U$1,8-$M421)))&gt;=1,IF($D421&gt;=3,DATE($S$1,U$1,1+7*($D421-1)-WEEKDAY(DATE($S$1,U$1,8-$M421))),DATE($S$1,U$1,1+7*($D421+1)-WEEKDAY(DATE($S$1,U$1,8-$M421)))),DATE($S$1,U$1,1+7*$D421)-WEEKDAY(DATE($S$1,U$1,8-$M421))),"")</f>
        <v>45336</v>
      </c>
      <c r="V421" s="30">
        <f>IFERROR(IF(COUNTIF('Holiday Dates'!$A:$A,DATE($S$1,V$1,1+7*$D421)-WEEKDAY(DATE($S$1,V$1,8-$M421)))&gt;=1,IF($D421&gt;=3,DATE($S$1,V$1,1+7*($D421-1)-WEEKDAY(DATE($S$1,V$1,8-$M421))),DATE($S$1,V$1,1+7*($D421+1)-WEEKDAY(DATE($S$1,V$1,8-$M421)))),DATE($S$1,V$1,1+7*$D421)-WEEKDAY(DATE($S$1,V$1,8-$M421))),"")</f>
        <v>45371</v>
      </c>
      <c r="W421" s="30">
        <f>IFERROR(IF(COUNTIF('Holiday Dates'!$A:$A,DATE($S$1,W$1,1+7*$D421)-WEEKDAY(DATE($S$1,W$1,8-$M421)))&gt;=1,IF($D421&gt;=3,DATE($S$1,W$1,1+7*($D421-1)-WEEKDAY(DATE($S$1,W$1,8-$M421))),DATE($S$1,W$1,1+7*($D421+1)-WEEKDAY(DATE($S$1,W$1,8-$M421)))),DATE($S$1,W$1,1+7*$D421)-WEEKDAY(DATE($S$1,W$1,8-$M421))),"")</f>
        <v>45399</v>
      </c>
      <c r="X421" s="30">
        <f>IFERROR(IF(COUNTIF('Holiday Dates'!$A:$A,DATE($S$1,X$1,1+7*$D421)-WEEKDAY(DATE($S$1,X$1,8-$M421)))&gt;=1,IF($D421&gt;=3,DATE($S$1,X$1,1+7*($D421-1)-WEEKDAY(DATE($S$1,X$1,8-$M421))),DATE($S$1,X$1,1+7*($D421+1)-WEEKDAY(DATE($S$1,X$1,8-$M421)))),DATE($S$1,X$1,1+7*$D421)-WEEKDAY(DATE($S$1,X$1,8-$M421))),"")</f>
        <v>45427</v>
      </c>
      <c r="Y421" s="30">
        <f>IFERROR(IF(COUNTIF('Holiday Dates'!$A:$A,DATE($S$1,Y$1,1+7*$D421)-WEEKDAY(DATE($S$1,Y$1,8-$M421)))&gt;=1,IF($D421&gt;=3,DATE($S$1,Y$1,1+7*($D421-1)-WEEKDAY(DATE($S$1,Y$1,8-$M421))),DATE($S$1,Y$1,1+7*($D421+1)-WEEKDAY(DATE($S$1,Y$1,8-$M421)))),DATE($S$1,Y$1,1+7*$D421)-WEEKDAY(DATE($S$1,Y$1,8-$M421))),"")</f>
        <v>45455</v>
      </c>
      <c r="Z421" s="30">
        <f>IFERROR(IF(COUNTIF('Holiday Dates'!$A:$A,DATE($S$1,Z$1,1+7*$D421)-WEEKDAY(DATE($S$1,Z$1,8-$M421)))&gt;=1,IF($D421&gt;=3,DATE($S$1,Z$1,1+7*($D421-1)-WEEKDAY(DATE($S$1,Z$1,8-$M421))),DATE($S$1,Z$1,1+7*($D421+1)-WEEKDAY(DATE($S$1,Z$1,8-$M421)))),DATE($S$1,Z$1,1+7*$D421)-WEEKDAY(DATE($S$1,Z$1,8-$M421))),"")</f>
        <v>45490</v>
      </c>
    </row>
    <row r="422" spans="1:26" ht="15" customHeight="1" x14ac:dyDescent="0.25">
      <c r="A422" s="3">
        <v>770419</v>
      </c>
      <c r="B422" s="3" t="str">
        <f>VLOOKUP($A422,[1]Sheet_One!$B:$W,2,FALSE)</f>
        <v>CARRINGTON SCH USDA</v>
      </c>
      <c r="C422" s="1" t="str">
        <f>VLOOKUP($A422,[1]Sheet_One!$B:$W,7,FALSE)</f>
        <v>WATERBURY</v>
      </c>
      <c r="D422" s="10">
        <f>IFERROR(VLOOKUP(A422,[2]Sheet1!$A:$AA,27,FALSE),"")</f>
        <v>2</v>
      </c>
      <c r="F422" s="3" t="str">
        <f>VLOOKUP($A422,[1]Sheet_One!$B:$W,6,FALSE)</f>
        <v>24 KENMORE AVE</v>
      </c>
      <c r="G422" s="3" t="str">
        <f>VLOOKUP($A422,[1]Sheet_One!$B:$W,7,FALSE)</f>
        <v>WATERBURY</v>
      </c>
      <c r="H422" s="3" t="str">
        <f>VLOOKUP($A422,[1]Sheet_One!$B:$W,8,FALSE)</f>
        <v>CT</v>
      </c>
      <c r="I422" s="3" t="str">
        <f>VLOOKUP($A422,[1]Sheet_One!$B:$W,9,FALSE)</f>
        <v>06708</v>
      </c>
      <c r="K422" s="4">
        <f>IFERROR(VLOOKUP(A422,'Location Substitution table'!B:D,3,FALSE),"")</f>
        <v>260872</v>
      </c>
      <c r="L422" s="9" t="str">
        <f>IFERROR(VLOOKUP($A422,[1]Sheet_One!$B:$W,5,FALSE),"")</f>
        <v>W</v>
      </c>
      <c r="M422" s="9">
        <f>IFERROR(MATCH(L422,{"U","M","T","W","R","F","S"},0),"")</f>
        <v>4</v>
      </c>
      <c r="N422" s="26">
        <f>IFERROR(IF(COUNTIF('Holiday Dates'!$A:$A,DATE($M$1,N$1,1+7*$D422)-WEEKDAY(DATE($M$1,N$1,8-$M422)))&gt;=1,IF($D422&gt;=3,DATE($M$1,N$1,1+7*($D422-1)-WEEKDAY(DATE($M$1,N$1,8-$M422))),DATE($M$1,N$1,1+7*($D422+1)-WEEKDAY(DATE($M$1,N$1,8-$M422)))),DATE($M$1,N$1,1+7*$D422)-WEEKDAY(DATE($M$1,N$1,8-$M422))),"")</f>
        <v>45147</v>
      </c>
      <c r="O422" s="26">
        <f>IFERROR(IF(COUNTIF('Holiday Dates'!$A:$A,DATE($M$1,O$1,1+7*$D422)-WEEKDAY(DATE($M$1,O$1,8-$M422)))&gt;=1,IF($D422&gt;=3,DATE($M$1,O$1,1+7*($D422-1)-WEEKDAY(DATE($M$1,O$1,8-$M422))),DATE($M$1,O$1,1+7*($D422+1)-WEEKDAY(DATE($M$1,O$1,8-$M422)))),DATE($M$1,O$1,1+7*$D422)-WEEKDAY(DATE($M$1,O$1,8-$M422))),"")</f>
        <v>45182</v>
      </c>
      <c r="P422" s="26">
        <f>IFERROR(IF(COUNTIF('Holiday Dates'!$A:$A,DATE($M$1,P$1,1+7*$D422)-WEEKDAY(DATE($M$1,P$1,8-$M422)))&gt;=1,IF($D422&gt;=3,DATE($M$1,P$1,1+7*($D422-1)-WEEKDAY(DATE($M$1,P$1,8-$M422))),DATE($M$1,P$1,1+7*($D422+1)-WEEKDAY(DATE($M$1,P$1,8-$M422)))),DATE($M$1,P$1,1+7*$D422)-WEEKDAY(DATE($M$1,P$1,8-$M422))),"")</f>
        <v>45210</v>
      </c>
      <c r="Q422" s="26">
        <f>IFERROR(IF(COUNTIF('Holiday Dates'!$A:$A,DATE($M$1,Q$1,1+7*$D422)-WEEKDAY(DATE($M$1,Q$1,8-$M422)))&gt;=1,IF($D422&gt;=3,DATE($M$1,Q$1,1+7*($D422-1)-WEEKDAY(DATE($M$1,Q$1,8-$M422))),DATE($M$1,Q$1,1+7*($D422+1)-WEEKDAY(DATE($M$1,Q$1,8-$M422)))),DATE($M$1,Q$1,1+7*$D422)-WEEKDAY(DATE($M$1,Q$1,8-$M422))),"")</f>
        <v>45238</v>
      </c>
      <c r="R422" s="26">
        <f>IFERROR(IF(COUNTIF('Holiday Dates'!$A:$A,DATE($M$1,R$1,1+7*$D422)-WEEKDAY(DATE($M$1,R$1,8-$M422)))&gt;=1,IF($D422&gt;=3,DATE($M$1,R$1,1+7*($D422-1)-WEEKDAY(DATE($M$1,R$1,8-$M422))),DATE($M$1,R$1,1+7*($D422+1)-WEEKDAY(DATE($M$1,R$1,8-$M422)))),DATE($M$1,R$1,1+7*$D422)-WEEKDAY(DATE($M$1,R$1,8-$M422))),"")</f>
        <v>45273</v>
      </c>
      <c r="S422" s="28"/>
      <c r="T422" s="30">
        <f>IFERROR(IF(COUNTIF('Holiday Dates'!$A:$A,DATE($S$1,T$1,1+7*$D422)-WEEKDAY(DATE($S$1,T$1,8-$M422)))&gt;=1,IF($D422&gt;=3,DATE($S$1,T$1,1+7*($D422-1)-WEEKDAY(DATE($S$1,T$1,8-$M422))),DATE($S$1,T$1,1+7*($D422+1)-WEEKDAY(DATE($S$1,T$1,8-$M422)))),DATE($S$1,T$1,1+7*$D422)-WEEKDAY(DATE($S$1,T$1,8-$M422))),"")</f>
        <v>45301</v>
      </c>
      <c r="U422" s="30">
        <f>IFERROR(IF(COUNTIF('Holiday Dates'!$A:$A,DATE($S$1,U$1,1+7*$D422)-WEEKDAY(DATE($S$1,U$1,8-$M422)))&gt;=1,IF($D422&gt;=3,DATE($S$1,U$1,1+7*($D422-1)-WEEKDAY(DATE($S$1,U$1,8-$M422))),DATE($S$1,U$1,1+7*($D422+1)-WEEKDAY(DATE($S$1,U$1,8-$M422)))),DATE($S$1,U$1,1+7*$D422)-WEEKDAY(DATE($S$1,U$1,8-$M422))),"")</f>
        <v>45336</v>
      </c>
      <c r="V422" s="30">
        <f>IFERROR(IF(COUNTIF('Holiday Dates'!$A:$A,DATE($S$1,V$1,1+7*$D422)-WEEKDAY(DATE($S$1,V$1,8-$M422)))&gt;=1,IF($D422&gt;=3,DATE($S$1,V$1,1+7*($D422-1)-WEEKDAY(DATE($S$1,V$1,8-$M422))),DATE($S$1,V$1,1+7*($D422+1)-WEEKDAY(DATE($S$1,V$1,8-$M422)))),DATE($S$1,V$1,1+7*$D422)-WEEKDAY(DATE($S$1,V$1,8-$M422))),"")</f>
        <v>45364</v>
      </c>
      <c r="W422" s="30">
        <f>IFERROR(IF(COUNTIF('Holiday Dates'!$A:$A,DATE($S$1,W$1,1+7*$D422)-WEEKDAY(DATE($S$1,W$1,8-$M422)))&gt;=1,IF($D422&gt;=3,DATE($S$1,W$1,1+7*($D422-1)-WEEKDAY(DATE($S$1,W$1,8-$M422))),DATE($S$1,W$1,1+7*($D422+1)-WEEKDAY(DATE($S$1,W$1,8-$M422)))),DATE($S$1,W$1,1+7*$D422)-WEEKDAY(DATE($S$1,W$1,8-$M422))),"")</f>
        <v>45399</v>
      </c>
      <c r="X422" s="30">
        <f>IFERROR(IF(COUNTIF('Holiday Dates'!$A:$A,DATE($S$1,X$1,1+7*$D422)-WEEKDAY(DATE($S$1,X$1,8-$M422)))&gt;=1,IF($D422&gt;=3,DATE($S$1,X$1,1+7*($D422-1)-WEEKDAY(DATE($S$1,X$1,8-$M422))),DATE($S$1,X$1,1+7*($D422+1)-WEEKDAY(DATE($S$1,X$1,8-$M422)))),DATE($S$1,X$1,1+7*$D422)-WEEKDAY(DATE($S$1,X$1,8-$M422))),"")</f>
        <v>45420</v>
      </c>
      <c r="Y422" s="30">
        <f>IFERROR(IF(COUNTIF('Holiday Dates'!$A:$A,DATE($S$1,Y$1,1+7*$D422)-WEEKDAY(DATE($S$1,Y$1,8-$M422)))&gt;=1,IF($D422&gt;=3,DATE($S$1,Y$1,1+7*($D422-1)-WEEKDAY(DATE($S$1,Y$1,8-$M422))),DATE($S$1,Y$1,1+7*($D422+1)-WEEKDAY(DATE($S$1,Y$1,8-$M422)))),DATE($S$1,Y$1,1+7*$D422)-WEEKDAY(DATE($S$1,Y$1,8-$M422))),"")</f>
        <v>45455</v>
      </c>
      <c r="Z422" s="30">
        <f>IFERROR(IF(COUNTIF('Holiday Dates'!$A:$A,DATE($S$1,Z$1,1+7*$D422)-WEEKDAY(DATE($S$1,Z$1,8-$M422)))&gt;=1,IF($D422&gt;=3,DATE($S$1,Z$1,1+7*($D422-1)-WEEKDAY(DATE($S$1,Z$1,8-$M422))),DATE($S$1,Z$1,1+7*($D422+1)-WEEKDAY(DATE($S$1,Z$1,8-$M422)))),DATE($S$1,Z$1,1+7*$D422)-WEEKDAY(DATE($S$1,Z$1,8-$M422))),"")</f>
        <v>45483</v>
      </c>
    </row>
    <row r="423" spans="1:26" ht="15" customHeight="1" x14ac:dyDescent="0.25">
      <c r="A423" s="3">
        <v>770420</v>
      </c>
      <c r="B423" s="1" t="s">
        <v>1738</v>
      </c>
      <c r="C423" s="1" t="str">
        <f>VLOOKUP($A423,[1]Sheet_One!$B:$W,7,FALSE)</f>
        <v>WATERBURY</v>
      </c>
      <c r="D423" s="10">
        <f>IFERROR(VLOOKUP(A423,[2]Sheet1!$A:$AA,27,FALSE),"")</f>
        <v>1</v>
      </c>
      <c r="E423" s="1"/>
      <c r="F423" s="3" t="str">
        <f>VLOOKUP($A423,[1]Sheet_One!$B:$W,6,FALSE)</f>
        <v>31 WOLCOTT ST</v>
      </c>
      <c r="G423" s="3" t="str">
        <f>VLOOKUP($A423,[1]Sheet_One!$B:$W,7,FALSE)</f>
        <v>WATERBURY</v>
      </c>
      <c r="H423" s="3" t="str">
        <f>VLOOKUP($A423,[1]Sheet_One!$B:$W,8,FALSE)</f>
        <v>CT</v>
      </c>
      <c r="I423" s="3" t="str">
        <f>VLOOKUP($A423,[1]Sheet_One!$B:$W,9,FALSE)</f>
        <v>06702</v>
      </c>
      <c r="J423" s="47">
        <f>IFERROR(VLOOKUP(A423,'[3]KPI Trend by Chain - 171 or 173'!$A:$E,5,FALSE),VLOOKUP(A423,'[4]KPI Trend by Chain - 171 '!$A:$E,5,FALSE))</f>
        <v>15.8</v>
      </c>
      <c r="K423" s="4" t="str">
        <f>IFERROR(VLOOKUP(A423,'Location Substitution table'!B:D,3,FALSE),"")</f>
        <v/>
      </c>
      <c r="L423" s="9" t="str">
        <f>IFERROR(VLOOKUP($A423,[1]Sheet_One!$B:$W,5,FALSE),"")</f>
        <v>W</v>
      </c>
      <c r="M423" s="9">
        <f>IFERROR(MATCH(L423,{"U","M","T","W","R","F","S"},0),"")</f>
        <v>4</v>
      </c>
      <c r="N423" s="26">
        <f>IFERROR(IF(COUNTIF('Holiday Dates'!$A:$A,DATE($M$1,N$1,1+7*$D423)-WEEKDAY(DATE($M$1,N$1,8-$M423)))&gt;=1,IF($D423&gt;=3,DATE($M$1,N$1,1+7*($D423-1)-WEEKDAY(DATE($M$1,N$1,8-$M423))),DATE($M$1,N$1,1+7*($D423+1)-WEEKDAY(DATE($M$1,N$1,8-$M423)))),DATE($M$1,N$1,1+7*$D423)-WEEKDAY(DATE($M$1,N$1,8-$M423))),"")</f>
        <v>45140</v>
      </c>
      <c r="O423" s="26">
        <f>IFERROR(IF(COUNTIF('Holiday Dates'!$A:$A,DATE($M$1,O$1,1+7*$D423)-WEEKDAY(DATE($M$1,O$1,8-$M423)))&gt;=1,IF($D423&gt;=3,DATE($M$1,O$1,1+7*($D423-1)-WEEKDAY(DATE($M$1,O$1,8-$M423))),DATE($M$1,O$1,1+7*($D423+1)-WEEKDAY(DATE($M$1,O$1,8-$M423)))),DATE($M$1,O$1,1+7*$D423)-WEEKDAY(DATE($M$1,O$1,8-$M423))),"")</f>
        <v>45175</v>
      </c>
      <c r="P423" s="26">
        <f>IFERROR(IF(COUNTIF('Holiday Dates'!$A:$A,DATE($M$1,P$1,1+7*$D423)-WEEKDAY(DATE($M$1,P$1,8-$M423)))&gt;=1,IF($D423&gt;=3,DATE($M$1,P$1,1+7*($D423-1)-WEEKDAY(DATE($M$1,P$1,8-$M423))),DATE($M$1,P$1,1+7*($D423+1)-WEEKDAY(DATE($M$1,P$1,8-$M423)))),DATE($M$1,P$1,1+7*$D423)-WEEKDAY(DATE($M$1,P$1,8-$M423))),"")</f>
        <v>45203</v>
      </c>
      <c r="Q423" s="26">
        <f>IFERROR(IF(COUNTIF('Holiday Dates'!$A:$A,DATE($M$1,Q$1,1+7*$D423)-WEEKDAY(DATE($M$1,Q$1,8-$M423)))&gt;=1,IF($D423&gt;=3,DATE($M$1,Q$1,1+7*($D423-1)-WEEKDAY(DATE($M$1,Q$1,8-$M423))),DATE($M$1,Q$1,1+7*($D423+1)-WEEKDAY(DATE($M$1,Q$1,8-$M423)))),DATE($M$1,Q$1,1+7*$D423)-WEEKDAY(DATE($M$1,Q$1,8-$M423))),"")</f>
        <v>45231</v>
      </c>
      <c r="R423" s="26">
        <f>IFERROR(IF(COUNTIF('Holiday Dates'!$A:$A,DATE($M$1,R$1,1+7*$D423)-WEEKDAY(DATE($M$1,R$1,8-$M423)))&gt;=1,IF($D423&gt;=3,DATE($M$1,R$1,1+7*($D423-1)-WEEKDAY(DATE($M$1,R$1,8-$M423))),DATE($M$1,R$1,1+7*($D423+1)-WEEKDAY(DATE($M$1,R$1,8-$M423)))),DATE($M$1,R$1,1+7*$D423)-WEEKDAY(DATE($M$1,R$1,8-$M423))),"")</f>
        <v>45266</v>
      </c>
      <c r="S423" s="28"/>
      <c r="T423" s="30">
        <f>IFERROR(IF(COUNTIF('Holiday Dates'!$A:$A,DATE($S$1,T$1,1+7*$D423)-WEEKDAY(DATE($S$1,T$1,8-$M423)))&gt;=1,IF($D423&gt;=3,DATE($S$1,T$1,1+7*($D423-1)-WEEKDAY(DATE($S$1,T$1,8-$M423))),DATE($S$1,T$1,1+7*($D423+1)-WEEKDAY(DATE($S$1,T$1,8-$M423)))),DATE($S$1,T$1,1+7*$D423)-WEEKDAY(DATE($S$1,T$1,8-$M423))),"")</f>
        <v>45294</v>
      </c>
      <c r="U423" s="30">
        <f>IFERROR(IF(COUNTIF('Holiday Dates'!$A:$A,DATE($S$1,U$1,1+7*$D423)-WEEKDAY(DATE($S$1,U$1,8-$M423)))&gt;=1,IF($D423&gt;=3,DATE($S$1,U$1,1+7*($D423-1)-WEEKDAY(DATE($S$1,U$1,8-$M423))),DATE($S$1,U$1,1+7*($D423+1)-WEEKDAY(DATE($S$1,U$1,8-$M423)))),DATE($S$1,U$1,1+7*$D423)-WEEKDAY(DATE($S$1,U$1,8-$M423))),"")</f>
        <v>45329</v>
      </c>
      <c r="V423" s="30">
        <f>IFERROR(IF(COUNTIF('Holiday Dates'!$A:$A,DATE($S$1,V$1,1+7*$D423)-WEEKDAY(DATE($S$1,V$1,8-$M423)))&gt;=1,IF($D423&gt;=3,DATE($S$1,V$1,1+7*($D423-1)-WEEKDAY(DATE($S$1,V$1,8-$M423))),DATE($S$1,V$1,1+7*($D423+1)-WEEKDAY(DATE($S$1,V$1,8-$M423)))),DATE($S$1,V$1,1+7*$D423)-WEEKDAY(DATE($S$1,V$1,8-$M423))),"")</f>
        <v>45357</v>
      </c>
      <c r="W423" s="30">
        <f>IFERROR(IF(COUNTIF('Holiday Dates'!$A:$A,DATE($S$1,W$1,1+7*$D423)-WEEKDAY(DATE($S$1,W$1,8-$M423)))&gt;=1,IF($D423&gt;=3,DATE($S$1,W$1,1+7*($D423-1)-WEEKDAY(DATE($S$1,W$1,8-$M423))),DATE($S$1,W$1,1+7*($D423+1)-WEEKDAY(DATE($S$1,W$1,8-$M423)))),DATE($S$1,W$1,1+7*$D423)-WEEKDAY(DATE($S$1,W$1,8-$M423))),"")</f>
        <v>45385</v>
      </c>
      <c r="X423" s="30">
        <f>IFERROR(IF(COUNTIF('Holiday Dates'!$A:$A,DATE($S$1,X$1,1+7*$D423)-WEEKDAY(DATE($S$1,X$1,8-$M423)))&gt;=1,IF($D423&gt;=3,DATE($S$1,X$1,1+7*($D423-1)-WEEKDAY(DATE($S$1,X$1,8-$M423))),DATE($S$1,X$1,1+7*($D423+1)-WEEKDAY(DATE($S$1,X$1,8-$M423)))),DATE($S$1,X$1,1+7*$D423)-WEEKDAY(DATE($S$1,X$1,8-$M423))),"")</f>
        <v>45413</v>
      </c>
      <c r="Y423" s="30">
        <f>IFERROR(IF(COUNTIF('Holiday Dates'!$A:$A,DATE($S$1,Y$1,1+7*$D423)-WEEKDAY(DATE($S$1,Y$1,8-$M423)))&gt;=1,IF($D423&gt;=3,DATE($S$1,Y$1,1+7*($D423-1)-WEEKDAY(DATE($S$1,Y$1,8-$M423))),DATE($S$1,Y$1,1+7*($D423+1)-WEEKDAY(DATE($S$1,Y$1,8-$M423)))),DATE($S$1,Y$1,1+7*$D423)-WEEKDAY(DATE($S$1,Y$1,8-$M423))),"")</f>
        <v>45448</v>
      </c>
      <c r="Z423" s="30">
        <f>IFERROR(IF(COUNTIF('Holiday Dates'!$A:$A,DATE($S$1,Z$1,1+7*$D423)-WEEKDAY(DATE($S$1,Z$1,8-$M423)))&gt;=1,IF($D423&gt;=3,DATE($S$1,Z$1,1+7*($D423-1)-WEEKDAY(DATE($S$1,Z$1,8-$M423))),DATE($S$1,Z$1,1+7*($D423+1)-WEEKDAY(DATE($S$1,Z$1,8-$M423)))),DATE($S$1,Z$1,1+7*$D423)-WEEKDAY(DATE($S$1,Z$1,8-$M423))),"")</f>
        <v>45476</v>
      </c>
    </row>
    <row r="424" spans="1:26" ht="15" customHeight="1" x14ac:dyDescent="0.25">
      <c r="A424" s="3">
        <v>770421</v>
      </c>
      <c r="B424" s="3" t="str">
        <f>VLOOKUP($A424,[1]Sheet_One!$B:$W,2,FALSE)</f>
        <v>CROSBY H S USDA</v>
      </c>
      <c r="C424" s="1" t="str">
        <f>VLOOKUP($A424,[1]Sheet_One!$B:$W,7,FALSE)</f>
        <v>WATERBURY</v>
      </c>
      <c r="D424" s="10">
        <f>IFERROR(VLOOKUP(A424,[2]Sheet1!$A:$AA,27,FALSE),"")</f>
        <v>4</v>
      </c>
      <c r="F424" s="3" t="str">
        <f>VLOOKUP($A424,[1]Sheet_One!$B:$W,6,FALSE)</f>
        <v>300 PIERPONT RD</v>
      </c>
      <c r="G424" s="3" t="str">
        <f>VLOOKUP($A424,[1]Sheet_One!$B:$W,7,FALSE)</f>
        <v>WATERBURY</v>
      </c>
      <c r="H424" s="3" t="str">
        <f>VLOOKUP($A424,[1]Sheet_One!$B:$W,8,FALSE)</f>
        <v>CT</v>
      </c>
      <c r="I424" s="3" t="str">
        <f>VLOOKUP($A424,[1]Sheet_One!$B:$W,9,FALSE)</f>
        <v>06705</v>
      </c>
      <c r="K424" s="4">
        <f>IFERROR(VLOOKUP(A424,'Location Substitution table'!B:D,3,FALSE),"")</f>
        <v>260864</v>
      </c>
      <c r="L424" s="9" t="str">
        <f>IFERROR(VLOOKUP($A424,[1]Sheet_One!$B:$W,5,FALSE),"")</f>
        <v>W</v>
      </c>
      <c r="M424" s="9">
        <f>IFERROR(MATCH(L424,{"U","M","T","W","R","F","S"},0),"")</f>
        <v>4</v>
      </c>
      <c r="N424" s="26">
        <f>IFERROR(IF(COUNTIF('Holiday Dates'!$A:$A,DATE($M$1,N$1,1+7*$D424)-WEEKDAY(DATE($M$1,N$1,8-$M424)))&gt;=1,IF($D424&gt;=3,DATE($M$1,N$1,1+7*($D424-1)-WEEKDAY(DATE($M$1,N$1,8-$M424))),DATE($M$1,N$1,1+7*($D424+1)-WEEKDAY(DATE($M$1,N$1,8-$M424)))),DATE($M$1,N$1,1+7*$D424)-WEEKDAY(DATE($M$1,N$1,8-$M424))),"")</f>
        <v>45161</v>
      </c>
      <c r="O424" s="26">
        <f>IFERROR(IF(COUNTIF('Holiday Dates'!$A:$A,DATE($M$1,O$1,1+7*$D424)-WEEKDAY(DATE($M$1,O$1,8-$M424)))&gt;=1,IF($D424&gt;=3,DATE($M$1,O$1,1+7*($D424-1)-WEEKDAY(DATE($M$1,O$1,8-$M424))),DATE($M$1,O$1,1+7*($D424+1)-WEEKDAY(DATE($M$1,O$1,8-$M424)))),DATE($M$1,O$1,1+7*$D424)-WEEKDAY(DATE($M$1,O$1,8-$M424))),"")</f>
        <v>45196</v>
      </c>
      <c r="P424" s="26">
        <f>IFERROR(IF(COUNTIF('Holiday Dates'!$A:$A,DATE($M$1,P$1,1+7*$D424)-WEEKDAY(DATE($M$1,P$1,8-$M424)))&gt;=1,IF($D424&gt;=3,DATE($M$1,P$1,1+7*($D424-1)-WEEKDAY(DATE($M$1,P$1,8-$M424))),DATE($M$1,P$1,1+7*($D424+1)-WEEKDAY(DATE($M$1,P$1,8-$M424)))),DATE($M$1,P$1,1+7*$D424)-WEEKDAY(DATE($M$1,P$1,8-$M424))),"")</f>
        <v>45224</v>
      </c>
      <c r="Q424" s="26">
        <f>IFERROR(IF(COUNTIF('Holiday Dates'!$A:$A,DATE($M$1,Q$1,1+7*$D424)-WEEKDAY(DATE($M$1,Q$1,8-$M424)))&gt;=1,IF($D424&gt;=3,DATE($M$1,Q$1,1+7*($D424-1)-WEEKDAY(DATE($M$1,Q$1,8-$M424))),DATE($M$1,Q$1,1+7*($D424+1)-WEEKDAY(DATE($M$1,Q$1,8-$M424)))),DATE($M$1,Q$1,1+7*$D424)-WEEKDAY(DATE($M$1,Q$1,8-$M424))),"")</f>
        <v>45245</v>
      </c>
      <c r="R424" s="26">
        <f>IFERROR(IF(COUNTIF('Holiday Dates'!$A:$A,DATE($M$1,R$1,1+7*$D424)-WEEKDAY(DATE($M$1,R$1,8-$M424)))&gt;=1,IF($D424&gt;=3,DATE($M$1,R$1,1+7*($D424-1)-WEEKDAY(DATE($M$1,R$1,8-$M424))),DATE($M$1,R$1,1+7*($D424+1)-WEEKDAY(DATE($M$1,R$1,8-$M424)))),DATE($M$1,R$1,1+7*$D424)-WEEKDAY(DATE($M$1,R$1,8-$M424))),"")</f>
        <v>45280</v>
      </c>
      <c r="S424" s="28"/>
      <c r="T424" s="30">
        <f>IFERROR(IF(COUNTIF('Holiday Dates'!$A:$A,DATE($S$1,T$1,1+7*$D424)-WEEKDAY(DATE($S$1,T$1,8-$M424)))&gt;=1,IF($D424&gt;=3,DATE($S$1,T$1,1+7*($D424-1)-WEEKDAY(DATE($S$1,T$1,8-$M424))),DATE($S$1,T$1,1+7*($D424+1)-WEEKDAY(DATE($S$1,T$1,8-$M424)))),DATE($S$1,T$1,1+7*$D424)-WEEKDAY(DATE($S$1,T$1,8-$M424))),"")</f>
        <v>45315</v>
      </c>
      <c r="U424" s="30">
        <f>IFERROR(IF(COUNTIF('Holiday Dates'!$A:$A,DATE($S$1,U$1,1+7*$D424)-WEEKDAY(DATE($S$1,U$1,8-$M424)))&gt;=1,IF($D424&gt;=3,DATE($S$1,U$1,1+7*($D424-1)-WEEKDAY(DATE($S$1,U$1,8-$M424))),DATE($S$1,U$1,1+7*($D424+1)-WEEKDAY(DATE($S$1,U$1,8-$M424)))),DATE($S$1,U$1,1+7*$D424)-WEEKDAY(DATE($S$1,U$1,8-$M424))),"")</f>
        <v>45350</v>
      </c>
      <c r="V424" s="30">
        <f>IFERROR(IF(COUNTIF('Holiday Dates'!$A:$A,DATE($S$1,V$1,1+7*$D424)-WEEKDAY(DATE($S$1,V$1,8-$M424)))&gt;=1,IF($D424&gt;=3,DATE($S$1,V$1,1+7*($D424-1)-WEEKDAY(DATE($S$1,V$1,8-$M424))),DATE($S$1,V$1,1+7*($D424+1)-WEEKDAY(DATE($S$1,V$1,8-$M424)))),DATE($S$1,V$1,1+7*$D424)-WEEKDAY(DATE($S$1,V$1,8-$M424))),"")</f>
        <v>45378</v>
      </c>
      <c r="W424" s="30">
        <f>IFERROR(IF(COUNTIF('Holiday Dates'!$A:$A,DATE($S$1,W$1,1+7*$D424)-WEEKDAY(DATE($S$1,W$1,8-$M424)))&gt;=1,IF($D424&gt;=3,DATE($S$1,W$1,1+7*($D424-1)-WEEKDAY(DATE($S$1,W$1,8-$M424))),DATE($S$1,W$1,1+7*($D424+1)-WEEKDAY(DATE($S$1,W$1,8-$M424)))),DATE($S$1,W$1,1+7*$D424)-WEEKDAY(DATE($S$1,W$1,8-$M424))),"")</f>
        <v>45406</v>
      </c>
      <c r="X424" s="30">
        <f>IFERROR(IF(COUNTIF('Holiday Dates'!$A:$A,DATE($S$1,X$1,1+7*$D424)-WEEKDAY(DATE($S$1,X$1,8-$M424)))&gt;=1,IF($D424&gt;=3,DATE($S$1,X$1,1+7*($D424-1)-WEEKDAY(DATE($S$1,X$1,8-$M424))),DATE($S$1,X$1,1+7*($D424+1)-WEEKDAY(DATE($S$1,X$1,8-$M424)))),DATE($S$1,X$1,1+7*$D424)-WEEKDAY(DATE($S$1,X$1,8-$M424))),"")</f>
        <v>45434</v>
      </c>
      <c r="Y424" s="30">
        <f>IFERROR(IF(COUNTIF('Holiday Dates'!$A:$A,DATE($S$1,Y$1,1+7*$D424)-WEEKDAY(DATE($S$1,Y$1,8-$M424)))&gt;=1,IF($D424&gt;=3,DATE($S$1,Y$1,1+7*($D424-1)-WEEKDAY(DATE($S$1,Y$1,8-$M424))),DATE($S$1,Y$1,1+7*($D424+1)-WEEKDAY(DATE($S$1,Y$1,8-$M424)))),DATE($S$1,Y$1,1+7*$D424)-WEEKDAY(DATE($S$1,Y$1,8-$M424))),"")</f>
        <v>45469</v>
      </c>
      <c r="Z424" s="30">
        <f>IFERROR(IF(COUNTIF('Holiday Dates'!$A:$A,DATE($S$1,Z$1,1+7*$D424)-WEEKDAY(DATE($S$1,Z$1,8-$M424)))&gt;=1,IF($D424&gt;=3,DATE($S$1,Z$1,1+7*($D424-1)-WEEKDAY(DATE($S$1,Z$1,8-$M424))),DATE($S$1,Z$1,1+7*($D424+1)-WEEKDAY(DATE($S$1,Z$1,8-$M424)))),DATE($S$1,Z$1,1+7*$D424)-WEEKDAY(DATE($S$1,Z$1,8-$M424))),"")</f>
        <v>45497</v>
      </c>
    </row>
    <row r="425" spans="1:26" ht="15" customHeight="1" x14ac:dyDescent="0.25">
      <c r="A425" s="3">
        <v>770422</v>
      </c>
      <c r="B425" s="3" t="str">
        <f>VLOOKUP($A425,[1]Sheet_One!$B:$W,2,FALSE)</f>
        <v>DUGGAN SCH USDA</v>
      </c>
      <c r="C425" s="1" t="str">
        <f>VLOOKUP($A425,[1]Sheet_One!$B:$W,7,FALSE)</f>
        <v>WATERBURY</v>
      </c>
      <c r="D425" s="10">
        <f>IFERROR(VLOOKUP(A425,[2]Sheet1!$A:$AA,27,FALSE),"")</f>
        <v>3</v>
      </c>
      <c r="F425" s="3" t="str">
        <f>VLOOKUP($A425,[1]Sheet_One!$B:$W,6,FALSE)</f>
        <v>38 W PORTER ST</v>
      </c>
      <c r="G425" s="3" t="str">
        <f>VLOOKUP($A425,[1]Sheet_One!$B:$W,7,FALSE)</f>
        <v>WATERBURY</v>
      </c>
      <c r="H425" s="3" t="str">
        <f>VLOOKUP($A425,[1]Sheet_One!$B:$W,8,FALSE)</f>
        <v>CT</v>
      </c>
      <c r="I425" s="3" t="str">
        <f>VLOOKUP($A425,[1]Sheet_One!$B:$W,9,FALSE)</f>
        <v>06708</v>
      </c>
      <c r="K425" s="4">
        <f>IFERROR(VLOOKUP(A425,'Location Substitution table'!B:D,3,FALSE),"")</f>
        <v>260974</v>
      </c>
      <c r="L425" s="9" t="str">
        <f>IFERROR(VLOOKUP($A425,[1]Sheet_One!$B:$W,5,FALSE),"")</f>
        <v>W</v>
      </c>
      <c r="M425" s="9">
        <f>IFERROR(MATCH(L425,{"U","M","T","W","R","F","S"},0),"")</f>
        <v>4</v>
      </c>
      <c r="N425" s="26">
        <f>IFERROR(IF(COUNTIF('Holiday Dates'!$A:$A,DATE($M$1,N$1,1+7*$D425)-WEEKDAY(DATE($M$1,N$1,8-$M425)))&gt;=1,IF($D425&gt;=3,DATE($M$1,N$1,1+7*($D425-1)-WEEKDAY(DATE($M$1,N$1,8-$M425))),DATE($M$1,N$1,1+7*($D425+1)-WEEKDAY(DATE($M$1,N$1,8-$M425)))),DATE($M$1,N$1,1+7*$D425)-WEEKDAY(DATE($M$1,N$1,8-$M425))),"")</f>
        <v>45154</v>
      </c>
      <c r="O425" s="26">
        <f>IFERROR(IF(COUNTIF('Holiday Dates'!$A:$A,DATE($M$1,O$1,1+7*$D425)-WEEKDAY(DATE($M$1,O$1,8-$M425)))&gt;=1,IF($D425&gt;=3,DATE($M$1,O$1,1+7*($D425-1)-WEEKDAY(DATE($M$1,O$1,8-$M425))),DATE($M$1,O$1,1+7*($D425+1)-WEEKDAY(DATE($M$1,O$1,8-$M425)))),DATE($M$1,O$1,1+7*$D425)-WEEKDAY(DATE($M$1,O$1,8-$M425))),"")</f>
        <v>45189</v>
      </c>
      <c r="P425" s="26">
        <f>IFERROR(IF(COUNTIF('Holiday Dates'!$A:$A,DATE($M$1,P$1,1+7*$D425)-WEEKDAY(DATE($M$1,P$1,8-$M425)))&gt;=1,IF($D425&gt;=3,DATE($M$1,P$1,1+7*($D425-1)-WEEKDAY(DATE($M$1,P$1,8-$M425))),DATE($M$1,P$1,1+7*($D425+1)-WEEKDAY(DATE($M$1,P$1,8-$M425)))),DATE($M$1,P$1,1+7*$D425)-WEEKDAY(DATE($M$1,P$1,8-$M425))),"")</f>
        <v>45217</v>
      </c>
      <c r="Q425" s="26">
        <f>IFERROR(IF(COUNTIF('Holiday Dates'!$A:$A,DATE($M$1,Q$1,1+7*$D425)-WEEKDAY(DATE($M$1,Q$1,8-$M425)))&gt;=1,IF($D425&gt;=3,DATE($M$1,Q$1,1+7*($D425-1)-WEEKDAY(DATE($M$1,Q$1,8-$M425))),DATE($M$1,Q$1,1+7*($D425+1)-WEEKDAY(DATE($M$1,Q$1,8-$M425)))),DATE($M$1,Q$1,1+7*$D425)-WEEKDAY(DATE($M$1,Q$1,8-$M425))),"")</f>
        <v>45245</v>
      </c>
      <c r="R425" s="26">
        <f>IFERROR(IF(COUNTIF('Holiday Dates'!$A:$A,DATE($M$1,R$1,1+7*$D425)-WEEKDAY(DATE($M$1,R$1,8-$M425)))&gt;=1,IF($D425&gt;=3,DATE($M$1,R$1,1+7*($D425-1)-WEEKDAY(DATE($M$1,R$1,8-$M425))),DATE($M$1,R$1,1+7*($D425+1)-WEEKDAY(DATE($M$1,R$1,8-$M425)))),DATE($M$1,R$1,1+7*$D425)-WEEKDAY(DATE($M$1,R$1,8-$M425))),"")</f>
        <v>45280</v>
      </c>
      <c r="S425" s="28"/>
      <c r="T425" s="30">
        <f>IFERROR(IF(COUNTIF('Holiday Dates'!$A:$A,DATE($S$1,T$1,1+7*$D425)-WEEKDAY(DATE($S$1,T$1,8-$M425)))&gt;=1,IF($D425&gt;=3,DATE($S$1,T$1,1+7*($D425-1)-WEEKDAY(DATE($S$1,T$1,8-$M425))),DATE($S$1,T$1,1+7*($D425+1)-WEEKDAY(DATE($S$1,T$1,8-$M425)))),DATE($S$1,T$1,1+7*$D425)-WEEKDAY(DATE($S$1,T$1,8-$M425))),"")</f>
        <v>45308</v>
      </c>
      <c r="U425" s="30">
        <f>IFERROR(IF(COUNTIF('Holiday Dates'!$A:$A,DATE($S$1,U$1,1+7*$D425)-WEEKDAY(DATE($S$1,U$1,8-$M425)))&gt;=1,IF($D425&gt;=3,DATE($S$1,U$1,1+7*($D425-1)-WEEKDAY(DATE($S$1,U$1,8-$M425))),DATE($S$1,U$1,1+7*($D425+1)-WEEKDAY(DATE($S$1,U$1,8-$M425)))),DATE($S$1,U$1,1+7*$D425)-WEEKDAY(DATE($S$1,U$1,8-$M425))),"")</f>
        <v>45336</v>
      </c>
      <c r="V425" s="30">
        <f>IFERROR(IF(COUNTIF('Holiday Dates'!$A:$A,DATE($S$1,V$1,1+7*$D425)-WEEKDAY(DATE($S$1,V$1,8-$M425)))&gt;=1,IF($D425&gt;=3,DATE($S$1,V$1,1+7*($D425-1)-WEEKDAY(DATE($S$1,V$1,8-$M425))),DATE($S$1,V$1,1+7*($D425+1)-WEEKDAY(DATE($S$1,V$1,8-$M425)))),DATE($S$1,V$1,1+7*$D425)-WEEKDAY(DATE($S$1,V$1,8-$M425))),"")</f>
        <v>45371</v>
      </c>
      <c r="W425" s="30">
        <f>IFERROR(IF(COUNTIF('Holiday Dates'!$A:$A,DATE($S$1,W$1,1+7*$D425)-WEEKDAY(DATE($S$1,W$1,8-$M425)))&gt;=1,IF($D425&gt;=3,DATE($S$1,W$1,1+7*($D425-1)-WEEKDAY(DATE($S$1,W$1,8-$M425))),DATE($S$1,W$1,1+7*($D425+1)-WEEKDAY(DATE($S$1,W$1,8-$M425)))),DATE($S$1,W$1,1+7*$D425)-WEEKDAY(DATE($S$1,W$1,8-$M425))),"")</f>
        <v>45399</v>
      </c>
      <c r="X425" s="30">
        <f>IFERROR(IF(COUNTIF('Holiday Dates'!$A:$A,DATE($S$1,X$1,1+7*$D425)-WEEKDAY(DATE($S$1,X$1,8-$M425)))&gt;=1,IF($D425&gt;=3,DATE($S$1,X$1,1+7*($D425-1)-WEEKDAY(DATE($S$1,X$1,8-$M425))),DATE($S$1,X$1,1+7*($D425+1)-WEEKDAY(DATE($S$1,X$1,8-$M425)))),DATE($S$1,X$1,1+7*$D425)-WEEKDAY(DATE($S$1,X$1,8-$M425))),"")</f>
        <v>45427</v>
      </c>
      <c r="Y425" s="30">
        <f>IFERROR(IF(COUNTIF('Holiday Dates'!$A:$A,DATE($S$1,Y$1,1+7*$D425)-WEEKDAY(DATE($S$1,Y$1,8-$M425)))&gt;=1,IF($D425&gt;=3,DATE($S$1,Y$1,1+7*($D425-1)-WEEKDAY(DATE($S$1,Y$1,8-$M425))),DATE($S$1,Y$1,1+7*($D425+1)-WEEKDAY(DATE($S$1,Y$1,8-$M425)))),DATE($S$1,Y$1,1+7*$D425)-WEEKDAY(DATE($S$1,Y$1,8-$M425))),"")</f>
        <v>45455</v>
      </c>
      <c r="Z425" s="30">
        <f>IFERROR(IF(COUNTIF('Holiday Dates'!$A:$A,DATE($S$1,Z$1,1+7*$D425)-WEEKDAY(DATE($S$1,Z$1,8-$M425)))&gt;=1,IF($D425&gt;=3,DATE($S$1,Z$1,1+7*($D425-1)-WEEKDAY(DATE($S$1,Z$1,8-$M425))),DATE($S$1,Z$1,1+7*($D425+1)-WEEKDAY(DATE($S$1,Z$1,8-$M425)))),DATE($S$1,Z$1,1+7*$D425)-WEEKDAY(DATE($S$1,Z$1,8-$M425))),"")</f>
        <v>45490</v>
      </c>
    </row>
    <row r="426" spans="1:26" ht="15" customHeight="1" x14ac:dyDescent="0.25">
      <c r="A426" s="3">
        <v>770423</v>
      </c>
      <c r="B426" s="3" t="str">
        <f>VLOOKUP($A426,[1]Sheet_One!$B:$W,2,FALSE)</f>
        <v>GENERALI SCHOOL - WATERBURY - USDA</v>
      </c>
      <c r="C426" s="1" t="str">
        <f>VLOOKUP($A426,[1]Sheet_One!$B:$W,7,FALSE)</f>
        <v>WATERBURY</v>
      </c>
      <c r="D426" s="10">
        <f>IFERROR(VLOOKUP(A426,[2]Sheet1!$A:$AA,27,FALSE),"")</f>
        <v>2</v>
      </c>
      <c r="F426" s="3" t="str">
        <f>VLOOKUP($A426,[1]Sheet_One!$B:$W,6,FALSE)</f>
        <v>3196 E MAIN ST</v>
      </c>
      <c r="G426" s="3" t="str">
        <f>VLOOKUP($A426,[1]Sheet_One!$B:$W,7,FALSE)</f>
        <v>WATERBURY</v>
      </c>
      <c r="H426" s="3" t="str">
        <f>VLOOKUP($A426,[1]Sheet_One!$B:$W,8,FALSE)</f>
        <v>CT</v>
      </c>
      <c r="I426" s="3" t="str">
        <f>VLOOKUP($A426,[1]Sheet_One!$B:$W,9,FALSE)</f>
        <v>06705</v>
      </c>
      <c r="K426" s="4">
        <f>IFERROR(VLOOKUP(A426,'Location Substitution table'!B:D,3,FALSE),"")</f>
        <v>260876</v>
      </c>
      <c r="L426" s="9" t="str">
        <f>IFERROR(VLOOKUP($A426,[1]Sheet_One!$B:$W,5,FALSE),"")</f>
        <v>W</v>
      </c>
      <c r="M426" s="9">
        <f>IFERROR(MATCH(L426,{"U","M","T","W","R","F","S"},0),"")</f>
        <v>4</v>
      </c>
      <c r="N426" s="26">
        <f>IFERROR(IF(COUNTIF('Holiday Dates'!$A:$A,DATE($M$1,N$1,1+7*$D426)-WEEKDAY(DATE($M$1,N$1,8-$M426)))&gt;=1,IF($D426&gt;=3,DATE($M$1,N$1,1+7*($D426-1)-WEEKDAY(DATE($M$1,N$1,8-$M426))),DATE($M$1,N$1,1+7*($D426+1)-WEEKDAY(DATE($M$1,N$1,8-$M426)))),DATE($M$1,N$1,1+7*$D426)-WEEKDAY(DATE($M$1,N$1,8-$M426))),"")</f>
        <v>45147</v>
      </c>
      <c r="O426" s="26">
        <f>IFERROR(IF(COUNTIF('Holiday Dates'!$A:$A,DATE($M$1,O$1,1+7*$D426)-WEEKDAY(DATE($M$1,O$1,8-$M426)))&gt;=1,IF($D426&gt;=3,DATE($M$1,O$1,1+7*($D426-1)-WEEKDAY(DATE($M$1,O$1,8-$M426))),DATE($M$1,O$1,1+7*($D426+1)-WEEKDAY(DATE($M$1,O$1,8-$M426)))),DATE($M$1,O$1,1+7*$D426)-WEEKDAY(DATE($M$1,O$1,8-$M426))),"")</f>
        <v>45182</v>
      </c>
      <c r="P426" s="26">
        <f>IFERROR(IF(COUNTIF('Holiday Dates'!$A:$A,DATE($M$1,P$1,1+7*$D426)-WEEKDAY(DATE($M$1,P$1,8-$M426)))&gt;=1,IF($D426&gt;=3,DATE($M$1,P$1,1+7*($D426-1)-WEEKDAY(DATE($M$1,P$1,8-$M426))),DATE($M$1,P$1,1+7*($D426+1)-WEEKDAY(DATE($M$1,P$1,8-$M426)))),DATE($M$1,P$1,1+7*$D426)-WEEKDAY(DATE($M$1,P$1,8-$M426))),"")</f>
        <v>45210</v>
      </c>
      <c r="Q426" s="26">
        <f>IFERROR(IF(COUNTIF('Holiday Dates'!$A:$A,DATE($M$1,Q$1,1+7*$D426)-WEEKDAY(DATE($M$1,Q$1,8-$M426)))&gt;=1,IF($D426&gt;=3,DATE($M$1,Q$1,1+7*($D426-1)-WEEKDAY(DATE($M$1,Q$1,8-$M426))),DATE($M$1,Q$1,1+7*($D426+1)-WEEKDAY(DATE($M$1,Q$1,8-$M426)))),DATE($M$1,Q$1,1+7*$D426)-WEEKDAY(DATE($M$1,Q$1,8-$M426))),"")</f>
        <v>45238</v>
      </c>
      <c r="R426" s="26">
        <f>IFERROR(IF(COUNTIF('Holiday Dates'!$A:$A,DATE($M$1,R$1,1+7*$D426)-WEEKDAY(DATE($M$1,R$1,8-$M426)))&gt;=1,IF($D426&gt;=3,DATE($M$1,R$1,1+7*($D426-1)-WEEKDAY(DATE($M$1,R$1,8-$M426))),DATE($M$1,R$1,1+7*($D426+1)-WEEKDAY(DATE($M$1,R$1,8-$M426)))),DATE($M$1,R$1,1+7*$D426)-WEEKDAY(DATE($M$1,R$1,8-$M426))),"")</f>
        <v>45273</v>
      </c>
      <c r="S426" s="28"/>
      <c r="T426" s="30">
        <f>IFERROR(IF(COUNTIF('Holiday Dates'!$A:$A,DATE($S$1,T$1,1+7*$D426)-WEEKDAY(DATE($S$1,T$1,8-$M426)))&gt;=1,IF($D426&gt;=3,DATE($S$1,T$1,1+7*($D426-1)-WEEKDAY(DATE($S$1,T$1,8-$M426))),DATE($S$1,T$1,1+7*($D426+1)-WEEKDAY(DATE($S$1,T$1,8-$M426)))),DATE($S$1,T$1,1+7*$D426)-WEEKDAY(DATE($S$1,T$1,8-$M426))),"")</f>
        <v>45301</v>
      </c>
      <c r="U426" s="30">
        <f>IFERROR(IF(COUNTIF('Holiday Dates'!$A:$A,DATE($S$1,U$1,1+7*$D426)-WEEKDAY(DATE($S$1,U$1,8-$M426)))&gt;=1,IF($D426&gt;=3,DATE($S$1,U$1,1+7*($D426-1)-WEEKDAY(DATE($S$1,U$1,8-$M426))),DATE($S$1,U$1,1+7*($D426+1)-WEEKDAY(DATE($S$1,U$1,8-$M426)))),DATE($S$1,U$1,1+7*$D426)-WEEKDAY(DATE($S$1,U$1,8-$M426))),"")</f>
        <v>45336</v>
      </c>
      <c r="V426" s="30">
        <f>IFERROR(IF(COUNTIF('Holiday Dates'!$A:$A,DATE($S$1,V$1,1+7*$D426)-WEEKDAY(DATE($S$1,V$1,8-$M426)))&gt;=1,IF($D426&gt;=3,DATE($S$1,V$1,1+7*($D426-1)-WEEKDAY(DATE($S$1,V$1,8-$M426))),DATE($S$1,V$1,1+7*($D426+1)-WEEKDAY(DATE($S$1,V$1,8-$M426)))),DATE($S$1,V$1,1+7*$D426)-WEEKDAY(DATE($S$1,V$1,8-$M426))),"")</f>
        <v>45364</v>
      </c>
      <c r="W426" s="30">
        <f>IFERROR(IF(COUNTIF('Holiday Dates'!$A:$A,DATE($S$1,W$1,1+7*$D426)-WEEKDAY(DATE($S$1,W$1,8-$M426)))&gt;=1,IF($D426&gt;=3,DATE($S$1,W$1,1+7*($D426-1)-WEEKDAY(DATE($S$1,W$1,8-$M426))),DATE($S$1,W$1,1+7*($D426+1)-WEEKDAY(DATE($S$1,W$1,8-$M426)))),DATE($S$1,W$1,1+7*$D426)-WEEKDAY(DATE($S$1,W$1,8-$M426))),"")</f>
        <v>45399</v>
      </c>
      <c r="X426" s="30">
        <f>IFERROR(IF(COUNTIF('Holiday Dates'!$A:$A,DATE($S$1,X$1,1+7*$D426)-WEEKDAY(DATE($S$1,X$1,8-$M426)))&gt;=1,IF($D426&gt;=3,DATE($S$1,X$1,1+7*($D426-1)-WEEKDAY(DATE($S$1,X$1,8-$M426))),DATE($S$1,X$1,1+7*($D426+1)-WEEKDAY(DATE($S$1,X$1,8-$M426)))),DATE($S$1,X$1,1+7*$D426)-WEEKDAY(DATE($S$1,X$1,8-$M426))),"")</f>
        <v>45420</v>
      </c>
      <c r="Y426" s="30">
        <f>IFERROR(IF(COUNTIF('Holiday Dates'!$A:$A,DATE($S$1,Y$1,1+7*$D426)-WEEKDAY(DATE($S$1,Y$1,8-$M426)))&gt;=1,IF($D426&gt;=3,DATE($S$1,Y$1,1+7*($D426-1)-WEEKDAY(DATE($S$1,Y$1,8-$M426))),DATE($S$1,Y$1,1+7*($D426+1)-WEEKDAY(DATE($S$1,Y$1,8-$M426)))),DATE($S$1,Y$1,1+7*$D426)-WEEKDAY(DATE($S$1,Y$1,8-$M426))),"")</f>
        <v>45455</v>
      </c>
      <c r="Z426" s="30">
        <f>IFERROR(IF(COUNTIF('Holiday Dates'!$A:$A,DATE($S$1,Z$1,1+7*$D426)-WEEKDAY(DATE($S$1,Z$1,8-$M426)))&gt;=1,IF($D426&gt;=3,DATE($S$1,Z$1,1+7*($D426-1)-WEEKDAY(DATE($S$1,Z$1,8-$M426))),DATE($S$1,Z$1,1+7*($D426+1)-WEEKDAY(DATE($S$1,Z$1,8-$M426)))),DATE($S$1,Z$1,1+7*$D426)-WEEKDAY(DATE($S$1,Z$1,8-$M426))),"")</f>
        <v>45483</v>
      </c>
    </row>
    <row r="427" spans="1:26" ht="15" customHeight="1" x14ac:dyDescent="0.25">
      <c r="A427" s="3">
        <v>770424</v>
      </c>
      <c r="B427" s="3" t="str">
        <f>VLOOKUP($A427,[1]Sheet_One!$B:$W,2,FALSE)</f>
        <v>JONATHAN REED SCH USDA</v>
      </c>
      <c r="C427" s="1" t="str">
        <f>VLOOKUP($A427,[1]Sheet_One!$B:$W,7,FALSE)</f>
        <v>WATERBURY</v>
      </c>
      <c r="D427" s="10">
        <f>IFERROR(VLOOKUP(A427,[2]Sheet1!$A:$AA,27,FALSE),"")</f>
        <v>1</v>
      </c>
      <c r="F427" s="3" t="str">
        <f>VLOOKUP($A427,[1]Sheet_One!$B:$W,6,FALSE)</f>
        <v>33 GRIGGS ST</v>
      </c>
      <c r="G427" s="3" t="str">
        <f>VLOOKUP($A427,[1]Sheet_One!$B:$W,7,FALSE)</f>
        <v>WATERBURY</v>
      </c>
      <c r="H427" s="3" t="str">
        <f>VLOOKUP($A427,[1]Sheet_One!$B:$W,8,FALSE)</f>
        <v>CT</v>
      </c>
      <c r="I427" s="3" t="str">
        <f>VLOOKUP($A427,[1]Sheet_One!$B:$W,9,FALSE)</f>
        <v>06704</v>
      </c>
      <c r="K427" s="4">
        <f>IFERROR(VLOOKUP(A427,'Location Substitution table'!B:D,3,FALSE),"")</f>
        <v>261128</v>
      </c>
      <c r="L427" s="9" t="str">
        <f>IFERROR(VLOOKUP($A427,[1]Sheet_One!$B:$W,5,FALSE),"")</f>
        <v>W</v>
      </c>
      <c r="M427" s="9">
        <f>IFERROR(MATCH(L427,{"U","M","T","W","R","F","S"},0),"")</f>
        <v>4</v>
      </c>
      <c r="N427" s="26">
        <f>IFERROR(IF(COUNTIF('Holiday Dates'!$A:$A,DATE($M$1,N$1,1+7*$D427)-WEEKDAY(DATE($M$1,N$1,8-$M427)))&gt;=1,IF($D427&gt;=3,DATE($M$1,N$1,1+7*($D427-1)-WEEKDAY(DATE($M$1,N$1,8-$M427))),DATE($M$1,N$1,1+7*($D427+1)-WEEKDAY(DATE($M$1,N$1,8-$M427)))),DATE($M$1,N$1,1+7*$D427)-WEEKDAY(DATE($M$1,N$1,8-$M427))),"")</f>
        <v>45140</v>
      </c>
      <c r="O427" s="26">
        <f>IFERROR(IF(COUNTIF('Holiday Dates'!$A:$A,DATE($M$1,O$1,1+7*$D427)-WEEKDAY(DATE($M$1,O$1,8-$M427)))&gt;=1,IF($D427&gt;=3,DATE($M$1,O$1,1+7*($D427-1)-WEEKDAY(DATE($M$1,O$1,8-$M427))),DATE($M$1,O$1,1+7*($D427+1)-WEEKDAY(DATE($M$1,O$1,8-$M427)))),DATE($M$1,O$1,1+7*$D427)-WEEKDAY(DATE($M$1,O$1,8-$M427))),"")</f>
        <v>45175</v>
      </c>
      <c r="P427" s="26">
        <f>IFERROR(IF(COUNTIF('Holiday Dates'!$A:$A,DATE($M$1,P$1,1+7*$D427)-WEEKDAY(DATE($M$1,P$1,8-$M427)))&gt;=1,IF($D427&gt;=3,DATE($M$1,P$1,1+7*($D427-1)-WEEKDAY(DATE($M$1,P$1,8-$M427))),DATE($M$1,P$1,1+7*($D427+1)-WEEKDAY(DATE($M$1,P$1,8-$M427)))),DATE($M$1,P$1,1+7*$D427)-WEEKDAY(DATE($M$1,P$1,8-$M427))),"")</f>
        <v>45203</v>
      </c>
      <c r="Q427" s="26">
        <f>IFERROR(IF(COUNTIF('Holiday Dates'!$A:$A,DATE($M$1,Q$1,1+7*$D427)-WEEKDAY(DATE($M$1,Q$1,8-$M427)))&gt;=1,IF($D427&gt;=3,DATE($M$1,Q$1,1+7*($D427-1)-WEEKDAY(DATE($M$1,Q$1,8-$M427))),DATE($M$1,Q$1,1+7*($D427+1)-WEEKDAY(DATE($M$1,Q$1,8-$M427)))),DATE($M$1,Q$1,1+7*$D427)-WEEKDAY(DATE($M$1,Q$1,8-$M427))),"")</f>
        <v>45231</v>
      </c>
      <c r="R427" s="26">
        <f>IFERROR(IF(COUNTIF('Holiday Dates'!$A:$A,DATE($M$1,R$1,1+7*$D427)-WEEKDAY(DATE($M$1,R$1,8-$M427)))&gt;=1,IF($D427&gt;=3,DATE($M$1,R$1,1+7*($D427-1)-WEEKDAY(DATE($M$1,R$1,8-$M427))),DATE($M$1,R$1,1+7*($D427+1)-WEEKDAY(DATE($M$1,R$1,8-$M427)))),DATE($M$1,R$1,1+7*$D427)-WEEKDAY(DATE($M$1,R$1,8-$M427))),"")</f>
        <v>45266</v>
      </c>
      <c r="S427" s="28"/>
      <c r="T427" s="30">
        <f>IFERROR(IF(COUNTIF('Holiday Dates'!$A:$A,DATE($S$1,T$1,1+7*$D427)-WEEKDAY(DATE($S$1,T$1,8-$M427)))&gt;=1,IF($D427&gt;=3,DATE($S$1,T$1,1+7*($D427-1)-WEEKDAY(DATE($S$1,T$1,8-$M427))),DATE($S$1,T$1,1+7*($D427+1)-WEEKDAY(DATE($S$1,T$1,8-$M427)))),DATE($S$1,T$1,1+7*$D427)-WEEKDAY(DATE($S$1,T$1,8-$M427))),"")</f>
        <v>45294</v>
      </c>
      <c r="U427" s="30">
        <f>IFERROR(IF(COUNTIF('Holiday Dates'!$A:$A,DATE($S$1,U$1,1+7*$D427)-WEEKDAY(DATE($S$1,U$1,8-$M427)))&gt;=1,IF($D427&gt;=3,DATE($S$1,U$1,1+7*($D427-1)-WEEKDAY(DATE($S$1,U$1,8-$M427))),DATE($S$1,U$1,1+7*($D427+1)-WEEKDAY(DATE($S$1,U$1,8-$M427)))),DATE($S$1,U$1,1+7*$D427)-WEEKDAY(DATE($S$1,U$1,8-$M427))),"")</f>
        <v>45329</v>
      </c>
      <c r="V427" s="30">
        <f>IFERROR(IF(COUNTIF('Holiday Dates'!$A:$A,DATE($S$1,V$1,1+7*$D427)-WEEKDAY(DATE($S$1,V$1,8-$M427)))&gt;=1,IF($D427&gt;=3,DATE($S$1,V$1,1+7*($D427-1)-WEEKDAY(DATE($S$1,V$1,8-$M427))),DATE($S$1,V$1,1+7*($D427+1)-WEEKDAY(DATE($S$1,V$1,8-$M427)))),DATE($S$1,V$1,1+7*$D427)-WEEKDAY(DATE($S$1,V$1,8-$M427))),"")</f>
        <v>45357</v>
      </c>
      <c r="W427" s="30">
        <f>IFERROR(IF(COUNTIF('Holiday Dates'!$A:$A,DATE($S$1,W$1,1+7*$D427)-WEEKDAY(DATE($S$1,W$1,8-$M427)))&gt;=1,IF($D427&gt;=3,DATE($S$1,W$1,1+7*($D427-1)-WEEKDAY(DATE($S$1,W$1,8-$M427))),DATE($S$1,W$1,1+7*($D427+1)-WEEKDAY(DATE($S$1,W$1,8-$M427)))),DATE($S$1,W$1,1+7*$D427)-WEEKDAY(DATE($S$1,W$1,8-$M427))),"")</f>
        <v>45385</v>
      </c>
      <c r="X427" s="30">
        <f>IFERROR(IF(COUNTIF('Holiday Dates'!$A:$A,DATE($S$1,X$1,1+7*$D427)-WEEKDAY(DATE($S$1,X$1,8-$M427)))&gt;=1,IF($D427&gt;=3,DATE($S$1,X$1,1+7*($D427-1)-WEEKDAY(DATE($S$1,X$1,8-$M427))),DATE($S$1,X$1,1+7*($D427+1)-WEEKDAY(DATE($S$1,X$1,8-$M427)))),DATE($S$1,X$1,1+7*$D427)-WEEKDAY(DATE($S$1,X$1,8-$M427))),"")</f>
        <v>45413</v>
      </c>
      <c r="Y427" s="30">
        <f>IFERROR(IF(COUNTIF('Holiday Dates'!$A:$A,DATE($S$1,Y$1,1+7*$D427)-WEEKDAY(DATE($S$1,Y$1,8-$M427)))&gt;=1,IF($D427&gt;=3,DATE($S$1,Y$1,1+7*($D427-1)-WEEKDAY(DATE($S$1,Y$1,8-$M427))),DATE($S$1,Y$1,1+7*($D427+1)-WEEKDAY(DATE($S$1,Y$1,8-$M427)))),DATE($S$1,Y$1,1+7*$D427)-WEEKDAY(DATE($S$1,Y$1,8-$M427))),"")</f>
        <v>45448</v>
      </c>
      <c r="Z427" s="30">
        <f>IFERROR(IF(COUNTIF('Holiday Dates'!$A:$A,DATE($S$1,Z$1,1+7*$D427)-WEEKDAY(DATE($S$1,Z$1,8-$M427)))&gt;=1,IF($D427&gt;=3,DATE($S$1,Z$1,1+7*($D427-1)-WEEKDAY(DATE($S$1,Z$1,8-$M427))),DATE($S$1,Z$1,1+7*($D427+1)-WEEKDAY(DATE($S$1,Z$1,8-$M427)))),DATE($S$1,Z$1,1+7*$D427)-WEEKDAY(DATE($S$1,Z$1,8-$M427))),"")</f>
        <v>45476</v>
      </c>
    </row>
    <row r="428" spans="1:26" ht="15" customHeight="1" x14ac:dyDescent="0.25">
      <c r="A428" s="3">
        <v>770425</v>
      </c>
      <c r="B428" s="3" t="str">
        <f>VLOOKUP($A428,[1]Sheet_One!$B:$W,2,FALSE)</f>
        <v>KENNEDY H S USDA</v>
      </c>
      <c r="C428" s="1" t="str">
        <f>VLOOKUP($A428,[1]Sheet_One!$B:$W,7,FALSE)</f>
        <v>WATERBURY</v>
      </c>
      <c r="D428" s="10">
        <f>IFERROR(VLOOKUP(A428,[2]Sheet1!$A:$AA,27,FALSE),"")</f>
        <v>4</v>
      </c>
      <c r="F428" s="3" t="str">
        <f>VLOOKUP($A428,[1]Sheet_One!$B:$W,6,FALSE)</f>
        <v>422 HIGHLAND AVE</v>
      </c>
      <c r="G428" s="3" t="str">
        <f>VLOOKUP($A428,[1]Sheet_One!$B:$W,7,FALSE)</f>
        <v>WATERBURY</v>
      </c>
      <c r="H428" s="3" t="str">
        <f>VLOOKUP($A428,[1]Sheet_One!$B:$W,8,FALSE)</f>
        <v>CT</v>
      </c>
      <c r="I428" s="3" t="str">
        <f>VLOOKUP($A428,[1]Sheet_One!$B:$W,9,FALSE)</f>
        <v>06708</v>
      </c>
      <c r="K428" s="4">
        <f>IFERROR(VLOOKUP(A428,'Location Substitution table'!B:D,3,FALSE),"")</f>
        <v>260865</v>
      </c>
      <c r="L428" s="9" t="str">
        <f>IFERROR(VLOOKUP($A428,[1]Sheet_One!$B:$W,5,FALSE),"")</f>
        <v>W</v>
      </c>
      <c r="M428" s="9">
        <f>IFERROR(MATCH(L428,{"U","M","T","W","R","F","S"},0),"")</f>
        <v>4</v>
      </c>
      <c r="N428" s="26">
        <f>IFERROR(IF(COUNTIF('Holiday Dates'!$A:$A,DATE($M$1,N$1,1+7*$D428)-WEEKDAY(DATE($M$1,N$1,8-$M428)))&gt;=1,IF($D428&gt;=3,DATE($M$1,N$1,1+7*($D428-1)-WEEKDAY(DATE($M$1,N$1,8-$M428))),DATE($M$1,N$1,1+7*($D428+1)-WEEKDAY(DATE($M$1,N$1,8-$M428)))),DATE($M$1,N$1,1+7*$D428)-WEEKDAY(DATE($M$1,N$1,8-$M428))),"")</f>
        <v>45161</v>
      </c>
      <c r="O428" s="26">
        <f>IFERROR(IF(COUNTIF('Holiday Dates'!$A:$A,DATE($M$1,O$1,1+7*$D428)-WEEKDAY(DATE($M$1,O$1,8-$M428)))&gt;=1,IF($D428&gt;=3,DATE($M$1,O$1,1+7*($D428-1)-WEEKDAY(DATE($M$1,O$1,8-$M428))),DATE($M$1,O$1,1+7*($D428+1)-WEEKDAY(DATE($M$1,O$1,8-$M428)))),DATE($M$1,O$1,1+7*$D428)-WEEKDAY(DATE($M$1,O$1,8-$M428))),"")</f>
        <v>45196</v>
      </c>
      <c r="P428" s="26">
        <f>IFERROR(IF(COUNTIF('Holiday Dates'!$A:$A,DATE($M$1,P$1,1+7*$D428)-WEEKDAY(DATE($M$1,P$1,8-$M428)))&gt;=1,IF($D428&gt;=3,DATE($M$1,P$1,1+7*($D428-1)-WEEKDAY(DATE($M$1,P$1,8-$M428))),DATE($M$1,P$1,1+7*($D428+1)-WEEKDAY(DATE($M$1,P$1,8-$M428)))),DATE($M$1,P$1,1+7*$D428)-WEEKDAY(DATE($M$1,P$1,8-$M428))),"")</f>
        <v>45224</v>
      </c>
      <c r="Q428" s="26">
        <f>IFERROR(IF(COUNTIF('Holiday Dates'!$A:$A,DATE($M$1,Q$1,1+7*$D428)-WEEKDAY(DATE($M$1,Q$1,8-$M428)))&gt;=1,IF($D428&gt;=3,DATE($M$1,Q$1,1+7*($D428-1)-WEEKDAY(DATE($M$1,Q$1,8-$M428))),DATE($M$1,Q$1,1+7*($D428+1)-WEEKDAY(DATE($M$1,Q$1,8-$M428)))),DATE($M$1,Q$1,1+7*$D428)-WEEKDAY(DATE($M$1,Q$1,8-$M428))),"")</f>
        <v>45245</v>
      </c>
      <c r="R428" s="26">
        <f>IFERROR(IF(COUNTIF('Holiday Dates'!$A:$A,DATE($M$1,R$1,1+7*$D428)-WEEKDAY(DATE($M$1,R$1,8-$M428)))&gt;=1,IF($D428&gt;=3,DATE($M$1,R$1,1+7*($D428-1)-WEEKDAY(DATE($M$1,R$1,8-$M428))),DATE($M$1,R$1,1+7*($D428+1)-WEEKDAY(DATE($M$1,R$1,8-$M428)))),DATE($M$1,R$1,1+7*$D428)-WEEKDAY(DATE($M$1,R$1,8-$M428))),"")</f>
        <v>45280</v>
      </c>
      <c r="S428" s="28"/>
      <c r="T428" s="30">
        <f>IFERROR(IF(COUNTIF('Holiday Dates'!$A:$A,DATE($S$1,T$1,1+7*$D428)-WEEKDAY(DATE($S$1,T$1,8-$M428)))&gt;=1,IF($D428&gt;=3,DATE($S$1,T$1,1+7*($D428-1)-WEEKDAY(DATE($S$1,T$1,8-$M428))),DATE($S$1,T$1,1+7*($D428+1)-WEEKDAY(DATE($S$1,T$1,8-$M428)))),DATE($S$1,T$1,1+7*$D428)-WEEKDAY(DATE($S$1,T$1,8-$M428))),"")</f>
        <v>45315</v>
      </c>
      <c r="U428" s="30">
        <f>IFERROR(IF(COUNTIF('Holiday Dates'!$A:$A,DATE($S$1,U$1,1+7*$D428)-WEEKDAY(DATE($S$1,U$1,8-$M428)))&gt;=1,IF($D428&gt;=3,DATE($S$1,U$1,1+7*($D428-1)-WEEKDAY(DATE($S$1,U$1,8-$M428))),DATE($S$1,U$1,1+7*($D428+1)-WEEKDAY(DATE($S$1,U$1,8-$M428)))),DATE($S$1,U$1,1+7*$D428)-WEEKDAY(DATE($S$1,U$1,8-$M428))),"")</f>
        <v>45350</v>
      </c>
      <c r="V428" s="30">
        <f>IFERROR(IF(COUNTIF('Holiday Dates'!$A:$A,DATE($S$1,V$1,1+7*$D428)-WEEKDAY(DATE($S$1,V$1,8-$M428)))&gt;=1,IF($D428&gt;=3,DATE($S$1,V$1,1+7*($D428-1)-WEEKDAY(DATE($S$1,V$1,8-$M428))),DATE($S$1,V$1,1+7*($D428+1)-WEEKDAY(DATE($S$1,V$1,8-$M428)))),DATE($S$1,V$1,1+7*$D428)-WEEKDAY(DATE($S$1,V$1,8-$M428))),"")</f>
        <v>45378</v>
      </c>
      <c r="W428" s="30">
        <f>IFERROR(IF(COUNTIF('Holiday Dates'!$A:$A,DATE($S$1,W$1,1+7*$D428)-WEEKDAY(DATE($S$1,W$1,8-$M428)))&gt;=1,IF($D428&gt;=3,DATE($S$1,W$1,1+7*($D428-1)-WEEKDAY(DATE($S$1,W$1,8-$M428))),DATE($S$1,W$1,1+7*($D428+1)-WEEKDAY(DATE($S$1,W$1,8-$M428)))),DATE($S$1,W$1,1+7*$D428)-WEEKDAY(DATE($S$1,W$1,8-$M428))),"")</f>
        <v>45406</v>
      </c>
      <c r="X428" s="30">
        <f>IFERROR(IF(COUNTIF('Holiday Dates'!$A:$A,DATE($S$1,X$1,1+7*$D428)-WEEKDAY(DATE($S$1,X$1,8-$M428)))&gt;=1,IF($D428&gt;=3,DATE($S$1,X$1,1+7*($D428-1)-WEEKDAY(DATE($S$1,X$1,8-$M428))),DATE($S$1,X$1,1+7*($D428+1)-WEEKDAY(DATE($S$1,X$1,8-$M428)))),DATE($S$1,X$1,1+7*$D428)-WEEKDAY(DATE($S$1,X$1,8-$M428))),"")</f>
        <v>45434</v>
      </c>
      <c r="Y428" s="30">
        <f>IFERROR(IF(COUNTIF('Holiday Dates'!$A:$A,DATE($S$1,Y$1,1+7*$D428)-WEEKDAY(DATE($S$1,Y$1,8-$M428)))&gt;=1,IF($D428&gt;=3,DATE($S$1,Y$1,1+7*($D428-1)-WEEKDAY(DATE($S$1,Y$1,8-$M428))),DATE($S$1,Y$1,1+7*($D428+1)-WEEKDAY(DATE($S$1,Y$1,8-$M428)))),DATE($S$1,Y$1,1+7*$D428)-WEEKDAY(DATE($S$1,Y$1,8-$M428))),"")</f>
        <v>45469</v>
      </c>
      <c r="Z428" s="30">
        <f>IFERROR(IF(COUNTIF('Holiday Dates'!$A:$A,DATE($S$1,Z$1,1+7*$D428)-WEEKDAY(DATE($S$1,Z$1,8-$M428)))&gt;=1,IF($D428&gt;=3,DATE($S$1,Z$1,1+7*($D428-1)-WEEKDAY(DATE($S$1,Z$1,8-$M428))),DATE($S$1,Z$1,1+7*($D428+1)-WEEKDAY(DATE($S$1,Z$1,8-$M428)))),DATE($S$1,Z$1,1+7*$D428)-WEEKDAY(DATE($S$1,Z$1,8-$M428))),"")</f>
        <v>45497</v>
      </c>
    </row>
    <row r="429" spans="1:26" ht="15" customHeight="1" x14ac:dyDescent="0.25">
      <c r="A429" s="3">
        <v>770426</v>
      </c>
      <c r="B429" s="3" t="str">
        <f>VLOOKUP($A429,[1]Sheet_One!$B:$W,2,FALSE)</f>
        <v>MALONEY ET USDA</v>
      </c>
      <c r="C429" s="1" t="str">
        <f>VLOOKUP($A429,[1]Sheet_One!$B:$W,7,FALSE)</f>
        <v>WATERBURY</v>
      </c>
      <c r="D429" s="10">
        <f>IFERROR(VLOOKUP(A429,[2]Sheet1!$A:$AA,27,FALSE),"")</f>
        <v>3</v>
      </c>
      <c r="F429" s="3" t="str">
        <f>VLOOKUP($A429,[1]Sheet_One!$B:$W,6,FALSE)</f>
        <v>233 S ELM ST</v>
      </c>
      <c r="G429" s="3" t="str">
        <f>VLOOKUP($A429,[1]Sheet_One!$B:$W,7,FALSE)</f>
        <v>WATERBURY</v>
      </c>
      <c r="H429" s="3" t="str">
        <f>VLOOKUP($A429,[1]Sheet_One!$B:$W,8,FALSE)</f>
        <v>CT</v>
      </c>
      <c r="I429" s="3" t="str">
        <f>VLOOKUP($A429,[1]Sheet_One!$B:$W,9,FALSE)</f>
        <v>06706</v>
      </c>
      <c r="K429" s="4">
        <f>IFERROR(VLOOKUP(A429,'Location Substitution table'!B:D,3,FALSE),"")</f>
        <v>260880</v>
      </c>
      <c r="L429" s="9" t="str">
        <f>IFERROR(VLOOKUP($A429,[1]Sheet_One!$B:$W,5,FALSE),"")</f>
        <v>W</v>
      </c>
      <c r="M429" s="9">
        <f>IFERROR(MATCH(L429,{"U","M","T","W","R","F","S"},0),"")</f>
        <v>4</v>
      </c>
      <c r="N429" s="26">
        <f>IFERROR(IF(COUNTIF('Holiday Dates'!$A:$A,DATE($M$1,N$1,1+7*$D429)-WEEKDAY(DATE($M$1,N$1,8-$M429)))&gt;=1,IF($D429&gt;=3,DATE($M$1,N$1,1+7*($D429-1)-WEEKDAY(DATE($M$1,N$1,8-$M429))),DATE($M$1,N$1,1+7*($D429+1)-WEEKDAY(DATE($M$1,N$1,8-$M429)))),DATE($M$1,N$1,1+7*$D429)-WEEKDAY(DATE($M$1,N$1,8-$M429))),"")</f>
        <v>45154</v>
      </c>
      <c r="O429" s="26">
        <f>IFERROR(IF(COUNTIF('Holiday Dates'!$A:$A,DATE($M$1,O$1,1+7*$D429)-WEEKDAY(DATE($M$1,O$1,8-$M429)))&gt;=1,IF($D429&gt;=3,DATE($M$1,O$1,1+7*($D429-1)-WEEKDAY(DATE($M$1,O$1,8-$M429))),DATE($M$1,O$1,1+7*($D429+1)-WEEKDAY(DATE($M$1,O$1,8-$M429)))),DATE($M$1,O$1,1+7*$D429)-WEEKDAY(DATE($M$1,O$1,8-$M429))),"")</f>
        <v>45189</v>
      </c>
      <c r="P429" s="26">
        <f>IFERROR(IF(COUNTIF('Holiday Dates'!$A:$A,DATE($M$1,P$1,1+7*$D429)-WEEKDAY(DATE($M$1,P$1,8-$M429)))&gt;=1,IF($D429&gt;=3,DATE($M$1,P$1,1+7*($D429-1)-WEEKDAY(DATE($M$1,P$1,8-$M429))),DATE($M$1,P$1,1+7*($D429+1)-WEEKDAY(DATE($M$1,P$1,8-$M429)))),DATE($M$1,P$1,1+7*$D429)-WEEKDAY(DATE($M$1,P$1,8-$M429))),"")</f>
        <v>45217</v>
      </c>
      <c r="Q429" s="26">
        <f>IFERROR(IF(COUNTIF('Holiday Dates'!$A:$A,DATE($M$1,Q$1,1+7*$D429)-WEEKDAY(DATE($M$1,Q$1,8-$M429)))&gt;=1,IF($D429&gt;=3,DATE($M$1,Q$1,1+7*($D429-1)-WEEKDAY(DATE($M$1,Q$1,8-$M429))),DATE($M$1,Q$1,1+7*($D429+1)-WEEKDAY(DATE($M$1,Q$1,8-$M429)))),DATE($M$1,Q$1,1+7*$D429)-WEEKDAY(DATE($M$1,Q$1,8-$M429))),"")</f>
        <v>45245</v>
      </c>
      <c r="R429" s="26">
        <f>IFERROR(IF(COUNTIF('Holiday Dates'!$A:$A,DATE($M$1,R$1,1+7*$D429)-WEEKDAY(DATE($M$1,R$1,8-$M429)))&gt;=1,IF($D429&gt;=3,DATE($M$1,R$1,1+7*($D429-1)-WEEKDAY(DATE($M$1,R$1,8-$M429))),DATE($M$1,R$1,1+7*($D429+1)-WEEKDAY(DATE($M$1,R$1,8-$M429)))),DATE($M$1,R$1,1+7*$D429)-WEEKDAY(DATE($M$1,R$1,8-$M429))),"")</f>
        <v>45280</v>
      </c>
      <c r="S429" s="28"/>
      <c r="T429" s="30">
        <f>IFERROR(IF(COUNTIF('Holiday Dates'!$A:$A,DATE($S$1,T$1,1+7*$D429)-WEEKDAY(DATE($S$1,T$1,8-$M429)))&gt;=1,IF($D429&gt;=3,DATE($S$1,T$1,1+7*($D429-1)-WEEKDAY(DATE($S$1,T$1,8-$M429))),DATE($S$1,T$1,1+7*($D429+1)-WEEKDAY(DATE($S$1,T$1,8-$M429)))),DATE($S$1,T$1,1+7*$D429)-WEEKDAY(DATE($S$1,T$1,8-$M429))),"")</f>
        <v>45308</v>
      </c>
      <c r="U429" s="30">
        <f>IFERROR(IF(COUNTIF('Holiday Dates'!$A:$A,DATE($S$1,U$1,1+7*$D429)-WEEKDAY(DATE($S$1,U$1,8-$M429)))&gt;=1,IF($D429&gt;=3,DATE($S$1,U$1,1+7*($D429-1)-WEEKDAY(DATE($S$1,U$1,8-$M429))),DATE($S$1,U$1,1+7*($D429+1)-WEEKDAY(DATE($S$1,U$1,8-$M429)))),DATE($S$1,U$1,1+7*$D429)-WEEKDAY(DATE($S$1,U$1,8-$M429))),"")</f>
        <v>45336</v>
      </c>
      <c r="V429" s="30">
        <f>IFERROR(IF(COUNTIF('Holiday Dates'!$A:$A,DATE($S$1,V$1,1+7*$D429)-WEEKDAY(DATE($S$1,V$1,8-$M429)))&gt;=1,IF($D429&gt;=3,DATE($S$1,V$1,1+7*($D429-1)-WEEKDAY(DATE($S$1,V$1,8-$M429))),DATE($S$1,V$1,1+7*($D429+1)-WEEKDAY(DATE($S$1,V$1,8-$M429)))),DATE($S$1,V$1,1+7*$D429)-WEEKDAY(DATE($S$1,V$1,8-$M429))),"")</f>
        <v>45371</v>
      </c>
      <c r="W429" s="30">
        <f>IFERROR(IF(COUNTIF('Holiday Dates'!$A:$A,DATE($S$1,W$1,1+7*$D429)-WEEKDAY(DATE($S$1,W$1,8-$M429)))&gt;=1,IF($D429&gt;=3,DATE($S$1,W$1,1+7*($D429-1)-WEEKDAY(DATE($S$1,W$1,8-$M429))),DATE($S$1,W$1,1+7*($D429+1)-WEEKDAY(DATE($S$1,W$1,8-$M429)))),DATE($S$1,W$1,1+7*$D429)-WEEKDAY(DATE($S$1,W$1,8-$M429))),"")</f>
        <v>45399</v>
      </c>
      <c r="X429" s="30">
        <f>IFERROR(IF(COUNTIF('Holiday Dates'!$A:$A,DATE($S$1,X$1,1+7*$D429)-WEEKDAY(DATE($S$1,X$1,8-$M429)))&gt;=1,IF($D429&gt;=3,DATE($S$1,X$1,1+7*($D429-1)-WEEKDAY(DATE($S$1,X$1,8-$M429))),DATE($S$1,X$1,1+7*($D429+1)-WEEKDAY(DATE($S$1,X$1,8-$M429)))),DATE($S$1,X$1,1+7*$D429)-WEEKDAY(DATE($S$1,X$1,8-$M429))),"")</f>
        <v>45427</v>
      </c>
      <c r="Y429" s="30">
        <f>IFERROR(IF(COUNTIF('Holiday Dates'!$A:$A,DATE($S$1,Y$1,1+7*$D429)-WEEKDAY(DATE($S$1,Y$1,8-$M429)))&gt;=1,IF($D429&gt;=3,DATE($S$1,Y$1,1+7*($D429-1)-WEEKDAY(DATE($S$1,Y$1,8-$M429))),DATE($S$1,Y$1,1+7*($D429+1)-WEEKDAY(DATE($S$1,Y$1,8-$M429)))),DATE($S$1,Y$1,1+7*$D429)-WEEKDAY(DATE($S$1,Y$1,8-$M429))),"")</f>
        <v>45455</v>
      </c>
      <c r="Z429" s="30">
        <f>IFERROR(IF(COUNTIF('Holiday Dates'!$A:$A,DATE($S$1,Z$1,1+7*$D429)-WEEKDAY(DATE($S$1,Z$1,8-$M429)))&gt;=1,IF($D429&gt;=3,DATE($S$1,Z$1,1+7*($D429-1)-WEEKDAY(DATE($S$1,Z$1,8-$M429))),DATE($S$1,Z$1,1+7*($D429+1)-WEEKDAY(DATE($S$1,Z$1,8-$M429)))),DATE($S$1,Z$1,1+7*$D429)-WEEKDAY(DATE($S$1,Z$1,8-$M429))),"")</f>
        <v>45490</v>
      </c>
    </row>
    <row r="430" spans="1:26" ht="15" customHeight="1" x14ac:dyDescent="0.25">
      <c r="A430" s="3">
        <v>770427</v>
      </c>
      <c r="B430" s="3" t="str">
        <f>VLOOKUP($A430,[1]Sheet_One!$B:$W,2,FALSE)</f>
        <v>ROTELLA MAG SCH USDA</v>
      </c>
      <c r="C430" s="1" t="str">
        <f>VLOOKUP($A430,[1]Sheet_One!$B:$W,7,FALSE)</f>
        <v>WATERBURY</v>
      </c>
      <c r="D430" s="10">
        <f>IFERROR(VLOOKUP(A430,[2]Sheet1!$A:$AA,27,FALSE),"")</f>
        <v>2</v>
      </c>
      <c r="F430" s="3" t="str">
        <f>VLOOKUP($A430,[1]Sheet_One!$B:$W,6,FALSE)</f>
        <v>380 PIERPONT RD</v>
      </c>
      <c r="G430" s="3" t="str">
        <f>VLOOKUP($A430,[1]Sheet_One!$B:$W,7,FALSE)</f>
        <v>WATERBURY</v>
      </c>
      <c r="H430" s="3" t="str">
        <f>VLOOKUP($A430,[1]Sheet_One!$B:$W,8,FALSE)</f>
        <v>CT</v>
      </c>
      <c r="I430" s="3" t="str">
        <f>VLOOKUP($A430,[1]Sheet_One!$B:$W,9,FALSE)</f>
        <v>06705</v>
      </c>
      <c r="K430" s="4">
        <f>IFERROR(VLOOKUP(A430,'Location Substitution table'!B:D,3,FALSE),"")</f>
        <v>260882</v>
      </c>
      <c r="L430" s="9" t="str">
        <f>IFERROR(VLOOKUP($A430,[1]Sheet_One!$B:$W,5,FALSE),"")</f>
        <v>W</v>
      </c>
      <c r="M430" s="9">
        <f>IFERROR(MATCH(L430,{"U","M","T","W","R","F","S"},0),"")</f>
        <v>4</v>
      </c>
      <c r="N430" s="26">
        <f>IFERROR(IF(COUNTIF('Holiday Dates'!$A:$A,DATE($M$1,N$1,1+7*$D430)-WEEKDAY(DATE($M$1,N$1,8-$M430)))&gt;=1,IF($D430&gt;=3,DATE($M$1,N$1,1+7*($D430-1)-WEEKDAY(DATE($M$1,N$1,8-$M430))),DATE($M$1,N$1,1+7*($D430+1)-WEEKDAY(DATE($M$1,N$1,8-$M430)))),DATE($M$1,N$1,1+7*$D430)-WEEKDAY(DATE($M$1,N$1,8-$M430))),"")</f>
        <v>45147</v>
      </c>
      <c r="O430" s="26">
        <f>IFERROR(IF(COUNTIF('Holiday Dates'!$A:$A,DATE($M$1,O$1,1+7*$D430)-WEEKDAY(DATE($M$1,O$1,8-$M430)))&gt;=1,IF($D430&gt;=3,DATE($M$1,O$1,1+7*($D430-1)-WEEKDAY(DATE($M$1,O$1,8-$M430))),DATE($M$1,O$1,1+7*($D430+1)-WEEKDAY(DATE($M$1,O$1,8-$M430)))),DATE($M$1,O$1,1+7*$D430)-WEEKDAY(DATE($M$1,O$1,8-$M430))),"")</f>
        <v>45182</v>
      </c>
      <c r="P430" s="26">
        <f>IFERROR(IF(COUNTIF('Holiday Dates'!$A:$A,DATE($M$1,P$1,1+7*$D430)-WEEKDAY(DATE($M$1,P$1,8-$M430)))&gt;=1,IF($D430&gt;=3,DATE($M$1,P$1,1+7*($D430-1)-WEEKDAY(DATE($M$1,P$1,8-$M430))),DATE($M$1,P$1,1+7*($D430+1)-WEEKDAY(DATE($M$1,P$1,8-$M430)))),DATE($M$1,P$1,1+7*$D430)-WEEKDAY(DATE($M$1,P$1,8-$M430))),"")</f>
        <v>45210</v>
      </c>
      <c r="Q430" s="26">
        <f>IFERROR(IF(COUNTIF('Holiday Dates'!$A:$A,DATE($M$1,Q$1,1+7*$D430)-WEEKDAY(DATE($M$1,Q$1,8-$M430)))&gt;=1,IF($D430&gt;=3,DATE($M$1,Q$1,1+7*($D430-1)-WEEKDAY(DATE($M$1,Q$1,8-$M430))),DATE($M$1,Q$1,1+7*($D430+1)-WEEKDAY(DATE($M$1,Q$1,8-$M430)))),DATE($M$1,Q$1,1+7*$D430)-WEEKDAY(DATE($M$1,Q$1,8-$M430))),"")</f>
        <v>45238</v>
      </c>
      <c r="R430" s="26">
        <f>IFERROR(IF(COUNTIF('Holiday Dates'!$A:$A,DATE($M$1,R$1,1+7*$D430)-WEEKDAY(DATE($M$1,R$1,8-$M430)))&gt;=1,IF($D430&gt;=3,DATE($M$1,R$1,1+7*($D430-1)-WEEKDAY(DATE($M$1,R$1,8-$M430))),DATE($M$1,R$1,1+7*($D430+1)-WEEKDAY(DATE($M$1,R$1,8-$M430)))),DATE($M$1,R$1,1+7*$D430)-WEEKDAY(DATE($M$1,R$1,8-$M430))),"")</f>
        <v>45273</v>
      </c>
      <c r="S430" s="28"/>
      <c r="T430" s="30">
        <f>IFERROR(IF(COUNTIF('Holiday Dates'!$A:$A,DATE($S$1,T$1,1+7*$D430)-WEEKDAY(DATE($S$1,T$1,8-$M430)))&gt;=1,IF($D430&gt;=3,DATE($S$1,T$1,1+7*($D430-1)-WEEKDAY(DATE($S$1,T$1,8-$M430))),DATE($S$1,T$1,1+7*($D430+1)-WEEKDAY(DATE($S$1,T$1,8-$M430)))),DATE($S$1,T$1,1+7*$D430)-WEEKDAY(DATE($S$1,T$1,8-$M430))),"")</f>
        <v>45301</v>
      </c>
      <c r="U430" s="30">
        <f>IFERROR(IF(COUNTIF('Holiday Dates'!$A:$A,DATE($S$1,U$1,1+7*$D430)-WEEKDAY(DATE($S$1,U$1,8-$M430)))&gt;=1,IF($D430&gt;=3,DATE($S$1,U$1,1+7*($D430-1)-WEEKDAY(DATE($S$1,U$1,8-$M430))),DATE($S$1,U$1,1+7*($D430+1)-WEEKDAY(DATE($S$1,U$1,8-$M430)))),DATE($S$1,U$1,1+7*$D430)-WEEKDAY(DATE($S$1,U$1,8-$M430))),"")</f>
        <v>45336</v>
      </c>
      <c r="V430" s="30">
        <f>IFERROR(IF(COUNTIF('Holiday Dates'!$A:$A,DATE($S$1,V$1,1+7*$D430)-WEEKDAY(DATE($S$1,V$1,8-$M430)))&gt;=1,IF($D430&gt;=3,DATE($S$1,V$1,1+7*($D430-1)-WEEKDAY(DATE($S$1,V$1,8-$M430))),DATE($S$1,V$1,1+7*($D430+1)-WEEKDAY(DATE($S$1,V$1,8-$M430)))),DATE($S$1,V$1,1+7*$D430)-WEEKDAY(DATE($S$1,V$1,8-$M430))),"")</f>
        <v>45364</v>
      </c>
      <c r="W430" s="30">
        <f>IFERROR(IF(COUNTIF('Holiday Dates'!$A:$A,DATE($S$1,W$1,1+7*$D430)-WEEKDAY(DATE($S$1,W$1,8-$M430)))&gt;=1,IF($D430&gt;=3,DATE($S$1,W$1,1+7*($D430-1)-WEEKDAY(DATE($S$1,W$1,8-$M430))),DATE($S$1,W$1,1+7*($D430+1)-WEEKDAY(DATE($S$1,W$1,8-$M430)))),DATE($S$1,W$1,1+7*$D430)-WEEKDAY(DATE($S$1,W$1,8-$M430))),"")</f>
        <v>45399</v>
      </c>
      <c r="X430" s="30">
        <f>IFERROR(IF(COUNTIF('Holiday Dates'!$A:$A,DATE($S$1,X$1,1+7*$D430)-WEEKDAY(DATE($S$1,X$1,8-$M430)))&gt;=1,IF($D430&gt;=3,DATE($S$1,X$1,1+7*($D430-1)-WEEKDAY(DATE($S$1,X$1,8-$M430))),DATE($S$1,X$1,1+7*($D430+1)-WEEKDAY(DATE($S$1,X$1,8-$M430)))),DATE($S$1,X$1,1+7*$D430)-WEEKDAY(DATE($S$1,X$1,8-$M430))),"")</f>
        <v>45420</v>
      </c>
      <c r="Y430" s="30">
        <f>IFERROR(IF(COUNTIF('Holiday Dates'!$A:$A,DATE($S$1,Y$1,1+7*$D430)-WEEKDAY(DATE($S$1,Y$1,8-$M430)))&gt;=1,IF($D430&gt;=3,DATE($S$1,Y$1,1+7*($D430-1)-WEEKDAY(DATE($S$1,Y$1,8-$M430))),DATE($S$1,Y$1,1+7*($D430+1)-WEEKDAY(DATE($S$1,Y$1,8-$M430)))),DATE($S$1,Y$1,1+7*$D430)-WEEKDAY(DATE($S$1,Y$1,8-$M430))),"")</f>
        <v>45455</v>
      </c>
      <c r="Z430" s="30">
        <f>IFERROR(IF(COUNTIF('Holiday Dates'!$A:$A,DATE($S$1,Z$1,1+7*$D430)-WEEKDAY(DATE($S$1,Z$1,8-$M430)))&gt;=1,IF($D430&gt;=3,DATE($S$1,Z$1,1+7*($D430-1)-WEEKDAY(DATE($S$1,Z$1,8-$M430))),DATE($S$1,Z$1,1+7*($D430+1)-WEEKDAY(DATE($S$1,Z$1,8-$M430)))),DATE($S$1,Z$1,1+7*$D430)-WEEKDAY(DATE($S$1,Z$1,8-$M430))),"")</f>
        <v>45483</v>
      </c>
    </row>
    <row r="431" spans="1:26" ht="15" customHeight="1" x14ac:dyDescent="0.25">
      <c r="A431" s="3">
        <v>770428</v>
      </c>
      <c r="B431" s="1" t="s">
        <v>1739</v>
      </c>
      <c r="C431" s="1" t="str">
        <f>VLOOKUP($A431,[1]Sheet_One!$B:$W,7,FALSE)</f>
        <v>WATERBURY</v>
      </c>
      <c r="D431" s="10">
        <f>IFERROR(VLOOKUP(A431,[2]Sheet1!$A:$AA,27,FALSE),"")</f>
        <v>1</v>
      </c>
      <c r="E431" s="1"/>
      <c r="F431" s="3" t="str">
        <f>VLOOKUP($A431,[1]Sheet_One!$B:$W,6,FALSE)</f>
        <v>43 TOMPKINS ST</v>
      </c>
      <c r="G431" s="3" t="str">
        <f>VLOOKUP($A431,[1]Sheet_One!$B:$W,7,FALSE)</f>
        <v>WATERBURY</v>
      </c>
      <c r="H431" s="3" t="str">
        <f>VLOOKUP($A431,[1]Sheet_One!$B:$W,8,FALSE)</f>
        <v>CT</v>
      </c>
      <c r="I431" s="3" t="str">
        <f>VLOOKUP($A431,[1]Sheet_One!$B:$W,9,FALSE)</f>
        <v>06708</v>
      </c>
      <c r="J431" s="47">
        <f>IFERROR(VLOOKUP(A431,'[3]KPI Trend by Chain - 171 or 173'!$A:$E,5,FALSE),VLOOKUP(A431,'[4]KPI Trend by Chain - 171 '!$A:$E,5,FALSE))</f>
        <v>21.363636363636399</v>
      </c>
      <c r="K431" s="4">
        <f>IFERROR(VLOOKUP(A431,'Location Substitution table'!B:D,3,FALSE),"")</f>
        <v>780018</v>
      </c>
      <c r="L431" s="9" t="str">
        <f>IFERROR(VLOOKUP($A431,[1]Sheet_One!$B:$W,5,FALSE),"")</f>
        <v>M</v>
      </c>
      <c r="M431" s="9">
        <f>IFERROR(MATCH(L431,{"U","M","T","W","R","F","S"},0),"")</f>
        <v>2</v>
      </c>
      <c r="N431" s="26">
        <f>IFERROR(IF(COUNTIF('Holiday Dates'!$A:$A,DATE($M$1,N$1,1+7*$D431)-WEEKDAY(DATE($M$1,N$1,8-$M431)))&gt;=1,IF($D431&gt;=3,DATE($M$1,N$1,1+7*($D431-1)-WEEKDAY(DATE($M$1,N$1,8-$M431))),DATE($M$1,N$1,1+7*($D431+1)-WEEKDAY(DATE($M$1,N$1,8-$M431)))),DATE($M$1,N$1,1+7*$D431)-WEEKDAY(DATE($M$1,N$1,8-$M431))),"")</f>
        <v>45145</v>
      </c>
      <c r="O431" s="26">
        <f>IFERROR(IF(COUNTIF('Holiday Dates'!$A:$A,DATE($M$1,O$1,1+7*$D431)-WEEKDAY(DATE($M$1,O$1,8-$M431)))&gt;=1,IF($D431&gt;=3,DATE($M$1,O$1,1+7*($D431-1)-WEEKDAY(DATE($M$1,O$1,8-$M431))),DATE($M$1,O$1,1+7*($D431+1)-WEEKDAY(DATE($M$1,O$1,8-$M431)))),DATE($M$1,O$1,1+7*$D431)-WEEKDAY(DATE($M$1,O$1,8-$M431))),"")</f>
        <v>45180</v>
      </c>
      <c r="P431" s="26">
        <f>IFERROR(IF(COUNTIF('Holiday Dates'!$A:$A,DATE($M$1,P$1,1+7*$D431)-WEEKDAY(DATE($M$1,P$1,8-$M431)))&gt;=1,IF($D431&gt;=3,DATE($M$1,P$1,1+7*($D431-1)-WEEKDAY(DATE($M$1,P$1,8-$M431))),DATE($M$1,P$1,1+7*($D431+1)-WEEKDAY(DATE($M$1,P$1,8-$M431)))),DATE($M$1,P$1,1+7*$D431)-WEEKDAY(DATE($M$1,P$1,8-$M431))),"")</f>
        <v>45201</v>
      </c>
      <c r="Q431" s="26">
        <f>IFERROR(IF(COUNTIF('Holiday Dates'!$A:$A,DATE($M$1,Q$1,1+7*$D431)-WEEKDAY(DATE($M$1,Q$1,8-$M431)))&gt;=1,IF($D431&gt;=3,DATE($M$1,Q$1,1+7*($D431-1)-WEEKDAY(DATE($M$1,Q$1,8-$M431))),DATE($M$1,Q$1,1+7*($D431+1)-WEEKDAY(DATE($M$1,Q$1,8-$M431)))),DATE($M$1,Q$1,1+7*$D431)-WEEKDAY(DATE($M$1,Q$1,8-$M431))),"")</f>
        <v>45236</v>
      </c>
      <c r="R431" s="26">
        <f>IFERROR(IF(COUNTIF('Holiday Dates'!$A:$A,DATE($M$1,R$1,1+7*$D431)-WEEKDAY(DATE($M$1,R$1,8-$M431)))&gt;=1,IF($D431&gt;=3,DATE($M$1,R$1,1+7*($D431-1)-WEEKDAY(DATE($M$1,R$1,8-$M431))),DATE($M$1,R$1,1+7*($D431+1)-WEEKDAY(DATE($M$1,R$1,8-$M431)))),DATE($M$1,R$1,1+7*$D431)-WEEKDAY(DATE($M$1,R$1,8-$M431))),"")</f>
        <v>45264</v>
      </c>
      <c r="S431" s="28"/>
      <c r="T431" s="30">
        <f>IFERROR(IF(COUNTIF('Holiday Dates'!$A:$A,DATE($S$1,T$1,1+7*$D431)-WEEKDAY(DATE($S$1,T$1,8-$M431)))&gt;=1,IF($D431&gt;=3,DATE($S$1,T$1,1+7*($D431-1)-WEEKDAY(DATE($S$1,T$1,8-$M431))),DATE($S$1,T$1,1+7*($D431+1)-WEEKDAY(DATE($S$1,T$1,8-$M431)))),DATE($S$1,T$1,1+7*$D431)-WEEKDAY(DATE($S$1,T$1,8-$M431))),"")</f>
        <v>45299</v>
      </c>
      <c r="U431" s="30">
        <f>IFERROR(IF(COUNTIF('Holiday Dates'!$A:$A,DATE($S$1,U$1,1+7*$D431)-WEEKDAY(DATE($S$1,U$1,8-$M431)))&gt;=1,IF($D431&gt;=3,DATE($S$1,U$1,1+7*($D431-1)-WEEKDAY(DATE($S$1,U$1,8-$M431))),DATE($S$1,U$1,1+7*($D431+1)-WEEKDAY(DATE($S$1,U$1,8-$M431)))),DATE($S$1,U$1,1+7*$D431)-WEEKDAY(DATE($S$1,U$1,8-$M431))),"")</f>
        <v>45327</v>
      </c>
      <c r="V431" s="30">
        <f>IFERROR(IF(COUNTIF('Holiday Dates'!$A:$A,DATE($S$1,V$1,1+7*$D431)-WEEKDAY(DATE($S$1,V$1,8-$M431)))&gt;=1,IF($D431&gt;=3,DATE($S$1,V$1,1+7*($D431-1)-WEEKDAY(DATE($S$1,V$1,8-$M431))),DATE($S$1,V$1,1+7*($D431+1)-WEEKDAY(DATE($S$1,V$1,8-$M431)))),DATE($S$1,V$1,1+7*$D431)-WEEKDAY(DATE($S$1,V$1,8-$M431))),"")</f>
        <v>45355</v>
      </c>
      <c r="W431" s="30">
        <f>IFERROR(IF(COUNTIF('Holiday Dates'!$A:$A,DATE($S$1,W$1,1+7*$D431)-WEEKDAY(DATE($S$1,W$1,8-$M431)))&gt;=1,IF($D431&gt;=3,DATE($S$1,W$1,1+7*($D431-1)-WEEKDAY(DATE($S$1,W$1,8-$M431))),DATE($S$1,W$1,1+7*($D431+1)-WEEKDAY(DATE($S$1,W$1,8-$M431)))),DATE($S$1,W$1,1+7*$D431)-WEEKDAY(DATE($S$1,W$1,8-$M431))),"")</f>
        <v>45383</v>
      </c>
      <c r="X431" s="30">
        <f>IFERROR(IF(COUNTIF('Holiday Dates'!$A:$A,DATE($S$1,X$1,1+7*$D431)-WEEKDAY(DATE($S$1,X$1,8-$M431)))&gt;=1,IF($D431&gt;=3,DATE($S$1,X$1,1+7*($D431-1)-WEEKDAY(DATE($S$1,X$1,8-$M431))),DATE($S$1,X$1,1+7*($D431+1)-WEEKDAY(DATE($S$1,X$1,8-$M431)))),DATE($S$1,X$1,1+7*$D431)-WEEKDAY(DATE($S$1,X$1,8-$M431))),"")</f>
        <v>45418</v>
      </c>
      <c r="Y431" s="30">
        <f>IFERROR(IF(COUNTIF('Holiday Dates'!$A:$A,DATE($S$1,Y$1,1+7*$D431)-WEEKDAY(DATE($S$1,Y$1,8-$M431)))&gt;=1,IF($D431&gt;=3,DATE($S$1,Y$1,1+7*($D431-1)-WEEKDAY(DATE($S$1,Y$1,8-$M431))),DATE($S$1,Y$1,1+7*($D431+1)-WEEKDAY(DATE($S$1,Y$1,8-$M431)))),DATE($S$1,Y$1,1+7*$D431)-WEEKDAY(DATE($S$1,Y$1,8-$M431))),"")</f>
        <v>45446</v>
      </c>
      <c r="Z431" s="30">
        <f>IFERROR(IF(COUNTIF('Holiday Dates'!$A:$A,DATE($S$1,Z$1,1+7*$D431)-WEEKDAY(DATE($S$1,Z$1,8-$M431)))&gt;=1,IF($D431&gt;=3,DATE($S$1,Z$1,1+7*($D431-1)-WEEKDAY(DATE($S$1,Z$1,8-$M431))),DATE($S$1,Z$1,1+7*($D431+1)-WEEKDAY(DATE($S$1,Z$1,8-$M431)))),DATE($S$1,Z$1,1+7*$D431)-WEEKDAY(DATE($S$1,Z$1,8-$M431))),"")</f>
        <v>45474</v>
      </c>
    </row>
    <row r="432" spans="1:26" ht="15" customHeight="1" x14ac:dyDescent="0.25">
      <c r="A432" s="3">
        <v>770429</v>
      </c>
      <c r="B432" s="3" t="str">
        <f>VLOOKUP($A432,[1]Sheet_One!$B:$W,2,FALSE)</f>
        <v>WATBUR ARTS MAG SCH USDA</v>
      </c>
      <c r="C432" s="1" t="str">
        <f>VLOOKUP($A432,[1]Sheet_One!$B:$W,7,FALSE)</f>
        <v>WATERBURY</v>
      </c>
      <c r="D432" s="10">
        <f>IFERROR(VLOOKUP(A432,[2]Sheet1!$A:$AA,27,FALSE),"")</f>
        <v>4</v>
      </c>
      <c r="F432" s="3" t="str">
        <f>VLOOKUP($A432,[1]Sheet_One!$B:$W,6,FALSE)</f>
        <v>16 S ELM ST</v>
      </c>
      <c r="G432" s="3" t="str">
        <f>VLOOKUP($A432,[1]Sheet_One!$B:$W,7,FALSE)</f>
        <v>WATERBURY</v>
      </c>
      <c r="H432" s="3" t="str">
        <f>VLOOKUP($A432,[1]Sheet_One!$B:$W,8,FALSE)</f>
        <v>CT</v>
      </c>
      <c r="I432" s="3" t="str">
        <f>VLOOKUP($A432,[1]Sheet_One!$B:$W,9,FALSE)</f>
        <v>06706</v>
      </c>
      <c r="K432" s="4" t="str">
        <f>IFERROR(VLOOKUP(A432,'Location Substitution table'!B:D,3,FALSE),"")</f>
        <v/>
      </c>
      <c r="L432" s="9" t="str">
        <f>IFERROR(VLOOKUP($A432,[1]Sheet_One!$B:$W,5,FALSE),"")</f>
        <v>W</v>
      </c>
      <c r="M432" s="9">
        <f>IFERROR(MATCH(L432,{"U","M","T","W","R","F","S"},0),"")</f>
        <v>4</v>
      </c>
      <c r="N432" s="26">
        <f>IFERROR(IF(COUNTIF('Holiday Dates'!$A:$A,DATE($M$1,N$1,1+7*$D432)-WEEKDAY(DATE($M$1,N$1,8-$M432)))&gt;=1,IF($D432&gt;=3,DATE($M$1,N$1,1+7*($D432-1)-WEEKDAY(DATE($M$1,N$1,8-$M432))),DATE($M$1,N$1,1+7*($D432+1)-WEEKDAY(DATE($M$1,N$1,8-$M432)))),DATE($M$1,N$1,1+7*$D432)-WEEKDAY(DATE($M$1,N$1,8-$M432))),"")</f>
        <v>45161</v>
      </c>
      <c r="O432" s="26">
        <f>IFERROR(IF(COUNTIF('Holiday Dates'!$A:$A,DATE($M$1,O$1,1+7*$D432)-WEEKDAY(DATE($M$1,O$1,8-$M432)))&gt;=1,IF($D432&gt;=3,DATE($M$1,O$1,1+7*($D432-1)-WEEKDAY(DATE($M$1,O$1,8-$M432))),DATE($M$1,O$1,1+7*($D432+1)-WEEKDAY(DATE($M$1,O$1,8-$M432)))),DATE($M$1,O$1,1+7*$D432)-WEEKDAY(DATE($M$1,O$1,8-$M432))),"")</f>
        <v>45196</v>
      </c>
      <c r="P432" s="26">
        <f>IFERROR(IF(COUNTIF('Holiday Dates'!$A:$A,DATE($M$1,P$1,1+7*$D432)-WEEKDAY(DATE($M$1,P$1,8-$M432)))&gt;=1,IF($D432&gt;=3,DATE($M$1,P$1,1+7*($D432-1)-WEEKDAY(DATE($M$1,P$1,8-$M432))),DATE($M$1,P$1,1+7*($D432+1)-WEEKDAY(DATE($M$1,P$1,8-$M432)))),DATE($M$1,P$1,1+7*$D432)-WEEKDAY(DATE($M$1,P$1,8-$M432))),"")</f>
        <v>45224</v>
      </c>
      <c r="Q432" s="26">
        <f>IFERROR(IF(COUNTIF('Holiday Dates'!$A:$A,DATE($M$1,Q$1,1+7*$D432)-WEEKDAY(DATE($M$1,Q$1,8-$M432)))&gt;=1,IF($D432&gt;=3,DATE($M$1,Q$1,1+7*($D432-1)-WEEKDAY(DATE($M$1,Q$1,8-$M432))),DATE($M$1,Q$1,1+7*($D432+1)-WEEKDAY(DATE($M$1,Q$1,8-$M432)))),DATE($M$1,Q$1,1+7*$D432)-WEEKDAY(DATE($M$1,Q$1,8-$M432))),"")</f>
        <v>45245</v>
      </c>
      <c r="R432" s="26">
        <f>IFERROR(IF(COUNTIF('Holiday Dates'!$A:$A,DATE($M$1,R$1,1+7*$D432)-WEEKDAY(DATE($M$1,R$1,8-$M432)))&gt;=1,IF($D432&gt;=3,DATE($M$1,R$1,1+7*($D432-1)-WEEKDAY(DATE($M$1,R$1,8-$M432))),DATE($M$1,R$1,1+7*($D432+1)-WEEKDAY(DATE($M$1,R$1,8-$M432)))),DATE($M$1,R$1,1+7*$D432)-WEEKDAY(DATE($M$1,R$1,8-$M432))),"")</f>
        <v>45280</v>
      </c>
      <c r="S432" s="28"/>
      <c r="T432" s="30">
        <f>IFERROR(IF(COUNTIF('Holiday Dates'!$A:$A,DATE($S$1,T$1,1+7*$D432)-WEEKDAY(DATE($S$1,T$1,8-$M432)))&gt;=1,IF($D432&gt;=3,DATE($S$1,T$1,1+7*($D432-1)-WEEKDAY(DATE($S$1,T$1,8-$M432))),DATE($S$1,T$1,1+7*($D432+1)-WEEKDAY(DATE($S$1,T$1,8-$M432)))),DATE($S$1,T$1,1+7*$D432)-WEEKDAY(DATE($S$1,T$1,8-$M432))),"")</f>
        <v>45315</v>
      </c>
      <c r="U432" s="30">
        <f>IFERROR(IF(COUNTIF('Holiday Dates'!$A:$A,DATE($S$1,U$1,1+7*$D432)-WEEKDAY(DATE($S$1,U$1,8-$M432)))&gt;=1,IF($D432&gt;=3,DATE($S$1,U$1,1+7*($D432-1)-WEEKDAY(DATE($S$1,U$1,8-$M432))),DATE($S$1,U$1,1+7*($D432+1)-WEEKDAY(DATE($S$1,U$1,8-$M432)))),DATE($S$1,U$1,1+7*$D432)-WEEKDAY(DATE($S$1,U$1,8-$M432))),"")</f>
        <v>45350</v>
      </c>
      <c r="V432" s="30">
        <f>IFERROR(IF(COUNTIF('Holiday Dates'!$A:$A,DATE($S$1,V$1,1+7*$D432)-WEEKDAY(DATE($S$1,V$1,8-$M432)))&gt;=1,IF($D432&gt;=3,DATE($S$1,V$1,1+7*($D432-1)-WEEKDAY(DATE($S$1,V$1,8-$M432))),DATE($S$1,V$1,1+7*($D432+1)-WEEKDAY(DATE($S$1,V$1,8-$M432)))),DATE($S$1,V$1,1+7*$D432)-WEEKDAY(DATE($S$1,V$1,8-$M432))),"")</f>
        <v>45378</v>
      </c>
      <c r="W432" s="30">
        <f>IFERROR(IF(COUNTIF('Holiday Dates'!$A:$A,DATE($S$1,W$1,1+7*$D432)-WEEKDAY(DATE($S$1,W$1,8-$M432)))&gt;=1,IF($D432&gt;=3,DATE($S$1,W$1,1+7*($D432-1)-WEEKDAY(DATE($S$1,W$1,8-$M432))),DATE($S$1,W$1,1+7*($D432+1)-WEEKDAY(DATE($S$1,W$1,8-$M432)))),DATE($S$1,W$1,1+7*$D432)-WEEKDAY(DATE($S$1,W$1,8-$M432))),"")</f>
        <v>45406</v>
      </c>
      <c r="X432" s="30">
        <f>IFERROR(IF(COUNTIF('Holiday Dates'!$A:$A,DATE($S$1,X$1,1+7*$D432)-WEEKDAY(DATE($S$1,X$1,8-$M432)))&gt;=1,IF($D432&gt;=3,DATE($S$1,X$1,1+7*($D432-1)-WEEKDAY(DATE($S$1,X$1,8-$M432))),DATE($S$1,X$1,1+7*($D432+1)-WEEKDAY(DATE($S$1,X$1,8-$M432)))),DATE($S$1,X$1,1+7*$D432)-WEEKDAY(DATE($S$1,X$1,8-$M432))),"")</f>
        <v>45434</v>
      </c>
      <c r="Y432" s="30">
        <f>IFERROR(IF(COUNTIF('Holiday Dates'!$A:$A,DATE($S$1,Y$1,1+7*$D432)-WEEKDAY(DATE($S$1,Y$1,8-$M432)))&gt;=1,IF($D432&gt;=3,DATE($S$1,Y$1,1+7*($D432-1)-WEEKDAY(DATE($S$1,Y$1,8-$M432))),DATE($S$1,Y$1,1+7*($D432+1)-WEEKDAY(DATE($S$1,Y$1,8-$M432)))),DATE($S$1,Y$1,1+7*$D432)-WEEKDAY(DATE($S$1,Y$1,8-$M432))),"")</f>
        <v>45469</v>
      </c>
      <c r="Z432" s="30">
        <f>IFERROR(IF(COUNTIF('Holiday Dates'!$A:$A,DATE($S$1,Z$1,1+7*$D432)-WEEKDAY(DATE($S$1,Z$1,8-$M432)))&gt;=1,IF($D432&gt;=3,DATE($S$1,Z$1,1+7*($D432-1)-WEEKDAY(DATE($S$1,Z$1,8-$M432))),DATE($S$1,Z$1,1+7*($D432+1)-WEEKDAY(DATE($S$1,Z$1,8-$M432)))),DATE($S$1,Z$1,1+7*$D432)-WEEKDAY(DATE($S$1,Z$1,8-$M432))),"")</f>
        <v>45497</v>
      </c>
    </row>
    <row r="433" spans="1:26" ht="15" customHeight="1" x14ac:dyDescent="0.25">
      <c r="A433" s="3">
        <v>770430</v>
      </c>
      <c r="B433" s="3" t="str">
        <f>VLOOKUP($A433,[1]Sheet_One!$B:$W,2,FALSE)</f>
        <v>WATBUR CARE ACAD USDA</v>
      </c>
      <c r="C433" s="1" t="str">
        <f>VLOOKUP($A433,[1]Sheet_One!$B:$W,7,FALSE)</f>
        <v>WATERBURY</v>
      </c>
      <c r="D433" s="10">
        <f>IFERROR(VLOOKUP(A433,[2]Sheet1!$A:$AA,27,FALSE),"")</f>
        <v>3</v>
      </c>
      <c r="F433" s="3" t="str">
        <f>VLOOKUP($A433,[1]Sheet_One!$B:$W,6,FALSE)</f>
        <v>175 BIRCH ST</v>
      </c>
      <c r="G433" s="3" t="str">
        <f>VLOOKUP($A433,[1]Sheet_One!$B:$W,7,FALSE)</f>
        <v>WATERBURY</v>
      </c>
      <c r="H433" s="3" t="str">
        <f>VLOOKUP($A433,[1]Sheet_One!$B:$W,8,FALSE)</f>
        <v>CT</v>
      </c>
      <c r="I433" s="3" t="str">
        <f>VLOOKUP($A433,[1]Sheet_One!$B:$W,9,FALSE)</f>
        <v>06704</v>
      </c>
      <c r="K433" s="4" t="str">
        <f>IFERROR(VLOOKUP(A433,'Location Substitution table'!B:D,3,FALSE),"")</f>
        <v/>
      </c>
      <c r="L433" s="9" t="str">
        <f>IFERROR(VLOOKUP($A433,[1]Sheet_One!$B:$W,5,FALSE),"")</f>
        <v>W</v>
      </c>
      <c r="M433" s="9">
        <f>IFERROR(MATCH(L433,{"U","M","T","W","R","F","S"},0),"")</f>
        <v>4</v>
      </c>
      <c r="N433" s="26">
        <f>IFERROR(IF(COUNTIF('Holiday Dates'!$A:$A,DATE($M$1,N$1,1+7*$D433)-WEEKDAY(DATE($M$1,N$1,8-$M433)))&gt;=1,IF($D433&gt;=3,DATE($M$1,N$1,1+7*($D433-1)-WEEKDAY(DATE($M$1,N$1,8-$M433))),DATE($M$1,N$1,1+7*($D433+1)-WEEKDAY(DATE($M$1,N$1,8-$M433)))),DATE($M$1,N$1,1+7*$D433)-WEEKDAY(DATE($M$1,N$1,8-$M433))),"")</f>
        <v>45154</v>
      </c>
      <c r="O433" s="26">
        <f>IFERROR(IF(COUNTIF('Holiday Dates'!$A:$A,DATE($M$1,O$1,1+7*$D433)-WEEKDAY(DATE($M$1,O$1,8-$M433)))&gt;=1,IF($D433&gt;=3,DATE($M$1,O$1,1+7*($D433-1)-WEEKDAY(DATE($M$1,O$1,8-$M433))),DATE($M$1,O$1,1+7*($D433+1)-WEEKDAY(DATE($M$1,O$1,8-$M433)))),DATE($M$1,O$1,1+7*$D433)-WEEKDAY(DATE($M$1,O$1,8-$M433))),"")</f>
        <v>45189</v>
      </c>
      <c r="P433" s="26">
        <f>IFERROR(IF(COUNTIF('Holiday Dates'!$A:$A,DATE($M$1,P$1,1+7*$D433)-WEEKDAY(DATE($M$1,P$1,8-$M433)))&gt;=1,IF($D433&gt;=3,DATE($M$1,P$1,1+7*($D433-1)-WEEKDAY(DATE($M$1,P$1,8-$M433))),DATE($M$1,P$1,1+7*($D433+1)-WEEKDAY(DATE($M$1,P$1,8-$M433)))),DATE($M$1,P$1,1+7*$D433)-WEEKDAY(DATE($M$1,P$1,8-$M433))),"")</f>
        <v>45217</v>
      </c>
      <c r="Q433" s="26">
        <f>IFERROR(IF(COUNTIF('Holiday Dates'!$A:$A,DATE($M$1,Q$1,1+7*$D433)-WEEKDAY(DATE($M$1,Q$1,8-$M433)))&gt;=1,IF($D433&gt;=3,DATE($M$1,Q$1,1+7*($D433-1)-WEEKDAY(DATE($M$1,Q$1,8-$M433))),DATE($M$1,Q$1,1+7*($D433+1)-WEEKDAY(DATE($M$1,Q$1,8-$M433)))),DATE($M$1,Q$1,1+7*$D433)-WEEKDAY(DATE($M$1,Q$1,8-$M433))),"")</f>
        <v>45245</v>
      </c>
      <c r="R433" s="26">
        <f>IFERROR(IF(COUNTIF('Holiday Dates'!$A:$A,DATE($M$1,R$1,1+7*$D433)-WEEKDAY(DATE($M$1,R$1,8-$M433)))&gt;=1,IF($D433&gt;=3,DATE($M$1,R$1,1+7*($D433-1)-WEEKDAY(DATE($M$1,R$1,8-$M433))),DATE($M$1,R$1,1+7*($D433+1)-WEEKDAY(DATE($M$1,R$1,8-$M433)))),DATE($M$1,R$1,1+7*$D433)-WEEKDAY(DATE($M$1,R$1,8-$M433))),"")</f>
        <v>45280</v>
      </c>
      <c r="S433" s="28"/>
      <c r="T433" s="30">
        <f>IFERROR(IF(COUNTIF('Holiday Dates'!$A:$A,DATE($S$1,T$1,1+7*$D433)-WEEKDAY(DATE($S$1,T$1,8-$M433)))&gt;=1,IF($D433&gt;=3,DATE($S$1,T$1,1+7*($D433-1)-WEEKDAY(DATE($S$1,T$1,8-$M433))),DATE($S$1,T$1,1+7*($D433+1)-WEEKDAY(DATE($S$1,T$1,8-$M433)))),DATE($S$1,T$1,1+7*$D433)-WEEKDAY(DATE($S$1,T$1,8-$M433))),"")</f>
        <v>45308</v>
      </c>
      <c r="U433" s="30">
        <f>IFERROR(IF(COUNTIF('Holiday Dates'!$A:$A,DATE($S$1,U$1,1+7*$D433)-WEEKDAY(DATE($S$1,U$1,8-$M433)))&gt;=1,IF($D433&gt;=3,DATE($S$1,U$1,1+7*($D433-1)-WEEKDAY(DATE($S$1,U$1,8-$M433))),DATE($S$1,U$1,1+7*($D433+1)-WEEKDAY(DATE($S$1,U$1,8-$M433)))),DATE($S$1,U$1,1+7*$D433)-WEEKDAY(DATE($S$1,U$1,8-$M433))),"")</f>
        <v>45336</v>
      </c>
      <c r="V433" s="30">
        <f>IFERROR(IF(COUNTIF('Holiday Dates'!$A:$A,DATE($S$1,V$1,1+7*$D433)-WEEKDAY(DATE($S$1,V$1,8-$M433)))&gt;=1,IF($D433&gt;=3,DATE($S$1,V$1,1+7*($D433-1)-WEEKDAY(DATE($S$1,V$1,8-$M433))),DATE($S$1,V$1,1+7*($D433+1)-WEEKDAY(DATE($S$1,V$1,8-$M433)))),DATE($S$1,V$1,1+7*$D433)-WEEKDAY(DATE($S$1,V$1,8-$M433))),"")</f>
        <v>45371</v>
      </c>
      <c r="W433" s="30">
        <f>IFERROR(IF(COUNTIF('Holiday Dates'!$A:$A,DATE($S$1,W$1,1+7*$D433)-WEEKDAY(DATE($S$1,W$1,8-$M433)))&gt;=1,IF($D433&gt;=3,DATE($S$1,W$1,1+7*($D433-1)-WEEKDAY(DATE($S$1,W$1,8-$M433))),DATE($S$1,W$1,1+7*($D433+1)-WEEKDAY(DATE($S$1,W$1,8-$M433)))),DATE($S$1,W$1,1+7*$D433)-WEEKDAY(DATE($S$1,W$1,8-$M433))),"")</f>
        <v>45399</v>
      </c>
      <c r="X433" s="30">
        <f>IFERROR(IF(COUNTIF('Holiday Dates'!$A:$A,DATE($S$1,X$1,1+7*$D433)-WEEKDAY(DATE($S$1,X$1,8-$M433)))&gt;=1,IF($D433&gt;=3,DATE($S$1,X$1,1+7*($D433-1)-WEEKDAY(DATE($S$1,X$1,8-$M433))),DATE($S$1,X$1,1+7*($D433+1)-WEEKDAY(DATE($S$1,X$1,8-$M433)))),DATE($S$1,X$1,1+7*$D433)-WEEKDAY(DATE($S$1,X$1,8-$M433))),"")</f>
        <v>45427</v>
      </c>
      <c r="Y433" s="30">
        <f>IFERROR(IF(COUNTIF('Holiday Dates'!$A:$A,DATE($S$1,Y$1,1+7*$D433)-WEEKDAY(DATE($S$1,Y$1,8-$M433)))&gt;=1,IF($D433&gt;=3,DATE($S$1,Y$1,1+7*($D433-1)-WEEKDAY(DATE($S$1,Y$1,8-$M433))),DATE($S$1,Y$1,1+7*($D433+1)-WEEKDAY(DATE($S$1,Y$1,8-$M433)))),DATE($S$1,Y$1,1+7*$D433)-WEEKDAY(DATE($S$1,Y$1,8-$M433))),"")</f>
        <v>45455</v>
      </c>
      <c r="Z433" s="30">
        <f>IFERROR(IF(COUNTIF('Holiday Dates'!$A:$A,DATE($S$1,Z$1,1+7*$D433)-WEEKDAY(DATE($S$1,Z$1,8-$M433)))&gt;=1,IF($D433&gt;=3,DATE($S$1,Z$1,1+7*($D433-1)-WEEKDAY(DATE($S$1,Z$1,8-$M433))),DATE($S$1,Z$1,1+7*($D433+1)-WEEKDAY(DATE($S$1,Z$1,8-$M433)))),DATE($S$1,Z$1,1+7*$D433)-WEEKDAY(DATE($S$1,Z$1,8-$M433))),"")</f>
        <v>45490</v>
      </c>
    </row>
    <row r="434" spans="1:26" ht="15" customHeight="1" x14ac:dyDescent="0.25">
      <c r="A434" s="3">
        <v>770431</v>
      </c>
      <c r="B434" s="1" t="s">
        <v>1502</v>
      </c>
      <c r="C434" s="1" t="str">
        <f>VLOOKUP($A434,[1]Sheet_One!$B:$W,7,FALSE)</f>
        <v>WATERBURY</v>
      </c>
      <c r="D434" s="10">
        <f>IFERROR(VLOOKUP(A434,[2]Sheet1!$A:$AA,27,FALSE),"")</f>
        <v>3</v>
      </c>
      <c r="E434" s="1"/>
      <c r="F434" s="3" t="str">
        <f>VLOOKUP($A434,[1]Sheet_One!$B:$W,6,FALSE)</f>
        <v>562 Captain Neville Drive</v>
      </c>
      <c r="G434" s="3" t="str">
        <f>VLOOKUP($A434,[1]Sheet_One!$B:$W,7,FALSE)</f>
        <v>WATERBURY</v>
      </c>
      <c r="H434" s="3" t="str">
        <f>VLOOKUP($A434,[1]Sheet_One!$B:$W,8,FALSE)</f>
        <v>CT</v>
      </c>
      <c r="I434" s="3" t="str">
        <f>VLOOKUP($A434,[1]Sheet_One!$B:$W,9,FALSE)</f>
        <v>06705</v>
      </c>
      <c r="J434" s="47">
        <f>IFERROR(VLOOKUP(A434,'[3]KPI Trend by Chain - 171 or 173'!$A:$E,5,FALSE),VLOOKUP(A434,'[4]KPI Trend by Chain - 171 '!$A:$E,5,FALSE))</f>
        <v>201.2</v>
      </c>
      <c r="K434" s="4" t="str">
        <f>IFERROR(VLOOKUP(A434,'Location Substitution table'!B:D,3,FALSE),"")</f>
        <v/>
      </c>
      <c r="L434" s="9" t="str">
        <f>IFERROR(VLOOKUP($A434,[1]Sheet_One!$B:$W,5,FALSE),"")</f>
        <v>M</v>
      </c>
      <c r="M434" s="9">
        <f>IFERROR(MATCH(L434,{"U","M","T","W","R","F","S"},0),"")</f>
        <v>2</v>
      </c>
      <c r="N434" s="26">
        <f>IFERROR(IF(COUNTIF('Holiday Dates'!$A:$A,DATE($M$1,N$1,1+7*$D434)-WEEKDAY(DATE($M$1,N$1,8-$M434)))&gt;=1,IF($D434&gt;=3,DATE($M$1,N$1,1+7*($D434-1)-WEEKDAY(DATE($M$1,N$1,8-$M434))),DATE($M$1,N$1,1+7*($D434+1)-WEEKDAY(DATE($M$1,N$1,8-$M434)))),DATE($M$1,N$1,1+7*$D434)-WEEKDAY(DATE($M$1,N$1,8-$M434))),"")</f>
        <v>45159</v>
      </c>
      <c r="O434" s="26">
        <f>IFERROR(IF(COUNTIF('Holiday Dates'!$A:$A,DATE($M$1,O$1,1+7*$D434)-WEEKDAY(DATE($M$1,O$1,8-$M434)))&gt;=1,IF($D434&gt;=3,DATE($M$1,O$1,1+7*($D434-1)-WEEKDAY(DATE($M$1,O$1,8-$M434))),DATE($M$1,O$1,1+7*($D434+1)-WEEKDAY(DATE($M$1,O$1,8-$M434)))),DATE($M$1,O$1,1+7*$D434)-WEEKDAY(DATE($M$1,O$1,8-$M434))),"")</f>
        <v>45187</v>
      </c>
      <c r="P434" s="26">
        <f>IFERROR(IF(COUNTIF('Holiday Dates'!$A:$A,DATE($M$1,P$1,1+7*$D434)-WEEKDAY(DATE($M$1,P$1,8-$M434)))&gt;=1,IF($D434&gt;=3,DATE($M$1,P$1,1+7*($D434-1)-WEEKDAY(DATE($M$1,P$1,8-$M434))),DATE($M$1,P$1,1+7*($D434+1)-WEEKDAY(DATE($M$1,P$1,8-$M434)))),DATE($M$1,P$1,1+7*$D434)-WEEKDAY(DATE($M$1,P$1,8-$M434))),"")</f>
        <v>45215</v>
      </c>
      <c r="Q434" s="26">
        <f>IFERROR(IF(COUNTIF('Holiday Dates'!$A:$A,DATE($M$1,Q$1,1+7*$D434)-WEEKDAY(DATE($M$1,Q$1,8-$M434)))&gt;=1,IF($D434&gt;=3,DATE($M$1,Q$1,1+7*($D434-1)-WEEKDAY(DATE($M$1,Q$1,8-$M434))),DATE($M$1,Q$1,1+7*($D434+1)-WEEKDAY(DATE($M$1,Q$1,8-$M434)))),DATE($M$1,Q$1,1+7*$D434)-WEEKDAY(DATE($M$1,Q$1,8-$M434))),"")</f>
        <v>45250</v>
      </c>
      <c r="R434" s="26">
        <f>IFERROR(IF(COUNTIF('Holiday Dates'!$A:$A,DATE($M$1,R$1,1+7*$D434)-WEEKDAY(DATE($M$1,R$1,8-$M434)))&gt;=1,IF($D434&gt;=3,DATE($M$1,R$1,1+7*($D434-1)-WEEKDAY(DATE($M$1,R$1,8-$M434))),DATE($M$1,R$1,1+7*($D434+1)-WEEKDAY(DATE($M$1,R$1,8-$M434)))),DATE($M$1,R$1,1+7*$D434)-WEEKDAY(DATE($M$1,R$1,8-$M434))),"")</f>
        <v>45278</v>
      </c>
      <c r="S434" s="28"/>
      <c r="T434" s="30">
        <f>IFERROR(IF(COUNTIF('Holiday Dates'!$A:$A,DATE($S$1,T$1,1+7*$D434)-WEEKDAY(DATE($S$1,T$1,8-$M434)))&gt;=1,IF($D434&gt;=3,DATE($S$1,T$1,1+7*($D434-1)-WEEKDAY(DATE($S$1,T$1,8-$M434))),DATE($S$1,T$1,1+7*($D434+1)-WEEKDAY(DATE($S$1,T$1,8-$M434)))),DATE($S$1,T$1,1+7*$D434)-WEEKDAY(DATE($S$1,T$1,8-$M434))),"")</f>
        <v>45299</v>
      </c>
      <c r="U434" s="30">
        <f>IFERROR(IF(COUNTIF('Holiday Dates'!$A:$A,DATE($S$1,U$1,1+7*$D434)-WEEKDAY(DATE($S$1,U$1,8-$M434)))&gt;=1,IF($D434&gt;=3,DATE($S$1,U$1,1+7*($D434-1)-WEEKDAY(DATE($S$1,U$1,8-$M434))),DATE($S$1,U$1,1+7*($D434+1)-WEEKDAY(DATE($S$1,U$1,8-$M434)))),DATE($S$1,U$1,1+7*$D434)-WEEKDAY(DATE($S$1,U$1,8-$M434))),"")</f>
        <v>45334</v>
      </c>
      <c r="V434" s="30">
        <f>IFERROR(IF(COUNTIF('Holiday Dates'!$A:$A,DATE($S$1,V$1,1+7*$D434)-WEEKDAY(DATE($S$1,V$1,8-$M434)))&gt;=1,IF($D434&gt;=3,DATE($S$1,V$1,1+7*($D434-1)-WEEKDAY(DATE($S$1,V$1,8-$M434))),DATE($S$1,V$1,1+7*($D434+1)-WEEKDAY(DATE($S$1,V$1,8-$M434)))),DATE($S$1,V$1,1+7*$D434)-WEEKDAY(DATE($S$1,V$1,8-$M434))),"")</f>
        <v>45369</v>
      </c>
      <c r="W434" s="30">
        <f>IFERROR(IF(COUNTIF('Holiday Dates'!$A:$A,DATE($S$1,W$1,1+7*$D434)-WEEKDAY(DATE($S$1,W$1,8-$M434)))&gt;=1,IF($D434&gt;=3,DATE($S$1,W$1,1+7*($D434-1)-WEEKDAY(DATE($S$1,W$1,8-$M434))),DATE($S$1,W$1,1+7*($D434+1)-WEEKDAY(DATE($S$1,W$1,8-$M434)))),DATE($S$1,W$1,1+7*$D434)-WEEKDAY(DATE($S$1,W$1,8-$M434))),"")</f>
        <v>45397</v>
      </c>
      <c r="X434" s="30">
        <f>IFERROR(IF(COUNTIF('Holiday Dates'!$A:$A,DATE($S$1,X$1,1+7*$D434)-WEEKDAY(DATE($S$1,X$1,8-$M434)))&gt;=1,IF($D434&gt;=3,DATE($S$1,X$1,1+7*($D434-1)-WEEKDAY(DATE($S$1,X$1,8-$M434))),DATE($S$1,X$1,1+7*($D434+1)-WEEKDAY(DATE($S$1,X$1,8-$M434)))),DATE($S$1,X$1,1+7*$D434)-WEEKDAY(DATE($S$1,X$1,8-$M434))),"")</f>
        <v>45432</v>
      </c>
      <c r="Y434" s="30">
        <f>IFERROR(IF(COUNTIF('Holiday Dates'!$A:$A,DATE($S$1,Y$1,1+7*$D434)-WEEKDAY(DATE($S$1,Y$1,8-$M434)))&gt;=1,IF($D434&gt;=3,DATE($S$1,Y$1,1+7*($D434-1)-WEEKDAY(DATE($S$1,Y$1,8-$M434))),DATE($S$1,Y$1,1+7*($D434+1)-WEEKDAY(DATE($S$1,Y$1,8-$M434)))),DATE($S$1,Y$1,1+7*$D434)-WEEKDAY(DATE($S$1,Y$1,8-$M434))),"")</f>
        <v>45460</v>
      </c>
      <c r="Z434" s="30">
        <f>IFERROR(IF(COUNTIF('Holiday Dates'!$A:$A,DATE($S$1,Z$1,1+7*$D434)-WEEKDAY(DATE($S$1,Z$1,8-$M434)))&gt;=1,IF($D434&gt;=3,DATE($S$1,Z$1,1+7*($D434-1)-WEEKDAY(DATE($S$1,Z$1,8-$M434))),DATE($S$1,Z$1,1+7*($D434+1)-WEEKDAY(DATE($S$1,Z$1,8-$M434)))),DATE($S$1,Z$1,1+7*$D434)-WEEKDAY(DATE($S$1,Z$1,8-$M434))),"")</f>
        <v>45488</v>
      </c>
    </row>
    <row r="435" spans="1:26" ht="15" customHeight="1" x14ac:dyDescent="0.25">
      <c r="A435" s="3">
        <v>770432</v>
      </c>
      <c r="B435" s="3" t="str">
        <f>VLOOKUP($A435,[1]Sheet_One!$B:$W,2,FALSE)</f>
        <v>WEST SIDE SCHOOL USDA</v>
      </c>
      <c r="C435" s="1" t="str">
        <f>VLOOKUP($A435,[1]Sheet_One!$B:$W,7,FALSE)</f>
        <v>WATERBURY</v>
      </c>
      <c r="D435" s="10">
        <f>IFERROR(VLOOKUP(A435,[2]Sheet1!$A:$AA,27,FALSE),"")</f>
        <v>1</v>
      </c>
      <c r="F435" s="3" t="str">
        <f>VLOOKUP($A435,[1]Sheet_One!$B:$W,6,FALSE)</f>
        <v>483 CHASE PKWY</v>
      </c>
      <c r="G435" s="3" t="str">
        <f>VLOOKUP($A435,[1]Sheet_One!$B:$W,7,FALSE)</f>
        <v>WATERBURY</v>
      </c>
      <c r="H435" s="3" t="str">
        <f>VLOOKUP($A435,[1]Sheet_One!$B:$W,8,FALSE)</f>
        <v>CT</v>
      </c>
      <c r="I435" s="3" t="str">
        <f>VLOOKUP($A435,[1]Sheet_One!$B:$W,9,FALSE)</f>
        <v>06708</v>
      </c>
      <c r="K435" s="4" t="str">
        <f>IFERROR(VLOOKUP(A435,'Location Substitution table'!B:D,3,FALSE),"")</f>
        <v/>
      </c>
      <c r="L435" s="9" t="str">
        <f>IFERROR(VLOOKUP($A435,[1]Sheet_One!$B:$W,5,FALSE),"")</f>
        <v>W</v>
      </c>
      <c r="M435" s="9">
        <f>IFERROR(MATCH(L435,{"U","M","T","W","R","F","S"},0),"")</f>
        <v>4</v>
      </c>
      <c r="N435" s="26">
        <f>IFERROR(IF(COUNTIF('Holiday Dates'!$A:$A,DATE($M$1,N$1,1+7*$D435)-WEEKDAY(DATE($M$1,N$1,8-$M435)))&gt;=1,IF($D435&gt;=3,DATE($M$1,N$1,1+7*($D435-1)-WEEKDAY(DATE($M$1,N$1,8-$M435))),DATE($M$1,N$1,1+7*($D435+1)-WEEKDAY(DATE($M$1,N$1,8-$M435)))),DATE($M$1,N$1,1+7*$D435)-WEEKDAY(DATE($M$1,N$1,8-$M435))),"")</f>
        <v>45140</v>
      </c>
      <c r="O435" s="26">
        <f>IFERROR(IF(COUNTIF('Holiday Dates'!$A:$A,DATE($M$1,O$1,1+7*$D435)-WEEKDAY(DATE($M$1,O$1,8-$M435)))&gt;=1,IF($D435&gt;=3,DATE($M$1,O$1,1+7*($D435-1)-WEEKDAY(DATE($M$1,O$1,8-$M435))),DATE($M$1,O$1,1+7*($D435+1)-WEEKDAY(DATE($M$1,O$1,8-$M435)))),DATE($M$1,O$1,1+7*$D435)-WEEKDAY(DATE($M$1,O$1,8-$M435))),"")</f>
        <v>45175</v>
      </c>
      <c r="P435" s="26">
        <f>IFERROR(IF(COUNTIF('Holiday Dates'!$A:$A,DATE($M$1,P$1,1+7*$D435)-WEEKDAY(DATE($M$1,P$1,8-$M435)))&gt;=1,IF($D435&gt;=3,DATE($M$1,P$1,1+7*($D435-1)-WEEKDAY(DATE($M$1,P$1,8-$M435))),DATE($M$1,P$1,1+7*($D435+1)-WEEKDAY(DATE($M$1,P$1,8-$M435)))),DATE($M$1,P$1,1+7*$D435)-WEEKDAY(DATE($M$1,P$1,8-$M435))),"")</f>
        <v>45203</v>
      </c>
      <c r="Q435" s="26">
        <f>IFERROR(IF(COUNTIF('Holiday Dates'!$A:$A,DATE($M$1,Q$1,1+7*$D435)-WEEKDAY(DATE($M$1,Q$1,8-$M435)))&gt;=1,IF($D435&gt;=3,DATE($M$1,Q$1,1+7*($D435-1)-WEEKDAY(DATE($M$1,Q$1,8-$M435))),DATE($M$1,Q$1,1+7*($D435+1)-WEEKDAY(DATE($M$1,Q$1,8-$M435)))),DATE($M$1,Q$1,1+7*$D435)-WEEKDAY(DATE($M$1,Q$1,8-$M435))),"")</f>
        <v>45231</v>
      </c>
      <c r="R435" s="26">
        <f>IFERROR(IF(COUNTIF('Holiday Dates'!$A:$A,DATE($M$1,R$1,1+7*$D435)-WEEKDAY(DATE($M$1,R$1,8-$M435)))&gt;=1,IF($D435&gt;=3,DATE($M$1,R$1,1+7*($D435-1)-WEEKDAY(DATE($M$1,R$1,8-$M435))),DATE($M$1,R$1,1+7*($D435+1)-WEEKDAY(DATE($M$1,R$1,8-$M435)))),DATE($M$1,R$1,1+7*$D435)-WEEKDAY(DATE($M$1,R$1,8-$M435))),"")</f>
        <v>45266</v>
      </c>
      <c r="S435" s="28"/>
      <c r="T435" s="30">
        <f>IFERROR(IF(COUNTIF('Holiday Dates'!$A:$A,DATE($S$1,T$1,1+7*$D435)-WEEKDAY(DATE($S$1,T$1,8-$M435)))&gt;=1,IF($D435&gt;=3,DATE($S$1,T$1,1+7*($D435-1)-WEEKDAY(DATE($S$1,T$1,8-$M435))),DATE($S$1,T$1,1+7*($D435+1)-WEEKDAY(DATE($S$1,T$1,8-$M435)))),DATE($S$1,T$1,1+7*$D435)-WEEKDAY(DATE($S$1,T$1,8-$M435))),"")</f>
        <v>45294</v>
      </c>
      <c r="U435" s="30">
        <f>IFERROR(IF(COUNTIF('Holiday Dates'!$A:$A,DATE($S$1,U$1,1+7*$D435)-WEEKDAY(DATE($S$1,U$1,8-$M435)))&gt;=1,IF($D435&gt;=3,DATE($S$1,U$1,1+7*($D435-1)-WEEKDAY(DATE($S$1,U$1,8-$M435))),DATE($S$1,U$1,1+7*($D435+1)-WEEKDAY(DATE($S$1,U$1,8-$M435)))),DATE($S$1,U$1,1+7*$D435)-WEEKDAY(DATE($S$1,U$1,8-$M435))),"")</f>
        <v>45329</v>
      </c>
      <c r="V435" s="30">
        <f>IFERROR(IF(COUNTIF('Holiday Dates'!$A:$A,DATE($S$1,V$1,1+7*$D435)-WEEKDAY(DATE($S$1,V$1,8-$M435)))&gt;=1,IF($D435&gt;=3,DATE($S$1,V$1,1+7*($D435-1)-WEEKDAY(DATE($S$1,V$1,8-$M435))),DATE($S$1,V$1,1+7*($D435+1)-WEEKDAY(DATE($S$1,V$1,8-$M435)))),DATE($S$1,V$1,1+7*$D435)-WEEKDAY(DATE($S$1,V$1,8-$M435))),"")</f>
        <v>45357</v>
      </c>
      <c r="W435" s="30">
        <f>IFERROR(IF(COUNTIF('Holiday Dates'!$A:$A,DATE($S$1,W$1,1+7*$D435)-WEEKDAY(DATE($S$1,W$1,8-$M435)))&gt;=1,IF($D435&gt;=3,DATE($S$1,W$1,1+7*($D435-1)-WEEKDAY(DATE($S$1,W$1,8-$M435))),DATE($S$1,W$1,1+7*($D435+1)-WEEKDAY(DATE($S$1,W$1,8-$M435)))),DATE($S$1,W$1,1+7*$D435)-WEEKDAY(DATE($S$1,W$1,8-$M435))),"")</f>
        <v>45385</v>
      </c>
      <c r="X435" s="30">
        <f>IFERROR(IF(COUNTIF('Holiday Dates'!$A:$A,DATE($S$1,X$1,1+7*$D435)-WEEKDAY(DATE($S$1,X$1,8-$M435)))&gt;=1,IF($D435&gt;=3,DATE($S$1,X$1,1+7*($D435-1)-WEEKDAY(DATE($S$1,X$1,8-$M435))),DATE($S$1,X$1,1+7*($D435+1)-WEEKDAY(DATE($S$1,X$1,8-$M435)))),DATE($S$1,X$1,1+7*$D435)-WEEKDAY(DATE($S$1,X$1,8-$M435))),"")</f>
        <v>45413</v>
      </c>
      <c r="Y435" s="30">
        <f>IFERROR(IF(COUNTIF('Holiday Dates'!$A:$A,DATE($S$1,Y$1,1+7*$D435)-WEEKDAY(DATE($S$1,Y$1,8-$M435)))&gt;=1,IF($D435&gt;=3,DATE($S$1,Y$1,1+7*($D435-1)-WEEKDAY(DATE($S$1,Y$1,8-$M435))),DATE($S$1,Y$1,1+7*($D435+1)-WEEKDAY(DATE($S$1,Y$1,8-$M435)))),DATE($S$1,Y$1,1+7*$D435)-WEEKDAY(DATE($S$1,Y$1,8-$M435))),"")</f>
        <v>45448</v>
      </c>
      <c r="Z435" s="30">
        <f>IFERROR(IF(COUNTIF('Holiday Dates'!$A:$A,DATE($S$1,Z$1,1+7*$D435)-WEEKDAY(DATE($S$1,Z$1,8-$M435)))&gt;=1,IF($D435&gt;=3,DATE($S$1,Z$1,1+7*($D435-1)-WEEKDAY(DATE($S$1,Z$1,8-$M435))),DATE($S$1,Z$1,1+7*($D435+1)-WEEKDAY(DATE($S$1,Z$1,8-$M435)))),DATE($S$1,Z$1,1+7*$D435)-WEEKDAY(DATE($S$1,Z$1,8-$M435))),"")</f>
        <v>45476</v>
      </c>
    </row>
    <row r="436" spans="1:26" ht="15" customHeight="1" x14ac:dyDescent="0.25">
      <c r="A436" s="3">
        <v>770433</v>
      </c>
      <c r="B436" s="3" t="str">
        <f>VLOOKUP($A436,[1]Sheet_One!$B:$W,2,FALSE)</f>
        <v>WILBY HI SCH CAF USDA</v>
      </c>
      <c r="C436" s="1" t="str">
        <f>VLOOKUP($A436,[1]Sheet_One!$B:$W,7,FALSE)</f>
        <v>WATERBURY</v>
      </c>
      <c r="D436" s="10">
        <f>IFERROR(VLOOKUP(A436,[2]Sheet1!$A:$AA,27,FALSE),"")</f>
        <v>2</v>
      </c>
      <c r="F436" s="3" t="str">
        <f>VLOOKUP($A436,[1]Sheet_One!$B:$W,6,FALSE)</f>
        <v>568 BUCKS HILL RD</v>
      </c>
      <c r="G436" s="3" t="str">
        <f>VLOOKUP($A436,[1]Sheet_One!$B:$W,7,FALSE)</f>
        <v>WATERBURY</v>
      </c>
      <c r="H436" s="3" t="str">
        <f>VLOOKUP($A436,[1]Sheet_One!$B:$W,8,FALSE)</f>
        <v>CT</v>
      </c>
      <c r="I436" s="3" t="str">
        <f>VLOOKUP($A436,[1]Sheet_One!$B:$W,9,FALSE)</f>
        <v>06704</v>
      </c>
      <c r="K436" s="4">
        <f>IFERROR(VLOOKUP(A436,'Location Substitution table'!B:D,3,FALSE),"")</f>
        <v>260866</v>
      </c>
      <c r="L436" s="9" t="str">
        <f>IFERROR(VLOOKUP($A436,[1]Sheet_One!$B:$W,5,FALSE),"")</f>
        <v>W</v>
      </c>
      <c r="M436" s="9">
        <f>IFERROR(MATCH(L436,{"U","M","T","W","R","F","S"},0),"")</f>
        <v>4</v>
      </c>
      <c r="N436" s="26">
        <f>IFERROR(IF(COUNTIF('Holiday Dates'!$A:$A,DATE($M$1,N$1,1+7*$D436)-WEEKDAY(DATE($M$1,N$1,8-$M436)))&gt;=1,IF($D436&gt;=3,DATE($M$1,N$1,1+7*($D436-1)-WEEKDAY(DATE($M$1,N$1,8-$M436))),DATE($M$1,N$1,1+7*($D436+1)-WEEKDAY(DATE($M$1,N$1,8-$M436)))),DATE($M$1,N$1,1+7*$D436)-WEEKDAY(DATE($M$1,N$1,8-$M436))),"")</f>
        <v>45147</v>
      </c>
      <c r="O436" s="26">
        <f>IFERROR(IF(COUNTIF('Holiday Dates'!$A:$A,DATE($M$1,O$1,1+7*$D436)-WEEKDAY(DATE($M$1,O$1,8-$M436)))&gt;=1,IF($D436&gt;=3,DATE($M$1,O$1,1+7*($D436-1)-WEEKDAY(DATE($M$1,O$1,8-$M436))),DATE($M$1,O$1,1+7*($D436+1)-WEEKDAY(DATE($M$1,O$1,8-$M436)))),DATE($M$1,O$1,1+7*$D436)-WEEKDAY(DATE($M$1,O$1,8-$M436))),"")</f>
        <v>45182</v>
      </c>
      <c r="P436" s="26">
        <f>IFERROR(IF(COUNTIF('Holiday Dates'!$A:$A,DATE($M$1,P$1,1+7*$D436)-WEEKDAY(DATE($M$1,P$1,8-$M436)))&gt;=1,IF($D436&gt;=3,DATE($M$1,P$1,1+7*($D436-1)-WEEKDAY(DATE($M$1,P$1,8-$M436))),DATE($M$1,P$1,1+7*($D436+1)-WEEKDAY(DATE($M$1,P$1,8-$M436)))),DATE($M$1,P$1,1+7*$D436)-WEEKDAY(DATE($M$1,P$1,8-$M436))),"")</f>
        <v>45210</v>
      </c>
      <c r="Q436" s="26">
        <f>IFERROR(IF(COUNTIF('Holiday Dates'!$A:$A,DATE($M$1,Q$1,1+7*$D436)-WEEKDAY(DATE($M$1,Q$1,8-$M436)))&gt;=1,IF($D436&gt;=3,DATE($M$1,Q$1,1+7*($D436-1)-WEEKDAY(DATE($M$1,Q$1,8-$M436))),DATE($M$1,Q$1,1+7*($D436+1)-WEEKDAY(DATE($M$1,Q$1,8-$M436)))),DATE($M$1,Q$1,1+7*$D436)-WEEKDAY(DATE($M$1,Q$1,8-$M436))),"")</f>
        <v>45238</v>
      </c>
      <c r="R436" s="26">
        <f>IFERROR(IF(COUNTIF('Holiday Dates'!$A:$A,DATE($M$1,R$1,1+7*$D436)-WEEKDAY(DATE($M$1,R$1,8-$M436)))&gt;=1,IF($D436&gt;=3,DATE($M$1,R$1,1+7*($D436-1)-WEEKDAY(DATE($M$1,R$1,8-$M436))),DATE($M$1,R$1,1+7*($D436+1)-WEEKDAY(DATE($M$1,R$1,8-$M436)))),DATE($M$1,R$1,1+7*$D436)-WEEKDAY(DATE($M$1,R$1,8-$M436))),"")</f>
        <v>45273</v>
      </c>
      <c r="S436" s="28"/>
      <c r="T436" s="30">
        <f>IFERROR(IF(COUNTIF('Holiday Dates'!$A:$A,DATE($S$1,T$1,1+7*$D436)-WEEKDAY(DATE($S$1,T$1,8-$M436)))&gt;=1,IF($D436&gt;=3,DATE($S$1,T$1,1+7*($D436-1)-WEEKDAY(DATE($S$1,T$1,8-$M436))),DATE($S$1,T$1,1+7*($D436+1)-WEEKDAY(DATE($S$1,T$1,8-$M436)))),DATE($S$1,T$1,1+7*$D436)-WEEKDAY(DATE($S$1,T$1,8-$M436))),"")</f>
        <v>45301</v>
      </c>
      <c r="U436" s="30">
        <f>IFERROR(IF(COUNTIF('Holiday Dates'!$A:$A,DATE($S$1,U$1,1+7*$D436)-WEEKDAY(DATE($S$1,U$1,8-$M436)))&gt;=1,IF($D436&gt;=3,DATE($S$1,U$1,1+7*($D436-1)-WEEKDAY(DATE($S$1,U$1,8-$M436))),DATE($S$1,U$1,1+7*($D436+1)-WEEKDAY(DATE($S$1,U$1,8-$M436)))),DATE($S$1,U$1,1+7*$D436)-WEEKDAY(DATE($S$1,U$1,8-$M436))),"")</f>
        <v>45336</v>
      </c>
      <c r="V436" s="30">
        <f>IFERROR(IF(COUNTIF('Holiday Dates'!$A:$A,DATE($S$1,V$1,1+7*$D436)-WEEKDAY(DATE($S$1,V$1,8-$M436)))&gt;=1,IF($D436&gt;=3,DATE($S$1,V$1,1+7*($D436-1)-WEEKDAY(DATE($S$1,V$1,8-$M436))),DATE($S$1,V$1,1+7*($D436+1)-WEEKDAY(DATE($S$1,V$1,8-$M436)))),DATE($S$1,V$1,1+7*$D436)-WEEKDAY(DATE($S$1,V$1,8-$M436))),"")</f>
        <v>45364</v>
      </c>
      <c r="W436" s="30">
        <f>IFERROR(IF(COUNTIF('Holiday Dates'!$A:$A,DATE($S$1,W$1,1+7*$D436)-WEEKDAY(DATE($S$1,W$1,8-$M436)))&gt;=1,IF($D436&gt;=3,DATE($S$1,W$1,1+7*($D436-1)-WEEKDAY(DATE($S$1,W$1,8-$M436))),DATE($S$1,W$1,1+7*($D436+1)-WEEKDAY(DATE($S$1,W$1,8-$M436)))),DATE($S$1,W$1,1+7*$D436)-WEEKDAY(DATE($S$1,W$1,8-$M436))),"")</f>
        <v>45399</v>
      </c>
      <c r="X436" s="30">
        <f>IFERROR(IF(COUNTIF('Holiday Dates'!$A:$A,DATE($S$1,X$1,1+7*$D436)-WEEKDAY(DATE($S$1,X$1,8-$M436)))&gt;=1,IF($D436&gt;=3,DATE($S$1,X$1,1+7*($D436-1)-WEEKDAY(DATE($S$1,X$1,8-$M436))),DATE($S$1,X$1,1+7*($D436+1)-WEEKDAY(DATE($S$1,X$1,8-$M436)))),DATE($S$1,X$1,1+7*$D436)-WEEKDAY(DATE($S$1,X$1,8-$M436))),"")</f>
        <v>45420</v>
      </c>
      <c r="Y436" s="30">
        <f>IFERROR(IF(COUNTIF('Holiday Dates'!$A:$A,DATE($S$1,Y$1,1+7*$D436)-WEEKDAY(DATE($S$1,Y$1,8-$M436)))&gt;=1,IF($D436&gt;=3,DATE($S$1,Y$1,1+7*($D436-1)-WEEKDAY(DATE($S$1,Y$1,8-$M436))),DATE($S$1,Y$1,1+7*($D436+1)-WEEKDAY(DATE($S$1,Y$1,8-$M436)))),DATE($S$1,Y$1,1+7*$D436)-WEEKDAY(DATE($S$1,Y$1,8-$M436))),"")</f>
        <v>45455</v>
      </c>
      <c r="Z436" s="30">
        <f>IFERROR(IF(COUNTIF('Holiday Dates'!$A:$A,DATE($S$1,Z$1,1+7*$D436)-WEEKDAY(DATE($S$1,Z$1,8-$M436)))&gt;=1,IF($D436&gt;=3,DATE($S$1,Z$1,1+7*($D436-1)-WEEKDAY(DATE($S$1,Z$1,8-$M436))),DATE($S$1,Z$1,1+7*($D436+1)-WEEKDAY(DATE($S$1,Z$1,8-$M436)))),DATE($S$1,Z$1,1+7*$D436)-WEEKDAY(DATE($S$1,Z$1,8-$M436))),"")</f>
        <v>45483</v>
      </c>
    </row>
    <row r="437" spans="1:26" ht="15" customHeight="1" x14ac:dyDescent="0.25">
      <c r="A437" s="3">
        <v>770434</v>
      </c>
      <c r="B437" s="1" t="s">
        <v>856</v>
      </c>
      <c r="C437" s="1" t="str">
        <f>VLOOKUP($A437,[1]Sheet_One!$B:$W,7,FALSE)</f>
        <v>WATERFORD</v>
      </c>
      <c r="D437" s="10">
        <f>IFERROR(VLOOKUP(A437,[2]Sheet1!$A:$AA,27,FALSE),"")</f>
        <v>4</v>
      </c>
      <c r="E437" s="1"/>
      <c r="F437" s="3" t="str">
        <f>VLOOKUP($A437,[1]Sheet_One!$B:$W,6,FALSE)</f>
        <v>165 GREAT NECK RD</v>
      </c>
      <c r="G437" s="3" t="str">
        <f>VLOOKUP($A437,[1]Sheet_One!$B:$W,7,FALSE)</f>
        <v>WATERFORD</v>
      </c>
      <c r="H437" s="3" t="str">
        <f>VLOOKUP($A437,[1]Sheet_One!$B:$W,8,FALSE)</f>
        <v>CT</v>
      </c>
      <c r="I437" s="3" t="str">
        <f>VLOOKUP($A437,[1]Sheet_One!$B:$W,9,FALSE)</f>
        <v>06385</v>
      </c>
      <c r="J437" s="47">
        <f>IFERROR(VLOOKUP(A437,'[3]KPI Trend by Chain - 171 or 173'!$A:$E,5,FALSE),VLOOKUP(A437,'[4]KPI Trend by Chain - 171 '!$A:$E,5,FALSE))</f>
        <v>18.625</v>
      </c>
      <c r="K437" s="4" t="str">
        <f>IFERROR(VLOOKUP(A437,'Location Substitution table'!B:D,3,FALSE),"")</f>
        <v/>
      </c>
      <c r="L437" s="9" t="str">
        <f>IFERROR(VLOOKUP($A437,[1]Sheet_One!$B:$W,5,FALSE),"")</f>
        <v>W</v>
      </c>
      <c r="M437" s="9">
        <f>IFERROR(MATCH(L437,{"U","M","T","W","R","F","S"},0),"")</f>
        <v>4</v>
      </c>
      <c r="N437" s="26">
        <f>IFERROR(IF(COUNTIF('Holiday Dates'!$A:$A,DATE($M$1,N$1,1+7*$D437)-WEEKDAY(DATE($M$1,N$1,8-$M437)))&gt;=1,IF($D437&gt;=3,DATE($M$1,N$1,1+7*($D437-1)-WEEKDAY(DATE($M$1,N$1,8-$M437))),DATE($M$1,N$1,1+7*($D437+1)-WEEKDAY(DATE($M$1,N$1,8-$M437)))),DATE($M$1,N$1,1+7*$D437)-WEEKDAY(DATE($M$1,N$1,8-$M437))),"")</f>
        <v>45161</v>
      </c>
      <c r="O437" s="26">
        <f>IFERROR(IF(COUNTIF('Holiday Dates'!$A:$A,DATE($M$1,O$1,1+7*$D437)-WEEKDAY(DATE($M$1,O$1,8-$M437)))&gt;=1,IF($D437&gt;=3,DATE($M$1,O$1,1+7*($D437-1)-WEEKDAY(DATE($M$1,O$1,8-$M437))),DATE($M$1,O$1,1+7*($D437+1)-WEEKDAY(DATE($M$1,O$1,8-$M437)))),DATE($M$1,O$1,1+7*$D437)-WEEKDAY(DATE($M$1,O$1,8-$M437))),"")</f>
        <v>45196</v>
      </c>
      <c r="P437" s="26">
        <f>IFERROR(IF(COUNTIF('Holiday Dates'!$A:$A,DATE($M$1,P$1,1+7*$D437)-WEEKDAY(DATE($M$1,P$1,8-$M437)))&gt;=1,IF($D437&gt;=3,DATE($M$1,P$1,1+7*($D437-1)-WEEKDAY(DATE($M$1,P$1,8-$M437))),DATE($M$1,P$1,1+7*($D437+1)-WEEKDAY(DATE($M$1,P$1,8-$M437)))),DATE($M$1,P$1,1+7*$D437)-WEEKDAY(DATE($M$1,P$1,8-$M437))),"")</f>
        <v>45224</v>
      </c>
      <c r="Q437" s="26">
        <f>IFERROR(IF(COUNTIF('Holiday Dates'!$A:$A,DATE($M$1,Q$1,1+7*$D437)-WEEKDAY(DATE($M$1,Q$1,8-$M437)))&gt;=1,IF($D437&gt;=3,DATE($M$1,Q$1,1+7*($D437-1)-WEEKDAY(DATE($M$1,Q$1,8-$M437))),DATE($M$1,Q$1,1+7*($D437+1)-WEEKDAY(DATE($M$1,Q$1,8-$M437)))),DATE($M$1,Q$1,1+7*$D437)-WEEKDAY(DATE($M$1,Q$1,8-$M437))),"")</f>
        <v>45245</v>
      </c>
      <c r="R437" s="26">
        <f>IFERROR(IF(COUNTIF('Holiday Dates'!$A:$A,DATE($M$1,R$1,1+7*$D437)-WEEKDAY(DATE($M$1,R$1,8-$M437)))&gt;=1,IF($D437&gt;=3,DATE($M$1,R$1,1+7*($D437-1)-WEEKDAY(DATE($M$1,R$1,8-$M437))),DATE($M$1,R$1,1+7*($D437+1)-WEEKDAY(DATE($M$1,R$1,8-$M437)))),DATE($M$1,R$1,1+7*$D437)-WEEKDAY(DATE($M$1,R$1,8-$M437))),"")</f>
        <v>45280</v>
      </c>
      <c r="S437" s="28"/>
      <c r="T437" s="30">
        <f>IFERROR(IF(COUNTIF('Holiday Dates'!$A:$A,DATE($S$1,T$1,1+7*$D437)-WEEKDAY(DATE($S$1,T$1,8-$M437)))&gt;=1,IF($D437&gt;=3,DATE($S$1,T$1,1+7*($D437-1)-WEEKDAY(DATE($S$1,T$1,8-$M437))),DATE($S$1,T$1,1+7*($D437+1)-WEEKDAY(DATE($S$1,T$1,8-$M437)))),DATE($S$1,T$1,1+7*$D437)-WEEKDAY(DATE($S$1,T$1,8-$M437))),"")</f>
        <v>45315</v>
      </c>
      <c r="U437" s="30">
        <f>IFERROR(IF(COUNTIF('Holiday Dates'!$A:$A,DATE($S$1,U$1,1+7*$D437)-WEEKDAY(DATE($S$1,U$1,8-$M437)))&gt;=1,IF($D437&gt;=3,DATE($S$1,U$1,1+7*($D437-1)-WEEKDAY(DATE($S$1,U$1,8-$M437))),DATE($S$1,U$1,1+7*($D437+1)-WEEKDAY(DATE($S$1,U$1,8-$M437)))),DATE($S$1,U$1,1+7*$D437)-WEEKDAY(DATE($S$1,U$1,8-$M437))),"")</f>
        <v>45350</v>
      </c>
      <c r="V437" s="30">
        <f>IFERROR(IF(COUNTIF('Holiday Dates'!$A:$A,DATE($S$1,V$1,1+7*$D437)-WEEKDAY(DATE($S$1,V$1,8-$M437)))&gt;=1,IF($D437&gt;=3,DATE($S$1,V$1,1+7*($D437-1)-WEEKDAY(DATE($S$1,V$1,8-$M437))),DATE($S$1,V$1,1+7*($D437+1)-WEEKDAY(DATE($S$1,V$1,8-$M437)))),DATE($S$1,V$1,1+7*$D437)-WEEKDAY(DATE($S$1,V$1,8-$M437))),"")</f>
        <v>45378</v>
      </c>
      <c r="W437" s="30">
        <f>IFERROR(IF(COUNTIF('Holiday Dates'!$A:$A,DATE($S$1,W$1,1+7*$D437)-WEEKDAY(DATE($S$1,W$1,8-$M437)))&gt;=1,IF($D437&gt;=3,DATE($S$1,W$1,1+7*($D437-1)-WEEKDAY(DATE($S$1,W$1,8-$M437))),DATE($S$1,W$1,1+7*($D437+1)-WEEKDAY(DATE($S$1,W$1,8-$M437)))),DATE($S$1,W$1,1+7*$D437)-WEEKDAY(DATE($S$1,W$1,8-$M437))),"")</f>
        <v>45406</v>
      </c>
      <c r="X437" s="30">
        <f>IFERROR(IF(COUNTIF('Holiday Dates'!$A:$A,DATE($S$1,X$1,1+7*$D437)-WEEKDAY(DATE($S$1,X$1,8-$M437)))&gt;=1,IF($D437&gt;=3,DATE($S$1,X$1,1+7*($D437-1)-WEEKDAY(DATE($S$1,X$1,8-$M437))),DATE($S$1,X$1,1+7*($D437+1)-WEEKDAY(DATE($S$1,X$1,8-$M437)))),DATE($S$1,X$1,1+7*$D437)-WEEKDAY(DATE($S$1,X$1,8-$M437))),"")</f>
        <v>45434</v>
      </c>
      <c r="Y437" s="30">
        <f>IFERROR(IF(COUNTIF('Holiday Dates'!$A:$A,DATE($S$1,Y$1,1+7*$D437)-WEEKDAY(DATE($S$1,Y$1,8-$M437)))&gt;=1,IF($D437&gt;=3,DATE($S$1,Y$1,1+7*($D437-1)-WEEKDAY(DATE($S$1,Y$1,8-$M437))),DATE($S$1,Y$1,1+7*($D437+1)-WEEKDAY(DATE($S$1,Y$1,8-$M437)))),DATE($S$1,Y$1,1+7*$D437)-WEEKDAY(DATE($S$1,Y$1,8-$M437))),"")</f>
        <v>45469</v>
      </c>
      <c r="Z437" s="30">
        <f>IFERROR(IF(COUNTIF('Holiday Dates'!$A:$A,DATE($S$1,Z$1,1+7*$D437)-WEEKDAY(DATE($S$1,Z$1,8-$M437)))&gt;=1,IF($D437&gt;=3,DATE($S$1,Z$1,1+7*($D437-1)-WEEKDAY(DATE($S$1,Z$1,8-$M437))),DATE($S$1,Z$1,1+7*($D437+1)-WEEKDAY(DATE($S$1,Z$1,8-$M437)))),DATE($S$1,Z$1,1+7*$D437)-WEEKDAY(DATE($S$1,Z$1,8-$M437))),"")</f>
        <v>45497</v>
      </c>
    </row>
    <row r="438" spans="1:26" ht="15" customHeight="1" x14ac:dyDescent="0.25">
      <c r="A438" s="3">
        <v>770435</v>
      </c>
      <c r="B438" s="1" t="s">
        <v>857</v>
      </c>
      <c r="C438" s="1" t="str">
        <f>VLOOKUP($A438,[1]Sheet_One!$B:$W,7,FALSE)</f>
        <v>WATERFORD</v>
      </c>
      <c r="D438" s="10">
        <f>IFERROR(VLOOKUP(A438,[2]Sheet1!$A:$AA,27,FALSE),"")</f>
        <v>3</v>
      </c>
      <c r="E438" s="1"/>
      <c r="F438" s="3" t="str">
        <f>VLOOKUP($A438,[1]Sheet_One!$B:$W,6,FALSE)</f>
        <v>470 BOSTON POST RD</v>
      </c>
      <c r="G438" s="3" t="str">
        <f>VLOOKUP($A438,[1]Sheet_One!$B:$W,7,FALSE)</f>
        <v>WATERFORD</v>
      </c>
      <c r="H438" s="3" t="str">
        <f>VLOOKUP($A438,[1]Sheet_One!$B:$W,8,FALSE)</f>
        <v>CT</v>
      </c>
      <c r="I438" s="3" t="str">
        <f>VLOOKUP($A438,[1]Sheet_One!$B:$W,9,FALSE)</f>
        <v>06385</v>
      </c>
      <c r="J438" s="47">
        <f>IFERROR(VLOOKUP(A438,'[3]KPI Trend by Chain - 171 or 173'!$A:$E,5,FALSE),VLOOKUP(A438,'[4]KPI Trend by Chain - 171 '!$A:$E,5,FALSE))</f>
        <v>20.333285714285701</v>
      </c>
      <c r="K438" s="4">
        <f>IFERROR(VLOOKUP(A438,'Location Substitution table'!B:D,3,FALSE),"")</f>
        <v>261211</v>
      </c>
      <c r="L438" s="9" t="str">
        <f>IFERROR(VLOOKUP($A438,[1]Sheet_One!$B:$W,5,FALSE),"")</f>
        <v>W</v>
      </c>
      <c r="M438" s="9">
        <f>IFERROR(MATCH(L438,{"U","M","T","W","R","F","S"},0),"")</f>
        <v>4</v>
      </c>
      <c r="N438" s="26">
        <f>IFERROR(IF(COUNTIF('Holiday Dates'!$A:$A,DATE($M$1,N$1,1+7*$D438)-WEEKDAY(DATE($M$1,N$1,8-$M438)))&gt;=1,IF($D438&gt;=3,DATE($M$1,N$1,1+7*($D438-1)-WEEKDAY(DATE($M$1,N$1,8-$M438))),DATE($M$1,N$1,1+7*($D438+1)-WEEKDAY(DATE($M$1,N$1,8-$M438)))),DATE($M$1,N$1,1+7*$D438)-WEEKDAY(DATE($M$1,N$1,8-$M438))),"")</f>
        <v>45154</v>
      </c>
      <c r="O438" s="26">
        <f>IFERROR(IF(COUNTIF('Holiday Dates'!$A:$A,DATE($M$1,O$1,1+7*$D438)-WEEKDAY(DATE($M$1,O$1,8-$M438)))&gt;=1,IF($D438&gt;=3,DATE($M$1,O$1,1+7*($D438-1)-WEEKDAY(DATE($M$1,O$1,8-$M438))),DATE($M$1,O$1,1+7*($D438+1)-WEEKDAY(DATE($M$1,O$1,8-$M438)))),DATE($M$1,O$1,1+7*$D438)-WEEKDAY(DATE($M$1,O$1,8-$M438))),"")</f>
        <v>45189</v>
      </c>
      <c r="P438" s="26">
        <f>IFERROR(IF(COUNTIF('Holiday Dates'!$A:$A,DATE($M$1,P$1,1+7*$D438)-WEEKDAY(DATE($M$1,P$1,8-$M438)))&gt;=1,IF($D438&gt;=3,DATE($M$1,P$1,1+7*($D438-1)-WEEKDAY(DATE($M$1,P$1,8-$M438))),DATE($M$1,P$1,1+7*($D438+1)-WEEKDAY(DATE($M$1,P$1,8-$M438)))),DATE($M$1,P$1,1+7*$D438)-WEEKDAY(DATE($M$1,P$1,8-$M438))),"")</f>
        <v>45217</v>
      </c>
      <c r="Q438" s="26">
        <f>IFERROR(IF(COUNTIF('Holiday Dates'!$A:$A,DATE($M$1,Q$1,1+7*$D438)-WEEKDAY(DATE($M$1,Q$1,8-$M438)))&gt;=1,IF($D438&gt;=3,DATE($M$1,Q$1,1+7*($D438-1)-WEEKDAY(DATE($M$1,Q$1,8-$M438))),DATE($M$1,Q$1,1+7*($D438+1)-WEEKDAY(DATE($M$1,Q$1,8-$M438)))),DATE($M$1,Q$1,1+7*$D438)-WEEKDAY(DATE($M$1,Q$1,8-$M438))),"")</f>
        <v>45245</v>
      </c>
      <c r="R438" s="26">
        <f>IFERROR(IF(COUNTIF('Holiday Dates'!$A:$A,DATE($M$1,R$1,1+7*$D438)-WEEKDAY(DATE($M$1,R$1,8-$M438)))&gt;=1,IF($D438&gt;=3,DATE($M$1,R$1,1+7*($D438-1)-WEEKDAY(DATE($M$1,R$1,8-$M438))),DATE($M$1,R$1,1+7*($D438+1)-WEEKDAY(DATE($M$1,R$1,8-$M438)))),DATE($M$1,R$1,1+7*$D438)-WEEKDAY(DATE($M$1,R$1,8-$M438))),"")</f>
        <v>45280</v>
      </c>
      <c r="S438" s="28"/>
      <c r="T438" s="30">
        <f>IFERROR(IF(COUNTIF('Holiday Dates'!$A:$A,DATE($S$1,T$1,1+7*$D438)-WEEKDAY(DATE($S$1,T$1,8-$M438)))&gt;=1,IF($D438&gt;=3,DATE($S$1,T$1,1+7*($D438-1)-WEEKDAY(DATE($S$1,T$1,8-$M438))),DATE($S$1,T$1,1+7*($D438+1)-WEEKDAY(DATE($S$1,T$1,8-$M438)))),DATE($S$1,T$1,1+7*$D438)-WEEKDAY(DATE($S$1,T$1,8-$M438))),"")</f>
        <v>45308</v>
      </c>
      <c r="U438" s="30">
        <f>IFERROR(IF(COUNTIF('Holiday Dates'!$A:$A,DATE($S$1,U$1,1+7*$D438)-WEEKDAY(DATE($S$1,U$1,8-$M438)))&gt;=1,IF($D438&gt;=3,DATE($S$1,U$1,1+7*($D438-1)-WEEKDAY(DATE($S$1,U$1,8-$M438))),DATE($S$1,U$1,1+7*($D438+1)-WEEKDAY(DATE($S$1,U$1,8-$M438)))),DATE($S$1,U$1,1+7*$D438)-WEEKDAY(DATE($S$1,U$1,8-$M438))),"")</f>
        <v>45336</v>
      </c>
      <c r="V438" s="30">
        <f>IFERROR(IF(COUNTIF('Holiday Dates'!$A:$A,DATE($S$1,V$1,1+7*$D438)-WEEKDAY(DATE($S$1,V$1,8-$M438)))&gt;=1,IF($D438&gt;=3,DATE($S$1,V$1,1+7*($D438-1)-WEEKDAY(DATE($S$1,V$1,8-$M438))),DATE($S$1,V$1,1+7*($D438+1)-WEEKDAY(DATE($S$1,V$1,8-$M438)))),DATE($S$1,V$1,1+7*$D438)-WEEKDAY(DATE($S$1,V$1,8-$M438))),"")</f>
        <v>45371</v>
      </c>
      <c r="W438" s="30">
        <f>IFERROR(IF(COUNTIF('Holiday Dates'!$A:$A,DATE($S$1,W$1,1+7*$D438)-WEEKDAY(DATE($S$1,W$1,8-$M438)))&gt;=1,IF($D438&gt;=3,DATE($S$1,W$1,1+7*($D438-1)-WEEKDAY(DATE($S$1,W$1,8-$M438))),DATE($S$1,W$1,1+7*($D438+1)-WEEKDAY(DATE($S$1,W$1,8-$M438)))),DATE($S$1,W$1,1+7*$D438)-WEEKDAY(DATE($S$1,W$1,8-$M438))),"")</f>
        <v>45399</v>
      </c>
      <c r="X438" s="30">
        <f>IFERROR(IF(COUNTIF('Holiday Dates'!$A:$A,DATE($S$1,X$1,1+7*$D438)-WEEKDAY(DATE($S$1,X$1,8-$M438)))&gt;=1,IF($D438&gt;=3,DATE($S$1,X$1,1+7*($D438-1)-WEEKDAY(DATE($S$1,X$1,8-$M438))),DATE($S$1,X$1,1+7*($D438+1)-WEEKDAY(DATE($S$1,X$1,8-$M438)))),DATE($S$1,X$1,1+7*$D438)-WEEKDAY(DATE($S$1,X$1,8-$M438))),"")</f>
        <v>45427</v>
      </c>
      <c r="Y438" s="30">
        <f>IFERROR(IF(COUNTIF('Holiday Dates'!$A:$A,DATE($S$1,Y$1,1+7*$D438)-WEEKDAY(DATE($S$1,Y$1,8-$M438)))&gt;=1,IF($D438&gt;=3,DATE($S$1,Y$1,1+7*($D438-1)-WEEKDAY(DATE($S$1,Y$1,8-$M438))),DATE($S$1,Y$1,1+7*($D438+1)-WEEKDAY(DATE($S$1,Y$1,8-$M438)))),DATE($S$1,Y$1,1+7*$D438)-WEEKDAY(DATE($S$1,Y$1,8-$M438))),"")</f>
        <v>45455</v>
      </c>
      <c r="Z438" s="30">
        <f>IFERROR(IF(COUNTIF('Holiday Dates'!$A:$A,DATE($S$1,Z$1,1+7*$D438)-WEEKDAY(DATE($S$1,Z$1,8-$M438)))&gt;=1,IF($D438&gt;=3,DATE($S$1,Z$1,1+7*($D438-1)-WEEKDAY(DATE($S$1,Z$1,8-$M438))),DATE($S$1,Z$1,1+7*($D438+1)-WEEKDAY(DATE($S$1,Z$1,8-$M438)))),DATE($S$1,Z$1,1+7*$D438)-WEEKDAY(DATE($S$1,Z$1,8-$M438))),"")</f>
        <v>45490</v>
      </c>
    </row>
    <row r="439" spans="1:26" ht="15" customHeight="1" x14ac:dyDescent="0.25">
      <c r="A439" s="3">
        <v>770436</v>
      </c>
      <c r="B439" s="1" t="s">
        <v>858</v>
      </c>
      <c r="C439" s="1" t="str">
        <f>VLOOKUP($A439,[1]Sheet_One!$B:$W,7,FALSE)</f>
        <v>WATERFORD</v>
      </c>
      <c r="D439" s="10">
        <f>IFERROR(VLOOKUP(A439,[2]Sheet1!$A:$AA,27,FALSE),"")</f>
        <v>2</v>
      </c>
      <c r="E439" s="1"/>
      <c r="F439" s="3" t="str">
        <f>VLOOKUP($A439,[1]Sheet_One!$B:$W,6,FALSE)</f>
        <v>24 ROPE FERRY RD</v>
      </c>
      <c r="G439" s="3" t="str">
        <f>VLOOKUP($A439,[1]Sheet_One!$B:$W,7,FALSE)</f>
        <v>WATERFORD</v>
      </c>
      <c r="H439" s="3" t="str">
        <f>VLOOKUP($A439,[1]Sheet_One!$B:$W,8,FALSE)</f>
        <v>CT</v>
      </c>
      <c r="I439" s="3" t="str">
        <f>VLOOKUP($A439,[1]Sheet_One!$B:$W,9,FALSE)</f>
        <v>06385</v>
      </c>
      <c r="J439" s="47">
        <f>IFERROR(VLOOKUP(A439,'[3]KPI Trend by Chain - 171 or 173'!$A:$E,5,FALSE),VLOOKUP(A439,'[4]KPI Trend by Chain - 171 '!$A:$E,5,FALSE))</f>
        <v>41</v>
      </c>
      <c r="K439" s="4" t="str">
        <f>IFERROR(VLOOKUP(A439,'Location Substitution table'!B:D,3,FALSE),"")</f>
        <v/>
      </c>
      <c r="L439" s="9" t="str">
        <f>IFERROR(VLOOKUP($A439,[1]Sheet_One!$B:$W,5,FALSE),"")</f>
        <v>T</v>
      </c>
      <c r="M439" s="9">
        <f>IFERROR(MATCH(L439,{"U","M","T","W","R","F","S"},0),"")</f>
        <v>3</v>
      </c>
      <c r="N439" s="26">
        <f>IFERROR(IF(COUNTIF('Holiday Dates'!$A:$A,DATE($M$1,N$1,1+7*$D439)-WEEKDAY(DATE($M$1,N$1,8-$M439)))&gt;=1,IF($D439&gt;=3,DATE($M$1,N$1,1+7*($D439-1)-WEEKDAY(DATE($M$1,N$1,8-$M439))),DATE($M$1,N$1,1+7*($D439+1)-WEEKDAY(DATE($M$1,N$1,8-$M439)))),DATE($M$1,N$1,1+7*$D439)-WEEKDAY(DATE($M$1,N$1,8-$M439))),"")</f>
        <v>45146</v>
      </c>
      <c r="O439" s="26">
        <f>IFERROR(IF(COUNTIF('Holiday Dates'!$A:$A,DATE($M$1,O$1,1+7*$D439)-WEEKDAY(DATE($M$1,O$1,8-$M439)))&gt;=1,IF($D439&gt;=3,DATE($M$1,O$1,1+7*($D439-1)-WEEKDAY(DATE($M$1,O$1,8-$M439))),DATE($M$1,O$1,1+7*($D439+1)-WEEKDAY(DATE($M$1,O$1,8-$M439)))),DATE($M$1,O$1,1+7*$D439)-WEEKDAY(DATE($M$1,O$1,8-$M439))),"")</f>
        <v>45181</v>
      </c>
      <c r="P439" s="26">
        <f>IFERROR(IF(COUNTIF('Holiday Dates'!$A:$A,DATE($M$1,P$1,1+7*$D439)-WEEKDAY(DATE($M$1,P$1,8-$M439)))&gt;=1,IF($D439&gt;=3,DATE($M$1,P$1,1+7*($D439-1)-WEEKDAY(DATE($M$1,P$1,8-$M439))),DATE($M$1,P$1,1+7*($D439+1)-WEEKDAY(DATE($M$1,P$1,8-$M439)))),DATE($M$1,P$1,1+7*$D439)-WEEKDAY(DATE($M$1,P$1,8-$M439))),"")</f>
        <v>45209</v>
      </c>
      <c r="Q439" s="26">
        <f>IFERROR(IF(COUNTIF('Holiday Dates'!$A:$A,DATE($M$1,Q$1,1+7*$D439)-WEEKDAY(DATE($M$1,Q$1,8-$M439)))&gt;=1,IF($D439&gt;=3,DATE($M$1,Q$1,1+7*($D439-1)-WEEKDAY(DATE($M$1,Q$1,8-$M439))),DATE($M$1,Q$1,1+7*($D439+1)-WEEKDAY(DATE($M$1,Q$1,8-$M439)))),DATE($M$1,Q$1,1+7*$D439)-WEEKDAY(DATE($M$1,Q$1,8-$M439))),"")</f>
        <v>45244</v>
      </c>
      <c r="R439" s="26">
        <f>IFERROR(IF(COUNTIF('Holiday Dates'!$A:$A,DATE($M$1,R$1,1+7*$D439)-WEEKDAY(DATE($M$1,R$1,8-$M439)))&gt;=1,IF($D439&gt;=3,DATE($M$1,R$1,1+7*($D439-1)-WEEKDAY(DATE($M$1,R$1,8-$M439))),DATE($M$1,R$1,1+7*($D439+1)-WEEKDAY(DATE($M$1,R$1,8-$M439)))),DATE($M$1,R$1,1+7*$D439)-WEEKDAY(DATE($M$1,R$1,8-$M439))),"")</f>
        <v>45272</v>
      </c>
      <c r="S439" s="28"/>
      <c r="T439" s="30">
        <f>IFERROR(IF(COUNTIF('Holiday Dates'!$A:$A,DATE($S$1,T$1,1+7*$D439)-WEEKDAY(DATE($S$1,T$1,8-$M439)))&gt;=1,IF($D439&gt;=3,DATE($S$1,T$1,1+7*($D439-1)-WEEKDAY(DATE($S$1,T$1,8-$M439))),DATE($S$1,T$1,1+7*($D439+1)-WEEKDAY(DATE($S$1,T$1,8-$M439)))),DATE($S$1,T$1,1+7*$D439)-WEEKDAY(DATE($S$1,T$1,8-$M439))),"")</f>
        <v>45300</v>
      </c>
      <c r="U439" s="30">
        <f>IFERROR(IF(COUNTIF('Holiday Dates'!$A:$A,DATE($S$1,U$1,1+7*$D439)-WEEKDAY(DATE($S$1,U$1,8-$M439)))&gt;=1,IF($D439&gt;=3,DATE($S$1,U$1,1+7*($D439-1)-WEEKDAY(DATE($S$1,U$1,8-$M439))),DATE($S$1,U$1,1+7*($D439+1)-WEEKDAY(DATE($S$1,U$1,8-$M439)))),DATE($S$1,U$1,1+7*$D439)-WEEKDAY(DATE($S$1,U$1,8-$M439))),"")</f>
        <v>45335</v>
      </c>
      <c r="V439" s="30">
        <f>IFERROR(IF(COUNTIF('Holiday Dates'!$A:$A,DATE($S$1,V$1,1+7*$D439)-WEEKDAY(DATE($S$1,V$1,8-$M439)))&gt;=1,IF($D439&gt;=3,DATE($S$1,V$1,1+7*($D439-1)-WEEKDAY(DATE($S$1,V$1,8-$M439))),DATE($S$1,V$1,1+7*($D439+1)-WEEKDAY(DATE($S$1,V$1,8-$M439)))),DATE($S$1,V$1,1+7*$D439)-WEEKDAY(DATE($S$1,V$1,8-$M439))),"")</f>
        <v>45363</v>
      </c>
      <c r="W439" s="30">
        <f>IFERROR(IF(COUNTIF('Holiday Dates'!$A:$A,DATE($S$1,W$1,1+7*$D439)-WEEKDAY(DATE($S$1,W$1,8-$M439)))&gt;=1,IF($D439&gt;=3,DATE($S$1,W$1,1+7*($D439-1)-WEEKDAY(DATE($S$1,W$1,8-$M439))),DATE($S$1,W$1,1+7*($D439+1)-WEEKDAY(DATE($S$1,W$1,8-$M439)))),DATE($S$1,W$1,1+7*$D439)-WEEKDAY(DATE($S$1,W$1,8-$M439))),"")</f>
        <v>45398</v>
      </c>
      <c r="X439" s="30">
        <f>IFERROR(IF(COUNTIF('Holiday Dates'!$A:$A,DATE($S$1,X$1,1+7*$D439)-WEEKDAY(DATE($S$1,X$1,8-$M439)))&gt;=1,IF($D439&gt;=3,DATE($S$1,X$1,1+7*($D439-1)-WEEKDAY(DATE($S$1,X$1,8-$M439))),DATE($S$1,X$1,1+7*($D439+1)-WEEKDAY(DATE($S$1,X$1,8-$M439)))),DATE($S$1,X$1,1+7*$D439)-WEEKDAY(DATE($S$1,X$1,8-$M439))),"")</f>
        <v>45426</v>
      </c>
      <c r="Y439" s="30">
        <f>IFERROR(IF(COUNTIF('Holiday Dates'!$A:$A,DATE($S$1,Y$1,1+7*$D439)-WEEKDAY(DATE($S$1,Y$1,8-$M439)))&gt;=1,IF($D439&gt;=3,DATE($S$1,Y$1,1+7*($D439-1)-WEEKDAY(DATE($S$1,Y$1,8-$M439))),DATE($S$1,Y$1,1+7*($D439+1)-WEEKDAY(DATE($S$1,Y$1,8-$M439)))),DATE($S$1,Y$1,1+7*$D439)-WEEKDAY(DATE($S$1,Y$1,8-$M439))),"")</f>
        <v>45454</v>
      </c>
      <c r="Z439" s="30">
        <f>IFERROR(IF(COUNTIF('Holiday Dates'!$A:$A,DATE($S$1,Z$1,1+7*$D439)-WEEKDAY(DATE($S$1,Z$1,8-$M439)))&gt;=1,IF($D439&gt;=3,DATE($S$1,Z$1,1+7*($D439-1)-WEEKDAY(DATE($S$1,Z$1,8-$M439))),DATE($S$1,Z$1,1+7*($D439+1)-WEEKDAY(DATE($S$1,Z$1,8-$M439)))),DATE($S$1,Z$1,1+7*$D439)-WEEKDAY(DATE($S$1,Z$1,8-$M439))),"")</f>
        <v>45482</v>
      </c>
    </row>
    <row r="440" spans="1:26" ht="15" customHeight="1" x14ac:dyDescent="0.25">
      <c r="A440" s="3">
        <v>770437</v>
      </c>
      <c r="B440" s="1" t="s">
        <v>1740</v>
      </c>
      <c r="C440" s="1" t="str">
        <f>VLOOKUP($A440,[1]Sheet_One!$B:$W,7,FALSE)</f>
        <v>WATERFORD</v>
      </c>
      <c r="D440" s="10">
        <f>IFERROR(VLOOKUP(A440,[2]Sheet1!$A:$AA,27,FALSE),"")</f>
        <v>1</v>
      </c>
      <c r="F440" s="3" t="str">
        <f>VLOOKUP($A440,[1]Sheet_One!$B:$W,6,FALSE)</f>
        <v>105 CLARK LANE</v>
      </c>
      <c r="G440" s="3" t="str">
        <f>VLOOKUP($A440,[1]Sheet_One!$B:$W,7,FALSE)</f>
        <v>WATERFORD</v>
      </c>
      <c r="H440" s="3" t="str">
        <f>VLOOKUP($A440,[1]Sheet_One!$B:$W,8,FALSE)</f>
        <v>CT</v>
      </c>
      <c r="I440" s="3" t="str">
        <f>VLOOKUP($A440,[1]Sheet_One!$B:$W,9,FALSE)</f>
        <v>06385</v>
      </c>
      <c r="J440" s="47">
        <f>IFERROR(VLOOKUP(A440,'[3]KPI Trend by Chain - 171 or 173'!$A:$E,5,FALSE),VLOOKUP(A440,'[4]KPI Trend by Chain - 171 '!$A:$E,5,FALSE))</f>
        <v>21.2222222222222</v>
      </c>
      <c r="K440" s="4">
        <f>IFERROR(VLOOKUP(A440,'Location Substitution table'!B:D,3,FALSE),"")</f>
        <v>261209</v>
      </c>
      <c r="L440" s="9" t="str">
        <f>IFERROR(VLOOKUP($A440,[1]Sheet_One!$B:$W,5,FALSE),"")</f>
        <v>W</v>
      </c>
      <c r="M440" s="9">
        <f>IFERROR(MATCH(L440,{"U","M","T","W","R","F","S"},0),"")</f>
        <v>4</v>
      </c>
      <c r="N440" s="26">
        <f>IFERROR(IF(COUNTIF('Holiday Dates'!$A:$A,DATE($M$1,N$1,1+7*$D440)-WEEKDAY(DATE($M$1,N$1,8-$M440)))&gt;=1,IF($D440&gt;=3,DATE($M$1,N$1,1+7*($D440-1)-WEEKDAY(DATE($M$1,N$1,8-$M440))),DATE($M$1,N$1,1+7*($D440+1)-WEEKDAY(DATE($M$1,N$1,8-$M440)))),DATE($M$1,N$1,1+7*$D440)-WEEKDAY(DATE($M$1,N$1,8-$M440))),"")</f>
        <v>45140</v>
      </c>
      <c r="O440" s="26">
        <f>IFERROR(IF(COUNTIF('Holiday Dates'!$A:$A,DATE($M$1,O$1,1+7*$D440)-WEEKDAY(DATE($M$1,O$1,8-$M440)))&gt;=1,IF($D440&gt;=3,DATE($M$1,O$1,1+7*($D440-1)-WEEKDAY(DATE($M$1,O$1,8-$M440))),DATE($M$1,O$1,1+7*($D440+1)-WEEKDAY(DATE($M$1,O$1,8-$M440)))),DATE($M$1,O$1,1+7*$D440)-WEEKDAY(DATE($M$1,O$1,8-$M440))),"")</f>
        <v>45175</v>
      </c>
      <c r="P440" s="26">
        <f>IFERROR(IF(COUNTIF('Holiday Dates'!$A:$A,DATE($M$1,P$1,1+7*$D440)-WEEKDAY(DATE($M$1,P$1,8-$M440)))&gt;=1,IF($D440&gt;=3,DATE($M$1,P$1,1+7*($D440-1)-WEEKDAY(DATE($M$1,P$1,8-$M440))),DATE($M$1,P$1,1+7*($D440+1)-WEEKDAY(DATE($M$1,P$1,8-$M440)))),DATE($M$1,P$1,1+7*$D440)-WEEKDAY(DATE($M$1,P$1,8-$M440))),"")</f>
        <v>45203</v>
      </c>
      <c r="Q440" s="26">
        <f>IFERROR(IF(COUNTIF('Holiday Dates'!$A:$A,DATE($M$1,Q$1,1+7*$D440)-WEEKDAY(DATE($M$1,Q$1,8-$M440)))&gt;=1,IF($D440&gt;=3,DATE($M$1,Q$1,1+7*($D440-1)-WEEKDAY(DATE($M$1,Q$1,8-$M440))),DATE($M$1,Q$1,1+7*($D440+1)-WEEKDAY(DATE($M$1,Q$1,8-$M440)))),DATE($M$1,Q$1,1+7*$D440)-WEEKDAY(DATE($M$1,Q$1,8-$M440))),"")</f>
        <v>45231</v>
      </c>
      <c r="R440" s="26">
        <f>IFERROR(IF(COUNTIF('Holiday Dates'!$A:$A,DATE($M$1,R$1,1+7*$D440)-WEEKDAY(DATE($M$1,R$1,8-$M440)))&gt;=1,IF($D440&gt;=3,DATE($M$1,R$1,1+7*($D440-1)-WEEKDAY(DATE($M$1,R$1,8-$M440))),DATE($M$1,R$1,1+7*($D440+1)-WEEKDAY(DATE($M$1,R$1,8-$M440)))),DATE($M$1,R$1,1+7*$D440)-WEEKDAY(DATE($M$1,R$1,8-$M440))),"")</f>
        <v>45266</v>
      </c>
      <c r="S440" s="28"/>
      <c r="T440" s="30">
        <f>IFERROR(IF(COUNTIF('Holiday Dates'!$A:$A,DATE($S$1,T$1,1+7*$D440)-WEEKDAY(DATE($S$1,T$1,8-$M440)))&gt;=1,IF($D440&gt;=3,DATE($S$1,T$1,1+7*($D440-1)-WEEKDAY(DATE($S$1,T$1,8-$M440))),DATE($S$1,T$1,1+7*($D440+1)-WEEKDAY(DATE($S$1,T$1,8-$M440)))),DATE($S$1,T$1,1+7*$D440)-WEEKDAY(DATE($S$1,T$1,8-$M440))),"")</f>
        <v>45294</v>
      </c>
      <c r="U440" s="30">
        <f>IFERROR(IF(COUNTIF('Holiday Dates'!$A:$A,DATE($S$1,U$1,1+7*$D440)-WEEKDAY(DATE($S$1,U$1,8-$M440)))&gt;=1,IF($D440&gt;=3,DATE($S$1,U$1,1+7*($D440-1)-WEEKDAY(DATE($S$1,U$1,8-$M440))),DATE($S$1,U$1,1+7*($D440+1)-WEEKDAY(DATE($S$1,U$1,8-$M440)))),DATE($S$1,U$1,1+7*$D440)-WEEKDAY(DATE($S$1,U$1,8-$M440))),"")</f>
        <v>45329</v>
      </c>
      <c r="V440" s="30">
        <f>IFERROR(IF(COUNTIF('Holiday Dates'!$A:$A,DATE($S$1,V$1,1+7*$D440)-WEEKDAY(DATE($S$1,V$1,8-$M440)))&gt;=1,IF($D440&gt;=3,DATE($S$1,V$1,1+7*($D440-1)-WEEKDAY(DATE($S$1,V$1,8-$M440))),DATE($S$1,V$1,1+7*($D440+1)-WEEKDAY(DATE($S$1,V$1,8-$M440)))),DATE($S$1,V$1,1+7*$D440)-WEEKDAY(DATE($S$1,V$1,8-$M440))),"")</f>
        <v>45357</v>
      </c>
      <c r="W440" s="30">
        <f>IFERROR(IF(COUNTIF('Holiday Dates'!$A:$A,DATE($S$1,W$1,1+7*$D440)-WEEKDAY(DATE($S$1,W$1,8-$M440)))&gt;=1,IF($D440&gt;=3,DATE($S$1,W$1,1+7*($D440-1)-WEEKDAY(DATE($S$1,W$1,8-$M440))),DATE($S$1,W$1,1+7*($D440+1)-WEEKDAY(DATE($S$1,W$1,8-$M440)))),DATE($S$1,W$1,1+7*$D440)-WEEKDAY(DATE($S$1,W$1,8-$M440))),"")</f>
        <v>45385</v>
      </c>
      <c r="X440" s="30">
        <f>IFERROR(IF(COUNTIF('Holiday Dates'!$A:$A,DATE($S$1,X$1,1+7*$D440)-WEEKDAY(DATE($S$1,X$1,8-$M440)))&gt;=1,IF($D440&gt;=3,DATE($S$1,X$1,1+7*($D440-1)-WEEKDAY(DATE($S$1,X$1,8-$M440))),DATE($S$1,X$1,1+7*($D440+1)-WEEKDAY(DATE($S$1,X$1,8-$M440)))),DATE($S$1,X$1,1+7*$D440)-WEEKDAY(DATE($S$1,X$1,8-$M440))),"")</f>
        <v>45413</v>
      </c>
      <c r="Y440" s="30">
        <f>IFERROR(IF(COUNTIF('Holiday Dates'!$A:$A,DATE($S$1,Y$1,1+7*$D440)-WEEKDAY(DATE($S$1,Y$1,8-$M440)))&gt;=1,IF($D440&gt;=3,DATE($S$1,Y$1,1+7*($D440-1)-WEEKDAY(DATE($S$1,Y$1,8-$M440))),DATE($S$1,Y$1,1+7*($D440+1)-WEEKDAY(DATE($S$1,Y$1,8-$M440)))),DATE($S$1,Y$1,1+7*$D440)-WEEKDAY(DATE($S$1,Y$1,8-$M440))),"")</f>
        <v>45448</v>
      </c>
      <c r="Z440" s="30">
        <f>IFERROR(IF(COUNTIF('Holiday Dates'!$A:$A,DATE($S$1,Z$1,1+7*$D440)-WEEKDAY(DATE($S$1,Z$1,8-$M440)))&gt;=1,IF($D440&gt;=3,DATE($S$1,Z$1,1+7*($D440-1)-WEEKDAY(DATE($S$1,Z$1,8-$M440))),DATE($S$1,Z$1,1+7*($D440+1)-WEEKDAY(DATE($S$1,Z$1,8-$M440)))),DATE($S$1,Z$1,1+7*$D440)-WEEKDAY(DATE($S$1,Z$1,8-$M440))),"")</f>
        <v>45476</v>
      </c>
    </row>
    <row r="441" spans="1:26" ht="15" customHeight="1" x14ac:dyDescent="0.25">
      <c r="A441" s="3">
        <v>770438</v>
      </c>
      <c r="B441" s="1" t="s">
        <v>1741</v>
      </c>
      <c r="C441" s="1" t="str">
        <f>VLOOKUP($A441,[1]Sheet_One!$B:$W,7,FALSE)</f>
        <v>WATERFORD</v>
      </c>
      <c r="D441" s="10">
        <f>IFERROR(VLOOKUP(A441,[2]Sheet1!$A:$AA,27,FALSE),"")</f>
        <v>4</v>
      </c>
      <c r="F441" s="3" t="str">
        <f>VLOOKUP($A441,[1]Sheet_One!$B:$W,6,FALSE)</f>
        <v>20 ROPE FERRY RD</v>
      </c>
      <c r="G441" s="3" t="str">
        <f>VLOOKUP($A441,[1]Sheet_One!$B:$W,7,FALSE)</f>
        <v>WATERFORD</v>
      </c>
      <c r="H441" s="3" t="str">
        <f>VLOOKUP($A441,[1]Sheet_One!$B:$W,8,FALSE)</f>
        <v>CT</v>
      </c>
      <c r="I441" s="3" t="str">
        <f>VLOOKUP($A441,[1]Sheet_One!$B:$W,9,FALSE)</f>
        <v>06385</v>
      </c>
      <c r="J441" s="47">
        <f>IFERROR(VLOOKUP(A441,'[3]KPI Trend by Chain - 171 or 173'!$A:$E,5,FALSE),VLOOKUP(A441,'[4]KPI Trend by Chain - 171 '!$A:$E,5,FALSE))</f>
        <v>29</v>
      </c>
      <c r="K441" s="4">
        <f>IFERROR(VLOOKUP(A441,'Location Substitution table'!B:D,3,FALSE),"")</f>
        <v>261208</v>
      </c>
      <c r="L441" s="9" t="str">
        <f>IFERROR(VLOOKUP($A441,[1]Sheet_One!$B:$W,5,FALSE),"")</f>
        <v>W</v>
      </c>
      <c r="M441" s="9">
        <f>IFERROR(MATCH(L441,{"U","M","T","W","R","F","S"},0),"")</f>
        <v>4</v>
      </c>
      <c r="N441" s="26">
        <f>IFERROR(IF(COUNTIF('Holiday Dates'!$A:$A,DATE($M$1,N$1,1+7*$D441)-WEEKDAY(DATE($M$1,N$1,8-$M441)))&gt;=1,IF($D441&gt;=3,DATE($M$1,N$1,1+7*($D441-1)-WEEKDAY(DATE($M$1,N$1,8-$M441))),DATE($M$1,N$1,1+7*($D441+1)-WEEKDAY(DATE($M$1,N$1,8-$M441)))),DATE($M$1,N$1,1+7*$D441)-WEEKDAY(DATE($M$1,N$1,8-$M441))),"")</f>
        <v>45161</v>
      </c>
      <c r="O441" s="26">
        <f>IFERROR(IF(COUNTIF('Holiday Dates'!$A:$A,DATE($M$1,O$1,1+7*$D441)-WEEKDAY(DATE($M$1,O$1,8-$M441)))&gt;=1,IF($D441&gt;=3,DATE($M$1,O$1,1+7*($D441-1)-WEEKDAY(DATE($M$1,O$1,8-$M441))),DATE($M$1,O$1,1+7*($D441+1)-WEEKDAY(DATE($M$1,O$1,8-$M441)))),DATE($M$1,O$1,1+7*$D441)-WEEKDAY(DATE($M$1,O$1,8-$M441))),"")</f>
        <v>45196</v>
      </c>
      <c r="P441" s="26">
        <f>IFERROR(IF(COUNTIF('Holiday Dates'!$A:$A,DATE($M$1,P$1,1+7*$D441)-WEEKDAY(DATE($M$1,P$1,8-$M441)))&gt;=1,IF($D441&gt;=3,DATE($M$1,P$1,1+7*($D441-1)-WEEKDAY(DATE($M$1,P$1,8-$M441))),DATE($M$1,P$1,1+7*($D441+1)-WEEKDAY(DATE($M$1,P$1,8-$M441)))),DATE($M$1,P$1,1+7*$D441)-WEEKDAY(DATE($M$1,P$1,8-$M441))),"")</f>
        <v>45224</v>
      </c>
      <c r="Q441" s="26">
        <f>IFERROR(IF(COUNTIF('Holiday Dates'!$A:$A,DATE($M$1,Q$1,1+7*$D441)-WEEKDAY(DATE($M$1,Q$1,8-$M441)))&gt;=1,IF($D441&gt;=3,DATE($M$1,Q$1,1+7*($D441-1)-WEEKDAY(DATE($M$1,Q$1,8-$M441))),DATE($M$1,Q$1,1+7*($D441+1)-WEEKDAY(DATE($M$1,Q$1,8-$M441)))),DATE($M$1,Q$1,1+7*$D441)-WEEKDAY(DATE($M$1,Q$1,8-$M441))),"")</f>
        <v>45245</v>
      </c>
      <c r="R441" s="26">
        <f>IFERROR(IF(COUNTIF('Holiday Dates'!$A:$A,DATE($M$1,R$1,1+7*$D441)-WEEKDAY(DATE($M$1,R$1,8-$M441)))&gt;=1,IF($D441&gt;=3,DATE($M$1,R$1,1+7*($D441-1)-WEEKDAY(DATE($M$1,R$1,8-$M441))),DATE($M$1,R$1,1+7*($D441+1)-WEEKDAY(DATE($M$1,R$1,8-$M441)))),DATE($M$1,R$1,1+7*$D441)-WEEKDAY(DATE($M$1,R$1,8-$M441))),"")</f>
        <v>45280</v>
      </c>
      <c r="S441" s="28"/>
      <c r="T441" s="30">
        <f>IFERROR(IF(COUNTIF('Holiday Dates'!$A:$A,DATE($S$1,T$1,1+7*$D441)-WEEKDAY(DATE($S$1,T$1,8-$M441)))&gt;=1,IF($D441&gt;=3,DATE($S$1,T$1,1+7*($D441-1)-WEEKDAY(DATE($S$1,T$1,8-$M441))),DATE($S$1,T$1,1+7*($D441+1)-WEEKDAY(DATE($S$1,T$1,8-$M441)))),DATE($S$1,T$1,1+7*$D441)-WEEKDAY(DATE($S$1,T$1,8-$M441))),"")</f>
        <v>45315</v>
      </c>
      <c r="U441" s="30">
        <f>IFERROR(IF(COUNTIF('Holiday Dates'!$A:$A,DATE($S$1,U$1,1+7*$D441)-WEEKDAY(DATE($S$1,U$1,8-$M441)))&gt;=1,IF($D441&gt;=3,DATE($S$1,U$1,1+7*($D441-1)-WEEKDAY(DATE($S$1,U$1,8-$M441))),DATE($S$1,U$1,1+7*($D441+1)-WEEKDAY(DATE($S$1,U$1,8-$M441)))),DATE($S$1,U$1,1+7*$D441)-WEEKDAY(DATE($S$1,U$1,8-$M441))),"")</f>
        <v>45350</v>
      </c>
      <c r="V441" s="30">
        <f>IFERROR(IF(COUNTIF('Holiday Dates'!$A:$A,DATE($S$1,V$1,1+7*$D441)-WEEKDAY(DATE($S$1,V$1,8-$M441)))&gt;=1,IF($D441&gt;=3,DATE($S$1,V$1,1+7*($D441-1)-WEEKDAY(DATE($S$1,V$1,8-$M441))),DATE($S$1,V$1,1+7*($D441+1)-WEEKDAY(DATE($S$1,V$1,8-$M441)))),DATE($S$1,V$1,1+7*$D441)-WEEKDAY(DATE($S$1,V$1,8-$M441))),"")</f>
        <v>45378</v>
      </c>
      <c r="W441" s="30">
        <f>IFERROR(IF(COUNTIF('Holiday Dates'!$A:$A,DATE($S$1,W$1,1+7*$D441)-WEEKDAY(DATE($S$1,W$1,8-$M441)))&gt;=1,IF($D441&gt;=3,DATE($S$1,W$1,1+7*($D441-1)-WEEKDAY(DATE($S$1,W$1,8-$M441))),DATE($S$1,W$1,1+7*($D441+1)-WEEKDAY(DATE($S$1,W$1,8-$M441)))),DATE($S$1,W$1,1+7*$D441)-WEEKDAY(DATE($S$1,W$1,8-$M441))),"")</f>
        <v>45406</v>
      </c>
      <c r="X441" s="30">
        <f>IFERROR(IF(COUNTIF('Holiday Dates'!$A:$A,DATE($S$1,X$1,1+7*$D441)-WEEKDAY(DATE($S$1,X$1,8-$M441)))&gt;=1,IF($D441&gt;=3,DATE($S$1,X$1,1+7*($D441-1)-WEEKDAY(DATE($S$1,X$1,8-$M441))),DATE($S$1,X$1,1+7*($D441+1)-WEEKDAY(DATE($S$1,X$1,8-$M441)))),DATE($S$1,X$1,1+7*$D441)-WEEKDAY(DATE($S$1,X$1,8-$M441))),"")</f>
        <v>45434</v>
      </c>
      <c r="Y441" s="30">
        <f>IFERROR(IF(COUNTIF('Holiday Dates'!$A:$A,DATE($S$1,Y$1,1+7*$D441)-WEEKDAY(DATE($S$1,Y$1,8-$M441)))&gt;=1,IF($D441&gt;=3,DATE($S$1,Y$1,1+7*($D441-1)-WEEKDAY(DATE($S$1,Y$1,8-$M441))),DATE($S$1,Y$1,1+7*($D441+1)-WEEKDAY(DATE($S$1,Y$1,8-$M441)))),DATE($S$1,Y$1,1+7*$D441)-WEEKDAY(DATE($S$1,Y$1,8-$M441))),"")</f>
        <v>45469</v>
      </c>
      <c r="Z441" s="30">
        <f>IFERROR(IF(COUNTIF('Holiday Dates'!$A:$A,DATE($S$1,Z$1,1+7*$D441)-WEEKDAY(DATE($S$1,Z$1,8-$M441)))&gt;=1,IF($D441&gt;=3,DATE($S$1,Z$1,1+7*($D441-1)-WEEKDAY(DATE($S$1,Z$1,8-$M441))),DATE($S$1,Z$1,1+7*($D441+1)-WEEKDAY(DATE($S$1,Z$1,8-$M441)))),DATE($S$1,Z$1,1+7*$D441)-WEEKDAY(DATE($S$1,Z$1,8-$M441))),"")</f>
        <v>45497</v>
      </c>
    </row>
    <row r="442" spans="1:26" ht="15" customHeight="1" x14ac:dyDescent="0.25">
      <c r="A442" s="3">
        <v>770439</v>
      </c>
      <c r="B442" s="1" t="s">
        <v>861</v>
      </c>
      <c r="C442" s="1" t="str">
        <f>VLOOKUP($A442,[1]Sheet_One!$B:$W,7,FALSE)</f>
        <v>WATERTOWN</v>
      </c>
      <c r="D442" s="10">
        <f>IFERROR(VLOOKUP(A442,[2]Sheet1!$A:$AA,27,FALSE),"")</f>
        <v>4</v>
      </c>
      <c r="E442" s="1"/>
      <c r="F442" s="3" t="str">
        <f>VLOOKUP($A442,[1]Sheet_One!$B:$W,6,FALSE)</f>
        <v>779 BUCKINGHAM ST</v>
      </c>
      <c r="G442" s="3" t="str">
        <f>VLOOKUP($A442,[1]Sheet_One!$B:$W,7,FALSE)</f>
        <v>WATERTOWN</v>
      </c>
      <c r="H442" s="3" t="str">
        <f>VLOOKUP($A442,[1]Sheet_One!$B:$W,8,FALSE)</f>
        <v>CT</v>
      </c>
      <c r="I442" s="3" t="str">
        <f>VLOOKUP($A442,[1]Sheet_One!$B:$W,9,FALSE)</f>
        <v>06779</v>
      </c>
      <c r="J442" s="47">
        <f>IFERROR(VLOOKUP(A442,'[3]KPI Trend by Chain - 171 or 173'!$A:$E,5,FALSE),VLOOKUP(A442,'[4]KPI Trend by Chain - 171 '!$A:$E,5,FALSE))</f>
        <v>17.3</v>
      </c>
      <c r="K442" s="4">
        <f>IFERROR(VLOOKUP(A442,'Location Substitution table'!B:D,3,FALSE),"")</f>
        <v>260944</v>
      </c>
      <c r="L442" s="9" t="str">
        <f>IFERROR(VLOOKUP($A442,[1]Sheet_One!$B:$W,5,FALSE),"")</f>
        <v>T</v>
      </c>
      <c r="M442" s="9">
        <f>IFERROR(MATCH(L442,{"U","M","T","W","R","F","S"},0),"")</f>
        <v>3</v>
      </c>
      <c r="N442" s="26">
        <f>IFERROR(IF(COUNTIF('Holiday Dates'!$A:$A,DATE($M$1,N$1,1+7*$D442)-WEEKDAY(DATE($M$1,N$1,8-$M442)))&gt;=1,IF($D442&gt;=3,DATE($M$1,N$1,1+7*($D442-1)-WEEKDAY(DATE($M$1,N$1,8-$M442))),DATE($M$1,N$1,1+7*($D442+1)-WEEKDAY(DATE($M$1,N$1,8-$M442)))),DATE($M$1,N$1,1+7*$D442)-WEEKDAY(DATE($M$1,N$1,8-$M442))),"")</f>
        <v>45160</v>
      </c>
      <c r="O442" s="26">
        <f>IFERROR(IF(COUNTIF('Holiday Dates'!$A:$A,DATE($M$1,O$1,1+7*$D442)-WEEKDAY(DATE($M$1,O$1,8-$M442)))&gt;=1,IF($D442&gt;=3,DATE($M$1,O$1,1+7*($D442-1)-WEEKDAY(DATE($M$1,O$1,8-$M442))),DATE($M$1,O$1,1+7*($D442+1)-WEEKDAY(DATE($M$1,O$1,8-$M442)))),DATE($M$1,O$1,1+7*$D442)-WEEKDAY(DATE($M$1,O$1,8-$M442))),"")</f>
        <v>45195</v>
      </c>
      <c r="P442" s="26">
        <f>IFERROR(IF(COUNTIF('Holiday Dates'!$A:$A,DATE($M$1,P$1,1+7*$D442)-WEEKDAY(DATE($M$1,P$1,8-$M442)))&gt;=1,IF($D442&gt;=3,DATE($M$1,P$1,1+7*($D442-1)-WEEKDAY(DATE($M$1,P$1,8-$M442))),DATE($M$1,P$1,1+7*($D442+1)-WEEKDAY(DATE($M$1,P$1,8-$M442)))),DATE($M$1,P$1,1+7*$D442)-WEEKDAY(DATE($M$1,P$1,8-$M442))),"")</f>
        <v>45223</v>
      </c>
      <c r="Q442" s="26">
        <f>IFERROR(IF(COUNTIF('Holiday Dates'!$A:$A,DATE($M$1,Q$1,1+7*$D442)-WEEKDAY(DATE($M$1,Q$1,8-$M442)))&gt;=1,IF($D442&gt;=3,DATE($M$1,Q$1,1+7*($D442-1)-WEEKDAY(DATE($M$1,Q$1,8-$M442))),DATE($M$1,Q$1,1+7*($D442+1)-WEEKDAY(DATE($M$1,Q$1,8-$M442)))),DATE($M$1,Q$1,1+7*$D442)-WEEKDAY(DATE($M$1,Q$1,8-$M442))),"")</f>
        <v>45258</v>
      </c>
      <c r="R442" s="26">
        <f>IFERROR(IF(COUNTIF('Holiday Dates'!$A:$A,DATE($M$1,R$1,1+7*$D442)-WEEKDAY(DATE($M$1,R$1,8-$M442)))&gt;=1,IF($D442&gt;=3,DATE($M$1,R$1,1+7*($D442-1)-WEEKDAY(DATE($M$1,R$1,8-$M442))),DATE($M$1,R$1,1+7*($D442+1)-WEEKDAY(DATE($M$1,R$1,8-$M442)))),DATE($M$1,R$1,1+7*$D442)-WEEKDAY(DATE($M$1,R$1,8-$M442))),"")</f>
        <v>45279</v>
      </c>
      <c r="S442" s="28"/>
      <c r="T442" s="30">
        <f>IFERROR(IF(COUNTIF('Holiday Dates'!$A:$A,DATE($S$1,T$1,1+7*$D442)-WEEKDAY(DATE($S$1,T$1,8-$M442)))&gt;=1,IF($D442&gt;=3,DATE($S$1,T$1,1+7*($D442-1)-WEEKDAY(DATE($S$1,T$1,8-$M442))),DATE($S$1,T$1,1+7*($D442+1)-WEEKDAY(DATE($S$1,T$1,8-$M442)))),DATE($S$1,T$1,1+7*$D442)-WEEKDAY(DATE($S$1,T$1,8-$M442))),"")</f>
        <v>45314</v>
      </c>
      <c r="U442" s="30">
        <f>IFERROR(IF(COUNTIF('Holiday Dates'!$A:$A,DATE($S$1,U$1,1+7*$D442)-WEEKDAY(DATE($S$1,U$1,8-$M442)))&gt;=1,IF($D442&gt;=3,DATE($S$1,U$1,1+7*($D442-1)-WEEKDAY(DATE($S$1,U$1,8-$M442))),DATE($S$1,U$1,1+7*($D442+1)-WEEKDAY(DATE($S$1,U$1,8-$M442)))),DATE($S$1,U$1,1+7*$D442)-WEEKDAY(DATE($S$1,U$1,8-$M442))),"")</f>
        <v>45349</v>
      </c>
      <c r="V442" s="30">
        <f>IFERROR(IF(COUNTIF('Holiday Dates'!$A:$A,DATE($S$1,V$1,1+7*$D442)-WEEKDAY(DATE($S$1,V$1,8-$M442)))&gt;=1,IF($D442&gt;=3,DATE($S$1,V$1,1+7*($D442-1)-WEEKDAY(DATE($S$1,V$1,8-$M442))),DATE($S$1,V$1,1+7*($D442+1)-WEEKDAY(DATE($S$1,V$1,8-$M442)))),DATE($S$1,V$1,1+7*$D442)-WEEKDAY(DATE($S$1,V$1,8-$M442))),"")</f>
        <v>45377</v>
      </c>
      <c r="W442" s="30">
        <f>IFERROR(IF(COUNTIF('Holiday Dates'!$A:$A,DATE($S$1,W$1,1+7*$D442)-WEEKDAY(DATE($S$1,W$1,8-$M442)))&gt;=1,IF($D442&gt;=3,DATE($S$1,W$1,1+7*($D442-1)-WEEKDAY(DATE($S$1,W$1,8-$M442))),DATE($S$1,W$1,1+7*($D442+1)-WEEKDAY(DATE($S$1,W$1,8-$M442)))),DATE($S$1,W$1,1+7*$D442)-WEEKDAY(DATE($S$1,W$1,8-$M442))),"")</f>
        <v>45405</v>
      </c>
      <c r="X442" s="30">
        <f>IFERROR(IF(COUNTIF('Holiday Dates'!$A:$A,DATE($S$1,X$1,1+7*$D442)-WEEKDAY(DATE($S$1,X$1,8-$M442)))&gt;=1,IF($D442&gt;=3,DATE($S$1,X$1,1+7*($D442-1)-WEEKDAY(DATE($S$1,X$1,8-$M442))),DATE($S$1,X$1,1+7*($D442+1)-WEEKDAY(DATE($S$1,X$1,8-$M442)))),DATE($S$1,X$1,1+7*$D442)-WEEKDAY(DATE($S$1,X$1,8-$M442))),"")</f>
        <v>45440</v>
      </c>
      <c r="Y442" s="30">
        <f>IFERROR(IF(COUNTIF('Holiday Dates'!$A:$A,DATE($S$1,Y$1,1+7*$D442)-WEEKDAY(DATE($S$1,Y$1,8-$M442)))&gt;=1,IF($D442&gt;=3,DATE($S$1,Y$1,1+7*($D442-1)-WEEKDAY(DATE($S$1,Y$1,8-$M442))),DATE($S$1,Y$1,1+7*($D442+1)-WEEKDAY(DATE($S$1,Y$1,8-$M442)))),DATE($S$1,Y$1,1+7*$D442)-WEEKDAY(DATE($S$1,Y$1,8-$M442))),"")</f>
        <v>45468</v>
      </c>
      <c r="Z442" s="30">
        <f>IFERROR(IF(COUNTIF('Holiday Dates'!$A:$A,DATE($S$1,Z$1,1+7*$D442)-WEEKDAY(DATE($S$1,Z$1,8-$M442)))&gt;=1,IF($D442&gt;=3,DATE($S$1,Z$1,1+7*($D442-1)-WEEKDAY(DATE($S$1,Z$1,8-$M442))),DATE($S$1,Z$1,1+7*($D442+1)-WEEKDAY(DATE($S$1,Z$1,8-$M442)))),DATE($S$1,Z$1,1+7*$D442)-WEEKDAY(DATE($S$1,Z$1,8-$M442))),"")</f>
        <v>45496</v>
      </c>
    </row>
    <row r="443" spans="1:26" ht="15" customHeight="1" x14ac:dyDescent="0.25">
      <c r="A443" s="3">
        <v>770440</v>
      </c>
      <c r="B443" s="1" t="s">
        <v>1742</v>
      </c>
      <c r="C443" s="1" t="str">
        <f>VLOOKUP($A443,[1]Sheet_One!$B:$W,7,FALSE)</f>
        <v>WATERTOWN</v>
      </c>
      <c r="D443" s="10">
        <f>IFERROR(VLOOKUP(A443,[2]Sheet1!$A:$AA,27,FALSE),"")</f>
        <v>3</v>
      </c>
      <c r="E443" s="1"/>
      <c r="F443" s="3" t="str">
        <f>VLOOKUP($A443,[1]Sheet_One!$B:$W,6,FALSE)</f>
        <v>124 HAMILTON LN</v>
      </c>
      <c r="G443" s="3" t="str">
        <f>VLOOKUP($A443,[1]Sheet_One!$B:$W,7,FALSE)</f>
        <v>WATERTOWN</v>
      </c>
      <c r="H443" s="3" t="str">
        <f>VLOOKUP($A443,[1]Sheet_One!$B:$W,8,FALSE)</f>
        <v>CT</v>
      </c>
      <c r="I443" s="3" t="str">
        <f>VLOOKUP($A443,[1]Sheet_One!$B:$W,9,FALSE)</f>
        <v>06795</v>
      </c>
      <c r="J443" s="47">
        <f>IFERROR(VLOOKUP(A443,'[3]KPI Trend by Chain - 171 or 173'!$A:$E,5,FALSE),VLOOKUP(A443,'[4]KPI Trend by Chain - 171 '!$A:$E,5,FALSE))</f>
        <v>17.571428571428601</v>
      </c>
      <c r="K443" s="4">
        <f>IFERROR(VLOOKUP(A443,'Location Substitution table'!B:D,3,FALSE),"")</f>
        <v>260942</v>
      </c>
      <c r="L443" s="9" t="str">
        <f>IFERROR(VLOOKUP($A443,[1]Sheet_One!$B:$W,5,FALSE),"")</f>
        <v>T</v>
      </c>
      <c r="M443" s="9">
        <f>IFERROR(MATCH(L443,{"U","M","T","W","R","F","S"},0),"")</f>
        <v>3</v>
      </c>
      <c r="N443" s="26">
        <f>IFERROR(IF(COUNTIF('Holiday Dates'!$A:$A,DATE($M$1,N$1,1+7*$D443)-WEEKDAY(DATE($M$1,N$1,8-$M443)))&gt;=1,IF($D443&gt;=3,DATE($M$1,N$1,1+7*($D443-1)-WEEKDAY(DATE($M$1,N$1,8-$M443))),DATE($M$1,N$1,1+7*($D443+1)-WEEKDAY(DATE($M$1,N$1,8-$M443)))),DATE($M$1,N$1,1+7*$D443)-WEEKDAY(DATE($M$1,N$1,8-$M443))),"")</f>
        <v>45153</v>
      </c>
      <c r="O443" s="26">
        <f>IFERROR(IF(COUNTIF('Holiday Dates'!$A:$A,DATE($M$1,O$1,1+7*$D443)-WEEKDAY(DATE($M$1,O$1,8-$M443)))&gt;=1,IF($D443&gt;=3,DATE($M$1,O$1,1+7*($D443-1)-WEEKDAY(DATE($M$1,O$1,8-$M443))),DATE($M$1,O$1,1+7*($D443+1)-WEEKDAY(DATE($M$1,O$1,8-$M443)))),DATE($M$1,O$1,1+7*$D443)-WEEKDAY(DATE($M$1,O$1,8-$M443))),"")</f>
        <v>45188</v>
      </c>
      <c r="P443" s="26">
        <f>IFERROR(IF(COUNTIF('Holiday Dates'!$A:$A,DATE($M$1,P$1,1+7*$D443)-WEEKDAY(DATE($M$1,P$1,8-$M443)))&gt;=1,IF($D443&gt;=3,DATE($M$1,P$1,1+7*($D443-1)-WEEKDAY(DATE($M$1,P$1,8-$M443))),DATE($M$1,P$1,1+7*($D443+1)-WEEKDAY(DATE($M$1,P$1,8-$M443)))),DATE($M$1,P$1,1+7*$D443)-WEEKDAY(DATE($M$1,P$1,8-$M443))),"")</f>
        <v>45216</v>
      </c>
      <c r="Q443" s="26">
        <f>IFERROR(IF(COUNTIF('Holiday Dates'!$A:$A,DATE($M$1,Q$1,1+7*$D443)-WEEKDAY(DATE($M$1,Q$1,8-$M443)))&gt;=1,IF($D443&gt;=3,DATE($M$1,Q$1,1+7*($D443-1)-WEEKDAY(DATE($M$1,Q$1,8-$M443))),DATE($M$1,Q$1,1+7*($D443+1)-WEEKDAY(DATE($M$1,Q$1,8-$M443)))),DATE($M$1,Q$1,1+7*$D443)-WEEKDAY(DATE($M$1,Q$1,8-$M443))),"")</f>
        <v>45251</v>
      </c>
      <c r="R443" s="26">
        <f>IFERROR(IF(COUNTIF('Holiday Dates'!$A:$A,DATE($M$1,R$1,1+7*$D443)-WEEKDAY(DATE($M$1,R$1,8-$M443)))&gt;=1,IF($D443&gt;=3,DATE($M$1,R$1,1+7*($D443-1)-WEEKDAY(DATE($M$1,R$1,8-$M443))),DATE($M$1,R$1,1+7*($D443+1)-WEEKDAY(DATE($M$1,R$1,8-$M443)))),DATE($M$1,R$1,1+7*$D443)-WEEKDAY(DATE($M$1,R$1,8-$M443))),"")</f>
        <v>45279</v>
      </c>
      <c r="S443" s="28"/>
      <c r="T443" s="30">
        <f>IFERROR(IF(COUNTIF('Holiday Dates'!$A:$A,DATE($S$1,T$1,1+7*$D443)-WEEKDAY(DATE($S$1,T$1,8-$M443)))&gt;=1,IF($D443&gt;=3,DATE($S$1,T$1,1+7*($D443-1)-WEEKDAY(DATE($S$1,T$1,8-$M443))),DATE($S$1,T$1,1+7*($D443+1)-WEEKDAY(DATE($S$1,T$1,8-$M443)))),DATE($S$1,T$1,1+7*$D443)-WEEKDAY(DATE($S$1,T$1,8-$M443))),"")</f>
        <v>45307</v>
      </c>
      <c r="U443" s="30">
        <f>IFERROR(IF(COUNTIF('Holiday Dates'!$A:$A,DATE($S$1,U$1,1+7*$D443)-WEEKDAY(DATE($S$1,U$1,8-$M443)))&gt;=1,IF($D443&gt;=3,DATE($S$1,U$1,1+7*($D443-1)-WEEKDAY(DATE($S$1,U$1,8-$M443))),DATE($S$1,U$1,1+7*($D443+1)-WEEKDAY(DATE($S$1,U$1,8-$M443)))),DATE($S$1,U$1,1+7*$D443)-WEEKDAY(DATE($S$1,U$1,8-$M443))),"")</f>
        <v>45335</v>
      </c>
      <c r="V443" s="30">
        <f>IFERROR(IF(COUNTIF('Holiday Dates'!$A:$A,DATE($S$1,V$1,1+7*$D443)-WEEKDAY(DATE($S$1,V$1,8-$M443)))&gt;=1,IF($D443&gt;=3,DATE($S$1,V$1,1+7*($D443-1)-WEEKDAY(DATE($S$1,V$1,8-$M443))),DATE($S$1,V$1,1+7*($D443+1)-WEEKDAY(DATE($S$1,V$1,8-$M443)))),DATE($S$1,V$1,1+7*$D443)-WEEKDAY(DATE($S$1,V$1,8-$M443))),"")</f>
        <v>45370</v>
      </c>
      <c r="W443" s="30">
        <f>IFERROR(IF(COUNTIF('Holiday Dates'!$A:$A,DATE($S$1,W$1,1+7*$D443)-WEEKDAY(DATE($S$1,W$1,8-$M443)))&gt;=1,IF($D443&gt;=3,DATE($S$1,W$1,1+7*($D443-1)-WEEKDAY(DATE($S$1,W$1,8-$M443))),DATE($S$1,W$1,1+7*($D443+1)-WEEKDAY(DATE($S$1,W$1,8-$M443)))),DATE($S$1,W$1,1+7*$D443)-WEEKDAY(DATE($S$1,W$1,8-$M443))),"")</f>
        <v>45398</v>
      </c>
      <c r="X443" s="30">
        <f>IFERROR(IF(COUNTIF('Holiday Dates'!$A:$A,DATE($S$1,X$1,1+7*$D443)-WEEKDAY(DATE($S$1,X$1,8-$M443)))&gt;=1,IF($D443&gt;=3,DATE($S$1,X$1,1+7*($D443-1)-WEEKDAY(DATE($S$1,X$1,8-$M443))),DATE($S$1,X$1,1+7*($D443+1)-WEEKDAY(DATE($S$1,X$1,8-$M443)))),DATE($S$1,X$1,1+7*$D443)-WEEKDAY(DATE($S$1,X$1,8-$M443))),"")</f>
        <v>45433</v>
      </c>
      <c r="Y443" s="30">
        <f>IFERROR(IF(COUNTIF('Holiday Dates'!$A:$A,DATE($S$1,Y$1,1+7*$D443)-WEEKDAY(DATE($S$1,Y$1,8-$M443)))&gt;=1,IF($D443&gt;=3,DATE($S$1,Y$1,1+7*($D443-1)-WEEKDAY(DATE($S$1,Y$1,8-$M443))),DATE($S$1,Y$1,1+7*($D443+1)-WEEKDAY(DATE($S$1,Y$1,8-$M443)))),DATE($S$1,Y$1,1+7*$D443)-WEEKDAY(DATE($S$1,Y$1,8-$M443))),"")</f>
        <v>45461</v>
      </c>
      <c r="Z443" s="30">
        <f>IFERROR(IF(COUNTIF('Holiday Dates'!$A:$A,DATE($S$1,Z$1,1+7*$D443)-WEEKDAY(DATE($S$1,Z$1,8-$M443)))&gt;=1,IF($D443&gt;=3,DATE($S$1,Z$1,1+7*($D443-1)-WEEKDAY(DATE($S$1,Z$1,8-$M443))),DATE($S$1,Z$1,1+7*($D443+1)-WEEKDAY(DATE($S$1,Z$1,8-$M443)))),DATE($S$1,Z$1,1+7*$D443)-WEEKDAY(DATE($S$1,Z$1,8-$M443))),"")</f>
        <v>45489</v>
      </c>
    </row>
    <row r="444" spans="1:26" ht="15" customHeight="1" x14ac:dyDescent="0.25">
      <c r="A444" s="3">
        <v>770441</v>
      </c>
      <c r="B444" s="1" t="s">
        <v>1743</v>
      </c>
      <c r="C444" s="1" t="str">
        <f>VLOOKUP($A444,[1]Sheet_One!$B:$W,7,FALSE)</f>
        <v>WATERTOWN</v>
      </c>
      <c r="D444" s="10">
        <f>IFERROR(VLOOKUP(A444,[2]Sheet1!$A:$AA,27,FALSE),"")</f>
        <v>2</v>
      </c>
      <c r="E444" s="1"/>
      <c r="F444" s="3" t="str">
        <f>VLOOKUP($A444,[1]Sheet_One!$B:$W,6,FALSE)</f>
        <v>435 BUCKINGHAM ST</v>
      </c>
      <c r="G444" s="3" t="str">
        <f>VLOOKUP($A444,[1]Sheet_One!$B:$W,7,FALSE)</f>
        <v>WATERTOWN</v>
      </c>
      <c r="H444" s="3" t="str">
        <f>VLOOKUP($A444,[1]Sheet_One!$B:$W,8,FALSE)</f>
        <v>CT</v>
      </c>
      <c r="I444" s="3" t="str">
        <f>VLOOKUP($A444,[1]Sheet_One!$B:$W,9,FALSE)</f>
        <v>06779</v>
      </c>
      <c r="J444" s="47">
        <f>IFERROR(VLOOKUP(A444,'[3]KPI Trend by Chain - 171 or 173'!$A:$E,5,FALSE),VLOOKUP(A444,'[4]KPI Trend by Chain - 171 '!$A:$E,5,FALSE))</f>
        <v>18.25</v>
      </c>
      <c r="K444" s="4">
        <f>IFERROR(VLOOKUP(A444,'Location Substitution table'!B:D,3,FALSE),"")</f>
        <v>260943</v>
      </c>
      <c r="L444" s="9" t="str">
        <f>IFERROR(VLOOKUP($A444,[1]Sheet_One!$B:$W,5,FALSE),"")</f>
        <v>T</v>
      </c>
      <c r="M444" s="9">
        <f>IFERROR(MATCH(L444,{"U","M","T","W","R","F","S"},0),"")</f>
        <v>3</v>
      </c>
      <c r="N444" s="26">
        <f>IFERROR(IF(COUNTIF('Holiday Dates'!$A:$A,DATE($M$1,N$1,1+7*$D444)-WEEKDAY(DATE($M$1,N$1,8-$M444)))&gt;=1,IF($D444&gt;=3,DATE($M$1,N$1,1+7*($D444-1)-WEEKDAY(DATE($M$1,N$1,8-$M444))),DATE($M$1,N$1,1+7*($D444+1)-WEEKDAY(DATE($M$1,N$1,8-$M444)))),DATE($M$1,N$1,1+7*$D444)-WEEKDAY(DATE($M$1,N$1,8-$M444))),"")</f>
        <v>45146</v>
      </c>
      <c r="O444" s="26">
        <f>IFERROR(IF(COUNTIF('Holiday Dates'!$A:$A,DATE($M$1,O$1,1+7*$D444)-WEEKDAY(DATE($M$1,O$1,8-$M444)))&gt;=1,IF($D444&gt;=3,DATE($M$1,O$1,1+7*($D444-1)-WEEKDAY(DATE($M$1,O$1,8-$M444))),DATE($M$1,O$1,1+7*($D444+1)-WEEKDAY(DATE($M$1,O$1,8-$M444)))),DATE($M$1,O$1,1+7*$D444)-WEEKDAY(DATE($M$1,O$1,8-$M444))),"")</f>
        <v>45181</v>
      </c>
      <c r="P444" s="26">
        <f>IFERROR(IF(COUNTIF('Holiday Dates'!$A:$A,DATE($M$1,P$1,1+7*$D444)-WEEKDAY(DATE($M$1,P$1,8-$M444)))&gt;=1,IF($D444&gt;=3,DATE($M$1,P$1,1+7*($D444-1)-WEEKDAY(DATE($M$1,P$1,8-$M444))),DATE($M$1,P$1,1+7*($D444+1)-WEEKDAY(DATE($M$1,P$1,8-$M444)))),DATE($M$1,P$1,1+7*$D444)-WEEKDAY(DATE($M$1,P$1,8-$M444))),"")</f>
        <v>45209</v>
      </c>
      <c r="Q444" s="26">
        <f>IFERROR(IF(COUNTIF('Holiday Dates'!$A:$A,DATE($M$1,Q$1,1+7*$D444)-WEEKDAY(DATE($M$1,Q$1,8-$M444)))&gt;=1,IF($D444&gt;=3,DATE($M$1,Q$1,1+7*($D444-1)-WEEKDAY(DATE($M$1,Q$1,8-$M444))),DATE($M$1,Q$1,1+7*($D444+1)-WEEKDAY(DATE($M$1,Q$1,8-$M444)))),DATE($M$1,Q$1,1+7*$D444)-WEEKDAY(DATE($M$1,Q$1,8-$M444))),"")</f>
        <v>45244</v>
      </c>
      <c r="R444" s="26">
        <f>IFERROR(IF(COUNTIF('Holiday Dates'!$A:$A,DATE($M$1,R$1,1+7*$D444)-WEEKDAY(DATE($M$1,R$1,8-$M444)))&gt;=1,IF($D444&gt;=3,DATE($M$1,R$1,1+7*($D444-1)-WEEKDAY(DATE($M$1,R$1,8-$M444))),DATE($M$1,R$1,1+7*($D444+1)-WEEKDAY(DATE($M$1,R$1,8-$M444)))),DATE($M$1,R$1,1+7*$D444)-WEEKDAY(DATE($M$1,R$1,8-$M444))),"")</f>
        <v>45272</v>
      </c>
      <c r="S444" s="28"/>
      <c r="T444" s="30">
        <f>IFERROR(IF(COUNTIF('Holiday Dates'!$A:$A,DATE($S$1,T$1,1+7*$D444)-WEEKDAY(DATE($S$1,T$1,8-$M444)))&gt;=1,IF($D444&gt;=3,DATE($S$1,T$1,1+7*($D444-1)-WEEKDAY(DATE($S$1,T$1,8-$M444))),DATE($S$1,T$1,1+7*($D444+1)-WEEKDAY(DATE($S$1,T$1,8-$M444)))),DATE($S$1,T$1,1+7*$D444)-WEEKDAY(DATE($S$1,T$1,8-$M444))),"")</f>
        <v>45300</v>
      </c>
      <c r="U444" s="30">
        <f>IFERROR(IF(COUNTIF('Holiday Dates'!$A:$A,DATE($S$1,U$1,1+7*$D444)-WEEKDAY(DATE($S$1,U$1,8-$M444)))&gt;=1,IF($D444&gt;=3,DATE($S$1,U$1,1+7*($D444-1)-WEEKDAY(DATE($S$1,U$1,8-$M444))),DATE($S$1,U$1,1+7*($D444+1)-WEEKDAY(DATE($S$1,U$1,8-$M444)))),DATE($S$1,U$1,1+7*$D444)-WEEKDAY(DATE($S$1,U$1,8-$M444))),"")</f>
        <v>45335</v>
      </c>
      <c r="V444" s="30">
        <f>IFERROR(IF(COUNTIF('Holiday Dates'!$A:$A,DATE($S$1,V$1,1+7*$D444)-WEEKDAY(DATE($S$1,V$1,8-$M444)))&gt;=1,IF($D444&gt;=3,DATE($S$1,V$1,1+7*($D444-1)-WEEKDAY(DATE($S$1,V$1,8-$M444))),DATE($S$1,V$1,1+7*($D444+1)-WEEKDAY(DATE($S$1,V$1,8-$M444)))),DATE($S$1,V$1,1+7*$D444)-WEEKDAY(DATE($S$1,V$1,8-$M444))),"")</f>
        <v>45363</v>
      </c>
      <c r="W444" s="30">
        <f>IFERROR(IF(COUNTIF('Holiday Dates'!$A:$A,DATE($S$1,W$1,1+7*$D444)-WEEKDAY(DATE($S$1,W$1,8-$M444)))&gt;=1,IF($D444&gt;=3,DATE($S$1,W$1,1+7*($D444-1)-WEEKDAY(DATE($S$1,W$1,8-$M444))),DATE($S$1,W$1,1+7*($D444+1)-WEEKDAY(DATE($S$1,W$1,8-$M444)))),DATE($S$1,W$1,1+7*$D444)-WEEKDAY(DATE($S$1,W$1,8-$M444))),"")</f>
        <v>45398</v>
      </c>
      <c r="X444" s="30">
        <f>IFERROR(IF(COUNTIF('Holiday Dates'!$A:$A,DATE($S$1,X$1,1+7*$D444)-WEEKDAY(DATE($S$1,X$1,8-$M444)))&gt;=1,IF($D444&gt;=3,DATE($S$1,X$1,1+7*($D444-1)-WEEKDAY(DATE($S$1,X$1,8-$M444))),DATE($S$1,X$1,1+7*($D444+1)-WEEKDAY(DATE($S$1,X$1,8-$M444)))),DATE($S$1,X$1,1+7*$D444)-WEEKDAY(DATE($S$1,X$1,8-$M444))),"")</f>
        <v>45426</v>
      </c>
      <c r="Y444" s="30">
        <f>IFERROR(IF(COUNTIF('Holiday Dates'!$A:$A,DATE($S$1,Y$1,1+7*$D444)-WEEKDAY(DATE($S$1,Y$1,8-$M444)))&gt;=1,IF($D444&gt;=3,DATE($S$1,Y$1,1+7*($D444-1)-WEEKDAY(DATE($S$1,Y$1,8-$M444))),DATE($S$1,Y$1,1+7*($D444+1)-WEEKDAY(DATE($S$1,Y$1,8-$M444)))),DATE($S$1,Y$1,1+7*$D444)-WEEKDAY(DATE($S$1,Y$1,8-$M444))),"")</f>
        <v>45454</v>
      </c>
      <c r="Z444" s="30">
        <f>IFERROR(IF(COUNTIF('Holiday Dates'!$A:$A,DATE($S$1,Z$1,1+7*$D444)-WEEKDAY(DATE($S$1,Z$1,8-$M444)))&gt;=1,IF($D444&gt;=3,DATE($S$1,Z$1,1+7*($D444-1)-WEEKDAY(DATE($S$1,Z$1,8-$M444))),DATE($S$1,Z$1,1+7*($D444+1)-WEEKDAY(DATE($S$1,Z$1,8-$M444)))),DATE($S$1,Z$1,1+7*$D444)-WEEKDAY(DATE($S$1,Z$1,8-$M444))),"")</f>
        <v>45482</v>
      </c>
    </row>
    <row r="445" spans="1:26" ht="15" customHeight="1" x14ac:dyDescent="0.25">
      <c r="A445" s="3">
        <v>770442</v>
      </c>
      <c r="B445" s="1" t="s">
        <v>1744</v>
      </c>
      <c r="C445" s="1" t="str">
        <f>VLOOKUP($A445,[1]Sheet_One!$B:$W,7,FALSE)</f>
        <v>WATERTOWN</v>
      </c>
      <c r="D445" s="10">
        <f>IFERROR(VLOOKUP(A445,[2]Sheet1!$A:$AA,27,FALSE),"")</f>
        <v>1</v>
      </c>
      <c r="E445" s="1"/>
      <c r="F445" s="3" t="str">
        <f>VLOOKUP($A445,[1]Sheet_One!$B:$W,6,FALSE)</f>
        <v>324 FRENCH ST</v>
      </c>
      <c r="G445" s="3" t="str">
        <f>VLOOKUP($A445,[1]Sheet_One!$B:$W,7,FALSE)</f>
        <v>WATERTOWN</v>
      </c>
      <c r="H445" s="3" t="str">
        <f>VLOOKUP($A445,[1]Sheet_One!$B:$W,8,FALSE)</f>
        <v>CT</v>
      </c>
      <c r="I445" s="3" t="str">
        <f>VLOOKUP($A445,[1]Sheet_One!$B:$W,9,FALSE)</f>
        <v>06795</v>
      </c>
      <c r="J445" s="47">
        <f>IFERROR(VLOOKUP(A445,'[3]KPI Trend by Chain - 171 or 173'!$A:$E,5,FALSE),VLOOKUP(A445,'[4]KPI Trend by Chain - 171 '!$A:$E,5,FALSE))</f>
        <v>36.5555555555556</v>
      </c>
      <c r="K445" s="4">
        <f>IFERROR(VLOOKUP(A445,'Location Substitution table'!B:D,3,FALSE),"")</f>
        <v>260946</v>
      </c>
      <c r="L445" s="9" t="str">
        <f>IFERROR(VLOOKUP($A445,[1]Sheet_One!$B:$W,5,FALSE),"")</f>
        <v>T</v>
      </c>
      <c r="M445" s="9">
        <f>IFERROR(MATCH(L445,{"U","M","T","W","R","F","S"},0),"")</f>
        <v>3</v>
      </c>
      <c r="N445" s="26">
        <f>IFERROR(IF(COUNTIF('Holiday Dates'!$A:$A,DATE($M$1,N$1,1+7*$D445)-WEEKDAY(DATE($M$1,N$1,8-$M445)))&gt;=1,IF($D445&gt;=3,DATE($M$1,N$1,1+7*($D445-1)-WEEKDAY(DATE($M$1,N$1,8-$M445))),DATE($M$1,N$1,1+7*($D445+1)-WEEKDAY(DATE($M$1,N$1,8-$M445)))),DATE($M$1,N$1,1+7*$D445)-WEEKDAY(DATE($M$1,N$1,8-$M445))),"")</f>
        <v>45139</v>
      </c>
      <c r="O445" s="26">
        <f>IFERROR(IF(COUNTIF('Holiday Dates'!$A:$A,DATE($M$1,O$1,1+7*$D445)-WEEKDAY(DATE($M$1,O$1,8-$M445)))&gt;=1,IF($D445&gt;=3,DATE($M$1,O$1,1+7*($D445-1)-WEEKDAY(DATE($M$1,O$1,8-$M445))),DATE($M$1,O$1,1+7*($D445+1)-WEEKDAY(DATE($M$1,O$1,8-$M445)))),DATE($M$1,O$1,1+7*$D445)-WEEKDAY(DATE($M$1,O$1,8-$M445))),"")</f>
        <v>45174</v>
      </c>
      <c r="P445" s="26">
        <f>IFERROR(IF(COUNTIF('Holiday Dates'!$A:$A,DATE($M$1,P$1,1+7*$D445)-WEEKDAY(DATE($M$1,P$1,8-$M445)))&gt;=1,IF($D445&gt;=3,DATE($M$1,P$1,1+7*($D445-1)-WEEKDAY(DATE($M$1,P$1,8-$M445))),DATE($M$1,P$1,1+7*($D445+1)-WEEKDAY(DATE($M$1,P$1,8-$M445)))),DATE($M$1,P$1,1+7*$D445)-WEEKDAY(DATE($M$1,P$1,8-$M445))),"")</f>
        <v>45202</v>
      </c>
      <c r="Q445" s="26">
        <f>IFERROR(IF(COUNTIF('Holiday Dates'!$A:$A,DATE($M$1,Q$1,1+7*$D445)-WEEKDAY(DATE($M$1,Q$1,8-$M445)))&gt;=1,IF($D445&gt;=3,DATE($M$1,Q$1,1+7*($D445-1)-WEEKDAY(DATE($M$1,Q$1,8-$M445))),DATE($M$1,Q$1,1+7*($D445+1)-WEEKDAY(DATE($M$1,Q$1,8-$M445)))),DATE($M$1,Q$1,1+7*$D445)-WEEKDAY(DATE($M$1,Q$1,8-$M445))),"")</f>
        <v>45244</v>
      </c>
      <c r="R445" s="26">
        <f>IFERROR(IF(COUNTIF('Holiday Dates'!$A:$A,DATE($M$1,R$1,1+7*$D445)-WEEKDAY(DATE($M$1,R$1,8-$M445)))&gt;=1,IF($D445&gt;=3,DATE($M$1,R$1,1+7*($D445-1)-WEEKDAY(DATE($M$1,R$1,8-$M445))),DATE($M$1,R$1,1+7*($D445+1)-WEEKDAY(DATE($M$1,R$1,8-$M445)))),DATE($M$1,R$1,1+7*$D445)-WEEKDAY(DATE($M$1,R$1,8-$M445))),"")</f>
        <v>45265</v>
      </c>
      <c r="S445" s="28"/>
      <c r="T445" s="30">
        <f>IFERROR(IF(COUNTIF('Holiday Dates'!$A:$A,DATE($S$1,T$1,1+7*$D445)-WEEKDAY(DATE($S$1,T$1,8-$M445)))&gt;=1,IF($D445&gt;=3,DATE($S$1,T$1,1+7*($D445-1)-WEEKDAY(DATE($S$1,T$1,8-$M445))),DATE($S$1,T$1,1+7*($D445+1)-WEEKDAY(DATE($S$1,T$1,8-$M445)))),DATE($S$1,T$1,1+7*$D445)-WEEKDAY(DATE($S$1,T$1,8-$M445))),"")</f>
        <v>45293</v>
      </c>
      <c r="U445" s="30">
        <f>IFERROR(IF(COUNTIF('Holiday Dates'!$A:$A,DATE($S$1,U$1,1+7*$D445)-WEEKDAY(DATE($S$1,U$1,8-$M445)))&gt;=1,IF($D445&gt;=3,DATE($S$1,U$1,1+7*($D445-1)-WEEKDAY(DATE($S$1,U$1,8-$M445))),DATE($S$1,U$1,1+7*($D445+1)-WEEKDAY(DATE($S$1,U$1,8-$M445)))),DATE($S$1,U$1,1+7*$D445)-WEEKDAY(DATE($S$1,U$1,8-$M445))),"")</f>
        <v>45328</v>
      </c>
      <c r="V445" s="30">
        <f>IFERROR(IF(COUNTIF('Holiday Dates'!$A:$A,DATE($S$1,V$1,1+7*$D445)-WEEKDAY(DATE($S$1,V$1,8-$M445)))&gt;=1,IF($D445&gt;=3,DATE($S$1,V$1,1+7*($D445-1)-WEEKDAY(DATE($S$1,V$1,8-$M445))),DATE($S$1,V$1,1+7*($D445+1)-WEEKDAY(DATE($S$1,V$1,8-$M445)))),DATE($S$1,V$1,1+7*$D445)-WEEKDAY(DATE($S$1,V$1,8-$M445))),"")</f>
        <v>45356</v>
      </c>
      <c r="W445" s="30">
        <f>IFERROR(IF(COUNTIF('Holiday Dates'!$A:$A,DATE($S$1,W$1,1+7*$D445)-WEEKDAY(DATE($S$1,W$1,8-$M445)))&gt;=1,IF($D445&gt;=3,DATE($S$1,W$1,1+7*($D445-1)-WEEKDAY(DATE($S$1,W$1,8-$M445))),DATE($S$1,W$1,1+7*($D445+1)-WEEKDAY(DATE($S$1,W$1,8-$M445)))),DATE($S$1,W$1,1+7*$D445)-WEEKDAY(DATE($S$1,W$1,8-$M445))),"")</f>
        <v>45384</v>
      </c>
      <c r="X445" s="30">
        <f>IFERROR(IF(COUNTIF('Holiday Dates'!$A:$A,DATE($S$1,X$1,1+7*$D445)-WEEKDAY(DATE($S$1,X$1,8-$M445)))&gt;=1,IF($D445&gt;=3,DATE($S$1,X$1,1+7*($D445-1)-WEEKDAY(DATE($S$1,X$1,8-$M445))),DATE($S$1,X$1,1+7*($D445+1)-WEEKDAY(DATE($S$1,X$1,8-$M445)))),DATE($S$1,X$1,1+7*$D445)-WEEKDAY(DATE($S$1,X$1,8-$M445))),"")</f>
        <v>45419</v>
      </c>
      <c r="Y445" s="30">
        <f>IFERROR(IF(COUNTIF('Holiday Dates'!$A:$A,DATE($S$1,Y$1,1+7*$D445)-WEEKDAY(DATE($S$1,Y$1,8-$M445)))&gt;=1,IF($D445&gt;=3,DATE($S$1,Y$1,1+7*($D445-1)-WEEKDAY(DATE($S$1,Y$1,8-$M445))),DATE($S$1,Y$1,1+7*($D445+1)-WEEKDAY(DATE($S$1,Y$1,8-$M445)))),DATE($S$1,Y$1,1+7*$D445)-WEEKDAY(DATE($S$1,Y$1,8-$M445))),"")</f>
        <v>45447</v>
      </c>
      <c r="Z445" s="30">
        <f>IFERROR(IF(COUNTIF('Holiday Dates'!$A:$A,DATE($S$1,Z$1,1+7*$D445)-WEEKDAY(DATE($S$1,Z$1,8-$M445)))&gt;=1,IF($D445&gt;=3,DATE($S$1,Z$1,1+7*($D445-1)-WEEKDAY(DATE($S$1,Z$1,8-$M445))),DATE($S$1,Z$1,1+7*($D445+1)-WEEKDAY(DATE($S$1,Z$1,8-$M445)))),DATE($S$1,Z$1,1+7*$D445)-WEEKDAY(DATE($S$1,Z$1,8-$M445))),"")</f>
        <v>45475</v>
      </c>
    </row>
    <row r="446" spans="1:26" ht="15" customHeight="1" x14ac:dyDescent="0.25">
      <c r="A446" s="3">
        <v>770443</v>
      </c>
      <c r="B446" s="1" t="s">
        <v>865</v>
      </c>
      <c r="C446" s="1" t="str">
        <f>VLOOKUP($A446,[1]Sheet_One!$B:$W,7,FALSE)</f>
        <v>WEST HARTFORD</v>
      </c>
      <c r="D446" s="10">
        <f>IFERROR(VLOOKUP(A446,[2]Sheet1!$A:$AA,27,FALSE),"")</f>
        <v>3</v>
      </c>
      <c r="E446" s="1"/>
      <c r="F446" s="3" t="str">
        <f>VLOOKUP($A446,[1]Sheet_One!$B:$W,6,FALSE)</f>
        <v>34 HIGHLAND ST</v>
      </c>
      <c r="G446" s="3" t="str">
        <f>VLOOKUP($A446,[1]Sheet_One!$B:$W,7,FALSE)</f>
        <v>WEST HARTFORD</v>
      </c>
      <c r="H446" s="3" t="str">
        <f>VLOOKUP($A446,[1]Sheet_One!$B:$W,8,FALSE)</f>
        <v>CT</v>
      </c>
      <c r="I446" s="3" t="str">
        <f>VLOOKUP($A446,[1]Sheet_One!$B:$W,9,FALSE)</f>
        <v>06119</v>
      </c>
      <c r="J446" s="47">
        <f>IFERROR(VLOOKUP(A446,'[3]KPI Trend by Chain - 171 or 173'!$A:$E,5,FALSE),VLOOKUP(A446,'[4]KPI Trend by Chain - 171 '!$A:$E,5,FALSE))</f>
        <v>17.125</v>
      </c>
      <c r="K446" s="4">
        <f>IFERROR(VLOOKUP(A446,'Location Substitution table'!B:D,3,FALSE),"")</f>
        <v>160020</v>
      </c>
      <c r="L446" s="9" t="str">
        <f>IFERROR(VLOOKUP($A446,[1]Sheet_One!$B:$W,5,FALSE),"")</f>
        <v>M</v>
      </c>
      <c r="M446" s="9">
        <f>IFERROR(MATCH(L446,{"U","M","T","W","R","F","S"},0),"")</f>
        <v>2</v>
      </c>
      <c r="N446" s="26">
        <f>IFERROR(IF(COUNTIF('Holiday Dates'!$A:$A,DATE($M$1,N$1,1+7*$D446)-WEEKDAY(DATE($M$1,N$1,8-$M446)))&gt;=1,IF($D446&gt;=3,DATE($M$1,N$1,1+7*($D446-1)-WEEKDAY(DATE($M$1,N$1,8-$M446))),DATE($M$1,N$1,1+7*($D446+1)-WEEKDAY(DATE($M$1,N$1,8-$M446)))),DATE($M$1,N$1,1+7*$D446)-WEEKDAY(DATE($M$1,N$1,8-$M446))),"")</f>
        <v>45159</v>
      </c>
      <c r="O446" s="26">
        <f>IFERROR(IF(COUNTIF('Holiday Dates'!$A:$A,DATE($M$1,O$1,1+7*$D446)-WEEKDAY(DATE($M$1,O$1,8-$M446)))&gt;=1,IF($D446&gt;=3,DATE($M$1,O$1,1+7*($D446-1)-WEEKDAY(DATE($M$1,O$1,8-$M446))),DATE($M$1,O$1,1+7*($D446+1)-WEEKDAY(DATE($M$1,O$1,8-$M446)))),DATE($M$1,O$1,1+7*$D446)-WEEKDAY(DATE($M$1,O$1,8-$M446))),"")</f>
        <v>45187</v>
      </c>
      <c r="P446" s="26">
        <f>IFERROR(IF(COUNTIF('Holiday Dates'!$A:$A,DATE($M$1,P$1,1+7*$D446)-WEEKDAY(DATE($M$1,P$1,8-$M446)))&gt;=1,IF($D446&gt;=3,DATE($M$1,P$1,1+7*($D446-1)-WEEKDAY(DATE($M$1,P$1,8-$M446))),DATE($M$1,P$1,1+7*($D446+1)-WEEKDAY(DATE($M$1,P$1,8-$M446)))),DATE($M$1,P$1,1+7*$D446)-WEEKDAY(DATE($M$1,P$1,8-$M446))),"")</f>
        <v>45215</v>
      </c>
      <c r="Q446" s="26">
        <f>IFERROR(IF(COUNTIF('Holiday Dates'!$A:$A,DATE($M$1,Q$1,1+7*$D446)-WEEKDAY(DATE($M$1,Q$1,8-$M446)))&gt;=1,IF($D446&gt;=3,DATE($M$1,Q$1,1+7*($D446-1)-WEEKDAY(DATE($M$1,Q$1,8-$M446))),DATE($M$1,Q$1,1+7*($D446+1)-WEEKDAY(DATE($M$1,Q$1,8-$M446)))),DATE($M$1,Q$1,1+7*$D446)-WEEKDAY(DATE($M$1,Q$1,8-$M446))),"")</f>
        <v>45250</v>
      </c>
      <c r="R446" s="26">
        <f>IFERROR(IF(COUNTIF('Holiday Dates'!$A:$A,DATE($M$1,R$1,1+7*$D446)-WEEKDAY(DATE($M$1,R$1,8-$M446)))&gt;=1,IF($D446&gt;=3,DATE($M$1,R$1,1+7*($D446-1)-WEEKDAY(DATE($M$1,R$1,8-$M446))),DATE($M$1,R$1,1+7*($D446+1)-WEEKDAY(DATE($M$1,R$1,8-$M446)))),DATE($M$1,R$1,1+7*$D446)-WEEKDAY(DATE($M$1,R$1,8-$M446))),"")</f>
        <v>45278</v>
      </c>
      <c r="S446" s="28"/>
      <c r="T446" s="30">
        <f>IFERROR(IF(COUNTIF('Holiday Dates'!$A:$A,DATE($S$1,T$1,1+7*$D446)-WEEKDAY(DATE($S$1,T$1,8-$M446)))&gt;=1,IF($D446&gt;=3,DATE($S$1,T$1,1+7*($D446-1)-WEEKDAY(DATE($S$1,T$1,8-$M446))),DATE($S$1,T$1,1+7*($D446+1)-WEEKDAY(DATE($S$1,T$1,8-$M446)))),DATE($S$1,T$1,1+7*$D446)-WEEKDAY(DATE($S$1,T$1,8-$M446))),"")</f>
        <v>45299</v>
      </c>
      <c r="U446" s="30">
        <f>IFERROR(IF(COUNTIF('Holiday Dates'!$A:$A,DATE($S$1,U$1,1+7*$D446)-WEEKDAY(DATE($S$1,U$1,8-$M446)))&gt;=1,IF($D446&gt;=3,DATE($S$1,U$1,1+7*($D446-1)-WEEKDAY(DATE($S$1,U$1,8-$M446))),DATE($S$1,U$1,1+7*($D446+1)-WEEKDAY(DATE($S$1,U$1,8-$M446)))),DATE($S$1,U$1,1+7*$D446)-WEEKDAY(DATE($S$1,U$1,8-$M446))),"")</f>
        <v>45334</v>
      </c>
      <c r="V446" s="30">
        <f>IFERROR(IF(COUNTIF('Holiday Dates'!$A:$A,DATE($S$1,V$1,1+7*$D446)-WEEKDAY(DATE($S$1,V$1,8-$M446)))&gt;=1,IF($D446&gt;=3,DATE($S$1,V$1,1+7*($D446-1)-WEEKDAY(DATE($S$1,V$1,8-$M446))),DATE($S$1,V$1,1+7*($D446+1)-WEEKDAY(DATE($S$1,V$1,8-$M446)))),DATE($S$1,V$1,1+7*$D446)-WEEKDAY(DATE($S$1,V$1,8-$M446))),"")</f>
        <v>45369</v>
      </c>
      <c r="W446" s="30">
        <f>IFERROR(IF(COUNTIF('Holiday Dates'!$A:$A,DATE($S$1,W$1,1+7*$D446)-WEEKDAY(DATE($S$1,W$1,8-$M446)))&gt;=1,IF($D446&gt;=3,DATE($S$1,W$1,1+7*($D446-1)-WEEKDAY(DATE($S$1,W$1,8-$M446))),DATE($S$1,W$1,1+7*($D446+1)-WEEKDAY(DATE($S$1,W$1,8-$M446)))),DATE($S$1,W$1,1+7*$D446)-WEEKDAY(DATE($S$1,W$1,8-$M446))),"")</f>
        <v>45397</v>
      </c>
      <c r="X446" s="30">
        <f>IFERROR(IF(COUNTIF('Holiday Dates'!$A:$A,DATE($S$1,X$1,1+7*$D446)-WEEKDAY(DATE($S$1,X$1,8-$M446)))&gt;=1,IF($D446&gt;=3,DATE($S$1,X$1,1+7*($D446-1)-WEEKDAY(DATE($S$1,X$1,8-$M446))),DATE($S$1,X$1,1+7*($D446+1)-WEEKDAY(DATE($S$1,X$1,8-$M446)))),DATE($S$1,X$1,1+7*$D446)-WEEKDAY(DATE($S$1,X$1,8-$M446))),"")</f>
        <v>45432</v>
      </c>
      <c r="Y446" s="30">
        <f>IFERROR(IF(COUNTIF('Holiday Dates'!$A:$A,DATE($S$1,Y$1,1+7*$D446)-WEEKDAY(DATE($S$1,Y$1,8-$M446)))&gt;=1,IF($D446&gt;=3,DATE($S$1,Y$1,1+7*($D446-1)-WEEKDAY(DATE($S$1,Y$1,8-$M446))),DATE($S$1,Y$1,1+7*($D446+1)-WEEKDAY(DATE($S$1,Y$1,8-$M446)))),DATE($S$1,Y$1,1+7*$D446)-WEEKDAY(DATE($S$1,Y$1,8-$M446))),"")</f>
        <v>45460</v>
      </c>
      <c r="Z446" s="30">
        <f>IFERROR(IF(COUNTIF('Holiday Dates'!$A:$A,DATE($S$1,Z$1,1+7*$D446)-WEEKDAY(DATE($S$1,Z$1,8-$M446)))&gt;=1,IF($D446&gt;=3,DATE($S$1,Z$1,1+7*($D446-1)-WEEKDAY(DATE($S$1,Z$1,8-$M446))),DATE($S$1,Z$1,1+7*($D446+1)-WEEKDAY(DATE($S$1,Z$1,8-$M446)))),DATE($S$1,Z$1,1+7*$D446)-WEEKDAY(DATE($S$1,Z$1,8-$M446))),"")</f>
        <v>45488</v>
      </c>
    </row>
    <row r="447" spans="1:26" ht="15" customHeight="1" x14ac:dyDescent="0.25">
      <c r="A447" s="3">
        <v>770444</v>
      </c>
      <c r="B447" s="1" t="s">
        <v>1745</v>
      </c>
      <c r="C447" s="1" t="str">
        <f>VLOOKUP($A447,[1]Sheet_One!$B:$W,7,FALSE)</f>
        <v>WEST HARTFORD</v>
      </c>
      <c r="D447" s="10">
        <f>IFERROR(VLOOKUP(A447,[2]Sheet1!$A:$AA,27,FALSE),"")</f>
        <v>2</v>
      </c>
      <c r="E447" s="1"/>
      <c r="F447" s="3" t="str">
        <f>VLOOKUP($A447,[1]Sheet_One!$B:$W,6,FALSE)</f>
        <v>110 Beechwood Rd</v>
      </c>
      <c r="G447" s="3" t="str">
        <f>VLOOKUP($A447,[1]Sheet_One!$B:$W,7,FALSE)</f>
        <v>WEST HARTFORD</v>
      </c>
      <c r="H447" s="3" t="str">
        <f>VLOOKUP($A447,[1]Sheet_One!$B:$W,8,FALSE)</f>
        <v>CT</v>
      </c>
      <c r="I447" s="3" t="str">
        <f>VLOOKUP($A447,[1]Sheet_One!$B:$W,9,FALSE)</f>
        <v>06107</v>
      </c>
      <c r="J447" s="47">
        <f>IFERROR(VLOOKUP(A447,'[3]KPI Trend by Chain - 171 or 173'!$A:$E,5,FALSE),VLOOKUP(A447,'[4]KPI Trend by Chain - 171 '!$A:$E,5,FALSE))</f>
        <v>207</v>
      </c>
      <c r="K447" s="4">
        <f>IFERROR(VLOOKUP(A447,'Location Substitution table'!B:D,3,FALSE),"")</f>
        <v>160050</v>
      </c>
      <c r="L447" s="9" t="str">
        <f>IFERROR(VLOOKUP($A447,[1]Sheet_One!$B:$W,5,FALSE),"")</f>
        <v>M</v>
      </c>
      <c r="M447" s="9">
        <f>IFERROR(MATCH(L447,{"U","M","T","W","R","F","S"},0),"")</f>
        <v>2</v>
      </c>
      <c r="N447" s="26">
        <f>IFERROR(IF(COUNTIF('Holiday Dates'!$A:$A,DATE($M$1,N$1,1+7*$D447)-WEEKDAY(DATE($M$1,N$1,8-$M447)))&gt;=1,IF($D447&gt;=3,DATE($M$1,N$1,1+7*($D447-1)-WEEKDAY(DATE($M$1,N$1,8-$M447))),DATE($M$1,N$1,1+7*($D447+1)-WEEKDAY(DATE($M$1,N$1,8-$M447)))),DATE($M$1,N$1,1+7*$D447)-WEEKDAY(DATE($M$1,N$1,8-$M447))),"")</f>
        <v>45152</v>
      </c>
      <c r="O447" s="26">
        <f>IFERROR(IF(COUNTIF('Holiday Dates'!$A:$A,DATE($M$1,O$1,1+7*$D447)-WEEKDAY(DATE($M$1,O$1,8-$M447)))&gt;=1,IF($D447&gt;=3,DATE($M$1,O$1,1+7*($D447-1)-WEEKDAY(DATE($M$1,O$1,8-$M447))),DATE($M$1,O$1,1+7*($D447+1)-WEEKDAY(DATE($M$1,O$1,8-$M447)))),DATE($M$1,O$1,1+7*$D447)-WEEKDAY(DATE($M$1,O$1,8-$M447))),"")</f>
        <v>45180</v>
      </c>
      <c r="P447" s="26">
        <f>IFERROR(IF(COUNTIF('Holiday Dates'!$A:$A,DATE($M$1,P$1,1+7*$D447)-WEEKDAY(DATE($M$1,P$1,8-$M447)))&gt;=1,IF($D447&gt;=3,DATE($M$1,P$1,1+7*($D447-1)-WEEKDAY(DATE($M$1,P$1,8-$M447))),DATE($M$1,P$1,1+7*($D447+1)-WEEKDAY(DATE($M$1,P$1,8-$M447)))),DATE($M$1,P$1,1+7*$D447)-WEEKDAY(DATE($M$1,P$1,8-$M447))),"")</f>
        <v>45215</v>
      </c>
      <c r="Q447" s="26">
        <f>IFERROR(IF(COUNTIF('Holiday Dates'!$A:$A,DATE($M$1,Q$1,1+7*$D447)-WEEKDAY(DATE($M$1,Q$1,8-$M447)))&gt;=1,IF($D447&gt;=3,DATE($M$1,Q$1,1+7*($D447-1)-WEEKDAY(DATE($M$1,Q$1,8-$M447))),DATE($M$1,Q$1,1+7*($D447+1)-WEEKDAY(DATE($M$1,Q$1,8-$M447)))),DATE($M$1,Q$1,1+7*$D447)-WEEKDAY(DATE($M$1,Q$1,8-$M447))),"")</f>
        <v>45243</v>
      </c>
      <c r="R447" s="26">
        <f>IFERROR(IF(COUNTIF('Holiday Dates'!$A:$A,DATE($M$1,R$1,1+7*$D447)-WEEKDAY(DATE($M$1,R$1,8-$M447)))&gt;=1,IF($D447&gt;=3,DATE($M$1,R$1,1+7*($D447-1)-WEEKDAY(DATE($M$1,R$1,8-$M447))),DATE($M$1,R$1,1+7*($D447+1)-WEEKDAY(DATE($M$1,R$1,8-$M447)))),DATE($M$1,R$1,1+7*$D447)-WEEKDAY(DATE($M$1,R$1,8-$M447))),"")</f>
        <v>45271</v>
      </c>
      <c r="S447" s="28"/>
      <c r="T447" s="30">
        <f>IFERROR(IF(COUNTIF('Holiday Dates'!$A:$A,DATE($S$1,T$1,1+7*$D447)-WEEKDAY(DATE($S$1,T$1,8-$M447)))&gt;=1,IF($D447&gt;=3,DATE($S$1,T$1,1+7*($D447-1)-WEEKDAY(DATE($S$1,T$1,8-$M447))),DATE($S$1,T$1,1+7*($D447+1)-WEEKDAY(DATE($S$1,T$1,8-$M447)))),DATE($S$1,T$1,1+7*$D447)-WEEKDAY(DATE($S$1,T$1,8-$M447))),"")</f>
        <v>45299</v>
      </c>
      <c r="U447" s="30">
        <f>IFERROR(IF(COUNTIF('Holiday Dates'!$A:$A,DATE($S$1,U$1,1+7*$D447)-WEEKDAY(DATE($S$1,U$1,8-$M447)))&gt;=1,IF($D447&gt;=3,DATE($S$1,U$1,1+7*($D447-1)-WEEKDAY(DATE($S$1,U$1,8-$M447))),DATE($S$1,U$1,1+7*($D447+1)-WEEKDAY(DATE($S$1,U$1,8-$M447)))),DATE($S$1,U$1,1+7*$D447)-WEEKDAY(DATE($S$1,U$1,8-$M447))),"")</f>
        <v>45334</v>
      </c>
      <c r="V447" s="30">
        <f>IFERROR(IF(COUNTIF('Holiday Dates'!$A:$A,DATE($S$1,V$1,1+7*$D447)-WEEKDAY(DATE($S$1,V$1,8-$M447)))&gt;=1,IF($D447&gt;=3,DATE($S$1,V$1,1+7*($D447-1)-WEEKDAY(DATE($S$1,V$1,8-$M447))),DATE($S$1,V$1,1+7*($D447+1)-WEEKDAY(DATE($S$1,V$1,8-$M447)))),DATE($S$1,V$1,1+7*$D447)-WEEKDAY(DATE($S$1,V$1,8-$M447))),"")</f>
        <v>45362</v>
      </c>
      <c r="W447" s="30">
        <f>IFERROR(IF(COUNTIF('Holiday Dates'!$A:$A,DATE($S$1,W$1,1+7*$D447)-WEEKDAY(DATE($S$1,W$1,8-$M447)))&gt;=1,IF($D447&gt;=3,DATE($S$1,W$1,1+7*($D447-1)-WEEKDAY(DATE($S$1,W$1,8-$M447))),DATE($S$1,W$1,1+7*($D447+1)-WEEKDAY(DATE($S$1,W$1,8-$M447)))),DATE($S$1,W$1,1+7*$D447)-WEEKDAY(DATE($S$1,W$1,8-$M447))),"")</f>
        <v>45397</v>
      </c>
      <c r="X447" s="30">
        <f>IFERROR(IF(COUNTIF('Holiday Dates'!$A:$A,DATE($S$1,X$1,1+7*$D447)-WEEKDAY(DATE($S$1,X$1,8-$M447)))&gt;=1,IF($D447&gt;=3,DATE($S$1,X$1,1+7*($D447-1)-WEEKDAY(DATE($S$1,X$1,8-$M447))),DATE($S$1,X$1,1+7*($D447+1)-WEEKDAY(DATE($S$1,X$1,8-$M447)))),DATE($S$1,X$1,1+7*$D447)-WEEKDAY(DATE($S$1,X$1,8-$M447))),"")</f>
        <v>45425</v>
      </c>
      <c r="Y447" s="30">
        <f>IFERROR(IF(COUNTIF('Holiday Dates'!$A:$A,DATE($S$1,Y$1,1+7*$D447)-WEEKDAY(DATE($S$1,Y$1,8-$M447)))&gt;=1,IF($D447&gt;=3,DATE($S$1,Y$1,1+7*($D447-1)-WEEKDAY(DATE($S$1,Y$1,8-$M447))),DATE($S$1,Y$1,1+7*($D447+1)-WEEKDAY(DATE($S$1,Y$1,8-$M447)))),DATE($S$1,Y$1,1+7*$D447)-WEEKDAY(DATE($S$1,Y$1,8-$M447))),"")</f>
        <v>45453</v>
      </c>
      <c r="Z447" s="30">
        <f>IFERROR(IF(COUNTIF('Holiday Dates'!$A:$A,DATE($S$1,Z$1,1+7*$D447)-WEEKDAY(DATE($S$1,Z$1,8-$M447)))&gt;=1,IF($D447&gt;=3,DATE($S$1,Z$1,1+7*($D447-1)-WEEKDAY(DATE($S$1,Z$1,8-$M447))),DATE($S$1,Z$1,1+7*($D447+1)-WEEKDAY(DATE($S$1,Z$1,8-$M447)))),DATE($S$1,Z$1,1+7*$D447)-WEEKDAY(DATE($S$1,Z$1,8-$M447))),"")</f>
        <v>45481</v>
      </c>
    </row>
    <row r="448" spans="1:26" ht="15" customHeight="1" x14ac:dyDescent="0.25">
      <c r="A448" s="3">
        <v>770445</v>
      </c>
      <c r="B448" s="1" t="s">
        <v>961</v>
      </c>
      <c r="C448" s="1" t="str">
        <f>VLOOKUP($A448,[1]Sheet_One!$B:$W,7,FALSE)</f>
        <v>WEST HARTFORD</v>
      </c>
      <c r="D448" s="10">
        <f>IFERROR(VLOOKUP(A448,[2]Sheet1!$A:$AA,27,FALSE),"")</f>
        <v>4</v>
      </c>
      <c r="E448" s="1"/>
      <c r="F448" s="3" t="str">
        <f>VLOOKUP($A448,[1]Sheet_One!$B:$W,6,FALSE)</f>
        <v>196 BLOOMFIELD AVENUE</v>
      </c>
      <c r="G448" s="3" t="str">
        <f>VLOOKUP($A448,[1]Sheet_One!$B:$W,7,FALSE)</f>
        <v>WEST HARTFORD</v>
      </c>
      <c r="H448" s="3" t="str">
        <f>VLOOKUP($A448,[1]Sheet_One!$B:$W,8,FALSE)</f>
        <v>CT</v>
      </c>
      <c r="I448" s="3" t="str">
        <f>VLOOKUP($A448,[1]Sheet_One!$B:$W,9,FALSE)</f>
        <v>06117</v>
      </c>
      <c r="J448" s="47">
        <f>IFERROR(VLOOKUP(A448,'[3]KPI Trend by Chain - 171 or 173'!$A:$E,5,FALSE),VLOOKUP(A448,'[4]KPI Trend by Chain - 171 '!$A:$E,5,FALSE))</f>
        <v>20.5</v>
      </c>
      <c r="K448" s="4" t="str">
        <f>IFERROR(VLOOKUP(A448,'Location Substitution table'!B:D,3,FALSE),"")</f>
        <v/>
      </c>
      <c r="L448" s="9" t="str">
        <f>IFERROR(VLOOKUP($A448,[1]Sheet_One!$B:$W,5,FALSE),"")</f>
        <v>W</v>
      </c>
      <c r="M448" s="9">
        <f>IFERROR(MATCH(L448,{"U","M","T","W","R","F","S"},0),"")</f>
        <v>4</v>
      </c>
      <c r="N448" s="26">
        <f>IFERROR(IF(COUNTIF('Holiday Dates'!$A:$A,DATE($M$1,N$1,1+7*$D448)-WEEKDAY(DATE($M$1,N$1,8-$M448)))&gt;=1,IF($D448&gt;=3,DATE($M$1,N$1,1+7*($D448-1)-WEEKDAY(DATE($M$1,N$1,8-$M448))),DATE($M$1,N$1,1+7*($D448+1)-WEEKDAY(DATE($M$1,N$1,8-$M448)))),DATE($M$1,N$1,1+7*$D448)-WEEKDAY(DATE($M$1,N$1,8-$M448))),"")</f>
        <v>45161</v>
      </c>
      <c r="O448" s="26">
        <f>IFERROR(IF(COUNTIF('Holiday Dates'!$A:$A,DATE($M$1,O$1,1+7*$D448)-WEEKDAY(DATE($M$1,O$1,8-$M448)))&gt;=1,IF($D448&gt;=3,DATE($M$1,O$1,1+7*($D448-1)-WEEKDAY(DATE($M$1,O$1,8-$M448))),DATE($M$1,O$1,1+7*($D448+1)-WEEKDAY(DATE($M$1,O$1,8-$M448)))),DATE($M$1,O$1,1+7*$D448)-WEEKDAY(DATE($M$1,O$1,8-$M448))),"")</f>
        <v>45196</v>
      </c>
      <c r="P448" s="26">
        <f>IFERROR(IF(COUNTIF('Holiday Dates'!$A:$A,DATE($M$1,P$1,1+7*$D448)-WEEKDAY(DATE($M$1,P$1,8-$M448)))&gt;=1,IF($D448&gt;=3,DATE($M$1,P$1,1+7*($D448-1)-WEEKDAY(DATE($M$1,P$1,8-$M448))),DATE($M$1,P$1,1+7*($D448+1)-WEEKDAY(DATE($M$1,P$1,8-$M448)))),DATE($M$1,P$1,1+7*$D448)-WEEKDAY(DATE($M$1,P$1,8-$M448))),"")</f>
        <v>45224</v>
      </c>
      <c r="Q448" s="26">
        <f>IFERROR(IF(COUNTIF('Holiday Dates'!$A:$A,DATE($M$1,Q$1,1+7*$D448)-WEEKDAY(DATE($M$1,Q$1,8-$M448)))&gt;=1,IF($D448&gt;=3,DATE($M$1,Q$1,1+7*($D448-1)-WEEKDAY(DATE($M$1,Q$1,8-$M448))),DATE($M$1,Q$1,1+7*($D448+1)-WEEKDAY(DATE($M$1,Q$1,8-$M448)))),DATE($M$1,Q$1,1+7*$D448)-WEEKDAY(DATE($M$1,Q$1,8-$M448))),"")</f>
        <v>45245</v>
      </c>
      <c r="R448" s="26">
        <f>IFERROR(IF(COUNTIF('Holiday Dates'!$A:$A,DATE($M$1,R$1,1+7*$D448)-WEEKDAY(DATE($M$1,R$1,8-$M448)))&gt;=1,IF($D448&gt;=3,DATE($M$1,R$1,1+7*($D448-1)-WEEKDAY(DATE($M$1,R$1,8-$M448))),DATE($M$1,R$1,1+7*($D448+1)-WEEKDAY(DATE($M$1,R$1,8-$M448)))),DATE($M$1,R$1,1+7*$D448)-WEEKDAY(DATE($M$1,R$1,8-$M448))),"")</f>
        <v>45280</v>
      </c>
      <c r="S448" s="28"/>
      <c r="T448" s="30">
        <f>IFERROR(IF(COUNTIF('Holiday Dates'!$A:$A,DATE($S$1,T$1,1+7*$D448)-WEEKDAY(DATE($S$1,T$1,8-$M448)))&gt;=1,IF($D448&gt;=3,DATE($S$1,T$1,1+7*($D448-1)-WEEKDAY(DATE($S$1,T$1,8-$M448))),DATE($S$1,T$1,1+7*($D448+1)-WEEKDAY(DATE($S$1,T$1,8-$M448)))),DATE($S$1,T$1,1+7*$D448)-WEEKDAY(DATE($S$1,T$1,8-$M448))),"")</f>
        <v>45315</v>
      </c>
      <c r="U448" s="30">
        <f>IFERROR(IF(COUNTIF('Holiday Dates'!$A:$A,DATE($S$1,U$1,1+7*$D448)-WEEKDAY(DATE($S$1,U$1,8-$M448)))&gt;=1,IF($D448&gt;=3,DATE($S$1,U$1,1+7*($D448-1)-WEEKDAY(DATE($S$1,U$1,8-$M448))),DATE($S$1,U$1,1+7*($D448+1)-WEEKDAY(DATE($S$1,U$1,8-$M448)))),DATE($S$1,U$1,1+7*$D448)-WEEKDAY(DATE($S$1,U$1,8-$M448))),"")</f>
        <v>45350</v>
      </c>
      <c r="V448" s="30">
        <f>IFERROR(IF(COUNTIF('Holiday Dates'!$A:$A,DATE($S$1,V$1,1+7*$D448)-WEEKDAY(DATE($S$1,V$1,8-$M448)))&gt;=1,IF($D448&gt;=3,DATE($S$1,V$1,1+7*($D448-1)-WEEKDAY(DATE($S$1,V$1,8-$M448))),DATE($S$1,V$1,1+7*($D448+1)-WEEKDAY(DATE($S$1,V$1,8-$M448)))),DATE($S$1,V$1,1+7*$D448)-WEEKDAY(DATE($S$1,V$1,8-$M448))),"")</f>
        <v>45378</v>
      </c>
      <c r="W448" s="30">
        <f>IFERROR(IF(COUNTIF('Holiday Dates'!$A:$A,DATE($S$1,W$1,1+7*$D448)-WEEKDAY(DATE($S$1,W$1,8-$M448)))&gt;=1,IF($D448&gt;=3,DATE($S$1,W$1,1+7*($D448-1)-WEEKDAY(DATE($S$1,W$1,8-$M448))),DATE($S$1,W$1,1+7*($D448+1)-WEEKDAY(DATE($S$1,W$1,8-$M448)))),DATE($S$1,W$1,1+7*$D448)-WEEKDAY(DATE($S$1,W$1,8-$M448))),"")</f>
        <v>45406</v>
      </c>
      <c r="X448" s="30">
        <f>IFERROR(IF(COUNTIF('Holiday Dates'!$A:$A,DATE($S$1,X$1,1+7*$D448)-WEEKDAY(DATE($S$1,X$1,8-$M448)))&gt;=1,IF($D448&gt;=3,DATE($S$1,X$1,1+7*($D448-1)-WEEKDAY(DATE($S$1,X$1,8-$M448))),DATE($S$1,X$1,1+7*($D448+1)-WEEKDAY(DATE($S$1,X$1,8-$M448)))),DATE($S$1,X$1,1+7*$D448)-WEEKDAY(DATE($S$1,X$1,8-$M448))),"")</f>
        <v>45434</v>
      </c>
      <c r="Y448" s="30">
        <f>IFERROR(IF(COUNTIF('Holiday Dates'!$A:$A,DATE($S$1,Y$1,1+7*$D448)-WEEKDAY(DATE($S$1,Y$1,8-$M448)))&gt;=1,IF($D448&gt;=3,DATE($S$1,Y$1,1+7*($D448-1)-WEEKDAY(DATE($S$1,Y$1,8-$M448))),DATE($S$1,Y$1,1+7*($D448+1)-WEEKDAY(DATE($S$1,Y$1,8-$M448)))),DATE($S$1,Y$1,1+7*$D448)-WEEKDAY(DATE($S$1,Y$1,8-$M448))),"")</f>
        <v>45469</v>
      </c>
      <c r="Z448" s="30">
        <f>IFERROR(IF(COUNTIF('Holiday Dates'!$A:$A,DATE($S$1,Z$1,1+7*$D448)-WEEKDAY(DATE($S$1,Z$1,8-$M448)))&gt;=1,IF($D448&gt;=3,DATE($S$1,Z$1,1+7*($D448-1)-WEEKDAY(DATE($S$1,Z$1,8-$M448))),DATE($S$1,Z$1,1+7*($D448+1)-WEEKDAY(DATE($S$1,Z$1,8-$M448)))),DATE($S$1,Z$1,1+7*$D448)-WEEKDAY(DATE($S$1,Z$1,8-$M448))),"")</f>
        <v>45497</v>
      </c>
    </row>
    <row r="449" spans="1:26" ht="15" customHeight="1" x14ac:dyDescent="0.25">
      <c r="A449" s="3">
        <v>770446</v>
      </c>
      <c r="B449" s="1" t="s">
        <v>866</v>
      </c>
      <c r="C449" s="1" t="str">
        <f>VLOOKUP($A449,[1]Sheet_One!$B:$W,7,FALSE)</f>
        <v>WEST HARTFORD</v>
      </c>
      <c r="D449" s="10">
        <f>IFERROR(VLOOKUP(A449,[2]Sheet1!$A:$AA,27,FALSE),"")</f>
        <v>1</v>
      </c>
      <c r="E449" s="1"/>
      <c r="F449" s="3" t="str">
        <f>VLOOKUP($A449,[1]Sheet_One!$B:$W,6,FALSE)</f>
        <v>975 N MAIN ST</v>
      </c>
      <c r="G449" s="3" t="str">
        <f>VLOOKUP($A449,[1]Sheet_One!$B:$W,7,FALSE)</f>
        <v>WEST HARTFORD</v>
      </c>
      <c r="H449" s="3" t="str">
        <f>VLOOKUP($A449,[1]Sheet_One!$B:$W,8,FALSE)</f>
        <v>CT</v>
      </c>
      <c r="I449" s="3" t="str">
        <f>VLOOKUP($A449,[1]Sheet_One!$B:$W,9,FALSE)</f>
        <v>06117</v>
      </c>
      <c r="J449" s="47">
        <f>IFERROR(VLOOKUP(A449,'[3]KPI Trend by Chain - 171 or 173'!$A:$E,5,FALSE),VLOOKUP(A449,'[4]KPI Trend by Chain - 171 '!$A:$E,5,FALSE))</f>
        <v>61.9</v>
      </c>
      <c r="K449" s="4">
        <f>IFERROR(VLOOKUP(A449,'Location Substitution table'!B:D,3,FALSE),"")</f>
        <v>160070</v>
      </c>
      <c r="L449" s="9" t="str">
        <f>IFERROR(VLOOKUP($A449,[1]Sheet_One!$B:$W,5,FALSE),"")</f>
        <v>M</v>
      </c>
      <c r="M449" s="9">
        <f>IFERROR(MATCH(L449,{"U","M","T","W","R","F","S"},0),"")</f>
        <v>2</v>
      </c>
      <c r="N449" s="26">
        <f>IFERROR(IF(COUNTIF('Holiday Dates'!$A:$A,DATE($M$1,N$1,1+7*$D449)-WEEKDAY(DATE($M$1,N$1,8-$M449)))&gt;=1,IF($D449&gt;=3,DATE($M$1,N$1,1+7*($D449-1)-WEEKDAY(DATE($M$1,N$1,8-$M449))),DATE($M$1,N$1,1+7*($D449+1)-WEEKDAY(DATE($M$1,N$1,8-$M449)))),DATE($M$1,N$1,1+7*$D449)-WEEKDAY(DATE($M$1,N$1,8-$M449))),"")</f>
        <v>45145</v>
      </c>
      <c r="O449" s="26">
        <f>IFERROR(IF(COUNTIF('Holiday Dates'!$A:$A,DATE($M$1,O$1,1+7*$D449)-WEEKDAY(DATE($M$1,O$1,8-$M449)))&gt;=1,IF($D449&gt;=3,DATE($M$1,O$1,1+7*($D449-1)-WEEKDAY(DATE($M$1,O$1,8-$M449))),DATE($M$1,O$1,1+7*($D449+1)-WEEKDAY(DATE($M$1,O$1,8-$M449)))),DATE($M$1,O$1,1+7*$D449)-WEEKDAY(DATE($M$1,O$1,8-$M449))),"")</f>
        <v>45180</v>
      </c>
      <c r="P449" s="26">
        <f>IFERROR(IF(COUNTIF('Holiday Dates'!$A:$A,DATE($M$1,P$1,1+7*$D449)-WEEKDAY(DATE($M$1,P$1,8-$M449)))&gt;=1,IF($D449&gt;=3,DATE($M$1,P$1,1+7*($D449-1)-WEEKDAY(DATE($M$1,P$1,8-$M449))),DATE($M$1,P$1,1+7*($D449+1)-WEEKDAY(DATE($M$1,P$1,8-$M449)))),DATE($M$1,P$1,1+7*$D449)-WEEKDAY(DATE($M$1,P$1,8-$M449))),"")</f>
        <v>45201</v>
      </c>
      <c r="Q449" s="26">
        <f>IFERROR(IF(COUNTIF('Holiday Dates'!$A:$A,DATE($M$1,Q$1,1+7*$D449)-WEEKDAY(DATE($M$1,Q$1,8-$M449)))&gt;=1,IF($D449&gt;=3,DATE($M$1,Q$1,1+7*($D449-1)-WEEKDAY(DATE($M$1,Q$1,8-$M449))),DATE($M$1,Q$1,1+7*($D449+1)-WEEKDAY(DATE($M$1,Q$1,8-$M449)))),DATE($M$1,Q$1,1+7*$D449)-WEEKDAY(DATE($M$1,Q$1,8-$M449))),"")</f>
        <v>45236</v>
      </c>
      <c r="R449" s="26">
        <f>IFERROR(IF(COUNTIF('Holiday Dates'!$A:$A,DATE($M$1,R$1,1+7*$D449)-WEEKDAY(DATE($M$1,R$1,8-$M449)))&gt;=1,IF($D449&gt;=3,DATE($M$1,R$1,1+7*($D449-1)-WEEKDAY(DATE($M$1,R$1,8-$M449))),DATE($M$1,R$1,1+7*($D449+1)-WEEKDAY(DATE($M$1,R$1,8-$M449)))),DATE($M$1,R$1,1+7*$D449)-WEEKDAY(DATE($M$1,R$1,8-$M449))),"")</f>
        <v>45264</v>
      </c>
      <c r="S449" s="28"/>
      <c r="T449" s="30">
        <f>IFERROR(IF(COUNTIF('Holiday Dates'!$A:$A,DATE($S$1,T$1,1+7*$D449)-WEEKDAY(DATE($S$1,T$1,8-$M449)))&gt;=1,IF($D449&gt;=3,DATE($S$1,T$1,1+7*($D449-1)-WEEKDAY(DATE($S$1,T$1,8-$M449))),DATE($S$1,T$1,1+7*($D449+1)-WEEKDAY(DATE($S$1,T$1,8-$M449)))),DATE($S$1,T$1,1+7*$D449)-WEEKDAY(DATE($S$1,T$1,8-$M449))),"")</f>
        <v>45299</v>
      </c>
      <c r="U449" s="30">
        <f>IFERROR(IF(COUNTIF('Holiday Dates'!$A:$A,DATE($S$1,U$1,1+7*$D449)-WEEKDAY(DATE($S$1,U$1,8-$M449)))&gt;=1,IF($D449&gt;=3,DATE($S$1,U$1,1+7*($D449-1)-WEEKDAY(DATE($S$1,U$1,8-$M449))),DATE($S$1,U$1,1+7*($D449+1)-WEEKDAY(DATE($S$1,U$1,8-$M449)))),DATE($S$1,U$1,1+7*$D449)-WEEKDAY(DATE($S$1,U$1,8-$M449))),"")</f>
        <v>45327</v>
      </c>
      <c r="V449" s="30">
        <f>IFERROR(IF(COUNTIF('Holiday Dates'!$A:$A,DATE($S$1,V$1,1+7*$D449)-WEEKDAY(DATE($S$1,V$1,8-$M449)))&gt;=1,IF($D449&gt;=3,DATE($S$1,V$1,1+7*($D449-1)-WEEKDAY(DATE($S$1,V$1,8-$M449))),DATE($S$1,V$1,1+7*($D449+1)-WEEKDAY(DATE($S$1,V$1,8-$M449)))),DATE($S$1,V$1,1+7*$D449)-WEEKDAY(DATE($S$1,V$1,8-$M449))),"")</f>
        <v>45355</v>
      </c>
      <c r="W449" s="30">
        <f>IFERROR(IF(COUNTIF('Holiday Dates'!$A:$A,DATE($S$1,W$1,1+7*$D449)-WEEKDAY(DATE($S$1,W$1,8-$M449)))&gt;=1,IF($D449&gt;=3,DATE($S$1,W$1,1+7*($D449-1)-WEEKDAY(DATE($S$1,W$1,8-$M449))),DATE($S$1,W$1,1+7*($D449+1)-WEEKDAY(DATE($S$1,W$1,8-$M449)))),DATE($S$1,W$1,1+7*$D449)-WEEKDAY(DATE($S$1,W$1,8-$M449))),"")</f>
        <v>45383</v>
      </c>
      <c r="X449" s="30">
        <f>IFERROR(IF(COUNTIF('Holiday Dates'!$A:$A,DATE($S$1,X$1,1+7*$D449)-WEEKDAY(DATE($S$1,X$1,8-$M449)))&gt;=1,IF($D449&gt;=3,DATE($S$1,X$1,1+7*($D449-1)-WEEKDAY(DATE($S$1,X$1,8-$M449))),DATE($S$1,X$1,1+7*($D449+1)-WEEKDAY(DATE($S$1,X$1,8-$M449)))),DATE($S$1,X$1,1+7*$D449)-WEEKDAY(DATE($S$1,X$1,8-$M449))),"")</f>
        <v>45418</v>
      </c>
      <c r="Y449" s="30">
        <f>IFERROR(IF(COUNTIF('Holiday Dates'!$A:$A,DATE($S$1,Y$1,1+7*$D449)-WEEKDAY(DATE($S$1,Y$1,8-$M449)))&gt;=1,IF($D449&gt;=3,DATE($S$1,Y$1,1+7*($D449-1)-WEEKDAY(DATE($S$1,Y$1,8-$M449))),DATE($S$1,Y$1,1+7*($D449+1)-WEEKDAY(DATE($S$1,Y$1,8-$M449)))),DATE($S$1,Y$1,1+7*$D449)-WEEKDAY(DATE($S$1,Y$1,8-$M449))),"")</f>
        <v>45446</v>
      </c>
      <c r="Z449" s="30">
        <f>IFERROR(IF(COUNTIF('Holiday Dates'!$A:$A,DATE($S$1,Z$1,1+7*$D449)-WEEKDAY(DATE($S$1,Z$1,8-$M449)))&gt;=1,IF($D449&gt;=3,DATE($S$1,Z$1,1+7*($D449-1)-WEEKDAY(DATE($S$1,Z$1,8-$M449))),DATE($S$1,Z$1,1+7*($D449+1)-WEEKDAY(DATE($S$1,Z$1,8-$M449)))),DATE($S$1,Z$1,1+7*$D449)-WEEKDAY(DATE($S$1,Z$1,8-$M449))),"")</f>
        <v>45474</v>
      </c>
    </row>
    <row r="450" spans="1:26" ht="15" customHeight="1" x14ac:dyDescent="0.25">
      <c r="A450" s="3">
        <v>770447</v>
      </c>
      <c r="B450" s="1" t="s">
        <v>1746</v>
      </c>
      <c r="C450" s="1" t="str">
        <f>VLOOKUP($A450,[1]Sheet_One!$B:$W,7,FALSE)</f>
        <v>WEST HARTFORD</v>
      </c>
      <c r="D450" s="10">
        <f>IFERROR(VLOOKUP(A450,[2]Sheet1!$A:$AA,27,FALSE),"")</f>
        <v>4</v>
      </c>
      <c r="E450" s="1"/>
      <c r="F450" s="3" t="str">
        <f>VLOOKUP($A450,[1]Sheet_One!$B:$W,6,FALSE)</f>
        <v>100 KING PHILIP DRIVE</v>
      </c>
      <c r="G450" s="3" t="str">
        <f>VLOOKUP($A450,[1]Sheet_One!$B:$W,7,FALSE)</f>
        <v>WEST HARTFORD</v>
      </c>
      <c r="H450" s="3" t="str">
        <f>VLOOKUP($A450,[1]Sheet_One!$B:$W,8,FALSE)</f>
        <v>CT</v>
      </c>
      <c r="I450" s="3" t="str">
        <f>VLOOKUP($A450,[1]Sheet_One!$B:$W,9,FALSE)</f>
        <v>06117</v>
      </c>
      <c r="J450" s="47">
        <f>IFERROR(VLOOKUP(A450,'[3]KPI Trend by Chain - 171 or 173'!$A:$E,5,FALSE),VLOOKUP(A450,'[4]KPI Trend by Chain - 171 '!$A:$E,5,FALSE))</f>
        <v>31.1</v>
      </c>
      <c r="K450" s="4">
        <f>IFERROR(VLOOKUP(A450,'Location Substitution table'!B:D,3,FALSE),"")</f>
        <v>160080</v>
      </c>
      <c r="L450" s="9" t="str">
        <f>IFERROR(VLOOKUP($A450,[1]Sheet_One!$B:$W,5,FALSE),"")</f>
        <v>M</v>
      </c>
      <c r="M450" s="9">
        <f>IFERROR(MATCH(L450,{"U","M","T","W","R","F","S"},0),"")</f>
        <v>2</v>
      </c>
      <c r="N450" s="26">
        <f>IFERROR(IF(COUNTIF('Holiday Dates'!$A:$A,DATE($M$1,N$1,1+7*$D450)-WEEKDAY(DATE($M$1,N$1,8-$M450)))&gt;=1,IF($D450&gt;=3,DATE($M$1,N$1,1+7*($D450-1)-WEEKDAY(DATE($M$1,N$1,8-$M450))),DATE($M$1,N$1,1+7*($D450+1)-WEEKDAY(DATE($M$1,N$1,8-$M450)))),DATE($M$1,N$1,1+7*$D450)-WEEKDAY(DATE($M$1,N$1,8-$M450))),"")</f>
        <v>45166</v>
      </c>
      <c r="O450" s="26">
        <f>IFERROR(IF(COUNTIF('Holiday Dates'!$A:$A,DATE($M$1,O$1,1+7*$D450)-WEEKDAY(DATE($M$1,O$1,8-$M450)))&gt;=1,IF($D450&gt;=3,DATE($M$1,O$1,1+7*($D450-1)-WEEKDAY(DATE($M$1,O$1,8-$M450))),DATE($M$1,O$1,1+7*($D450+1)-WEEKDAY(DATE($M$1,O$1,8-$M450)))),DATE($M$1,O$1,1+7*$D450)-WEEKDAY(DATE($M$1,O$1,8-$M450))),"")</f>
        <v>45187</v>
      </c>
      <c r="P450" s="26">
        <f>IFERROR(IF(COUNTIF('Holiday Dates'!$A:$A,DATE($M$1,P$1,1+7*$D450)-WEEKDAY(DATE($M$1,P$1,8-$M450)))&gt;=1,IF($D450&gt;=3,DATE($M$1,P$1,1+7*($D450-1)-WEEKDAY(DATE($M$1,P$1,8-$M450))),DATE($M$1,P$1,1+7*($D450+1)-WEEKDAY(DATE($M$1,P$1,8-$M450)))),DATE($M$1,P$1,1+7*$D450)-WEEKDAY(DATE($M$1,P$1,8-$M450))),"")</f>
        <v>45222</v>
      </c>
      <c r="Q450" s="26">
        <f>IFERROR(IF(COUNTIF('Holiday Dates'!$A:$A,DATE($M$1,Q$1,1+7*$D450)-WEEKDAY(DATE($M$1,Q$1,8-$M450)))&gt;=1,IF($D450&gt;=3,DATE($M$1,Q$1,1+7*($D450-1)-WEEKDAY(DATE($M$1,Q$1,8-$M450))),DATE($M$1,Q$1,1+7*($D450+1)-WEEKDAY(DATE($M$1,Q$1,8-$M450)))),DATE($M$1,Q$1,1+7*$D450)-WEEKDAY(DATE($M$1,Q$1,8-$M450))),"")</f>
        <v>45257</v>
      </c>
      <c r="R450" s="26">
        <f>IFERROR(IF(COUNTIF('Holiday Dates'!$A:$A,DATE($M$1,R$1,1+7*$D450)-WEEKDAY(DATE($M$1,R$1,8-$M450)))&gt;=1,IF($D450&gt;=3,DATE($M$1,R$1,1+7*($D450-1)-WEEKDAY(DATE($M$1,R$1,8-$M450))),DATE($M$1,R$1,1+7*($D450+1)-WEEKDAY(DATE($M$1,R$1,8-$M450)))),DATE($M$1,R$1,1+7*$D450)-WEEKDAY(DATE($M$1,R$1,8-$M450))),"")</f>
        <v>45278</v>
      </c>
      <c r="S450" s="28"/>
      <c r="T450" s="30">
        <f>IFERROR(IF(COUNTIF('Holiday Dates'!$A:$A,DATE($S$1,T$1,1+7*$D450)-WEEKDAY(DATE($S$1,T$1,8-$M450)))&gt;=1,IF($D450&gt;=3,DATE($S$1,T$1,1+7*($D450-1)-WEEKDAY(DATE($S$1,T$1,8-$M450))),DATE($S$1,T$1,1+7*($D450+1)-WEEKDAY(DATE($S$1,T$1,8-$M450)))),DATE($S$1,T$1,1+7*$D450)-WEEKDAY(DATE($S$1,T$1,8-$M450))),"")</f>
        <v>45313</v>
      </c>
      <c r="U450" s="30">
        <f>IFERROR(IF(COUNTIF('Holiday Dates'!$A:$A,DATE($S$1,U$1,1+7*$D450)-WEEKDAY(DATE($S$1,U$1,8-$M450)))&gt;=1,IF($D450&gt;=3,DATE($S$1,U$1,1+7*($D450-1)-WEEKDAY(DATE($S$1,U$1,8-$M450))),DATE($S$1,U$1,1+7*($D450+1)-WEEKDAY(DATE($S$1,U$1,8-$M450)))),DATE($S$1,U$1,1+7*$D450)-WEEKDAY(DATE($S$1,U$1,8-$M450))),"")</f>
        <v>45348</v>
      </c>
      <c r="V450" s="30">
        <f>IFERROR(IF(COUNTIF('Holiday Dates'!$A:$A,DATE($S$1,V$1,1+7*$D450)-WEEKDAY(DATE($S$1,V$1,8-$M450)))&gt;=1,IF($D450&gt;=3,DATE($S$1,V$1,1+7*($D450-1)-WEEKDAY(DATE($S$1,V$1,8-$M450))),DATE($S$1,V$1,1+7*($D450+1)-WEEKDAY(DATE($S$1,V$1,8-$M450)))),DATE($S$1,V$1,1+7*$D450)-WEEKDAY(DATE($S$1,V$1,8-$M450))),"")</f>
        <v>45376</v>
      </c>
      <c r="W450" s="30">
        <f>IFERROR(IF(COUNTIF('Holiday Dates'!$A:$A,DATE($S$1,W$1,1+7*$D450)-WEEKDAY(DATE($S$1,W$1,8-$M450)))&gt;=1,IF($D450&gt;=3,DATE($S$1,W$1,1+7*($D450-1)-WEEKDAY(DATE($S$1,W$1,8-$M450))),DATE($S$1,W$1,1+7*($D450+1)-WEEKDAY(DATE($S$1,W$1,8-$M450)))),DATE($S$1,W$1,1+7*$D450)-WEEKDAY(DATE($S$1,W$1,8-$M450))),"")</f>
        <v>45404</v>
      </c>
      <c r="X450" s="30">
        <f>IFERROR(IF(COUNTIF('Holiday Dates'!$A:$A,DATE($S$1,X$1,1+7*$D450)-WEEKDAY(DATE($S$1,X$1,8-$M450)))&gt;=1,IF($D450&gt;=3,DATE($S$1,X$1,1+7*($D450-1)-WEEKDAY(DATE($S$1,X$1,8-$M450))),DATE($S$1,X$1,1+7*($D450+1)-WEEKDAY(DATE($S$1,X$1,8-$M450)))),DATE($S$1,X$1,1+7*$D450)-WEEKDAY(DATE($S$1,X$1,8-$M450))),"")</f>
        <v>45432</v>
      </c>
      <c r="Y450" s="30">
        <f>IFERROR(IF(COUNTIF('Holiday Dates'!$A:$A,DATE($S$1,Y$1,1+7*$D450)-WEEKDAY(DATE($S$1,Y$1,8-$M450)))&gt;=1,IF($D450&gt;=3,DATE($S$1,Y$1,1+7*($D450-1)-WEEKDAY(DATE($S$1,Y$1,8-$M450))),DATE($S$1,Y$1,1+7*($D450+1)-WEEKDAY(DATE($S$1,Y$1,8-$M450)))),DATE($S$1,Y$1,1+7*$D450)-WEEKDAY(DATE($S$1,Y$1,8-$M450))),"")</f>
        <v>45467</v>
      </c>
      <c r="Z450" s="30">
        <f>IFERROR(IF(COUNTIF('Holiday Dates'!$A:$A,DATE($S$1,Z$1,1+7*$D450)-WEEKDAY(DATE($S$1,Z$1,8-$M450)))&gt;=1,IF($D450&gt;=3,DATE($S$1,Z$1,1+7*($D450-1)-WEEKDAY(DATE($S$1,Z$1,8-$M450))),DATE($S$1,Z$1,1+7*($D450+1)-WEEKDAY(DATE($S$1,Z$1,8-$M450)))),DATE($S$1,Z$1,1+7*$D450)-WEEKDAY(DATE($S$1,Z$1,8-$M450))),"")</f>
        <v>45495</v>
      </c>
    </row>
    <row r="451" spans="1:26" ht="15" customHeight="1" x14ac:dyDescent="0.25">
      <c r="A451" s="3">
        <v>770448</v>
      </c>
      <c r="B451" s="1" t="s">
        <v>868</v>
      </c>
      <c r="C451" s="1" t="str">
        <f>VLOOKUP($A451,[1]Sheet_One!$B:$W,7,FALSE)</f>
        <v>WEST HARTFORD</v>
      </c>
      <c r="D451" s="10">
        <f>IFERROR(VLOOKUP(A451,[2]Sheet1!$A:$AA,27,FALSE),"")</f>
        <v>3</v>
      </c>
      <c r="E451" s="1"/>
      <c r="F451" s="3" t="str">
        <f>VLOOKUP($A451,[1]Sheet_One!$B:$W,6,FALSE)</f>
        <v>35 BARKSDALE RD</v>
      </c>
      <c r="G451" s="3" t="str">
        <f>VLOOKUP($A451,[1]Sheet_One!$B:$W,7,FALSE)</f>
        <v>WEST HARTFORD</v>
      </c>
      <c r="H451" s="3" t="str">
        <f>VLOOKUP($A451,[1]Sheet_One!$B:$W,8,FALSE)</f>
        <v>CT</v>
      </c>
      <c r="I451" s="3" t="str">
        <f>VLOOKUP($A451,[1]Sheet_One!$B:$W,9,FALSE)</f>
        <v>06117</v>
      </c>
      <c r="J451" s="47">
        <f>IFERROR(VLOOKUP(A451,'[3]KPI Trend by Chain - 171 or 173'!$A:$E,5,FALSE),VLOOKUP(A451,'[4]KPI Trend by Chain - 171 '!$A:$E,5,FALSE))</f>
        <v>44.4</v>
      </c>
      <c r="K451" s="4">
        <f>IFERROR(VLOOKUP(A451,'Location Substitution table'!B:D,3,FALSE),"")</f>
        <v>160110</v>
      </c>
      <c r="L451" s="9" t="str">
        <f>IFERROR(VLOOKUP($A451,[1]Sheet_One!$B:$W,5,FALSE),"")</f>
        <v>M</v>
      </c>
      <c r="M451" s="9">
        <f>IFERROR(MATCH(L451,{"U","M","T","W","R","F","S"},0),"")</f>
        <v>2</v>
      </c>
      <c r="N451" s="26">
        <f>IFERROR(IF(COUNTIF('Holiday Dates'!$A:$A,DATE($M$1,N$1,1+7*$D451)-WEEKDAY(DATE($M$1,N$1,8-$M451)))&gt;=1,IF($D451&gt;=3,DATE($M$1,N$1,1+7*($D451-1)-WEEKDAY(DATE($M$1,N$1,8-$M451))),DATE($M$1,N$1,1+7*($D451+1)-WEEKDAY(DATE($M$1,N$1,8-$M451)))),DATE($M$1,N$1,1+7*$D451)-WEEKDAY(DATE($M$1,N$1,8-$M451))),"")</f>
        <v>45159</v>
      </c>
      <c r="O451" s="26">
        <f>IFERROR(IF(COUNTIF('Holiday Dates'!$A:$A,DATE($M$1,O$1,1+7*$D451)-WEEKDAY(DATE($M$1,O$1,8-$M451)))&gt;=1,IF($D451&gt;=3,DATE($M$1,O$1,1+7*($D451-1)-WEEKDAY(DATE($M$1,O$1,8-$M451))),DATE($M$1,O$1,1+7*($D451+1)-WEEKDAY(DATE($M$1,O$1,8-$M451)))),DATE($M$1,O$1,1+7*$D451)-WEEKDAY(DATE($M$1,O$1,8-$M451))),"")</f>
        <v>45187</v>
      </c>
      <c r="P451" s="26">
        <f>IFERROR(IF(COUNTIF('Holiday Dates'!$A:$A,DATE($M$1,P$1,1+7*$D451)-WEEKDAY(DATE($M$1,P$1,8-$M451)))&gt;=1,IF($D451&gt;=3,DATE($M$1,P$1,1+7*($D451-1)-WEEKDAY(DATE($M$1,P$1,8-$M451))),DATE($M$1,P$1,1+7*($D451+1)-WEEKDAY(DATE($M$1,P$1,8-$M451)))),DATE($M$1,P$1,1+7*$D451)-WEEKDAY(DATE($M$1,P$1,8-$M451))),"")</f>
        <v>45215</v>
      </c>
      <c r="Q451" s="26">
        <f>IFERROR(IF(COUNTIF('Holiday Dates'!$A:$A,DATE($M$1,Q$1,1+7*$D451)-WEEKDAY(DATE($M$1,Q$1,8-$M451)))&gt;=1,IF($D451&gt;=3,DATE($M$1,Q$1,1+7*($D451-1)-WEEKDAY(DATE($M$1,Q$1,8-$M451))),DATE($M$1,Q$1,1+7*($D451+1)-WEEKDAY(DATE($M$1,Q$1,8-$M451)))),DATE($M$1,Q$1,1+7*$D451)-WEEKDAY(DATE($M$1,Q$1,8-$M451))),"")</f>
        <v>45250</v>
      </c>
      <c r="R451" s="26">
        <f>IFERROR(IF(COUNTIF('Holiday Dates'!$A:$A,DATE($M$1,R$1,1+7*$D451)-WEEKDAY(DATE($M$1,R$1,8-$M451)))&gt;=1,IF($D451&gt;=3,DATE($M$1,R$1,1+7*($D451-1)-WEEKDAY(DATE($M$1,R$1,8-$M451))),DATE($M$1,R$1,1+7*($D451+1)-WEEKDAY(DATE($M$1,R$1,8-$M451)))),DATE($M$1,R$1,1+7*$D451)-WEEKDAY(DATE($M$1,R$1,8-$M451))),"")</f>
        <v>45278</v>
      </c>
      <c r="S451" s="28"/>
      <c r="T451" s="30">
        <f>IFERROR(IF(COUNTIF('Holiday Dates'!$A:$A,DATE($S$1,T$1,1+7*$D451)-WEEKDAY(DATE($S$1,T$1,8-$M451)))&gt;=1,IF($D451&gt;=3,DATE($S$1,T$1,1+7*($D451-1)-WEEKDAY(DATE($S$1,T$1,8-$M451))),DATE($S$1,T$1,1+7*($D451+1)-WEEKDAY(DATE($S$1,T$1,8-$M451)))),DATE($S$1,T$1,1+7*$D451)-WEEKDAY(DATE($S$1,T$1,8-$M451))),"")</f>
        <v>45299</v>
      </c>
      <c r="U451" s="30">
        <f>IFERROR(IF(COUNTIF('Holiday Dates'!$A:$A,DATE($S$1,U$1,1+7*$D451)-WEEKDAY(DATE($S$1,U$1,8-$M451)))&gt;=1,IF($D451&gt;=3,DATE($S$1,U$1,1+7*($D451-1)-WEEKDAY(DATE($S$1,U$1,8-$M451))),DATE($S$1,U$1,1+7*($D451+1)-WEEKDAY(DATE($S$1,U$1,8-$M451)))),DATE($S$1,U$1,1+7*$D451)-WEEKDAY(DATE($S$1,U$1,8-$M451))),"")</f>
        <v>45334</v>
      </c>
      <c r="V451" s="30">
        <f>IFERROR(IF(COUNTIF('Holiday Dates'!$A:$A,DATE($S$1,V$1,1+7*$D451)-WEEKDAY(DATE($S$1,V$1,8-$M451)))&gt;=1,IF($D451&gt;=3,DATE($S$1,V$1,1+7*($D451-1)-WEEKDAY(DATE($S$1,V$1,8-$M451))),DATE($S$1,V$1,1+7*($D451+1)-WEEKDAY(DATE($S$1,V$1,8-$M451)))),DATE($S$1,V$1,1+7*$D451)-WEEKDAY(DATE($S$1,V$1,8-$M451))),"")</f>
        <v>45369</v>
      </c>
      <c r="W451" s="30">
        <f>IFERROR(IF(COUNTIF('Holiday Dates'!$A:$A,DATE($S$1,W$1,1+7*$D451)-WEEKDAY(DATE($S$1,W$1,8-$M451)))&gt;=1,IF($D451&gt;=3,DATE($S$1,W$1,1+7*($D451-1)-WEEKDAY(DATE($S$1,W$1,8-$M451))),DATE($S$1,W$1,1+7*($D451+1)-WEEKDAY(DATE($S$1,W$1,8-$M451)))),DATE($S$1,W$1,1+7*$D451)-WEEKDAY(DATE($S$1,W$1,8-$M451))),"")</f>
        <v>45397</v>
      </c>
      <c r="X451" s="30">
        <f>IFERROR(IF(COUNTIF('Holiday Dates'!$A:$A,DATE($S$1,X$1,1+7*$D451)-WEEKDAY(DATE($S$1,X$1,8-$M451)))&gt;=1,IF($D451&gt;=3,DATE($S$1,X$1,1+7*($D451-1)-WEEKDAY(DATE($S$1,X$1,8-$M451))),DATE($S$1,X$1,1+7*($D451+1)-WEEKDAY(DATE($S$1,X$1,8-$M451)))),DATE($S$1,X$1,1+7*$D451)-WEEKDAY(DATE($S$1,X$1,8-$M451))),"")</f>
        <v>45432</v>
      </c>
      <c r="Y451" s="30">
        <f>IFERROR(IF(COUNTIF('Holiday Dates'!$A:$A,DATE($S$1,Y$1,1+7*$D451)-WEEKDAY(DATE($S$1,Y$1,8-$M451)))&gt;=1,IF($D451&gt;=3,DATE($S$1,Y$1,1+7*($D451-1)-WEEKDAY(DATE($S$1,Y$1,8-$M451))),DATE($S$1,Y$1,1+7*($D451+1)-WEEKDAY(DATE($S$1,Y$1,8-$M451)))),DATE($S$1,Y$1,1+7*$D451)-WEEKDAY(DATE($S$1,Y$1,8-$M451))),"")</f>
        <v>45460</v>
      </c>
      <c r="Z451" s="30">
        <f>IFERROR(IF(COUNTIF('Holiday Dates'!$A:$A,DATE($S$1,Z$1,1+7*$D451)-WEEKDAY(DATE($S$1,Z$1,8-$M451)))&gt;=1,IF($D451&gt;=3,DATE($S$1,Z$1,1+7*($D451-1)-WEEKDAY(DATE($S$1,Z$1,8-$M451))),DATE($S$1,Z$1,1+7*($D451+1)-WEEKDAY(DATE($S$1,Z$1,8-$M451)))),DATE($S$1,Z$1,1+7*$D451)-WEEKDAY(DATE($S$1,Z$1,8-$M451))),"")</f>
        <v>45488</v>
      </c>
    </row>
    <row r="452" spans="1:26" ht="15" customHeight="1" x14ac:dyDescent="0.25">
      <c r="A452" s="3">
        <v>770449</v>
      </c>
      <c r="B452" s="1" t="s">
        <v>869</v>
      </c>
      <c r="C452" s="1" t="str">
        <f>VLOOKUP($A452,[1]Sheet_One!$B:$W,7,FALSE)</f>
        <v>WEST HARTFORD</v>
      </c>
      <c r="D452" s="10">
        <f>IFERROR(VLOOKUP(A452,[2]Sheet1!$A:$AA,27,FALSE),"")</f>
        <v>2</v>
      </c>
      <c r="E452" s="1"/>
      <c r="F452" s="3" t="str">
        <f>VLOOKUP($A452,[1]Sheet_One!$B:$W,6,FALSE)</f>
        <v>128 SEDGWICK RD</v>
      </c>
      <c r="G452" s="3" t="str">
        <f>VLOOKUP($A452,[1]Sheet_One!$B:$W,7,FALSE)</f>
        <v>WEST HARTFORD</v>
      </c>
      <c r="H452" s="3" t="str">
        <f>VLOOKUP($A452,[1]Sheet_One!$B:$W,8,FALSE)</f>
        <v>CT</v>
      </c>
      <c r="I452" s="3" t="str">
        <f>VLOOKUP($A452,[1]Sheet_One!$B:$W,9,FALSE)</f>
        <v>06107</v>
      </c>
      <c r="J452" s="47">
        <f>IFERROR(VLOOKUP(A452,'[3]KPI Trend by Chain - 171 or 173'!$A:$E,5,FALSE),VLOOKUP(A452,'[4]KPI Trend by Chain - 171 '!$A:$E,5,FALSE))</f>
        <v>37.6666666666667</v>
      </c>
      <c r="K452" s="4" t="str">
        <f>IFERROR(VLOOKUP(A452,'Location Substitution table'!B:D,3,FALSE),"")</f>
        <v/>
      </c>
      <c r="L452" s="9" t="str">
        <f>IFERROR(VLOOKUP($A452,[1]Sheet_One!$B:$W,5,FALSE),"")</f>
        <v>M</v>
      </c>
      <c r="M452" s="9">
        <f>IFERROR(MATCH(L452,{"U","M","T","W","R","F","S"},0),"")</f>
        <v>2</v>
      </c>
      <c r="N452" s="26">
        <f>IFERROR(IF(COUNTIF('Holiday Dates'!$A:$A,DATE($M$1,N$1,1+7*$D452)-WEEKDAY(DATE($M$1,N$1,8-$M452)))&gt;=1,IF($D452&gt;=3,DATE($M$1,N$1,1+7*($D452-1)-WEEKDAY(DATE($M$1,N$1,8-$M452))),DATE($M$1,N$1,1+7*($D452+1)-WEEKDAY(DATE($M$1,N$1,8-$M452)))),DATE($M$1,N$1,1+7*$D452)-WEEKDAY(DATE($M$1,N$1,8-$M452))),"")</f>
        <v>45152</v>
      </c>
      <c r="O452" s="26">
        <f>IFERROR(IF(COUNTIF('Holiday Dates'!$A:$A,DATE($M$1,O$1,1+7*$D452)-WEEKDAY(DATE($M$1,O$1,8-$M452)))&gt;=1,IF($D452&gt;=3,DATE($M$1,O$1,1+7*($D452-1)-WEEKDAY(DATE($M$1,O$1,8-$M452))),DATE($M$1,O$1,1+7*($D452+1)-WEEKDAY(DATE($M$1,O$1,8-$M452)))),DATE($M$1,O$1,1+7*$D452)-WEEKDAY(DATE($M$1,O$1,8-$M452))),"")</f>
        <v>45180</v>
      </c>
      <c r="P452" s="26">
        <f>IFERROR(IF(COUNTIF('Holiday Dates'!$A:$A,DATE($M$1,P$1,1+7*$D452)-WEEKDAY(DATE($M$1,P$1,8-$M452)))&gt;=1,IF($D452&gt;=3,DATE($M$1,P$1,1+7*($D452-1)-WEEKDAY(DATE($M$1,P$1,8-$M452))),DATE($M$1,P$1,1+7*($D452+1)-WEEKDAY(DATE($M$1,P$1,8-$M452)))),DATE($M$1,P$1,1+7*$D452)-WEEKDAY(DATE($M$1,P$1,8-$M452))),"")</f>
        <v>45215</v>
      </c>
      <c r="Q452" s="26">
        <f>IFERROR(IF(COUNTIF('Holiday Dates'!$A:$A,DATE($M$1,Q$1,1+7*$D452)-WEEKDAY(DATE($M$1,Q$1,8-$M452)))&gt;=1,IF($D452&gt;=3,DATE($M$1,Q$1,1+7*($D452-1)-WEEKDAY(DATE($M$1,Q$1,8-$M452))),DATE($M$1,Q$1,1+7*($D452+1)-WEEKDAY(DATE($M$1,Q$1,8-$M452)))),DATE($M$1,Q$1,1+7*$D452)-WEEKDAY(DATE($M$1,Q$1,8-$M452))),"")</f>
        <v>45243</v>
      </c>
      <c r="R452" s="26">
        <f>IFERROR(IF(COUNTIF('Holiday Dates'!$A:$A,DATE($M$1,R$1,1+7*$D452)-WEEKDAY(DATE($M$1,R$1,8-$M452)))&gt;=1,IF($D452&gt;=3,DATE($M$1,R$1,1+7*($D452-1)-WEEKDAY(DATE($M$1,R$1,8-$M452))),DATE($M$1,R$1,1+7*($D452+1)-WEEKDAY(DATE($M$1,R$1,8-$M452)))),DATE($M$1,R$1,1+7*$D452)-WEEKDAY(DATE($M$1,R$1,8-$M452))),"")</f>
        <v>45271</v>
      </c>
      <c r="S452" s="28"/>
      <c r="T452" s="30">
        <f>IFERROR(IF(COUNTIF('Holiday Dates'!$A:$A,DATE($S$1,T$1,1+7*$D452)-WEEKDAY(DATE($S$1,T$1,8-$M452)))&gt;=1,IF($D452&gt;=3,DATE($S$1,T$1,1+7*($D452-1)-WEEKDAY(DATE($S$1,T$1,8-$M452))),DATE($S$1,T$1,1+7*($D452+1)-WEEKDAY(DATE($S$1,T$1,8-$M452)))),DATE($S$1,T$1,1+7*$D452)-WEEKDAY(DATE($S$1,T$1,8-$M452))),"")</f>
        <v>45299</v>
      </c>
      <c r="U452" s="30">
        <f>IFERROR(IF(COUNTIF('Holiday Dates'!$A:$A,DATE($S$1,U$1,1+7*$D452)-WEEKDAY(DATE($S$1,U$1,8-$M452)))&gt;=1,IF($D452&gt;=3,DATE($S$1,U$1,1+7*($D452-1)-WEEKDAY(DATE($S$1,U$1,8-$M452))),DATE($S$1,U$1,1+7*($D452+1)-WEEKDAY(DATE($S$1,U$1,8-$M452)))),DATE($S$1,U$1,1+7*$D452)-WEEKDAY(DATE($S$1,U$1,8-$M452))),"")</f>
        <v>45334</v>
      </c>
      <c r="V452" s="30">
        <f>IFERROR(IF(COUNTIF('Holiday Dates'!$A:$A,DATE($S$1,V$1,1+7*$D452)-WEEKDAY(DATE($S$1,V$1,8-$M452)))&gt;=1,IF($D452&gt;=3,DATE($S$1,V$1,1+7*($D452-1)-WEEKDAY(DATE($S$1,V$1,8-$M452))),DATE($S$1,V$1,1+7*($D452+1)-WEEKDAY(DATE($S$1,V$1,8-$M452)))),DATE($S$1,V$1,1+7*$D452)-WEEKDAY(DATE($S$1,V$1,8-$M452))),"")</f>
        <v>45362</v>
      </c>
      <c r="W452" s="30">
        <f>IFERROR(IF(COUNTIF('Holiday Dates'!$A:$A,DATE($S$1,W$1,1+7*$D452)-WEEKDAY(DATE($S$1,W$1,8-$M452)))&gt;=1,IF($D452&gt;=3,DATE($S$1,W$1,1+7*($D452-1)-WEEKDAY(DATE($S$1,W$1,8-$M452))),DATE($S$1,W$1,1+7*($D452+1)-WEEKDAY(DATE($S$1,W$1,8-$M452)))),DATE($S$1,W$1,1+7*$D452)-WEEKDAY(DATE($S$1,W$1,8-$M452))),"")</f>
        <v>45397</v>
      </c>
      <c r="X452" s="30">
        <f>IFERROR(IF(COUNTIF('Holiday Dates'!$A:$A,DATE($S$1,X$1,1+7*$D452)-WEEKDAY(DATE($S$1,X$1,8-$M452)))&gt;=1,IF($D452&gt;=3,DATE($S$1,X$1,1+7*($D452-1)-WEEKDAY(DATE($S$1,X$1,8-$M452))),DATE($S$1,X$1,1+7*($D452+1)-WEEKDAY(DATE($S$1,X$1,8-$M452)))),DATE($S$1,X$1,1+7*$D452)-WEEKDAY(DATE($S$1,X$1,8-$M452))),"")</f>
        <v>45425</v>
      </c>
      <c r="Y452" s="30">
        <f>IFERROR(IF(COUNTIF('Holiday Dates'!$A:$A,DATE($S$1,Y$1,1+7*$D452)-WEEKDAY(DATE($S$1,Y$1,8-$M452)))&gt;=1,IF($D452&gt;=3,DATE($S$1,Y$1,1+7*($D452-1)-WEEKDAY(DATE($S$1,Y$1,8-$M452))),DATE($S$1,Y$1,1+7*($D452+1)-WEEKDAY(DATE($S$1,Y$1,8-$M452)))),DATE($S$1,Y$1,1+7*$D452)-WEEKDAY(DATE($S$1,Y$1,8-$M452))),"")</f>
        <v>45453</v>
      </c>
      <c r="Z452" s="30">
        <f>IFERROR(IF(COUNTIF('Holiday Dates'!$A:$A,DATE($S$1,Z$1,1+7*$D452)-WEEKDAY(DATE($S$1,Z$1,8-$M452)))&gt;=1,IF($D452&gt;=3,DATE($S$1,Z$1,1+7*($D452-1)-WEEKDAY(DATE($S$1,Z$1,8-$M452))),DATE($S$1,Z$1,1+7*($D452+1)-WEEKDAY(DATE($S$1,Z$1,8-$M452)))),DATE($S$1,Z$1,1+7*$D452)-WEEKDAY(DATE($S$1,Z$1,8-$M452))),"")</f>
        <v>45481</v>
      </c>
    </row>
    <row r="453" spans="1:26" ht="15" customHeight="1" x14ac:dyDescent="0.25">
      <c r="A453" s="3">
        <v>770450</v>
      </c>
      <c r="B453" s="3" t="str">
        <f>VLOOKUP($A453,[1]Sheet_One!$B:$W,2,FALSE)</f>
        <v>W HTFD SCH ST BRIDG USDA</v>
      </c>
      <c r="C453" s="1" t="str">
        <f>VLOOKUP($A453,[1]Sheet_One!$B:$W,7,FALSE)</f>
        <v>WEST HARTFORD</v>
      </c>
      <c r="D453" s="10">
        <f>IFERROR(VLOOKUP(A453,[2]Sheet1!$A:$AA,27,FALSE),"")</f>
        <v>1</v>
      </c>
      <c r="F453" s="3" t="str">
        <f>VLOOKUP($A453,[1]Sheet_One!$B:$W,6,FALSE)</f>
        <v>100 MAYFLOWER ST</v>
      </c>
      <c r="G453" s="3" t="str">
        <f>VLOOKUP($A453,[1]Sheet_One!$B:$W,7,FALSE)</f>
        <v>WEST HARTFORD</v>
      </c>
      <c r="H453" s="3" t="str">
        <f>VLOOKUP($A453,[1]Sheet_One!$B:$W,8,FALSE)</f>
        <v>CT</v>
      </c>
      <c r="I453" s="3" t="str">
        <f>VLOOKUP($A453,[1]Sheet_One!$B:$W,9,FALSE)</f>
        <v>06110</v>
      </c>
      <c r="K453" s="4" t="str">
        <f>IFERROR(VLOOKUP(A453,'Location Substitution table'!B:D,3,FALSE),"")</f>
        <v/>
      </c>
      <c r="L453" s="9" t="str">
        <f>IFERROR(VLOOKUP($A453,[1]Sheet_One!$B:$W,5,FALSE),"")</f>
        <v>M</v>
      </c>
      <c r="M453" s="9">
        <f>IFERROR(MATCH(L453,{"U","M","T","W","R","F","S"},0),"")</f>
        <v>2</v>
      </c>
      <c r="N453" s="26">
        <f>IFERROR(IF(COUNTIF('Holiday Dates'!$A:$A,DATE($M$1,N$1,1+7*$D453)-WEEKDAY(DATE($M$1,N$1,8-$M453)))&gt;=1,IF($D453&gt;=3,DATE($M$1,N$1,1+7*($D453-1)-WEEKDAY(DATE($M$1,N$1,8-$M453))),DATE($M$1,N$1,1+7*($D453+1)-WEEKDAY(DATE($M$1,N$1,8-$M453)))),DATE($M$1,N$1,1+7*$D453)-WEEKDAY(DATE($M$1,N$1,8-$M453))),"")</f>
        <v>45145</v>
      </c>
      <c r="O453" s="26">
        <f>IFERROR(IF(COUNTIF('Holiday Dates'!$A:$A,DATE($M$1,O$1,1+7*$D453)-WEEKDAY(DATE($M$1,O$1,8-$M453)))&gt;=1,IF($D453&gt;=3,DATE($M$1,O$1,1+7*($D453-1)-WEEKDAY(DATE($M$1,O$1,8-$M453))),DATE($M$1,O$1,1+7*($D453+1)-WEEKDAY(DATE($M$1,O$1,8-$M453)))),DATE($M$1,O$1,1+7*$D453)-WEEKDAY(DATE($M$1,O$1,8-$M453))),"")</f>
        <v>45180</v>
      </c>
      <c r="P453" s="26">
        <f>IFERROR(IF(COUNTIF('Holiday Dates'!$A:$A,DATE($M$1,P$1,1+7*$D453)-WEEKDAY(DATE($M$1,P$1,8-$M453)))&gt;=1,IF($D453&gt;=3,DATE($M$1,P$1,1+7*($D453-1)-WEEKDAY(DATE($M$1,P$1,8-$M453))),DATE($M$1,P$1,1+7*($D453+1)-WEEKDAY(DATE($M$1,P$1,8-$M453)))),DATE($M$1,P$1,1+7*$D453)-WEEKDAY(DATE($M$1,P$1,8-$M453))),"")</f>
        <v>45201</v>
      </c>
      <c r="Q453" s="26">
        <f>IFERROR(IF(COUNTIF('Holiday Dates'!$A:$A,DATE($M$1,Q$1,1+7*$D453)-WEEKDAY(DATE($M$1,Q$1,8-$M453)))&gt;=1,IF($D453&gt;=3,DATE($M$1,Q$1,1+7*($D453-1)-WEEKDAY(DATE($M$1,Q$1,8-$M453))),DATE($M$1,Q$1,1+7*($D453+1)-WEEKDAY(DATE($M$1,Q$1,8-$M453)))),DATE($M$1,Q$1,1+7*$D453)-WEEKDAY(DATE($M$1,Q$1,8-$M453))),"")</f>
        <v>45236</v>
      </c>
      <c r="R453" s="26">
        <f>IFERROR(IF(COUNTIF('Holiday Dates'!$A:$A,DATE($M$1,R$1,1+7*$D453)-WEEKDAY(DATE($M$1,R$1,8-$M453)))&gt;=1,IF($D453&gt;=3,DATE($M$1,R$1,1+7*($D453-1)-WEEKDAY(DATE($M$1,R$1,8-$M453))),DATE($M$1,R$1,1+7*($D453+1)-WEEKDAY(DATE($M$1,R$1,8-$M453)))),DATE($M$1,R$1,1+7*$D453)-WEEKDAY(DATE($M$1,R$1,8-$M453))),"")</f>
        <v>45264</v>
      </c>
      <c r="S453" s="28"/>
      <c r="T453" s="30">
        <f>IFERROR(IF(COUNTIF('Holiday Dates'!$A:$A,DATE($S$1,T$1,1+7*$D453)-WEEKDAY(DATE($S$1,T$1,8-$M453)))&gt;=1,IF($D453&gt;=3,DATE($S$1,T$1,1+7*($D453-1)-WEEKDAY(DATE($S$1,T$1,8-$M453))),DATE($S$1,T$1,1+7*($D453+1)-WEEKDAY(DATE($S$1,T$1,8-$M453)))),DATE($S$1,T$1,1+7*$D453)-WEEKDAY(DATE($S$1,T$1,8-$M453))),"")</f>
        <v>45299</v>
      </c>
      <c r="U453" s="30">
        <f>IFERROR(IF(COUNTIF('Holiday Dates'!$A:$A,DATE($S$1,U$1,1+7*$D453)-WEEKDAY(DATE($S$1,U$1,8-$M453)))&gt;=1,IF($D453&gt;=3,DATE($S$1,U$1,1+7*($D453-1)-WEEKDAY(DATE($S$1,U$1,8-$M453))),DATE($S$1,U$1,1+7*($D453+1)-WEEKDAY(DATE($S$1,U$1,8-$M453)))),DATE($S$1,U$1,1+7*$D453)-WEEKDAY(DATE($S$1,U$1,8-$M453))),"")</f>
        <v>45327</v>
      </c>
      <c r="V453" s="30">
        <f>IFERROR(IF(COUNTIF('Holiday Dates'!$A:$A,DATE($S$1,V$1,1+7*$D453)-WEEKDAY(DATE($S$1,V$1,8-$M453)))&gt;=1,IF($D453&gt;=3,DATE($S$1,V$1,1+7*($D453-1)-WEEKDAY(DATE($S$1,V$1,8-$M453))),DATE($S$1,V$1,1+7*($D453+1)-WEEKDAY(DATE($S$1,V$1,8-$M453)))),DATE($S$1,V$1,1+7*$D453)-WEEKDAY(DATE($S$1,V$1,8-$M453))),"")</f>
        <v>45355</v>
      </c>
      <c r="W453" s="30">
        <f>IFERROR(IF(COUNTIF('Holiday Dates'!$A:$A,DATE($S$1,W$1,1+7*$D453)-WEEKDAY(DATE($S$1,W$1,8-$M453)))&gt;=1,IF($D453&gt;=3,DATE($S$1,W$1,1+7*($D453-1)-WEEKDAY(DATE($S$1,W$1,8-$M453))),DATE($S$1,W$1,1+7*($D453+1)-WEEKDAY(DATE($S$1,W$1,8-$M453)))),DATE($S$1,W$1,1+7*$D453)-WEEKDAY(DATE($S$1,W$1,8-$M453))),"")</f>
        <v>45383</v>
      </c>
      <c r="X453" s="30">
        <f>IFERROR(IF(COUNTIF('Holiday Dates'!$A:$A,DATE($S$1,X$1,1+7*$D453)-WEEKDAY(DATE($S$1,X$1,8-$M453)))&gt;=1,IF($D453&gt;=3,DATE($S$1,X$1,1+7*($D453-1)-WEEKDAY(DATE($S$1,X$1,8-$M453))),DATE($S$1,X$1,1+7*($D453+1)-WEEKDAY(DATE($S$1,X$1,8-$M453)))),DATE($S$1,X$1,1+7*$D453)-WEEKDAY(DATE($S$1,X$1,8-$M453))),"")</f>
        <v>45418</v>
      </c>
      <c r="Y453" s="30">
        <f>IFERROR(IF(COUNTIF('Holiday Dates'!$A:$A,DATE($S$1,Y$1,1+7*$D453)-WEEKDAY(DATE($S$1,Y$1,8-$M453)))&gt;=1,IF($D453&gt;=3,DATE($S$1,Y$1,1+7*($D453-1)-WEEKDAY(DATE($S$1,Y$1,8-$M453))),DATE($S$1,Y$1,1+7*($D453+1)-WEEKDAY(DATE($S$1,Y$1,8-$M453)))),DATE($S$1,Y$1,1+7*$D453)-WEEKDAY(DATE($S$1,Y$1,8-$M453))),"")</f>
        <v>45446</v>
      </c>
      <c r="Z453" s="30">
        <f>IFERROR(IF(COUNTIF('Holiday Dates'!$A:$A,DATE($S$1,Z$1,1+7*$D453)-WEEKDAY(DATE($S$1,Z$1,8-$M453)))&gt;=1,IF($D453&gt;=3,DATE($S$1,Z$1,1+7*($D453-1)-WEEKDAY(DATE($S$1,Z$1,8-$M453))),DATE($S$1,Z$1,1+7*($D453+1)-WEEKDAY(DATE($S$1,Z$1,8-$M453)))),DATE($S$1,Z$1,1+7*$D453)-WEEKDAY(DATE($S$1,Z$1,8-$M453))),"")</f>
        <v>45474</v>
      </c>
    </row>
    <row r="454" spans="1:26" ht="15" customHeight="1" x14ac:dyDescent="0.25">
      <c r="A454" s="3">
        <v>770451</v>
      </c>
      <c r="B454" s="1" t="s">
        <v>1747</v>
      </c>
      <c r="C454" s="1" t="str">
        <f>VLOOKUP($A454,[1]Sheet_One!$B:$W,7,FALSE)</f>
        <v>WEST HAVEN</v>
      </c>
      <c r="D454" s="10">
        <v>1</v>
      </c>
      <c r="E454" s="1"/>
      <c r="F454" s="3" t="str">
        <f>VLOOKUP($A454,[1]Sheet_One!$B:$W,6,FALSE)</f>
        <v>1 MCDONOUGH PLZ</v>
      </c>
      <c r="G454" s="3" t="str">
        <f>VLOOKUP($A454,[1]Sheet_One!$B:$W,7,FALSE)</f>
        <v>WEST HAVEN</v>
      </c>
      <c r="H454" s="3" t="str">
        <f>VLOOKUP($A454,[1]Sheet_One!$B:$W,8,FALSE)</f>
        <v>CT</v>
      </c>
      <c r="I454" s="3" t="str">
        <f>VLOOKUP($A454,[1]Sheet_One!$B:$W,9,FALSE)</f>
        <v>06516</v>
      </c>
      <c r="J454" s="47">
        <f>IFERROR(VLOOKUP(A454,'[3]KPI Trend by Chain - 171 or 173'!$A:$E,5,FALSE),VLOOKUP(A454,'[4]KPI Trend by Chain - 171 '!$A:$E,5,FALSE))</f>
        <v>213</v>
      </c>
      <c r="K454" s="4" t="str">
        <f>IFERROR(VLOOKUP(A454,'Location Substitution table'!B:D,3,FALSE),"")</f>
        <v/>
      </c>
      <c r="L454" s="9" t="str">
        <f>IFERROR(VLOOKUP($A454,[1]Sheet_One!$B:$W,5,FALSE),"")</f>
        <v>R</v>
      </c>
      <c r="M454" s="9">
        <f>IFERROR(MATCH(L454,{"U","M","T","W","R","F","S"},0),"")</f>
        <v>5</v>
      </c>
      <c r="N454" s="26">
        <f>IFERROR(IF(COUNTIF('Holiday Dates'!$A:$A,DATE($M$1,N$1,1+7*$D454)-WEEKDAY(DATE($M$1,N$1,8-$M454)))&gt;=1,IF($D454&gt;=3,DATE($M$1,N$1,1+7*($D454-1)-WEEKDAY(DATE($M$1,N$1,8-$M454))),DATE($M$1,N$1,1+7*($D454+1)-WEEKDAY(DATE($M$1,N$1,8-$M454)))),DATE($M$1,N$1,1+7*$D454)-WEEKDAY(DATE($M$1,N$1,8-$M454))),"")</f>
        <v>45141</v>
      </c>
      <c r="O454" s="26">
        <f>IFERROR(IF(COUNTIF('Holiday Dates'!$A:$A,DATE($M$1,O$1,1+7*$D454)-WEEKDAY(DATE($M$1,O$1,8-$M454)))&gt;=1,IF($D454&gt;=3,DATE($M$1,O$1,1+7*($D454-1)-WEEKDAY(DATE($M$1,O$1,8-$M454))),DATE($M$1,O$1,1+7*($D454+1)-WEEKDAY(DATE($M$1,O$1,8-$M454)))),DATE($M$1,O$1,1+7*$D454)-WEEKDAY(DATE($M$1,O$1,8-$M454))),"")</f>
        <v>45176</v>
      </c>
      <c r="P454" s="26">
        <f>IFERROR(IF(COUNTIF('Holiday Dates'!$A:$A,DATE($M$1,P$1,1+7*$D454)-WEEKDAY(DATE($M$1,P$1,8-$M454)))&gt;=1,IF($D454&gt;=3,DATE($M$1,P$1,1+7*($D454-1)-WEEKDAY(DATE($M$1,P$1,8-$M454))),DATE($M$1,P$1,1+7*($D454+1)-WEEKDAY(DATE($M$1,P$1,8-$M454)))),DATE($M$1,P$1,1+7*$D454)-WEEKDAY(DATE($M$1,P$1,8-$M454))),"")</f>
        <v>45204</v>
      </c>
      <c r="Q454" s="26">
        <f>IFERROR(IF(COUNTIF('Holiday Dates'!$A:$A,DATE($M$1,Q$1,1+7*$D454)-WEEKDAY(DATE($M$1,Q$1,8-$M454)))&gt;=1,IF($D454&gt;=3,DATE($M$1,Q$1,1+7*($D454-1)-WEEKDAY(DATE($M$1,Q$1,8-$M454))),DATE($M$1,Q$1,1+7*($D454+1)-WEEKDAY(DATE($M$1,Q$1,8-$M454)))),DATE($M$1,Q$1,1+7*$D454)-WEEKDAY(DATE($M$1,Q$1,8-$M454))),"")</f>
        <v>45232</v>
      </c>
      <c r="R454" s="26">
        <f>IFERROR(IF(COUNTIF('Holiday Dates'!$A:$A,DATE($M$1,R$1,1+7*$D454)-WEEKDAY(DATE($M$1,R$1,8-$M454)))&gt;=1,IF($D454&gt;=3,DATE($M$1,R$1,1+7*($D454-1)-WEEKDAY(DATE($M$1,R$1,8-$M454))),DATE($M$1,R$1,1+7*($D454+1)-WEEKDAY(DATE($M$1,R$1,8-$M454)))),DATE($M$1,R$1,1+7*$D454)-WEEKDAY(DATE($M$1,R$1,8-$M454))),"")</f>
        <v>45267</v>
      </c>
      <c r="S454" s="28"/>
      <c r="T454" s="30">
        <f>IFERROR(IF(COUNTIF('Holiday Dates'!$A:$A,DATE($S$1,T$1,1+7*$D454)-WEEKDAY(DATE($S$1,T$1,8-$M454)))&gt;=1,IF($D454&gt;=3,DATE($S$1,T$1,1+7*($D454-1)-WEEKDAY(DATE($S$1,T$1,8-$M454))),DATE($S$1,T$1,1+7*($D454+1)-WEEKDAY(DATE($S$1,T$1,8-$M454)))),DATE($S$1,T$1,1+7*$D454)-WEEKDAY(DATE($S$1,T$1,8-$M454))),"")</f>
        <v>45295</v>
      </c>
      <c r="U454" s="30">
        <f>IFERROR(IF(COUNTIF('Holiday Dates'!$A:$A,DATE($S$1,U$1,1+7*$D454)-WEEKDAY(DATE($S$1,U$1,8-$M454)))&gt;=1,IF($D454&gt;=3,DATE($S$1,U$1,1+7*($D454-1)-WEEKDAY(DATE($S$1,U$1,8-$M454))),DATE($S$1,U$1,1+7*($D454+1)-WEEKDAY(DATE($S$1,U$1,8-$M454)))),DATE($S$1,U$1,1+7*$D454)-WEEKDAY(DATE($S$1,U$1,8-$M454))),"")</f>
        <v>45323</v>
      </c>
      <c r="V454" s="30">
        <f>IFERROR(IF(COUNTIF('Holiday Dates'!$A:$A,DATE($S$1,V$1,1+7*$D454)-WEEKDAY(DATE($S$1,V$1,8-$M454)))&gt;=1,IF($D454&gt;=3,DATE($S$1,V$1,1+7*($D454-1)-WEEKDAY(DATE($S$1,V$1,8-$M454))),DATE($S$1,V$1,1+7*($D454+1)-WEEKDAY(DATE($S$1,V$1,8-$M454)))),DATE($S$1,V$1,1+7*$D454)-WEEKDAY(DATE($S$1,V$1,8-$M454))),"")</f>
        <v>45358</v>
      </c>
      <c r="W454" s="30">
        <f>IFERROR(IF(COUNTIF('Holiday Dates'!$A:$A,DATE($S$1,W$1,1+7*$D454)-WEEKDAY(DATE($S$1,W$1,8-$M454)))&gt;=1,IF($D454&gt;=3,DATE($S$1,W$1,1+7*($D454-1)-WEEKDAY(DATE($S$1,W$1,8-$M454))),DATE($S$1,W$1,1+7*($D454+1)-WEEKDAY(DATE($S$1,W$1,8-$M454)))),DATE($S$1,W$1,1+7*$D454)-WEEKDAY(DATE($S$1,W$1,8-$M454))),"")</f>
        <v>45386</v>
      </c>
      <c r="X454" s="30">
        <f>IFERROR(IF(COUNTIF('Holiday Dates'!$A:$A,DATE($S$1,X$1,1+7*$D454)-WEEKDAY(DATE($S$1,X$1,8-$M454)))&gt;=1,IF($D454&gt;=3,DATE($S$1,X$1,1+7*($D454-1)-WEEKDAY(DATE($S$1,X$1,8-$M454))),DATE($S$1,X$1,1+7*($D454+1)-WEEKDAY(DATE($S$1,X$1,8-$M454)))),DATE($S$1,X$1,1+7*$D454)-WEEKDAY(DATE($S$1,X$1,8-$M454))),"")</f>
        <v>45414</v>
      </c>
      <c r="Y454" s="30">
        <f>IFERROR(IF(COUNTIF('Holiday Dates'!$A:$A,DATE($S$1,Y$1,1+7*$D454)-WEEKDAY(DATE($S$1,Y$1,8-$M454)))&gt;=1,IF($D454&gt;=3,DATE($S$1,Y$1,1+7*($D454-1)-WEEKDAY(DATE($S$1,Y$1,8-$M454))),DATE($S$1,Y$1,1+7*($D454+1)-WEEKDAY(DATE($S$1,Y$1,8-$M454)))),DATE($S$1,Y$1,1+7*$D454)-WEEKDAY(DATE($S$1,Y$1,8-$M454))),"")</f>
        <v>45449</v>
      </c>
      <c r="Z454" s="30">
        <f>IFERROR(IF(COUNTIF('Holiday Dates'!$A:$A,DATE($S$1,Z$1,1+7*$D454)-WEEKDAY(DATE($S$1,Z$1,8-$M454)))&gt;=1,IF($D454&gt;=3,DATE($S$1,Z$1,1+7*($D454-1)-WEEKDAY(DATE($S$1,Z$1,8-$M454))),DATE($S$1,Z$1,1+7*($D454+1)-WEEKDAY(DATE($S$1,Z$1,8-$M454)))),DATE($S$1,Z$1,1+7*$D454)-WEEKDAY(DATE($S$1,Z$1,8-$M454))),"")</f>
        <v>45477</v>
      </c>
    </row>
    <row r="455" spans="1:26" ht="15" customHeight="1" x14ac:dyDescent="0.25">
      <c r="A455" s="3">
        <v>770452</v>
      </c>
      <c r="B455" s="1" t="s">
        <v>1309</v>
      </c>
      <c r="C455" s="1" t="str">
        <f>VLOOKUP($A455,[1]Sheet_One!$B:$W,7,FALSE)</f>
        <v>REDDING</v>
      </c>
      <c r="D455" s="10">
        <f>IFERROR(VLOOKUP(A455,[2]Sheet1!$A:$AA,27,FALSE),"")</f>
        <v>4</v>
      </c>
      <c r="E455" s="1"/>
      <c r="F455" s="3" t="str">
        <f>VLOOKUP($A455,[1]Sheet_One!$B:$W,6,FALSE)</f>
        <v>100 BLACK ROCK TURNPIKE</v>
      </c>
      <c r="G455" s="3" t="str">
        <f>VLOOKUP($A455,[1]Sheet_One!$B:$W,7,FALSE)</f>
        <v>REDDING</v>
      </c>
      <c r="H455" s="3" t="str">
        <f>VLOOKUP($A455,[1]Sheet_One!$B:$W,8,FALSE)</f>
        <v>CT</v>
      </c>
      <c r="I455" s="3" t="str">
        <f>VLOOKUP($A455,[1]Sheet_One!$B:$W,9,FALSE)</f>
        <v>06896</v>
      </c>
      <c r="J455" s="47">
        <f>IFERROR(VLOOKUP(A455,'[3]KPI Trend by Chain - 171 or 173'!$A:$E,5,FALSE),VLOOKUP(A455,'[4]KPI Trend by Chain - 171 '!$A:$E,5,FALSE))</f>
        <v>52.571428571428598</v>
      </c>
      <c r="K455" s="4" t="str">
        <f>IFERROR(VLOOKUP(A455,'Location Substitution table'!B:D,3,FALSE),"")</f>
        <v/>
      </c>
      <c r="L455" s="9" t="str">
        <f>IFERROR(VLOOKUP($A455,[1]Sheet_One!$B:$W,5,FALSE),"")</f>
        <v>T</v>
      </c>
      <c r="M455" s="9">
        <f>IFERROR(MATCH(L455,{"U","M","T","W","R","F","S"},0),"")</f>
        <v>3</v>
      </c>
      <c r="N455" s="26">
        <f>IFERROR(IF(COUNTIF('Holiday Dates'!$A:$A,DATE($M$1,N$1,1+7*$D455)-WEEKDAY(DATE($M$1,N$1,8-$M455)))&gt;=1,IF($D455&gt;=3,DATE($M$1,N$1,1+7*($D455-1)-WEEKDAY(DATE($M$1,N$1,8-$M455))),DATE($M$1,N$1,1+7*($D455+1)-WEEKDAY(DATE($M$1,N$1,8-$M455)))),DATE($M$1,N$1,1+7*$D455)-WEEKDAY(DATE($M$1,N$1,8-$M455))),"")</f>
        <v>45160</v>
      </c>
      <c r="O455" s="26">
        <f>IFERROR(IF(COUNTIF('Holiday Dates'!$A:$A,DATE($M$1,O$1,1+7*$D455)-WEEKDAY(DATE($M$1,O$1,8-$M455)))&gt;=1,IF($D455&gt;=3,DATE($M$1,O$1,1+7*($D455-1)-WEEKDAY(DATE($M$1,O$1,8-$M455))),DATE($M$1,O$1,1+7*($D455+1)-WEEKDAY(DATE($M$1,O$1,8-$M455)))),DATE($M$1,O$1,1+7*$D455)-WEEKDAY(DATE($M$1,O$1,8-$M455))),"")</f>
        <v>45195</v>
      </c>
      <c r="P455" s="26">
        <f>IFERROR(IF(COUNTIF('Holiday Dates'!$A:$A,DATE($M$1,P$1,1+7*$D455)-WEEKDAY(DATE($M$1,P$1,8-$M455)))&gt;=1,IF($D455&gt;=3,DATE($M$1,P$1,1+7*($D455-1)-WEEKDAY(DATE($M$1,P$1,8-$M455))),DATE($M$1,P$1,1+7*($D455+1)-WEEKDAY(DATE($M$1,P$1,8-$M455)))),DATE($M$1,P$1,1+7*$D455)-WEEKDAY(DATE($M$1,P$1,8-$M455))),"")</f>
        <v>45223</v>
      </c>
      <c r="Q455" s="26">
        <f>IFERROR(IF(COUNTIF('Holiday Dates'!$A:$A,DATE($M$1,Q$1,1+7*$D455)-WEEKDAY(DATE($M$1,Q$1,8-$M455)))&gt;=1,IF($D455&gt;=3,DATE($M$1,Q$1,1+7*($D455-1)-WEEKDAY(DATE($M$1,Q$1,8-$M455))),DATE($M$1,Q$1,1+7*($D455+1)-WEEKDAY(DATE($M$1,Q$1,8-$M455)))),DATE($M$1,Q$1,1+7*$D455)-WEEKDAY(DATE($M$1,Q$1,8-$M455))),"")</f>
        <v>45258</v>
      </c>
      <c r="R455" s="26">
        <f>IFERROR(IF(COUNTIF('Holiday Dates'!$A:$A,DATE($M$1,R$1,1+7*$D455)-WEEKDAY(DATE($M$1,R$1,8-$M455)))&gt;=1,IF($D455&gt;=3,DATE($M$1,R$1,1+7*($D455-1)-WEEKDAY(DATE($M$1,R$1,8-$M455))),DATE($M$1,R$1,1+7*($D455+1)-WEEKDAY(DATE($M$1,R$1,8-$M455)))),DATE($M$1,R$1,1+7*$D455)-WEEKDAY(DATE($M$1,R$1,8-$M455))),"")</f>
        <v>45279</v>
      </c>
      <c r="S455" s="28"/>
      <c r="T455" s="30">
        <f>IFERROR(IF(COUNTIF('Holiday Dates'!$A:$A,DATE($S$1,T$1,1+7*$D455)-WEEKDAY(DATE($S$1,T$1,8-$M455)))&gt;=1,IF($D455&gt;=3,DATE($S$1,T$1,1+7*($D455-1)-WEEKDAY(DATE($S$1,T$1,8-$M455))),DATE($S$1,T$1,1+7*($D455+1)-WEEKDAY(DATE($S$1,T$1,8-$M455)))),DATE($S$1,T$1,1+7*$D455)-WEEKDAY(DATE($S$1,T$1,8-$M455))),"")</f>
        <v>45314</v>
      </c>
      <c r="U455" s="30">
        <f>IFERROR(IF(COUNTIF('Holiday Dates'!$A:$A,DATE($S$1,U$1,1+7*$D455)-WEEKDAY(DATE($S$1,U$1,8-$M455)))&gt;=1,IF($D455&gt;=3,DATE($S$1,U$1,1+7*($D455-1)-WEEKDAY(DATE($S$1,U$1,8-$M455))),DATE($S$1,U$1,1+7*($D455+1)-WEEKDAY(DATE($S$1,U$1,8-$M455)))),DATE($S$1,U$1,1+7*$D455)-WEEKDAY(DATE($S$1,U$1,8-$M455))),"")</f>
        <v>45349</v>
      </c>
      <c r="V455" s="30">
        <f>IFERROR(IF(COUNTIF('Holiday Dates'!$A:$A,DATE($S$1,V$1,1+7*$D455)-WEEKDAY(DATE($S$1,V$1,8-$M455)))&gt;=1,IF($D455&gt;=3,DATE($S$1,V$1,1+7*($D455-1)-WEEKDAY(DATE($S$1,V$1,8-$M455))),DATE($S$1,V$1,1+7*($D455+1)-WEEKDAY(DATE($S$1,V$1,8-$M455)))),DATE($S$1,V$1,1+7*$D455)-WEEKDAY(DATE($S$1,V$1,8-$M455))),"")</f>
        <v>45377</v>
      </c>
      <c r="W455" s="30">
        <f>IFERROR(IF(COUNTIF('Holiday Dates'!$A:$A,DATE($S$1,W$1,1+7*$D455)-WEEKDAY(DATE($S$1,W$1,8-$M455)))&gt;=1,IF($D455&gt;=3,DATE($S$1,W$1,1+7*($D455-1)-WEEKDAY(DATE($S$1,W$1,8-$M455))),DATE($S$1,W$1,1+7*($D455+1)-WEEKDAY(DATE($S$1,W$1,8-$M455)))),DATE($S$1,W$1,1+7*$D455)-WEEKDAY(DATE($S$1,W$1,8-$M455))),"")</f>
        <v>45405</v>
      </c>
      <c r="X455" s="30">
        <f>IFERROR(IF(COUNTIF('Holiday Dates'!$A:$A,DATE($S$1,X$1,1+7*$D455)-WEEKDAY(DATE($S$1,X$1,8-$M455)))&gt;=1,IF($D455&gt;=3,DATE($S$1,X$1,1+7*($D455-1)-WEEKDAY(DATE($S$1,X$1,8-$M455))),DATE($S$1,X$1,1+7*($D455+1)-WEEKDAY(DATE($S$1,X$1,8-$M455)))),DATE($S$1,X$1,1+7*$D455)-WEEKDAY(DATE($S$1,X$1,8-$M455))),"")</f>
        <v>45440</v>
      </c>
      <c r="Y455" s="30">
        <f>IFERROR(IF(COUNTIF('Holiday Dates'!$A:$A,DATE($S$1,Y$1,1+7*$D455)-WEEKDAY(DATE($S$1,Y$1,8-$M455)))&gt;=1,IF($D455&gt;=3,DATE($S$1,Y$1,1+7*($D455-1)-WEEKDAY(DATE($S$1,Y$1,8-$M455))),DATE($S$1,Y$1,1+7*($D455+1)-WEEKDAY(DATE($S$1,Y$1,8-$M455)))),DATE($S$1,Y$1,1+7*$D455)-WEEKDAY(DATE($S$1,Y$1,8-$M455))),"")</f>
        <v>45468</v>
      </c>
      <c r="Z455" s="30">
        <f>IFERROR(IF(COUNTIF('Holiday Dates'!$A:$A,DATE($S$1,Z$1,1+7*$D455)-WEEKDAY(DATE($S$1,Z$1,8-$M455)))&gt;=1,IF($D455&gt;=3,DATE($S$1,Z$1,1+7*($D455-1)-WEEKDAY(DATE($S$1,Z$1,8-$M455))),DATE($S$1,Z$1,1+7*($D455+1)-WEEKDAY(DATE($S$1,Z$1,8-$M455)))),DATE($S$1,Z$1,1+7*$D455)-WEEKDAY(DATE($S$1,Z$1,8-$M455))),"")</f>
        <v>45496</v>
      </c>
    </row>
    <row r="456" spans="1:26" ht="15" customHeight="1" x14ac:dyDescent="0.25">
      <c r="A456" s="3">
        <v>770453</v>
      </c>
      <c r="B456" s="1" t="s">
        <v>1498</v>
      </c>
      <c r="C456" s="1" t="str">
        <f>VLOOKUP($A456,[1]Sheet_One!$B:$W,7,FALSE)</f>
        <v>WEST REDDING</v>
      </c>
      <c r="D456" s="10">
        <f>IFERROR(VLOOKUP(A456,[2]Sheet1!$A:$AA,27,FALSE),"")</f>
        <v>3</v>
      </c>
      <c r="F456" s="3" t="str">
        <f>VLOOKUP($A456,[1]Sheet_One!$B:$W,6,FALSE)</f>
        <v>486 REDDING RD</v>
      </c>
      <c r="G456" s="3" t="str">
        <f>VLOOKUP($A456,[1]Sheet_One!$B:$W,7,FALSE)</f>
        <v>WEST REDDING</v>
      </c>
      <c r="H456" s="3" t="str">
        <f>VLOOKUP($A456,[1]Sheet_One!$B:$W,8,FALSE)</f>
        <v>CT</v>
      </c>
      <c r="I456" s="3" t="str">
        <f>VLOOKUP($A456,[1]Sheet_One!$B:$W,9,FALSE)</f>
        <v>06896</v>
      </c>
      <c r="J456" s="47">
        <f>IFERROR(VLOOKUP(A456,'[3]KPI Trend by Chain - 171 or 173'!$A:$E,5,FALSE),VLOOKUP(A456,'[4]KPI Trend by Chain - 171 '!$A:$E,5,FALSE))</f>
        <v>26.8333333333333</v>
      </c>
      <c r="K456" s="4" t="str">
        <f>IFERROR(VLOOKUP(A456,'Location Substitution table'!B:D,3,FALSE),"")</f>
        <v/>
      </c>
      <c r="L456" s="9" t="str">
        <f>IFERROR(VLOOKUP($A456,[1]Sheet_One!$B:$W,5,FALSE),"")</f>
        <v>T</v>
      </c>
      <c r="M456" s="9">
        <f>IFERROR(MATCH(L456,{"U","M","T","W","R","F","S"},0),"")</f>
        <v>3</v>
      </c>
      <c r="N456" s="26">
        <f>IFERROR(IF(COUNTIF('Holiday Dates'!$A:$A,DATE($M$1,N$1,1+7*$D456)-WEEKDAY(DATE($M$1,N$1,8-$M456)))&gt;=1,IF($D456&gt;=3,DATE($M$1,N$1,1+7*($D456-1)-WEEKDAY(DATE($M$1,N$1,8-$M456))),DATE($M$1,N$1,1+7*($D456+1)-WEEKDAY(DATE($M$1,N$1,8-$M456)))),DATE($M$1,N$1,1+7*$D456)-WEEKDAY(DATE($M$1,N$1,8-$M456))),"")</f>
        <v>45153</v>
      </c>
      <c r="O456" s="26">
        <f>IFERROR(IF(COUNTIF('Holiday Dates'!$A:$A,DATE($M$1,O$1,1+7*$D456)-WEEKDAY(DATE($M$1,O$1,8-$M456)))&gt;=1,IF($D456&gt;=3,DATE($M$1,O$1,1+7*($D456-1)-WEEKDAY(DATE($M$1,O$1,8-$M456))),DATE($M$1,O$1,1+7*($D456+1)-WEEKDAY(DATE($M$1,O$1,8-$M456)))),DATE($M$1,O$1,1+7*$D456)-WEEKDAY(DATE($M$1,O$1,8-$M456))),"")</f>
        <v>45188</v>
      </c>
      <c r="P456" s="26">
        <f>IFERROR(IF(COUNTIF('Holiday Dates'!$A:$A,DATE($M$1,P$1,1+7*$D456)-WEEKDAY(DATE($M$1,P$1,8-$M456)))&gt;=1,IF($D456&gt;=3,DATE($M$1,P$1,1+7*($D456-1)-WEEKDAY(DATE($M$1,P$1,8-$M456))),DATE($M$1,P$1,1+7*($D456+1)-WEEKDAY(DATE($M$1,P$1,8-$M456)))),DATE($M$1,P$1,1+7*$D456)-WEEKDAY(DATE($M$1,P$1,8-$M456))),"")</f>
        <v>45216</v>
      </c>
      <c r="Q456" s="26">
        <f>IFERROR(IF(COUNTIF('Holiday Dates'!$A:$A,DATE($M$1,Q$1,1+7*$D456)-WEEKDAY(DATE($M$1,Q$1,8-$M456)))&gt;=1,IF($D456&gt;=3,DATE($M$1,Q$1,1+7*($D456-1)-WEEKDAY(DATE($M$1,Q$1,8-$M456))),DATE($M$1,Q$1,1+7*($D456+1)-WEEKDAY(DATE($M$1,Q$1,8-$M456)))),DATE($M$1,Q$1,1+7*$D456)-WEEKDAY(DATE($M$1,Q$1,8-$M456))),"")</f>
        <v>45251</v>
      </c>
      <c r="R456" s="26">
        <f>IFERROR(IF(COUNTIF('Holiday Dates'!$A:$A,DATE($M$1,R$1,1+7*$D456)-WEEKDAY(DATE($M$1,R$1,8-$M456)))&gt;=1,IF($D456&gt;=3,DATE($M$1,R$1,1+7*($D456-1)-WEEKDAY(DATE($M$1,R$1,8-$M456))),DATE($M$1,R$1,1+7*($D456+1)-WEEKDAY(DATE($M$1,R$1,8-$M456)))),DATE($M$1,R$1,1+7*$D456)-WEEKDAY(DATE($M$1,R$1,8-$M456))),"")</f>
        <v>45279</v>
      </c>
      <c r="S456" s="28"/>
      <c r="T456" s="30">
        <f>IFERROR(IF(COUNTIF('Holiday Dates'!$A:$A,DATE($S$1,T$1,1+7*$D456)-WEEKDAY(DATE($S$1,T$1,8-$M456)))&gt;=1,IF($D456&gt;=3,DATE($S$1,T$1,1+7*($D456-1)-WEEKDAY(DATE($S$1,T$1,8-$M456))),DATE($S$1,T$1,1+7*($D456+1)-WEEKDAY(DATE($S$1,T$1,8-$M456)))),DATE($S$1,T$1,1+7*$D456)-WEEKDAY(DATE($S$1,T$1,8-$M456))),"")</f>
        <v>45307</v>
      </c>
      <c r="U456" s="30">
        <f>IFERROR(IF(COUNTIF('Holiday Dates'!$A:$A,DATE($S$1,U$1,1+7*$D456)-WEEKDAY(DATE($S$1,U$1,8-$M456)))&gt;=1,IF($D456&gt;=3,DATE($S$1,U$1,1+7*($D456-1)-WEEKDAY(DATE($S$1,U$1,8-$M456))),DATE($S$1,U$1,1+7*($D456+1)-WEEKDAY(DATE($S$1,U$1,8-$M456)))),DATE($S$1,U$1,1+7*$D456)-WEEKDAY(DATE($S$1,U$1,8-$M456))),"")</f>
        <v>45335</v>
      </c>
      <c r="V456" s="30">
        <f>IFERROR(IF(COUNTIF('Holiday Dates'!$A:$A,DATE($S$1,V$1,1+7*$D456)-WEEKDAY(DATE($S$1,V$1,8-$M456)))&gt;=1,IF($D456&gt;=3,DATE($S$1,V$1,1+7*($D456-1)-WEEKDAY(DATE($S$1,V$1,8-$M456))),DATE($S$1,V$1,1+7*($D456+1)-WEEKDAY(DATE($S$1,V$1,8-$M456)))),DATE($S$1,V$1,1+7*$D456)-WEEKDAY(DATE($S$1,V$1,8-$M456))),"")</f>
        <v>45370</v>
      </c>
      <c r="W456" s="30">
        <f>IFERROR(IF(COUNTIF('Holiday Dates'!$A:$A,DATE($S$1,W$1,1+7*$D456)-WEEKDAY(DATE($S$1,W$1,8-$M456)))&gt;=1,IF($D456&gt;=3,DATE($S$1,W$1,1+7*($D456-1)-WEEKDAY(DATE($S$1,W$1,8-$M456))),DATE($S$1,W$1,1+7*($D456+1)-WEEKDAY(DATE($S$1,W$1,8-$M456)))),DATE($S$1,W$1,1+7*$D456)-WEEKDAY(DATE($S$1,W$1,8-$M456))),"")</f>
        <v>45398</v>
      </c>
      <c r="X456" s="30">
        <f>IFERROR(IF(COUNTIF('Holiday Dates'!$A:$A,DATE($S$1,X$1,1+7*$D456)-WEEKDAY(DATE($S$1,X$1,8-$M456)))&gt;=1,IF($D456&gt;=3,DATE($S$1,X$1,1+7*($D456-1)-WEEKDAY(DATE($S$1,X$1,8-$M456))),DATE($S$1,X$1,1+7*($D456+1)-WEEKDAY(DATE($S$1,X$1,8-$M456)))),DATE($S$1,X$1,1+7*$D456)-WEEKDAY(DATE($S$1,X$1,8-$M456))),"")</f>
        <v>45433</v>
      </c>
      <c r="Y456" s="30">
        <f>IFERROR(IF(COUNTIF('Holiday Dates'!$A:$A,DATE($S$1,Y$1,1+7*$D456)-WEEKDAY(DATE($S$1,Y$1,8-$M456)))&gt;=1,IF($D456&gt;=3,DATE($S$1,Y$1,1+7*($D456-1)-WEEKDAY(DATE($S$1,Y$1,8-$M456))),DATE($S$1,Y$1,1+7*($D456+1)-WEEKDAY(DATE($S$1,Y$1,8-$M456)))),DATE($S$1,Y$1,1+7*$D456)-WEEKDAY(DATE($S$1,Y$1,8-$M456))),"")</f>
        <v>45461</v>
      </c>
      <c r="Z456" s="30">
        <f>IFERROR(IF(COUNTIF('Holiday Dates'!$A:$A,DATE($S$1,Z$1,1+7*$D456)-WEEKDAY(DATE($S$1,Z$1,8-$M456)))&gt;=1,IF($D456&gt;=3,DATE($S$1,Z$1,1+7*($D456-1)-WEEKDAY(DATE($S$1,Z$1,8-$M456))),DATE($S$1,Z$1,1+7*($D456+1)-WEEKDAY(DATE($S$1,Z$1,8-$M456)))),DATE($S$1,Z$1,1+7*$D456)-WEEKDAY(DATE($S$1,Z$1,8-$M456))),"")</f>
        <v>45489</v>
      </c>
    </row>
    <row r="457" spans="1:26" ht="15" customHeight="1" x14ac:dyDescent="0.25">
      <c r="A457" s="3">
        <v>770454</v>
      </c>
      <c r="B457" s="1" t="s">
        <v>1147</v>
      </c>
      <c r="C457" s="1" t="str">
        <f>VLOOKUP($A457,[1]Sheet_One!$B:$W,7,FALSE)</f>
        <v>WEST REDDING</v>
      </c>
      <c r="D457" s="10">
        <f>IFERROR(VLOOKUP(A457,[2]Sheet1!$A:$AA,27,FALSE),"")</f>
        <v>2</v>
      </c>
      <c r="F457" s="3" t="str">
        <f>VLOOKUP($A457,[1]Sheet_One!$B:$W,6,FALSE)</f>
        <v>33 LONETOWN RD</v>
      </c>
      <c r="G457" s="3" t="str">
        <f>VLOOKUP($A457,[1]Sheet_One!$B:$W,7,FALSE)</f>
        <v>WEST REDDING</v>
      </c>
      <c r="H457" s="3" t="str">
        <f>VLOOKUP($A457,[1]Sheet_One!$B:$W,8,FALSE)</f>
        <v>CT</v>
      </c>
      <c r="I457" s="3" t="str">
        <f>VLOOKUP($A457,[1]Sheet_One!$B:$W,9,FALSE)</f>
        <v>06896</v>
      </c>
      <c r="J457" s="47">
        <f>IFERROR(VLOOKUP(A457,'[3]KPI Trend by Chain - 171 or 173'!$A:$E,5,FALSE),VLOOKUP(A457,'[4]KPI Trend by Chain - 171 '!$A:$E,5,FALSE))</f>
        <v>30.6</v>
      </c>
      <c r="K457" s="4" t="str">
        <f>IFERROR(VLOOKUP(A457,'Location Substitution table'!B:D,3,FALSE),"")</f>
        <v/>
      </c>
      <c r="L457" s="9" t="str">
        <f>IFERROR(VLOOKUP($A457,[1]Sheet_One!$B:$W,5,FALSE),"")</f>
        <v>T</v>
      </c>
      <c r="M457" s="9">
        <f>IFERROR(MATCH(L457,{"U","M","T","W","R","F","S"},0),"")</f>
        <v>3</v>
      </c>
      <c r="N457" s="26">
        <f>IFERROR(IF(COUNTIF('Holiday Dates'!$A:$A,DATE($M$1,N$1,1+7*$D457)-WEEKDAY(DATE($M$1,N$1,8-$M457)))&gt;=1,IF($D457&gt;=3,DATE($M$1,N$1,1+7*($D457-1)-WEEKDAY(DATE($M$1,N$1,8-$M457))),DATE($M$1,N$1,1+7*($D457+1)-WEEKDAY(DATE($M$1,N$1,8-$M457)))),DATE($M$1,N$1,1+7*$D457)-WEEKDAY(DATE($M$1,N$1,8-$M457))),"")</f>
        <v>45146</v>
      </c>
      <c r="O457" s="26">
        <f>IFERROR(IF(COUNTIF('Holiday Dates'!$A:$A,DATE($M$1,O$1,1+7*$D457)-WEEKDAY(DATE($M$1,O$1,8-$M457)))&gt;=1,IF($D457&gt;=3,DATE($M$1,O$1,1+7*($D457-1)-WEEKDAY(DATE($M$1,O$1,8-$M457))),DATE($M$1,O$1,1+7*($D457+1)-WEEKDAY(DATE($M$1,O$1,8-$M457)))),DATE($M$1,O$1,1+7*$D457)-WEEKDAY(DATE($M$1,O$1,8-$M457))),"")</f>
        <v>45181</v>
      </c>
      <c r="P457" s="26">
        <f>IFERROR(IF(COUNTIF('Holiday Dates'!$A:$A,DATE($M$1,P$1,1+7*$D457)-WEEKDAY(DATE($M$1,P$1,8-$M457)))&gt;=1,IF($D457&gt;=3,DATE($M$1,P$1,1+7*($D457-1)-WEEKDAY(DATE($M$1,P$1,8-$M457))),DATE($M$1,P$1,1+7*($D457+1)-WEEKDAY(DATE($M$1,P$1,8-$M457)))),DATE($M$1,P$1,1+7*$D457)-WEEKDAY(DATE($M$1,P$1,8-$M457))),"")</f>
        <v>45209</v>
      </c>
      <c r="Q457" s="26">
        <f>IFERROR(IF(COUNTIF('Holiday Dates'!$A:$A,DATE($M$1,Q$1,1+7*$D457)-WEEKDAY(DATE($M$1,Q$1,8-$M457)))&gt;=1,IF($D457&gt;=3,DATE($M$1,Q$1,1+7*($D457-1)-WEEKDAY(DATE($M$1,Q$1,8-$M457))),DATE($M$1,Q$1,1+7*($D457+1)-WEEKDAY(DATE($M$1,Q$1,8-$M457)))),DATE($M$1,Q$1,1+7*$D457)-WEEKDAY(DATE($M$1,Q$1,8-$M457))),"")</f>
        <v>45244</v>
      </c>
      <c r="R457" s="26">
        <f>IFERROR(IF(COUNTIF('Holiday Dates'!$A:$A,DATE($M$1,R$1,1+7*$D457)-WEEKDAY(DATE($M$1,R$1,8-$M457)))&gt;=1,IF($D457&gt;=3,DATE($M$1,R$1,1+7*($D457-1)-WEEKDAY(DATE($M$1,R$1,8-$M457))),DATE($M$1,R$1,1+7*($D457+1)-WEEKDAY(DATE($M$1,R$1,8-$M457)))),DATE($M$1,R$1,1+7*$D457)-WEEKDAY(DATE($M$1,R$1,8-$M457))),"")</f>
        <v>45272</v>
      </c>
      <c r="S457" s="28"/>
      <c r="T457" s="30">
        <f>IFERROR(IF(COUNTIF('Holiday Dates'!$A:$A,DATE($S$1,T$1,1+7*$D457)-WEEKDAY(DATE($S$1,T$1,8-$M457)))&gt;=1,IF($D457&gt;=3,DATE($S$1,T$1,1+7*($D457-1)-WEEKDAY(DATE($S$1,T$1,8-$M457))),DATE($S$1,T$1,1+7*($D457+1)-WEEKDAY(DATE($S$1,T$1,8-$M457)))),DATE($S$1,T$1,1+7*$D457)-WEEKDAY(DATE($S$1,T$1,8-$M457))),"")</f>
        <v>45300</v>
      </c>
      <c r="U457" s="30">
        <f>IFERROR(IF(COUNTIF('Holiday Dates'!$A:$A,DATE($S$1,U$1,1+7*$D457)-WEEKDAY(DATE($S$1,U$1,8-$M457)))&gt;=1,IF($D457&gt;=3,DATE($S$1,U$1,1+7*($D457-1)-WEEKDAY(DATE($S$1,U$1,8-$M457))),DATE($S$1,U$1,1+7*($D457+1)-WEEKDAY(DATE($S$1,U$1,8-$M457)))),DATE($S$1,U$1,1+7*$D457)-WEEKDAY(DATE($S$1,U$1,8-$M457))),"")</f>
        <v>45335</v>
      </c>
      <c r="V457" s="30">
        <f>IFERROR(IF(COUNTIF('Holiday Dates'!$A:$A,DATE($S$1,V$1,1+7*$D457)-WEEKDAY(DATE($S$1,V$1,8-$M457)))&gt;=1,IF($D457&gt;=3,DATE($S$1,V$1,1+7*($D457-1)-WEEKDAY(DATE($S$1,V$1,8-$M457))),DATE($S$1,V$1,1+7*($D457+1)-WEEKDAY(DATE($S$1,V$1,8-$M457)))),DATE($S$1,V$1,1+7*$D457)-WEEKDAY(DATE($S$1,V$1,8-$M457))),"")</f>
        <v>45363</v>
      </c>
      <c r="W457" s="30">
        <f>IFERROR(IF(COUNTIF('Holiday Dates'!$A:$A,DATE($S$1,W$1,1+7*$D457)-WEEKDAY(DATE($S$1,W$1,8-$M457)))&gt;=1,IF($D457&gt;=3,DATE($S$1,W$1,1+7*($D457-1)-WEEKDAY(DATE($S$1,W$1,8-$M457))),DATE($S$1,W$1,1+7*($D457+1)-WEEKDAY(DATE($S$1,W$1,8-$M457)))),DATE($S$1,W$1,1+7*$D457)-WEEKDAY(DATE($S$1,W$1,8-$M457))),"")</f>
        <v>45398</v>
      </c>
      <c r="X457" s="30">
        <f>IFERROR(IF(COUNTIF('Holiday Dates'!$A:$A,DATE($S$1,X$1,1+7*$D457)-WEEKDAY(DATE($S$1,X$1,8-$M457)))&gt;=1,IF($D457&gt;=3,DATE($S$1,X$1,1+7*($D457-1)-WEEKDAY(DATE($S$1,X$1,8-$M457))),DATE($S$1,X$1,1+7*($D457+1)-WEEKDAY(DATE($S$1,X$1,8-$M457)))),DATE($S$1,X$1,1+7*$D457)-WEEKDAY(DATE($S$1,X$1,8-$M457))),"")</f>
        <v>45426</v>
      </c>
      <c r="Y457" s="30">
        <f>IFERROR(IF(COUNTIF('Holiday Dates'!$A:$A,DATE($S$1,Y$1,1+7*$D457)-WEEKDAY(DATE($S$1,Y$1,8-$M457)))&gt;=1,IF($D457&gt;=3,DATE($S$1,Y$1,1+7*($D457-1)-WEEKDAY(DATE($S$1,Y$1,8-$M457))),DATE($S$1,Y$1,1+7*($D457+1)-WEEKDAY(DATE($S$1,Y$1,8-$M457)))),DATE($S$1,Y$1,1+7*$D457)-WEEKDAY(DATE($S$1,Y$1,8-$M457))),"")</f>
        <v>45454</v>
      </c>
      <c r="Z457" s="30">
        <f>IFERROR(IF(COUNTIF('Holiday Dates'!$A:$A,DATE($S$1,Z$1,1+7*$D457)-WEEKDAY(DATE($S$1,Z$1,8-$M457)))&gt;=1,IF($D457&gt;=3,DATE($S$1,Z$1,1+7*($D457-1)-WEEKDAY(DATE($S$1,Z$1,8-$M457))),DATE($S$1,Z$1,1+7*($D457+1)-WEEKDAY(DATE($S$1,Z$1,8-$M457)))),DATE($S$1,Z$1,1+7*$D457)-WEEKDAY(DATE($S$1,Z$1,8-$M457))),"")</f>
        <v>45482</v>
      </c>
    </row>
    <row r="458" spans="1:26" ht="15" customHeight="1" x14ac:dyDescent="0.25">
      <c r="A458" s="3">
        <v>770455</v>
      </c>
      <c r="B458" s="1" t="s">
        <v>1308</v>
      </c>
      <c r="C458" s="1" t="str">
        <f>VLOOKUP($A458,[1]Sheet_One!$B:$W,7,FALSE)</f>
        <v>WEST SUFFIELD</v>
      </c>
      <c r="D458" s="10">
        <f>IFERROR(VLOOKUP(A458,[2]Sheet1!$A:$AA,27,FALSE),"")</f>
        <v>4</v>
      </c>
      <c r="E458" s="1"/>
      <c r="F458" s="3" t="str">
        <f>VLOOKUP($A458,[1]Sheet_One!$B:$W,6,FALSE)</f>
        <v>945 MOUNTAIN RD</v>
      </c>
      <c r="G458" s="3" t="str">
        <f>VLOOKUP($A458,[1]Sheet_One!$B:$W,7,FALSE)</f>
        <v>WEST SUFFIELD</v>
      </c>
      <c r="H458" s="3" t="str">
        <f>VLOOKUP($A458,[1]Sheet_One!$B:$W,8,FALSE)</f>
        <v>CT</v>
      </c>
      <c r="I458" s="3" t="str">
        <f>VLOOKUP($A458,[1]Sheet_One!$B:$W,9,FALSE)</f>
        <v>06093</v>
      </c>
      <c r="J458" s="47">
        <f>IFERROR(VLOOKUP(A458,'[3]KPI Trend by Chain - 171 or 173'!$A:$E,5,FALSE),VLOOKUP(A458,'[4]KPI Trend by Chain - 171 '!$A:$E,5,FALSE))</f>
        <v>20</v>
      </c>
      <c r="K458" s="4" t="str">
        <f>IFERROR(VLOOKUP(A458,'Location Substitution table'!B:D,3,FALSE),"")</f>
        <v/>
      </c>
      <c r="L458" s="9" t="str">
        <f>IFERROR(VLOOKUP($A458,[1]Sheet_One!$B:$W,5,FALSE),"")</f>
        <v>F</v>
      </c>
      <c r="M458" s="9">
        <f>IFERROR(MATCH(L458,{"U","M","T","W","R","F","S"},0),"")</f>
        <v>6</v>
      </c>
      <c r="N458" s="26">
        <f>IFERROR(IF(COUNTIF('Holiday Dates'!$A:$A,DATE($M$1,N$1,1+7*$D458)-WEEKDAY(DATE($M$1,N$1,8-$M458)))&gt;=1,IF($D458&gt;=3,DATE($M$1,N$1,1+7*($D458-1)-WEEKDAY(DATE($M$1,N$1,8-$M458))),DATE($M$1,N$1,1+7*($D458+1)-WEEKDAY(DATE($M$1,N$1,8-$M458)))),DATE($M$1,N$1,1+7*$D458)-WEEKDAY(DATE($M$1,N$1,8-$M458))),"")</f>
        <v>45163</v>
      </c>
      <c r="O458" s="26">
        <f>IFERROR(IF(COUNTIF('Holiday Dates'!$A:$A,DATE($M$1,O$1,1+7*$D458)-WEEKDAY(DATE($M$1,O$1,8-$M458)))&gt;=1,IF($D458&gt;=3,DATE($M$1,O$1,1+7*($D458-1)-WEEKDAY(DATE($M$1,O$1,8-$M458))),DATE($M$1,O$1,1+7*($D458+1)-WEEKDAY(DATE($M$1,O$1,8-$M458)))),DATE($M$1,O$1,1+7*$D458)-WEEKDAY(DATE($M$1,O$1,8-$M458))),"")</f>
        <v>45191</v>
      </c>
      <c r="P458" s="26">
        <f>IFERROR(IF(COUNTIF('Holiday Dates'!$A:$A,DATE($M$1,P$1,1+7*$D458)-WEEKDAY(DATE($M$1,P$1,8-$M458)))&gt;=1,IF($D458&gt;=3,DATE($M$1,P$1,1+7*($D458-1)-WEEKDAY(DATE($M$1,P$1,8-$M458))),DATE($M$1,P$1,1+7*($D458+1)-WEEKDAY(DATE($M$1,P$1,8-$M458)))),DATE($M$1,P$1,1+7*$D458)-WEEKDAY(DATE($M$1,P$1,8-$M458))),"")</f>
        <v>45226</v>
      </c>
      <c r="Q458" s="26">
        <f>IFERROR(IF(COUNTIF('Holiday Dates'!$A:$A,DATE($M$1,Q$1,1+7*$D458)-WEEKDAY(DATE($M$1,Q$1,8-$M458)))&gt;=1,IF($D458&gt;=3,DATE($M$1,Q$1,1+7*($D458-1)-WEEKDAY(DATE($M$1,Q$1,8-$M458))),DATE($M$1,Q$1,1+7*($D458+1)-WEEKDAY(DATE($M$1,Q$1,8-$M458)))),DATE($M$1,Q$1,1+7*$D458)-WEEKDAY(DATE($M$1,Q$1,8-$M458))),"")</f>
        <v>45247</v>
      </c>
      <c r="R458" s="26">
        <f>IFERROR(IF(COUNTIF('Holiday Dates'!$A:$A,DATE($M$1,R$1,1+7*$D458)-WEEKDAY(DATE($M$1,R$1,8-$M458)))&gt;=1,IF($D458&gt;=3,DATE($M$1,R$1,1+7*($D458-1)-WEEKDAY(DATE($M$1,R$1,8-$M458))),DATE($M$1,R$1,1+7*($D458+1)-WEEKDAY(DATE($M$1,R$1,8-$M458)))),DATE($M$1,R$1,1+7*$D458)-WEEKDAY(DATE($M$1,R$1,8-$M458))),"")</f>
        <v>45275</v>
      </c>
      <c r="S458" s="28"/>
      <c r="T458" s="30">
        <f>IFERROR(IF(COUNTIF('Holiday Dates'!$A:$A,DATE($S$1,T$1,1+7*$D458)-WEEKDAY(DATE($S$1,T$1,8-$M458)))&gt;=1,IF($D458&gt;=3,DATE($S$1,T$1,1+7*($D458-1)-WEEKDAY(DATE($S$1,T$1,8-$M458))),DATE($S$1,T$1,1+7*($D458+1)-WEEKDAY(DATE($S$1,T$1,8-$M458)))),DATE($S$1,T$1,1+7*$D458)-WEEKDAY(DATE($S$1,T$1,8-$M458))),"")</f>
        <v>45317</v>
      </c>
      <c r="U458" s="30">
        <f>IFERROR(IF(COUNTIF('Holiday Dates'!$A:$A,DATE($S$1,U$1,1+7*$D458)-WEEKDAY(DATE($S$1,U$1,8-$M458)))&gt;=1,IF($D458&gt;=3,DATE($S$1,U$1,1+7*($D458-1)-WEEKDAY(DATE($S$1,U$1,8-$M458))),DATE($S$1,U$1,1+7*($D458+1)-WEEKDAY(DATE($S$1,U$1,8-$M458)))),DATE($S$1,U$1,1+7*$D458)-WEEKDAY(DATE($S$1,U$1,8-$M458))),"")</f>
        <v>45345</v>
      </c>
      <c r="V458" s="30">
        <f>IFERROR(IF(COUNTIF('Holiday Dates'!$A:$A,DATE($S$1,V$1,1+7*$D458)-WEEKDAY(DATE($S$1,V$1,8-$M458)))&gt;=1,IF($D458&gt;=3,DATE($S$1,V$1,1+7*($D458-1)-WEEKDAY(DATE($S$1,V$1,8-$M458))),DATE($S$1,V$1,1+7*($D458+1)-WEEKDAY(DATE($S$1,V$1,8-$M458)))),DATE($S$1,V$1,1+7*$D458)-WEEKDAY(DATE($S$1,V$1,8-$M458))),"")</f>
        <v>45373</v>
      </c>
      <c r="W458" s="30">
        <f>IFERROR(IF(COUNTIF('Holiday Dates'!$A:$A,DATE($S$1,W$1,1+7*$D458)-WEEKDAY(DATE($S$1,W$1,8-$M458)))&gt;=1,IF($D458&gt;=3,DATE($S$1,W$1,1+7*($D458-1)-WEEKDAY(DATE($S$1,W$1,8-$M458))),DATE($S$1,W$1,1+7*($D458+1)-WEEKDAY(DATE($S$1,W$1,8-$M458)))),DATE($S$1,W$1,1+7*$D458)-WEEKDAY(DATE($S$1,W$1,8-$M458))),"")</f>
        <v>45408</v>
      </c>
      <c r="X458" s="30">
        <f>IFERROR(IF(COUNTIF('Holiday Dates'!$A:$A,DATE($S$1,X$1,1+7*$D458)-WEEKDAY(DATE($S$1,X$1,8-$M458)))&gt;=1,IF($D458&gt;=3,DATE($S$1,X$1,1+7*($D458-1)-WEEKDAY(DATE($S$1,X$1,8-$M458))),DATE($S$1,X$1,1+7*($D458+1)-WEEKDAY(DATE($S$1,X$1,8-$M458)))),DATE($S$1,X$1,1+7*$D458)-WEEKDAY(DATE($S$1,X$1,8-$M458))),"")</f>
        <v>45436</v>
      </c>
      <c r="Y458" s="30">
        <f>IFERROR(IF(COUNTIF('Holiday Dates'!$A:$A,DATE($S$1,Y$1,1+7*$D458)-WEEKDAY(DATE($S$1,Y$1,8-$M458)))&gt;=1,IF($D458&gt;=3,DATE($S$1,Y$1,1+7*($D458-1)-WEEKDAY(DATE($S$1,Y$1,8-$M458))),DATE($S$1,Y$1,1+7*($D458+1)-WEEKDAY(DATE($S$1,Y$1,8-$M458)))),DATE($S$1,Y$1,1+7*$D458)-WEEKDAY(DATE($S$1,Y$1,8-$M458))),"")</f>
        <v>45471</v>
      </c>
      <c r="Z458" s="30">
        <f>IFERROR(IF(COUNTIF('Holiday Dates'!$A:$A,DATE($S$1,Z$1,1+7*$D458)-WEEKDAY(DATE($S$1,Z$1,8-$M458)))&gt;=1,IF($D458&gt;=3,DATE($S$1,Z$1,1+7*($D458-1)-WEEKDAY(DATE($S$1,Z$1,8-$M458))),DATE($S$1,Z$1,1+7*($D458+1)-WEEKDAY(DATE($S$1,Z$1,8-$M458)))),DATE($S$1,Z$1,1+7*$D458)-WEEKDAY(DATE($S$1,Z$1,8-$M458))),"")</f>
        <v>45499</v>
      </c>
    </row>
    <row r="459" spans="1:26" ht="15" customHeight="1" x14ac:dyDescent="0.25">
      <c r="A459" s="3">
        <v>770456</v>
      </c>
      <c r="B459" s="1" t="s">
        <v>1497</v>
      </c>
      <c r="C459" s="1" t="str">
        <f>VLOOKUP($A459,[1]Sheet_One!$B:$W,7,FALSE)</f>
        <v>WEST SUFFIELD</v>
      </c>
      <c r="D459" s="10">
        <f>IFERROR(VLOOKUP(A459,[2]Sheet1!$A:$AA,27,FALSE),"")</f>
        <v>3</v>
      </c>
      <c r="E459" s="1"/>
      <c r="F459" s="3" t="str">
        <f>VLOOKUP($A459,[1]Sheet_One!$B:$W,6,FALSE)</f>
        <v>1060 SHELDON STREET</v>
      </c>
      <c r="G459" s="3" t="str">
        <f>VLOOKUP($A459,[1]Sheet_One!$B:$W,7,FALSE)</f>
        <v>WEST SUFFIELD</v>
      </c>
      <c r="H459" s="3" t="str">
        <f>VLOOKUP($A459,[1]Sheet_One!$B:$W,8,FALSE)</f>
        <v>CT</v>
      </c>
      <c r="I459" s="3" t="str">
        <f>VLOOKUP($A459,[1]Sheet_One!$B:$W,9,FALSE)</f>
        <v>06093</v>
      </c>
      <c r="J459" s="47">
        <f>IFERROR(VLOOKUP(A459,'[3]KPI Trend by Chain - 171 or 173'!$A:$E,5,FALSE),VLOOKUP(A459,'[4]KPI Trend by Chain - 171 '!$A:$E,5,FALSE))</f>
        <v>28.090909090909101</v>
      </c>
      <c r="K459" s="4" t="str">
        <f>IFERROR(VLOOKUP(A459,'Location Substitution table'!B:D,3,FALSE),"")</f>
        <v/>
      </c>
      <c r="L459" s="9" t="str">
        <f>IFERROR(VLOOKUP($A459,[1]Sheet_One!$B:$W,5,FALSE),"")</f>
        <v>F</v>
      </c>
      <c r="M459" s="9">
        <f>IFERROR(MATCH(L459,{"U","M","T","W","R","F","S"},0),"")</f>
        <v>6</v>
      </c>
      <c r="N459" s="26">
        <f>IFERROR(IF(COUNTIF('Holiday Dates'!$A:$A,DATE($M$1,N$1,1+7*$D459)-WEEKDAY(DATE($M$1,N$1,8-$M459)))&gt;=1,IF($D459&gt;=3,DATE($M$1,N$1,1+7*($D459-1)-WEEKDAY(DATE($M$1,N$1,8-$M459))),DATE($M$1,N$1,1+7*($D459+1)-WEEKDAY(DATE($M$1,N$1,8-$M459)))),DATE($M$1,N$1,1+7*$D459)-WEEKDAY(DATE($M$1,N$1,8-$M459))),"")</f>
        <v>45156</v>
      </c>
      <c r="O459" s="26">
        <f>IFERROR(IF(COUNTIF('Holiday Dates'!$A:$A,DATE($M$1,O$1,1+7*$D459)-WEEKDAY(DATE($M$1,O$1,8-$M459)))&gt;=1,IF($D459&gt;=3,DATE($M$1,O$1,1+7*($D459-1)-WEEKDAY(DATE($M$1,O$1,8-$M459))),DATE($M$1,O$1,1+7*($D459+1)-WEEKDAY(DATE($M$1,O$1,8-$M459)))),DATE($M$1,O$1,1+7*$D459)-WEEKDAY(DATE($M$1,O$1,8-$M459))),"")</f>
        <v>45177</v>
      </c>
      <c r="P459" s="26">
        <f>IFERROR(IF(COUNTIF('Holiday Dates'!$A:$A,DATE($M$1,P$1,1+7*$D459)-WEEKDAY(DATE($M$1,P$1,8-$M459)))&gt;=1,IF($D459&gt;=3,DATE($M$1,P$1,1+7*($D459-1)-WEEKDAY(DATE($M$1,P$1,8-$M459))),DATE($M$1,P$1,1+7*($D459+1)-WEEKDAY(DATE($M$1,P$1,8-$M459)))),DATE($M$1,P$1,1+7*$D459)-WEEKDAY(DATE($M$1,P$1,8-$M459))),"")</f>
        <v>45219</v>
      </c>
      <c r="Q459" s="26">
        <f>IFERROR(IF(COUNTIF('Holiday Dates'!$A:$A,DATE($M$1,Q$1,1+7*$D459)-WEEKDAY(DATE($M$1,Q$1,8-$M459)))&gt;=1,IF($D459&gt;=3,DATE($M$1,Q$1,1+7*($D459-1)-WEEKDAY(DATE($M$1,Q$1,8-$M459))),DATE($M$1,Q$1,1+7*($D459+1)-WEEKDAY(DATE($M$1,Q$1,8-$M459)))),DATE($M$1,Q$1,1+7*$D459)-WEEKDAY(DATE($M$1,Q$1,8-$M459))),"")</f>
        <v>45247</v>
      </c>
      <c r="R459" s="26">
        <f>IFERROR(IF(COUNTIF('Holiday Dates'!$A:$A,DATE($M$1,R$1,1+7*$D459)-WEEKDAY(DATE($M$1,R$1,8-$M459)))&gt;=1,IF($D459&gt;=3,DATE($M$1,R$1,1+7*($D459-1)-WEEKDAY(DATE($M$1,R$1,8-$M459))),DATE($M$1,R$1,1+7*($D459+1)-WEEKDAY(DATE($M$1,R$1,8-$M459)))),DATE($M$1,R$1,1+7*$D459)-WEEKDAY(DATE($M$1,R$1,8-$M459))),"")</f>
        <v>45275</v>
      </c>
      <c r="S459" s="28"/>
      <c r="T459" s="30">
        <f>IFERROR(IF(COUNTIF('Holiday Dates'!$A:$A,DATE($S$1,T$1,1+7*$D459)-WEEKDAY(DATE($S$1,T$1,8-$M459)))&gt;=1,IF($D459&gt;=3,DATE($S$1,T$1,1+7*($D459-1)-WEEKDAY(DATE($S$1,T$1,8-$M459))),DATE($S$1,T$1,1+7*($D459+1)-WEEKDAY(DATE($S$1,T$1,8-$M459)))),DATE($S$1,T$1,1+7*$D459)-WEEKDAY(DATE($S$1,T$1,8-$M459))),"")</f>
        <v>45310</v>
      </c>
      <c r="U459" s="30">
        <f>IFERROR(IF(COUNTIF('Holiday Dates'!$A:$A,DATE($S$1,U$1,1+7*$D459)-WEEKDAY(DATE($S$1,U$1,8-$M459)))&gt;=1,IF($D459&gt;=3,DATE($S$1,U$1,1+7*($D459-1)-WEEKDAY(DATE($S$1,U$1,8-$M459))),DATE($S$1,U$1,1+7*($D459+1)-WEEKDAY(DATE($S$1,U$1,8-$M459)))),DATE($S$1,U$1,1+7*$D459)-WEEKDAY(DATE($S$1,U$1,8-$M459))),"")</f>
        <v>45338</v>
      </c>
      <c r="V459" s="30">
        <f>IFERROR(IF(COUNTIF('Holiday Dates'!$A:$A,DATE($S$1,V$1,1+7*$D459)-WEEKDAY(DATE($S$1,V$1,8-$M459)))&gt;=1,IF($D459&gt;=3,DATE($S$1,V$1,1+7*($D459-1)-WEEKDAY(DATE($S$1,V$1,8-$M459))),DATE($S$1,V$1,1+7*($D459+1)-WEEKDAY(DATE($S$1,V$1,8-$M459)))),DATE($S$1,V$1,1+7*$D459)-WEEKDAY(DATE($S$1,V$1,8-$M459))),"")</f>
        <v>45366</v>
      </c>
      <c r="W459" s="30">
        <f>IFERROR(IF(COUNTIF('Holiday Dates'!$A:$A,DATE($S$1,W$1,1+7*$D459)-WEEKDAY(DATE($S$1,W$1,8-$M459)))&gt;=1,IF($D459&gt;=3,DATE($S$1,W$1,1+7*($D459-1)-WEEKDAY(DATE($S$1,W$1,8-$M459))),DATE($S$1,W$1,1+7*($D459+1)-WEEKDAY(DATE($S$1,W$1,8-$M459)))),DATE($S$1,W$1,1+7*$D459)-WEEKDAY(DATE($S$1,W$1,8-$M459))),"")</f>
        <v>45401</v>
      </c>
      <c r="X459" s="30">
        <f>IFERROR(IF(COUNTIF('Holiday Dates'!$A:$A,DATE($S$1,X$1,1+7*$D459)-WEEKDAY(DATE($S$1,X$1,8-$M459)))&gt;=1,IF($D459&gt;=3,DATE($S$1,X$1,1+7*($D459-1)-WEEKDAY(DATE($S$1,X$1,8-$M459))),DATE($S$1,X$1,1+7*($D459+1)-WEEKDAY(DATE($S$1,X$1,8-$M459)))),DATE($S$1,X$1,1+7*$D459)-WEEKDAY(DATE($S$1,X$1,8-$M459))),"")</f>
        <v>45429</v>
      </c>
      <c r="Y459" s="30">
        <f>IFERROR(IF(COUNTIF('Holiday Dates'!$A:$A,DATE($S$1,Y$1,1+7*$D459)-WEEKDAY(DATE($S$1,Y$1,8-$M459)))&gt;=1,IF($D459&gt;=3,DATE($S$1,Y$1,1+7*($D459-1)-WEEKDAY(DATE($S$1,Y$1,8-$M459))),DATE($S$1,Y$1,1+7*($D459+1)-WEEKDAY(DATE($S$1,Y$1,8-$M459)))),DATE($S$1,Y$1,1+7*$D459)-WEEKDAY(DATE($S$1,Y$1,8-$M459))),"")</f>
        <v>45464</v>
      </c>
      <c r="Z459" s="30">
        <f>IFERROR(IF(COUNTIF('Holiday Dates'!$A:$A,DATE($S$1,Z$1,1+7*$D459)-WEEKDAY(DATE($S$1,Z$1,8-$M459)))&gt;=1,IF($D459&gt;=3,DATE($S$1,Z$1,1+7*($D459-1)-WEEKDAY(DATE($S$1,Z$1,8-$M459))),DATE($S$1,Z$1,1+7*($D459+1)-WEEKDAY(DATE($S$1,Z$1,8-$M459)))),DATE($S$1,Z$1,1+7*$D459)-WEEKDAY(DATE($S$1,Z$1,8-$M459))),"")</f>
        <v>45492</v>
      </c>
    </row>
    <row r="460" spans="1:26" ht="15" customHeight="1" x14ac:dyDescent="0.25">
      <c r="A460" s="3">
        <v>770457</v>
      </c>
      <c r="B460" s="1" t="s">
        <v>1307</v>
      </c>
      <c r="C460" s="1" t="str">
        <f>VLOOKUP($A460,[1]Sheet_One!$B:$W,7,FALSE)</f>
        <v>WESTBROOK</v>
      </c>
      <c r="D460" s="10">
        <f>IFERROR(VLOOKUP(A460,[2]Sheet1!$A:$AA,27,FALSE),"")</f>
        <v>4</v>
      </c>
      <c r="E460" s="1"/>
      <c r="F460" s="3" t="str">
        <f>VLOOKUP($A460,[1]Sheet_One!$B:$W,6,FALSE)</f>
        <v>105 GOODSPEED DRIVE</v>
      </c>
      <c r="G460" s="3" t="str">
        <f>VLOOKUP($A460,[1]Sheet_One!$B:$W,7,FALSE)</f>
        <v>WESTBROOK</v>
      </c>
      <c r="H460" s="3" t="str">
        <f>VLOOKUP($A460,[1]Sheet_One!$B:$W,8,FALSE)</f>
        <v>CT</v>
      </c>
      <c r="I460" s="3" t="str">
        <f>VLOOKUP($A460,[1]Sheet_One!$B:$W,9,FALSE)</f>
        <v>06498</v>
      </c>
      <c r="J460" s="47">
        <f>IFERROR(VLOOKUP(A460,'[3]KPI Trend by Chain - 171 or 173'!$A:$E,5,FALSE),VLOOKUP(A460,'[4]KPI Trend by Chain - 171 '!$A:$E,5,FALSE))</f>
        <v>32.799999999999997</v>
      </c>
      <c r="K460" s="4" t="str">
        <f>IFERROR(VLOOKUP(A460,'Location Substitution table'!B:D,3,FALSE),"")</f>
        <v/>
      </c>
      <c r="L460" s="9" t="str">
        <f>IFERROR(VLOOKUP($A460,[1]Sheet_One!$B:$W,5,FALSE),"")</f>
        <v>M</v>
      </c>
      <c r="M460" s="9">
        <f>IFERROR(MATCH(L460,{"U","M","T","W","R","F","S"},0),"")</f>
        <v>2</v>
      </c>
      <c r="N460" s="26">
        <f>IFERROR(IF(COUNTIF('Holiday Dates'!$A:$A,DATE($M$1,N$1,1+7*$D460)-WEEKDAY(DATE($M$1,N$1,8-$M460)))&gt;=1,IF($D460&gt;=3,DATE($M$1,N$1,1+7*($D460-1)-WEEKDAY(DATE($M$1,N$1,8-$M460))),DATE($M$1,N$1,1+7*($D460+1)-WEEKDAY(DATE($M$1,N$1,8-$M460)))),DATE($M$1,N$1,1+7*$D460)-WEEKDAY(DATE($M$1,N$1,8-$M460))),"")</f>
        <v>45166</v>
      </c>
      <c r="O460" s="26">
        <f>IFERROR(IF(COUNTIF('Holiday Dates'!$A:$A,DATE($M$1,O$1,1+7*$D460)-WEEKDAY(DATE($M$1,O$1,8-$M460)))&gt;=1,IF($D460&gt;=3,DATE($M$1,O$1,1+7*($D460-1)-WEEKDAY(DATE($M$1,O$1,8-$M460))),DATE($M$1,O$1,1+7*($D460+1)-WEEKDAY(DATE($M$1,O$1,8-$M460)))),DATE($M$1,O$1,1+7*$D460)-WEEKDAY(DATE($M$1,O$1,8-$M460))),"")</f>
        <v>45187</v>
      </c>
      <c r="P460" s="26">
        <f>IFERROR(IF(COUNTIF('Holiday Dates'!$A:$A,DATE($M$1,P$1,1+7*$D460)-WEEKDAY(DATE($M$1,P$1,8-$M460)))&gt;=1,IF($D460&gt;=3,DATE($M$1,P$1,1+7*($D460-1)-WEEKDAY(DATE($M$1,P$1,8-$M460))),DATE($M$1,P$1,1+7*($D460+1)-WEEKDAY(DATE($M$1,P$1,8-$M460)))),DATE($M$1,P$1,1+7*$D460)-WEEKDAY(DATE($M$1,P$1,8-$M460))),"")</f>
        <v>45222</v>
      </c>
      <c r="Q460" s="26">
        <f>IFERROR(IF(COUNTIF('Holiday Dates'!$A:$A,DATE($M$1,Q$1,1+7*$D460)-WEEKDAY(DATE($M$1,Q$1,8-$M460)))&gt;=1,IF($D460&gt;=3,DATE($M$1,Q$1,1+7*($D460-1)-WEEKDAY(DATE($M$1,Q$1,8-$M460))),DATE($M$1,Q$1,1+7*($D460+1)-WEEKDAY(DATE($M$1,Q$1,8-$M460)))),DATE($M$1,Q$1,1+7*$D460)-WEEKDAY(DATE($M$1,Q$1,8-$M460))),"")</f>
        <v>45257</v>
      </c>
      <c r="R460" s="26">
        <f>IFERROR(IF(COUNTIF('Holiday Dates'!$A:$A,DATE($M$1,R$1,1+7*$D460)-WEEKDAY(DATE($M$1,R$1,8-$M460)))&gt;=1,IF($D460&gt;=3,DATE($M$1,R$1,1+7*($D460-1)-WEEKDAY(DATE($M$1,R$1,8-$M460))),DATE($M$1,R$1,1+7*($D460+1)-WEEKDAY(DATE($M$1,R$1,8-$M460)))),DATE($M$1,R$1,1+7*$D460)-WEEKDAY(DATE($M$1,R$1,8-$M460))),"")</f>
        <v>45278</v>
      </c>
      <c r="S460" s="28"/>
      <c r="T460" s="30">
        <f>IFERROR(IF(COUNTIF('Holiday Dates'!$A:$A,DATE($S$1,T$1,1+7*$D460)-WEEKDAY(DATE($S$1,T$1,8-$M460)))&gt;=1,IF($D460&gt;=3,DATE($S$1,T$1,1+7*($D460-1)-WEEKDAY(DATE($S$1,T$1,8-$M460))),DATE($S$1,T$1,1+7*($D460+1)-WEEKDAY(DATE($S$1,T$1,8-$M460)))),DATE($S$1,T$1,1+7*$D460)-WEEKDAY(DATE($S$1,T$1,8-$M460))),"")</f>
        <v>45313</v>
      </c>
      <c r="U460" s="30">
        <f>IFERROR(IF(COUNTIF('Holiday Dates'!$A:$A,DATE($S$1,U$1,1+7*$D460)-WEEKDAY(DATE($S$1,U$1,8-$M460)))&gt;=1,IF($D460&gt;=3,DATE($S$1,U$1,1+7*($D460-1)-WEEKDAY(DATE($S$1,U$1,8-$M460))),DATE($S$1,U$1,1+7*($D460+1)-WEEKDAY(DATE($S$1,U$1,8-$M460)))),DATE($S$1,U$1,1+7*$D460)-WEEKDAY(DATE($S$1,U$1,8-$M460))),"")</f>
        <v>45348</v>
      </c>
      <c r="V460" s="30">
        <f>IFERROR(IF(COUNTIF('Holiday Dates'!$A:$A,DATE($S$1,V$1,1+7*$D460)-WEEKDAY(DATE($S$1,V$1,8-$M460)))&gt;=1,IF($D460&gt;=3,DATE($S$1,V$1,1+7*($D460-1)-WEEKDAY(DATE($S$1,V$1,8-$M460))),DATE($S$1,V$1,1+7*($D460+1)-WEEKDAY(DATE($S$1,V$1,8-$M460)))),DATE($S$1,V$1,1+7*$D460)-WEEKDAY(DATE($S$1,V$1,8-$M460))),"")</f>
        <v>45376</v>
      </c>
      <c r="W460" s="30">
        <f>IFERROR(IF(COUNTIF('Holiday Dates'!$A:$A,DATE($S$1,W$1,1+7*$D460)-WEEKDAY(DATE($S$1,W$1,8-$M460)))&gt;=1,IF($D460&gt;=3,DATE($S$1,W$1,1+7*($D460-1)-WEEKDAY(DATE($S$1,W$1,8-$M460))),DATE($S$1,W$1,1+7*($D460+1)-WEEKDAY(DATE($S$1,W$1,8-$M460)))),DATE($S$1,W$1,1+7*$D460)-WEEKDAY(DATE($S$1,W$1,8-$M460))),"")</f>
        <v>45404</v>
      </c>
      <c r="X460" s="30">
        <f>IFERROR(IF(COUNTIF('Holiday Dates'!$A:$A,DATE($S$1,X$1,1+7*$D460)-WEEKDAY(DATE($S$1,X$1,8-$M460)))&gt;=1,IF($D460&gt;=3,DATE($S$1,X$1,1+7*($D460-1)-WEEKDAY(DATE($S$1,X$1,8-$M460))),DATE($S$1,X$1,1+7*($D460+1)-WEEKDAY(DATE($S$1,X$1,8-$M460)))),DATE($S$1,X$1,1+7*$D460)-WEEKDAY(DATE($S$1,X$1,8-$M460))),"")</f>
        <v>45432</v>
      </c>
      <c r="Y460" s="30">
        <f>IFERROR(IF(COUNTIF('Holiday Dates'!$A:$A,DATE($S$1,Y$1,1+7*$D460)-WEEKDAY(DATE($S$1,Y$1,8-$M460)))&gt;=1,IF($D460&gt;=3,DATE($S$1,Y$1,1+7*($D460-1)-WEEKDAY(DATE($S$1,Y$1,8-$M460))),DATE($S$1,Y$1,1+7*($D460+1)-WEEKDAY(DATE($S$1,Y$1,8-$M460)))),DATE($S$1,Y$1,1+7*$D460)-WEEKDAY(DATE($S$1,Y$1,8-$M460))),"")</f>
        <v>45467</v>
      </c>
      <c r="Z460" s="30">
        <f>IFERROR(IF(COUNTIF('Holiday Dates'!$A:$A,DATE($S$1,Z$1,1+7*$D460)-WEEKDAY(DATE($S$1,Z$1,8-$M460)))&gt;=1,IF($D460&gt;=3,DATE($S$1,Z$1,1+7*($D460-1)-WEEKDAY(DATE($S$1,Z$1,8-$M460))),DATE($S$1,Z$1,1+7*($D460+1)-WEEKDAY(DATE($S$1,Z$1,8-$M460)))),DATE($S$1,Z$1,1+7*$D460)-WEEKDAY(DATE($S$1,Z$1,8-$M460))),"")</f>
        <v>45495</v>
      </c>
    </row>
    <row r="461" spans="1:26" ht="15" customHeight="1" x14ac:dyDescent="0.25">
      <c r="A461" s="3">
        <v>770458</v>
      </c>
      <c r="B461" s="1" t="s">
        <v>1748</v>
      </c>
      <c r="C461" s="1" t="str">
        <f>VLOOKUP($A461,[1]Sheet_One!$B:$W,7,FALSE)</f>
        <v>WESTBROOK</v>
      </c>
      <c r="D461" s="10">
        <f>IFERROR(VLOOKUP(A461,[2]Sheet1!$A:$AA,27,FALSE),"")</f>
        <v>3</v>
      </c>
      <c r="E461" s="1"/>
      <c r="F461" s="3" t="str">
        <f>VLOOKUP($A461,[1]Sheet_One!$B:$W,6,FALSE)</f>
        <v>156 MCVEAGH RD</v>
      </c>
      <c r="G461" s="3" t="str">
        <f>VLOOKUP($A461,[1]Sheet_One!$B:$W,7,FALSE)</f>
        <v>WESTBROOK</v>
      </c>
      <c r="H461" s="3" t="str">
        <f>VLOOKUP($A461,[1]Sheet_One!$B:$W,8,FALSE)</f>
        <v>CT</v>
      </c>
      <c r="I461" s="3" t="str">
        <f>VLOOKUP($A461,[1]Sheet_One!$B:$W,9,FALSE)</f>
        <v>06498</v>
      </c>
      <c r="J461" s="47">
        <f>IFERROR(VLOOKUP(A461,'[3]KPI Trend by Chain - 171 or 173'!$A:$E,5,FALSE),VLOOKUP(A461,'[4]KPI Trend by Chain - 171 '!$A:$E,5,FALSE))</f>
        <v>27.1666666666667</v>
      </c>
      <c r="K461" s="4" t="str">
        <f>IFERROR(VLOOKUP(A461,'Location Substitution table'!B:D,3,FALSE),"")</f>
        <v/>
      </c>
      <c r="L461" s="9" t="str">
        <f>IFERROR(VLOOKUP($A461,[1]Sheet_One!$B:$W,5,FALSE),"")</f>
        <v>M</v>
      </c>
      <c r="M461" s="9">
        <f>IFERROR(MATCH(L461,{"U","M","T","W","R","F","S"},0),"")</f>
        <v>2</v>
      </c>
      <c r="N461" s="26">
        <f>IFERROR(IF(COUNTIF('Holiday Dates'!$A:$A,DATE($M$1,N$1,1+7*$D461)-WEEKDAY(DATE($M$1,N$1,8-$M461)))&gt;=1,IF($D461&gt;=3,DATE($M$1,N$1,1+7*($D461-1)-WEEKDAY(DATE($M$1,N$1,8-$M461))),DATE($M$1,N$1,1+7*($D461+1)-WEEKDAY(DATE($M$1,N$1,8-$M461)))),DATE($M$1,N$1,1+7*$D461)-WEEKDAY(DATE($M$1,N$1,8-$M461))),"")</f>
        <v>45159</v>
      </c>
      <c r="O461" s="26">
        <f>IFERROR(IF(COUNTIF('Holiday Dates'!$A:$A,DATE($M$1,O$1,1+7*$D461)-WEEKDAY(DATE($M$1,O$1,8-$M461)))&gt;=1,IF($D461&gt;=3,DATE($M$1,O$1,1+7*($D461-1)-WEEKDAY(DATE($M$1,O$1,8-$M461))),DATE($M$1,O$1,1+7*($D461+1)-WEEKDAY(DATE($M$1,O$1,8-$M461)))),DATE($M$1,O$1,1+7*$D461)-WEEKDAY(DATE($M$1,O$1,8-$M461))),"")</f>
        <v>45187</v>
      </c>
      <c r="P461" s="26">
        <f>IFERROR(IF(COUNTIF('Holiday Dates'!$A:$A,DATE($M$1,P$1,1+7*$D461)-WEEKDAY(DATE($M$1,P$1,8-$M461)))&gt;=1,IF($D461&gt;=3,DATE($M$1,P$1,1+7*($D461-1)-WEEKDAY(DATE($M$1,P$1,8-$M461))),DATE($M$1,P$1,1+7*($D461+1)-WEEKDAY(DATE($M$1,P$1,8-$M461)))),DATE($M$1,P$1,1+7*$D461)-WEEKDAY(DATE($M$1,P$1,8-$M461))),"")</f>
        <v>45215</v>
      </c>
      <c r="Q461" s="26">
        <f>IFERROR(IF(COUNTIF('Holiday Dates'!$A:$A,DATE($M$1,Q$1,1+7*$D461)-WEEKDAY(DATE($M$1,Q$1,8-$M461)))&gt;=1,IF($D461&gt;=3,DATE($M$1,Q$1,1+7*($D461-1)-WEEKDAY(DATE($M$1,Q$1,8-$M461))),DATE($M$1,Q$1,1+7*($D461+1)-WEEKDAY(DATE($M$1,Q$1,8-$M461)))),DATE($M$1,Q$1,1+7*$D461)-WEEKDAY(DATE($M$1,Q$1,8-$M461))),"")</f>
        <v>45250</v>
      </c>
      <c r="R461" s="26">
        <f>IFERROR(IF(COUNTIF('Holiday Dates'!$A:$A,DATE($M$1,R$1,1+7*$D461)-WEEKDAY(DATE($M$1,R$1,8-$M461)))&gt;=1,IF($D461&gt;=3,DATE($M$1,R$1,1+7*($D461-1)-WEEKDAY(DATE($M$1,R$1,8-$M461))),DATE($M$1,R$1,1+7*($D461+1)-WEEKDAY(DATE($M$1,R$1,8-$M461)))),DATE($M$1,R$1,1+7*$D461)-WEEKDAY(DATE($M$1,R$1,8-$M461))),"")</f>
        <v>45278</v>
      </c>
      <c r="S461" s="28"/>
      <c r="T461" s="30">
        <f>IFERROR(IF(COUNTIF('Holiday Dates'!$A:$A,DATE($S$1,T$1,1+7*$D461)-WEEKDAY(DATE($S$1,T$1,8-$M461)))&gt;=1,IF($D461&gt;=3,DATE($S$1,T$1,1+7*($D461-1)-WEEKDAY(DATE($S$1,T$1,8-$M461))),DATE($S$1,T$1,1+7*($D461+1)-WEEKDAY(DATE($S$1,T$1,8-$M461)))),DATE($S$1,T$1,1+7*$D461)-WEEKDAY(DATE($S$1,T$1,8-$M461))),"")</f>
        <v>45299</v>
      </c>
      <c r="U461" s="30">
        <f>IFERROR(IF(COUNTIF('Holiday Dates'!$A:$A,DATE($S$1,U$1,1+7*$D461)-WEEKDAY(DATE($S$1,U$1,8-$M461)))&gt;=1,IF($D461&gt;=3,DATE($S$1,U$1,1+7*($D461-1)-WEEKDAY(DATE($S$1,U$1,8-$M461))),DATE($S$1,U$1,1+7*($D461+1)-WEEKDAY(DATE($S$1,U$1,8-$M461)))),DATE($S$1,U$1,1+7*$D461)-WEEKDAY(DATE($S$1,U$1,8-$M461))),"")</f>
        <v>45334</v>
      </c>
      <c r="V461" s="30">
        <f>IFERROR(IF(COUNTIF('Holiday Dates'!$A:$A,DATE($S$1,V$1,1+7*$D461)-WEEKDAY(DATE($S$1,V$1,8-$M461)))&gt;=1,IF($D461&gt;=3,DATE($S$1,V$1,1+7*($D461-1)-WEEKDAY(DATE($S$1,V$1,8-$M461))),DATE($S$1,V$1,1+7*($D461+1)-WEEKDAY(DATE($S$1,V$1,8-$M461)))),DATE($S$1,V$1,1+7*$D461)-WEEKDAY(DATE($S$1,V$1,8-$M461))),"")</f>
        <v>45369</v>
      </c>
      <c r="W461" s="30">
        <f>IFERROR(IF(COUNTIF('Holiday Dates'!$A:$A,DATE($S$1,W$1,1+7*$D461)-WEEKDAY(DATE($S$1,W$1,8-$M461)))&gt;=1,IF($D461&gt;=3,DATE($S$1,W$1,1+7*($D461-1)-WEEKDAY(DATE($S$1,W$1,8-$M461))),DATE($S$1,W$1,1+7*($D461+1)-WEEKDAY(DATE($S$1,W$1,8-$M461)))),DATE($S$1,W$1,1+7*$D461)-WEEKDAY(DATE($S$1,W$1,8-$M461))),"")</f>
        <v>45397</v>
      </c>
      <c r="X461" s="30">
        <f>IFERROR(IF(COUNTIF('Holiday Dates'!$A:$A,DATE($S$1,X$1,1+7*$D461)-WEEKDAY(DATE($S$1,X$1,8-$M461)))&gt;=1,IF($D461&gt;=3,DATE($S$1,X$1,1+7*($D461-1)-WEEKDAY(DATE($S$1,X$1,8-$M461))),DATE($S$1,X$1,1+7*($D461+1)-WEEKDAY(DATE($S$1,X$1,8-$M461)))),DATE($S$1,X$1,1+7*$D461)-WEEKDAY(DATE($S$1,X$1,8-$M461))),"")</f>
        <v>45432</v>
      </c>
      <c r="Y461" s="30">
        <f>IFERROR(IF(COUNTIF('Holiday Dates'!$A:$A,DATE($S$1,Y$1,1+7*$D461)-WEEKDAY(DATE($S$1,Y$1,8-$M461)))&gt;=1,IF($D461&gt;=3,DATE($S$1,Y$1,1+7*($D461-1)-WEEKDAY(DATE($S$1,Y$1,8-$M461))),DATE($S$1,Y$1,1+7*($D461+1)-WEEKDAY(DATE($S$1,Y$1,8-$M461)))),DATE($S$1,Y$1,1+7*$D461)-WEEKDAY(DATE($S$1,Y$1,8-$M461))),"")</f>
        <v>45460</v>
      </c>
      <c r="Z461" s="30">
        <f>IFERROR(IF(COUNTIF('Holiday Dates'!$A:$A,DATE($S$1,Z$1,1+7*$D461)-WEEKDAY(DATE($S$1,Z$1,8-$M461)))&gt;=1,IF($D461&gt;=3,DATE($S$1,Z$1,1+7*($D461-1)-WEEKDAY(DATE($S$1,Z$1,8-$M461))),DATE($S$1,Z$1,1+7*($D461+1)-WEEKDAY(DATE($S$1,Z$1,8-$M461)))),DATE($S$1,Z$1,1+7*$D461)-WEEKDAY(DATE($S$1,Z$1,8-$M461))),"")</f>
        <v>45488</v>
      </c>
    </row>
    <row r="462" spans="1:26" ht="15" customHeight="1" x14ac:dyDescent="0.25">
      <c r="A462" s="3">
        <v>770459</v>
      </c>
      <c r="B462" s="1" t="s">
        <v>1306</v>
      </c>
      <c r="C462" s="1" t="str">
        <f>VLOOKUP($A462,[1]Sheet_One!$B:$W,7,FALSE)</f>
        <v>WETHERSFIELD</v>
      </c>
      <c r="D462" s="10">
        <f>IFERROR(VLOOKUP(A462,[2]Sheet1!$A:$AA,27,FALSE),"")</f>
        <v>4</v>
      </c>
      <c r="E462" s="1"/>
      <c r="F462" s="3" t="str">
        <f>VLOOKUP($A462,[1]Sheet_One!$B:$W,6,FALSE)</f>
        <v>411 WOLCOTT HILL RD</v>
      </c>
      <c r="G462" s="3" t="str">
        <f>VLOOKUP($A462,[1]Sheet_One!$B:$W,7,FALSE)</f>
        <v>WETHERSFIELD</v>
      </c>
      <c r="H462" s="3" t="str">
        <f>VLOOKUP($A462,[1]Sheet_One!$B:$W,8,FALSE)</f>
        <v>CT</v>
      </c>
      <c r="I462" s="3" t="str">
        <f>VLOOKUP($A462,[1]Sheet_One!$B:$W,9,FALSE)</f>
        <v>06109</v>
      </c>
      <c r="J462" s="47">
        <f>IFERROR(VLOOKUP(A462,'[3]KPI Trend by Chain - 171 or 173'!$A:$E,5,FALSE),VLOOKUP(A462,'[4]KPI Trend by Chain - 171 '!$A:$E,5,FALSE))</f>
        <v>124.07692307692299</v>
      </c>
      <c r="K462" s="4" t="str">
        <f>IFERROR(VLOOKUP(A462,'Location Substitution table'!B:D,3,FALSE),"")</f>
        <v/>
      </c>
      <c r="L462" s="9" t="str">
        <f>IFERROR(VLOOKUP($A462,[1]Sheet_One!$B:$W,5,FALSE),"")</f>
        <v>T</v>
      </c>
      <c r="M462" s="9">
        <f>IFERROR(MATCH(L462,{"U","M","T","W","R","F","S"},0),"")</f>
        <v>3</v>
      </c>
      <c r="N462" s="26">
        <f>IFERROR(IF(COUNTIF('Holiday Dates'!$A:$A,DATE($M$1,N$1,1+7*$D462)-WEEKDAY(DATE($M$1,N$1,8-$M462)))&gt;=1,IF($D462&gt;=3,DATE($M$1,N$1,1+7*($D462-1)-WEEKDAY(DATE($M$1,N$1,8-$M462))),DATE($M$1,N$1,1+7*($D462+1)-WEEKDAY(DATE($M$1,N$1,8-$M462)))),DATE($M$1,N$1,1+7*$D462)-WEEKDAY(DATE($M$1,N$1,8-$M462))),"")</f>
        <v>45160</v>
      </c>
      <c r="O462" s="26">
        <f>IFERROR(IF(COUNTIF('Holiday Dates'!$A:$A,DATE($M$1,O$1,1+7*$D462)-WEEKDAY(DATE($M$1,O$1,8-$M462)))&gt;=1,IF($D462&gt;=3,DATE($M$1,O$1,1+7*($D462-1)-WEEKDAY(DATE($M$1,O$1,8-$M462))),DATE($M$1,O$1,1+7*($D462+1)-WEEKDAY(DATE($M$1,O$1,8-$M462)))),DATE($M$1,O$1,1+7*$D462)-WEEKDAY(DATE($M$1,O$1,8-$M462))),"")</f>
        <v>45195</v>
      </c>
      <c r="P462" s="26">
        <f>IFERROR(IF(COUNTIF('Holiday Dates'!$A:$A,DATE($M$1,P$1,1+7*$D462)-WEEKDAY(DATE($M$1,P$1,8-$M462)))&gt;=1,IF($D462&gt;=3,DATE($M$1,P$1,1+7*($D462-1)-WEEKDAY(DATE($M$1,P$1,8-$M462))),DATE($M$1,P$1,1+7*($D462+1)-WEEKDAY(DATE($M$1,P$1,8-$M462)))),DATE($M$1,P$1,1+7*$D462)-WEEKDAY(DATE($M$1,P$1,8-$M462))),"")</f>
        <v>45223</v>
      </c>
      <c r="Q462" s="26">
        <f>IFERROR(IF(COUNTIF('Holiday Dates'!$A:$A,DATE($M$1,Q$1,1+7*$D462)-WEEKDAY(DATE($M$1,Q$1,8-$M462)))&gt;=1,IF($D462&gt;=3,DATE($M$1,Q$1,1+7*($D462-1)-WEEKDAY(DATE($M$1,Q$1,8-$M462))),DATE($M$1,Q$1,1+7*($D462+1)-WEEKDAY(DATE($M$1,Q$1,8-$M462)))),DATE($M$1,Q$1,1+7*$D462)-WEEKDAY(DATE($M$1,Q$1,8-$M462))),"")</f>
        <v>45258</v>
      </c>
      <c r="R462" s="26">
        <f>IFERROR(IF(COUNTIF('Holiday Dates'!$A:$A,DATE($M$1,R$1,1+7*$D462)-WEEKDAY(DATE($M$1,R$1,8-$M462)))&gt;=1,IF($D462&gt;=3,DATE($M$1,R$1,1+7*($D462-1)-WEEKDAY(DATE($M$1,R$1,8-$M462))),DATE($M$1,R$1,1+7*($D462+1)-WEEKDAY(DATE($M$1,R$1,8-$M462)))),DATE($M$1,R$1,1+7*$D462)-WEEKDAY(DATE($M$1,R$1,8-$M462))),"")</f>
        <v>45279</v>
      </c>
      <c r="S462" s="28"/>
      <c r="T462" s="30">
        <f>IFERROR(IF(COUNTIF('Holiday Dates'!$A:$A,DATE($S$1,T$1,1+7*$D462)-WEEKDAY(DATE($S$1,T$1,8-$M462)))&gt;=1,IF($D462&gt;=3,DATE($S$1,T$1,1+7*($D462-1)-WEEKDAY(DATE($S$1,T$1,8-$M462))),DATE($S$1,T$1,1+7*($D462+1)-WEEKDAY(DATE($S$1,T$1,8-$M462)))),DATE($S$1,T$1,1+7*$D462)-WEEKDAY(DATE($S$1,T$1,8-$M462))),"")</f>
        <v>45314</v>
      </c>
      <c r="U462" s="30">
        <f>IFERROR(IF(COUNTIF('Holiday Dates'!$A:$A,DATE($S$1,U$1,1+7*$D462)-WEEKDAY(DATE($S$1,U$1,8-$M462)))&gt;=1,IF($D462&gt;=3,DATE($S$1,U$1,1+7*($D462-1)-WEEKDAY(DATE($S$1,U$1,8-$M462))),DATE($S$1,U$1,1+7*($D462+1)-WEEKDAY(DATE($S$1,U$1,8-$M462)))),DATE($S$1,U$1,1+7*$D462)-WEEKDAY(DATE($S$1,U$1,8-$M462))),"")</f>
        <v>45349</v>
      </c>
      <c r="V462" s="30">
        <f>IFERROR(IF(COUNTIF('Holiday Dates'!$A:$A,DATE($S$1,V$1,1+7*$D462)-WEEKDAY(DATE($S$1,V$1,8-$M462)))&gt;=1,IF($D462&gt;=3,DATE($S$1,V$1,1+7*($D462-1)-WEEKDAY(DATE($S$1,V$1,8-$M462))),DATE($S$1,V$1,1+7*($D462+1)-WEEKDAY(DATE($S$1,V$1,8-$M462)))),DATE($S$1,V$1,1+7*$D462)-WEEKDAY(DATE($S$1,V$1,8-$M462))),"")</f>
        <v>45377</v>
      </c>
      <c r="W462" s="30">
        <f>IFERROR(IF(COUNTIF('Holiday Dates'!$A:$A,DATE($S$1,W$1,1+7*$D462)-WEEKDAY(DATE($S$1,W$1,8-$M462)))&gt;=1,IF($D462&gt;=3,DATE($S$1,W$1,1+7*($D462-1)-WEEKDAY(DATE($S$1,W$1,8-$M462))),DATE($S$1,W$1,1+7*($D462+1)-WEEKDAY(DATE($S$1,W$1,8-$M462)))),DATE($S$1,W$1,1+7*$D462)-WEEKDAY(DATE($S$1,W$1,8-$M462))),"")</f>
        <v>45405</v>
      </c>
      <c r="X462" s="30">
        <f>IFERROR(IF(COUNTIF('Holiday Dates'!$A:$A,DATE($S$1,X$1,1+7*$D462)-WEEKDAY(DATE($S$1,X$1,8-$M462)))&gt;=1,IF($D462&gt;=3,DATE($S$1,X$1,1+7*($D462-1)-WEEKDAY(DATE($S$1,X$1,8-$M462))),DATE($S$1,X$1,1+7*($D462+1)-WEEKDAY(DATE($S$1,X$1,8-$M462)))),DATE($S$1,X$1,1+7*$D462)-WEEKDAY(DATE($S$1,X$1,8-$M462))),"")</f>
        <v>45440</v>
      </c>
      <c r="Y462" s="30">
        <f>IFERROR(IF(COUNTIF('Holiday Dates'!$A:$A,DATE($S$1,Y$1,1+7*$D462)-WEEKDAY(DATE($S$1,Y$1,8-$M462)))&gt;=1,IF($D462&gt;=3,DATE($S$1,Y$1,1+7*($D462-1)-WEEKDAY(DATE($S$1,Y$1,8-$M462))),DATE($S$1,Y$1,1+7*($D462+1)-WEEKDAY(DATE($S$1,Y$1,8-$M462)))),DATE($S$1,Y$1,1+7*$D462)-WEEKDAY(DATE($S$1,Y$1,8-$M462))),"")</f>
        <v>45468</v>
      </c>
      <c r="Z462" s="30">
        <f>IFERROR(IF(COUNTIF('Holiday Dates'!$A:$A,DATE($S$1,Z$1,1+7*$D462)-WEEKDAY(DATE($S$1,Z$1,8-$M462)))&gt;=1,IF($D462&gt;=3,DATE($S$1,Z$1,1+7*($D462-1)-WEEKDAY(DATE($S$1,Z$1,8-$M462))),DATE($S$1,Z$1,1+7*($D462+1)-WEEKDAY(DATE($S$1,Z$1,8-$M462)))),DATE($S$1,Z$1,1+7*$D462)-WEEKDAY(DATE($S$1,Z$1,8-$M462))),"")</f>
        <v>45496</v>
      </c>
    </row>
    <row r="463" spans="1:26" ht="15" customHeight="1" x14ac:dyDescent="0.25">
      <c r="A463" s="3">
        <v>770460</v>
      </c>
      <c r="B463" s="1" t="s">
        <v>870</v>
      </c>
      <c r="C463" s="1" t="str">
        <f>VLOOKUP($A463,[1]Sheet_One!$B:$W,7,FALSE)</f>
        <v>WILLIMANTIC</v>
      </c>
      <c r="D463" s="10">
        <f>IFERROR(VLOOKUP(A463,[2]Sheet1!$A:$AA,27,FALSE),"")</f>
        <v>4</v>
      </c>
      <c r="E463" s="1"/>
      <c r="F463" s="3" t="str">
        <f>VLOOKUP($A463,[1]Sheet_One!$B:$W,6,FALSE)</f>
        <v>123 JACKSON ST</v>
      </c>
      <c r="G463" s="3" t="str">
        <f>VLOOKUP($A463,[1]Sheet_One!$B:$W,7,FALSE)</f>
        <v>WILLIMANTIC</v>
      </c>
      <c r="H463" s="3" t="str">
        <f>VLOOKUP($A463,[1]Sheet_One!$B:$W,8,FALSE)</f>
        <v>CT</v>
      </c>
      <c r="I463" s="3" t="str">
        <f>VLOOKUP($A463,[1]Sheet_One!$B:$W,9,FALSE)</f>
        <v>06226</v>
      </c>
      <c r="J463" s="47">
        <f>IFERROR(VLOOKUP(A463,'[3]KPI Trend by Chain - 171 or 173'!$A:$E,5,FALSE),VLOOKUP(A463,'[4]KPI Trend by Chain - 171 '!$A:$E,5,FALSE))</f>
        <v>45.285714285714299</v>
      </c>
      <c r="K463" s="4" t="str">
        <f>IFERROR(VLOOKUP(A463,'Location Substitution table'!B:D,3,FALSE),"")</f>
        <v/>
      </c>
      <c r="L463" s="9" t="str">
        <f>IFERROR(VLOOKUP($A463,[1]Sheet_One!$B:$W,5,FALSE),"")</f>
        <v>T</v>
      </c>
      <c r="M463" s="9">
        <f>IFERROR(MATCH(L463,{"U","M","T","W","R","F","S"},0),"")</f>
        <v>3</v>
      </c>
      <c r="N463" s="26">
        <f>IFERROR(IF(COUNTIF('Holiday Dates'!$A:$A,DATE($M$1,N$1,1+7*$D463)-WEEKDAY(DATE($M$1,N$1,8-$M463)))&gt;=1,IF($D463&gt;=3,DATE($M$1,N$1,1+7*($D463-1)-WEEKDAY(DATE($M$1,N$1,8-$M463))),DATE($M$1,N$1,1+7*($D463+1)-WEEKDAY(DATE($M$1,N$1,8-$M463)))),DATE($M$1,N$1,1+7*$D463)-WEEKDAY(DATE($M$1,N$1,8-$M463))),"")</f>
        <v>45160</v>
      </c>
      <c r="O463" s="26">
        <f>IFERROR(IF(COUNTIF('Holiday Dates'!$A:$A,DATE($M$1,O$1,1+7*$D463)-WEEKDAY(DATE($M$1,O$1,8-$M463)))&gt;=1,IF($D463&gt;=3,DATE($M$1,O$1,1+7*($D463-1)-WEEKDAY(DATE($M$1,O$1,8-$M463))),DATE($M$1,O$1,1+7*($D463+1)-WEEKDAY(DATE($M$1,O$1,8-$M463)))),DATE($M$1,O$1,1+7*$D463)-WEEKDAY(DATE($M$1,O$1,8-$M463))),"")</f>
        <v>45195</v>
      </c>
      <c r="P463" s="26">
        <f>IFERROR(IF(COUNTIF('Holiday Dates'!$A:$A,DATE($M$1,P$1,1+7*$D463)-WEEKDAY(DATE($M$1,P$1,8-$M463)))&gt;=1,IF($D463&gt;=3,DATE($M$1,P$1,1+7*($D463-1)-WEEKDAY(DATE($M$1,P$1,8-$M463))),DATE($M$1,P$1,1+7*($D463+1)-WEEKDAY(DATE($M$1,P$1,8-$M463)))),DATE($M$1,P$1,1+7*$D463)-WEEKDAY(DATE($M$1,P$1,8-$M463))),"")</f>
        <v>45223</v>
      </c>
      <c r="Q463" s="26">
        <f>IFERROR(IF(COUNTIF('Holiday Dates'!$A:$A,DATE($M$1,Q$1,1+7*$D463)-WEEKDAY(DATE($M$1,Q$1,8-$M463)))&gt;=1,IF($D463&gt;=3,DATE($M$1,Q$1,1+7*($D463-1)-WEEKDAY(DATE($M$1,Q$1,8-$M463))),DATE($M$1,Q$1,1+7*($D463+1)-WEEKDAY(DATE($M$1,Q$1,8-$M463)))),DATE($M$1,Q$1,1+7*$D463)-WEEKDAY(DATE($M$1,Q$1,8-$M463))),"")</f>
        <v>45258</v>
      </c>
      <c r="R463" s="26">
        <f>IFERROR(IF(COUNTIF('Holiday Dates'!$A:$A,DATE($M$1,R$1,1+7*$D463)-WEEKDAY(DATE($M$1,R$1,8-$M463)))&gt;=1,IF($D463&gt;=3,DATE($M$1,R$1,1+7*($D463-1)-WEEKDAY(DATE($M$1,R$1,8-$M463))),DATE($M$1,R$1,1+7*($D463+1)-WEEKDAY(DATE($M$1,R$1,8-$M463)))),DATE($M$1,R$1,1+7*$D463)-WEEKDAY(DATE($M$1,R$1,8-$M463))),"")</f>
        <v>45279</v>
      </c>
      <c r="S463" s="28"/>
      <c r="T463" s="30">
        <f>IFERROR(IF(COUNTIF('Holiday Dates'!$A:$A,DATE($S$1,T$1,1+7*$D463)-WEEKDAY(DATE($S$1,T$1,8-$M463)))&gt;=1,IF($D463&gt;=3,DATE($S$1,T$1,1+7*($D463-1)-WEEKDAY(DATE($S$1,T$1,8-$M463))),DATE($S$1,T$1,1+7*($D463+1)-WEEKDAY(DATE($S$1,T$1,8-$M463)))),DATE($S$1,T$1,1+7*$D463)-WEEKDAY(DATE($S$1,T$1,8-$M463))),"")</f>
        <v>45314</v>
      </c>
      <c r="U463" s="30">
        <f>IFERROR(IF(COUNTIF('Holiday Dates'!$A:$A,DATE($S$1,U$1,1+7*$D463)-WEEKDAY(DATE($S$1,U$1,8-$M463)))&gt;=1,IF($D463&gt;=3,DATE($S$1,U$1,1+7*($D463-1)-WEEKDAY(DATE($S$1,U$1,8-$M463))),DATE($S$1,U$1,1+7*($D463+1)-WEEKDAY(DATE($S$1,U$1,8-$M463)))),DATE($S$1,U$1,1+7*$D463)-WEEKDAY(DATE($S$1,U$1,8-$M463))),"")</f>
        <v>45349</v>
      </c>
      <c r="V463" s="30">
        <f>IFERROR(IF(COUNTIF('Holiday Dates'!$A:$A,DATE($S$1,V$1,1+7*$D463)-WEEKDAY(DATE($S$1,V$1,8-$M463)))&gt;=1,IF($D463&gt;=3,DATE($S$1,V$1,1+7*($D463-1)-WEEKDAY(DATE($S$1,V$1,8-$M463))),DATE($S$1,V$1,1+7*($D463+1)-WEEKDAY(DATE($S$1,V$1,8-$M463)))),DATE($S$1,V$1,1+7*$D463)-WEEKDAY(DATE($S$1,V$1,8-$M463))),"")</f>
        <v>45377</v>
      </c>
      <c r="W463" s="30">
        <f>IFERROR(IF(COUNTIF('Holiday Dates'!$A:$A,DATE($S$1,W$1,1+7*$D463)-WEEKDAY(DATE($S$1,W$1,8-$M463)))&gt;=1,IF($D463&gt;=3,DATE($S$1,W$1,1+7*($D463-1)-WEEKDAY(DATE($S$1,W$1,8-$M463))),DATE($S$1,W$1,1+7*($D463+1)-WEEKDAY(DATE($S$1,W$1,8-$M463)))),DATE($S$1,W$1,1+7*$D463)-WEEKDAY(DATE($S$1,W$1,8-$M463))),"")</f>
        <v>45405</v>
      </c>
      <c r="X463" s="30">
        <f>IFERROR(IF(COUNTIF('Holiday Dates'!$A:$A,DATE($S$1,X$1,1+7*$D463)-WEEKDAY(DATE($S$1,X$1,8-$M463)))&gt;=1,IF($D463&gt;=3,DATE($S$1,X$1,1+7*($D463-1)-WEEKDAY(DATE($S$1,X$1,8-$M463))),DATE($S$1,X$1,1+7*($D463+1)-WEEKDAY(DATE($S$1,X$1,8-$M463)))),DATE($S$1,X$1,1+7*$D463)-WEEKDAY(DATE($S$1,X$1,8-$M463))),"")</f>
        <v>45440</v>
      </c>
      <c r="Y463" s="30">
        <f>IFERROR(IF(COUNTIF('Holiday Dates'!$A:$A,DATE($S$1,Y$1,1+7*$D463)-WEEKDAY(DATE($S$1,Y$1,8-$M463)))&gt;=1,IF($D463&gt;=3,DATE($S$1,Y$1,1+7*($D463-1)-WEEKDAY(DATE($S$1,Y$1,8-$M463))),DATE($S$1,Y$1,1+7*($D463+1)-WEEKDAY(DATE($S$1,Y$1,8-$M463)))),DATE($S$1,Y$1,1+7*$D463)-WEEKDAY(DATE($S$1,Y$1,8-$M463))),"")</f>
        <v>45468</v>
      </c>
      <c r="Z463" s="30">
        <f>IFERROR(IF(COUNTIF('Holiday Dates'!$A:$A,DATE($S$1,Z$1,1+7*$D463)-WEEKDAY(DATE($S$1,Z$1,8-$M463)))&gt;=1,IF($D463&gt;=3,DATE($S$1,Z$1,1+7*($D463-1)-WEEKDAY(DATE($S$1,Z$1,8-$M463))),DATE($S$1,Z$1,1+7*($D463+1)-WEEKDAY(DATE($S$1,Z$1,8-$M463)))),DATE($S$1,Z$1,1+7*$D463)-WEEKDAY(DATE($S$1,Z$1,8-$M463))),"")</f>
        <v>45496</v>
      </c>
    </row>
    <row r="464" spans="1:26" ht="15" customHeight="1" x14ac:dyDescent="0.25">
      <c r="A464" s="3">
        <v>770461</v>
      </c>
      <c r="B464" s="1" t="s">
        <v>871</v>
      </c>
      <c r="C464" s="1" t="str">
        <f>VLOOKUP($A464,[1]Sheet_One!$B:$W,7,FALSE)</f>
        <v>WILLIMANTIC</v>
      </c>
      <c r="D464" s="10">
        <f>IFERROR(VLOOKUP(A464,[2]Sheet1!$A:$AA,27,FALSE),"")</f>
        <v>3</v>
      </c>
      <c r="E464" s="1"/>
      <c r="F464" s="3" t="str">
        <f>VLOOKUP($A464,[1]Sheet_One!$B:$W,6,FALSE)</f>
        <v>60 OAK HILL DR</v>
      </c>
      <c r="G464" s="3" t="str">
        <f>VLOOKUP($A464,[1]Sheet_One!$B:$W,7,FALSE)</f>
        <v>WILLIMANTIC</v>
      </c>
      <c r="H464" s="3" t="str">
        <f>VLOOKUP($A464,[1]Sheet_One!$B:$W,8,FALSE)</f>
        <v>CT</v>
      </c>
      <c r="I464" s="3" t="str">
        <f>VLOOKUP($A464,[1]Sheet_One!$B:$W,9,FALSE)</f>
        <v>06226</v>
      </c>
      <c r="J464" s="47">
        <f>IFERROR(VLOOKUP(A464,'[3]KPI Trend by Chain - 171 or 173'!$A:$E,5,FALSE),VLOOKUP(A464,'[4]KPI Trend by Chain - 171 '!$A:$E,5,FALSE))</f>
        <v>48</v>
      </c>
      <c r="K464" s="4" t="str">
        <f>IFERROR(VLOOKUP(A464,'Location Substitution table'!B:D,3,FALSE),"")</f>
        <v/>
      </c>
      <c r="L464" s="9" t="str">
        <f>IFERROR(VLOOKUP($A464,[1]Sheet_One!$B:$W,5,FALSE),"")</f>
        <v>T</v>
      </c>
      <c r="M464" s="9">
        <f>IFERROR(MATCH(L464,{"U","M","T","W","R","F","S"},0),"")</f>
        <v>3</v>
      </c>
      <c r="N464" s="26">
        <f>IFERROR(IF(COUNTIF('Holiday Dates'!$A:$A,DATE($M$1,N$1,1+7*$D464)-WEEKDAY(DATE($M$1,N$1,8-$M464)))&gt;=1,IF($D464&gt;=3,DATE($M$1,N$1,1+7*($D464-1)-WEEKDAY(DATE($M$1,N$1,8-$M464))),DATE($M$1,N$1,1+7*($D464+1)-WEEKDAY(DATE($M$1,N$1,8-$M464)))),DATE($M$1,N$1,1+7*$D464)-WEEKDAY(DATE($M$1,N$1,8-$M464))),"")</f>
        <v>45153</v>
      </c>
      <c r="O464" s="26">
        <f>IFERROR(IF(COUNTIF('Holiday Dates'!$A:$A,DATE($M$1,O$1,1+7*$D464)-WEEKDAY(DATE($M$1,O$1,8-$M464)))&gt;=1,IF($D464&gt;=3,DATE($M$1,O$1,1+7*($D464-1)-WEEKDAY(DATE($M$1,O$1,8-$M464))),DATE($M$1,O$1,1+7*($D464+1)-WEEKDAY(DATE($M$1,O$1,8-$M464)))),DATE($M$1,O$1,1+7*$D464)-WEEKDAY(DATE($M$1,O$1,8-$M464))),"")</f>
        <v>45188</v>
      </c>
      <c r="P464" s="26">
        <f>IFERROR(IF(COUNTIF('Holiday Dates'!$A:$A,DATE($M$1,P$1,1+7*$D464)-WEEKDAY(DATE($M$1,P$1,8-$M464)))&gt;=1,IF($D464&gt;=3,DATE($M$1,P$1,1+7*($D464-1)-WEEKDAY(DATE($M$1,P$1,8-$M464))),DATE($M$1,P$1,1+7*($D464+1)-WEEKDAY(DATE($M$1,P$1,8-$M464)))),DATE($M$1,P$1,1+7*$D464)-WEEKDAY(DATE($M$1,P$1,8-$M464))),"")</f>
        <v>45216</v>
      </c>
      <c r="Q464" s="26">
        <f>IFERROR(IF(COUNTIF('Holiday Dates'!$A:$A,DATE($M$1,Q$1,1+7*$D464)-WEEKDAY(DATE($M$1,Q$1,8-$M464)))&gt;=1,IF($D464&gt;=3,DATE($M$1,Q$1,1+7*($D464-1)-WEEKDAY(DATE($M$1,Q$1,8-$M464))),DATE($M$1,Q$1,1+7*($D464+1)-WEEKDAY(DATE($M$1,Q$1,8-$M464)))),DATE($M$1,Q$1,1+7*$D464)-WEEKDAY(DATE($M$1,Q$1,8-$M464))),"")</f>
        <v>45251</v>
      </c>
      <c r="R464" s="26">
        <f>IFERROR(IF(COUNTIF('Holiday Dates'!$A:$A,DATE($M$1,R$1,1+7*$D464)-WEEKDAY(DATE($M$1,R$1,8-$M464)))&gt;=1,IF($D464&gt;=3,DATE($M$1,R$1,1+7*($D464-1)-WEEKDAY(DATE($M$1,R$1,8-$M464))),DATE($M$1,R$1,1+7*($D464+1)-WEEKDAY(DATE($M$1,R$1,8-$M464)))),DATE($M$1,R$1,1+7*$D464)-WEEKDAY(DATE($M$1,R$1,8-$M464))),"")</f>
        <v>45279</v>
      </c>
      <c r="S464" s="28"/>
      <c r="T464" s="30">
        <f>IFERROR(IF(COUNTIF('Holiday Dates'!$A:$A,DATE($S$1,T$1,1+7*$D464)-WEEKDAY(DATE($S$1,T$1,8-$M464)))&gt;=1,IF($D464&gt;=3,DATE($S$1,T$1,1+7*($D464-1)-WEEKDAY(DATE($S$1,T$1,8-$M464))),DATE($S$1,T$1,1+7*($D464+1)-WEEKDAY(DATE($S$1,T$1,8-$M464)))),DATE($S$1,T$1,1+7*$D464)-WEEKDAY(DATE($S$1,T$1,8-$M464))),"")</f>
        <v>45307</v>
      </c>
      <c r="U464" s="30">
        <f>IFERROR(IF(COUNTIF('Holiday Dates'!$A:$A,DATE($S$1,U$1,1+7*$D464)-WEEKDAY(DATE($S$1,U$1,8-$M464)))&gt;=1,IF($D464&gt;=3,DATE($S$1,U$1,1+7*($D464-1)-WEEKDAY(DATE($S$1,U$1,8-$M464))),DATE($S$1,U$1,1+7*($D464+1)-WEEKDAY(DATE($S$1,U$1,8-$M464)))),DATE($S$1,U$1,1+7*$D464)-WEEKDAY(DATE($S$1,U$1,8-$M464))),"")</f>
        <v>45335</v>
      </c>
      <c r="V464" s="30">
        <f>IFERROR(IF(COUNTIF('Holiday Dates'!$A:$A,DATE($S$1,V$1,1+7*$D464)-WEEKDAY(DATE($S$1,V$1,8-$M464)))&gt;=1,IF($D464&gt;=3,DATE($S$1,V$1,1+7*($D464-1)-WEEKDAY(DATE($S$1,V$1,8-$M464))),DATE($S$1,V$1,1+7*($D464+1)-WEEKDAY(DATE($S$1,V$1,8-$M464)))),DATE($S$1,V$1,1+7*$D464)-WEEKDAY(DATE($S$1,V$1,8-$M464))),"")</f>
        <v>45370</v>
      </c>
      <c r="W464" s="30">
        <f>IFERROR(IF(COUNTIF('Holiday Dates'!$A:$A,DATE($S$1,W$1,1+7*$D464)-WEEKDAY(DATE($S$1,W$1,8-$M464)))&gt;=1,IF($D464&gt;=3,DATE($S$1,W$1,1+7*($D464-1)-WEEKDAY(DATE($S$1,W$1,8-$M464))),DATE($S$1,W$1,1+7*($D464+1)-WEEKDAY(DATE($S$1,W$1,8-$M464)))),DATE($S$1,W$1,1+7*$D464)-WEEKDAY(DATE($S$1,W$1,8-$M464))),"")</f>
        <v>45398</v>
      </c>
      <c r="X464" s="30">
        <f>IFERROR(IF(COUNTIF('Holiday Dates'!$A:$A,DATE($S$1,X$1,1+7*$D464)-WEEKDAY(DATE($S$1,X$1,8-$M464)))&gt;=1,IF($D464&gt;=3,DATE($S$1,X$1,1+7*($D464-1)-WEEKDAY(DATE($S$1,X$1,8-$M464))),DATE($S$1,X$1,1+7*($D464+1)-WEEKDAY(DATE($S$1,X$1,8-$M464)))),DATE($S$1,X$1,1+7*$D464)-WEEKDAY(DATE($S$1,X$1,8-$M464))),"")</f>
        <v>45433</v>
      </c>
      <c r="Y464" s="30">
        <f>IFERROR(IF(COUNTIF('Holiday Dates'!$A:$A,DATE($S$1,Y$1,1+7*$D464)-WEEKDAY(DATE($S$1,Y$1,8-$M464)))&gt;=1,IF($D464&gt;=3,DATE($S$1,Y$1,1+7*($D464-1)-WEEKDAY(DATE($S$1,Y$1,8-$M464))),DATE($S$1,Y$1,1+7*($D464+1)-WEEKDAY(DATE($S$1,Y$1,8-$M464)))),DATE($S$1,Y$1,1+7*$D464)-WEEKDAY(DATE($S$1,Y$1,8-$M464))),"")</f>
        <v>45461</v>
      </c>
      <c r="Z464" s="30">
        <f>IFERROR(IF(COUNTIF('Holiday Dates'!$A:$A,DATE($S$1,Z$1,1+7*$D464)-WEEKDAY(DATE($S$1,Z$1,8-$M464)))&gt;=1,IF($D464&gt;=3,DATE($S$1,Z$1,1+7*($D464-1)-WEEKDAY(DATE($S$1,Z$1,8-$M464))),DATE($S$1,Z$1,1+7*($D464+1)-WEEKDAY(DATE($S$1,Z$1,8-$M464)))),DATE($S$1,Z$1,1+7*$D464)-WEEKDAY(DATE($S$1,Z$1,8-$M464))),"")</f>
        <v>45489</v>
      </c>
    </row>
    <row r="465" spans="1:26" ht="15" customHeight="1" x14ac:dyDescent="0.25">
      <c r="A465" s="3">
        <v>770462</v>
      </c>
      <c r="B465" s="3" t="str">
        <f>VLOOKUP($A465,[1]Sheet_One!$B:$W,2,FALSE)</f>
        <v>WINDHAM CENTER USDA</v>
      </c>
      <c r="C465" s="1" t="str">
        <f>VLOOKUP($A465,[1]Sheet_One!$B:$W,7,FALSE)</f>
        <v>WILLIMANTIC</v>
      </c>
      <c r="D465" s="10">
        <f>IFERROR(VLOOKUP(A465,[2]Sheet1!$A:$AA,27,FALSE),"")</f>
        <v>2</v>
      </c>
      <c r="F465" s="3" t="str">
        <f>VLOOKUP($A465,[1]Sheet_One!$B:$W,6,FALSE)</f>
        <v>59 NORTH ROAD</v>
      </c>
      <c r="G465" s="3" t="str">
        <f>VLOOKUP($A465,[1]Sheet_One!$B:$W,7,FALSE)</f>
        <v>WILLIMANTIC</v>
      </c>
      <c r="H465" s="3" t="str">
        <f>VLOOKUP($A465,[1]Sheet_One!$B:$W,8,FALSE)</f>
        <v>CT</v>
      </c>
      <c r="I465" s="3" t="str">
        <f>VLOOKUP($A465,[1]Sheet_One!$B:$W,9,FALSE)</f>
        <v>06226</v>
      </c>
      <c r="K465" s="4" t="str">
        <f>IFERROR(VLOOKUP(A465,'Location Substitution table'!B:D,3,FALSE),"")</f>
        <v/>
      </c>
      <c r="L465" s="9" t="str">
        <f>IFERROR(VLOOKUP($A465,[1]Sheet_One!$B:$W,5,FALSE),"")</f>
        <v>T</v>
      </c>
      <c r="M465" s="9">
        <f>IFERROR(MATCH(L465,{"U","M","T","W","R","F","S"},0),"")</f>
        <v>3</v>
      </c>
      <c r="N465" s="26">
        <f>IFERROR(IF(COUNTIF('Holiday Dates'!$A:$A,DATE($M$1,N$1,1+7*$D465)-WEEKDAY(DATE($M$1,N$1,8-$M465)))&gt;=1,IF($D465&gt;=3,DATE($M$1,N$1,1+7*($D465-1)-WEEKDAY(DATE($M$1,N$1,8-$M465))),DATE($M$1,N$1,1+7*($D465+1)-WEEKDAY(DATE($M$1,N$1,8-$M465)))),DATE($M$1,N$1,1+7*$D465)-WEEKDAY(DATE($M$1,N$1,8-$M465))),"")</f>
        <v>45146</v>
      </c>
      <c r="O465" s="26">
        <f>IFERROR(IF(COUNTIF('Holiday Dates'!$A:$A,DATE($M$1,O$1,1+7*$D465)-WEEKDAY(DATE($M$1,O$1,8-$M465)))&gt;=1,IF($D465&gt;=3,DATE($M$1,O$1,1+7*($D465-1)-WEEKDAY(DATE($M$1,O$1,8-$M465))),DATE($M$1,O$1,1+7*($D465+1)-WEEKDAY(DATE($M$1,O$1,8-$M465)))),DATE($M$1,O$1,1+7*$D465)-WEEKDAY(DATE($M$1,O$1,8-$M465))),"")</f>
        <v>45181</v>
      </c>
      <c r="P465" s="26">
        <f>IFERROR(IF(COUNTIF('Holiday Dates'!$A:$A,DATE($M$1,P$1,1+7*$D465)-WEEKDAY(DATE($M$1,P$1,8-$M465)))&gt;=1,IF($D465&gt;=3,DATE($M$1,P$1,1+7*($D465-1)-WEEKDAY(DATE($M$1,P$1,8-$M465))),DATE($M$1,P$1,1+7*($D465+1)-WEEKDAY(DATE($M$1,P$1,8-$M465)))),DATE($M$1,P$1,1+7*$D465)-WEEKDAY(DATE($M$1,P$1,8-$M465))),"")</f>
        <v>45209</v>
      </c>
      <c r="Q465" s="26">
        <f>IFERROR(IF(COUNTIF('Holiday Dates'!$A:$A,DATE($M$1,Q$1,1+7*$D465)-WEEKDAY(DATE($M$1,Q$1,8-$M465)))&gt;=1,IF($D465&gt;=3,DATE($M$1,Q$1,1+7*($D465-1)-WEEKDAY(DATE($M$1,Q$1,8-$M465))),DATE($M$1,Q$1,1+7*($D465+1)-WEEKDAY(DATE($M$1,Q$1,8-$M465)))),DATE($M$1,Q$1,1+7*$D465)-WEEKDAY(DATE($M$1,Q$1,8-$M465))),"")</f>
        <v>45244</v>
      </c>
      <c r="R465" s="26">
        <f>IFERROR(IF(COUNTIF('Holiday Dates'!$A:$A,DATE($M$1,R$1,1+7*$D465)-WEEKDAY(DATE($M$1,R$1,8-$M465)))&gt;=1,IF($D465&gt;=3,DATE($M$1,R$1,1+7*($D465-1)-WEEKDAY(DATE($M$1,R$1,8-$M465))),DATE($M$1,R$1,1+7*($D465+1)-WEEKDAY(DATE($M$1,R$1,8-$M465)))),DATE($M$1,R$1,1+7*$D465)-WEEKDAY(DATE($M$1,R$1,8-$M465))),"")</f>
        <v>45272</v>
      </c>
      <c r="S465" s="28"/>
      <c r="T465" s="30">
        <f>IFERROR(IF(COUNTIF('Holiday Dates'!$A:$A,DATE($S$1,T$1,1+7*$D465)-WEEKDAY(DATE($S$1,T$1,8-$M465)))&gt;=1,IF($D465&gt;=3,DATE($S$1,T$1,1+7*($D465-1)-WEEKDAY(DATE($S$1,T$1,8-$M465))),DATE($S$1,T$1,1+7*($D465+1)-WEEKDAY(DATE($S$1,T$1,8-$M465)))),DATE($S$1,T$1,1+7*$D465)-WEEKDAY(DATE($S$1,T$1,8-$M465))),"")</f>
        <v>45300</v>
      </c>
      <c r="U465" s="30">
        <f>IFERROR(IF(COUNTIF('Holiday Dates'!$A:$A,DATE($S$1,U$1,1+7*$D465)-WEEKDAY(DATE($S$1,U$1,8-$M465)))&gt;=1,IF($D465&gt;=3,DATE($S$1,U$1,1+7*($D465-1)-WEEKDAY(DATE($S$1,U$1,8-$M465))),DATE($S$1,U$1,1+7*($D465+1)-WEEKDAY(DATE($S$1,U$1,8-$M465)))),DATE($S$1,U$1,1+7*$D465)-WEEKDAY(DATE($S$1,U$1,8-$M465))),"")</f>
        <v>45335</v>
      </c>
      <c r="V465" s="30">
        <f>IFERROR(IF(COUNTIF('Holiday Dates'!$A:$A,DATE($S$1,V$1,1+7*$D465)-WEEKDAY(DATE($S$1,V$1,8-$M465)))&gt;=1,IF($D465&gt;=3,DATE($S$1,V$1,1+7*($D465-1)-WEEKDAY(DATE($S$1,V$1,8-$M465))),DATE($S$1,V$1,1+7*($D465+1)-WEEKDAY(DATE($S$1,V$1,8-$M465)))),DATE($S$1,V$1,1+7*$D465)-WEEKDAY(DATE($S$1,V$1,8-$M465))),"")</f>
        <v>45363</v>
      </c>
      <c r="W465" s="30">
        <f>IFERROR(IF(COUNTIF('Holiday Dates'!$A:$A,DATE($S$1,W$1,1+7*$D465)-WEEKDAY(DATE($S$1,W$1,8-$M465)))&gt;=1,IF($D465&gt;=3,DATE($S$1,W$1,1+7*($D465-1)-WEEKDAY(DATE($S$1,W$1,8-$M465))),DATE($S$1,W$1,1+7*($D465+1)-WEEKDAY(DATE($S$1,W$1,8-$M465)))),DATE($S$1,W$1,1+7*$D465)-WEEKDAY(DATE($S$1,W$1,8-$M465))),"")</f>
        <v>45398</v>
      </c>
      <c r="X465" s="30">
        <f>IFERROR(IF(COUNTIF('Holiday Dates'!$A:$A,DATE($S$1,X$1,1+7*$D465)-WEEKDAY(DATE($S$1,X$1,8-$M465)))&gt;=1,IF($D465&gt;=3,DATE($S$1,X$1,1+7*($D465-1)-WEEKDAY(DATE($S$1,X$1,8-$M465))),DATE($S$1,X$1,1+7*($D465+1)-WEEKDAY(DATE($S$1,X$1,8-$M465)))),DATE($S$1,X$1,1+7*$D465)-WEEKDAY(DATE($S$1,X$1,8-$M465))),"")</f>
        <v>45426</v>
      </c>
      <c r="Y465" s="30">
        <f>IFERROR(IF(COUNTIF('Holiday Dates'!$A:$A,DATE($S$1,Y$1,1+7*$D465)-WEEKDAY(DATE($S$1,Y$1,8-$M465)))&gt;=1,IF($D465&gt;=3,DATE($S$1,Y$1,1+7*($D465-1)-WEEKDAY(DATE($S$1,Y$1,8-$M465))),DATE($S$1,Y$1,1+7*($D465+1)-WEEKDAY(DATE($S$1,Y$1,8-$M465)))),DATE($S$1,Y$1,1+7*$D465)-WEEKDAY(DATE($S$1,Y$1,8-$M465))),"")</f>
        <v>45454</v>
      </c>
      <c r="Z465" s="30">
        <f>IFERROR(IF(COUNTIF('Holiday Dates'!$A:$A,DATE($S$1,Z$1,1+7*$D465)-WEEKDAY(DATE($S$1,Z$1,8-$M465)))&gt;=1,IF($D465&gt;=3,DATE($S$1,Z$1,1+7*($D465-1)-WEEKDAY(DATE($S$1,Z$1,8-$M465))),DATE($S$1,Z$1,1+7*($D465+1)-WEEKDAY(DATE($S$1,Z$1,8-$M465)))),DATE($S$1,Z$1,1+7*$D465)-WEEKDAY(DATE($S$1,Z$1,8-$M465))),"")</f>
        <v>45482</v>
      </c>
    </row>
    <row r="466" spans="1:26" ht="15" customHeight="1" x14ac:dyDescent="0.25">
      <c r="A466" s="3">
        <v>770463</v>
      </c>
      <c r="B466" s="3" t="str">
        <f>VLOOKUP($A466,[1]Sheet_One!$B:$W,2,FALSE)</f>
        <v>WINDHAM HIGH SCHOOL - USDA</v>
      </c>
      <c r="C466" s="1" t="str">
        <f>VLOOKUP($A466,[1]Sheet_One!$B:$W,7,FALSE)</f>
        <v>WILLIMANTIC</v>
      </c>
      <c r="D466" s="10">
        <f>IFERROR(VLOOKUP(A466,[2]Sheet1!$A:$AA,27,FALSE),"")</f>
        <v>1</v>
      </c>
      <c r="F466" s="3" t="str">
        <f>VLOOKUP($A466,[1]Sheet_One!$B:$W,6,FALSE)</f>
        <v>355 HIGH ST</v>
      </c>
      <c r="G466" s="3" t="str">
        <f>VLOOKUP($A466,[1]Sheet_One!$B:$W,7,FALSE)</f>
        <v>WILLIMANTIC</v>
      </c>
      <c r="H466" s="3" t="str">
        <f>VLOOKUP($A466,[1]Sheet_One!$B:$W,8,FALSE)</f>
        <v>CT</v>
      </c>
      <c r="I466" s="3" t="str">
        <f>VLOOKUP($A466,[1]Sheet_One!$B:$W,9,FALSE)</f>
        <v>06226</v>
      </c>
      <c r="K466" s="4" t="str">
        <f>IFERROR(VLOOKUP(A466,'Location Substitution table'!B:D,3,FALSE),"")</f>
        <v/>
      </c>
      <c r="L466" s="9" t="str">
        <f>IFERROR(VLOOKUP($A466,[1]Sheet_One!$B:$W,5,FALSE),"")</f>
        <v>M</v>
      </c>
      <c r="M466" s="9">
        <f>IFERROR(MATCH(L466,{"U","M","T","W","R","F","S"},0),"")</f>
        <v>2</v>
      </c>
      <c r="N466" s="26">
        <f>IFERROR(IF(COUNTIF('Holiday Dates'!$A:$A,DATE($M$1,N$1,1+7*$D466)-WEEKDAY(DATE($M$1,N$1,8-$M466)))&gt;=1,IF($D466&gt;=3,DATE($M$1,N$1,1+7*($D466-1)-WEEKDAY(DATE($M$1,N$1,8-$M466))),DATE($M$1,N$1,1+7*($D466+1)-WEEKDAY(DATE($M$1,N$1,8-$M466)))),DATE($M$1,N$1,1+7*$D466)-WEEKDAY(DATE($M$1,N$1,8-$M466))),"")</f>
        <v>45145</v>
      </c>
      <c r="O466" s="26">
        <f>IFERROR(IF(COUNTIF('Holiday Dates'!$A:$A,DATE($M$1,O$1,1+7*$D466)-WEEKDAY(DATE($M$1,O$1,8-$M466)))&gt;=1,IF($D466&gt;=3,DATE($M$1,O$1,1+7*($D466-1)-WEEKDAY(DATE($M$1,O$1,8-$M466))),DATE($M$1,O$1,1+7*($D466+1)-WEEKDAY(DATE($M$1,O$1,8-$M466)))),DATE($M$1,O$1,1+7*$D466)-WEEKDAY(DATE($M$1,O$1,8-$M466))),"")</f>
        <v>45180</v>
      </c>
      <c r="P466" s="26">
        <f>IFERROR(IF(COUNTIF('Holiday Dates'!$A:$A,DATE($M$1,P$1,1+7*$D466)-WEEKDAY(DATE($M$1,P$1,8-$M466)))&gt;=1,IF($D466&gt;=3,DATE($M$1,P$1,1+7*($D466-1)-WEEKDAY(DATE($M$1,P$1,8-$M466))),DATE($M$1,P$1,1+7*($D466+1)-WEEKDAY(DATE($M$1,P$1,8-$M466)))),DATE($M$1,P$1,1+7*$D466)-WEEKDAY(DATE($M$1,P$1,8-$M466))),"")</f>
        <v>45201</v>
      </c>
      <c r="Q466" s="26">
        <f>IFERROR(IF(COUNTIF('Holiday Dates'!$A:$A,DATE($M$1,Q$1,1+7*$D466)-WEEKDAY(DATE($M$1,Q$1,8-$M466)))&gt;=1,IF($D466&gt;=3,DATE($M$1,Q$1,1+7*($D466-1)-WEEKDAY(DATE($M$1,Q$1,8-$M466))),DATE($M$1,Q$1,1+7*($D466+1)-WEEKDAY(DATE($M$1,Q$1,8-$M466)))),DATE($M$1,Q$1,1+7*$D466)-WEEKDAY(DATE($M$1,Q$1,8-$M466))),"")</f>
        <v>45236</v>
      </c>
      <c r="R466" s="26">
        <f>IFERROR(IF(COUNTIF('Holiday Dates'!$A:$A,DATE($M$1,R$1,1+7*$D466)-WEEKDAY(DATE($M$1,R$1,8-$M466)))&gt;=1,IF($D466&gt;=3,DATE($M$1,R$1,1+7*($D466-1)-WEEKDAY(DATE($M$1,R$1,8-$M466))),DATE($M$1,R$1,1+7*($D466+1)-WEEKDAY(DATE($M$1,R$1,8-$M466)))),DATE($M$1,R$1,1+7*$D466)-WEEKDAY(DATE($M$1,R$1,8-$M466))),"")</f>
        <v>45264</v>
      </c>
      <c r="S466" s="28"/>
      <c r="T466" s="30">
        <f>IFERROR(IF(COUNTIF('Holiday Dates'!$A:$A,DATE($S$1,T$1,1+7*$D466)-WEEKDAY(DATE($S$1,T$1,8-$M466)))&gt;=1,IF($D466&gt;=3,DATE($S$1,T$1,1+7*($D466-1)-WEEKDAY(DATE($S$1,T$1,8-$M466))),DATE($S$1,T$1,1+7*($D466+1)-WEEKDAY(DATE($S$1,T$1,8-$M466)))),DATE($S$1,T$1,1+7*$D466)-WEEKDAY(DATE($S$1,T$1,8-$M466))),"")</f>
        <v>45299</v>
      </c>
      <c r="U466" s="30">
        <f>IFERROR(IF(COUNTIF('Holiday Dates'!$A:$A,DATE($S$1,U$1,1+7*$D466)-WEEKDAY(DATE($S$1,U$1,8-$M466)))&gt;=1,IF($D466&gt;=3,DATE($S$1,U$1,1+7*($D466-1)-WEEKDAY(DATE($S$1,U$1,8-$M466))),DATE($S$1,U$1,1+7*($D466+1)-WEEKDAY(DATE($S$1,U$1,8-$M466)))),DATE($S$1,U$1,1+7*$D466)-WEEKDAY(DATE($S$1,U$1,8-$M466))),"")</f>
        <v>45327</v>
      </c>
      <c r="V466" s="30">
        <f>IFERROR(IF(COUNTIF('Holiday Dates'!$A:$A,DATE($S$1,V$1,1+7*$D466)-WEEKDAY(DATE($S$1,V$1,8-$M466)))&gt;=1,IF($D466&gt;=3,DATE($S$1,V$1,1+7*($D466-1)-WEEKDAY(DATE($S$1,V$1,8-$M466))),DATE($S$1,V$1,1+7*($D466+1)-WEEKDAY(DATE($S$1,V$1,8-$M466)))),DATE($S$1,V$1,1+7*$D466)-WEEKDAY(DATE($S$1,V$1,8-$M466))),"")</f>
        <v>45355</v>
      </c>
      <c r="W466" s="30">
        <f>IFERROR(IF(COUNTIF('Holiday Dates'!$A:$A,DATE($S$1,W$1,1+7*$D466)-WEEKDAY(DATE($S$1,W$1,8-$M466)))&gt;=1,IF($D466&gt;=3,DATE($S$1,W$1,1+7*($D466-1)-WEEKDAY(DATE($S$1,W$1,8-$M466))),DATE($S$1,W$1,1+7*($D466+1)-WEEKDAY(DATE($S$1,W$1,8-$M466)))),DATE($S$1,W$1,1+7*$D466)-WEEKDAY(DATE($S$1,W$1,8-$M466))),"")</f>
        <v>45383</v>
      </c>
      <c r="X466" s="30">
        <f>IFERROR(IF(COUNTIF('Holiday Dates'!$A:$A,DATE($S$1,X$1,1+7*$D466)-WEEKDAY(DATE($S$1,X$1,8-$M466)))&gt;=1,IF($D466&gt;=3,DATE($S$1,X$1,1+7*($D466-1)-WEEKDAY(DATE($S$1,X$1,8-$M466))),DATE($S$1,X$1,1+7*($D466+1)-WEEKDAY(DATE($S$1,X$1,8-$M466)))),DATE($S$1,X$1,1+7*$D466)-WEEKDAY(DATE($S$1,X$1,8-$M466))),"")</f>
        <v>45418</v>
      </c>
      <c r="Y466" s="30">
        <f>IFERROR(IF(COUNTIF('Holiday Dates'!$A:$A,DATE($S$1,Y$1,1+7*$D466)-WEEKDAY(DATE($S$1,Y$1,8-$M466)))&gt;=1,IF($D466&gt;=3,DATE($S$1,Y$1,1+7*($D466-1)-WEEKDAY(DATE($S$1,Y$1,8-$M466))),DATE($S$1,Y$1,1+7*($D466+1)-WEEKDAY(DATE($S$1,Y$1,8-$M466)))),DATE($S$1,Y$1,1+7*$D466)-WEEKDAY(DATE($S$1,Y$1,8-$M466))),"")</f>
        <v>45446</v>
      </c>
      <c r="Z466" s="30">
        <f>IFERROR(IF(COUNTIF('Holiday Dates'!$A:$A,DATE($S$1,Z$1,1+7*$D466)-WEEKDAY(DATE($S$1,Z$1,8-$M466)))&gt;=1,IF($D466&gt;=3,DATE($S$1,Z$1,1+7*($D466-1)-WEEKDAY(DATE($S$1,Z$1,8-$M466))),DATE($S$1,Z$1,1+7*($D466+1)-WEEKDAY(DATE($S$1,Z$1,8-$M466)))),DATE($S$1,Z$1,1+7*$D466)-WEEKDAY(DATE($S$1,Z$1,8-$M466))),"")</f>
        <v>45474</v>
      </c>
    </row>
    <row r="467" spans="1:26" ht="15" customHeight="1" x14ac:dyDescent="0.25">
      <c r="A467" s="3">
        <v>770464</v>
      </c>
      <c r="B467" s="1" t="s">
        <v>872</v>
      </c>
      <c r="C467" s="1" t="str">
        <f>VLOOKUP($A467,[1]Sheet_One!$B:$W,7,FALSE)</f>
        <v>WILLIMANTIC</v>
      </c>
      <c r="D467" s="10">
        <f>IFERROR(VLOOKUP(A467,[2]Sheet1!$A:$AA,27,FALSE),"")</f>
        <v>4</v>
      </c>
      <c r="E467" s="1"/>
      <c r="F467" s="3" t="str">
        <f>VLOOKUP($A467,[1]Sheet_One!$B:$W,6,FALSE)</f>
        <v>123 QUARRY ST</v>
      </c>
      <c r="G467" s="3" t="str">
        <f>VLOOKUP($A467,[1]Sheet_One!$B:$W,7,FALSE)</f>
        <v>WILLIMANTIC</v>
      </c>
      <c r="H467" s="3" t="str">
        <f>VLOOKUP($A467,[1]Sheet_One!$B:$W,8,FALSE)</f>
        <v>CT</v>
      </c>
      <c r="I467" s="3" t="str">
        <f>VLOOKUP($A467,[1]Sheet_One!$B:$W,9,FALSE)</f>
        <v>06226</v>
      </c>
      <c r="J467" s="47">
        <f>IFERROR(VLOOKUP(A467,'[3]KPI Trend by Chain - 171 or 173'!$A:$E,5,FALSE),VLOOKUP(A467,'[4]KPI Trend by Chain - 171 '!$A:$E,5,FALSE))</f>
        <v>116.857142857143</v>
      </c>
      <c r="K467" s="4" t="str">
        <f>IFERROR(VLOOKUP(A467,'Location Substitution table'!B:D,3,FALSE),"")</f>
        <v/>
      </c>
      <c r="L467" s="9" t="str">
        <f>IFERROR(VLOOKUP($A467,[1]Sheet_One!$B:$W,5,FALSE),"")</f>
        <v>T</v>
      </c>
      <c r="M467" s="9">
        <f>IFERROR(MATCH(L467,{"U","M","T","W","R","F","S"},0),"")</f>
        <v>3</v>
      </c>
      <c r="N467" s="26">
        <f>IFERROR(IF(COUNTIF('Holiday Dates'!$A:$A,DATE($M$1,N$1,1+7*$D467)-WEEKDAY(DATE($M$1,N$1,8-$M467)))&gt;=1,IF($D467&gt;=3,DATE($M$1,N$1,1+7*($D467-1)-WEEKDAY(DATE($M$1,N$1,8-$M467))),DATE($M$1,N$1,1+7*($D467+1)-WEEKDAY(DATE($M$1,N$1,8-$M467)))),DATE($M$1,N$1,1+7*$D467)-WEEKDAY(DATE($M$1,N$1,8-$M467))),"")</f>
        <v>45160</v>
      </c>
      <c r="O467" s="26">
        <f>IFERROR(IF(COUNTIF('Holiday Dates'!$A:$A,DATE($M$1,O$1,1+7*$D467)-WEEKDAY(DATE($M$1,O$1,8-$M467)))&gt;=1,IF($D467&gt;=3,DATE($M$1,O$1,1+7*($D467-1)-WEEKDAY(DATE($M$1,O$1,8-$M467))),DATE($M$1,O$1,1+7*($D467+1)-WEEKDAY(DATE($M$1,O$1,8-$M467)))),DATE($M$1,O$1,1+7*$D467)-WEEKDAY(DATE($M$1,O$1,8-$M467))),"")</f>
        <v>45195</v>
      </c>
      <c r="P467" s="26">
        <f>IFERROR(IF(COUNTIF('Holiday Dates'!$A:$A,DATE($M$1,P$1,1+7*$D467)-WEEKDAY(DATE($M$1,P$1,8-$M467)))&gt;=1,IF($D467&gt;=3,DATE($M$1,P$1,1+7*($D467-1)-WEEKDAY(DATE($M$1,P$1,8-$M467))),DATE($M$1,P$1,1+7*($D467+1)-WEEKDAY(DATE($M$1,P$1,8-$M467)))),DATE($M$1,P$1,1+7*$D467)-WEEKDAY(DATE($M$1,P$1,8-$M467))),"")</f>
        <v>45223</v>
      </c>
      <c r="Q467" s="26">
        <f>IFERROR(IF(COUNTIF('Holiday Dates'!$A:$A,DATE($M$1,Q$1,1+7*$D467)-WEEKDAY(DATE($M$1,Q$1,8-$M467)))&gt;=1,IF($D467&gt;=3,DATE($M$1,Q$1,1+7*($D467-1)-WEEKDAY(DATE($M$1,Q$1,8-$M467))),DATE($M$1,Q$1,1+7*($D467+1)-WEEKDAY(DATE($M$1,Q$1,8-$M467)))),DATE($M$1,Q$1,1+7*$D467)-WEEKDAY(DATE($M$1,Q$1,8-$M467))),"")</f>
        <v>45258</v>
      </c>
      <c r="R467" s="26">
        <f>IFERROR(IF(COUNTIF('Holiday Dates'!$A:$A,DATE($M$1,R$1,1+7*$D467)-WEEKDAY(DATE($M$1,R$1,8-$M467)))&gt;=1,IF($D467&gt;=3,DATE($M$1,R$1,1+7*($D467-1)-WEEKDAY(DATE($M$1,R$1,8-$M467))),DATE($M$1,R$1,1+7*($D467+1)-WEEKDAY(DATE($M$1,R$1,8-$M467)))),DATE($M$1,R$1,1+7*$D467)-WEEKDAY(DATE($M$1,R$1,8-$M467))),"")</f>
        <v>45279</v>
      </c>
      <c r="S467" s="28"/>
      <c r="T467" s="30">
        <f>IFERROR(IF(COUNTIF('Holiday Dates'!$A:$A,DATE($S$1,T$1,1+7*$D467)-WEEKDAY(DATE($S$1,T$1,8-$M467)))&gt;=1,IF($D467&gt;=3,DATE($S$1,T$1,1+7*($D467-1)-WEEKDAY(DATE($S$1,T$1,8-$M467))),DATE($S$1,T$1,1+7*($D467+1)-WEEKDAY(DATE($S$1,T$1,8-$M467)))),DATE($S$1,T$1,1+7*$D467)-WEEKDAY(DATE($S$1,T$1,8-$M467))),"")</f>
        <v>45314</v>
      </c>
      <c r="U467" s="30">
        <f>IFERROR(IF(COUNTIF('Holiday Dates'!$A:$A,DATE($S$1,U$1,1+7*$D467)-WEEKDAY(DATE($S$1,U$1,8-$M467)))&gt;=1,IF($D467&gt;=3,DATE($S$1,U$1,1+7*($D467-1)-WEEKDAY(DATE($S$1,U$1,8-$M467))),DATE($S$1,U$1,1+7*($D467+1)-WEEKDAY(DATE($S$1,U$1,8-$M467)))),DATE($S$1,U$1,1+7*$D467)-WEEKDAY(DATE($S$1,U$1,8-$M467))),"")</f>
        <v>45349</v>
      </c>
      <c r="V467" s="30">
        <f>IFERROR(IF(COUNTIF('Holiday Dates'!$A:$A,DATE($S$1,V$1,1+7*$D467)-WEEKDAY(DATE($S$1,V$1,8-$M467)))&gt;=1,IF($D467&gt;=3,DATE($S$1,V$1,1+7*($D467-1)-WEEKDAY(DATE($S$1,V$1,8-$M467))),DATE($S$1,V$1,1+7*($D467+1)-WEEKDAY(DATE($S$1,V$1,8-$M467)))),DATE($S$1,V$1,1+7*$D467)-WEEKDAY(DATE($S$1,V$1,8-$M467))),"")</f>
        <v>45377</v>
      </c>
      <c r="W467" s="30">
        <f>IFERROR(IF(COUNTIF('Holiday Dates'!$A:$A,DATE($S$1,W$1,1+7*$D467)-WEEKDAY(DATE($S$1,W$1,8-$M467)))&gt;=1,IF($D467&gt;=3,DATE($S$1,W$1,1+7*($D467-1)-WEEKDAY(DATE($S$1,W$1,8-$M467))),DATE($S$1,W$1,1+7*($D467+1)-WEEKDAY(DATE($S$1,W$1,8-$M467)))),DATE($S$1,W$1,1+7*$D467)-WEEKDAY(DATE($S$1,W$1,8-$M467))),"")</f>
        <v>45405</v>
      </c>
      <c r="X467" s="30">
        <f>IFERROR(IF(COUNTIF('Holiday Dates'!$A:$A,DATE($S$1,X$1,1+7*$D467)-WEEKDAY(DATE($S$1,X$1,8-$M467)))&gt;=1,IF($D467&gt;=3,DATE($S$1,X$1,1+7*($D467-1)-WEEKDAY(DATE($S$1,X$1,8-$M467))),DATE($S$1,X$1,1+7*($D467+1)-WEEKDAY(DATE($S$1,X$1,8-$M467)))),DATE($S$1,X$1,1+7*$D467)-WEEKDAY(DATE($S$1,X$1,8-$M467))),"")</f>
        <v>45440</v>
      </c>
      <c r="Y467" s="30">
        <f>IFERROR(IF(COUNTIF('Holiday Dates'!$A:$A,DATE($S$1,Y$1,1+7*$D467)-WEEKDAY(DATE($S$1,Y$1,8-$M467)))&gt;=1,IF($D467&gt;=3,DATE($S$1,Y$1,1+7*($D467-1)-WEEKDAY(DATE($S$1,Y$1,8-$M467))),DATE($S$1,Y$1,1+7*($D467+1)-WEEKDAY(DATE($S$1,Y$1,8-$M467)))),DATE($S$1,Y$1,1+7*$D467)-WEEKDAY(DATE($S$1,Y$1,8-$M467))),"")</f>
        <v>45468</v>
      </c>
      <c r="Z467" s="30">
        <f>IFERROR(IF(COUNTIF('Holiday Dates'!$A:$A,DATE($S$1,Z$1,1+7*$D467)-WEEKDAY(DATE($S$1,Z$1,8-$M467)))&gt;=1,IF($D467&gt;=3,DATE($S$1,Z$1,1+7*($D467-1)-WEEKDAY(DATE($S$1,Z$1,8-$M467))),DATE($S$1,Z$1,1+7*($D467+1)-WEEKDAY(DATE($S$1,Z$1,8-$M467)))),DATE($S$1,Z$1,1+7*$D467)-WEEKDAY(DATE($S$1,Z$1,8-$M467))),"")</f>
        <v>45496</v>
      </c>
    </row>
    <row r="468" spans="1:26" ht="15" customHeight="1" x14ac:dyDescent="0.25">
      <c r="A468" s="3">
        <v>770465</v>
      </c>
      <c r="B468" s="1" t="s">
        <v>1749</v>
      </c>
      <c r="C468" s="1" t="str">
        <f>VLOOKUP($A468,[1]Sheet_One!$B:$W,7,FALSE)</f>
        <v>WILLIMANTIC</v>
      </c>
      <c r="D468" s="10">
        <f>IFERROR(VLOOKUP(A468,[2]Sheet1!$A:$AA,27,FALSE),"")</f>
        <v>3</v>
      </c>
      <c r="F468" s="3" t="str">
        <f>VLOOKUP($A468,[1]Sheet_One!$B:$W,6,FALSE)</f>
        <v>210 BIRCH ST</v>
      </c>
      <c r="G468" s="3" t="str">
        <f>VLOOKUP($A468,[1]Sheet_One!$B:$W,7,FALSE)</f>
        <v>WILLIMANTIC</v>
      </c>
      <c r="H468" s="3" t="str">
        <f>VLOOKUP($A468,[1]Sheet_One!$B:$W,8,FALSE)</f>
        <v>CT</v>
      </c>
      <c r="I468" s="3" t="str">
        <f>VLOOKUP($A468,[1]Sheet_One!$B:$W,9,FALSE)</f>
        <v>06226</v>
      </c>
      <c r="J468" s="47">
        <f>IFERROR(VLOOKUP(A468,'[3]KPI Trend by Chain - 171 or 173'!$A:$E,5,FALSE),VLOOKUP(A468,'[4]KPI Trend by Chain - 171 '!$A:$E,5,FALSE))</f>
        <v>20.5555555555556</v>
      </c>
      <c r="K468" s="4">
        <f>IFERROR(VLOOKUP(A468,'Location Substitution table'!B:D,3,FALSE),"")</f>
        <v>780019</v>
      </c>
      <c r="L468" s="9" t="str">
        <f>IFERROR(VLOOKUP($A468,[1]Sheet_One!$B:$W,5,FALSE),"")</f>
        <v>T</v>
      </c>
      <c r="M468" s="9">
        <f>IFERROR(MATCH(L468,{"U","M","T","W","R","F","S"},0),"")</f>
        <v>3</v>
      </c>
      <c r="N468" s="26">
        <f>IFERROR(IF(COUNTIF('Holiday Dates'!$A:$A,DATE($M$1,N$1,1+7*$D468)-WEEKDAY(DATE($M$1,N$1,8-$M468)))&gt;=1,IF($D468&gt;=3,DATE($M$1,N$1,1+7*($D468-1)-WEEKDAY(DATE($M$1,N$1,8-$M468))),DATE($M$1,N$1,1+7*($D468+1)-WEEKDAY(DATE($M$1,N$1,8-$M468)))),DATE($M$1,N$1,1+7*$D468)-WEEKDAY(DATE($M$1,N$1,8-$M468))),"")</f>
        <v>45153</v>
      </c>
      <c r="O468" s="26">
        <f>IFERROR(IF(COUNTIF('Holiday Dates'!$A:$A,DATE($M$1,O$1,1+7*$D468)-WEEKDAY(DATE($M$1,O$1,8-$M468)))&gt;=1,IF($D468&gt;=3,DATE($M$1,O$1,1+7*($D468-1)-WEEKDAY(DATE($M$1,O$1,8-$M468))),DATE($M$1,O$1,1+7*($D468+1)-WEEKDAY(DATE($M$1,O$1,8-$M468)))),DATE($M$1,O$1,1+7*$D468)-WEEKDAY(DATE($M$1,O$1,8-$M468))),"")</f>
        <v>45188</v>
      </c>
      <c r="P468" s="26">
        <f>IFERROR(IF(COUNTIF('Holiday Dates'!$A:$A,DATE($M$1,P$1,1+7*$D468)-WEEKDAY(DATE($M$1,P$1,8-$M468)))&gt;=1,IF($D468&gt;=3,DATE($M$1,P$1,1+7*($D468-1)-WEEKDAY(DATE($M$1,P$1,8-$M468))),DATE($M$1,P$1,1+7*($D468+1)-WEEKDAY(DATE($M$1,P$1,8-$M468)))),DATE($M$1,P$1,1+7*$D468)-WEEKDAY(DATE($M$1,P$1,8-$M468))),"")</f>
        <v>45216</v>
      </c>
      <c r="Q468" s="26">
        <f>IFERROR(IF(COUNTIF('Holiday Dates'!$A:$A,DATE($M$1,Q$1,1+7*$D468)-WEEKDAY(DATE($M$1,Q$1,8-$M468)))&gt;=1,IF($D468&gt;=3,DATE($M$1,Q$1,1+7*($D468-1)-WEEKDAY(DATE($M$1,Q$1,8-$M468))),DATE($M$1,Q$1,1+7*($D468+1)-WEEKDAY(DATE($M$1,Q$1,8-$M468)))),DATE($M$1,Q$1,1+7*$D468)-WEEKDAY(DATE($M$1,Q$1,8-$M468))),"")</f>
        <v>45251</v>
      </c>
      <c r="R468" s="26">
        <f>IFERROR(IF(COUNTIF('Holiday Dates'!$A:$A,DATE($M$1,R$1,1+7*$D468)-WEEKDAY(DATE($M$1,R$1,8-$M468)))&gt;=1,IF($D468&gt;=3,DATE($M$1,R$1,1+7*($D468-1)-WEEKDAY(DATE($M$1,R$1,8-$M468))),DATE($M$1,R$1,1+7*($D468+1)-WEEKDAY(DATE($M$1,R$1,8-$M468)))),DATE($M$1,R$1,1+7*$D468)-WEEKDAY(DATE($M$1,R$1,8-$M468))),"")</f>
        <v>45279</v>
      </c>
      <c r="S468" s="28"/>
      <c r="T468" s="30">
        <f>IFERROR(IF(COUNTIF('Holiday Dates'!$A:$A,DATE($S$1,T$1,1+7*$D468)-WEEKDAY(DATE($S$1,T$1,8-$M468)))&gt;=1,IF($D468&gt;=3,DATE($S$1,T$1,1+7*($D468-1)-WEEKDAY(DATE($S$1,T$1,8-$M468))),DATE($S$1,T$1,1+7*($D468+1)-WEEKDAY(DATE($S$1,T$1,8-$M468)))),DATE($S$1,T$1,1+7*$D468)-WEEKDAY(DATE($S$1,T$1,8-$M468))),"")</f>
        <v>45307</v>
      </c>
      <c r="U468" s="30">
        <f>IFERROR(IF(COUNTIF('Holiday Dates'!$A:$A,DATE($S$1,U$1,1+7*$D468)-WEEKDAY(DATE($S$1,U$1,8-$M468)))&gt;=1,IF($D468&gt;=3,DATE($S$1,U$1,1+7*($D468-1)-WEEKDAY(DATE($S$1,U$1,8-$M468))),DATE($S$1,U$1,1+7*($D468+1)-WEEKDAY(DATE($S$1,U$1,8-$M468)))),DATE($S$1,U$1,1+7*$D468)-WEEKDAY(DATE($S$1,U$1,8-$M468))),"")</f>
        <v>45335</v>
      </c>
      <c r="V468" s="30">
        <f>IFERROR(IF(COUNTIF('Holiday Dates'!$A:$A,DATE($S$1,V$1,1+7*$D468)-WEEKDAY(DATE($S$1,V$1,8-$M468)))&gt;=1,IF($D468&gt;=3,DATE($S$1,V$1,1+7*($D468-1)-WEEKDAY(DATE($S$1,V$1,8-$M468))),DATE($S$1,V$1,1+7*($D468+1)-WEEKDAY(DATE($S$1,V$1,8-$M468)))),DATE($S$1,V$1,1+7*$D468)-WEEKDAY(DATE($S$1,V$1,8-$M468))),"")</f>
        <v>45370</v>
      </c>
      <c r="W468" s="30">
        <f>IFERROR(IF(COUNTIF('Holiday Dates'!$A:$A,DATE($S$1,W$1,1+7*$D468)-WEEKDAY(DATE($S$1,W$1,8-$M468)))&gt;=1,IF($D468&gt;=3,DATE($S$1,W$1,1+7*($D468-1)-WEEKDAY(DATE($S$1,W$1,8-$M468))),DATE($S$1,W$1,1+7*($D468+1)-WEEKDAY(DATE($S$1,W$1,8-$M468)))),DATE($S$1,W$1,1+7*$D468)-WEEKDAY(DATE($S$1,W$1,8-$M468))),"")</f>
        <v>45398</v>
      </c>
      <c r="X468" s="30">
        <f>IFERROR(IF(COUNTIF('Holiday Dates'!$A:$A,DATE($S$1,X$1,1+7*$D468)-WEEKDAY(DATE($S$1,X$1,8-$M468)))&gt;=1,IF($D468&gt;=3,DATE($S$1,X$1,1+7*($D468-1)-WEEKDAY(DATE($S$1,X$1,8-$M468))),DATE($S$1,X$1,1+7*($D468+1)-WEEKDAY(DATE($S$1,X$1,8-$M468)))),DATE($S$1,X$1,1+7*$D468)-WEEKDAY(DATE($S$1,X$1,8-$M468))),"")</f>
        <v>45433</v>
      </c>
      <c r="Y468" s="30">
        <f>IFERROR(IF(COUNTIF('Holiday Dates'!$A:$A,DATE($S$1,Y$1,1+7*$D468)-WEEKDAY(DATE($S$1,Y$1,8-$M468)))&gt;=1,IF($D468&gt;=3,DATE($S$1,Y$1,1+7*($D468-1)-WEEKDAY(DATE($S$1,Y$1,8-$M468))),DATE($S$1,Y$1,1+7*($D468+1)-WEEKDAY(DATE($S$1,Y$1,8-$M468)))),DATE($S$1,Y$1,1+7*$D468)-WEEKDAY(DATE($S$1,Y$1,8-$M468))),"")</f>
        <v>45461</v>
      </c>
      <c r="Z468" s="30">
        <f>IFERROR(IF(COUNTIF('Holiday Dates'!$A:$A,DATE($S$1,Z$1,1+7*$D468)-WEEKDAY(DATE($S$1,Z$1,8-$M468)))&gt;=1,IF($D468&gt;=3,DATE($S$1,Z$1,1+7*($D468-1)-WEEKDAY(DATE($S$1,Z$1,8-$M468))),DATE($S$1,Z$1,1+7*($D468+1)-WEEKDAY(DATE($S$1,Z$1,8-$M468)))),DATE($S$1,Z$1,1+7*$D468)-WEEKDAY(DATE($S$1,Z$1,8-$M468))),"")</f>
        <v>45489</v>
      </c>
    </row>
    <row r="469" spans="1:26" ht="15" customHeight="1" x14ac:dyDescent="0.25">
      <c r="A469" s="3">
        <v>770466</v>
      </c>
      <c r="B469" s="1" t="s">
        <v>1750</v>
      </c>
      <c r="C469" s="1" t="str">
        <f>VLOOKUP($A469,[1]Sheet_One!$B:$W,7,FALSE)</f>
        <v>WILLINGTON</v>
      </c>
      <c r="D469" s="10">
        <f>IFERROR(VLOOKUP(A469,[2]Sheet1!$A:$AA,27,FALSE),"")</f>
        <v>4</v>
      </c>
      <c r="F469" s="3" t="str">
        <f>VLOOKUP($A469,[1]Sheet_One!$B:$W,6,FALSE)</f>
        <v>111 RIVER RD</v>
      </c>
      <c r="G469" s="3" t="str">
        <f>VLOOKUP($A469,[1]Sheet_One!$B:$W,7,FALSE)</f>
        <v>WILLINGTON</v>
      </c>
      <c r="H469" s="3" t="str">
        <f>VLOOKUP($A469,[1]Sheet_One!$B:$W,8,FALSE)</f>
        <v>CT</v>
      </c>
      <c r="I469" s="3" t="str">
        <f>VLOOKUP($A469,[1]Sheet_One!$B:$W,9,FALSE)</f>
        <v>06279</v>
      </c>
      <c r="J469" s="47">
        <f>IFERROR(VLOOKUP(A469,'[3]KPI Trend by Chain - 171 or 173'!$A:$E,5,FALSE),VLOOKUP(A469,'[4]KPI Trend by Chain - 171 '!$A:$E,5,FALSE))</f>
        <v>46.8333333333333</v>
      </c>
      <c r="K469" s="4" t="str">
        <f>IFERROR(VLOOKUP(A469,'Location Substitution table'!B:D,3,FALSE),"")</f>
        <v/>
      </c>
      <c r="L469" s="9" t="str">
        <f>IFERROR(VLOOKUP($A469,[1]Sheet_One!$B:$W,5,FALSE),"")</f>
        <v>R</v>
      </c>
      <c r="M469" s="9">
        <f>IFERROR(MATCH(L469,{"U","M","T","W","R","F","S"},0),"")</f>
        <v>5</v>
      </c>
      <c r="N469" s="26">
        <f>IFERROR(IF(COUNTIF('Holiday Dates'!$A:$A,DATE($M$1,N$1,1+7*$D469)-WEEKDAY(DATE($M$1,N$1,8-$M469)))&gt;=1,IF($D469&gt;=3,DATE($M$1,N$1,1+7*($D469-1)-WEEKDAY(DATE($M$1,N$1,8-$M469))),DATE($M$1,N$1,1+7*($D469+1)-WEEKDAY(DATE($M$1,N$1,8-$M469)))),DATE($M$1,N$1,1+7*$D469)-WEEKDAY(DATE($M$1,N$1,8-$M469))),"")</f>
        <v>45162</v>
      </c>
      <c r="O469" s="26">
        <f>IFERROR(IF(COUNTIF('Holiday Dates'!$A:$A,DATE($M$1,O$1,1+7*$D469)-WEEKDAY(DATE($M$1,O$1,8-$M469)))&gt;=1,IF($D469&gt;=3,DATE($M$1,O$1,1+7*($D469-1)-WEEKDAY(DATE($M$1,O$1,8-$M469))),DATE($M$1,O$1,1+7*($D469+1)-WEEKDAY(DATE($M$1,O$1,8-$M469)))),DATE($M$1,O$1,1+7*$D469)-WEEKDAY(DATE($M$1,O$1,8-$M469))),"")</f>
        <v>45197</v>
      </c>
      <c r="P469" s="26">
        <f>IFERROR(IF(COUNTIF('Holiday Dates'!$A:$A,DATE($M$1,P$1,1+7*$D469)-WEEKDAY(DATE($M$1,P$1,8-$M469)))&gt;=1,IF($D469&gt;=3,DATE($M$1,P$1,1+7*($D469-1)-WEEKDAY(DATE($M$1,P$1,8-$M469))),DATE($M$1,P$1,1+7*($D469+1)-WEEKDAY(DATE($M$1,P$1,8-$M469)))),DATE($M$1,P$1,1+7*$D469)-WEEKDAY(DATE($M$1,P$1,8-$M469))),"")</f>
        <v>45225</v>
      </c>
      <c r="Q469" s="26">
        <f>IFERROR(IF(COUNTIF('Holiday Dates'!$A:$A,DATE($M$1,Q$1,1+7*$D469)-WEEKDAY(DATE($M$1,Q$1,8-$M469)))&gt;=1,IF($D469&gt;=3,DATE($M$1,Q$1,1+7*($D469-1)-WEEKDAY(DATE($M$1,Q$1,8-$M469))),DATE($M$1,Q$1,1+7*($D469+1)-WEEKDAY(DATE($M$1,Q$1,8-$M469)))),DATE($M$1,Q$1,1+7*$D469)-WEEKDAY(DATE($M$1,Q$1,8-$M469))),"")</f>
        <v>45246</v>
      </c>
      <c r="R469" s="26">
        <f>IFERROR(IF(COUNTIF('Holiday Dates'!$A:$A,DATE($M$1,R$1,1+7*$D469)-WEEKDAY(DATE($M$1,R$1,8-$M469)))&gt;=1,IF($D469&gt;=3,DATE($M$1,R$1,1+7*($D469-1)-WEEKDAY(DATE($M$1,R$1,8-$M469))),DATE($M$1,R$1,1+7*($D469+1)-WEEKDAY(DATE($M$1,R$1,8-$M469)))),DATE($M$1,R$1,1+7*$D469)-WEEKDAY(DATE($M$1,R$1,8-$M469))),"")</f>
        <v>45281</v>
      </c>
      <c r="S469" s="28"/>
      <c r="T469" s="30">
        <f>IFERROR(IF(COUNTIF('Holiday Dates'!$A:$A,DATE($S$1,T$1,1+7*$D469)-WEEKDAY(DATE($S$1,T$1,8-$M469)))&gt;=1,IF($D469&gt;=3,DATE($S$1,T$1,1+7*($D469-1)-WEEKDAY(DATE($S$1,T$1,8-$M469))),DATE($S$1,T$1,1+7*($D469+1)-WEEKDAY(DATE($S$1,T$1,8-$M469)))),DATE($S$1,T$1,1+7*$D469)-WEEKDAY(DATE($S$1,T$1,8-$M469))),"")</f>
        <v>45316</v>
      </c>
      <c r="U469" s="30">
        <f>IFERROR(IF(COUNTIF('Holiday Dates'!$A:$A,DATE($S$1,U$1,1+7*$D469)-WEEKDAY(DATE($S$1,U$1,8-$M469)))&gt;=1,IF($D469&gt;=3,DATE($S$1,U$1,1+7*($D469-1)-WEEKDAY(DATE($S$1,U$1,8-$M469))),DATE($S$1,U$1,1+7*($D469+1)-WEEKDAY(DATE($S$1,U$1,8-$M469)))),DATE($S$1,U$1,1+7*$D469)-WEEKDAY(DATE($S$1,U$1,8-$M469))),"")</f>
        <v>45337</v>
      </c>
      <c r="V469" s="30">
        <f>IFERROR(IF(COUNTIF('Holiday Dates'!$A:$A,DATE($S$1,V$1,1+7*$D469)-WEEKDAY(DATE($S$1,V$1,8-$M469)))&gt;=1,IF($D469&gt;=3,DATE($S$1,V$1,1+7*($D469-1)-WEEKDAY(DATE($S$1,V$1,8-$M469))),DATE($S$1,V$1,1+7*($D469+1)-WEEKDAY(DATE($S$1,V$1,8-$M469)))),DATE($S$1,V$1,1+7*$D469)-WEEKDAY(DATE($S$1,V$1,8-$M469))),"")</f>
        <v>45379</v>
      </c>
      <c r="W469" s="30">
        <f>IFERROR(IF(COUNTIF('Holiday Dates'!$A:$A,DATE($S$1,W$1,1+7*$D469)-WEEKDAY(DATE($S$1,W$1,8-$M469)))&gt;=1,IF($D469&gt;=3,DATE($S$1,W$1,1+7*($D469-1)-WEEKDAY(DATE($S$1,W$1,8-$M469))),DATE($S$1,W$1,1+7*($D469+1)-WEEKDAY(DATE($S$1,W$1,8-$M469)))),DATE($S$1,W$1,1+7*$D469)-WEEKDAY(DATE($S$1,W$1,8-$M469))),"")</f>
        <v>45407</v>
      </c>
      <c r="X469" s="30">
        <f>IFERROR(IF(COUNTIF('Holiday Dates'!$A:$A,DATE($S$1,X$1,1+7*$D469)-WEEKDAY(DATE($S$1,X$1,8-$M469)))&gt;=1,IF($D469&gt;=3,DATE($S$1,X$1,1+7*($D469-1)-WEEKDAY(DATE($S$1,X$1,8-$M469))),DATE($S$1,X$1,1+7*($D469+1)-WEEKDAY(DATE($S$1,X$1,8-$M469)))),DATE($S$1,X$1,1+7*$D469)-WEEKDAY(DATE($S$1,X$1,8-$M469))),"")</f>
        <v>45435</v>
      </c>
      <c r="Y469" s="30">
        <f>IFERROR(IF(COUNTIF('Holiday Dates'!$A:$A,DATE($S$1,Y$1,1+7*$D469)-WEEKDAY(DATE($S$1,Y$1,8-$M469)))&gt;=1,IF($D469&gt;=3,DATE($S$1,Y$1,1+7*($D469-1)-WEEKDAY(DATE($S$1,Y$1,8-$M469))),DATE($S$1,Y$1,1+7*($D469+1)-WEEKDAY(DATE($S$1,Y$1,8-$M469)))),DATE($S$1,Y$1,1+7*$D469)-WEEKDAY(DATE($S$1,Y$1,8-$M469))),"")</f>
        <v>45470</v>
      </c>
      <c r="Z469" s="30">
        <f>IFERROR(IF(COUNTIF('Holiday Dates'!$A:$A,DATE($S$1,Z$1,1+7*$D469)-WEEKDAY(DATE($S$1,Z$1,8-$M469)))&gt;=1,IF($D469&gt;=3,DATE($S$1,Z$1,1+7*($D469-1)-WEEKDAY(DATE($S$1,Z$1,8-$M469))),DATE($S$1,Z$1,1+7*($D469+1)-WEEKDAY(DATE($S$1,Z$1,8-$M469)))),DATE($S$1,Z$1,1+7*$D469)-WEEKDAY(DATE($S$1,Z$1,8-$M469))),"")</f>
        <v>45498</v>
      </c>
    </row>
    <row r="470" spans="1:26" ht="15" customHeight="1" x14ac:dyDescent="0.25">
      <c r="A470" s="3">
        <v>770467</v>
      </c>
      <c r="B470" s="3" t="str">
        <f>VLOOKUP($A470,[1]Sheet_One!$B:$W,2,FALSE)</f>
        <v>CIDER MILL SCH USDA</v>
      </c>
      <c r="C470" s="1" t="str">
        <f>VLOOKUP($A470,[1]Sheet_One!$B:$W,7,FALSE)</f>
        <v>WILTON</v>
      </c>
      <c r="D470" s="10">
        <f>IFERROR(VLOOKUP(A470,[2]Sheet1!$A:$AA,27,FALSE),"")</f>
        <v>4</v>
      </c>
      <c r="F470" s="3" t="str">
        <f>VLOOKUP($A470,[1]Sheet_One!$B:$W,6,FALSE)</f>
        <v>240 SCHOOL RD</v>
      </c>
      <c r="G470" s="3" t="str">
        <f>VLOOKUP($A470,[1]Sheet_One!$B:$W,7,FALSE)</f>
        <v>WILTON</v>
      </c>
      <c r="H470" s="3" t="str">
        <f>VLOOKUP($A470,[1]Sheet_One!$B:$W,8,FALSE)</f>
        <v>CT</v>
      </c>
      <c r="I470" s="3" t="str">
        <f>VLOOKUP($A470,[1]Sheet_One!$B:$W,9,FALSE)</f>
        <v>06897</v>
      </c>
      <c r="K470" s="4" t="str">
        <f>IFERROR(VLOOKUP(A470,'Location Substitution table'!B:D,3,FALSE),"")</f>
        <v/>
      </c>
      <c r="L470" s="9" t="str">
        <f>IFERROR(VLOOKUP($A470,[1]Sheet_One!$B:$W,5,FALSE),"")</f>
        <v>T</v>
      </c>
      <c r="M470" s="9">
        <f>IFERROR(MATCH(L470,{"U","M","T","W","R","F","S"},0),"")</f>
        <v>3</v>
      </c>
      <c r="N470" s="26">
        <f>IFERROR(IF(COUNTIF('Holiday Dates'!$A:$A,DATE($M$1,N$1,1+7*$D470)-WEEKDAY(DATE($M$1,N$1,8-$M470)))&gt;=1,IF($D470&gt;=3,DATE($M$1,N$1,1+7*($D470-1)-WEEKDAY(DATE($M$1,N$1,8-$M470))),DATE($M$1,N$1,1+7*($D470+1)-WEEKDAY(DATE($M$1,N$1,8-$M470)))),DATE($M$1,N$1,1+7*$D470)-WEEKDAY(DATE($M$1,N$1,8-$M470))),"")</f>
        <v>45160</v>
      </c>
      <c r="O470" s="26">
        <f>IFERROR(IF(COUNTIF('Holiday Dates'!$A:$A,DATE($M$1,O$1,1+7*$D470)-WEEKDAY(DATE($M$1,O$1,8-$M470)))&gt;=1,IF($D470&gt;=3,DATE($M$1,O$1,1+7*($D470-1)-WEEKDAY(DATE($M$1,O$1,8-$M470))),DATE($M$1,O$1,1+7*($D470+1)-WEEKDAY(DATE($M$1,O$1,8-$M470)))),DATE($M$1,O$1,1+7*$D470)-WEEKDAY(DATE($M$1,O$1,8-$M470))),"")</f>
        <v>45195</v>
      </c>
      <c r="P470" s="26">
        <f>IFERROR(IF(COUNTIF('Holiday Dates'!$A:$A,DATE($M$1,P$1,1+7*$D470)-WEEKDAY(DATE($M$1,P$1,8-$M470)))&gt;=1,IF($D470&gt;=3,DATE($M$1,P$1,1+7*($D470-1)-WEEKDAY(DATE($M$1,P$1,8-$M470))),DATE($M$1,P$1,1+7*($D470+1)-WEEKDAY(DATE($M$1,P$1,8-$M470)))),DATE($M$1,P$1,1+7*$D470)-WEEKDAY(DATE($M$1,P$1,8-$M470))),"")</f>
        <v>45223</v>
      </c>
      <c r="Q470" s="26">
        <f>IFERROR(IF(COUNTIF('Holiday Dates'!$A:$A,DATE($M$1,Q$1,1+7*$D470)-WEEKDAY(DATE($M$1,Q$1,8-$M470)))&gt;=1,IF($D470&gt;=3,DATE($M$1,Q$1,1+7*($D470-1)-WEEKDAY(DATE($M$1,Q$1,8-$M470))),DATE($M$1,Q$1,1+7*($D470+1)-WEEKDAY(DATE($M$1,Q$1,8-$M470)))),DATE($M$1,Q$1,1+7*$D470)-WEEKDAY(DATE($M$1,Q$1,8-$M470))),"")</f>
        <v>45258</v>
      </c>
      <c r="R470" s="26">
        <f>IFERROR(IF(COUNTIF('Holiday Dates'!$A:$A,DATE($M$1,R$1,1+7*$D470)-WEEKDAY(DATE($M$1,R$1,8-$M470)))&gt;=1,IF($D470&gt;=3,DATE($M$1,R$1,1+7*($D470-1)-WEEKDAY(DATE($M$1,R$1,8-$M470))),DATE($M$1,R$1,1+7*($D470+1)-WEEKDAY(DATE($M$1,R$1,8-$M470)))),DATE($M$1,R$1,1+7*$D470)-WEEKDAY(DATE($M$1,R$1,8-$M470))),"")</f>
        <v>45279</v>
      </c>
      <c r="S470" s="28"/>
      <c r="T470" s="30">
        <f>IFERROR(IF(COUNTIF('Holiday Dates'!$A:$A,DATE($S$1,T$1,1+7*$D470)-WEEKDAY(DATE($S$1,T$1,8-$M470)))&gt;=1,IF($D470&gt;=3,DATE($S$1,T$1,1+7*($D470-1)-WEEKDAY(DATE($S$1,T$1,8-$M470))),DATE($S$1,T$1,1+7*($D470+1)-WEEKDAY(DATE($S$1,T$1,8-$M470)))),DATE($S$1,T$1,1+7*$D470)-WEEKDAY(DATE($S$1,T$1,8-$M470))),"")</f>
        <v>45314</v>
      </c>
      <c r="U470" s="30">
        <f>IFERROR(IF(COUNTIF('Holiday Dates'!$A:$A,DATE($S$1,U$1,1+7*$D470)-WEEKDAY(DATE($S$1,U$1,8-$M470)))&gt;=1,IF($D470&gt;=3,DATE($S$1,U$1,1+7*($D470-1)-WEEKDAY(DATE($S$1,U$1,8-$M470))),DATE($S$1,U$1,1+7*($D470+1)-WEEKDAY(DATE($S$1,U$1,8-$M470)))),DATE($S$1,U$1,1+7*$D470)-WEEKDAY(DATE($S$1,U$1,8-$M470))),"")</f>
        <v>45349</v>
      </c>
      <c r="V470" s="30">
        <f>IFERROR(IF(COUNTIF('Holiday Dates'!$A:$A,DATE($S$1,V$1,1+7*$D470)-WEEKDAY(DATE($S$1,V$1,8-$M470)))&gt;=1,IF($D470&gt;=3,DATE($S$1,V$1,1+7*($D470-1)-WEEKDAY(DATE($S$1,V$1,8-$M470))),DATE($S$1,V$1,1+7*($D470+1)-WEEKDAY(DATE($S$1,V$1,8-$M470)))),DATE($S$1,V$1,1+7*$D470)-WEEKDAY(DATE($S$1,V$1,8-$M470))),"")</f>
        <v>45377</v>
      </c>
      <c r="W470" s="30">
        <f>IFERROR(IF(COUNTIF('Holiday Dates'!$A:$A,DATE($S$1,W$1,1+7*$D470)-WEEKDAY(DATE($S$1,W$1,8-$M470)))&gt;=1,IF($D470&gt;=3,DATE($S$1,W$1,1+7*($D470-1)-WEEKDAY(DATE($S$1,W$1,8-$M470))),DATE($S$1,W$1,1+7*($D470+1)-WEEKDAY(DATE($S$1,W$1,8-$M470)))),DATE($S$1,W$1,1+7*$D470)-WEEKDAY(DATE($S$1,W$1,8-$M470))),"")</f>
        <v>45405</v>
      </c>
      <c r="X470" s="30">
        <f>IFERROR(IF(COUNTIF('Holiday Dates'!$A:$A,DATE($S$1,X$1,1+7*$D470)-WEEKDAY(DATE($S$1,X$1,8-$M470)))&gt;=1,IF($D470&gt;=3,DATE($S$1,X$1,1+7*($D470-1)-WEEKDAY(DATE($S$1,X$1,8-$M470))),DATE($S$1,X$1,1+7*($D470+1)-WEEKDAY(DATE($S$1,X$1,8-$M470)))),DATE($S$1,X$1,1+7*$D470)-WEEKDAY(DATE($S$1,X$1,8-$M470))),"")</f>
        <v>45440</v>
      </c>
      <c r="Y470" s="30">
        <f>IFERROR(IF(COUNTIF('Holiday Dates'!$A:$A,DATE($S$1,Y$1,1+7*$D470)-WEEKDAY(DATE($S$1,Y$1,8-$M470)))&gt;=1,IF($D470&gt;=3,DATE($S$1,Y$1,1+7*($D470-1)-WEEKDAY(DATE($S$1,Y$1,8-$M470))),DATE($S$1,Y$1,1+7*($D470+1)-WEEKDAY(DATE($S$1,Y$1,8-$M470)))),DATE($S$1,Y$1,1+7*$D470)-WEEKDAY(DATE($S$1,Y$1,8-$M470))),"")</f>
        <v>45468</v>
      </c>
      <c r="Z470" s="30">
        <f>IFERROR(IF(COUNTIF('Holiday Dates'!$A:$A,DATE($S$1,Z$1,1+7*$D470)-WEEKDAY(DATE($S$1,Z$1,8-$M470)))&gt;=1,IF($D470&gt;=3,DATE($S$1,Z$1,1+7*($D470-1)-WEEKDAY(DATE($S$1,Z$1,8-$M470))),DATE($S$1,Z$1,1+7*($D470+1)-WEEKDAY(DATE($S$1,Z$1,8-$M470)))),DATE($S$1,Z$1,1+7*$D470)-WEEKDAY(DATE($S$1,Z$1,8-$M470))),"")</f>
        <v>45496</v>
      </c>
    </row>
    <row r="471" spans="1:26" ht="15" customHeight="1" x14ac:dyDescent="0.25">
      <c r="A471" s="3">
        <v>770468</v>
      </c>
      <c r="B471" s="3" t="str">
        <f>VLOOKUP($A471,[1]Sheet_One!$B:$W,2,FALSE)</f>
        <v>INA DRISCOLL SCH USDA</v>
      </c>
      <c r="C471" s="1" t="str">
        <f>VLOOKUP($A471,[1]Sheet_One!$B:$W,7,FALSE)</f>
        <v>WILTON</v>
      </c>
      <c r="D471" s="10">
        <f>IFERROR(VLOOKUP(A471,[2]Sheet1!$A:$AA,27,FALSE),"")</f>
        <v>3</v>
      </c>
      <c r="F471" s="3" t="str">
        <f>VLOOKUP($A471,[1]Sheet_One!$B:$W,6,FALSE)</f>
        <v>336 BELDEN HILL RD</v>
      </c>
      <c r="G471" s="3" t="str">
        <f>VLOOKUP($A471,[1]Sheet_One!$B:$W,7,FALSE)</f>
        <v>WILTON</v>
      </c>
      <c r="H471" s="3" t="str">
        <f>VLOOKUP($A471,[1]Sheet_One!$B:$W,8,FALSE)</f>
        <v>CT</v>
      </c>
      <c r="I471" s="3" t="str">
        <f>VLOOKUP($A471,[1]Sheet_One!$B:$W,9,FALSE)</f>
        <v>06897</v>
      </c>
      <c r="K471" s="4" t="str">
        <f>IFERROR(VLOOKUP(A471,'Location Substitution table'!B:D,3,FALSE),"")</f>
        <v/>
      </c>
      <c r="L471" s="9" t="str">
        <f>IFERROR(VLOOKUP($A471,[1]Sheet_One!$B:$W,5,FALSE),"")</f>
        <v>T</v>
      </c>
      <c r="M471" s="9">
        <f>IFERROR(MATCH(L471,{"U","M","T","W","R","F","S"},0),"")</f>
        <v>3</v>
      </c>
      <c r="N471" s="26">
        <f>IFERROR(IF(COUNTIF('Holiday Dates'!$A:$A,DATE($M$1,N$1,1+7*$D471)-WEEKDAY(DATE($M$1,N$1,8-$M471)))&gt;=1,IF($D471&gt;=3,DATE($M$1,N$1,1+7*($D471-1)-WEEKDAY(DATE($M$1,N$1,8-$M471))),DATE($M$1,N$1,1+7*($D471+1)-WEEKDAY(DATE($M$1,N$1,8-$M471)))),DATE($M$1,N$1,1+7*$D471)-WEEKDAY(DATE($M$1,N$1,8-$M471))),"")</f>
        <v>45153</v>
      </c>
      <c r="O471" s="26">
        <f>IFERROR(IF(COUNTIF('Holiday Dates'!$A:$A,DATE($M$1,O$1,1+7*$D471)-WEEKDAY(DATE($M$1,O$1,8-$M471)))&gt;=1,IF($D471&gt;=3,DATE($M$1,O$1,1+7*($D471-1)-WEEKDAY(DATE($M$1,O$1,8-$M471))),DATE($M$1,O$1,1+7*($D471+1)-WEEKDAY(DATE($M$1,O$1,8-$M471)))),DATE($M$1,O$1,1+7*$D471)-WEEKDAY(DATE($M$1,O$1,8-$M471))),"")</f>
        <v>45188</v>
      </c>
      <c r="P471" s="26">
        <f>IFERROR(IF(COUNTIF('Holiday Dates'!$A:$A,DATE($M$1,P$1,1+7*$D471)-WEEKDAY(DATE($M$1,P$1,8-$M471)))&gt;=1,IF($D471&gt;=3,DATE($M$1,P$1,1+7*($D471-1)-WEEKDAY(DATE($M$1,P$1,8-$M471))),DATE($M$1,P$1,1+7*($D471+1)-WEEKDAY(DATE($M$1,P$1,8-$M471)))),DATE($M$1,P$1,1+7*$D471)-WEEKDAY(DATE($M$1,P$1,8-$M471))),"")</f>
        <v>45216</v>
      </c>
      <c r="Q471" s="26">
        <f>IFERROR(IF(COUNTIF('Holiday Dates'!$A:$A,DATE($M$1,Q$1,1+7*$D471)-WEEKDAY(DATE($M$1,Q$1,8-$M471)))&gt;=1,IF($D471&gt;=3,DATE($M$1,Q$1,1+7*($D471-1)-WEEKDAY(DATE($M$1,Q$1,8-$M471))),DATE($M$1,Q$1,1+7*($D471+1)-WEEKDAY(DATE($M$1,Q$1,8-$M471)))),DATE($M$1,Q$1,1+7*$D471)-WEEKDAY(DATE($M$1,Q$1,8-$M471))),"")</f>
        <v>45251</v>
      </c>
      <c r="R471" s="26">
        <f>IFERROR(IF(COUNTIF('Holiday Dates'!$A:$A,DATE($M$1,R$1,1+7*$D471)-WEEKDAY(DATE($M$1,R$1,8-$M471)))&gt;=1,IF($D471&gt;=3,DATE($M$1,R$1,1+7*($D471-1)-WEEKDAY(DATE($M$1,R$1,8-$M471))),DATE($M$1,R$1,1+7*($D471+1)-WEEKDAY(DATE($M$1,R$1,8-$M471)))),DATE($M$1,R$1,1+7*$D471)-WEEKDAY(DATE($M$1,R$1,8-$M471))),"")</f>
        <v>45279</v>
      </c>
      <c r="S471" s="28"/>
      <c r="T471" s="30">
        <f>IFERROR(IF(COUNTIF('Holiday Dates'!$A:$A,DATE($S$1,T$1,1+7*$D471)-WEEKDAY(DATE($S$1,T$1,8-$M471)))&gt;=1,IF($D471&gt;=3,DATE($S$1,T$1,1+7*($D471-1)-WEEKDAY(DATE($S$1,T$1,8-$M471))),DATE($S$1,T$1,1+7*($D471+1)-WEEKDAY(DATE($S$1,T$1,8-$M471)))),DATE($S$1,T$1,1+7*$D471)-WEEKDAY(DATE($S$1,T$1,8-$M471))),"")</f>
        <v>45307</v>
      </c>
      <c r="U471" s="30">
        <f>IFERROR(IF(COUNTIF('Holiday Dates'!$A:$A,DATE($S$1,U$1,1+7*$D471)-WEEKDAY(DATE($S$1,U$1,8-$M471)))&gt;=1,IF($D471&gt;=3,DATE($S$1,U$1,1+7*($D471-1)-WEEKDAY(DATE($S$1,U$1,8-$M471))),DATE($S$1,U$1,1+7*($D471+1)-WEEKDAY(DATE($S$1,U$1,8-$M471)))),DATE($S$1,U$1,1+7*$D471)-WEEKDAY(DATE($S$1,U$1,8-$M471))),"")</f>
        <v>45335</v>
      </c>
      <c r="V471" s="30">
        <f>IFERROR(IF(COUNTIF('Holiday Dates'!$A:$A,DATE($S$1,V$1,1+7*$D471)-WEEKDAY(DATE($S$1,V$1,8-$M471)))&gt;=1,IF($D471&gt;=3,DATE($S$1,V$1,1+7*($D471-1)-WEEKDAY(DATE($S$1,V$1,8-$M471))),DATE($S$1,V$1,1+7*($D471+1)-WEEKDAY(DATE($S$1,V$1,8-$M471)))),DATE($S$1,V$1,1+7*$D471)-WEEKDAY(DATE($S$1,V$1,8-$M471))),"")</f>
        <v>45370</v>
      </c>
      <c r="W471" s="30">
        <f>IFERROR(IF(COUNTIF('Holiday Dates'!$A:$A,DATE($S$1,W$1,1+7*$D471)-WEEKDAY(DATE($S$1,W$1,8-$M471)))&gt;=1,IF($D471&gt;=3,DATE($S$1,W$1,1+7*($D471-1)-WEEKDAY(DATE($S$1,W$1,8-$M471))),DATE($S$1,W$1,1+7*($D471+1)-WEEKDAY(DATE($S$1,W$1,8-$M471)))),DATE($S$1,W$1,1+7*$D471)-WEEKDAY(DATE($S$1,W$1,8-$M471))),"")</f>
        <v>45398</v>
      </c>
      <c r="X471" s="30">
        <f>IFERROR(IF(COUNTIF('Holiday Dates'!$A:$A,DATE($S$1,X$1,1+7*$D471)-WEEKDAY(DATE($S$1,X$1,8-$M471)))&gt;=1,IF($D471&gt;=3,DATE($S$1,X$1,1+7*($D471-1)-WEEKDAY(DATE($S$1,X$1,8-$M471))),DATE($S$1,X$1,1+7*($D471+1)-WEEKDAY(DATE($S$1,X$1,8-$M471)))),DATE($S$1,X$1,1+7*$D471)-WEEKDAY(DATE($S$1,X$1,8-$M471))),"")</f>
        <v>45433</v>
      </c>
      <c r="Y471" s="30">
        <f>IFERROR(IF(COUNTIF('Holiday Dates'!$A:$A,DATE($S$1,Y$1,1+7*$D471)-WEEKDAY(DATE($S$1,Y$1,8-$M471)))&gt;=1,IF($D471&gt;=3,DATE($S$1,Y$1,1+7*($D471-1)-WEEKDAY(DATE($S$1,Y$1,8-$M471))),DATE($S$1,Y$1,1+7*($D471+1)-WEEKDAY(DATE($S$1,Y$1,8-$M471)))),DATE($S$1,Y$1,1+7*$D471)-WEEKDAY(DATE($S$1,Y$1,8-$M471))),"")</f>
        <v>45461</v>
      </c>
      <c r="Z471" s="30">
        <f>IFERROR(IF(COUNTIF('Holiday Dates'!$A:$A,DATE($S$1,Z$1,1+7*$D471)-WEEKDAY(DATE($S$1,Z$1,8-$M471)))&gt;=1,IF($D471&gt;=3,DATE($S$1,Z$1,1+7*($D471-1)-WEEKDAY(DATE($S$1,Z$1,8-$M471))),DATE($S$1,Z$1,1+7*($D471+1)-WEEKDAY(DATE($S$1,Z$1,8-$M471)))),DATE($S$1,Z$1,1+7*$D471)-WEEKDAY(DATE($S$1,Z$1,8-$M471))),"")</f>
        <v>45489</v>
      </c>
    </row>
    <row r="472" spans="1:26" ht="15" customHeight="1" x14ac:dyDescent="0.25">
      <c r="A472" s="3">
        <v>770469</v>
      </c>
      <c r="B472" s="3" t="str">
        <f>VLOOKUP($A472,[1]Sheet_One!$B:$W,2,FALSE)</f>
        <v>MIDDLEBROK SCH USDA</v>
      </c>
      <c r="C472" s="1" t="str">
        <f>VLOOKUP($A472,[1]Sheet_One!$B:$W,7,FALSE)</f>
        <v>WILTON</v>
      </c>
      <c r="D472" s="10">
        <f>IFERROR(VLOOKUP(A472,[2]Sheet1!$A:$AA,27,FALSE),"")</f>
        <v>2</v>
      </c>
      <c r="F472" s="3" t="str">
        <f>VLOOKUP($A472,[1]Sheet_One!$B:$W,6,FALSE)</f>
        <v>131 SCHOOL RD</v>
      </c>
      <c r="G472" s="3" t="str">
        <f>VLOOKUP($A472,[1]Sheet_One!$B:$W,7,FALSE)</f>
        <v>WILTON</v>
      </c>
      <c r="H472" s="3" t="str">
        <f>VLOOKUP($A472,[1]Sheet_One!$B:$W,8,FALSE)</f>
        <v>CT</v>
      </c>
      <c r="I472" s="3" t="str">
        <f>VLOOKUP($A472,[1]Sheet_One!$B:$W,9,FALSE)</f>
        <v>06897</v>
      </c>
      <c r="K472" s="4" t="str">
        <f>IFERROR(VLOOKUP(A472,'Location Substitution table'!B:D,3,FALSE),"")</f>
        <v/>
      </c>
      <c r="L472" s="9" t="str">
        <f>IFERROR(VLOOKUP($A472,[1]Sheet_One!$B:$W,5,FALSE),"")</f>
        <v>T</v>
      </c>
      <c r="M472" s="9">
        <f>IFERROR(MATCH(L472,{"U","M","T","W","R","F","S"},0),"")</f>
        <v>3</v>
      </c>
      <c r="N472" s="26">
        <f>IFERROR(IF(COUNTIF('Holiday Dates'!$A:$A,DATE($M$1,N$1,1+7*$D472)-WEEKDAY(DATE($M$1,N$1,8-$M472)))&gt;=1,IF($D472&gt;=3,DATE($M$1,N$1,1+7*($D472-1)-WEEKDAY(DATE($M$1,N$1,8-$M472))),DATE($M$1,N$1,1+7*($D472+1)-WEEKDAY(DATE($M$1,N$1,8-$M472)))),DATE($M$1,N$1,1+7*$D472)-WEEKDAY(DATE($M$1,N$1,8-$M472))),"")</f>
        <v>45146</v>
      </c>
      <c r="O472" s="26">
        <f>IFERROR(IF(COUNTIF('Holiday Dates'!$A:$A,DATE($M$1,O$1,1+7*$D472)-WEEKDAY(DATE($M$1,O$1,8-$M472)))&gt;=1,IF($D472&gt;=3,DATE($M$1,O$1,1+7*($D472-1)-WEEKDAY(DATE($M$1,O$1,8-$M472))),DATE($M$1,O$1,1+7*($D472+1)-WEEKDAY(DATE($M$1,O$1,8-$M472)))),DATE($M$1,O$1,1+7*$D472)-WEEKDAY(DATE($M$1,O$1,8-$M472))),"")</f>
        <v>45181</v>
      </c>
      <c r="P472" s="26">
        <f>IFERROR(IF(COUNTIF('Holiday Dates'!$A:$A,DATE($M$1,P$1,1+7*$D472)-WEEKDAY(DATE($M$1,P$1,8-$M472)))&gt;=1,IF($D472&gt;=3,DATE($M$1,P$1,1+7*($D472-1)-WEEKDAY(DATE($M$1,P$1,8-$M472))),DATE($M$1,P$1,1+7*($D472+1)-WEEKDAY(DATE($M$1,P$1,8-$M472)))),DATE($M$1,P$1,1+7*$D472)-WEEKDAY(DATE($M$1,P$1,8-$M472))),"")</f>
        <v>45209</v>
      </c>
      <c r="Q472" s="26">
        <f>IFERROR(IF(COUNTIF('Holiday Dates'!$A:$A,DATE($M$1,Q$1,1+7*$D472)-WEEKDAY(DATE($M$1,Q$1,8-$M472)))&gt;=1,IF($D472&gt;=3,DATE($M$1,Q$1,1+7*($D472-1)-WEEKDAY(DATE($M$1,Q$1,8-$M472))),DATE($M$1,Q$1,1+7*($D472+1)-WEEKDAY(DATE($M$1,Q$1,8-$M472)))),DATE($M$1,Q$1,1+7*$D472)-WEEKDAY(DATE($M$1,Q$1,8-$M472))),"")</f>
        <v>45244</v>
      </c>
      <c r="R472" s="26">
        <f>IFERROR(IF(COUNTIF('Holiday Dates'!$A:$A,DATE($M$1,R$1,1+7*$D472)-WEEKDAY(DATE($M$1,R$1,8-$M472)))&gt;=1,IF($D472&gt;=3,DATE($M$1,R$1,1+7*($D472-1)-WEEKDAY(DATE($M$1,R$1,8-$M472))),DATE($M$1,R$1,1+7*($D472+1)-WEEKDAY(DATE($M$1,R$1,8-$M472)))),DATE($M$1,R$1,1+7*$D472)-WEEKDAY(DATE($M$1,R$1,8-$M472))),"")</f>
        <v>45272</v>
      </c>
      <c r="S472" s="28"/>
      <c r="T472" s="30">
        <f>IFERROR(IF(COUNTIF('Holiday Dates'!$A:$A,DATE($S$1,T$1,1+7*$D472)-WEEKDAY(DATE($S$1,T$1,8-$M472)))&gt;=1,IF($D472&gt;=3,DATE($S$1,T$1,1+7*($D472-1)-WEEKDAY(DATE($S$1,T$1,8-$M472))),DATE($S$1,T$1,1+7*($D472+1)-WEEKDAY(DATE($S$1,T$1,8-$M472)))),DATE($S$1,T$1,1+7*$D472)-WEEKDAY(DATE($S$1,T$1,8-$M472))),"")</f>
        <v>45300</v>
      </c>
      <c r="U472" s="30">
        <f>IFERROR(IF(COUNTIF('Holiday Dates'!$A:$A,DATE($S$1,U$1,1+7*$D472)-WEEKDAY(DATE($S$1,U$1,8-$M472)))&gt;=1,IF($D472&gt;=3,DATE($S$1,U$1,1+7*($D472-1)-WEEKDAY(DATE($S$1,U$1,8-$M472))),DATE($S$1,U$1,1+7*($D472+1)-WEEKDAY(DATE($S$1,U$1,8-$M472)))),DATE($S$1,U$1,1+7*$D472)-WEEKDAY(DATE($S$1,U$1,8-$M472))),"")</f>
        <v>45335</v>
      </c>
      <c r="V472" s="30">
        <f>IFERROR(IF(COUNTIF('Holiday Dates'!$A:$A,DATE($S$1,V$1,1+7*$D472)-WEEKDAY(DATE($S$1,V$1,8-$M472)))&gt;=1,IF($D472&gt;=3,DATE($S$1,V$1,1+7*($D472-1)-WEEKDAY(DATE($S$1,V$1,8-$M472))),DATE($S$1,V$1,1+7*($D472+1)-WEEKDAY(DATE($S$1,V$1,8-$M472)))),DATE($S$1,V$1,1+7*$D472)-WEEKDAY(DATE($S$1,V$1,8-$M472))),"")</f>
        <v>45363</v>
      </c>
      <c r="W472" s="30">
        <f>IFERROR(IF(COUNTIF('Holiday Dates'!$A:$A,DATE($S$1,W$1,1+7*$D472)-WEEKDAY(DATE($S$1,W$1,8-$M472)))&gt;=1,IF($D472&gt;=3,DATE($S$1,W$1,1+7*($D472-1)-WEEKDAY(DATE($S$1,W$1,8-$M472))),DATE($S$1,W$1,1+7*($D472+1)-WEEKDAY(DATE($S$1,W$1,8-$M472)))),DATE($S$1,W$1,1+7*$D472)-WEEKDAY(DATE($S$1,W$1,8-$M472))),"")</f>
        <v>45398</v>
      </c>
      <c r="X472" s="30">
        <f>IFERROR(IF(COUNTIF('Holiday Dates'!$A:$A,DATE($S$1,X$1,1+7*$D472)-WEEKDAY(DATE($S$1,X$1,8-$M472)))&gt;=1,IF($D472&gt;=3,DATE($S$1,X$1,1+7*($D472-1)-WEEKDAY(DATE($S$1,X$1,8-$M472))),DATE($S$1,X$1,1+7*($D472+1)-WEEKDAY(DATE($S$1,X$1,8-$M472)))),DATE($S$1,X$1,1+7*$D472)-WEEKDAY(DATE($S$1,X$1,8-$M472))),"")</f>
        <v>45426</v>
      </c>
      <c r="Y472" s="30">
        <f>IFERROR(IF(COUNTIF('Holiday Dates'!$A:$A,DATE($S$1,Y$1,1+7*$D472)-WEEKDAY(DATE($S$1,Y$1,8-$M472)))&gt;=1,IF($D472&gt;=3,DATE($S$1,Y$1,1+7*($D472-1)-WEEKDAY(DATE($S$1,Y$1,8-$M472))),DATE($S$1,Y$1,1+7*($D472+1)-WEEKDAY(DATE($S$1,Y$1,8-$M472)))),DATE($S$1,Y$1,1+7*$D472)-WEEKDAY(DATE($S$1,Y$1,8-$M472))),"")</f>
        <v>45454</v>
      </c>
      <c r="Z472" s="30">
        <f>IFERROR(IF(COUNTIF('Holiday Dates'!$A:$A,DATE($S$1,Z$1,1+7*$D472)-WEEKDAY(DATE($S$1,Z$1,8-$M472)))&gt;=1,IF($D472&gt;=3,DATE($S$1,Z$1,1+7*($D472-1)-WEEKDAY(DATE($S$1,Z$1,8-$M472))),DATE($S$1,Z$1,1+7*($D472+1)-WEEKDAY(DATE($S$1,Z$1,8-$M472)))),DATE($S$1,Z$1,1+7*$D472)-WEEKDAY(DATE($S$1,Z$1,8-$M472))),"")</f>
        <v>45482</v>
      </c>
    </row>
    <row r="473" spans="1:26" ht="15" customHeight="1" x14ac:dyDescent="0.25">
      <c r="A473" s="3">
        <v>770470</v>
      </c>
      <c r="B473" s="1" t="s">
        <v>874</v>
      </c>
      <c r="C473" s="1" t="str">
        <f>VLOOKUP($A473,[1]Sheet_One!$B:$W,7,FALSE)</f>
        <v>WINDHAM</v>
      </c>
      <c r="D473" s="10">
        <f>IFERROR(VLOOKUP(A473,[2]Sheet1!$A:$AA,27,FALSE),"")</f>
        <v>4</v>
      </c>
      <c r="F473" s="3" t="str">
        <f>VLOOKUP($A473,[1]Sheet_One!$B:$W,6,FALSE)</f>
        <v>141 TUCKIE RD</v>
      </c>
      <c r="G473" s="3" t="str">
        <f>VLOOKUP($A473,[1]Sheet_One!$B:$W,7,FALSE)</f>
        <v>WINDHAM</v>
      </c>
      <c r="H473" s="3" t="str">
        <f>VLOOKUP($A473,[1]Sheet_One!$B:$W,8,FALSE)</f>
        <v>CT</v>
      </c>
      <c r="I473" s="3" t="str">
        <f>VLOOKUP($A473,[1]Sheet_One!$B:$W,9,FALSE)</f>
        <v>06280</v>
      </c>
      <c r="J473" s="47">
        <f>IFERROR(VLOOKUP(A473,'[3]KPI Trend by Chain - 171 or 173'!$A:$E,5,FALSE),VLOOKUP(A473,'[4]KPI Trend by Chain - 171 '!$A:$E,5,FALSE))</f>
        <v>67.857142857142904</v>
      </c>
      <c r="K473" s="4" t="str">
        <f>IFERROR(VLOOKUP(A473,'Location Substitution table'!B:D,3,FALSE),"")</f>
        <v/>
      </c>
      <c r="L473" s="9" t="str">
        <f>IFERROR(VLOOKUP($A473,[1]Sheet_One!$B:$W,5,FALSE),"")</f>
        <v>T</v>
      </c>
      <c r="M473" s="9">
        <f>IFERROR(MATCH(L473,{"U","M","T","W","R","F","S"},0),"")</f>
        <v>3</v>
      </c>
      <c r="N473" s="26">
        <f>IFERROR(IF(COUNTIF('Holiday Dates'!$A:$A,DATE($M$1,N$1,1+7*$D473)-WEEKDAY(DATE($M$1,N$1,8-$M473)))&gt;=1,IF($D473&gt;=3,DATE($M$1,N$1,1+7*($D473-1)-WEEKDAY(DATE($M$1,N$1,8-$M473))),DATE($M$1,N$1,1+7*($D473+1)-WEEKDAY(DATE($M$1,N$1,8-$M473)))),DATE($M$1,N$1,1+7*$D473)-WEEKDAY(DATE($M$1,N$1,8-$M473))),"")</f>
        <v>45160</v>
      </c>
      <c r="O473" s="26">
        <f>IFERROR(IF(COUNTIF('Holiday Dates'!$A:$A,DATE($M$1,O$1,1+7*$D473)-WEEKDAY(DATE($M$1,O$1,8-$M473)))&gt;=1,IF($D473&gt;=3,DATE($M$1,O$1,1+7*($D473-1)-WEEKDAY(DATE($M$1,O$1,8-$M473))),DATE($M$1,O$1,1+7*($D473+1)-WEEKDAY(DATE($M$1,O$1,8-$M473)))),DATE($M$1,O$1,1+7*$D473)-WEEKDAY(DATE($M$1,O$1,8-$M473))),"")</f>
        <v>45195</v>
      </c>
      <c r="P473" s="26">
        <f>IFERROR(IF(COUNTIF('Holiday Dates'!$A:$A,DATE($M$1,P$1,1+7*$D473)-WEEKDAY(DATE($M$1,P$1,8-$M473)))&gt;=1,IF($D473&gt;=3,DATE($M$1,P$1,1+7*($D473-1)-WEEKDAY(DATE($M$1,P$1,8-$M473))),DATE($M$1,P$1,1+7*($D473+1)-WEEKDAY(DATE($M$1,P$1,8-$M473)))),DATE($M$1,P$1,1+7*$D473)-WEEKDAY(DATE($M$1,P$1,8-$M473))),"")</f>
        <v>45223</v>
      </c>
      <c r="Q473" s="26">
        <f>IFERROR(IF(COUNTIF('Holiday Dates'!$A:$A,DATE($M$1,Q$1,1+7*$D473)-WEEKDAY(DATE($M$1,Q$1,8-$M473)))&gt;=1,IF($D473&gt;=3,DATE($M$1,Q$1,1+7*($D473-1)-WEEKDAY(DATE($M$1,Q$1,8-$M473))),DATE($M$1,Q$1,1+7*($D473+1)-WEEKDAY(DATE($M$1,Q$1,8-$M473)))),DATE($M$1,Q$1,1+7*$D473)-WEEKDAY(DATE($M$1,Q$1,8-$M473))),"")</f>
        <v>45258</v>
      </c>
      <c r="R473" s="26">
        <f>IFERROR(IF(COUNTIF('Holiday Dates'!$A:$A,DATE($M$1,R$1,1+7*$D473)-WEEKDAY(DATE($M$1,R$1,8-$M473)))&gt;=1,IF($D473&gt;=3,DATE($M$1,R$1,1+7*($D473-1)-WEEKDAY(DATE($M$1,R$1,8-$M473))),DATE($M$1,R$1,1+7*($D473+1)-WEEKDAY(DATE($M$1,R$1,8-$M473)))),DATE($M$1,R$1,1+7*$D473)-WEEKDAY(DATE($M$1,R$1,8-$M473))),"")</f>
        <v>45279</v>
      </c>
      <c r="S473" s="28"/>
      <c r="T473" s="30">
        <f>IFERROR(IF(COUNTIF('Holiday Dates'!$A:$A,DATE($S$1,T$1,1+7*$D473)-WEEKDAY(DATE($S$1,T$1,8-$M473)))&gt;=1,IF($D473&gt;=3,DATE($S$1,T$1,1+7*($D473-1)-WEEKDAY(DATE($S$1,T$1,8-$M473))),DATE($S$1,T$1,1+7*($D473+1)-WEEKDAY(DATE($S$1,T$1,8-$M473)))),DATE($S$1,T$1,1+7*$D473)-WEEKDAY(DATE($S$1,T$1,8-$M473))),"")</f>
        <v>45314</v>
      </c>
      <c r="U473" s="30">
        <f>IFERROR(IF(COUNTIF('Holiday Dates'!$A:$A,DATE($S$1,U$1,1+7*$D473)-WEEKDAY(DATE($S$1,U$1,8-$M473)))&gt;=1,IF($D473&gt;=3,DATE($S$1,U$1,1+7*($D473-1)-WEEKDAY(DATE($S$1,U$1,8-$M473))),DATE($S$1,U$1,1+7*($D473+1)-WEEKDAY(DATE($S$1,U$1,8-$M473)))),DATE($S$1,U$1,1+7*$D473)-WEEKDAY(DATE($S$1,U$1,8-$M473))),"")</f>
        <v>45349</v>
      </c>
      <c r="V473" s="30">
        <f>IFERROR(IF(COUNTIF('Holiday Dates'!$A:$A,DATE($S$1,V$1,1+7*$D473)-WEEKDAY(DATE($S$1,V$1,8-$M473)))&gt;=1,IF($D473&gt;=3,DATE($S$1,V$1,1+7*($D473-1)-WEEKDAY(DATE($S$1,V$1,8-$M473))),DATE($S$1,V$1,1+7*($D473+1)-WEEKDAY(DATE($S$1,V$1,8-$M473)))),DATE($S$1,V$1,1+7*$D473)-WEEKDAY(DATE($S$1,V$1,8-$M473))),"")</f>
        <v>45377</v>
      </c>
      <c r="W473" s="30">
        <f>IFERROR(IF(COUNTIF('Holiday Dates'!$A:$A,DATE($S$1,W$1,1+7*$D473)-WEEKDAY(DATE($S$1,W$1,8-$M473)))&gt;=1,IF($D473&gt;=3,DATE($S$1,W$1,1+7*($D473-1)-WEEKDAY(DATE($S$1,W$1,8-$M473))),DATE($S$1,W$1,1+7*($D473+1)-WEEKDAY(DATE($S$1,W$1,8-$M473)))),DATE($S$1,W$1,1+7*$D473)-WEEKDAY(DATE($S$1,W$1,8-$M473))),"")</f>
        <v>45405</v>
      </c>
      <c r="X473" s="30">
        <f>IFERROR(IF(COUNTIF('Holiday Dates'!$A:$A,DATE($S$1,X$1,1+7*$D473)-WEEKDAY(DATE($S$1,X$1,8-$M473)))&gt;=1,IF($D473&gt;=3,DATE($S$1,X$1,1+7*($D473-1)-WEEKDAY(DATE($S$1,X$1,8-$M473))),DATE($S$1,X$1,1+7*($D473+1)-WEEKDAY(DATE($S$1,X$1,8-$M473)))),DATE($S$1,X$1,1+7*$D473)-WEEKDAY(DATE($S$1,X$1,8-$M473))),"")</f>
        <v>45440</v>
      </c>
      <c r="Y473" s="30">
        <f>IFERROR(IF(COUNTIF('Holiday Dates'!$A:$A,DATE($S$1,Y$1,1+7*$D473)-WEEKDAY(DATE($S$1,Y$1,8-$M473)))&gt;=1,IF($D473&gt;=3,DATE($S$1,Y$1,1+7*($D473-1)-WEEKDAY(DATE($S$1,Y$1,8-$M473))),DATE($S$1,Y$1,1+7*($D473+1)-WEEKDAY(DATE($S$1,Y$1,8-$M473)))),DATE($S$1,Y$1,1+7*$D473)-WEEKDAY(DATE($S$1,Y$1,8-$M473))),"")</f>
        <v>45468</v>
      </c>
      <c r="Z473" s="30">
        <f>IFERROR(IF(COUNTIF('Holiday Dates'!$A:$A,DATE($S$1,Z$1,1+7*$D473)-WEEKDAY(DATE($S$1,Z$1,8-$M473)))&gt;=1,IF($D473&gt;=3,DATE($S$1,Z$1,1+7*($D473-1)-WEEKDAY(DATE($S$1,Z$1,8-$M473))),DATE($S$1,Z$1,1+7*($D473+1)-WEEKDAY(DATE($S$1,Z$1,8-$M473)))),DATE($S$1,Z$1,1+7*$D473)-WEEKDAY(DATE($S$1,Z$1,8-$M473))),"")</f>
        <v>45496</v>
      </c>
    </row>
    <row r="474" spans="1:26" ht="15" customHeight="1" x14ac:dyDescent="0.25">
      <c r="A474" s="3">
        <v>770471</v>
      </c>
      <c r="B474" s="3" t="str">
        <f>VLOOKUP($A474,[1]Sheet_One!$B:$W,2,FALSE)</f>
        <v>WIND LOCKS PUB SCH USDA</v>
      </c>
      <c r="C474" s="1" t="str">
        <f>VLOOKUP($A474,[1]Sheet_One!$B:$W,7,FALSE)</f>
        <v>WINDSOR LOCKS</v>
      </c>
      <c r="D474" s="10">
        <f>IFERROR(VLOOKUP(A474,[2]Sheet1!$A:$AA,27,FALSE),"")</f>
        <v>4</v>
      </c>
      <c r="F474" s="3" t="str">
        <f>VLOOKUP($A474,[1]Sheet_One!$B:$W,6,FALSE)</f>
        <v>58 SOUTH ELM STREET</v>
      </c>
      <c r="G474" s="3" t="str">
        <f>VLOOKUP($A474,[1]Sheet_One!$B:$W,7,FALSE)</f>
        <v>WINDSOR LOCKS</v>
      </c>
      <c r="H474" s="3" t="str">
        <f>VLOOKUP($A474,[1]Sheet_One!$B:$W,8,FALSE)</f>
        <v>CT</v>
      </c>
      <c r="I474" s="3" t="str">
        <f>VLOOKUP($A474,[1]Sheet_One!$B:$W,9,FALSE)</f>
        <v>06096</v>
      </c>
      <c r="K474" s="4" t="str">
        <f>IFERROR(VLOOKUP(A474,'Location Substitution table'!B:D,3,FALSE),"")</f>
        <v/>
      </c>
      <c r="L474" s="9" t="str">
        <f>IFERROR(VLOOKUP($A474,[1]Sheet_One!$B:$W,5,FALSE),"")</f>
        <v>F</v>
      </c>
      <c r="M474" s="9">
        <f>IFERROR(MATCH(L474,{"U","M","T","W","R","F","S"},0),"")</f>
        <v>6</v>
      </c>
      <c r="N474" s="26">
        <f>IFERROR(IF(COUNTIF('Holiday Dates'!$A:$A,DATE($M$1,N$1,1+7*$D474)-WEEKDAY(DATE($M$1,N$1,8-$M474)))&gt;=1,IF($D474&gt;=3,DATE($M$1,N$1,1+7*($D474-1)-WEEKDAY(DATE($M$1,N$1,8-$M474))),DATE($M$1,N$1,1+7*($D474+1)-WEEKDAY(DATE($M$1,N$1,8-$M474)))),DATE($M$1,N$1,1+7*$D474)-WEEKDAY(DATE($M$1,N$1,8-$M474))),"")</f>
        <v>45163</v>
      </c>
      <c r="O474" s="26">
        <f>IFERROR(IF(COUNTIF('Holiday Dates'!$A:$A,DATE($M$1,O$1,1+7*$D474)-WEEKDAY(DATE($M$1,O$1,8-$M474)))&gt;=1,IF($D474&gt;=3,DATE($M$1,O$1,1+7*($D474-1)-WEEKDAY(DATE($M$1,O$1,8-$M474))),DATE($M$1,O$1,1+7*($D474+1)-WEEKDAY(DATE($M$1,O$1,8-$M474)))),DATE($M$1,O$1,1+7*$D474)-WEEKDAY(DATE($M$1,O$1,8-$M474))),"")</f>
        <v>45191</v>
      </c>
      <c r="P474" s="26">
        <f>IFERROR(IF(COUNTIF('Holiday Dates'!$A:$A,DATE($M$1,P$1,1+7*$D474)-WEEKDAY(DATE($M$1,P$1,8-$M474)))&gt;=1,IF($D474&gt;=3,DATE($M$1,P$1,1+7*($D474-1)-WEEKDAY(DATE($M$1,P$1,8-$M474))),DATE($M$1,P$1,1+7*($D474+1)-WEEKDAY(DATE($M$1,P$1,8-$M474)))),DATE($M$1,P$1,1+7*$D474)-WEEKDAY(DATE($M$1,P$1,8-$M474))),"")</f>
        <v>45226</v>
      </c>
      <c r="Q474" s="26">
        <f>IFERROR(IF(COUNTIF('Holiday Dates'!$A:$A,DATE($M$1,Q$1,1+7*$D474)-WEEKDAY(DATE($M$1,Q$1,8-$M474)))&gt;=1,IF($D474&gt;=3,DATE($M$1,Q$1,1+7*($D474-1)-WEEKDAY(DATE($M$1,Q$1,8-$M474))),DATE($M$1,Q$1,1+7*($D474+1)-WEEKDAY(DATE($M$1,Q$1,8-$M474)))),DATE($M$1,Q$1,1+7*$D474)-WEEKDAY(DATE($M$1,Q$1,8-$M474))),"")</f>
        <v>45247</v>
      </c>
      <c r="R474" s="26">
        <f>IFERROR(IF(COUNTIF('Holiday Dates'!$A:$A,DATE($M$1,R$1,1+7*$D474)-WEEKDAY(DATE($M$1,R$1,8-$M474)))&gt;=1,IF($D474&gt;=3,DATE($M$1,R$1,1+7*($D474-1)-WEEKDAY(DATE($M$1,R$1,8-$M474))),DATE($M$1,R$1,1+7*($D474+1)-WEEKDAY(DATE($M$1,R$1,8-$M474)))),DATE($M$1,R$1,1+7*$D474)-WEEKDAY(DATE($M$1,R$1,8-$M474))),"")</f>
        <v>45275</v>
      </c>
      <c r="S474" s="28"/>
      <c r="T474" s="30">
        <f>IFERROR(IF(COUNTIF('Holiday Dates'!$A:$A,DATE($S$1,T$1,1+7*$D474)-WEEKDAY(DATE($S$1,T$1,8-$M474)))&gt;=1,IF($D474&gt;=3,DATE($S$1,T$1,1+7*($D474-1)-WEEKDAY(DATE($S$1,T$1,8-$M474))),DATE($S$1,T$1,1+7*($D474+1)-WEEKDAY(DATE($S$1,T$1,8-$M474)))),DATE($S$1,T$1,1+7*$D474)-WEEKDAY(DATE($S$1,T$1,8-$M474))),"")</f>
        <v>45317</v>
      </c>
      <c r="U474" s="30">
        <f>IFERROR(IF(COUNTIF('Holiday Dates'!$A:$A,DATE($S$1,U$1,1+7*$D474)-WEEKDAY(DATE($S$1,U$1,8-$M474)))&gt;=1,IF($D474&gt;=3,DATE($S$1,U$1,1+7*($D474-1)-WEEKDAY(DATE($S$1,U$1,8-$M474))),DATE($S$1,U$1,1+7*($D474+1)-WEEKDAY(DATE($S$1,U$1,8-$M474)))),DATE($S$1,U$1,1+7*$D474)-WEEKDAY(DATE($S$1,U$1,8-$M474))),"")</f>
        <v>45345</v>
      </c>
      <c r="V474" s="30">
        <f>IFERROR(IF(COUNTIF('Holiday Dates'!$A:$A,DATE($S$1,V$1,1+7*$D474)-WEEKDAY(DATE($S$1,V$1,8-$M474)))&gt;=1,IF($D474&gt;=3,DATE($S$1,V$1,1+7*($D474-1)-WEEKDAY(DATE($S$1,V$1,8-$M474))),DATE($S$1,V$1,1+7*($D474+1)-WEEKDAY(DATE($S$1,V$1,8-$M474)))),DATE($S$1,V$1,1+7*$D474)-WEEKDAY(DATE($S$1,V$1,8-$M474))),"")</f>
        <v>45373</v>
      </c>
      <c r="W474" s="30">
        <f>IFERROR(IF(COUNTIF('Holiday Dates'!$A:$A,DATE($S$1,W$1,1+7*$D474)-WEEKDAY(DATE($S$1,W$1,8-$M474)))&gt;=1,IF($D474&gt;=3,DATE($S$1,W$1,1+7*($D474-1)-WEEKDAY(DATE($S$1,W$1,8-$M474))),DATE($S$1,W$1,1+7*($D474+1)-WEEKDAY(DATE($S$1,W$1,8-$M474)))),DATE($S$1,W$1,1+7*$D474)-WEEKDAY(DATE($S$1,W$1,8-$M474))),"")</f>
        <v>45408</v>
      </c>
      <c r="X474" s="30">
        <f>IFERROR(IF(COUNTIF('Holiday Dates'!$A:$A,DATE($S$1,X$1,1+7*$D474)-WEEKDAY(DATE($S$1,X$1,8-$M474)))&gt;=1,IF($D474&gt;=3,DATE($S$1,X$1,1+7*($D474-1)-WEEKDAY(DATE($S$1,X$1,8-$M474))),DATE($S$1,X$1,1+7*($D474+1)-WEEKDAY(DATE($S$1,X$1,8-$M474)))),DATE($S$1,X$1,1+7*$D474)-WEEKDAY(DATE($S$1,X$1,8-$M474))),"")</f>
        <v>45436</v>
      </c>
      <c r="Y474" s="30">
        <f>IFERROR(IF(COUNTIF('Holiday Dates'!$A:$A,DATE($S$1,Y$1,1+7*$D474)-WEEKDAY(DATE($S$1,Y$1,8-$M474)))&gt;=1,IF($D474&gt;=3,DATE($S$1,Y$1,1+7*($D474-1)-WEEKDAY(DATE($S$1,Y$1,8-$M474))),DATE($S$1,Y$1,1+7*($D474+1)-WEEKDAY(DATE($S$1,Y$1,8-$M474)))),DATE($S$1,Y$1,1+7*$D474)-WEEKDAY(DATE($S$1,Y$1,8-$M474))),"")</f>
        <v>45471</v>
      </c>
      <c r="Z474" s="30">
        <f>IFERROR(IF(COUNTIF('Holiday Dates'!$A:$A,DATE($S$1,Z$1,1+7*$D474)-WEEKDAY(DATE($S$1,Z$1,8-$M474)))&gt;=1,IF($D474&gt;=3,DATE($S$1,Z$1,1+7*($D474-1)-WEEKDAY(DATE($S$1,Z$1,8-$M474))),DATE($S$1,Z$1,1+7*($D474+1)-WEEKDAY(DATE($S$1,Z$1,8-$M474)))),DATE($S$1,Z$1,1+7*$D474)-WEEKDAY(DATE($S$1,Z$1,8-$M474))),"")</f>
        <v>45499</v>
      </c>
    </row>
    <row r="475" spans="1:26" ht="15" customHeight="1" x14ac:dyDescent="0.25">
      <c r="A475" s="3">
        <v>770472</v>
      </c>
      <c r="B475" s="1" t="s">
        <v>1299</v>
      </c>
      <c r="C475" s="1" t="str">
        <f>VLOOKUP($A475,[1]Sheet_One!$B:$W,7,FALSE)</f>
        <v>WINDSOR LOCKS</v>
      </c>
      <c r="D475" s="10">
        <f>IFERROR(VLOOKUP(A475,[2]Sheet1!$A:$AA,27,FALSE),"")</f>
        <v>4</v>
      </c>
      <c r="F475" s="3" t="str">
        <f>VLOOKUP($A475,[1]Sheet_One!$B:$W,6,FALSE)</f>
        <v>325 NORTH ST</v>
      </c>
      <c r="G475" s="3" t="str">
        <f>VLOOKUP($A475,[1]Sheet_One!$B:$W,7,FALSE)</f>
        <v>WINDSOR LOCKS</v>
      </c>
      <c r="H475" s="3" t="str">
        <f>VLOOKUP($A475,[1]Sheet_One!$B:$W,8,FALSE)</f>
        <v>CT</v>
      </c>
      <c r="I475" s="3" t="str">
        <f>VLOOKUP($A475,[1]Sheet_One!$B:$W,9,FALSE)</f>
        <v>06096</v>
      </c>
      <c r="J475" s="47">
        <f>IFERROR(VLOOKUP(A475,'[3]KPI Trend by Chain - 171 or 173'!$A:$E,5,FALSE),VLOOKUP(A475,'[4]KPI Trend by Chain - 171 '!$A:$E,5,FALSE))</f>
        <v>12.5</v>
      </c>
      <c r="K475" s="4" t="str">
        <f>IFERROR(VLOOKUP(A475,'Location Substitution table'!B:D,3,FALSE),"")</f>
        <v/>
      </c>
      <c r="L475" s="9" t="str">
        <f>IFERROR(VLOOKUP($A475,[1]Sheet_One!$B:$W,5,FALSE),"")</f>
        <v>W</v>
      </c>
      <c r="M475" s="9">
        <f>IFERROR(MATCH(L475,{"U","M","T","W","R","F","S"},0),"")</f>
        <v>4</v>
      </c>
      <c r="N475" s="26">
        <f>IFERROR(IF(COUNTIF('Holiday Dates'!$A:$A,DATE($M$1,N$1,1+7*$D475)-WEEKDAY(DATE($M$1,N$1,8-$M475)))&gt;=1,IF($D475&gt;=3,DATE($M$1,N$1,1+7*($D475-1)-WEEKDAY(DATE($M$1,N$1,8-$M475))),DATE($M$1,N$1,1+7*($D475+1)-WEEKDAY(DATE($M$1,N$1,8-$M475)))),DATE($M$1,N$1,1+7*$D475)-WEEKDAY(DATE($M$1,N$1,8-$M475))),"")</f>
        <v>45161</v>
      </c>
      <c r="O475" s="26">
        <f>IFERROR(IF(COUNTIF('Holiday Dates'!$A:$A,DATE($M$1,O$1,1+7*$D475)-WEEKDAY(DATE($M$1,O$1,8-$M475)))&gt;=1,IF($D475&gt;=3,DATE($M$1,O$1,1+7*($D475-1)-WEEKDAY(DATE($M$1,O$1,8-$M475))),DATE($M$1,O$1,1+7*($D475+1)-WEEKDAY(DATE($M$1,O$1,8-$M475)))),DATE($M$1,O$1,1+7*$D475)-WEEKDAY(DATE($M$1,O$1,8-$M475))),"")</f>
        <v>45196</v>
      </c>
      <c r="P475" s="26">
        <f>IFERROR(IF(COUNTIF('Holiday Dates'!$A:$A,DATE($M$1,P$1,1+7*$D475)-WEEKDAY(DATE($M$1,P$1,8-$M475)))&gt;=1,IF($D475&gt;=3,DATE($M$1,P$1,1+7*($D475-1)-WEEKDAY(DATE($M$1,P$1,8-$M475))),DATE($M$1,P$1,1+7*($D475+1)-WEEKDAY(DATE($M$1,P$1,8-$M475)))),DATE($M$1,P$1,1+7*$D475)-WEEKDAY(DATE($M$1,P$1,8-$M475))),"")</f>
        <v>45224</v>
      </c>
      <c r="Q475" s="26">
        <f>IFERROR(IF(COUNTIF('Holiday Dates'!$A:$A,DATE($M$1,Q$1,1+7*$D475)-WEEKDAY(DATE($M$1,Q$1,8-$M475)))&gt;=1,IF($D475&gt;=3,DATE($M$1,Q$1,1+7*($D475-1)-WEEKDAY(DATE($M$1,Q$1,8-$M475))),DATE($M$1,Q$1,1+7*($D475+1)-WEEKDAY(DATE($M$1,Q$1,8-$M475)))),DATE($M$1,Q$1,1+7*$D475)-WEEKDAY(DATE($M$1,Q$1,8-$M475))),"")</f>
        <v>45245</v>
      </c>
      <c r="R475" s="26">
        <f>IFERROR(IF(COUNTIF('Holiday Dates'!$A:$A,DATE($M$1,R$1,1+7*$D475)-WEEKDAY(DATE($M$1,R$1,8-$M475)))&gt;=1,IF($D475&gt;=3,DATE($M$1,R$1,1+7*($D475-1)-WEEKDAY(DATE($M$1,R$1,8-$M475))),DATE($M$1,R$1,1+7*($D475+1)-WEEKDAY(DATE($M$1,R$1,8-$M475)))),DATE($M$1,R$1,1+7*$D475)-WEEKDAY(DATE($M$1,R$1,8-$M475))),"")</f>
        <v>45280</v>
      </c>
      <c r="S475" s="28"/>
      <c r="T475" s="30">
        <f>IFERROR(IF(COUNTIF('Holiday Dates'!$A:$A,DATE($S$1,T$1,1+7*$D475)-WEEKDAY(DATE($S$1,T$1,8-$M475)))&gt;=1,IF($D475&gt;=3,DATE($S$1,T$1,1+7*($D475-1)-WEEKDAY(DATE($S$1,T$1,8-$M475))),DATE($S$1,T$1,1+7*($D475+1)-WEEKDAY(DATE($S$1,T$1,8-$M475)))),DATE($S$1,T$1,1+7*$D475)-WEEKDAY(DATE($S$1,T$1,8-$M475))),"")</f>
        <v>45315</v>
      </c>
      <c r="U475" s="30">
        <f>IFERROR(IF(COUNTIF('Holiday Dates'!$A:$A,DATE($S$1,U$1,1+7*$D475)-WEEKDAY(DATE($S$1,U$1,8-$M475)))&gt;=1,IF($D475&gt;=3,DATE($S$1,U$1,1+7*($D475-1)-WEEKDAY(DATE($S$1,U$1,8-$M475))),DATE($S$1,U$1,1+7*($D475+1)-WEEKDAY(DATE($S$1,U$1,8-$M475)))),DATE($S$1,U$1,1+7*$D475)-WEEKDAY(DATE($S$1,U$1,8-$M475))),"")</f>
        <v>45350</v>
      </c>
      <c r="V475" s="30">
        <f>IFERROR(IF(COUNTIF('Holiday Dates'!$A:$A,DATE($S$1,V$1,1+7*$D475)-WEEKDAY(DATE($S$1,V$1,8-$M475)))&gt;=1,IF($D475&gt;=3,DATE($S$1,V$1,1+7*($D475-1)-WEEKDAY(DATE($S$1,V$1,8-$M475))),DATE($S$1,V$1,1+7*($D475+1)-WEEKDAY(DATE($S$1,V$1,8-$M475)))),DATE($S$1,V$1,1+7*$D475)-WEEKDAY(DATE($S$1,V$1,8-$M475))),"")</f>
        <v>45378</v>
      </c>
      <c r="W475" s="30">
        <f>IFERROR(IF(COUNTIF('Holiday Dates'!$A:$A,DATE($S$1,W$1,1+7*$D475)-WEEKDAY(DATE($S$1,W$1,8-$M475)))&gt;=1,IF($D475&gt;=3,DATE($S$1,W$1,1+7*($D475-1)-WEEKDAY(DATE($S$1,W$1,8-$M475))),DATE($S$1,W$1,1+7*($D475+1)-WEEKDAY(DATE($S$1,W$1,8-$M475)))),DATE($S$1,W$1,1+7*$D475)-WEEKDAY(DATE($S$1,W$1,8-$M475))),"")</f>
        <v>45406</v>
      </c>
      <c r="X475" s="30">
        <f>IFERROR(IF(COUNTIF('Holiday Dates'!$A:$A,DATE($S$1,X$1,1+7*$D475)-WEEKDAY(DATE($S$1,X$1,8-$M475)))&gt;=1,IF($D475&gt;=3,DATE($S$1,X$1,1+7*($D475-1)-WEEKDAY(DATE($S$1,X$1,8-$M475))),DATE($S$1,X$1,1+7*($D475+1)-WEEKDAY(DATE($S$1,X$1,8-$M475)))),DATE($S$1,X$1,1+7*$D475)-WEEKDAY(DATE($S$1,X$1,8-$M475))),"")</f>
        <v>45434</v>
      </c>
      <c r="Y475" s="30">
        <f>IFERROR(IF(COUNTIF('Holiday Dates'!$A:$A,DATE($S$1,Y$1,1+7*$D475)-WEEKDAY(DATE($S$1,Y$1,8-$M475)))&gt;=1,IF($D475&gt;=3,DATE($S$1,Y$1,1+7*($D475-1)-WEEKDAY(DATE($S$1,Y$1,8-$M475))),DATE($S$1,Y$1,1+7*($D475+1)-WEEKDAY(DATE($S$1,Y$1,8-$M475)))),DATE($S$1,Y$1,1+7*$D475)-WEEKDAY(DATE($S$1,Y$1,8-$M475))),"")</f>
        <v>45469</v>
      </c>
      <c r="Z475" s="30">
        <f>IFERROR(IF(COUNTIF('Holiday Dates'!$A:$A,DATE($S$1,Z$1,1+7*$D475)-WEEKDAY(DATE($S$1,Z$1,8-$M475)))&gt;=1,IF($D475&gt;=3,DATE($S$1,Z$1,1+7*($D475-1)-WEEKDAY(DATE($S$1,Z$1,8-$M475))),DATE($S$1,Z$1,1+7*($D475+1)-WEEKDAY(DATE($S$1,Z$1,8-$M475)))),DATE($S$1,Z$1,1+7*$D475)-WEEKDAY(DATE($S$1,Z$1,8-$M475))),"")</f>
        <v>45497</v>
      </c>
    </row>
    <row r="476" spans="1:26" ht="15" customHeight="1" x14ac:dyDescent="0.25">
      <c r="A476" s="3">
        <v>770473</v>
      </c>
      <c r="B476" s="1" t="s">
        <v>1751</v>
      </c>
      <c r="C476" s="1" t="str">
        <f>VLOOKUP($A476,[1]Sheet_One!$B:$W,7,FALSE)</f>
        <v>WINDSOR LOCKS</v>
      </c>
      <c r="D476" s="10">
        <f>IFERROR(VLOOKUP(A476,[2]Sheet1!$A:$AA,27,FALSE),"")</f>
        <v>3</v>
      </c>
      <c r="F476" s="3" t="str">
        <f>VLOOKUP($A476,[1]Sheet_One!$B:$W,6,FALSE)</f>
        <v>58 S ELM ST</v>
      </c>
      <c r="G476" s="3" t="str">
        <f>VLOOKUP($A476,[1]Sheet_One!$B:$W,7,FALSE)</f>
        <v>WINDSOR LOCKS</v>
      </c>
      <c r="H476" s="3" t="str">
        <f>VLOOKUP($A476,[1]Sheet_One!$B:$W,8,FALSE)</f>
        <v>CT</v>
      </c>
      <c r="I476" s="3" t="str">
        <f>VLOOKUP($A476,[1]Sheet_One!$B:$W,9,FALSE)</f>
        <v>06096</v>
      </c>
      <c r="J476" s="47">
        <f>IFERROR(VLOOKUP(A476,'[3]KPI Trend by Chain - 171 or 173'!$A:$E,5,FALSE),VLOOKUP(A476,'[4]KPI Trend by Chain - 171 '!$A:$E,5,FALSE))</f>
        <v>80.2222222222222</v>
      </c>
      <c r="K476" s="4" t="str">
        <f>IFERROR(VLOOKUP(A476,'Location Substitution table'!B:D,3,FALSE),"")</f>
        <v/>
      </c>
      <c r="L476" s="9" t="str">
        <f>IFERROR(VLOOKUP($A476,[1]Sheet_One!$B:$W,5,FALSE),"")</f>
        <v>W</v>
      </c>
      <c r="M476" s="9">
        <f>IFERROR(MATCH(L476,{"U","M","T","W","R","F","S"},0),"")</f>
        <v>4</v>
      </c>
      <c r="N476" s="26">
        <f>IFERROR(IF(COUNTIF('Holiday Dates'!$A:$A,DATE($M$1,N$1,1+7*$D476)-WEEKDAY(DATE($M$1,N$1,8-$M476)))&gt;=1,IF($D476&gt;=3,DATE($M$1,N$1,1+7*($D476-1)-WEEKDAY(DATE($M$1,N$1,8-$M476))),DATE($M$1,N$1,1+7*($D476+1)-WEEKDAY(DATE($M$1,N$1,8-$M476)))),DATE($M$1,N$1,1+7*$D476)-WEEKDAY(DATE($M$1,N$1,8-$M476))),"")</f>
        <v>45154</v>
      </c>
      <c r="O476" s="26">
        <f>IFERROR(IF(COUNTIF('Holiday Dates'!$A:$A,DATE($M$1,O$1,1+7*$D476)-WEEKDAY(DATE($M$1,O$1,8-$M476)))&gt;=1,IF($D476&gt;=3,DATE($M$1,O$1,1+7*($D476-1)-WEEKDAY(DATE($M$1,O$1,8-$M476))),DATE($M$1,O$1,1+7*($D476+1)-WEEKDAY(DATE($M$1,O$1,8-$M476)))),DATE($M$1,O$1,1+7*$D476)-WEEKDAY(DATE($M$1,O$1,8-$M476))),"")</f>
        <v>45189</v>
      </c>
      <c r="P476" s="26">
        <f>IFERROR(IF(COUNTIF('Holiday Dates'!$A:$A,DATE($M$1,P$1,1+7*$D476)-WEEKDAY(DATE($M$1,P$1,8-$M476)))&gt;=1,IF($D476&gt;=3,DATE($M$1,P$1,1+7*($D476-1)-WEEKDAY(DATE($M$1,P$1,8-$M476))),DATE($M$1,P$1,1+7*($D476+1)-WEEKDAY(DATE($M$1,P$1,8-$M476)))),DATE($M$1,P$1,1+7*$D476)-WEEKDAY(DATE($M$1,P$1,8-$M476))),"")</f>
        <v>45217</v>
      </c>
      <c r="Q476" s="26">
        <f>IFERROR(IF(COUNTIF('Holiday Dates'!$A:$A,DATE($M$1,Q$1,1+7*$D476)-WEEKDAY(DATE($M$1,Q$1,8-$M476)))&gt;=1,IF($D476&gt;=3,DATE($M$1,Q$1,1+7*($D476-1)-WEEKDAY(DATE($M$1,Q$1,8-$M476))),DATE($M$1,Q$1,1+7*($D476+1)-WEEKDAY(DATE($M$1,Q$1,8-$M476)))),DATE($M$1,Q$1,1+7*$D476)-WEEKDAY(DATE($M$1,Q$1,8-$M476))),"")</f>
        <v>45245</v>
      </c>
      <c r="R476" s="26">
        <f>IFERROR(IF(COUNTIF('Holiday Dates'!$A:$A,DATE($M$1,R$1,1+7*$D476)-WEEKDAY(DATE($M$1,R$1,8-$M476)))&gt;=1,IF($D476&gt;=3,DATE($M$1,R$1,1+7*($D476-1)-WEEKDAY(DATE($M$1,R$1,8-$M476))),DATE($M$1,R$1,1+7*($D476+1)-WEEKDAY(DATE($M$1,R$1,8-$M476)))),DATE($M$1,R$1,1+7*$D476)-WEEKDAY(DATE($M$1,R$1,8-$M476))),"")</f>
        <v>45280</v>
      </c>
      <c r="S476" s="28"/>
      <c r="T476" s="30">
        <f>IFERROR(IF(COUNTIF('Holiday Dates'!$A:$A,DATE($S$1,T$1,1+7*$D476)-WEEKDAY(DATE($S$1,T$1,8-$M476)))&gt;=1,IF($D476&gt;=3,DATE($S$1,T$1,1+7*($D476-1)-WEEKDAY(DATE($S$1,T$1,8-$M476))),DATE($S$1,T$1,1+7*($D476+1)-WEEKDAY(DATE($S$1,T$1,8-$M476)))),DATE($S$1,T$1,1+7*$D476)-WEEKDAY(DATE($S$1,T$1,8-$M476))),"")</f>
        <v>45308</v>
      </c>
      <c r="U476" s="30">
        <f>IFERROR(IF(COUNTIF('Holiday Dates'!$A:$A,DATE($S$1,U$1,1+7*$D476)-WEEKDAY(DATE($S$1,U$1,8-$M476)))&gt;=1,IF($D476&gt;=3,DATE($S$1,U$1,1+7*($D476-1)-WEEKDAY(DATE($S$1,U$1,8-$M476))),DATE($S$1,U$1,1+7*($D476+1)-WEEKDAY(DATE($S$1,U$1,8-$M476)))),DATE($S$1,U$1,1+7*$D476)-WEEKDAY(DATE($S$1,U$1,8-$M476))),"")</f>
        <v>45336</v>
      </c>
      <c r="V476" s="30">
        <f>IFERROR(IF(COUNTIF('Holiday Dates'!$A:$A,DATE($S$1,V$1,1+7*$D476)-WEEKDAY(DATE($S$1,V$1,8-$M476)))&gt;=1,IF($D476&gt;=3,DATE($S$1,V$1,1+7*($D476-1)-WEEKDAY(DATE($S$1,V$1,8-$M476))),DATE($S$1,V$1,1+7*($D476+1)-WEEKDAY(DATE($S$1,V$1,8-$M476)))),DATE($S$1,V$1,1+7*$D476)-WEEKDAY(DATE($S$1,V$1,8-$M476))),"")</f>
        <v>45371</v>
      </c>
      <c r="W476" s="30">
        <f>IFERROR(IF(COUNTIF('Holiday Dates'!$A:$A,DATE($S$1,W$1,1+7*$D476)-WEEKDAY(DATE($S$1,W$1,8-$M476)))&gt;=1,IF($D476&gt;=3,DATE($S$1,W$1,1+7*($D476-1)-WEEKDAY(DATE($S$1,W$1,8-$M476))),DATE($S$1,W$1,1+7*($D476+1)-WEEKDAY(DATE($S$1,W$1,8-$M476)))),DATE($S$1,W$1,1+7*$D476)-WEEKDAY(DATE($S$1,W$1,8-$M476))),"")</f>
        <v>45399</v>
      </c>
      <c r="X476" s="30">
        <f>IFERROR(IF(COUNTIF('Holiday Dates'!$A:$A,DATE($S$1,X$1,1+7*$D476)-WEEKDAY(DATE($S$1,X$1,8-$M476)))&gt;=1,IF($D476&gt;=3,DATE($S$1,X$1,1+7*($D476-1)-WEEKDAY(DATE($S$1,X$1,8-$M476))),DATE($S$1,X$1,1+7*($D476+1)-WEEKDAY(DATE($S$1,X$1,8-$M476)))),DATE($S$1,X$1,1+7*$D476)-WEEKDAY(DATE($S$1,X$1,8-$M476))),"")</f>
        <v>45427</v>
      </c>
      <c r="Y476" s="30">
        <f>IFERROR(IF(COUNTIF('Holiday Dates'!$A:$A,DATE($S$1,Y$1,1+7*$D476)-WEEKDAY(DATE($S$1,Y$1,8-$M476)))&gt;=1,IF($D476&gt;=3,DATE($S$1,Y$1,1+7*($D476-1)-WEEKDAY(DATE($S$1,Y$1,8-$M476))),DATE($S$1,Y$1,1+7*($D476+1)-WEEKDAY(DATE($S$1,Y$1,8-$M476)))),DATE($S$1,Y$1,1+7*$D476)-WEEKDAY(DATE($S$1,Y$1,8-$M476))),"")</f>
        <v>45455</v>
      </c>
      <c r="Z476" s="30">
        <f>IFERROR(IF(COUNTIF('Holiday Dates'!$A:$A,DATE($S$1,Z$1,1+7*$D476)-WEEKDAY(DATE($S$1,Z$1,8-$M476)))&gt;=1,IF($D476&gt;=3,DATE($S$1,Z$1,1+7*($D476-1)-WEEKDAY(DATE($S$1,Z$1,8-$M476))),DATE($S$1,Z$1,1+7*($D476+1)-WEEKDAY(DATE($S$1,Z$1,8-$M476)))),DATE($S$1,Z$1,1+7*$D476)-WEEKDAY(DATE($S$1,Z$1,8-$M476))),"")</f>
        <v>45490</v>
      </c>
    </row>
    <row r="477" spans="1:26" ht="15" customHeight="1" x14ac:dyDescent="0.25">
      <c r="A477" s="3">
        <v>770474</v>
      </c>
      <c r="B477" s="1" t="s">
        <v>1752</v>
      </c>
      <c r="C477" s="1" t="str">
        <f>VLOOKUP($A477,[1]Sheet_One!$B:$W,7,FALSE)</f>
        <v>WINDSOR LOCKS</v>
      </c>
      <c r="D477" s="10">
        <f>IFERROR(VLOOKUP(A477,[2]Sheet1!$A:$AA,27,FALSE),"")</f>
        <v>2</v>
      </c>
      <c r="F477" s="3" t="str">
        <f>VLOOKUP($A477,[1]Sheet_One!$B:$W,6,FALSE)</f>
        <v>7 CENTER ST</v>
      </c>
      <c r="G477" s="3" t="str">
        <f>VLOOKUP($A477,[1]Sheet_One!$B:$W,7,FALSE)</f>
        <v>WINDSOR LOCKS</v>
      </c>
      <c r="H477" s="3" t="str">
        <f>VLOOKUP($A477,[1]Sheet_One!$B:$W,8,FALSE)</f>
        <v>CT</v>
      </c>
      <c r="I477" s="3" t="str">
        <f>VLOOKUP($A477,[1]Sheet_One!$B:$W,9,FALSE)</f>
        <v>06096</v>
      </c>
      <c r="J477" s="47">
        <f>IFERROR(VLOOKUP(A477,'[3]KPI Trend by Chain - 171 or 173'!$A:$E,5,FALSE),VLOOKUP(A477,'[4]KPI Trend by Chain - 171 '!$A:$E,5,FALSE))</f>
        <v>45</v>
      </c>
      <c r="K477" s="4" t="str">
        <f>IFERROR(VLOOKUP(A477,'Location Substitution table'!B:D,3,FALSE),"")</f>
        <v/>
      </c>
      <c r="L477" s="9" t="str">
        <f>IFERROR(VLOOKUP($A477,[1]Sheet_One!$B:$W,5,FALSE),"")</f>
        <v>W</v>
      </c>
      <c r="M477" s="9">
        <f>IFERROR(MATCH(L477,{"U","M","T","W","R","F","S"},0),"")</f>
        <v>4</v>
      </c>
      <c r="N477" s="26">
        <f>IFERROR(IF(COUNTIF('Holiday Dates'!$A:$A,DATE($M$1,N$1,1+7*$D477)-WEEKDAY(DATE($M$1,N$1,8-$M477)))&gt;=1,IF($D477&gt;=3,DATE($M$1,N$1,1+7*($D477-1)-WEEKDAY(DATE($M$1,N$1,8-$M477))),DATE($M$1,N$1,1+7*($D477+1)-WEEKDAY(DATE($M$1,N$1,8-$M477)))),DATE($M$1,N$1,1+7*$D477)-WEEKDAY(DATE($M$1,N$1,8-$M477))),"")</f>
        <v>45147</v>
      </c>
      <c r="O477" s="26">
        <f>IFERROR(IF(COUNTIF('Holiday Dates'!$A:$A,DATE($M$1,O$1,1+7*$D477)-WEEKDAY(DATE($M$1,O$1,8-$M477)))&gt;=1,IF($D477&gt;=3,DATE($M$1,O$1,1+7*($D477-1)-WEEKDAY(DATE($M$1,O$1,8-$M477))),DATE($M$1,O$1,1+7*($D477+1)-WEEKDAY(DATE($M$1,O$1,8-$M477)))),DATE($M$1,O$1,1+7*$D477)-WEEKDAY(DATE($M$1,O$1,8-$M477))),"")</f>
        <v>45182</v>
      </c>
      <c r="P477" s="26">
        <f>IFERROR(IF(COUNTIF('Holiday Dates'!$A:$A,DATE($M$1,P$1,1+7*$D477)-WEEKDAY(DATE($M$1,P$1,8-$M477)))&gt;=1,IF($D477&gt;=3,DATE($M$1,P$1,1+7*($D477-1)-WEEKDAY(DATE($M$1,P$1,8-$M477))),DATE($M$1,P$1,1+7*($D477+1)-WEEKDAY(DATE($M$1,P$1,8-$M477)))),DATE($M$1,P$1,1+7*$D477)-WEEKDAY(DATE($M$1,P$1,8-$M477))),"")</f>
        <v>45210</v>
      </c>
      <c r="Q477" s="26">
        <f>IFERROR(IF(COUNTIF('Holiday Dates'!$A:$A,DATE($M$1,Q$1,1+7*$D477)-WEEKDAY(DATE($M$1,Q$1,8-$M477)))&gt;=1,IF($D477&gt;=3,DATE($M$1,Q$1,1+7*($D477-1)-WEEKDAY(DATE($M$1,Q$1,8-$M477))),DATE($M$1,Q$1,1+7*($D477+1)-WEEKDAY(DATE($M$1,Q$1,8-$M477)))),DATE($M$1,Q$1,1+7*$D477)-WEEKDAY(DATE($M$1,Q$1,8-$M477))),"")</f>
        <v>45238</v>
      </c>
      <c r="R477" s="26">
        <f>IFERROR(IF(COUNTIF('Holiday Dates'!$A:$A,DATE($M$1,R$1,1+7*$D477)-WEEKDAY(DATE($M$1,R$1,8-$M477)))&gt;=1,IF($D477&gt;=3,DATE($M$1,R$1,1+7*($D477-1)-WEEKDAY(DATE($M$1,R$1,8-$M477))),DATE($M$1,R$1,1+7*($D477+1)-WEEKDAY(DATE($M$1,R$1,8-$M477)))),DATE($M$1,R$1,1+7*$D477)-WEEKDAY(DATE($M$1,R$1,8-$M477))),"")</f>
        <v>45273</v>
      </c>
      <c r="S477" s="28"/>
      <c r="T477" s="30">
        <f>IFERROR(IF(COUNTIF('Holiday Dates'!$A:$A,DATE($S$1,T$1,1+7*$D477)-WEEKDAY(DATE($S$1,T$1,8-$M477)))&gt;=1,IF($D477&gt;=3,DATE($S$1,T$1,1+7*($D477-1)-WEEKDAY(DATE($S$1,T$1,8-$M477))),DATE($S$1,T$1,1+7*($D477+1)-WEEKDAY(DATE($S$1,T$1,8-$M477)))),DATE($S$1,T$1,1+7*$D477)-WEEKDAY(DATE($S$1,T$1,8-$M477))),"")</f>
        <v>45301</v>
      </c>
      <c r="U477" s="30">
        <f>IFERROR(IF(COUNTIF('Holiday Dates'!$A:$A,DATE($S$1,U$1,1+7*$D477)-WEEKDAY(DATE($S$1,U$1,8-$M477)))&gt;=1,IF($D477&gt;=3,DATE($S$1,U$1,1+7*($D477-1)-WEEKDAY(DATE($S$1,U$1,8-$M477))),DATE($S$1,U$1,1+7*($D477+1)-WEEKDAY(DATE($S$1,U$1,8-$M477)))),DATE($S$1,U$1,1+7*$D477)-WEEKDAY(DATE($S$1,U$1,8-$M477))),"")</f>
        <v>45336</v>
      </c>
      <c r="V477" s="30">
        <f>IFERROR(IF(COUNTIF('Holiday Dates'!$A:$A,DATE($S$1,V$1,1+7*$D477)-WEEKDAY(DATE($S$1,V$1,8-$M477)))&gt;=1,IF($D477&gt;=3,DATE($S$1,V$1,1+7*($D477-1)-WEEKDAY(DATE($S$1,V$1,8-$M477))),DATE($S$1,V$1,1+7*($D477+1)-WEEKDAY(DATE($S$1,V$1,8-$M477)))),DATE($S$1,V$1,1+7*$D477)-WEEKDAY(DATE($S$1,V$1,8-$M477))),"")</f>
        <v>45364</v>
      </c>
      <c r="W477" s="30">
        <f>IFERROR(IF(COUNTIF('Holiday Dates'!$A:$A,DATE($S$1,W$1,1+7*$D477)-WEEKDAY(DATE($S$1,W$1,8-$M477)))&gt;=1,IF($D477&gt;=3,DATE($S$1,W$1,1+7*($D477-1)-WEEKDAY(DATE($S$1,W$1,8-$M477))),DATE($S$1,W$1,1+7*($D477+1)-WEEKDAY(DATE($S$1,W$1,8-$M477)))),DATE($S$1,W$1,1+7*$D477)-WEEKDAY(DATE($S$1,W$1,8-$M477))),"")</f>
        <v>45399</v>
      </c>
      <c r="X477" s="30">
        <f>IFERROR(IF(COUNTIF('Holiday Dates'!$A:$A,DATE($S$1,X$1,1+7*$D477)-WEEKDAY(DATE($S$1,X$1,8-$M477)))&gt;=1,IF($D477&gt;=3,DATE($S$1,X$1,1+7*($D477-1)-WEEKDAY(DATE($S$1,X$1,8-$M477))),DATE($S$1,X$1,1+7*($D477+1)-WEEKDAY(DATE($S$1,X$1,8-$M477)))),DATE($S$1,X$1,1+7*$D477)-WEEKDAY(DATE($S$1,X$1,8-$M477))),"")</f>
        <v>45420</v>
      </c>
      <c r="Y477" s="30">
        <f>IFERROR(IF(COUNTIF('Holiday Dates'!$A:$A,DATE($S$1,Y$1,1+7*$D477)-WEEKDAY(DATE($S$1,Y$1,8-$M477)))&gt;=1,IF($D477&gt;=3,DATE($S$1,Y$1,1+7*($D477-1)-WEEKDAY(DATE($S$1,Y$1,8-$M477))),DATE($S$1,Y$1,1+7*($D477+1)-WEEKDAY(DATE($S$1,Y$1,8-$M477)))),DATE($S$1,Y$1,1+7*$D477)-WEEKDAY(DATE($S$1,Y$1,8-$M477))),"")</f>
        <v>45455</v>
      </c>
      <c r="Z477" s="30">
        <f>IFERROR(IF(COUNTIF('Holiday Dates'!$A:$A,DATE($S$1,Z$1,1+7*$D477)-WEEKDAY(DATE($S$1,Z$1,8-$M477)))&gt;=1,IF($D477&gt;=3,DATE($S$1,Z$1,1+7*($D477-1)-WEEKDAY(DATE($S$1,Z$1,8-$M477))),DATE($S$1,Z$1,1+7*($D477+1)-WEEKDAY(DATE($S$1,Z$1,8-$M477)))),DATE($S$1,Z$1,1+7*$D477)-WEEKDAY(DATE($S$1,Z$1,8-$M477))),"")</f>
        <v>45483</v>
      </c>
    </row>
    <row r="478" spans="1:26" ht="15" customHeight="1" x14ac:dyDescent="0.25">
      <c r="A478" s="3">
        <v>770475</v>
      </c>
      <c r="B478" s="1" t="s">
        <v>1230</v>
      </c>
      <c r="C478" s="1" t="str">
        <f>VLOOKUP($A478,[1]Sheet_One!$B:$W,7,FALSE)</f>
        <v>WINDSOR LOCKS</v>
      </c>
      <c r="D478" s="10">
        <f>IFERROR(VLOOKUP(A478,[2]Sheet1!$A:$AA,27,FALSE),"")</f>
        <v>1</v>
      </c>
      <c r="F478" s="3" t="str">
        <f>VLOOKUP($A478,[1]Sheet_One!$B:$W,6,FALSE)</f>
        <v>87 SOUTH ST</v>
      </c>
      <c r="G478" s="3" t="str">
        <f>VLOOKUP($A478,[1]Sheet_One!$B:$W,7,FALSE)</f>
        <v>WINDSOR LOCKS</v>
      </c>
      <c r="H478" s="3" t="str">
        <f>VLOOKUP($A478,[1]Sheet_One!$B:$W,8,FALSE)</f>
        <v>CT</v>
      </c>
      <c r="I478" s="3" t="str">
        <f>VLOOKUP($A478,[1]Sheet_One!$B:$W,9,FALSE)</f>
        <v>06096</v>
      </c>
      <c r="J478" s="47">
        <f>IFERROR(VLOOKUP(A478,'[3]KPI Trend by Chain - 171 or 173'!$A:$E,5,FALSE),VLOOKUP(A478,'[4]KPI Trend by Chain - 171 '!$A:$E,5,FALSE))</f>
        <v>19</v>
      </c>
      <c r="K478" s="4" t="str">
        <f>IFERROR(VLOOKUP(A478,'Location Substitution table'!B:D,3,FALSE),"")</f>
        <v/>
      </c>
      <c r="L478" s="9" t="str">
        <f>IFERROR(VLOOKUP($A478,[1]Sheet_One!$B:$W,5,FALSE),"")</f>
        <v>W</v>
      </c>
      <c r="M478" s="9">
        <f>IFERROR(MATCH(L478,{"U","M","T","W","R","F","S"},0),"")</f>
        <v>4</v>
      </c>
      <c r="N478" s="26">
        <f>IFERROR(IF(COUNTIF('Holiday Dates'!$A:$A,DATE($M$1,N$1,1+7*$D478)-WEEKDAY(DATE($M$1,N$1,8-$M478)))&gt;=1,IF($D478&gt;=3,DATE($M$1,N$1,1+7*($D478-1)-WEEKDAY(DATE($M$1,N$1,8-$M478))),DATE($M$1,N$1,1+7*($D478+1)-WEEKDAY(DATE($M$1,N$1,8-$M478)))),DATE($M$1,N$1,1+7*$D478)-WEEKDAY(DATE($M$1,N$1,8-$M478))),"")</f>
        <v>45140</v>
      </c>
      <c r="O478" s="26">
        <f>IFERROR(IF(COUNTIF('Holiday Dates'!$A:$A,DATE($M$1,O$1,1+7*$D478)-WEEKDAY(DATE($M$1,O$1,8-$M478)))&gt;=1,IF($D478&gt;=3,DATE($M$1,O$1,1+7*($D478-1)-WEEKDAY(DATE($M$1,O$1,8-$M478))),DATE($M$1,O$1,1+7*($D478+1)-WEEKDAY(DATE($M$1,O$1,8-$M478)))),DATE($M$1,O$1,1+7*$D478)-WEEKDAY(DATE($M$1,O$1,8-$M478))),"")</f>
        <v>45175</v>
      </c>
      <c r="P478" s="26">
        <f>IFERROR(IF(COUNTIF('Holiday Dates'!$A:$A,DATE($M$1,P$1,1+7*$D478)-WEEKDAY(DATE($M$1,P$1,8-$M478)))&gt;=1,IF($D478&gt;=3,DATE($M$1,P$1,1+7*($D478-1)-WEEKDAY(DATE($M$1,P$1,8-$M478))),DATE($M$1,P$1,1+7*($D478+1)-WEEKDAY(DATE($M$1,P$1,8-$M478)))),DATE($M$1,P$1,1+7*$D478)-WEEKDAY(DATE($M$1,P$1,8-$M478))),"")</f>
        <v>45203</v>
      </c>
      <c r="Q478" s="26">
        <f>IFERROR(IF(COUNTIF('Holiday Dates'!$A:$A,DATE($M$1,Q$1,1+7*$D478)-WEEKDAY(DATE($M$1,Q$1,8-$M478)))&gt;=1,IF($D478&gt;=3,DATE($M$1,Q$1,1+7*($D478-1)-WEEKDAY(DATE($M$1,Q$1,8-$M478))),DATE($M$1,Q$1,1+7*($D478+1)-WEEKDAY(DATE($M$1,Q$1,8-$M478)))),DATE($M$1,Q$1,1+7*$D478)-WEEKDAY(DATE($M$1,Q$1,8-$M478))),"")</f>
        <v>45231</v>
      </c>
      <c r="R478" s="26">
        <f>IFERROR(IF(COUNTIF('Holiday Dates'!$A:$A,DATE($M$1,R$1,1+7*$D478)-WEEKDAY(DATE($M$1,R$1,8-$M478)))&gt;=1,IF($D478&gt;=3,DATE($M$1,R$1,1+7*($D478-1)-WEEKDAY(DATE($M$1,R$1,8-$M478))),DATE($M$1,R$1,1+7*($D478+1)-WEEKDAY(DATE($M$1,R$1,8-$M478)))),DATE($M$1,R$1,1+7*$D478)-WEEKDAY(DATE($M$1,R$1,8-$M478))),"")</f>
        <v>45266</v>
      </c>
      <c r="S478" s="28"/>
      <c r="T478" s="30">
        <f>IFERROR(IF(COUNTIF('Holiday Dates'!$A:$A,DATE($S$1,T$1,1+7*$D478)-WEEKDAY(DATE($S$1,T$1,8-$M478)))&gt;=1,IF($D478&gt;=3,DATE($S$1,T$1,1+7*($D478-1)-WEEKDAY(DATE($S$1,T$1,8-$M478))),DATE($S$1,T$1,1+7*($D478+1)-WEEKDAY(DATE($S$1,T$1,8-$M478)))),DATE($S$1,T$1,1+7*$D478)-WEEKDAY(DATE($S$1,T$1,8-$M478))),"")</f>
        <v>45294</v>
      </c>
      <c r="U478" s="30">
        <f>IFERROR(IF(COUNTIF('Holiday Dates'!$A:$A,DATE($S$1,U$1,1+7*$D478)-WEEKDAY(DATE($S$1,U$1,8-$M478)))&gt;=1,IF($D478&gt;=3,DATE($S$1,U$1,1+7*($D478-1)-WEEKDAY(DATE($S$1,U$1,8-$M478))),DATE($S$1,U$1,1+7*($D478+1)-WEEKDAY(DATE($S$1,U$1,8-$M478)))),DATE($S$1,U$1,1+7*$D478)-WEEKDAY(DATE($S$1,U$1,8-$M478))),"")</f>
        <v>45329</v>
      </c>
      <c r="V478" s="30">
        <f>IFERROR(IF(COUNTIF('Holiday Dates'!$A:$A,DATE($S$1,V$1,1+7*$D478)-WEEKDAY(DATE($S$1,V$1,8-$M478)))&gt;=1,IF($D478&gt;=3,DATE($S$1,V$1,1+7*($D478-1)-WEEKDAY(DATE($S$1,V$1,8-$M478))),DATE($S$1,V$1,1+7*($D478+1)-WEEKDAY(DATE($S$1,V$1,8-$M478)))),DATE($S$1,V$1,1+7*$D478)-WEEKDAY(DATE($S$1,V$1,8-$M478))),"")</f>
        <v>45357</v>
      </c>
      <c r="W478" s="30">
        <f>IFERROR(IF(COUNTIF('Holiday Dates'!$A:$A,DATE($S$1,W$1,1+7*$D478)-WEEKDAY(DATE($S$1,W$1,8-$M478)))&gt;=1,IF($D478&gt;=3,DATE($S$1,W$1,1+7*($D478-1)-WEEKDAY(DATE($S$1,W$1,8-$M478))),DATE($S$1,W$1,1+7*($D478+1)-WEEKDAY(DATE($S$1,W$1,8-$M478)))),DATE($S$1,W$1,1+7*$D478)-WEEKDAY(DATE($S$1,W$1,8-$M478))),"")</f>
        <v>45385</v>
      </c>
      <c r="X478" s="30">
        <f>IFERROR(IF(COUNTIF('Holiday Dates'!$A:$A,DATE($S$1,X$1,1+7*$D478)-WEEKDAY(DATE($S$1,X$1,8-$M478)))&gt;=1,IF($D478&gt;=3,DATE($S$1,X$1,1+7*($D478-1)-WEEKDAY(DATE($S$1,X$1,8-$M478))),DATE($S$1,X$1,1+7*($D478+1)-WEEKDAY(DATE($S$1,X$1,8-$M478)))),DATE($S$1,X$1,1+7*$D478)-WEEKDAY(DATE($S$1,X$1,8-$M478))),"")</f>
        <v>45413</v>
      </c>
      <c r="Y478" s="30">
        <f>IFERROR(IF(COUNTIF('Holiday Dates'!$A:$A,DATE($S$1,Y$1,1+7*$D478)-WEEKDAY(DATE($S$1,Y$1,8-$M478)))&gt;=1,IF($D478&gt;=3,DATE($S$1,Y$1,1+7*($D478-1)-WEEKDAY(DATE($S$1,Y$1,8-$M478))),DATE($S$1,Y$1,1+7*($D478+1)-WEEKDAY(DATE($S$1,Y$1,8-$M478)))),DATE($S$1,Y$1,1+7*$D478)-WEEKDAY(DATE($S$1,Y$1,8-$M478))),"")</f>
        <v>45448</v>
      </c>
      <c r="Z478" s="30">
        <f>IFERROR(IF(COUNTIF('Holiday Dates'!$A:$A,DATE($S$1,Z$1,1+7*$D478)-WEEKDAY(DATE($S$1,Z$1,8-$M478)))&gt;=1,IF($D478&gt;=3,DATE($S$1,Z$1,1+7*($D478-1)-WEEKDAY(DATE($S$1,Z$1,8-$M478))),DATE($S$1,Z$1,1+7*($D478+1)-WEEKDAY(DATE($S$1,Z$1,8-$M478)))),DATE($S$1,Z$1,1+7*$D478)-WEEKDAY(DATE($S$1,Z$1,8-$M478))),"")</f>
        <v>45476</v>
      </c>
    </row>
    <row r="479" spans="1:26" ht="15" customHeight="1" x14ac:dyDescent="0.25">
      <c r="A479" s="3">
        <v>770476</v>
      </c>
      <c r="B479" s="1" t="s">
        <v>875</v>
      </c>
      <c r="C479" s="1" t="str">
        <f>VLOOKUP($A479,[1]Sheet_One!$B:$W,7,FALSE)</f>
        <v>WINSTED</v>
      </c>
      <c r="D479" s="10">
        <f>IFERROR(VLOOKUP(A479,[2]Sheet1!$A:$AA,27,FALSE),"")</f>
        <v>4</v>
      </c>
      <c r="E479" s="1"/>
      <c r="F479" s="3" t="str">
        <f>VLOOKUP($A479,[1]Sheet_One!$B:$W,6,FALSE)</f>
        <v>201 PRATT ST</v>
      </c>
      <c r="G479" s="3" t="str">
        <f>VLOOKUP($A479,[1]Sheet_One!$B:$W,7,FALSE)</f>
        <v>WINSTED</v>
      </c>
      <c r="H479" s="3" t="str">
        <f>VLOOKUP($A479,[1]Sheet_One!$B:$W,8,FALSE)</f>
        <v>CT</v>
      </c>
      <c r="I479" s="3" t="str">
        <f>VLOOKUP($A479,[1]Sheet_One!$B:$W,9,FALSE)</f>
        <v>06098</v>
      </c>
      <c r="J479" s="47">
        <f>IFERROR(VLOOKUP(A479,'[3]KPI Trend by Chain - 171 or 173'!$A:$E,5,FALSE),VLOOKUP(A479,'[4]KPI Trend by Chain - 171 '!$A:$E,5,FALSE))</f>
        <v>12.4444444444444</v>
      </c>
      <c r="K479" s="4" t="str">
        <f>IFERROR(VLOOKUP(A479,'Location Substitution table'!B:D,3,FALSE),"")</f>
        <v/>
      </c>
      <c r="L479" s="9" t="str">
        <f>IFERROR(VLOOKUP($A479,[1]Sheet_One!$B:$W,5,FALSE),"")</f>
        <v>M</v>
      </c>
      <c r="M479" s="9">
        <f>IFERROR(MATCH(L479,{"U","M","T","W","R","F","S"},0),"")</f>
        <v>2</v>
      </c>
      <c r="N479" s="26">
        <f>IFERROR(IF(COUNTIF('Holiday Dates'!$A:$A,DATE($M$1,N$1,1+7*$D479)-WEEKDAY(DATE($M$1,N$1,8-$M479)))&gt;=1,IF($D479&gt;=3,DATE($M$1,N$1,1+7*($D479-1)-WEEKDAY(DATE($M$1,N$1,8-$M479))),DATE($M$1,N$1,1+7*($D479+1)-WEEKDAY(DATE($M$1,N$1,8-$M479)))),DATE($M$1,N$1,1+7*$D479)-WEEKDAY(DATE($M$1,N$1,8-$M479))),"")</f>
        <v>45166</v>
      </c>
      <c r="O479" s="26">
        <f>IFERROR(IF(COUNTIF('Holiday Dates'!$A:$A,DATE($M$1,O$1,1+7*$D479)-WEEKDAY(DATE($M$1,O$1,8-$M479)))&gt;=1,IF($D479&gt;=3,DATE($M$1,O$1,1+7*($D479-1)-WEEKDAY(DATE($M$1,O$1,8-$M479))),DATE($M$1,O$1,1+7*($D479+1)-WEEKDAY(DATE($M$1,O$1,8-$M479)))),DATE($M$1,O$1,1+7*$D479)-WEEKDAY(DATE($M$1,O$1,8-$M479))),"")</f>
        <v>45187</v>
      </c>
      <c r="P479" s="26">
        <f>IFERROR(IF(COUNTIF('Holiday Dates'!$A:$A,DATE($M$1,P$1,1+7*$D479)-WEEKDAY(DATE($M$1,P$1,8-$M479)))&gt;=1,IF($D479&gt;=3,DATE($M$1,P$1,1+7*($D479-1)-WEEKDAY(DATE($M$1,P$1,8-$M479))),DATE($M$1,P$1,1+7*($D479+1)-WEEKDAY(DATE($M$1,P$1,8-$M479)))),DATE($M$1,P$1,1+7*$D479)-WEEKDAY(DATE($M$1,P$1,8-$M479))),"")</f>
        <v>45222</v>
      </c>
      <c r="Q479" s="26">
        <f>IFERROR(IF(COUNTIF('Holiday Dates'!$A:$A,DATE($M$1,Q$1,1+7*$D479)-WEEKDAY(DATE($M$1,Q$1,8-$M479)))&gt;=1,IF($D479&gt;=3,DATE($M$1,Q$1,1+7*($D479-1)-WEEKDAY(DATE($M$1,Q$1,8-$M479))),DATE($M$1,Q$1,1+7*($D479+1)-WEEKDAY(DATE($M$1,Q$1,8-$M479)))),DATE($M$1,Q$1,1+7*$D479)-WEEKDAY(DATE($M$1,Q$1,8-$M479))),"")</f>
        <v>45257</v>
      </c>
      <c r="R479" s="26">
        <f>IFERROR(IF(COUNTIF('Holiday Dates'!$A:$A,DATE($M$1,R$1,1+7*$D479)-WEEKDAY(DATE($M$1,R$1,8-$M479)))&gt;=1,IF($D479&gt;=3,DATE($M$1,R$1,1+7*($D479-1)-WEEKDAY(DATE($M$1,R$1,8-$M479))),DATE($M$1,R$1,1+7*($D479+1)-WEEKDAY(DATE($M$1,R$1,8-$M479)))),DATE($M$1,R$1,1+7*$D479)-WEEKDAY(DATE($M$1,R$1,8-$M479))),"")</f>
        <v>45278</v>
      </c>
      <c r="S479" s="28"/>
      <c r="T479" s="30">
        <f>IFERROR(IF(COUNTIF('Holiday Dates'!$A:$A,DATE($S$1,T$1,1+7*$D479)-WEEKDAY(DATE($S$1,T$1,8-$M479)))&gt;=1,IF($D479&gt;=3,DATE($S$1,T$1,1+7*($D479-1)-WEEKDAY(DATE($S$1,T$1,8-$M479))),DATE($S$1,T$1,1+7*($D479+1)-WEEKDAY(DATE($S$1,T$1,8-$M479)))),DATE($S$1,T$1,1+7*$D479)-WEEKDAY(DATE($S$1,T$1,8-$M479))),"")</f>
        <v>45313</v>
      </c>
      <c r="U479" s="30">
        <f>IFERROR(IF(COUNTIF('Holiday Dates'!$A:$A,DATE($S$1,U$1,1+7*$D479)-WEEKDAY(DATE($S$1,U$1,8-$M479)))&gt;=1,IF($D479&gt;=3,DATE($S$1,U$1,1+7*($D479-1)-WEEKDAY(DATE($S$1,U$1,8-$M479))),DATE($S$1,U$1,1+7*($D479+1)-WEEKDAY(DATE($S$1,U$1,8-$M479)))),DATE($S$1,U$1,1+7*$D479)-WEEKDAY(DATE($S$1,U$1,8-$M479))),"")</f>
        <v>45348</v>
      </c>
      <c r="V479" s="30">
        <f>IFERROR(IF(COUNTIF('Holiday Dates'!$A:$A,DATE($S$1,V$1,1+7*$D479)-WEEKDAY(DATE($S$1,V$1,8-$M479)))&gt;=1,IF($D479&gt;=3,DATE($S$1,V$1,1+7*($D479-1)-WEEKDAY(DATE($S$1,V$1,8-$M479))),DATE($S$1,V$1,1+7*($D479+1)-WEEKDAY(DATE($S$1,V$1,8-$M479)))),DATE($S$1,V$1,1+7*$D479)-WEEKDAY(DATE($S$1,V$1,8-$M479))),"")</f>
        <v>45376</v>
      </c>
      <c r="W479" s="30">
        <f>IFERROR(IF(COUNTIF('Holiday Dates'!$A:$A,DATE($S$1,W$1,1+7*$D479)-WEEKDAY(DATE($S$1,W$1,8-$M479)))&gt;=1,IF($D479&gt;=3,DATE($S$1,W$1,1+7*($D479-1)-WEEKDAY(DATE($S$1,W$1,8-$M479))),DATE($S$1,W$1,1+7*($D479+1)-WEEKDAY(DATE($S$1,W$1,8-$M479)))),DATE($S$1,W$1,1+7*$D479)-WEEKDAY(DATE($S$1,W$1,8-$M479))),"")</f>
        <v>45404</v>
      </c>
      <c r="X479" s="30">
        <f>IFERROR(IF(COUNTIF('Holiday Dates'!$A:$A,DATE($S$1,X$1,1+7*$D479)-WEEKDAY(DATE($S$1,X$1,8-$M479)))&gt;=1,IF($D479&gt;=3,DATE($S$1,X$1,1+7*($D479-1)-WEEKDAY(DATE($S$1,X$1,8-$M479))),DATE($S$1,X$1,1+7*($D479+1)-WEEKDAY(DATE($S$1,X$1,8-$M479)))),DATE($S$1,X$1,1+7*$D479)-WEEKDAY(DATE($S$1,X$1,8-$M479))),"")</f>
        <v>45432</v>
      </c>
      <c r="Y479" s="30">
        <f>IFERROR(IF(COUNTIF('Holiday Dates'!$A:$A,DATE($S$1,Y$1,1+7*$D479)-WEEKDAY(DATE($S$1,Y$1,8-$M479)))&gt;=1,IF($D479&gt;=3,DATE($S$1,Y$1,1+7*($D479-1)-WEEKDAY(DATE($S$1,Y$1,8-$M479))),DATE($S$1,Y$1,1+7*($D479+1)-WEEKDAY(DATE($S$1,Y$1,8-$M479)))),DATE($S$1,Y$1,1+7*$D479)-WEEKDAY(DATE($S$1,Y$1,8-$M479))),"")</f>
        <v>45467</v>
      </c>
      <c r="Z479" s="30">
        <f>IFERROR(IF(COUNTIF('Holiday Dates'!$A:$A,DATE($S$1,Z$1,1+7*$D479)-WEEKDAY(DATE($S$1,Z$1,8-$M479)))&gt;=1,IF($D479&gt;=3,DATE($S$1,Z$1,1+7*($D479-1)-WEEKDAY(DATE($S$1,Z$1,8-$M479))),DATE($S$1,Z$1,1+7*($D479+1)-WEEKDAY(DATE($S$1,Z$1,8-$M479)))),DATE($S$1,Z$1,1+7*$D479)-WEEKDAY(DATE($S$1,Z$1,8-$M479))),"")</f>
        <v>45495</v>
      </c>
    </row>
    <row r="480" spans="1:26" ht="15" customHeight="1" x14ac:dyDescent="0.25">
      <c r="A480" s="3">
        <v>770477</v>
      </c>
      <c r="B480" s="1" t="s">
        <v>1753</v>
      </c>
      <c r="C480" s="1" t="str">
        <f>VLOOKUP($A480,[1]Sheet_One!$B:$W,7,FALSE)</f>
        <v>WINSTED</v>
      </c>
      <c r="D480" s="10">
        <f>IFERROR(VLOOKUP(A480,[2]Sheet1!$A:$AA,27,FALSE),"")</f>
        <v>3</v>
      </c>
      <c r="F480" s="3" t="str">
        <f>VLOOKUP($A480,[1]Sheet_One!$B:$W,6,FALSE)</f>
        <v>100 BATTISTONI DRIVE</v>
      </c>
      <c r="G480" s="3" t="str">
        <f>VLOOKUP($A480,[1]Sheet_One!$B:$W,7,FALSE)</f>
        <v>WINSTED</v>
      </c>
      <c r="H480" s="3" t="str">
        <f>VLOOKUP($A480,[1]Sheet_One!$B:$W,8,FALSE)</f>
        <v>CT</v>
      </c>
      <c r="I480" s="3" t="str">
        <f>VLOOKUP($A480,[1]Sheet_One!$B:$W,9,FALSE)</f>
        <v>06098</v>
      </c>
      <c r="J480" s="47">
        <f>IFERROR(VLOOKUP(A480,'[3]KPI Trend by Chain - 171 or 173'!$A:$E,5,FALSE),VLOOKUP(A480,'[4]KPI Trend by Chain - 171 '!$A:$E,5,FALSE))</f>
        <v>21.25</v>
      </c>
      <c r="K480" s="4" t="str">
        <f>IFERROR(VLOOKUP(A480,'Location Substitution table'!B:D,3,FALSE),"")</f>
        <v/>
      </c>
      <c r="L480" s="9" t="str">
        <f>IFERROR(VLOOKUP($A480,[1]Sheet_One!$B:$W,5,FALSE),"")</f>
        <v>M</v>
      </c>
      <c r="M480" s="9">
        <f>IFERROR(MATCH(L480,{"U","M","T","W","R","F","S"},0),"")</f>
        <v>2</v>
      </c>
      <c r="N480" s="26">
        <f>IFERROR(IF(COUNTIF('Holiday Dates'!$A:$A,DATE($M$1,N$1,1+7*$D480)-WEEKDAY(DATE($M$1,N$1,8-$M480)))&gt;=1,IF($D480&gt;=3,DATE($M$1,N$1,1+7*($D480-1)-WEEKDAY(DATE($M$1,N$1,8-$M480))),DATE($M$1,N$1,1+7*($D480+1)-WEEKDAY(DATE($M$1,N$1,8-$M480)))),DATE($M$1,N$1,1+7*$D480)-WEEKDAY(DATE($M$1,N$1,8-$M480))),"")</f>
        <v>45159</v>
      </c>
      <c r="O480" s="26">
        <f>IFERROR(IF(COUNTIF('Holiday Dates'!$A:$A,DATE($M$1,O$1,1+7*$D480)-WEEKDAY(DATE($M$1,O$1,8-$M480)))&gt;=1,IF($D480&gt;=3,DATE($M$1,O$1,1+7*($D480-1)-WEEKDAY(DATE($M$1,O$1,8-$M480))),DATE($M$1,O$1,1+7*($D480+1)-WEEKDAY(DATE($M$1,O$1,8-$M480)))),DATE($M$1,O$1,1+7*$D480)-WEEKDAY(DATE($M$1,O$1,8-$M480))),"")</f>
        <v>45187</v>
      </c>
      <c r="P480" s="26">
        <f>IFERROR(IF(COUNTIF('Holiday Dates'!$A:$A,DATE($M$1,P$1,1+7*$D480)-WEEKDAY(DATE($M$1,P$1,8-$M480)))&gt;=1,IF($D480&gt;=3,DATE($M$1,P$1,1+7*($D480-1)-WEEKDAY(DATE($M$1,P$1,8-$M480))),DATE($M$1,P$1,1+7*($D480+1)-WEEKDAY(DATE($M$1,P$1,8-$M480)))),DATE($M$1,P$1,1+7*$D480)-WEEKDAY(DATE($M$1,P$1,8-$M480))),"")</f>
        <v>45215</v>
      </c>
      <c r="Q480" s="26">
        <f>IFERROR(IF(COUNTIF('Holiday Dates'!$A:$A,DATE($M$1,Q$1,1+7*$D480)-WEEKDAY(DATE($M$1,Q$1,8-$M480)))&gt;=1,IF($D480&gt;=3,DATE($M$1,Q$1,1+7*($D480-1)-WEEKDAY(DATE($M$1,Q$1,8-$M480))),DATE($M$1,Q$1,1+7*($D480+1)-WEEKDAY(DATE($M$1,Q$1,8-$M480)))),DATE($M$1,Q$1,1+7*$D480)-WEEKDAY(DATE($M$1,Q$1,8-$M480))),"")</f>
        <v>45250</v>
      </c>
      <c r="R480" s="26">
        <f>IFERROR(IF(COUNTIF('Holiday Dates'!$A:$A,DATE($M$1,R$1,1+7*$D480)-WEEKDAY(DATE($M$1,R$1,8-$M480)))&gt;=1,IF($D480&gt;=3,DATE($M$1,R$1,1+7*($D480-1)-WEEKDAY(DATE($M$1,R$1,8-$M480))),DATE($M$1,R$1,1+7*($D480+1)-WEEKDAY(DATE($M$1,R$1,8-$M480)))),DATE($M$1,R$1,1+7*$D480)-WEEKDAY(DATE($M$1,R$1,8-$M480))),"")</f>
        <v>45278</v>
      </c>
      <c r="S480" s="28"/>
      <c r="T480" s="30">
        <f>IFERROR(IF(COUNTIF('Holiday Dates'!$A:$A,DATE($S$1,T$1,1+7*$D480)-WEEKDAY(DATE($S$1,T$1,8-$M480)))&gt;=1,IF($D480&gt;=3,DATE($S$1,T$1,1+7*($D480-1)-WEEKDAY(DATE($S$1,T$1,8-$M480))),DATE($S$1,T$1,1+7*($D480+1)-WEEKDAY(DATE($S$1,T$1,8-$M480)))),DATE($S$1,T$1,1+7*$D480)-WEEKDAY(DATE($S$1,T$1,8-$M480))),"")</f>
        <v>45299</v>
      </c>
      <c r="U480" s="30">
        <f>IFERROR(IF(COUNTIF('Holiday Dates'!$A:$A,DATE($S$1,U$1,1+7*$D480)-WEEKDAY(DATE($S$1,U$1,8-$M480)))&gt;=1,IF($D480&gt;=3,DATE($S$1,U$1,1+7*($D480-1)-WEEKDAY(DATE($S$1,U$1,8-$M480))),DATE($S$1,U$1,1+7*($D480+1)-WEEKDAY(DATE($S$1,U$1,8-$M480)))),DATE($S$1,U$1,1+7*$D480)-WEEKDAY(DATE($S$1,U$1,8-$M480))),"")</f>
        <v>45334</v>
      </c>
      <c r="V480" s="30">
        <f>IFERROR(IF(COUNTIF('Holiday Dates'!$A:$A,DATE($S$1,V$1,1+7*$D480)-WEEKDAY(DATE($S$1,V$1,8-$M480)))&gt;=1,IF($D480&gt;=3,DATE($S$1,V$1,1+7*($D480-1)-WEEKDAY(DATE($S$1,V$1,8-$M480))),DATE($S$1,V$1,1+7*($D480+1)-WEEKDAY(DATE($S$1,V$1,8-$M480)))),DATE($S$1,V$1,1+7*$D480)-WEEKDAY(DATE($S$1,V$1,8-$M480))),"")</f>
        <v>45369</v>
      </c>
      <c r="W480" s="30">
        <f>IFERROR(IF(COUNTIF('Holiday Dates'!$A:$A,DATE($S$1,W$1,1+7*$D480)-WEEKDAY(DATE($S$1,W$1,8-$M480)))&gt;=1,IF($D480&gt;=3,DATE($S$1,W$1,1+7*($D480-1)-WEEKDAY(DATE($S$1,W$1,8-$M480))),DATE($S$1,W$1,1+7*($D480+1)-WEEKDAY(DATE($S$1,W$1,8-$M480)))),DATE($S$1,W$1,1+7*$D480)-WEEKDAY(DATE($S$1,W$1,8-$M480))),"")</f>
        <v>45397</v>
      </c>
      <c r="X480" s="30">
        <f>IFERROR(IF(COUNTIF('Holiday Dates'!$A:$A,DATE($S$1,X$1,1+7*$D480)-WEEKDAY(DATE($S$1,X$1,8-$M480)))&gt;=1,IF($D480&gt;=3,DATE($S$1,X$1,1+7*($D480-1)-WEEKDAY(DATE($S$1,X$1,8-$M480))),DATE($S$1,X$1,1+7*($D480+1)-WEEKDAY(DATE($S$1,X$1,8-$M480)))),DATE($S$1,X$1,1+7*$D480)-WEEKDAY(DATE($S$1,X$1,8-$M480))),"")</f>
        <v>45432</v>
      </c>
      <c r="Y480" s="30">
        <f>IFERROR(IF(COUNTIF('Holiday Dates'!$A:$A,DATE($S$1,Y$1,1+7*$D480)-WEEKDAY(DATE($S$1,Y$1,8-$M480)))&gt;=1,IF($D480&gt;=3,DATE($S$1,Y$1,1+7*($D480-1)-WEEKDAY(DATE($S$1,Y$1,8-$M480))),DATE($S$1,Y$1,1+7*($D480+1)-WEEKDAY(DATE($S$1,Y$1,8-$M480)))),DATE($S$1,Y$1,1+7*$D480)-WEEKDAY(DATE($S$1,Y$1,8-$M480))),"")</f>
        <v>45460</v>
      </c>
      <c r="Z480" s="30">
        <f>IFERROR(IF(COUNTIF('Holiday Dates'!$A:$A,DATE($S$1,Z$1,1+7*$D480)-WEEKDAY(DATE($S$1,Z$1,8-$M480)))&gt;=1,IF($D480&gt;=3,DATE($S$1,Z$1,1+7*($D480-1)-WEEKDAY(DATE($S$1,Z$1,8-$M480))),DATE($S$1,Z$1,1+7*($D480+1)-WEEKDAY(DATE($S$1,Z$1,8-$M480)))),DATE($S$1,Z$1,1+7*$D480)-WEEKDAY(DATE($S$1,Z$1,8-$M480))),"")</f>
        <v>45488</v>
      </c>
    </row>
    <row r="481" spans="1:26" ht="15" customHeight="1" x14ac:dyDescent="0.25">
      <c r="A481" s="3">
        <v>770478</v>
      </c>
      <c r="B481" s="1" t="s">
        <v>876</v>
      </c>
      <c r="C481" s="1" t="str">
        <f>VLOOKUP($A481,[1]Sheet_One!$B:$W,7,FALSE)</f>
        <v>WINSTED</v>
      </c>
      <c r="D481" s="10">
        <f>IFERROR(VLOOKUP(A481,[2]Sheet1!$A:$AA,27,FALSE),"")</f>
        <v>2</v>
      </c>
      <c r="E481" s="1"/>
      <c r="F481" s="3" t="str">
        <f>VLOOKUP($A481,[1]Sheet_One!$B:$W,6,FALSE)</f>
        <v>2 WETMORE AVE</v>
      </c>
      <c r="G481" s="3" t="str">
        <f>VLOOKUP($A481,[1]Sheet_One!$B:$W,7,FALSE)</f>
        <v>WINSTED</v>
      </c>
      <c r="H481" s="3" t="str">
        <f>VLOOKUP($A481,[1]Sheet_One!$B:$W,8,FALSE)</f>
        <v>CT</v>
      </c>
      <c r="I481" s="3" t="str">
        <f>VLOOKUP($A481,[1]Sheet_One!$B:$W,9,FALSE)</f>
        <v>06098</v>
      </c>
      <c r="J481" s="47">
        <f>IFERROR(VLOOKUP(A481,'[3]KPI Trend by Chain - 171 or 173'!$A:$E,5,FALSE),VLOOKUP(A481,'[4]KPI Trend by Chain - 171 '!$A:$E,5,FALSE))</f>
        <v>15.2</v>
      </c>
      <c r="K481" s="4" t="str">
        <f>IFERROR(VLOOKUP(A481,'Location Substitution table'!B:D,3,FALSE),"")</f>
        <v/>
      </c>
      <c r="L481" s="9" t="str">
        <f>IFERROR(VLOOKUP($A481,[1]Sheet_One!$B:$W,5,FALSE),"")</f>
        <v>M</v>
      </c>
      <c r="M481" s="9">
        <f>IFERROR(MATCH(L481,{"U","M","T","W","R","F","S"},0),"")</f>
        <v>2</v>
      </c>
      <c r="N481" s="26">
        <f>IFERROR(IF(COUNTIF('Holiday Dates'!$A:$A,DATE($M$1,N$1,1+7*$D481)-WEEKDAY(DATE($M$1,N$1,8-$M481)))&gt;=1,IF($D481&gt;=3,DATE($M$1,N$1,1+7*($D481-1)-WEEKDAY(DATE($M$1,N$1,8-$M481))),DATE($M$1,N$1,1+7*($D481+1)-WEEKDAY(DATE($M$1,N$1,8-$M481)))),DATE($M$1,N$1,1+7*$D481)-WEEKDAY(DATE($M$1,N$1,8-$M481))),"")</f>
        <v>45152</v>
      </c>
      <c r="O481" s="26">
        <f>IFERROR(IF(COUNTIF('Holiday Dates'!$A:$A,DATE($M$1,O$1,1+7*$D481)-WEEKDAY(DATE($M$1,O$1,8-$M481)))&gt;=1,IF($D481&gt;=3,DATE($M$1,O$1,1+7*($D481-1)-WEEKDAY(DATE($M$1,O$1,8-$M481))),DATE($M$1,O$1,1+7*($D481+1)-WEEKDAY(DATE($M$1,O$1,8-$M481)))),DATE($M$1,O$1,1+7*$D481)-WEEKDAY(DATE($M$1,O$1,8-$M481))),"")</f>
        <v>45180</v>
      </c>
      <c r="P481" s="26">
        <f>IFERROR(IF(COUNTIF('Holiday Dates'!$A:$A,DATE($M$1,P$1,1+7*$D481)-WEEKDAY(DATE($M$1,P$1,8-$M481)))&gt;=1,IF($D481&gt;=3,DATE($M$1,P$1,1+7*($D481-1)-WEEKDAY(DATE($M$1,P$1,8-$M481))),DATE($M$1,P$1,1+7*($D481+1)-WEEKDAY(DATE($M$1,P$1,8-$M481)))),DATE($M$1,P$1,1+7*$D481)-WEEKDAY(DATE($M$1,P$1,8-$M481))),"")</f>
        <v>45215</v>
      </c>
      <c r="Q481" s="26">
        <f>IFERROR(IF(COUNTIF('Holiday Dates'!$A:$A,DATE($M$1,Q$1,1+7*$D481)-WEEKDAY(DATE($M$1,Q$1,8-$M481)))&gt;=1,IF($D481&gt;=3,DATE($M$1,Q$1,1+7*($D481-1)-WEEKDAY(DATE($M$1,Q$1,8-$M481))),DATE($M$1,Q$1,1+7*($D481+1)-WEEKDAY(DATE($M$1,Q$1,8-$M481)))),DATE($M$1,Q$1,1+7*$D481)-WEEKDAY(DATE($M$1,Q$1,8-$M481))),"")</f>
        <v>45243</v>
      </c>
      <c r="R481" s="26">
        <f>IFERROR(IF(COUNTIF('Holiday Dates'!$A:$A,DATE($M$1,R$1,1+7*$D481)-WEEKDAY(DATE($M$1,R$1,8-$M481)))&gt;=1,IF($D481&gt;=3,DATE($M$1,R$1,1+7*($D481-1)-WEEKDAY(DATE($M$1,R$1,8-$M481))),DATE($M$1,R$1,1+7*($D481+1)-WEEKDAY(DATE($M$1,R$1,8-$M481)))),DATE($M$1,R$1,1+7*$D481)-WEEKDAY(DATE($M$1,R$1,8-$M481))),"")</f>
        <v>45271</v>
      </c>
      <c r="S481" s="28"/>
      <c r="T481" s="30">
        <f>IFERROR(IF(COUNTIF('Holiday Dates'!$A:$A,DATE($S$1,T$1,1+7*$D481)-WEEKDAY(DATE($S$1,T$1,8-$M481)))&gt;=1,IF($D481&gt;=3,DATE($S$1,T$1,1+7*($D481-1)-WEEKDAY(DATE($S$1,T$1,8-$M481))),DATE($S$1,T$1,1+7*($D481+1)-WEEKDAY(DATE($S$1,T$1,8-$M481)))),DATE($S$1,T$1,1+7*$D481)-WEEKDAY(DATE($S$1,T$1,8-$M481))),"")</f>
        <v>45299</v>
      </c>
      <c r="U481" s="30">
        <f>IFERROR(IF(COUNTIF('Holiday Dates'!$A:$A,DATE($S$1,U$1,1+7*$D481)-WEEKDAY(DATE($S$1,U$1,8-$M481)))&gt;=1,IF($D481&gt;=3,DATE($S$1,U$1,1+7*($D481-1)-WEEKDAY(DATE($S$1,U$1,8-$M481))),DATE($S$1,U$1,1+7*($D481+1)-WEEKDAY(DATE($S$1,U$1,8-$M481)))),DATE($S$1,U$1,1+7*$D481)-WEEKDAY(DATE($S$1,U$1,8-$M481))),"")</f>
        <v>45334</v>
      </c>
      <c r="V481" s="30">
        <f>IFERROR(IF(COUNTIF('Holiday Dates'!$A:$A,DATE($S$1,V$1,1+7*$D481)-WEEKDAY(DATE($S$1,V$1,8-$M481)))&gt;=1,IF($D481&gt;=3,DATE($S$1,V$1,1+7*($D481-1)-WEEKDAY(DATE($S$1,V$1,8-$M481))),DATE($S$1,V$1,1+7*($D481+1)-WEEKDAY(DATE($S$1,V$1,8-$M481)))),DATE($S$1,V$1,1+7*$D481)-WEEKDAY(DATE($S$1,V$1,8-$M481))),"")</f>
        <v>45362</v>
      </c>
      <c r="W481" s="30">
        <f>IFERROR(IF(COUNTIF('Holiday Dates'!$A:$A,DATE($S$1,W$1,1+7*$D481)-WEEKDAY(DATE($S$1,W$1,8-$M481)))&gt;=1,IF($D481&gt;=3,DATE($S$1,W$1,1+7*($D481-1)-WEEKDAY(DATE($S$1,W$1,8-$M481))),DATE($S$1,W$1,1+7*($D481+1)-WEEKDAY(DATE($S$1,W$1,8-$M481)))),DATE($S$1,W$1,1+7*$D481)-WEEKDAY(DATE($S$1,W$1,8-$M481))),"")</f>
        <v>45397</v>
      </c>
      <c r="X481" s="30">
        <f>IFERROR(IF(COUNTIF('Holiday Dates'!$A:$A,DATE($S$1,X$1,1+7*$D481)-WEEKDAY(DATE($S$1,X$1,8-$M481)))&gt;=1,IF($D481&gt;=3,DATE($S$1,X$1,1+7*($D481-1)-WEEKDAY(DATE($S$1,X$1,8-$M481))),DATE($S$1,X$1,1+7*($D481+1)-WEEKDAY(DATE($S$1,X$1,8-$M481)))),DATE($S$1,X$1,1+7*$D481)-WEEKDAY(DATE($S$1,X$1,8-$M481))),"")</f>
        <v>45425</v>
      </c>
      <c r="Y481" s="30">
        <f>IFERROR(IF(COUNTIF('Holiday Dates'!$A:$A,DATE($S$1,Y$1,1+7*$D481)-WEEKDAY(DATE($S$1,Y$1,8-$M481)))&gt;=1,IF($D481&gt;=3,DATE($S$1,Y$1,1+7*($D481-1)-WEEKDAY(DATE($S$1,Y$1,8-$M481))),DATE($S$1,Y$1,1+7*($D481+1)-WEEKDAY(DATE($S$1,Y$1,8-$M481)))),DATE($S$1,Y$1,1+7*$D481)-WEEKDAY(DATE($S$1,Y$1,8-$M481))),"")</f>
        <v>45453</v>
      </c>
      <c r="Z481" s="30">
        <f>IFERROR(IF(COUNTIF('Holiday Dates'!$A:$A,DATE($S$1,Z$1,1+7*$D481)-WEEKDAY(DATE($S$1,Z$1,8-$M481)))&gt;=1,IF($D481&gt;=3,DATE($S$1,Z$1,1+7*($D481-1)-WEEKDAY(DATE($S$1,Z$1,8-$M481))),DATE($S$1,Z$1,1+7*($D481+1)-WEEKDAY(DATE($S$1,Z$1,8-$M481)))),DATE($S$1,Z$1,1+7*$D481)-WEEKDAY(DATE($S$1,Z$1,8-$M481))),"")</f>
        <v>45481</v>
      </c>
    </row>
    <row r="482" spans="1:26" ht="15" customHeight="1" x14ac:dyDescent="0.25">
      <c r="A482" s="3">
        <v>770479</v>
      </c>
      <c r="B482" s="1" t="s">
        <v>1754</v>
      </c>
      <c r="C482" s="1" t="str">
        <f>VLOOKUP($A482,[1]Sheet_One!$B:$W,7,FALSE)</f>
        <v>WOLCOTT</v>
      </c>
      <c r="D482" s="10">
        <f>IFERROR(VLOOKUP(A482,[2]Sheet1!$A:$AA,27,FALSE),"")</f>
        <v>4</v>
      </c>
      <c r="E482" s="1"/>
      <c r="F482" s="3" t="str">
        <f>VLOOKUP($A482,[1]Sheet_One!$B:$W,6,FALSE)</f>
        <v>1490 WOODTICK RD</v>
      </c>
      <c r="G482" s="3" t="str">
        <f>VLOOKUP($A482,[1]Sheet_One!$B:$W,7,FALSE)</f>
        <v>WOLCOTT</v>
      </c>
      <c r="H482" s="3" t="str">
        <f>VLOOKUP($A482,[1]Sheet_One!$B:$W,8,FALSE)</f>
        <v>CT</v>
      </c>
      <c r="I482" s="3" t="str">
        <f>VLOOKUP($A482,[1]Sheet_One!$B:$W,9,FALSE)</f>
        <v>06716</v>
      </c>
      <c r="J482" s="47">
        <f>IFERROR(VLOOKUP(A482,'[3]KPI Trend by Chain - 171 or 173'!$A:$E,5,FALSE),VLOOKUP(A482,'[4]KPI Trend by Chain - 171 '!$A:$E,5,FALSE))</f>
        <v>16.25</v>
      </c>
      <c r="K482" s="4">
        <f>IFERROR(VLOOKUP(A482,'Location Substitution table'!B:D,3,FALSE),"")</f>
        <v>260957</v>
      </c>
      <c r="L482" s="9" t="str">
        <f>IFERROR(VLOOKUP($A482,[1]Sheet_One!$B:$W,5,FALSE),"")</f>
        <v>M</v>
      </c>
      <c r="M482" s="9">
        <f>IFERROR(MATCH(L482,{"U","M","T","W","R","F","S"},0),"")</f>
        <v>2</v>
      </c>
      <c r="N482" s="26">
        <f>IFERROR(IF(COUNTIF('Holiday Dates'!$A:$A,DATE($M$1,N$1,1+7*$D482)-WEEKDAY(DATE($M$1,N$1,8-$M482)))&gt;=1,IF($D482&gt;=3,DATE($M$1,N$1,1+7*($D482-1)-WEEKDAY(DATE($M$1,N$1,8-$M482))),DATE($M$1,N$1,1+7*($D482+1)-WEEKDAY(DATE($M$1,N$1,8-$M482)))),DATE($M$1,N$1,1+7*$D482)-WEEKDAY(DATE($M$1,N$1,8-$M482))),"")</f>
        <v>45166</v>
      </c>
      <c r="O482" s="26">
        <f>IFERROR(IF(COUNTIF('Holiday Dates'!$A:$A,DATE($M$1,O$1,1+7*$D482)-WEEKDAY(DATE($M$1,O$1,8-$M482)))&gt;=1,IF($D482&gt;=3,DATE($M$1,O$1,1+7*($D482-1)-WEEKDAY(DATE($M$1,O$1,8-$M482))),DATE($M$1,O$1,1+7*($D482+1)-WEEKDAY(DATE($M$1,O$1,8-$M482)))),DATE($M$1,O$1,1+7*$D482)-WEEKDAY(DATE($M$1,O$1,8-$M482))),"")</f>
        <v>45187</v>
      </c>
      <c r="P482" s="26">
        <f>IFERROR(IF(COUNTIF('Holiday Dates'!$A:$A,DATE($M$1,P$1,1+7*$D482)-WEEKDAY(DATE($M$1,P$1,8-$M482)))&gt;=1,IF($D482&gt;=3,DATE($M$1,P$1,1+7*($D482-1)-WEEKDAY(DATE($M$1,P$1,8-$M482))),DATE($M$1,P$1,1+7*($D482+1)-WEEKDAY(DATE($M$1,P$1,8-$M482)))),DATE($M$1,P$1,1+7*$D482)-WEEKDAY(DATE($M$1,P$1,8-$M482))),"")</f>
        <v>45222</v>
      </c>
      <c r="Q482" s="26">
        <f>IFERROR(IF(COUNTIF('Holiday Dates'!$A:$A,DATE($M$1,Q$1,1+7*$D482)-WEEKDAY(DATE($M$1,Q$1,8-$M482)))&gt;=1,IF($D482&gt;=3,DATE($M$1,Q$1,1+7*($D482-1)-WEEKDAY(DATE($M$1,Q$1,8-$M482))),DATE($M$1,Q$1,1+7*($D482+1)-WEEKDAY(DATE($M$1,Q$1,8-$M482)))),DATE($M$1,Q$1,1+7*$D482)-WEEKDAY(DATE($M$1,Q$1,8-$M482))),"")</f>
        <v>45257</v>
      </c>
      <c r="R482" s="26">
        <f>IFERROR(IF(COUNTIF('Holiday Dates'!$A:$A,DATE($M$1,R$1,1+7*$D482)-WEEKDAY(DATE($M$1,R$1,8-$M482)))&gt;=1,IF($D482&gt;=3,DATE($M$1,R$1,1+7*($D482-1)-WEEKDAY(DATE($M$1,R$1,8-$M482))),DATE($M$1,R$1,1+7*($D482+1)-WEEKDAY(DATE($M$1,R$1,8-$M482)))),DATE($M$1,R$1,1+7*$D482)-WEEKDAY(DATE($M$1,R$1,8-$M482))),"")</f>
        <v>45278</v>
      </c>
      <c r="S482" s="28"/>
      <c r="T482" s="30">
        <f>IFERROR(IF(COUNTIF('Holiday Dates'!$A:$A,DATE($S$1,T$1,1+7*$D482)-WEEKDAY(DATE($S$1,T$1,8-$M482)))&gt;=1,IF($D482&gt;=3,DATE($S$1,T$1,1+7*($D482-1)-WEEKDAY(DATE($S$1,T$1,8-$M482))),DATE($S$1,T$1,1+7*($D482+1)-WEEKDAY(DATE($S$1,T$1,8-$M482)))),DATE($S$1,T$1,1+7*$D482)-WEEKDAY(DATE($S$1,T$1,8-$M482))),"")</f>
        <v>45313</v>
      </c>
      <c r="U482" s="30">
        <f>IFERROR(IF(COUNTIF('Holiday Dates'!$A:$A,DATE($S$1,U$1,1+7*$D482)-WEEKDAY(DATE($S$1,U$1,8-$M482)))&gt;=1,IF($D482&gt;=3,DATE($S$1,U$1,1+7*($D482-1)-WEEKDAY(DATE($S$1,U$1,8-$M482))),DATE($S$1,U$1,1+7*($D482+1)-WEEKDAY(DATE($S$1,U$1,8-$M482)))),DATE($S$1,U$1,1+7*$D482)-WEEKDAY(DATE($S$1,U$1,8-$M482))),"")</f>
        <v>45348</v>
      </c>
      <c r="V482" s="30">
        <f>IFERROR(IF(COUNTIF('Holiday Dates'!$A:$A,DATE($S$1,V$1,1+7*$D482)-WEEKDAY(DATE($S$1,V$1,8-$M482)))&gt;=1,IF($D482&gt;=3,DATE($S$1,V$1,1+7*($D482-1)-WEEKDAY(DATE($S$1,V$1,8-$M482))),DATE($S$1,V$1,1+7*($D482+1)-WEEKDAY(DATE($S$1,V$1,8-$M482)))),DATE($S$1,V$1,1+7*$D482)-WEEKDAY(DATE($S$1,V$1,8-$M482))),"")</f>
        <v>45376</v>
      </c>
      <c r="W482" s="30">
        <f>IFERROR(IF(COUNTIF('Holiday Dates'!$A:$A,DATE($S$1,W$1,1+7*$D482)-WEEKDAY(DATE($S$1,W$1,8-$M482)))&gt;=1,IF($D482&gt;=3,DATE($S$1,W$1,1+7*($D482-1)-WEEKDAY(DATE($S$1,W$1,8-$M482))),DATE($S$1,W$1,1+7*($D482+1)-WEEKDAY(DATE($S$1,W$1,8-$M482)))),DATE($S$1,W$1,1+7*$D482)-WEEKDAY(DATE($S$1,W$1,8-$M482))),"")</f>
        <v>45404</v>
      </c>
      <c r="X482" s="30">
        <f>IFERROR(IF(COUNTIF('Holiday Dates'!$A:$A,DATE($S$1,X$1,1+7*$D482)-WEEKDAY(DATE($S$1,X$1,8-$M482)))&gt;=1,IF($D482&gt;=3,DATE($S$1,X$1,1+7*($D482-1)-WEEKDAY(DATE($S$1,X$1,8-$M482))),DATE($S$1,X$1,1+7*($D482+1)-WEEKDAY(DATE($S$1,X$1,8-$M482)))),DATE($S$1,X$1,1+7*$D482)-WEEKDAY(DATE($S$1,X$1,8-$M482))),"")</f>
        <v>45432</v>
      </c>
      <c r="Y482" s="30">
        <f>IFERROR(IF(COUNTIF('Holiday Dates'!$A:$A,DATE($S$1,Y$1,1+7*$D482)-WEEKDAY(DATE($S$1,Y$1,8-$M482)))&gt;=1,IF($D482&gt;=3,DATE($S$1,Y$1,1+7*($D482-1)-WEEKDAY(DATE($S$1,Y$1,8-$M482))),DATE($S$1,Y$1,1+7*($D482+1)-WEEKDAY(DATE($S$1,Y$1,8-$M482)))),DATE($S$1,Y$1,1+7*$D482)-WEEKDAY(DATE($S$1,Y$1,8-$M482))),"")</f>
        <v>45467</v>
      </c>
      <c r="Z482" s="30">
        <f>IFERROR(IF(COUNTIF('Holiday Dates'!$A:$A,DATE($S$1,Z$1,1+7*$D482)-WEEKDAY(DATE($S$1,Z$1,8-$M482)))&gt;=1,IF($D482&gt;=3,DATE($S$1,Z$1,1+7*($D482-1)-WEEKDAY(DATE($S$1,Z$1,8-$M482))),DATE($S$1,Z$1,1+7*($D482+1)-WEEKDAY(DATE($S$1,Z$1,8-$M482)))),DATE($S$1,Z$1,1+7*$D482)-WEEKDAY(DATE($S$1,Z$1,8-$M482))),"")</f>
        <v>45495</v>
      </c>
    </row>
    <row r="483" spans="1:26" ht="15" customHeight="1" x14ac:dyDescent="0.25">
      <c r="A483" s="3">
        <v>770480</v>
      </c>
      <c r="B483" s="1" t="s">
        <v>1755</v>
      </c>
      <c r="C483" s="1" t="str">
        <f>VLOOKUP($A483,[1]Sheet_One!$B:$W,7,FALSE)</f>
        <v>WOLCOTT</v>
      </c>
      <c r="D483" s="10">
        <f>IFERROR(VLOOKUP(A483,[2]Sheet1!$A:$AA,27,FALSE),"")</f>
        <v>3</v>
      </c>
      <c r="E483" s="1"/>
      <c r="F483" s="3" t="str">
        <f>VLOOKUP($A483,[1]Sheet_One!$B:$W,6,FALSE)</f>
        <v>24 TODD RD</v>
      </c>
      <c r="G483" s="3" t="str">
        <f>VLOOKUP($A483,[1]Sheet_One!$B:$W,7,FALSE)</f>
        <v>WOLCOTT</v>
      </c>
      <c r="H483" s="3" t="str">
        <f>VLOOKUP($A483,[1]Sheet_One!$B:$W,8,FALSE)</f>
        <v>CT</v>
      </c>
      <c r="I483" s="3" t="str">
        <f>VLOOKUP($A483,[1]Sheet_One!$B:$W,9,FALSE)</f>
        <v>06716</v>
      </c>
      <c r="J483" s="47">
        <f>IFERROR(VLOOKUP(A483,'[3]KPI Trend by Chain - 171 or 173'!$A:$E,5,FALSE),VLOOKUP(A483,'[4]KPI Trend by Chain - 171 '!$A:$E,5,FALSE))</f>
        <v>12.5714285714286</v>
      </c>
      <c r="K483" s="4">
        <f>IFERROR(VLOOKUP(A483,'Location Substitution table'!B:D,3,FALSE),"")</f>
        <v>260958</v>
      </c>
      <c r="L483" s="9" t="str">
        <f>IFERROR(VLOOKUP($A483,[1]Sheet_One!$B:$W,5,FALSE),"")</f>
        <v>M</v>
      </c>
      <c r="M483" s="9">
        <f>IFERROR(MATCH(L483,{"U","M","T","W","R","F","S"},0),"")</f>
        <v>2</v>
      </c>
      <c r="N483" s="26">
        <f>IFERROR(IF(COUNTIF('Holiday Dates'!$A:$A,DATE($M$1,N$1,1+7*$D483)-WEEKDAY(DATE($M$1,N$1,8-$M483)))&gt;=1,IF($D483&gt;=3,DATE($M$1,N$1,1+7*($D483-1)-WEEKDAY(DATE($M$1,N$1,8-$M483))),DATE($M$1,N$1,1+7*($D483+1)-WEEKDAY(DATE($M$1,N$1,8-$M483)))),DATE($M$1,N$1,1+7*$D483)-WEEKDAY(DATE($M$1,N$1,8-$M483))),"")</f>
        <v>45159</v>
      </c>
      <c r="O483" s="26">
        <f>IFERROR(IF(COUNTIF('Holiday Dates'!$A:$A,DATE($M$1,O$1,1+7*$D483)-WEEKDAY(DATE($M$1,O$1,8-$M483)))&gt;=1,IF($D483&gt;=3,DATE($M$1,O$1,1+7*($D483-1)-WEEKDAY(DATE($M$1,O$1,8-$M483))),DATE($M$1,O$1,1+7*($D483+1)-WEEKDAY(DATE($M$1,O$1,8-$M483)))),DATE($M$1,O$1,1+7*$D483)-WEEKDAY(DATE($M$1,O$1,8-$M483))),"")</f>
        <v>45187</v>
      </c>
      <c r="P483" s="26">
        <f>IFERROR(IF(COUNTIF('Holiday Dates'!$A:$A,DATE($M$1,P$1,1+7*$D483)-WEEKDAY(DATE($M$1,P$1,8-$M483)))&gt;=1,IF($D483&gt;=3,DATE($M$1,P$1,1+7*($D483-1)-WEEKDAY(DATE($M$1,P$1,8-$M483))),DATE($M$1,P$1,1+7*($D483+1)-WEEKDAY(DATE($M$1,P$1,8-$M483)))),DATE($M$1,P$1,1+7*$D483)-WEEKDAY(DATE($M$1,P$1,8-$M483))),"")</f>
        <v>45215</v>
      </c>
      <c r="Q483" s="26">
        <f>IFERROR(IF(COUNTIF('Holiday Dates'!$A:$A,DATE($M$1,Q$1,1+7*$D483)-WEEKDAY(DATE($M$1,Q$1,8-$M483)))&gt;=1,IF($D483&gt;=3,DATE($M$1,Q$1,1+7*($D483-1)-WEEKDAY(DATE($M$1,Q$1,8-$M483))),DATE($M$1,Q$1,1+7*($D483+1)-WEEKDAY(DATE($M$1,Q$1,8-$M483)))),DATE($M$1,Q$1,1+7*$D483)-WEEKDAY(DATE($M$1,Q$1,8-$M483))),"")</f>
        <v>45250</v>
      </c>
      <c r="R483" s="26">
        <f>IFERROR(IF(COUNTIF('Holiday Dates'!$A:$A,DATE($M$1,R$1,1+7*$D483)-WEEKDAY(DATE($M$1,R$1,8-$M483)))&gt;=1,IF($D483&gt;=3,DATE($M$1,R$1,1+7*($D483-1)-WEEKDAY(DATE($M$1,R$1,8-$M483))),DATE($M$1,R$1,1+7*($D483+1)-WEEKDAY(DATE($M$1,R$1,8-$M483)))),DATE($M$1,R$1,1+7*$D483)-WEEKDAY(DATE($M$1,R$1,8-$M483))),"")</f>
        <v>45278</v>
      </c>
      <c r="S483" s="28"/>
      <c r="T483" s="30">
        <f>IFERROR(IF(COUNTIF('Holiday Dates'!$A:$A,DATE($S$1,T$1,1+7*$D483)-WEEKDAY(DATE($S$1,T$1,8-$M483)))&gt;=1,IF($D483&gt;=3,DATE($S$1,T$1,1+7*($D483-1)-WEEKDAY(DATE($S$1,T$1,8-$M483))),DATE($S$1,T$1,1+7*($D483+1)-WEEKDAY(DATE($S$1,T$1,8-$M483)))),DATE($S$1,T$1,1+7*$D483)-WEEKDAY(DATE($S$1,T$1,8-$M483))),"")</f>
        <v>45299</v>
      </c>
      <c r="U483" s="30">
        <f>IFERROR(IF(COUNTIF('Holiday Dates'!$A:$A,DATE($S$1,U$1,1+7*$D483)-WEEKDAY(DATE($S$1,U$1,8-$M483)))&gt;=1,IF($D483&gt;=3,DATE($S$1,U$1,1+7*($D483-1)-WEEKDAY(DATE($S$1,U$1,8-$M483))),DATE($S$1,U$1,1+7*($D483+1)-WEEKDAY(DATE($S$1,U$1,8-$M483)))),DATE($S$1,U$1,1+7*$D483)-WEEKDAY(DATE($S$1,U$1,8-$M483))),"")</f>
        <v>45334</v>
      </c>
      <c r="V483" s="30">
        <f>IFERROR(IF(COUNTIF('Holiday Dates'!$A:$A,DATE($S$1,V$1,1+7*$D483)-WEEKDAY(DATE($S$1,V$1,8-$M483)))&gt;=1,IF($D483&gt;=3,DATE($S$1,V$1,1+7*($D483-1)-WEEKDAY(DATE($S$1,V$1,8-$M483))),DATE($S$1,V$1,1+7*($D483+1)-WEEKDAY(DATE($S$1,V$1,8-$M483)))),DATE($S$1,V$1,1+7*$D483)-WEEKDAY(DATE($S$1,V$1,8-$M483))),"")</f>
        <v>45369</v>
      </c>
      <c r="W483" s="30">
        <f>IFERROR(IF(COUNTIF('Holiday Dates'!$A:$A,DATE($S$1,W$1,1+7*$D483)-WEEKDAY(DATE($S$1,W$1,8-$M483)))&gt;=1,IF($D483&gt;=3,DATE($S$1,W$1,1+7*($D483-1)-WEEKDAY(DATE($S$1,W$1,8-$M483))),DATE($S$1,W$1,1+7*($D483+1)-WEEKDAY(DATE($S$1,W$1,8-$M483)))),DATE($S$1,W$1,1+7*$D483)-WEEKDAY(DATE($S$1,W$1,8-$M483))),"")</f>
        <v>45397</v>
      </c>
      <c r="X483" s="30">
        <f>IFERROR(IF(COUNTIF('Holiday Dates'!$A:$A,DATE($S$1,X$1,1+7*$D483)-WEEKDAY(DATE($S$1,X$1,8-$M483)))&gt;=1,IF($D483&gt;=3,DATE($S$1,X$1,1+7*($D483-1)-WEEKDAY(DATE($S$1,X$1,8-$M483))),DATE($S$1,X$1,1+7*($D483+1)-WEEKDAY(DATE($S$1,X$1,8-$M483)))),DATE($S$1,X$1,1+7*$D483)-WEEKDAY(DATE($S$1,X$1,8-$M483))),"")</f>
        <v>45432</v>
      </c>
      <c r="Y483" s="30">
        <f>IFERROR(IF(COUNTIF('Holiday Dates'!$A:$A,DATE($S$1,Y$1,1+7*$D483)-WEEKDAY(DATE($S$1,Y$1,8-$M483)))&gt;=1,IF($D483&gt;=3,DATE($S$1,Y$1,1+7*($D483-1)-WEEKDAY(DATE($S$1,Y$1,8-$M483))),DATE($S$1,Y$1,1+7*($D483+1)-WEEKDAY(DATE($S$1,Y$1,8-$M483)))),DATE($S$1,Y$1,1+7*$D483)-WEEKDAY(DATE($S$1,Y$1,8-$M483))),"")</f>
        <v>45460</v>
      </c>
      <c r="Z483" s="30">
        <f>IFERROR(IF(COUNTIF('Holiday Dates'!$A:$A,DATE($S$1,Z$1,1+7*$D483)-WEEKDAY(DATE($S$1,Z$1,8-$M483)))&gt;=1,IF($D483&gt;=3,DATE($S$1,Z$1,1+7*($D483-1)-WEEKDAY(DATE($S$1,Z$1,8-$M483))),DATE($S$1,Z$1,1+7*($D483+1)-WEEKDAY(DATE($S$1,Z$1,8-$M483)))),DATE($S$1,Z$1,1+7*$D483)-WEEKDAY(DATE($S$1,Z$1,8-$M483))),"")</f>
        <v>45488</v>
      </c>
    </row>
    <row r="484" spans="1:26" ht="15" customHeight="1" x14ac:dyDescent="0.25">
      <c r="A484" s="3">
        <v>770481</v>
      </c>
      <c r="B484" s="1" t="s">
        <v>1756</v>
      </c>
      <c r="C484" s="1" t="str">
        <f>VLOOKUP($A484,[1]Sheet_One!$B:$W,7,FALSE)</f>
        <v>WOLCOTT</v>
      </c>
      <c r="D484" s="10">
        <f>IFERROR(VLOOKUP(A484,[2]Sheet1!$A:$AA,27,FALSE),"")</f>
        <v>2</v>
      </c>
      <c r="E484" s="1"/>
      <c r="F484" s="3" t="str">
        <f>VLOOKUP($A484,[1]Sheet_One!$B:$W,6,FALSE)</f>
        <v>500 TODD RD</v>
      </c>
      <c r="G484" s="3" t="str">
        <f>VLOOKUP($A484,[1]Sheet_One!$B:$W,7,FALSE)</f>
        <v>WOLCOTT</v>
      </c>
      <c r="H484" s="3" t="str">
        <f>VLOOKUP($A484,[1]Sheet_One!$B:$W,8,FALSE)</f>
        <v>CT</v>
      </c>
      <c r="I484" s="3" t="str">
        <f>VLOOKUP($A484,[1]Sheet_One!$B:$W,9,FALSE)</f>
        <v>06716</v>
      </c>
      <c r="J484" s="47">
        <f>IFERROR(VLOOKUP(A484,'[3]KPI Trend by Chain - 171 or 173'!$A:$E,5,FALSE),VLOOKUP(A484,'[4]KPI Trend by Chain - 171 '!$A:$E,5,FALSE))</f>
        <v>20</v>
      </c>
      <c r="K484" s="4">
        <f>IFERROR(VLOOKUP(A484,'Location Substitution table'!B:D,3,FALSE),"")</f>
        <v>260956</v>
      </c>
      <c r="L484" s="9" t="str">
        <f>IFERROR(VLOOKUP($A484,[1]Sheet_One!$B:$W,5,FALSE),"")</f>
        <v>M</v>
      </c>
      <c r="M484" s="9">
        <f>IFERROR(MATCH(L484,{"U","M","T","W","R","F","S"},0),"")</f>
        <v>2</v>
      </c>
      <c r="N484" s="26">
        <f>IFERROR(IF(COUNTIF('Holiday Dates'!$A:$A,DATE($M$1,N$1,1+7*$D484)-WEEKDAY(DATE($M$1,N$1,8-$M484)))&gt;=1,IF($D484&gt;=3,DATE($M$1,N$1,1+7*($D484-1)-WEEKDAY(DATE($M$1,N$1,8-$M484))),DATE($M$1,N$1,1+7*($D484+1)-WEEKDAY(DATE($M$1,N$1,8-$M484)))),DATE($M$1,N$1,1+7*$D484)-WEEKDAY(DATE($M$1,N$1,8-$M484))),"")</f>
        <v>45152</v>
      </c>
      <c r="O484" s="26">
        <f>IFERROR(IF(COUNTIF('Holiday Dates'!$A:$A,DATE($M$1,O$1,1+7*$D484)-WEEKDAY(DATE($M$1,O$1,8-$M484)))&gt;=1,IF($D484&gt;=3,DATE($M$1,O$1,1+7*($D484-1)-WEEKDAY(DATE($M$1,O$1,8-$M484))),DATE($M$1,O$1,1+7*($D484+1)-WEEKDAY(DATE($M$1,O$1,8-$M484)))),DATE($M$1,O$1,1+7*$D484)-WEEKDAY(DATE($M$1,O$1,8-$M484))),"")</f>
        <v>45180</v>
      </c>
      <c r="P484" s="26">
        <f>IFERROR(IF(COUNTIF('Holiday Dates'!$A:$A,DATE($M$1,P$1,1+7*$D484)-WEEKDAY(DATE($M$1,P$1,8-$M484)))&gt;=1,IF($D484&gt;=3,DATE($M$1,P$1,1+7*($D484-1)-WEEKDAY(DATE($M$1,P$1,8-$M484))),DATE($M$1,P$1,1+7*($D484+1)-WEEKDAY(DATE($M$1,P$1,8-$M484)))),DATE($M$1,P$1,1+7*$D484)-WEEKDAY(DATE($M$1,P$1,8-$M484))),"")</f>
        <v>45215</v>
      </c>
      <c r="Q484" s="26">
        <f>IFERROR(IF(COUNTIF('Holiday Dates'!$A:$A,DATE($M$1,Q$1,1+7*$D484)-WEEKDAY(DATE($M$1,Q$1,8-$M484)))&gt;=1,IF($D484&gt;=3,DATE($M$1,Q$1,1+7*($D484-1)-WEEKDAY(DATE($M$1,Q$1,8-$M484))),DATE($M$1,Q$1,1+7*($D484+1)-WEEKDAY(DATE($M$1,Q$1,8-$M484)))),DATE($M$1,Q$1,1+7*$D484)-WEEKDAY(DATE($M$1,Q$1,8-$M484))),"")</f>
        <v>45243</v>
      </c>
      <c r="R484" s="26">
        <f>IFERROR(IF(COUNTIF('Holiday Dates'!$A:$A,DATE($M$1,R$1,1+7*$D484)-WEEKDAY(DATE($M$1,R$1,8-$M484)))&gt;=1,IF($D484&gt;=3,DATE($M$1,R$1,1+7*($D484-1)-WEEKDAY(DATE($M$1,R$1,8-$M484))),DATE($M$1,R$1,1+7*($D484+1)-WEEKDAY(DATE($M$1,R$1,8-$M484)))),DATE($M$1,R$1,1+7*$D484)-WEEKDAY(DATE($M$1,R$1,8-$M484))),"")</f>
        <v>45271</v>
      </c>
      <c r="S484" s="28"/>
      <c r="T484" s="30">
        <f>IFERROR(IF(COUNTIF('Holiday Dates'!$A:$A,DATE($S$1,T$1,1+7*$D484)-WEEKDAY(DATE($S$1,T$1,8-$M484)))&gt;=1,IF($D484&gt;=3,DATE($S$1,T$1,1+7*($D484-1)-WEEKDAY(DATE($S$1,T$1,8-$M484))),DATE($S$1,T$1,1+7*($D484+1)-WEEKDAY(DATE($S$1,T$1,8-$M484)))),DATE($S$1,T$1,1+7*$D484)-WEEKDAY(DATE($S$1,T$1,8-$M484))),"")</f>
        <v>45299</v>
      </c>
      <c r="U484" s="30">
        <f>IFERROR(IF(COUNTIF('Holiday Dates'!$A:$A,DATE($S$1,U$1,1+7*$D484)-WEEKDAY(DATE($S$1,U$1,8-$M484)))&gt;=1,IF($D484&gt;=3,DATE($S$1,U$1,1+7*($D484-1)-WEEKDAY(DATE($S$1,U$1,8-$M484))),DATE($S$1,U$1,1+7*($D484+1)-WEEKDAY(DATE($S$1,U$1,8-$M484)))),DATE($S$1,U$1,1+7*$D484)-WEEKDAY(DATE($S$1,U$1,8-$M484))),"")</f>
        <v>45334</v>
      </c>
      <c r="V484" s="30">
        <f>IFERROR(IF(COUNTIF('Holiday Dates'!$A:$A,DATE($S$1,V$1,1+7*$D484)-WEEKDAY(DATE($S$1,V$1,8-$M484)))&gt;=1,IF($D484&gt;=3,DATE($S$1,V$1,1+7*($D484-1)-WEEKDAY(DATE($S$1,V$1,8-$M484))),DATE($S$1,V$1,1+7*($D484+1)-WEEKDAY(DATE($S$1,V$1,8-$M484)))),DATE($S$1,V$1,1+7*$D484)-WEEKDAY(DATE($S$1,V$1,8-$M484))),"")</f>
        <v>45362</v>
      </c>
      <c r="W484" s="30">
        <f>IFERROR(IF(COUNTIF('Holiday Dates'!$A:$A,DATE($S$1,W$1,1+7*$D484)-WEEKDAY(DATE($S$1,W$1,8-$M484)))&gt;=1,IF($D484&gt;=3,DATE($S$1,W$1,1+7*($D484-1)-WEEKDAY(DATE($S$1,W$1,8-$M484))),DATE($S$1,W$1,1+7*($D484+1)-WEEKDAY(DATE($S$1,W$1,8-$M484)))),DATE($S$1,W$1,1+7*$D484)-WEEKDAY(DATE($S$1,W$1,8-$M484))),"")</f>
        <v>45397</v>
      </c>
      <c r="X484" s="30">
        <f>IFERROR(IF(COUNTIF('Holiday Dates'!$A:$A,DATE($S$1,X$1,1+7*$D484)-WEEKDAY(DATE($S$1,X$1,8-$M484)))&gt;=1,IF($D484&gt;=3,DATE($S$1,X$1,1+7*($D484-1)-WEEKDAY(DATE($S$1,X$1,8-$M484))),DATE($S$1,X$1,1+7*($D484+1)-WEEKDAY(DATE($S$1,X$1,8-$M484)))),DATE($S$1,X$1,1+7*$D484)-WEEKDAY(DATE($S$1,X$1,8-$M484))),"")</f>
        <v>45425</v>
      </c>
      <c r="Y484" s="30">
        <f>IFERROR(IF(COUNTIF('Holiday Dates'!$A:$A,DATE($S$1,Y$1,1+7*$D484)-WEEKDAY(DATE($S$1,Y$1,8-$M484)))&gt;=1,IF($D484&gt;=3,DATE($S$1,Y$1,1+7*($D484-1)-WEEKDAY(DATE($S$1,Y$1,8-$M484))),DATE($S$1,Y$1,1+7*($D484+1)-WEEKDAY(DATE($S$1,Y$1,8-$M484)))),DATE($S$1,Y$1,1+7*$D484)-WEEKDAY(DATE($S$1,Y$1,8-$M484))),"")</f>
        <v>45453</v>
      </c>
      <c r="Z484" s="30">
        <f>IFERROR(IF(COUNTIF('Holiday Dates'!$A:$A,DATE($S$1,Z$1,1+7*$D484)-WEEKDAY(DATE($S$1,Z$1,8-$M484)))&gt;=1,IF($D484&gt;=3,DATE($S$1,Z$1,1+7*($D484-1)-WEEKDAY(DATE($S$1,Z$1,8-$M484))),DATE($S$1,Z$1,1+7*($D484+1)-WEEKDAY(DATE($S$1,Z$1,8-$M484)))),DATE($S$1,Z$1,1+7*$D484)-WEEKDAY(DATE($S$1,Z$1,8-$M484))),"")</f>
        <v>45481</v>
      </c>
    </row>
    <row r="485" spans="1:26" ht="15" customHeight="1" x14ac:dyDescent="0.25">
      <c r="A485" s="3">
        <v>770482</v>
      </c>
      <c r="B485" s="1" t="s">
        <v>1757</v>
      </c>
      <c r="C485" s="1" t="str">
        <f>VLOOKUP($A485,[1]Sheet_One!$B:$W,7,FALSE)</f>
        <v>WOLCOTT</v>
      </c>
      <c r="D485" s="10">
        <f>IFERROR(VLOOKUP(A485,[2]Sheet1!$A:$AA,27,FALSE),"")</f>
        <v>1</v>
      </c>
      <c r="E485" s="1"/>
      <c r="F485" s="3" t="str">
        <f>VLOOKUP($A485,[1]Sheet_One!$B:$W,6,FALSE)</f>
        <v>12 HEMPLE DR</v>
      </c>
      <c r="G485" s="3" t="str">
        <f>VLOOKUP($A485,[1]Sheet_One!$B:$W,7,FALSE)</f>
        <v>WOLCOTT</v>
      </c>
      <c r="H485" s="3" t="str">
        <f>VLOOKUP($A485,[1]Sheet_One!$B:$W,8,FALSE)</f>
        <v>CT</v>
      </c>
      <c r="I485" s="3" t="str">
        <f>VLOOKUP($A485,[1]Sheet_One!$B:$W,9,FALSE)</f>
        <v>06716</v>
      </c>
      <c r="J485" s="47">
        <f>IFERROR(VLOOKUP(A485,'[3]KPI Trend by Chain - 171 or 173'!$A:$E,5,FALSE),VLOOKUP(A485,'[4]KPI Trend by Chain - 171 '!$A:$E,5,FALSE))</f>
        <v>28</v>
      </c>
      <c r="K485" s="4">
        <f>IFERROR(VLOOKUP(A485,'Location Substitution table'!B:D,3,FALSE),"")</f>
        <v>260959</v>
      </c>
      <c r="L485" s="9" t="str">
        <f>IFERROR(VLOOKUP($A485,[1]Sheet_One!$B:$W,5,FALSE),"")</f>
        <v>M</v>
      </c>
      <c r="M485" s="9">
        <f>IFERROR(MATCH(L485,{"U","M","T","W","R","F","S"},0),"")</f>
        <v>2</v>
      </c>
      <c r="N485" s="26">
        <f>IFERROR(IF(COUNTIF('Holiday Dates'!$A:$A,DATE($M$1,N$1,1+7*$D485)-WEEKDAY(DATE($M$1,N$1,8-$M485)))&gt;=1,IF($D485&gt;=3,DATE($M$1,N$1,1+7*($D485-1)-WEEKDAY(DATE($M$1,N$1,8-$M485))),DATE($M$1,N$1,1+7*($D485+1)-WEEKDAY(DATE($M$1,N$1,8-$M485)))),DATE($M$1,N$1,1+7*$D485)-WEEKDAY(DATE($M$1,N$1,8-$M485))),"")</f>
        <v>45145</v>
      </c>
      <c r="O485" s="26">
        <f>IFERROR(IF(COUNTIF('Holiday Dates'!$A:$A,DATE($M$1,O$1,1+7*$D485)-WEEKDAY(DATE($M$1,O$1,8-$M485)))&gt;=1,IF($D485&gt;=3,DATE($M$1,O$1,1+7*($D485-1)-WEEKDAY(DATE($M$1,O$1,8-$M485))),DATE($M$1,O$1,1+7*($D485+1)-WEEKDAY(DATE($M$1,O$1,8-$M485)))),DATE($M$1,O$1,1+7*$D485)-WEEKDAY(DATE($M$1,O$1,8-$M485))),"")</f>
        <v>45180</v>
      </c>
      <c r="P485" s="26">
        <f>IFERROR(IF(COUNTIF('Holiday Dates'!$A:$A,DATE($M$1,P$1,1+7*$D485)-WEEKDAY(DATE($M$1,P$1,8-$M485)))&gt;=1,IF($D485&gt;=3,DATE($M$1,P$1,1+7*($D485-1)-WEEKDAY(DATE($M$1,P$1,8-$M485))),DATE($M$1,P$1,1+7*($D485+1)-WEEKDAY(DATE($M$1,P$1,8-$M485)))),DATE($M$1,P$1,1+7*$D485)-WEEKDAY(DATE($M$1,P$1,8-$M485))),"")</f>
        <v>45201</v>
      </c>
      <c r="Q485" s="26">
        <f>IFERROR(IF(COUNTIF('Holiday Dates'!$A:$A,DATE($M$1,Q$1,1+7*$D485)-WEEKDAY(DATE($M$1,Q$1,8-$M485)))&gt;=1,IF($D485&gt;=3,DATE($M$1,Q$1,1+7*($D485-1)-WEEKDAY(DATE($M$1,Q$1,8-$M485))),DATE($M$1,Q$1,1+7*($D485+1)-WEEKDAY(DATE($M$1,Q$1,8-$M485)))),DATE($M$1,Q$1,1+7*$D485)-WEEKDAY(DATE($M$1,Q$1,8-$M485))),"")</f>
        <v>45236</v>
      </c>
      <c r="R485" s="26">
        <f>IFERROR(IF(COUNTIF('Holiday Dates'!$A:$A,DATE($M$1,R$1,1+7*$D485)-WEEKDAY(DATE($M$1,R$1,8-$M485)))&gt;=1,IF($D485&gt;=3,DATE($M$1,R$1,1+7*($D485-1)-WEEKDAY(DATE($M$1,R$1,8-$M485))),DATE($M$1,R$1,1+7*($D485+1)-WEEKDAY(DATE($M$1,R$1,8-$M485)))),DATE($M$1,R$1,1+7*$D485)-WEEKDAY(DATE($M$1,R$1,8-$M485))),"")</f>
        <v>45264</v>
      </c>
      <c r="S485" s="28"/>
      <c r="T485" s="30">
        <f>IFERROR(IF(COUNTIF('Holiday Dates'!$A:$A,DATE($S$1,T$1,1+7*$D485)-WEEKDAY(DATE($S$1,T$1,8-$M485)))&gt;=1,IF($D485&gt;=3,DATE($S$1,T$1,1+7*($D485-1)-WEEKDAY(DATE($S$1,T$1,8-$M485))),DATE($S$1,T$1,1+7*($D485+1)-WEEKDAY(DATE($S$1,T$1,8-$M485)))),DATE($S$1,T$1,1+7*$D485)-WEEKDAY(DATE($S$1,T$1,8-$M485))),"")</f>
        <v>45299</v>
      </c>
      <c r="U485" s="30">
        <f>IFERROR(IF(COUNTIF('Holiday Dates'!$A:$A,DATE($S$1,U$1,1+7*$D485)-WEEKDAY(DATE($S$1,U$1,8-$M485)))&gt;=1,IF($D485&gt;=3,DATE($S$1,U$1,1+7*($D485-1)-WEEKDAY(DATE($S$1,U$1,8-$M485))),DATE($S$1,U$1,1+7*($D485+1)-WEEKDAY(DATE($S$1,U$1,8-$M485)))),DATE($S$1,U$1,1+7*$D485)-WEEKDAY(DATE($S$1,U$1,8-$M485))),"")</f>
        <v>45327</v>
      </c>
      <c r="V485" s="30">
        <f>IFERROR(IF(COUNTIF('Holiday Dates'!$A:$A,DATE($S$1,V$1,1+7*$D485)-WEEKDAY(DATE($S$1,V$1,8-$M485)))&gt;=1,IF($D485&gt;=3,DATE($S$1,V$1,1+7*($D485-1)-WEEKDAY(DATE($S$1,V$1,8-$M485))),DATE($S$1,V$1,1+7*($D485+1)-WEEKDAY(DATE($S$1,V$1,8-$M485)))),DATE($S$1,V$1,1+7*$D485)-WEEKDAY(DATE($S$1,V$1,8-$M485))),"")</f>
        <v>45355</v>
      </c>
      <c r="W485" s="30">
        <f>IFERROR(IF(COUNTIF('Holiday Dates'!$A:$A,DATE($S$1,W$1,1+7*$D485)-WEEKDAY(DATE($S$1,W$1,8-$M485)))&gt;=1,IF($D485&gt;=3,DATE($S$1,W$1,1+7*($D485-1)-WEEKDAY(DATE($S$1,W$1,8-$M485))),DATE($S$1,W$1,1+7*($D485+1)-WEEKDAY(DATE($S$1,W$1,8-$M485)))),DATE($S$1,W$1,1+7*$D485)-WEEKDAY(DATE($S$1,W$1,8-$M485))),"")</f>
        <v>45383</v>
      </c>
      <c r="X485" s="30">
        <f>IFERROR(IF(COUNTIF('Holiday Dates'!$A:$A,DATE($S$1,X$1,1+7*$D485)-WEEKDAY(DATE($S$1,X$1,8-$M485)))&gt;=1,IF($D485&gt;=3,DATE($S$1,X$1,1+7*($D485-1)-WEEKDAY(DATE($S$1,X$1,8-$M485))),DATE($S$1,X$1,1+7*($D485+1)-WEEKDAY(DATE($S$1,X$1,8-$M485)))),DATE($S$1,X$1,1+7*$D485)-WEEKDAY(DATE($S$1,X$1,8-$M485))),"")</f>
        <v>45418</v>
      </c>
      <c r="Y485" s="30">
        <f>IFERROR(IF(COUNTIF('Holiday Dates'!$A:$A,DATE($S$1,Y$1,1+7*$D485)-WEEKDAY(DATE($S$1,Y$1,8-$M485)))&gt;=1,IF($D485&gt;=3,DATE($S$1,Y$1,1+7*($D485-1)-WEEKDAY(DATE($S$1,Y$1,8-$M485))),DATE($S$1,Y$1,1+7*($D485+1)-WEEKDAY(DATE($S$1,Y$1,8-$M485)))),DATE($S$1,Y$1,1+7*$D485)-WEEKDAY(DATE($S$1,Y$1,8-$M485))),"")</f>
        <v>45446</v>
      </c>
      <c r="Z485" s="30">
        <f>IFERROR(IF(COUNTIF('Holiday Dates'!$A:$A,DATE($S$1,Z$1,1+7*$D485)-WEEKDAY(DATE($S$1,Z$1,8-$M485)))&gt;=1,IF($D485&gt;=3,DATE($S$1,Z$1,1+7*($D485-1)-WEEKDAY(DATE($S$1,Z$1,8-$M485))),DATE($S$1,Z$1,1+7*($D485+1)-WEEKDAY(DATE($S$1,Z$1,8-$M485)))),DATE($S$1,Z$1,1+7*$D485)-WEEKDAY(DATE($S$1,Z$1,8-$M485))),"")</f>
        <v>45474</v>
      </c>
    </row>
    <row r="486" spans="1:26" ht="15" customHeight="1" x14ac:dyDescent="0.25">
      <c r="A486" s="3">
        <v>770483</v>
      </c>
      <c r="B486" s="1" t="s">
        <v>1758</v>
      </c>
      <c r="C486" s="1" t="str">
        <f>VLOOKUP($A486,[1]Sheet_One!$B:$W,7,FALSE)</f>
        <v>WOLCOTT</v>
      </c>
      <c r="D486" s="10">
        <f>IFERROR(VLOOKUP(A486,[2]Sheet1!$A:$AA,27,FALSE),"")</f>
        <v>4</v>
      </c>
      <c r="E486" s="1"/>
      <c r="F486" s="3" t="str">
        <f>VLOOKUP($A486,[1]Sheet_One!$B:$W,6,FALSE)</f>
        <v>457 BOUND LINE RD</v>
      </c>
      <c r="G486" s="3" t="str">
        <f>VLOOKUP($A486,[1]Sheet_One!$B:$W,7,FALSE)</f>
        <v>WOLCOTT</v>
      </c>
      <c r="H486" s="3" t="str">
        <f>VLOOKUP($A486,[1]Sheet_One!$B:$W,8,FALSE)</f>
        <v>CT</v>
      </c>
      <c r="I486" s="3" t="str">
        <f>VLOOKUP($A486,[1]Sheet_One!$B:$W,9,FALSE)</f>
        <v>06716</v>
      </c>
      <c r="J486" s="47">
        <f>IFERROR(VLOOKUP(A486,'[3]KPI Trend by Chain - 171 or 173'!$A:$E,5,FALSE),VLOOKUP(A486,'[4]KPI Trend by Chain - 171 '!$A:$E,5,FALSE))</f>
        <v>23.8571428571429</v>
      </c>
      <c r="K486" s="4">
        <f>IFERROR(VLOOKUP(A486,'Location Substitution table'!B:D,3,FALSE),"")</f>
        <v>260955</v>
      </c>
      <c r="L486" s="9" t="str">
        <f>IFERROR(VLOOKUP($A486,[1]Sheet_One!$B:$W,5,FALSE),"")</f>
        <v>M</v>
      </c>
      <c r="M486" s="9">
        <f>IFERROR(MATCH(L486,{"U","M","T","W","R","F","S"},0),"")</f>
        <v>2</v>
      </c>
      <c r="N486" s="26">
        <f>IFERROR(IF(COUNTIF('Holiday Dates'!$A:$A,DATE($M$1,N$1,1+7*$D486)-WEEKDAY(DATE($M$1,N$1,8-$M486)))&gt;=1,IF($D486&gt;=3,DATE($M$1,N$1,1+7*($D486-1)-WEEKDAY(DATE($M$1,N$1,8-$M486))),DATE($M$1,N$1,1+7*($D486+1)-WEEKDAY(DATE($M$1,N$1,8-$M486)))),DATE($M$1,N$1,1+7*$D486)-WEEKDAY(DATE($M$1,N$1,8-$M486))),"")</f>
        <v>45166</v>
      </c>
      <c r="O486" s="26">
        <f>IFERROR(IF(COUNTIF('Holiday Dates'!$A:$A,DATE($M$1,O$1,1+7*$D486)-WEEKDAY(DATE($M$1,O$1,8-$M486)))&gt;=1,IF($D486&gt;=3,DATE($M$1,O$1,1+7*($D486-1)-WEEKDAY(DATE($M$1,O$1,8-$M486))),DATE($M$1,O$1,1+7*($D486+1)-WEEKDAY(DATE($M$1,O$1,8-$M486)))),DATE($M$1,O$1,1+7*$D486)-WEEKDAY(DATE($M$1,O$1,8-$M486))),"")</f>
        <v>45187</v>
      </c>
      <c r="P486" s="26">
        <f>IFERROR(IF(COUNTIF('Holiday Dates'!$A:$A,DATE($M$1,P$1,1+7*$D486)-WEEKDAY(DATE($M$1,P$1,8-$M486)))&gt;=1,IF($D486&gt;=3,DATE($M$1,P$1,1+7*($D486-1)-WEEKDAY(DATE($M$1,P$1,8-$M486))),DATE($M$1,P$1,1+7*($D486+1)-WEEKDAY(DATE($M$1,P$1,8-$M486)))),DATE($M$1,P$1,1+7*$D486)-WEEKDAY(DATE($M$1,P$1,8-$M486))),"")</f>
        <v>45222</v>
      </c>
      <c r="Q486" s="26">
        <f>IFERROR(IF(COUNTIF('Holiday Dates'!$A:$A,DATE($M$1,Q$1,1+7*$D486)-WEEKDAY(DATE($M$1,Q$1,8-$M486)))&gt;=1,IF($D486&gt;=3,DATE($M$1,Q$1,1+7*($D486-1)-WEEKDAY(DATE($M$1,Q$1,8-$M486))),DATE($M$1,Q$1,1+7*($D486+1)-WEEKDAY(DATE($M$1,Q$1,8-$M486)))),DATE($M$1,Q$1,1+7*$D486)-WEEKDAY(DATE($M$1,Q$1,8-$M486))),"")</f>
        <v>45257</v>
      </c>
      <c r="R486" s="26">
        <f>IFERROR(IF(COUNTIF('Holiday Dates'!$A:$A,DATE($M$1,R$1,1+7*$D486)-WEEKDAY(DATE($M$1,R$1,8-$M486)))&gt;=1,IF($D486&gt;=3,DATE($M$1,R$1,1+7*($D486-1)-WEEKDAY(DATE($M$1,R$1,8-$M486))),DATE($M$1,R$1,1+7*($D486+1)-WEEKDAY(DATE($M$1,R$1,8-$M486)))),DATE($M$1,R$1,1+7*$D486)-WEEKDAY(DATE($M$1,R$1,8-$M486))),"")</f>
        <v>45278</v>
      </c>
      <c r="S486" s="28"/>
      <c r="T486" s="30">
        <f>IFERROR(IF(COUNTIF('Holiday Dates'!$A:$A,DATE($S$1,T$1,1+7*$D486)-WEEKDAY(DATE($S$1,T$1,8-$M486)))&gt;=1,IF($D486&gt;=3,DATE($S$1,T$1,1+7*($D486-1)-WEEKDAY(DATE($S$1,T$1,8-$M486))),DATE($S$1,T$1,1+7*($D486+1)-WEEKDAY(DATE($S$1,T$1,8-$M486)))),DATE($S$1,T$1,1+7*$D486)-WEEKDAY(DATE($S$1,T$1,8-$M486))),"")</f>
        <v>45313</v>
      </c>
      <c r="U486" s="30">
        <f>IFERROR(IF(COUNTIF('Holiday Dates'!$A:$A,DATE($S$1,U$1,1+7*$D486)-WEEKDAY(DATE($S$1,U$1,8-$M486)))&gt;=1,IF($D486&gt;=3,DATE($S$1,U$1,1+7*($D486-1)-WEEKDAY(DATE($S$1,U$1,8-$M486))),DATE($S$1,U$1,1+7*($D486+1)-WEEKDAY(DATE($S$1,U$1,8-$M486)))),DATE($S$1,U$1,1+7*$D486)-WEEKDAY(DATE($S$1,U$1,8-$M486))),"")</f>
        <v>45348</v>
      </c>
      <c r="V486" s="30">
        <f>IFERROR(IF(COUNTIF('Holiday Dates'!$A:$A,DATE($S$1,V$1,1+7*$D486)-WEEKDAY(DATE($S$1,V$1,8-$M486)))&gt;=1,IF($D486&gt;=3,DATE($S$1,V$1,1+7*($D486-1)-WEEKDAY(DATE($S$1,V$1,8-$M486))),DATE($S$1,V$1,1+7*($D486+1)-WEEKDAY(DATE($S$1,V$1,8-$M486)))),DATE($S$1,V$1,1+7*$D486)-WEEKDAY(DATE($S$1,V$1,8-$M486))),"")</f>
        <v>45376</v>
      </c>
      <c r="W486" s="30">
        <f>IFERROR(IF(COUNTIF('Holiday Dates'!$A:$A,DATE($S$1,W$1,1+7*$D486)-WEEKDAY(DATE($S$1,W$1,8-$M486)))&gt;=1,IF($D486&gt;=3,DATE($S$1,W$1,1+7*($D486-1)-WEEKDAY(DATE($S$1,W$1,8-$M486))),DATE($S$1,W$1,1+7*($D486+1)-WEEKDAY(DATE($S$1,W$1,8-$M486)))),DATE($S$1,W$1,1+7*$D486)-WEEKDAY(DATE($S$1,W$1,8-$M486))),"")</f>
        <v>45404</v>
      </c>
      <c r="X486" s="30">
        <f>IFERROR(IF(COUNTIF('Holiday Dates'!$A:$A,DATE($S$1,X$1,1+7*$D486)-WEEKDAY(DATE($S$1,X$1,8-$M486)))&gt;=1,IF($D486&gt;=3,DATE($S$1,X$1,1+7*($D486-1)-WEEKDAY(DATE($S$1,X$1,8-$M486))),DATE($S$1,X$1,1+7*($D486+1)-WEEKDAY(DATE($S$1,X$1,8-$M486)))),DATE($S$1,X$1,1+7*$D486)-WEEKDAY(DATE($S$1,X$1,8-$M486))),"")</f>
        <v>45432</v>
      </c>
      <c r="Y486" s="30">
        <f>IFERROR(IF(COUNTIF('Holiday Dates'!$A:$A,DATE($S$1,Y$1,1+7*$D486)-WEEKDAY(DATE($S$1,Y$1,8-$M486)))&gt;=1,IF($D486&gt;=3,DATE($S$1,Y$1,1+7*($D486-1)-WEEKDAY(DATE($S$1,Y$1,8-$M486))),DATE($S$1,Y$1,1+7*($D486+1)-WEEKDAY(DATE($S$1,Y$1,8-$M486)))),DATE($S$1,Y$1,1+7*$D486)-WEEKDAY(DATE($S$1,Y$1,8-$M486))),"")</f>
        <v>45467</v>
      </c>
      <c r="Z486" s="30">
        <f>IFERROR(IF(COUNTIF('Holiday Dates'!$A:$A,DATE($S$1,Z$1,1+7*$D486)-WEEKDAY(DATE($S$1,Z$1,8-$M486)))&gt;=1,IF($D486&gt;=3,DATE($S$1,Z$1,1+7*($D486-1)-WEEKDAY(DATE($S$1,Z$1,8-$M486))),DATE($S$1,Z$1,1+7*($D486+1)-WEEKDAY(DATE($S$1,Z$1,8-$M486)))),DATE($S$1,Z$1,1+7*$D486)-WEEKDAY(DATE($S$1,Z$1,8-$M486))),"")</f>
        <v>45495</v>
      </c>
    </row>
    <row r="487" spans="1:26" ht="15" customHeight="1" x14ac:dyDescent="0.25">
      <c r="A487" s="3">
        <v>770484</v>
      </c>
      <c r="B487" s="1" t="s">
        <v>1295</v>
      </c>
      <c r="C487" s="1" t="str">
        <f>VLOOKUP($A487,[1]Sheet_One!$B:$W,7,FALSE)</f>
        <v>WOODBRIDGE</v>
      </c>
      <c r="D487" s="10">
        <f>IFERROR(VLOOKUP(A487,[2]Sheet1!$A:$AA,27,FALSE),"")</f>
        <v>4</v>
      </c>
      <c r="E487" s="1"/>
      <c r="F487" s="3" t="str">
        <f>VLOOKUP($A487,[1]Sheet_One!$B:$W,6,FALSE)</f>
        <v>25 NEWTON RD</v>
      </c>
      <c r="G487" s="3" t="str">
        <f>VLOOKUP($A487,[1]Sheet_One!$B:$W,7,FALSE)</f>
        <v>WOODBRIDGE</v>
      </c>
      <c r="H487" s="3" t="str">
        <f>VLOOKUP($A487,[1]Sheet_One!$B:$W,8,FALSE)</f>
        <v>CT</v>
      </c>
      <c r="I487" s="3" t="str">
        <f>VLOOKUP($A487,[1]Sheet_One!$B:$W,9,FALSE)</f>
        <v>06525</v>
      </c>
      <c r="J487" s="47">
        <f>IFERROR(VLOOKUP(A487,'[3]KPI Trend by Chain - 171 or 173'!$A:$E,5,FALSE),VLOOKUP(A487,'[4]KPI Trend by Chain - 171 '!$A:$E,5,FALSE))</f>
        <v>21</v>
      </c>
      <c r="K487" s="4" t="str">
        <f>IFERROR(VLOOKUP(A487,'Location Substitution table'!B:D,3,FALSE),"")</f>
        <v/>
      </c>
      <c r="L487" s="9" t="str">
        <f>IFERROR(VLOOKUP($A487,[1]Sheet_One!$B:$W,5,FALSE),"")</f>
        <v>W</v>
      </c>
      <c r="M487" s="9">
        <f>IFERROR(MATCH(L487,{"U","M","T","W","R","F","S"},0),"")</f>
        <v>4</v>
      </c>
      <c r="N487" s="26">
        <f>IFERROR(IF(COUNTIF('Holiday Dates'!$A:$A,DATE($M$1,N$1,1+7*$D487)-WEEKDAY(DATE($M$1,N$1,8-$M487)))&gt;=1,IF($D487&gt;=3,DATE($M$1,N$1,1+7*($D487-1)-WEEKDAY(DATE($M$1,N$1,8-$M487))),DATE($M$1,N$1,1+7*($D487+1)-WEEKDAY(DATE($M$1,N$1,8-$M487)))),DATE($M$1,N$1,1+7*$D487)-WEEKDAY(DATE($M$1,N$1,8-$M487))),"")</f>
        <v>45161</v>
      </c>
      <c r="O487" s="26">
        <f>IFERROR(IF(COUNTIF('Holiday Dates'!$A:$A,DATE($M$1,O$1,1+7*$D487)-WEEKDAY(DATE($M$1,O$1,8-$M487)))&gt;=1,IF($D487&gt;=3,DATE($M$1,O$1,1+7*($D487-1)-WEEKDAY(DATE($M$1,O$1,8-$M487))),DATE($M$1,O$1,1+7*($D487+1)-WEEKDAY(DATE($M$1,O$1,8-$M487)))),DATE($M$1,O$1,1+7*$D487)-WEEKDAY(DATE($M$1,O$1,8-$M487))),"")</f>
        <v>45196</v>
      </c>
      <c r="P487" s="26">
        <f>IFERROR(IF(COUNTIF('Holiday Dates'!$A:$A,DATE($M$1,P$1,1+7*$D487)-WEEKDAY(DATE($M$1,P$1,8-$M487)))&gt;=1,IF($D487&gt;=3,DATE($M$1,P$1,1+7*($D487-1)-WEEKDAY(DATE($M$1,P$1,8-$M487))),DATE($M$1,P$1,1+7*($D487+1)-WEEKDAY(DATE($M$1,P$1,8-$M487)))),DATE($M$1,P$1,1+7*$D487)-WEEKDAY(DATE($M$1,P$1,8-$M487))),"")</f>
        <v>45224</v>
      </c>
      <c r="Q487" s="26">
        <f>IFERROR(IF(COUNTIF('Holiday Dates'!$A:$A,DATE($M$1,Q$1,1+7*$D487)-WEEKDAY(DATE($M$1,Q$1,8-$M487)))&gt;=1,IF($D487&gt;=3,DATE($M$1,Q$1,1+7*($D487-1)-WEEKDAY(DATE($M$1,Q$1,8-$M487))),DATE($M$1,Q$1,1+7*($D487+1)-WEEKDAY(DATE($M$1,Q$1,8-$M487)))),DATE($M$1,Q$1,1+7*$D487)-WEEKDAY(DATE($M$1,Q$1,8-$M487))),"")</f>
        <v>45245</v>
      </c>
      <c r="R487" s="26">
        <f>IFERROR(IF(COUNTIF('Holiday Dates'!$A:$A,DATE($M$1,R$1,1+7*$D487)-WEEKDAY(DATE($M$1,R$1,8-$M487)))&gt;=1,IF($D487&gt;=3,DATE($M$1,R$1,1+7*($D487-1)-WEEKDAY(DATE($M$1,R$1,8-$M487))),DATE($M$1,R$1,1+7*($D487+1)-WEEKDAY(DATE($M$1,R$1,8-$M487)))),DATE($M$1,R$1,1+7*$D487)-WEEKDAY(DATE($M$1,R$1,8-$M487))),"")</f>
        <v>45280</v>
      </c>
      <c r="S487" s="28"/>
      <c r="T487" s="30">
        <f>IFERROR(IF(COUNTIF('Holiday Dates'!$A:$A,DATE($S$1,T$1,1+7*$D487)-WEEKDAY(DATE($S$1,T$1,8-$M487)))&gt;=1,IF($D487&gt;=3,DATE($S$1,T$1,1+7*($D487-1)-WEEKDAY(DATE($S$1,T$1,8-$M487))),DATE($S$1,T$1,1+7*($D487+1)-WEEKDAY(DATE($S$1,T$1,8-$M487)))),DATE($S$1,T$1,1+7*$D487)-WEEKDAY(DATE($S$1,T$1,8-$M487))),"")</f>
        <v>45315</v>
      </c>
      <c r="U487" s="30">
        <f>IFERROR(IF(COUNTIF('Holiday Dates'!$A:$A,DATE($S$1,U$1,1+7*$D487)-WEEKDAY(DATE($S$1,U$1,8-$M487)))&gt;=1,IF($D487&gt;=3,DATE($S$1,U$1,1+7*($D487-1)-WEEKDAY(DATE($S$1,U$1,8-$M487))),DATE($S$1,U$1,1+7*($D487+1)-WEEKDAY(DATE($S$1,U$1,8-$M487)))),DATE($S$1,U$1,1+7*$D487)-WEEKDAY(DATE($S$1,U$1,8-$M487))),"")</f>
        <v>45350</v>
      </c>
      <c r="V487" s="30">
        <f>IFERROR(IF(COUNTIF('Holiday Dates'!$A:$A,DATE($S$1,V$1,1+7*$D487)-WEEKDAY(DATE($S$1,V$1,8-$M487)))&gt;=1,IF($D487&gt;=3,DATE($S$1,V$1,1+7*($D487-1)-WEEKDAY(DATE($S$1,V$1,8-$M487))),DATE($S$1,V$1,1+7*($D487+1)-WEEKDAY(DATE($S$1,V$1,8-$M487)))),DATE($S$1,V$1,1+7*$D487)-WEEKDAY(DATE($S$1,V$1,8-$M487))),"")</f>
        <v>45378</v>
      </c>
      <c r="W487" s="30">
        <f>IFERROR(IF(COUNTIF('Holiday Dates'!$A:$A,DATE($S$1,W$1,1+7*$D487)-WEEKDAY(DATE($S$1,W$1,8-$M487)))&gt;=1,IF($D487&gt;=3,DATE($S$1,W$1,1+7*($D487-1)-WEEKDAY(DATE($S$1,W$1,8-$M487))),DATE($S$1,W$1,1+7*($D487+1)-WEEKDAY(DATE($S$1,W$1,8-$M487)))),DATE($S$1,W$1,1+7*$D487)-WEEKDAY(DATE($S$1,W$1,8-$M487))),"")</f>
        <v>45406</v>
      </c>
      <c r="X487" s="30">
        <f>IFERROR(IF(COUNTIF('Holiday Dates'!$A:$A,DATE($S$1,X$1,1+7*$D487)-WEEKDAY(DATE($S$1,X$1,8-$M487)))&gt;=1,IF($D487&gt;=3,DATE($S$1,X$1,1+7*($D487-1)-WEEKDAY(DATE($S$1,X$1,8-$M487))),DATE($S$1,X$1,1+7*($D487+1)-WEEKDAY(DATE($S$1,X$1,8-$M487)))),DATE($S$1,X$1,1+7*$D487)-WEEKDAY(DATE($S$1,X$1,8-$M487))),"")</f>
        <v>45434</v>
      </c>
      <c r="Y487" s="30">
        <f>IFERROR(IF(COUNTIF('Holiday Dates'!$A:$A,DATE($S$1,Y$1,1+7*$D487)-WEEKDAY(DATE($S$1,Y$1,8-$M487)))&gt;=1,IF($D487&gt;=3,DATE($S$1,Y$1,1+7*($D487-1)-WEEKDAY(DATE($S$1,Y$1,8-$M487))),DATE($S$1,Y$1,1+7*($D487+1)-WEEKDAY(DATE($S$1,Y$1,8-$M487)))),DATE($S$1,Y$1,1+7*$D487)-WEEKDAY(DATE($S$1,Y$1,8-$M487))),"")</f>
        <v>45469</v>
      </c>
      <c r="Z487" s="30">
        <f>IFERROR(IF(COUNTIF('Holiday Dates'!$A:$A,DATE($S$1,Z$1,1+7*$D487)-WEEKDAY(DATE($S$1,Z$1,8-$M487)))&gt;=1,IF($D487&gt;=3,DATE($S$1,Z$1,1+7*($D487-1)-WEEKDAY(DATE($S$1,Z$1,8-$M487))),DATE($S$1,Z$1,1+7*($D487+1)-WEEKDAY(DATE($S$1,Z$1,8-$M487)))),DATE($S$1,Z$1,1+7*$D487)-WEEKDAY(DATE($S$1,Z$1,8-$M487))),"")</f>
        <v>45497</v>
      </c>
    </row>
    <row r="488" spans="1:26" ht="15" customHeight="1" x14ac:dyDescent="0.25">
      <c r="A488" s="3">
        <v>770485</v>
      </c>
      <c r="B488" s="1" t="s">
        <v>1759</v>
      </c>
      <c r="C488" s="1" t="str">
        <f>VLOOKUP($A488,[1]Sheet_One!$B:$W,7,FALSE)</f>
        <v>WOODBRIDGE</v>
      </c>
      <c r="D488" s="10">
        <f>IFERROR(VLOOKUP(A488,[2]Sheet1!$A:$AA,27,FALSE),"")</f>
        <v>3</v>
      </c>
      <c r="F488" s="3" t="str">
        <f>VLOOKUP($A488,[1]Sheet_One!$B:$W,6,FALSE)</f>
        <v>40 BEECHER RD</v>
      </c>
      <c r="G488" s="3" t="str">
        <f>VLOOKUP($A488,[1]Sheet_One!$B:$W,7,FALSE)</f>
        <v>WOODBRIDGE</v>
      </c>
      <c r="H488" s="3" t="str">
        <f>VLOOKUP($A488,[1]Sheet_One!$B:$W,8,FALSE)</f>
        <v>CT</v>
      </c>
      <c r="I488" s="3" t="str">
        <f>VLOOKUP($A488,[1]Sheet_One!$B:$W,9,FALSE)</f>
        <v>06525</v>
      </c>
      <c r="J488" s="47">
        <f>IFERROR(VLOOKUP(A488,'[3]KPI Trend by Chain - 171 or 173'!$A:$E,5,FALSE),VLOOKUP(A488,'[4]KPI Trend by Chain - 171 '!$A:$E,5,FALSE))</f>
        <v>33.4</v>
      </c>
      <c r="K488" s="4" t="str">
        <f>IFERROR(VLOOKUP(A488,'Location Substitution table'!B:D,3,FALSE),"")</f>
        <v/>
      </c>
      <c r="L488" s="9" t="str">
        <f>IFERROR(VLOOKUP($A488,[1]Sheet_One!$B:$W,5,FALSE),"")</f>
        <v>W</v>
      </c>
      <c r="M488" s="9">
        <f>IFERROR(MATCH(L488,{"U","M","T","W","R","F","S"},0),"")</f>
        <v>4</v>
      </c>
      <c r="N488" s="26">
        <f>IFERROR(IF(COUNTIF('Holiday Dates'!$A:$A,DATE($M$1,N$1,1+7*$D488)-WEEKDAY(DATE($M$1,N$1,8-$M488)))&gt;=1,IF($D488&gt;=3,DATE($M$1,N$1,1+7*($D488-1)-WEEKDAY(DATE($M$1,N$1,8-$M488))),DATE($M$1,N$1,1+7*($D488+1)-WEEKDAY(DATE($M$1,N$1,8-$M488)))),DATE($M$1,N$1,1+7*$D488)-WEEKDAY(DATE($M$1,N$1,8-$M488))),"")</f>
        <v>45154</v>
      </c>
      <c r="O488" s="26">
        <f>IFERROR(IF(COUNTIF('Holiday Dates'!$A:$A,DATE($M$1,O$1,1+7*$D488)-WEEKDAY(DATE($M$1,O$1,8-$M488)))&gt;=1,IF($D488&gt;=3,DATE($M$1,O$1,1+7*($D488-1)-WEEKDAY(DATE($M$1,O$1,8-$M488))),DATE($M$1,O$1,1+7*($D488+1)-WEEKDAY(DATE($M$1,O$1,8-$M488)))),DATE($M$1,O$1,1+7*$D488)-WEEKDAY(DATE($M$1,O$1,8-$M488))),"")</f>
        <v>45189</v>
      </c>
      <c r="P488" s="26">
        <f>IFERROR(IF(COUNTIF('Holiday Dates'!$A:$A,DATE($M$1,P$1,1+7*$D488)-WEEKDAY(DATE($M$1,P$1,8-$M488)))&gt;=1,IF($D488&gt;=3,DATE($M$1,P$1,1+7*($D488-1)-WEEKDAY(DATE($M$1,P$1,8-$M488))),DATE($M$1,P$1,1+7*($D488+1)-WEEKDAY(DATE($M$1,P$1,8-$M488)))),DATE($M$1,P$1,1+7*$D488)-WEEKDAY(DATE($M$1,P$1,8-$M488))),"")</f>
        <v>45217</v>
      </c>
      <c r="Q488" s="26">
        <f>IFERROR(IF(COUNTIF('Holiday Dates'!$A:$A,DATE($M$1,Q$1,1+7*$D488)-WEEKDAY(DATE($M$1,Q$1,8-$M488)))&gt;=1,IF($D488&gt;=3,DATE($M$1,Q$1,1+7*($D488-1)-WEEKDAY(DATE($M$1,Q$1,8-$M488))),DATE($M$1,Q$1,1+7*($D488+1)-WEEKDAY(DATE($M$1,Q$1,8-$M488)))),DATE($M$1,Q$1,1+7*$D488)-WEEKDAY(DATE($M$1,Q$1,8-$M488))),"")</f>
        <v>45245</v>
      </c>
      <c r="R488" s="26">
        <f>IFERROR(IF(COUNTIF('Holiday Dates'!$A:$A,DATE($M$1,R$1,1+7*$D488)-WEEKDAY(DATE($M$1,R$1,8-$M488)))&gt;=1,IF($D488&gt;=3,DATE($M$1,R$1,1+7*($D488-1)-WEEKDAY(DATE($M$1,R$1,8-$M488))),DATE($M$1,R$1,1+7*($D488+1)-WEEKDAY(DATE($M$1,R$1,8-$M488)))),DATE($M$1,R$1,1+7*$D488)-WEEKDAY(DATE($M$1,R$1,8-$M488))),"")</f>
        <v>45280</v>
      </c>
      <c r="S488" s="28"/>
      <c r="T488" s="30">
        <f>IFERROR(IF(COUNTIF('Holiday Dates'!$A:$A,DATE($S$1,T$1,1+7*$D488)-WEEKDAY(DATE($S$1,T$1,8-$M488)))&gt;=1,IF($D488&gt;=3,DATE($S$1,T$1,1+7*($D488-1)-WEEKDAY(DATE($S$1,T$1,8-$M488))),DATE($S$1,T$1,1+7*($D488+1)-WEEKDAY(DATE($S$1,T$1,8-$M488)))),DATE($S$1,T$1,1+7*$D488)-WEEKDAY(DATE($S$1,T$1,8-$M488))),"")</f>
        <v>45308</v>
      </c>
      <c r="U488" s="30">
        <f>IFERROR(IF(COUNTIF('Holiday Dates'!$A:$A,DATE($S$1,U$1,1+7*$D488)-WEEKDAY(DATE($S$1,U$1,8-$M488)))&gt;=1,IF($D488&gt;=3,DATE($S$1,U$1,1+7*($D488-1)-WEEKDAY(DATE($S$1,U$1,8-$M488))),DATE($S$1,U$1,1+7*($D488+1)-WEEKDAY(DATE($S$1,U$1,8-$M488)))),DATE($S$1,U$1,1+7*$D488)-WEEKDAY(DATE($S$1,U$1,8-$M488))),"")</f>
        <v>45336</v>
      </c>
      <c r="V488" s="30">
        <f>IFERROR(IF(COUNTIF('Holiday Dates'!$A:$A,DATE($S$1,V$1,1+7*$D488)-WEEKDAY(DATE($S$1,V$1,8-$M488)))&gt;=1,IF($D488&gt;=3,DATE($S$1,V$1,1+7*($D488-1)-WEEKDAY(DATE($S$1,V$1,8-$M488))),DATE($S$1,V$1,1+7*($D488+1)-WEEKDAY(DATE($S$1,V$1,8-$M488)))),DATE($S$1,V$1,1+7*$D488)-WEEKDAY(DATE($S$1,V$1,8-$M488))),"")</f>
        <v>45371</v>
      </c>
      <c r="W488" s="30">
        <f>IFERROR(IF(COUNTIF('Holiday Dates'!$A:$A,DATE($S$1,W$1,1+7*$D488)-WEEKDAY(DATE($S$1,W$1,8-$M488)))&gt;=1,IF($D488&gt;=3,DATE($S$1,W$1,1+7*($D488-1)-WEEKDAY(DATE($S$1,W$1,8-$M488))),DATE($S$1,W$1,1+7*($D488+1)-WEEKDAY(DATE($S$1,W$1,8-$M488)))),DATE($S$1,W$1,1+7*$D488)-WEEKDAY(DATE($S$1,W$1,8-$M488))),"")</f>
        <v>45399</v>
      </c>
      <c r="X488" s="30">
        <f>IFERROR(IF(COUNTIF('Holiday Dates'!$A:$A,DATE($S$1,X$1,1+7*$D488)-WEEKDAY(DATE($S$1,X$1,8-$M488)))&gt;=1,IF($D488&gt;=3,DATE($S$1,X$1,1+7*($D488-1)-WEEKDAY(DATE($S$1,X$1,8-$M488))),DATE($S$1,X$1,1+7*($D488+1)-WEEKDAY(DATE($S$1,X$1,8-$M488)))),DATE($S$1,X$1,1+7*$D488)-WEEKDAY(DATE($S$1,X$1,8-$M488))),"")</f>
        <v>45427</v>
      </c>
      <c r="Y488" s="30">
        <f>IFERROR(IF(COUNTIF('Holiday Dates'!$A:$A,DATE($S$1,Y$1,1+7*$D488)-WEEKDAY(DATE($S$1,Y$1,8-$M488)))&gt;=1,IF($D488&gt;=3,DATE($S$1,Y$1,1+7*($D488-1)-WEEKDAY(DATE($S$1,Y$1,8-$M488))),DATE($S$1,Y$1,1+7*($D488+1)-WEEKDAY(DATE($S$1,Y$1,8-$M488)))),DATE($S$1,Y$1,1+7*$D488)-WEEKDAY(DATE($S$1,Y$1,8-$M488))),"")</f>
        <v>45455</v>
      </c>
      <c r="Z488" s="30">
        <f>IFERROR(IF(COUNTIF('Holiday Dates'!$A:$A,DATE($S$1,Z$1,1+7*$D488)-WEEKDAY(DATE($S$1,Z$1,8-$M488)))&gt;=1,IF($D488&gt;=3,DATE($S$1,Z$1,1+7*($D488-1)-WEEKDAY(DATE($S$1,Z$1,8-$M488))),DATE($S$1,Z$1,1+7*($D488+1)-WEEKDAY(DATE($S$1,Z$1,8-$M488)))),DATE($S$1,Z$1,1+7*$D488)-WEEKDAY(DATE($S$1,Z$1,8-$M488))),"")</f>
        <v>45490</v>
      </c>
    </row>
    <row r="489" spans="1:26" ht="15" customHeight="1" x14ac:dyDescent="0.25">
      <c r="A489" s="3">
        <v>770486</v>
      </c>
      <c r="B489" s="1" t="s">
        <v>1760</v>
      </c>
      <c r="C489" s="1" t="str">
        <f>VLOOKUP($A489,[1]Sheet_One!$B:$W,7,FALSE)</f>
        <v>WOODBURY</v>
      </c>
      <c r="D489" s="10">
        <f>IFERROR(VLOOKUP(A489,[2]Sheet1!$A:$AA,27,FALSE),"")</f>
        <v>4</v>
      </c>
      <c r="F489" s="3" t="str">
        <f>VLOOKUP($A489,[1]Sheet_One!$B:$W,6,FALSE)</f>
        <v>14 SCHOOL ST</v>
      </c>
      <c r="G489" s="3" t="str">
        <f>VLOOKUP($A489,[1]Sheet_One!$B:$W,7,FALSE)</f>
        <v>WOODBURY</v>
      </c>
      <c r="H489" s="3" t="str">
        <f>VLOOKUP($A489,[1]Sheet_One!$B:$W,8,FALSE)</f>
        <v>CT</v>
      </c>
      <c r="I489" s="3" t="str">
        <f>VLOOKUP($A489,[1]Sheet_One!$B:$W,9,FALSE)</f>
        <v>06798</v>
      </c>
      <c r="J489" s="47">
        <f>IFERROR(VLOOKUP(A489,'[3]KPI Trend by Chain - 171 or 173'!$A:$E,5,FALSE),VLOOKUP(A489,'[4]KPI Trend by Chain - 171 '!$A:$E,5,FALSE))</f>
        <v>15</v>
      </c>
      <c r="K489" s="4" t="str">
        <f>IFERROR(VLOOKUP(A489,'Location Substitution table'!B:D,3,FALSE),"")</f>
        <v/>
      </c>
      <c r="L489" s="9" t="str">
        <f>IFERROR(VLOOKUP($A489,[1]Sheet_One!$B:$W,5,FALSE),"")</f>
        <v>W</v>
      </c>
      <c r="M489" s="9">
        <f>IFERROR(MATCH(L489,{"U","M","T","W","R","F","S"},0),"")</f>
        <v>4</v>
      </c>
      <c r="N489" s="26">
        <f>IFERROR(IF(COUNTIF('Holiday Dates'!$A:$A,DATE($M$1,N$1,1+7*$D489)-WEEKDAY(DATE($M$1,N$1,8-$M489)))&gt;=1,IF($D489&gt;=3,DATE($M$1,N$1,1+7*($D489-1)-WEEKDAY(DATE($M$1,N$1,8-$M489))),DATE($M$1,N$1,1+7*($D489+1)-WEEKDAY(DATE($M$1,N$1,8-$M489)))),DATE($M$1,N$1,1+7*$D489)-WEEKDAY(DATE($M$1,N$1,8-$M489))),"")</f>
        <v>45161</v>
      </c>
      <c r="O489" s="26">
        <f>IFERROR(IF(COUNTIF('Holiday Dates'!$A:$A,DATE($M$1,O$1,1+7*$D489)-WEEKDAY(DATE($M$1,O$1,8-$M489)))&gt;=1,IF($D489&gt;=3,DATE($M$1,O$1,1+7*($D489-1)-WEEKDAY(DATE($M$1,O$1,8-$M489))),DATE($M$1,O$1,1+7*($D489+1)-WEEKDAY(DATE($M$1,O$1,8-$M489)))),DATE($M$1,O$1,1+7*$D489)-WEEKDAY(DATE($M$1,O$1,8-$M489))),"")</f>
        <v>45196</v>
      </c>
      <c r="P489" s="26">
        <f>IFERROR(IF(COUNTIF('Holiday Dates'!$A:$A,DATE($M$1,P$1,1+7*$D489)-WEEKDAY(DATE($M$1,P$1,8-$M489)))&gt;=1,IF($D489&gt;=3,DATE($M$1,P$1,1+7*($D489-1)-WEEKDAY(DATE($M$1,P$1,8-$M489))),DATE($M$1,P$1,1+7*($D489+1)-WEEKDAY(DATE($M$1,P$1,8-$M489)))),DATE($M$1,P$1,1+7*$D489)-WEEKDAY(DATE($M$1,P$1,8-$M489))),"")</f>
        <v>45224</v>
      </c>
      <c r="Q489" s="26">
        <f>IFERROR(IF(COUNTIF('Holiday Dates'!$A:$A,DATE($M$1,Q$1,1+7*$D489)-WEEKDAY(DATE($M$1,Q$1,8-$M489)))&gt;=1,IF($D489&gt;=3,DATE($M$1,Q$1,1+7*($D489-1)-WEEKDAY(DATE($M$1,Q$1,8-$M489))),DATE($M$1,Q$1,1+7*($D489+1)-WEEKDAY(DATE($M$1,Q$1,8-$M489)))),DATE($M$1,Q$1,1+7*$D489)-WEEKDAY(DATE($M$1,Q$1,8-$M489))),"")</f>
        <v>45245</v>
      </c>
      <c r="R489" s="26">
        <f>IFERROR(IF(COUNTIF('Holiday Dates'!$A:$A,DATE($M$1,R$1,1+7*$D489)-WEEKDAY(DATE($M$1,R$1,8-$M489)))&gt;=1,IF($D489&gt;=3,DATE($M$1,R$1,1+7*($D489-1)-WEEKDAY(DATE($M$1,R$1,8-$M489))),DATE($M$1,R$1,1+7*($D489+1)-WEEKDAY(DATE($M$1,R$1,8-$M489)))),DATE($M$1,R$1,1+7*$D489)-WEEKDAY(DATE($M$1,R$1,8-$M489))),"")</f>
        <v>45280</v>
      </c>
      <c r="S489" s="28"/>
      <c r="T489" s="30">
        <f>IFERROR(IF(COUNTIF('Holiday Dates'!$A:$A,DATE($S$1,T$1,1+7*$D489)-WEEKDAY(DATE($S$1,T$1,8-$M489)))&gt;=1,IF($D489&gt;=3,DATE($S$1,T$1,1+7*($D489-1)-WEEKDAY(DATE($S$1,T$1,8-$M489))),DATE($S$1,T$1,1+7*($D489+1)-WEEKDAY(DATE($S$1,T$1,8-$M489)))),DATE($S$1,T$1,1+7*$D489)-WEEKDAY(DATE($S$1,T$1,8-$M489))),"")</f>
        <v>45315</v>
      </c>
      <c r="U489" s="30">
        <f>IFERROR(IF(COUNTIF('Holiday Dates'!$A:$A,DATE($S$1,U$1,1+7*$D489)-WEEKDAY(DATE($S$1,U$1,8-$M489)))&gt;=1,IF($D489&gt;=3,DATE($S$1,U$1,1+7*($D489-1)-WEEKDAY(DATE($S$1,U$1,8-$M489))),DATE($S$1,U$1,1+7*($D489+1)-WEEKDAY(DATE($S$1,U$1,8-$M489)))),DATE($S$1,U$1,1+7*$D489)-WEEKDAY(DATE($S$1,U$1,8-$M489))),"")</f>
        <v>45350</v>
      </c>
      <c r="V489" s="30">
        <f>IFERROR(IF(COUNTIF('Holiday Dates'!$A:$A,DATE($S$1,V$1,1+7*$D489)-WEEKDAY(DATE($S$1,V$1,8-$M489)))&gt;=1,IF($D489&gt;=3,DATE($S$1,V$1,1+7*($D489-1)-WEEKDAY(DATE($S$1,V$1,8-$M489))),DATE($S$1,V$1,1+7*($D489+1)-WEEKDAY(DATE($S$1,V$1,8-$M489)))),DATE($S$1,V$1,1+7*$D489)-WEEKDAY(DATE($S$1,V$1,8-$M489))),"")</f>
        <v>45378</v>
      </c>
      <c r="W489" s="30">
        <f>IFERROR(IF(COUNTIF('Holiday Dates'!$A:$A,DATE($S$1,W$1,1+7*$D489)-WEEKDAY(DATE($S$1,W$1,8-$M489)))&gt;=1,IF($D489&gt;=3,DATE($S$1,W$1,1+7*($D489-1)-WEEKDAY(DATE($S$1,W$1,8-$M489))),DATE($S$1,W$1,1+7*($D489+1)-WEEKDAY(DATE($S$1,W$1,8-$M489)))),DATE($S$1,W$1,1+7*$D489)-WEEKDAY(DATE($S$1,W$1,8-$M489))),"")</f>
        <v>45406</v>
      </c>
      <c r="X489" s="30">
        <f>IFERROR(IF(COUNTIF('Holiday Dates'!$A:$A,DATE($S$1,X$1,1+7*$D489)-WEEKDAY(DATE($S$1,X$1,8-$M489)))&gt;=1,IF($D489&gt;=3,DATE($S$1,X$1,1+7*($D489-1)-WEEKDAY(DATE($S$1,X$1,8-$M489))),DATE($S$1,X$1,1+7*($D489+1)-WEEKDAY(DATE($S$1,X$1,8-$M489)))),DATE($S$1,X$1,1+7*$D489)-WEEKDAY(DATE($S$1,X$1,8-$M489))),"")</f>
        <v>45434</v>
      </c>
      <c r="Y489" s="30">
        <f>IFERROR(IF(COUNTIF('Holiday Dates'!$A:$A,DATE($S$1,Y$1,1+7*$D489)-WEEKDAY(DATE($S$1,Y$1,8-$M489)))&gt;=1,IF($D489&gt;=3,DATE($S$1,Y$1,1+7*($D489-1)-WEEKDAY(DATE($S$1,Y$1,8-$M489))),DATE($S$1,Y$1,1+7*($D489+1)-WEEKDAY(DATE($S$1,Y$1,8-$M489)))),DATE($S$1,Y$1,1+7*$D489)-WEEKDAY(DATE($S$1,Y$1,8-$M489))),"")</f>
        <v>45469</v>
      </c>
      <c r="Z489" s="30">
        <f>IFERROR(IF(COUNTIF('Holiday Dates'!$A:$A,DATE($S$1,Z$1,1+7*$D489)-WEEKDAY(DATE($S$1,Z$1,8-$M489)))&gt;=1,IF($D489&gt;=3,DATE($S$1,Z$1,1+7*($D489-1)-WEEKDAY(DATE($S$1,Z$1,8-$M489))),DATE($S$1,Z$1,1+7*($D489+1)-WEEKDAY(DATE($S$1,Z$1,8-$M489)))),DATE($S$1,Z$1,1+7*$D489)-WEEKDAY(DATE($S$1,Z$1,8-$M489))),"")</f>
        <v>45497</v>
      </c>
    </row>
    <row r="490" spans="1:26" ht="15" customHeight="1" x14ac:dyDescent="0.25">
      <c r="A490" s="3">
        <v>770487</v>
      </c>
      <c r="B490" s="1" t="s">
        <v>1761</v>
      </c>
      <c r="C490" s="1" t="str">
        <f>VLOOKUP($A490,[1]Sheet_One!$B:$W,7,FALSE)</f>
        <v>WOODBURY</v>
      </c>
      <c r="D490" s="10">
        <f>IFERROR(VLOOKUP(A490,[2]Sheet1!$A:$AA,27,FALSE),"")</f>
        <v>3</v>
      </c>
      <c r="E490" s="1"/>
      <c r="F490" s="3" t="str">
        <f>VLOOKUP($A490,[1]Sheet_One!$B:$W,6,FALSE)</f>
        <v>5 MINORTOWN RD</v>
      </c>
      <c r="G490" s="3" t="str">
        <f>VLOOKUP($A490,[1]Sheet_One!$B:$W,7,FALSE)</f>
        <v>WOODBURY</v>
      </c>
      <c r="H490" s="3" t="str">
        <f>VLOOKUP($A490,[1]Sheet_One!$B:$W,8,FALSE)</f>
        <v>CT</v>
      </c>
      <c r="I490" s="3" t="str">
        <f>VLOOKUP($A490,[1]Sheet_One!$B:$W,9,FALSE)</f>
        <v>06798</v>
      </c>
      <c r="J490" s="47">
        <f>IFERROR(VLOOKUP(A490,'[3]KPI Trend by Chain - 171 or 173'!$A:$E,5,FALSE),VLOOKUP(A490,'[4]KPI Trend by Chain - 171 '!$A:$E,5,FALSE))</f>
        <v>24.4444444444444</v>
      </c>
      <c r="K490" s="4" t="str">
        <f>IFERROR(VLOOKUP(A490,'Location Substitution table'!B:D,3,FALSE),"")</f>
        <v/>
      </c>
      <c r="L490" s="9" t="str">
        <f>IFERROR(VLOOKUP($A490,[1]Sheet_One!$B:$W,5,FALSE),"")</f>
        <v>W</v>
      </c>
      <c r="M490" s="9">
        <f>IFERROR(MATCH(L490,{"U","M","T","W","R","F","S"},0),"")</f>
        <v>4</v>
      </c>
      <c r="N490" s="26">
        <f>IFERROR(IF(COUNTIF('Holiday Dates'!$A:$A,DATE($M$1,N$1,1+7*$D490)-WEEKDAY(DATE($M$1,N$1,8-$M490)))&gt;=1,IF($D490&gt;=3,DATE($M$1,N$1,1+7*($D490-1)-WEEKDAY(DATE($M$1,N$1,8-$M490))),DATE($M$1,N$1,1+7*($D490+1)-WEEKDAY(DATE($M$1,N$1,8-$M490)))),DATE($M$1,N$1,1+7*$D490)-WEEKDAY(DATE($M$1,N$1,8-$M490))),"")</f>
        <v>45154</v>
      </c>
      <c r="O490" s="26">
        <f>IFERROR(IF(COUNTIF('Holiday Dates'!$A:$A,DATE($M$1,O$1,1+7*$D490)-WEEKDAY(DATE($M$1,O$1,8-$M490)))&gt;=1,IF($D490&gt;=3,DATE($M$1,O$1,1+7*($D490-1)-WEEKDAY(DATE($M$1,O$1,8-$M490))),DATE($M$1,O$1,1+7*($D490+1)-WEEKDAY(DATE($M$1,O$1,8-$M490)))),DATE($M$1,O$1,1+7*$D490)-WEEKDAY(DATE($M$1,O$1,8-$M490))),"")</f>
        <v>45189</v>
      </c>
      <c r="P490" s="26">
        <f>IFERROR(IF(COUNTIF('Holiday Dates'!$A:$A,DATE($M$1,P$1,1+7*$D490)-WEEKDAY(DATE($M$1,P$1,8-$M490)))&gt;=1,IF($D490&gt;=3,DATE($M$1,P$1,1+7*($D490-1)-WEEKDAY(DATE($M$1,P$1,8-$M490))),DATE($M$1,P$1,1+7*($D490+1)-WEEKDAY(DATE($M$1,P$1,8-$M490)))),DATE($M$1,P$1,1+7*$D490)-WEEKDAY(DATE($M$1,P$1,8-$M490))),"")</f>
        <v>45217</v>
      </c>
      <c r="Q490" s="26">
        <f>IFERROR(IF(COUNTIF('Holiday Dates'!$A:$A,DATE($M$1,Q$1,1+7*$D490)-WEEKDAY(DATE($M$1,Q$1,8-$M490)))&gt;=1,IF($D490&gt;=3,DATE($M$1,Q$1,1+7*($D490-1)-WEEKDAY(DATE($M$1,Q$1,8-$M490))),DATE($M$1,Q$1,1+7*($D490+1)-WEEKDAY(DATE($M$1,Q$1,8-$M490)))),DATE($M$1,Q$1,1+7*$D490)-WEEKDAY(DATE($M$1,Q$1,8-$M490))),"")</f>
        <v>45245</v>
      </c>
      <c r="R490" s="26">
        <f>IFERROR(IF(COUNTIF('Holiday Dates'!$A:$A,DATE($M$1,R$1,1+7*$D490)-WEEKDAY(DATE($M$1,R$1,8-$M490)))&gt;=1,IF($D490&gt;=3,DATE($M$1,R$1,1+7*($D490-1)-WEEKDAY(DATE($M$1,R$1,8-$M490))),DATE($M$1,R$1,1+7*($D490+1)-WEEKDAY(DATE($M$1,R$1,8-$M490)))),DATE($M$1,R$1,1+7*$D490)-WEEKDAY(DATE($M$1,R$1,8-$M490))),"")</f>
        <v>45280</v>
      </c>
      <c r="S490" s="28"/>
      <c r="T490" s="30">
        <f>IFERROR(IF(COUNTIF('Holiday Dates'!$A:$A,DATE($S$1,T$1,1+7*$D490)-WEEKDAY(DATE($S$1,T$1,8-$M490)))&gt;=1,IF($D490&gt;=3,DATE($S$1,T$1,1+7*($D490-1)-WEEKDAY(DATE($S$1,T$1,8-$M490))),DATE($S$1,T$1,1+7*($D490+1)-WEEKDAY(DATE($S$1,T$1,8-$M490)))),DATE($S$1,T$1,1+7*$D490)-WEEKDAY(DATE($S$1,T$1,8-$M490))),"")</f>
        <v>45308</v>
      </c>
      <c r="U490" s="30">
        <f>IFERROR(IF(COUNTIF('Holiday Dates'!$A:$A,DATE($S$1,U$1,1+7*$D490)-WEEKDAY(DATE($S$1,U$1,8-$M490)))&gt;=1,IF($D490&gt;=3,DATE($S$1,U$1,1+7*($D490-1)-WEEKDAY(DATE($S$1,U$1,8-$M490))),DATE($S$1,U$1,1+7*($D490+1)-WEEKDAY(DATE($S$1,U$1,8-$M490)))),DATE($S$1,U$1,1+7*$D490)-WEEKDAY(DATE($S$1,U$1,8-$M490))),"")</f>
        <v>45336</v>
      </c>
      <c r="V490" s="30">
        <f>IFERROR(IF(COUNTIF('Holiday Dates'!$A:$A,DATE($S$1,V$1,1+7*$D490)-WEEKDAY(DATE($S$1,V$1,8-$M490)))&gt;=1,IF($D490&gt;=3,DATE($S$1,V$1,1+7*($D490-1)-WEEKDAY(DATE($S$1,V$1,8-$M490))),DATE($S$1,V$1,1+7*($D490+1)-WEEKDAY(DATE($S$1,V$1,8-$M490)))),DATE($S$1,V$1,1+7*$D490)-WEEKDAY(DATE($S$1,V$1,8-$M490))),"")</f>
        <v>45371</v>
      </c>
      <c r="W490" s="30">
        <f>IFERROR(IF(COUNTIF('Holiday Dates'!$A:$A,DATE($S$1,W$1,1+7*$D490)-WEEKDAY(DATE($S$1,W$1,8-$M490)))&gt;=1,IF($D490&gt;=3,DATE($S$1,W$1,1+7*($D490-1)-WEEKDAY(DATE($S$1,W$1,8-$M490))),DATE($S$1,W$1,1+7*($D490+1)-WEEKDAY(DATE($S$1,W$1,8-$M490)))),DATE($S$1,W$1,1+7*$D490)-WEEKDAY(DATE($S$1,W$1,8-$M490))),"")</f>
        <v>45399</v>
      </c>
      <c r="X490" s="30">
        <f>IFERROR(IF(COUNTIF('Holiday Dates'!$A:$A,DATE($S$1,X$1,1+7*$D490)-WEEKDAY(DATE($S$1,X$1,8-$M490)))&gt;=1,IF($D490&gt;=3,DATE($S$1,X$1,1+7*($D490-1)-WEEKDAY(DATE($S$1,X$1,8-$M490))),DATE($S$1,X$1,1+7*($D490+1)-WEEKDAY(DATE($S$1,X$1,8-$M490)))),DATE($S$1,X$1,1+7*$D490)-WEEKDAY(DATE($S$1,X$1,8-$M490))),"")</f>
        <v>45427</v>
      </c>
      <c r="Y490" s="30">
        <f>IFERROR(IF(COUNTIF('Holiday Dates'!$A:$A,DATE($S$1,Y$1,1+7*$D490)-WEEKDAY(DATE($S$1,Y$1,8-$M490)))&gt;=1,IF($D490&gt;=3,DATE($S$1,Y$1,1+7*($D490-1)-WEEKDAY(DATE($S$1,Y$1,8-$M490))),DATE($S$1,Y$1,1+7*($D490+1)-WEEKDAY(DATE($S$1,Y$1,8-$M490)))),DATE($S$1,Y$1,1+7*$D490)-WEEKDAY(DATE($S$1,Y$1,8-$M490))),"")</f>
        <v>45455</v>
      </c>
      <c r="Z490" s="30">
        <f>IFERROR(IF(COUNTIF('Holiday Dates'!$A:$A,DATE($S$1,Z$1,1+7*$D490)-WEEKDAY(DATE($S$1,Z$1,8-$M490)))&gt;=1,IF($D490&gt;=3,DATE($S$1,Z$1,1+7*($D490-1)-WEEKDAY(DATE($S$1,Z$1,8-$M490))),DATE($S$1,Z$1,1+7*($D490+1)-WEEKDAY(DATE($S$1,Z$1,8-$M490)))),DATE($S$1,Z$1,1+7*$D490)-WEEKDAY(DATE($S$1,Z$1,8-$M490))),"")</f>
        <v>45490</v>
      </c>
    </row>
    <row r="491" spans="1:26" ht="15" customHeight="1" x14ac:dyDescent="0.25">
      <c r="A491" s="3">
        <v>770488</v>
      </c>
      <c r="B491" s="1" t="s">
        <v>882</v>
      </c>
      <c r="C491" s="1" t="str">
        <f>VLOOKUP($A491,[1]Sheet_One!$B:$W,7,FALSE)</f>
        <v>WOODBURY</v>
      </c>
      <c r="D491" s="10">
        <f>IFERROR(VLOOKUP(A491,[2]Sheet1!$A:$AA,27,FALSE),"")</f>
        <v>2</v>
      </c>
      <c r="E491" s="1"/>
      <c r="F491" s="3" t="str">
        <f>VLOOKUP($A491,[1]Sheet_One!$B:$W,6,FALSE)</f>
        <v>67 WASHINGTON AVE</v>
      </c>
      <c r="G491" s="3" t="str">
        <f>VLOOKUP($A491,[1]Sheet_One!$B:$W,7,FALSE)</f>
        <v>WOODBURY</v>
      </c>
      <c r="H491" s="3" t="str">
        <f>VLOOKUP($A491,[1]Sheet_One!$B:$W,8,FALSE)</f>
        <v>CT</v>
      </c>
      <c r="I491" s="3" t="str">
        <f>VLOOKUP($A491,[1]Sheet_One!$B:$W,9,FALSE)</f>
        <v>06798</v>
      </c>
      <c r="J491" s="47">
        <f>IFERROR(VLOOKUP(A491,'[3]KPI Trend by Chain - 171 or 173'!$A:$E,5,FALSE),VLOOKUP(A491,'[4]KPI Trend by Chain - 171 '!$A:$E,5,FALSE))</f>
        <v>14</v>
      </c>
      <c r="K491" s="4" t="str">
        <f>IFERROR(VLOOKUP(A491,'Location Substitution table'!B:D,3,FALSE),"")</f>
        <v/>
      </c>
      <c r="L491" s="9" t="str">
        <f>IFERROR(VLOOKUP($A491,[1]Sheet_One!$B:$W,5,FALSE),"")</f>
        <v>W</v>
      </c>
      <c r="M491" s="9">
        <f>IFERROR(MATCH(L491,{"U","M","T","W","R","F","S"},0),"")</f>
        <v>4</v>
      </c>
      <c r="N491" s="26">
        <f>IFERROR(IF(COUNTIF('Holiday Dates'!$A:$A,DATE($M$1,N$1,1+7*$D491)-WEEKDAY(DATE($M$1,N$1,8-$M491)))&gt;=1,IF($D491&gt;=3,DATE($M$1,N$1,1+7*($D491-1)-WEEKDAY(DATE($M$1,N$1,8-$M491))),DATE($M$1,N$1,1+7*($D491+1)-WEEKDAY(DATE($M$1,N$1,8-$M491)))),DATE($M$1,N$1,1+7*$D491)-WEEKDAY(DATE($M$1,N$1,8-$M491))),"")</f>
        <v>45147</v>
      </c>
      <c r="O491" s="26">
        <f>IFERROR(IF(COUNTIF('Holiday Dates'!$A:$A,DATE($M$1,O$1,1+7*$D491)-WEEKDAY(DATE($M$1,O$1,8-$M491)))&gt;=1,IF($D491&gt;=3,DATE($M$1,O$1,1+7*($D491-1)-WEEKDAY(DATE($M$1,O$1,8-$M491))),DATE($M$1,O$1,1+7*($D491+1)-WEEKDAY(DATE($M$1,O$1,8-$M491)))),DATE($M$1,O$1,1+7*$D491)-WEEKDAY(DATE($M$1,O$1,8-$M491))),"")</f>
        <v>45182</v>
      </c>
      <c r="P491" s="26">
        <f>IFERROR(IF(COUNTIF('Holiday Dates'!$A:$A,DATE($M$1,P$1,1+7*$D491)-WEEKDAY(DATE($M$1,P$1,8-$M491)))&gt;=1,IF($D491&gt;=3,DATE($M$1,P$1,1+7*($D491-1)-WEEKDAY(DATE($M$1,P$1,8-$M491))),DATE($M$1,P$1,1+7*($D491+1)-WEEKDAY(DATE($M$1,P$1,8-$M491)))),DATE($M$1,P$1,1+7*$D491)-WEEKDAY(DATE($M$1,P$1,8-$M491))),"")</f>
        <v>45210</v>
      </c>
      <c r="Q491" s="26">
        <f>IFERROR(IF(COUNTIF('Holiday Dates'!$A:$A,DATE($M$1,Q$1,1+7*$D491)-WEEKDAY(DATE($M$1,Q$1,8-$M491)))&gt;=1,IF($D491&gt;=3,DATE($M$1,Q$1,1+7*($D491-1)-WEEKDAY(DATE($M$1,Q$1,8-$M491))),DATE($M$1,Q$1,1+7*($D491+1)-WEEKDAY(DATE($M$1,Q$1,8-$M491)))),DATE($M$1,Q$1,1+7*$D491)-WEEKDAY(DATE($M$1,Q$1,8-$M491))),"")</f>
        <v>45238</v>
      </c>
      <c r="R491" s="26">
        <f>IFERROR(IF(COUNTIF('Holiday Dates'!$A:$A,DATE($M$1,R$1,1+7*$D491)-WEEKDAY(DATE($M$1,R$1,8-$M491)))&gt;=1,IF($D491&gt;=3,DATE($M$1,R$1,1+7*($D491-1)-WEEKDAY(DATE($M$1,R$1,8-$M491))),DATE($M$1,R$1,1+7*($D491+1)-WEEKDAY(DATE($M$1,R$1,8-$M491)))),DATE($M$1,R$1,1+7*$D491)-WEEKDAY(DATE($M$1,R$1,8-$M491))),"")</f>
        <v>45273</v>
      </c>
      <c r="S491" s="28"/>
      <c r="T491" s="30">
        <f>IFERROR(IF(COUNTIF('Holiday Dates'!$A:$A,DATE($S$1,T$1,1+7*$D491)-WEEKDAY(DATE($S$1,T$1,8-$M491)))&gt;=1,IF($D491&gt;=3,DATE($S$1,T$1,1+7*($D491-1)-WEEKDAY(DATE($S$1,T$1,8-$M491))),DATE($S$1,T$1,1+7*($D491+1)-WEEKDAY(DATE($S$1,T$1,8-$M491)))),DATE($S$1,T$1,1+7*$D491)-WEEKDAY(DATE($S$1,T$1,8-$M491))),"")</f>
        <v>45301</v>
      </c>
      <c r="U491" s="30">
        <f>IFERROR(IF(COUNTIF('Holiday Dates'!$A:$A,DATE($S$1,U$1,1+7*$D491)-WEEKDAY(DATE($S$1,U$1,8-$M491)))&gt;=1,IF($D491&gt;=3,DATE($S$1,U$1,1+7*($D491-1)-WEEKDAY(DATE($S$1,U$1,8-$M491))),DATE($S$1,U$1,1+7*($D491+1)-WEEKDAY(DATE($S$1,U$1,8-$M491)))),DATE($S$1,U$1,1+7*$D491)-WEEKDAY(DATE($S$1,U$1,8-$M491))),"")</f>
        <v>45336</v>
      </c>
      <c r="V491" s="30">
        <f>IFERROR(IF(COUNTIF('Holiday Dates'!$A:$A,DATE($S$1,V$1,1+7*$D491)-WEEKDAY(DATE($S$1,V$1,8-$M491)))&gt;=1,IF($D491&gt;=3,DATE($S$1,V$1,1+7*($D491-1)-WEEKDAY(DATE($S$1,V$1,8-$M491))),DATE($S$1,V$1,1+7*($D491+1)-WEEKDAY(DATE($S$1,V$1,8-$M491)))),DATE($S$1,V$1,1+7*$D491)-WEEKDAY(DATE($S$1,V$1,8-$M491))),"")</f>
        <v>45364</v>
      </c>
      <c r="W491" s="30">
        <f>IFERROR(IF(COUNTIF('Holiday Dates'!$A:$A,DATE($S$1,W$1,1+7*$D491)-WEEKDAY(DATE($S$1,W$1,8-$M491)))&gt;=1,IF($D491&gt;=3,DATE($S$1,W$1,1+7*($D491-1)-WEEKDAY(DATE($S$1,W$1,8-$M491))),DATE($S$1,W$1,1+7*($D491+1)-WEEKDAY(DATE($S$1,W$1,8-$M491)))),DATE($S$1,W$1,1+7*$D491)-WEEKDAY(DATE($S$1,W$1,8-$M491))),"")</f>
        <v>45399</v>
      </c>
      <c r="X491" s="30">
        <f>IFERROR(IF(COUNTIF('Holiday Dates'!$A:$A,DATE($S$1,X$1,1+7*$D491)-WEEKDAY(DATE($S$1,X$1,8-$M491)))&gt;=1,IF($D491&gt;=3,DATE($S$1,X$1,1+7*($D491-1)-WEEKDAY(DATE($S$1,X$1,8-$M491))),DATE($S$1,X$1,1+7*($D491+1)-WEEKDAY(DATE($S$1,X$1,8-$M491)))),DATE($S$1,X$1,1+7*$D491)-WEEKDAY(DATE($S$1,X$1,8-$M491))),"")</f>
        <v>45420</v>
      </c>
      <c r="Y491" s="30">
        <f>IFERROR(IF(COUNTIF('Holiday Dates'!$A:$A,DATE($S$1,Y$1,1+7*$D491)-WEEKDAY(DATE($S$1,Y$1,8-$M491)))&gt;=1,IF($D491&gt;=3,DATE($S$1,Y$1,1+7*($D491-1)-WEEKDAY(DATE($S$1,Y$1,8-$M491))),DATE($S$1,Y$1,1+7*($D491+1)-WEEKDAY(DATE($S$1,Y$1,8-$M491)))),DATE($S$1,Y$1,1+7*$D491)-WEEKDAY(DATE($S$1,Y$1,8-$M491))),"")</f>
        <v>45455</v>
      </c>
      <c r="Z491" s="30">
        <f>IFERROR(IF(COUNTIF('Holiday Dates'!$A:$A,DATE($S$1,Z$1,1+7*$D491)-WEEKDAY(DATE($S$1,Z$1,8-$M491)))&gt;=1,IF($D491&gt;=3,DATE($S$1,Z$1,1+7*($D491-1)-WEEKDAY(DATE($S$1,Z$1,8-$M491))),DATE($S$1,Z$1,1+7*($D491+1)-WEEKDAY(DATE($S$1,Z$1,8-$M491)))),DATE($S$1,Z$1,1+7*$D491)-WEEKDAY(DATE($S$1,Z$1,8-$M491))),"")</f>
        <v>45483</v>
      </c>
    </row>
    <row r="492" spans="1:26" ht="15" customHeight="1" x14ac:dyDescent="0.25">
      <c r="A492" s="3">
        <v>770489</v>
      </c>
      <c r="B492" s="1" t="s">
        <v>1762</v>
      </c>
      <c r="C492" s="1" t="str">
        <f>VLOOKUP($A492,[1]Sheet_One!$B:$W,7,FALSE)</f>
        <v>WOODSTOCK</v>
      </c>
      <c r="D492" s="10">
        <v>3</v>
      </c>
      <c r="F492" s="3" t="str">
        <f>VLOOKUP($A492,[1]Sheet_One!$B:$W,6,FALSE)</f>
        <v>24 FROG POND RD</v>
      </c>
      <c r="G492" s="3" t="str">
        <f>VLOOKUP($A492,[1]Sheet_One!$B:$W,7,FALSE)</f>
        <v>WOODSTOCK</v>
      </c>
      <c r="H492" s="3" t="str">
        <f>VLOOKUP($A492,[1]Sheet_One!$B:$W,8,FALSE)</f>
        <v>CT</v>
      </c>
      <c r="I492" s="3" t="str">
        <f>VLOOKUP($A492,[1]Sheet_One!$B:$W,9,FALSE)</f>
        <v>06281</v>
      </c>
      <c r="J492" s="47">
        <f>IFERROR(VLOOKUP(A492,'[3]KPI Trend by Chain - 171 or 173'!$A:$E,5,FALSE),VLOOKUP(A492,'[4]KPI Trend by Chain - 171 '!$A:$E,5,FALSE))</f>
        <v>19.600000000000001</v>
      </c>
      <c r="K492" s="4" t="str">
        <f>IFERROR(VLOOKUP(A492,'Location Substitution table'!B:D,3,FALSE),"")</f>
        <v/>
      </c>
      <c r="L492" s="9" t="str">
        <f>IFERROR(VLOOKUP($A492,[1]Sheet_One!$B:$W,5,FALSE),"")</f>
        <v>R</v>
      </c>
      <c r="M492" s="9">
        <f>IFERROR(MATCH(L492,{"U","M","T","W","R","F","S"},0),"")</f>
        <v>5</v>
      </c>
      <c r="N492" s="26">
        <f>IFERROR(IF(COUNTIF('Holiday Dates'!$A:$A,DATE($M$1,N$1,1+7*$D492)-WEEKDAY(DATE($M$1,N$1,8-$M492)))&gt;=1,IF($D492&gt;=3,DATE($M$1,N$1,1+7*($D492-1)-WEEKDAY(DATE($M$1,N$1,8-$M492))),DATE($M$1,N$1,1+7*($D492+1)-WEEKDAY(DATE($M$1,N$1,8-$M492)))),DATE($M$1,N$1,1+7*$D492)-WEEKDAY(DATE($M$1,N$1,8-$M492))),"")</f>
        <v>45155</v>
      </c>
      <c r="O492" s="26">
        <f>IFERROR(IF(COUNTIF('Holiday Dates'!$A:$A,DATE($M$1,O$1,1+7*$D492)-WEEKDAY(DATE($M$1,O$1,8-$M492)))&gt;=1,IF($D492&gt;=3,DATE($M$1,O$1,1+7*($D492-1)-WEEKDAY(DATE($M$1,O$1,8-$M492))),DATE($M$1,O$1,1+7*($D492+1)-WEEKDAY(DATE($M$1,O$1,8-$M492)))),DATE($M$1,O$1,1+7*$D492)-WEEKDAY(DATE($M$1,O$1,8-$M492))),"")</f>
        <v>45190</v>
      </c>
      <c r="P492" s="26">
        <f>IFERROR(IF(COUNTIF('Holiday Dates'!$A:$A,DATE($M$1,P$1,1+7*$D492)-WEEKDAY(DATE($M$1,P$1,8-$M492)))&gt;=1,IF($D492&gt;=3,DATE($M$1,P$1,1+7*($D492-1)-WEEKDAY(DATE($M$1,P$1,8-$M492))),DATE($M$1,P$1,1+7*($D492+1)-WEEKDAY(DATE($M$1,P$1,8-$M492)))),DATE($M$1,P$1,1+7*$D492)-WEEKDAY(DATE($M$1,P$1,8-$M492))),"")</f>
        <v>45218</v>
      </c>
      <c r="Q492" s="26">
        <f>IFERROR(IF(COUNTIF('Holiday Dates'!$A:$A,DATE($M$1,Q$1,1+7*$D492)-WEEKDAY(DATE($M$1,Q$1,8-$M492)))&gt;=1,IF($D492&gt;=3,DATE($M$1,Q$1,1+7*($D492-1)-WEEKDAY(DATE($M$1,Q$1,8-$M492))),DATE($M$1,Q$1,1+7*($D492+1)-WEEKDAY(DATE($M$1,Q$1,8-$M492)))),DATE($M$1,Q$1,1+7*$D492)-WEEKDAY(DATE($M$1,Q$1,8-$M492))),"")</f>
        <v>45246</v>
      </c>
      <c r="R492" s="26">
        <f>IFERROR(IF(COUNTIF('Holiday Dates'!$A:$A,DATE($M$1,R$1,1+7*$D492)-WEEKDAY(DATE($M$1,R$1,8-$M492)))&gt;=1,IF($D492&gt;=3,DATE($M$1,R$1,1+7*($D492-1)-WEEKDAY(DATE($M$1,R$1,8-$M492))),DATE($M$1,R$1,1+7*($D492+1)-WEEKDAY(DATE($M$1,R$1,8-$M492)))),DATE($M$1,R$1,1+7*$D492)-WEEKDAY(DATE($M$1,R$1,8-$M492))),"")</f>
        <v>45281</v>
      </c>
      <c r="S492" s="28"/>
      <c r="T492" s="30">
        <f>IFERROR(IF(COUNTIF('Holiday Dates'!$A:$A,DATE($S$1,T$1,1+7*$D492)-WEEKDAY(DATE($S$1,T$1,8-$M492)))&gt;=1,IF($D492&gt;=3,DATE($S$1,T$1,1+7*($D492-1)-WEEKDAY(DATE($S$1,T$1,8-$M492))),DATE($S$1,T$1,1+7*($D492+1)-WEEKDAY(DATE($S$1,T$1,8-$M492)))),DATE($S$1,T$1,1+7*$D492)-WEEKDAY(DATE($S$1,T$1,8-$M492))),"")</f>
        <v>45309</v>
      </c>
      <c r="U492" s="30">
        <f>IFERROR(IF(COUNTIF('Holiday Dates'!$A:$A,DATE($S$1,U$1,1+7*$D492)-WEEKDAY(DATE($S$1,U$1,8-$M492)))&gt;=1,IF($D492&gt;=3,DATE($S$1,U$1,1+7*($D492-1)-WEEKDAY(DATE($S$1,U$1,8-$M492))),DATE($S$1,U$1,1+7*($D492+1)-WEEKDAY(DATE($S$1,U$1,8-$M492)))),DATE($S$1,U$1,1+7*$D492)-WEEKDAY(DATE($S$1,U$1,8-$M492))),"")</f>
        <v>45337</v>
      </c>
      <c r="V492" s="30">
        <f>IFERROR(IF(COUNTIF('Holiday Dates'!$A:$A,DATE($S$1,V$1,1+7*$D492)-WEEKDAY(DATE($S$1,V$1,8-$M492)))&gt;=1,IF($D492&gt;=3,DATE($S$1,V$1,1+7*($D492-1)-WEEKDAY(DATE($S$1,V$1,8-$M492))),DATE($S$1,V$1,1+7*($D492+1)-WEEKDAY(DATE($S$1,V$1,8-$M492)))),DATE($S$1,V$1,1+7*$D492)-WEEKDAY(DATE($S$1,V$1,8-$M492))),"")</f>
        <v>45372</v>
      </c>
      <c r="W492" s="30">
        <f>IFERROR(IF(COUNTIF('Holiday Dates'!$A:$A,DATE($S$1,W$1,1+7*$D492)-WEEKDAY(DATE($S$1,W$1,8-$M492)))&gt;=1,IF($D492&gt;=3,DATE($S$1,W$1,1+7*($D492-1)-WEEKDAY(DATE($S$1,W$1,8-$M492))),DATE($S$1,W$1,1+7*($D492+1)-WEEKDAY(DATE($S$1,W$1,8-$M492)))),DATE($S$1,W$1,1+7*$D492)-WEEKDAY(DATE($S$1,W$1,8-$M492))),"")</f>
        <v>45400</v>
      </c>
      <c r="X492" s="30">
        <f>IFERROR(IF(COUNTIF('Holiday Dates'!$A:$A,DATE($S$1,X$1,1+7*$D492)-WEEKDAY(DATE($S$1,X$1,8-$M492)))&gt;=1,IF($D492&gt;=3,DATE($S$1,X$1,1+7*($D492-1)-WEEKDAY(DATE($S$1,X$1,8-$M492))),DATE($S$1,X$1,1+7*($D492+1)-WEEKDAY(DATE($S$1,X$1,8-$M492)))),DATE($S$1,X$1,1+7*$D492)-WEEKDAY(DATE($S$1,X$1,8-$M492))),"")</f>
        <v>45428</v>
      </c>
      <c r="Y492" s="30">
        <f>IFERROR(IF(COUNTIF('Holiday Dates'!$A:$A,DATE($S$1,Y$1,1+7*$D492)-WEEKDAY(DATE($S$1,Y$1,8-$M492)))&gt;=1,IF($D492&gt;=3,DATE($S$1,Y$1,1+7*($D492-1)-WEEKDAY(DATE($S$1,Y$1,8-$M492))),DATE($S$1,Y$1,1+7*($D492+1)-WEEKDAY(DATE($S$1,Y$1,8-$M492)))),DATE($S$1,Y$1,1+7*$D492)-WEEKDAY(DATE($S$1,Y$1,8-$M492))),"")</f>
        <v>45463</v>
      </c>
      <c r="Z492" s="30">
        <f>IFERROR(IF(COUNTIF('Holiday Dates'!$A:$A,DATE($S$1,Z$1,1+7*$D492)-WEEKDAY(DATE($S$1,Z$1,8-$M492)))&gt;=1,IF($D492&gt;=3,DATE($S$1,Z$1,1+7*($D492-1)-WEEKDAY(DATE($S$1,Z$1,8-$M492))),DATE($S$1,Z$1,1+7*($D492+1)-WEEKDAY(DATE($S$1,Z$1,8-$M492)))),DATE($S$1,Z$1,1+7*$D492)-WEEKDAY(DATE($S$1,Z$1,8-$M492))),"")</f>
        <v>45491</v>
      </c>
    </row>
    <row r="493" spans="1:26" ht="15" customHeight="1" x14ac:dyDescent="0.25">
      <c r="A493" s="3">
        <v>770490</v>
      </c>
      <c r="B493" s="1" t="s">
        <v>1763</v>
      </c>
      <c r="C493" s="1" t="str">
        <f>VLOOKUP($A493,[1]Sheet_One!$B:$W,7,FALSE)</f>
        <v>WOODSTOCK</v>
      </c>
      <c r="D493" s="10">
        <f>IFERROR(VLOOKUP(A493,[2]Sheet1!$A:$AA,27,FALSE),"")</f>
        <v>3</v>
      </c>
      <c r="E493" s="1"/>
      <c r="F493" s="3" t="str">
        <f>VLOOKUP($A493,[1]Sheet_One!$B:$W,6,FALSE)</f>
        <v>147 ROUTE 169</v>
      </c>
      <c r="G493" s="3" t="str">
        <f>VLOOKUP($A493,[1]Sheet_One!$B:$W,7,FALSE)</f>
        <v>WOODSTOCK</v>
      </c>
      <c r="H493" s="3" t="str">
        <f>VLOOKUP($A493,[1]Sheet_One!$B:$W,8,FALSE)</f>
        <v>CT</v>
      </c>
      <c r="I493" s="3" t="str">
        <f>VLOOKUP($A493,[1]Sheet_One!$B:$W,9,FALSE)</f>
        <v>06281</v>
      </c>
      <c r="J493" s="47">
        <f>IFERROR(VLOOKUP(A493,'[3]KPI Trend by Chain - 171 or 173'!$A:$E,5,FALSE),VLOOKUP(A493,'[4]KPI Trend by Chain - 171 '!$A:$E,5,FALSE))</f>
        <v>25.5</v>
      </c>
      <c r="K493" s="4" t="str">
        <f>IFERROR(VLOOKUP(A493,'Location Substitution table'!B:D,3,FALSE),"")</f>
        <v/>
      </c>
      <c r="L493" s="9" t="str">
        <f>IFERROR(VLOOKUP($A493,[1]Sheet_One!$B:$W,5,FALSE),"")</f>
        <v>R</v>
      </c>
      <c r="M493" s="9">
        <f>IFERROR(MATCH(L493,{"U","M","T","W","R","F","S"},0),"")</f>
        <v>5</v>
      </c>
      <c r="N493" s="26">
        <f>IFERROR(IF(COUNTIF('Holiday Dates'!$A:$A,DATE($M$1,N$1,1+7*$D493)-WEEKDAY(DATE($M$1,N$1,8-$M493)))&gt;=1,IF($D493&gt;=3,DATE($M$1,N$1,1+7*($D493-1)-WEEKDAY(DATE($M$1,N$1,8-$M493))),DATE($M$1,N$1,1+7*($D493+1)-WEEKDAY(DATE($M$1,N$1,8-$M493)))),DATE($M$1,N$1,1+7*$D493)-WEEKDAY(DATE($M$1,N$1,8-$M493))),"")</f>
        <v>45155</v>
      </c>
      <c r="O493" s="26">
        <f>IFERROR(IF(COUNTIF('Holiday Dates'!$A:$A,DATE($M$1,O$1,1+7*$D493)-WEEKDAY(DATE($M$1,O$1,8-$M493)))&gt;=1,IF($D493&gt;=3,DATE($M$1,O$1,1+7*($D493-1)-WEEKDAY(DATE($M$1,O$1,8-$M493))),DATE($M$1,O$1,1+7*($D493+1)-WEEKDAY(DATE($M$1,O$1,8-$M493)))),DATE($M$1,O$1,1+7*$D493)-WEEKDAY(DATE($M$1,O$1,8-$M493))),"")</f>
        <v>45190</v>
      </c>
      <c r="P493" s="26">
        <f>IFERROR(IF(COUNTIF('Holiday Dates'!$A:$A,DATE($M$1,P$1,1+7*$D493)-WEEKDAY(DATE($M$1,P$1,8-$M493)))&gt;=1,IF($D493&gt;=3,DATE($M$1,P$1,1+7*($D493-1)-WEEKDAY(DATE($M$1,P$1,8-$M493))),DATE($M$1,P$1,1+7*($D493+1)-WEEKDAY(DATE($M$1,P$1,8-$M493)))),DATE($M$1,P$1,1+7*$D493)-WEEKDAY(DATE($M$1,P$1,8-$M493))),"")</f>
        <v>45218</v>
      </c>
      <c r="Q493" s="26">
        <f>IFERROR(IF(COUNTIF('Holiday Dates'!$A:$A,DATE($M$1,Q$1,1+7*$D493)-WEEKDAY(DATE($M$1,Q$1,8-$M493)))&gt;=1,IF($D493&gt;=3,DATE($M$1,Q$1,1+7*($D493-1)-WEEKDAY(DATE($M$1,Q$1,8-$M493))),DATE($M$1,Q$1,1+7*($D493+1)-WEEKDAY(DATE($M$1,Q$1,8-$M493)))),DATE($M$1,Q$1,1+7*$D493)-WEEKDAY(DATE($M$1,Q$1,8-$M493))),"")</f>
        <v>45246</v>
      </c>
      <c r="R493" s="26">
        <f>IFERROR(IF(COUNTIF('Holiday Dates'!$A:$A,DATE($M$1,R$1,1+7*$D493)-WEEKDAY(DATE($M$1,R$1,8-$M493)))&gt;=1,IF($D493&gt;=3,DATE($M$1,R$1,1+7*($D493-1)-WEEKDAY(DATE($M$1,R$1,8-$M493))),DATE($M$1,R$1,1+7*($D493+1)-WEEKDAY(DATE($M$1,R$1,8-$M493)))),DATE($M$1,R$1,1+7*$D493)-WEEKDAY(DATE($M$1,R$1,8-$M493))),"")</f>
        <v>45281</v>
      </c>
      <c r="S493" s="28"/>
      <c r="T493" s="30">
        <f>IFERROR(IF(COUNTIF('Holiday Dates'!$A:$A,DATE($S$1,T$1,1+7*$D493)-WEEKDAY(DATE($S$1,T$1,8-$M493)))&gt;=1,IF($D493&gt;=3,DATE($S$1,T$1,1+7*($D493-1)-WEEKDAY(DATE($S$1,T$1,8-$M493))),DATE($S$1,T$1,1+7*($D493+1)-WEEKDAY(DATE($S$1,T$1,8-$M493)))),DATE($S$1,T$1,1+7*$D493)-WEEKDAY(DATE($S$1,T$1,8-$M493))),"")</f>
        <v>45309</v>
      </c>
      <c r="U493" s="30">
        <f>IFERROR(IF(COUNTIF('Holiday Dates'!$A:$A,DATE($S$1,U$1,1+7*$D493)-WEEKDAY(DATE($S$1,U$1,8-$M493)))&gt;=1,IF($D493&gt;=3,DATE($S$1,U$1,1+7*($D493-1)-WEEKDAY(DATE($S$1,U$1,8-$M493))),DATE($S$1,U$1,1+7*($D493+1)-WEEKDAY(DATE($S$1,U$1,8-$M493)))),DATE($S$1,U$1,1+7*$D493)-WEEKDAY(DATE($S$1,U$1,8-$M493))),"")</f>
        <v>45337</v>
      </c>
      <c r="V493" s="30">
        <f>IFERROR(IF(COUNTIF('Holiday Dates'!$A:$A,DATE($S$1,V$1,1+7*$D493)-WEEKDAY(DATE($S$1,V$1,8-$M493)))&gt;=1,IF($D493&gt;=3,DATE($S$1,V$1,1+7*($D493-1)-WEEKDAY(DATE($S$1,V$1,8-$M493))),DATE($S$1,V$1,1+7*($D493+1)-WEEKDAY(DATE($S$1,V$1,8-$M493)))),DATE($S$1,V$1,1+7*$D493)-WEEKDAY(DATE($S$1,V$1,8-$M493))),"")</f>
        <v>45372</v>
      </c>
      <c r="W493" s="30">
        <f>IFERROR(IF(COUNTIF('Holiday Dates'!$A:$A,DATE($S$1,W$1,1+7*$D493)-WEEKDAY(DATE($S$1,W$1,8-$M493)))&gt;=1,IF($D493&gt;=3,DATE($S$1,W$1,1+7*($D493-1)-WEEKDAY(DATE($S$1,W$1,8-$M493))),DATE($S$1,W$1,1+7*($D493+1)-WEEKDAY(DATE($S$1,W$1,8-$M493)))),DATE($S$1,W$1,1+7*$D493)-WEEKDAY(DATE($S$1,W$1,8-$M493))),"")</f>
        <v>45400</v>
      </c>
      <c r="X493" s="30">
        <f>IFERROR(IF(COUNTIF('Holiday Dates'!$A:$A,DATE($S$1,X$1,1+7*$D493)-WEEKDAY(DATE($S$1,X$1,8-$M493)))&gt;=1,IF($D493&gt;=3,DATE($S$1,X$1,1+7*($D493-1)-WEEKDAY(DATE($S$1,X$1,8-$M493))),DATE($S$1,X$1,1+7*($D493+1)-WEEKDAY(DATE($S$1,X$1,8-$M493)))),DATE($S$1,X$1,1+7*$D493)-WEEKDAY(DATE($S$1,X$1,8-$M493))),"")</f>
        <v>45428</v>
      </c>
      <c r="Y493" s="30">
        <f>IFERROR(IF(COUNTIF('Holiday Dates'!$A:$A,DATE($S$1,Y$1,1+7*$D493)-WEEKDAY(DATE($S$1,Y$1,8-$M493)))&gt;=1,IF($D493&gt;=3,DATE($S$1,Y$1,1+7*($D493-1)-WEEKDAY(DATE($S$1,Y$1,8-$M493))),DATE($S$1,Y$1,1+7*($D493+1)-WEEKDAY(DATE($S$1,Y$1,8-$M493)))),DATE($S$1,Y$1,1+7*$D493)-WEEKDAY(DATE($S$1,Y$1,8-$M493))),"")</f>
        <v>45463</v>
      </c>
      <c r="Z493" s="30">
        <f>IFERROR(IF(COUNTIF('Holiday Dates'!$A:$A,DATE($S$1,Z$1,1+7*$D493)-WEEKDAY(DATE($S$1,Z$1,8-$M493)))&gt;=1,IF($D493&gt;=3,DATE($S$1,Z$1,1+7*($D493-1)-WEEKDAY(DATE($S$1,Z$1,8-$M493))),DATE($S$1,Z$1,1+7*($D493+1)-WEEKDAY(DATE($S$1,Z$1,8-$M493)))),DATE($S$1,Z$1,1+7*$D493)-WEEKDAY(DATE($S$1,Z$1,8-$M493))),"")</f>
        <v>45491</v>
      </c>
    </row>
    <row r="494" spans="1:26" ht="15" customHeight="1" x14ac:dyDescent="0.25">
      <c r="A494" s="3">
        <v>770502</v>
      </c>
      <c r="B494" s="1" t="s">
        <v>978</v>
      </c>
      <c r="C494" s="1" t="str">
        <f>VLOOKUP($A494,[1]Sheet_One!$B:$W,7,FALSE)</f>
        <v>HAMDEN</v>
      </c>
      <c r="D494" s="10">
        <f>IFERROR(VLOOKUP(A494,[2]Sheet1!$A:$AA,27,FALSE),"")</f>
        <v>1</v>
      </c>
      <c r="E494" s="1"/>
      <c r="F494" s="3" t="str">
        <f>VLOOKUP($A494,[1]Sheet_One!$B:$W,6,FALSE)</f>
        <v>670 WINDERGREEN AVENUE</v>
      </c>
      <c r="G494" s="3" t="str">
        <f>VLOOKUP($A494,[1]Sheet_One!$B:$W,7,FALSE)</f>
        <v>HAMDEN</v>
      </c>
      <c r="H494" s="3" t="str">
        <f>VLOOKUP($A494,[1]Sheet_One!$B:$W,8,FALSE)</f>
        <v>CT</v>
      </c>
      <c r="I494" s="3" t="str">
        <f>VLOOKUP($A494,[1]Sheet_One!$B:$W,9,FALSE)</f>
        <v>06514</v>
      </c>
      <c r="J494" s="47">
        <f>IFERROR(VLOOKUP(A494,'[3]KPI Trend by Chain - 171 or 173'!$A:$E,5,FALSE),VLOOKUP(A494,'[4]KPI Trend by Chain - 171 '!$A:$E,5,FALSE))</f>
        <v>25.5</v>
      </c>
      <c r="K494" s="4" t="str">
        <f>IFERROR(VLOOKUP(A494,'Location Substitution table'!B:D,3,FALSE),"")</f>
        <v/>
      </c>
      <c r="L494" s="9" t="str">
        <f>IFERROR(VLOOKUP($A494,[1]Sheet_One!$B:$W,5,FALSE),"")</f>
        <v>F</v>
      </c>
      <c r="M494" s="9">
        <f>IFERROR(MATCH(L494,{"U","M","T","W","R","F","S"},0),"")</f>
        <v>6</v>
      </c>
      <c r="N494" s="26">
        <f>IFERROR(IF(COUNTIF('Holiday Dates'!$A:$A,DATE($M$1,N$1,1+7*$D494)-WEEKDAY(DATE($M$1,N$1,8-$M494)))&gt;=1,IF($D494&gt;=3,DATE($M$1,N$1,1+7*($D494-1)-WEEKDAY(DATE($M$1,N$1,8-$M494))),DATE($M$1,N$1,1+7*($D494+1)-WEEKDAY(DATE($M$1,N$1,8-$M494)))),DATE($M$1,N$1,1+7*$D494)-WEEKDAY(DATE($M$1,N$1,8-$M494))),"")</f>
        <v>45142</v>
      </c>
      <c r="O494" s="26">
        <f>IFERROR(IF(COUNTIF('Holiday Dates'!$A:$A,DATE($M$1,O$1,1+7*$D494)-WEEKDAY(DATE($M$1,O$1,8-$M494)))&gt;=1,IF($D494&gt;=3,DATE($M$1,O$1,1+7*($D494-1)-WEEKDAY(DATE($M$1,O$1,8-$M494))),DATE($M$1,O$1,1+7*($D494+1)-WEEKDAY(DATE($M$1,O$1,8-$M494)))),DATE($M$1,O$1,1+7*$D494)-WEEKDAY(DATE($M$1,O$1,8-$M494))),"")</f>
        <v>45170</v>
      </c>
      <c r="P494" s="26">
        <f>IFERROR(IF(COUNTIF('Holiday Dates'!$A:$A,DATE($M$1,P$1,1+7*$D494)-WEEKDAY(DATE($M$1,P$1,8-$M494)))&gt;=1,IF($D494&gt;=3,DATE($M$1,P$1,1+7*($D494-1)-WEEKDAY(DATE($M$1,P$1,8-$M494))),DATE($M$1,P$1,1+7*($D494+1)-WEEKDAY(DATE($M$1,P$1,8-$M494)))),DATE($M$1,P$1,1+7*$D494)-WEEKDAY(DATE($M$1,P$1,8-$M494))),"")</f>
        <v>45205</v>
      </c>
      <c r="Q494" s="26">
        <f>IFERROR(IF(COUNTIF('Holiday Dates'!$A:$A,DATE($M$1,Q$1,1+7*$D494)-WEEKDAY(DATE($M$1,Q$1,8-$M494)))&gt;=1,IF($D494&gt;=3,DATE($M$1,Q$1,1+7*($D494-1)-WEEKDAY(DATE($M$1,Q$1,8-$M494))),DATE($M$1,Q$1,1+7*($D494+1)-WEEKDAY(DATE($M$1,Q$1,8-$M494)))),DATE($M$1,Q$1,1+7*$D494)-WEEKDAY(DATE($M$1,Q$1,8-$M494))),"")</f>
        <v>45233</v>
      </c>
      <c r="R494" s="26">
        <f>IFERROR(IF(COUNTIF('Holiday Dates'!$A:$A,DATE($M$1,R$1,1+7*$D494)-WEEKDAY(DATE($M$1,R$1,8-$M494)))&gt;=1,IF($D494&gt;=3,DATE($M$1,R$1,1+7*($D494-1)-WEEKDAY(DATE($M$1,R$1,8-$M494))),DATE($M$1,R$1,1+7*($D494+1)-WEEKDAY(DATE($M$1,R$1,8-$M494)))),DATE($M$1,R$1,1+7*$D494)-WEEKDAY(DATE($M$1,R$1,8-$M494))),"")</f>
        <v>45261</v>
      </c>
      <c r="S494" s="28"/>
      <c r="T494" s="30">
        <f>IFERROR(IF(COUNTIF('Holiday Dates'!$A:$A,DATE($S$1,T$1,1+7*$D494)-WEEKDAY(DATE($S$1,T$1,8-$M494)))&gt;=1,IF($D494&gt;=3,DATE($S$1,T$1,1+7*($D494-1)-WEEKDAY(DATE($S$1,T$1,8-$M494))),DATE($S$1,T$1,1+7*($D494+1)-WEEKDAY(DATE($S$1,T$1,8-$M494)))),DATE($S$1,T$1,1+7*$D494)-WEEKDAY(DATE($S$1,T$1,8-$M494))),"")</f>
        <v>45296</v>
      </c>
      <c r="U494" s="30">
        <f>IFERROR(IF(COUNTIF('Holiday Dates'!$A:$A,DATE($S$1,U$1,1+7*$D494)-WEEKDAY(DATE($S$1,U$1,8-$M494)))&gt;=1,IF($D494&gt;=3,DATE($S$1,U$1,1+7*($D494-1)-WEEKDAY(DATE($S$1,U$1,8-$M494))),DATE($S$1,U$1,1+7*($D494+1)-WEEKDAY(DATE($S$1,U$1,8-$M494)))),DATE($S$1,U$1,1+7*$D494)-WEEKDAY(DATE($S$1,U$1,8-$M494))),"")</f>
        <v>45324</v>
      </c>
      <c r="V494" s="30">
        <f>IFERROR(IF(COUNTIF('Holiday Dates'!$A:$A,DATE($S$1,V$1,1+7*$D494)-WEEKDAY(DATE($S$1,V$1,8-$M494)))&gt;=1,IF($D494&gt;=3,DATE($S$1,V$1,1+7*($D494-1)-WEEKDAY(DATE($S$1,V$1,8-$M494))),DATE($S$1,V$1,1+7*($D494+1)-WEEKDAY(DATE($S$1,V$1,8-$M494)))),DATE($S$1,V$1,1+7*$D494)-WEEKDAY(DATE($S$1,V$1,8-$M494))),"")</f>
        <v>45352</v>
      </c>
      <c r="W494" s="30">
        <v>45037</v>
      </c>
      <c r="X494" s="30">
        <f>IFERROR(IF(COUNTIF('Holiday Dates'!$A:$A,DATE($S$1,X$1,1+7*$D494)-WEEKDAY(DATE($S$1,X$1,8-$M494)))&gt;=1,IF($D494&gt;=3,DATE($S$1,X$1,1+7*($D494-1)-WEEKDAY(DATE($S$1,X$1,8-$M494))),DATE($S$1,X$1,1+7*($D494+1)-WEEKDAY(DATE($S$1,X$1,8-$M494)))),DATE($S$1,X$1,1+7*$D494)-WEEKDAY(DATE($S$1,X$1,8-$M494))),"")</f>
        <v>45415</v>
      </c>
      <c r="Y494" s="30">
        <f>IFERROR(IF(COUNTIF('Holiday Dates'!$A:$A,DATE($S$1,Y$1,1+7*$D494)-WEEKDAY(DATE($S$1,Y$1,8-$M494)))&gt;=1,IF($D494&gt;=3,DATE($S$1,Y$1,1+7*($D494-1)-WEEKDAY(DATE($S$1,Y$1,8-$M494))),DATE($S$1,Y$1,1+7*($D494+1)-WEEKDAY(DATE($S$1,Y$1,8-$M494)))),DATE($S$1,Y$1,1+7*$D494)-WEEKDAY(DATE($S$1,Y$1,8-$M494))),"")</f>
        <v>45450</v>
      </c>
      <c r="Z494" s="30">
        <f>IFERROR(IF(COUNTIF('Holiday Dates'!$A:$A,DATE($S$1,Z$1,1+7*$D494)-WEEKDAY(DATE($S$1,Z$1,8-$M494)))&gt;=1,IF($D494&gt;=3,DATE($S$1,Z$1,1+7*($D494-1)-WEEKDAY(DATE($S$1,Z$1,8-$M494))),DATE($S$1,Z$1,1+7*($D494+1)-WEEKDAY(DATE($S$1,Z$1,8-$M494)))),DATE($S$1,Z$1,1+7*$D494)-WEEKDAY(DATE($S$1,Z$1,8-$M494))),"")</f>
        <v>45478</v>
      </c>
    </row>
    <row r="495" spans="1:26" ht="15" customHeight="1" x14ac:dyDescent="0.25">
      <c r="A495" s="3">
        <v>770503</v>
      </c>
      <c r="B495" s="1" t="s">
        <v>1764</v>
      </c>
      <c r="C495" s="1" t="str">
        <f>VLOOKUP($A495,[1]Sheet_One!$B:$W,7,FALSE)</f>
        <v>KENT</v>
      </c>
      <c r="D495" s="10">
        <f>IFERROR(VLOOKUP(A495,[2]Sheet1!$A:$AA,27,FALSE),"")</f>
        <v>4</v>
      </c>
      <c r="F495" s="3" t="str">
        <f>VLOOKUP($A495,[1]Sheet_One!$B:$W,6,FALSE)</f>
        <v>9 Judd Avenue</v>
      </c>
      <c r="G495" s="3" t="str">
        <f>VLOOKUP($A495,[1]Sheet_One!$B:$W,7,FALSE)</f>
        <v>KENT</v>
      </c>
      <c r="H495" s="3" t="str">
        <f>VLOOKUP($A495,[1]Sheet_One!$B:$W,8,FALSE)</f>
        <v>CT</v>
      </c>
      <c r="I495" s="3" t="str">
        <f>VLOOKUP($A495,[1]Sheet_One!$B:$W,9,FALSE)</f>
        <v>06757</v>
      </c>
      <c r="J495" s="47">
        <f>IFERROR(VLOOKUP(A495,'[3]KPI Trend by Chain - 171 or 173'!$A:$E,5,FALSE),VLOOKUP(A495,'[4]KPI Trend by Chain - 171 '!$A:$E,5,FALSE))</f>
        <v>5.6666666666666696</v>
      </c>
      <c r="K495" s="4" t="str">
        <f>IFERROR(VLOOKUP(A495,'Location Substitution table'!B:D,3,FALSE),"")</f>
        <v/>
      </c>
      <c r="L495" s="9" t="str">
        <f>IFERROR(VLOOKUP($A495,[1]Sheet_One!$B:$W,5,FALSE),"")</f>
        <v>W</v>
      </c>
      <c r="M495" s="9">
        <f>IFERROR(MATCH(L495,{"U","M","T","W","R","F","S"},0),"")</f>
        <v>4</v>
      </c>
      <c r="N495" s="26">
        <f>IFERROR(IF(COUNTIF('Holiday Dates'!$A:$A,DATE($M$1,N$1,1+7*$D495)-WEEKDAY(DATE($M$1,N$1,8-$M495)))&gt;=1,IF($D495&gt;=3,DATE($M$1,N$1,1+7*($D495-1)-WEEKDAY(DATE($M$1,N$1,8-$M495))),DATE($M$1,N$1,1+7*($D495+1)-WEEKDAY(DATE($M$1,N$1,8-$M495)))),DATE($M$1,N$1,1+7*$D495)-WEEKDAY(DATE($M$1,N$1,8-$M495))),"")</f>
        <v>45161</v>
      </c>
      <c r="O495" s="26">
        <f>IFERROR(IF(COUNTIF('Holiday Dates'!$A:$A,DATE($M$1,O$1,1+7*$D495)-WEEKDAY(DATE($M$1,O$1,8-$M495)))&gt;=1,IF($D495&gt;=3,DATE($M$1,O$1,1+7*($D495-1)-WEEKDAY(DATE($M$1,O$1,8-$M495))),DATE($M$1,O$1,1+7*($D495+1)-WEEKDAY(DATE($M$1,O$1,8-$M495)))),DATE($M$1,O$1,1+7*$D495)-WEEKDAY(DATE($M$1,O$1,8-$M495))),"")</f>
        <v>45196</v>
      </c>
      <c r="P495" s="26">
        <f>IFERROR(IF(COUNTIF('Holiday Dates'!$A:$A,DATE($M$1,P$1,1+7*$D495)-WEEKDAY(DATE($M$1,P$1,8-$M495)))&gt;=1,IF($D495&gt;=3,DATE($M$1,P$1,1+7*($D495-1)-WEEKDAY(DATE($M$1,P$1,8-$M495))),DATE($M$1,P$1,1+7*($D495+1)-WEEKDAY(DATE($M$1,P$1,8-$M495)))),DATE($M$1,P$1,1+7*$D495)-WEEKDAY(DATE($M$1,P$1,8-$M495))),"")</f>
        <v>45224</v>
      </c>
      <c r="Q495" s="26">
        <f>IFERROR(IF(COUNTIF('Holiday Dates'!$A:$A,DATE($M$1,Q$1,1+7*$D495)-WEEKDAY(DATE($M$1,Q$1,8-$M495)))&gt;=1,IF($D495&gt;=3,DATE($M$1,Q$1,1+7*($D495-1)-WEEKDAY(DATE($M$1,Q$1,8-$M495))),DATE($M$1,Q$1,1+7*($D495+1)-WEEKDAY(DATE($M$1,Q$1,8-$M495)))),DATE($M$1,Q$1,1+7*$D495)-WEEKDAY(DATE($M$1,Q$1,8-$M495))),"")</f>
        <v>45245</v>
      </c>
      <c r="R495" s="26">
        <f>IFERROR(IF(COUNTIF('Holiday Dates'!$A:$A,DATE($M$1,R$1,1+7*$D495)-WEEKDAY(DATE($M$1,R$1,8-$M495)))&gt;=1,IF($D495&gt;=3,DATE($M$1,R$1,1+7*($D495-1)-WEEKDAY(DATE($M$1,R$1,8-$M495))),DATE($M$1,R$1,1+7*($D495+1)-WEEKDAY(DATE($M$1,R$1,8-$M495)))),DATE($M$1,R$1,1+7*$D495)-WEEKDAY(DATE($M$1,R$1,8-$M495))),"")</f>
        <v>45280</v>
      </c>
      <c r="S495" s="28"/>
      <c r="T495" s="30">
        <f>IFERROR(IF(COUNTIF('Holiday Dates'!$A:$A,DATE($S$1,T$1,1+7*$D495)-WEEKDAY(DATE($S$1,T$1,8-$M495)))&gt;=1,IF($D495&gt;=3,DATE($S$1,T$1,1+7*($D495-1)-WEEKDAY(DATE($S$1,T$1,8-$M495))),DATE($S$1,T$1,1+7*($D495+1)-WEEKDAY(DATE($S$1,T$1,8-$M495)))),DATE($S$1,T$1,1+7*$D495)-WEEKDAY(DATE($S$1,T$1,8-$M495))),"")</f>
        <v>45315</v>
      </c>
      <c r="U495" s="30">
        <f>IFERROR(IF(COUNTIF('Holiday Dates'!$A:$A,DATE($S$1,U$1,1+7*$D495)-WEEKDAY(DATE($S$1,U$1,8-$M495)))&gt;=1,IF($D495&gt;=3,DATE($S$1,U$1,1+7*($D495-1)-WEEKDAY(DATE($S$1,U$1,8-$M495))),DATE($S$1,U$1,1+7*($D495+1)-WEEKDAY(DATE($S$1,U$1,8-$M495)))),DATE($S$1,U$1,1+7*$D495)-WEEKDAY(DATE($S$1,U$1,8-$M495))),"")</f>
        <v>45350</v>
      </c>
      <c r="V495" s="30">
        <f>IFERROR(IF(COUNTIF('Holiday Dates'!$A:$A,DATE($S$1,V$1,1+7*$D495)-WEEKDAY(DATE($S$1,V$1,8-$M495)))&gt;=1,IF($D495&gt;=3,DATE($S$1,V$1,1+7*($D495-1)-WEEKDAY(DATE($S$1,V$1,8-$M495))),DATE($S$1,V$1,1+7*($D495+1)-WEEKDAY(DATE($S$1,V$1,8-$M495)))),DATE($S$1,V$1,1+7*$D495)-WEEKDAY(DATE($S$1,V$1,8-$M495))),"")</f>
        <v>45378</v>
      </c>
      <c r="W495" s="30">
        <f>IFERROR(IF(COUNTIF('Holiday Dates'!$A:$A,DATE($S$1,W$1,1+7*$D495)-WEEKDAY(DATE($S$1,W$1,8-$M495)))&gt;=1,IF($D495&gt;=3,DATE($S$1,W$1,1+7*($D495-1)-WEEKDAY(DATE($S$1,W$1,8-$M495))),DATE($S$1,W$1,1+7*($D495+1)-WEEKDAY(DATE($S$1,W$1,8-$M495)))),DATE($S$1,W$1,1+7*$D495)-WEEKDAY(DATE($S$1,W$1,8-$M495))),"")</f>
        <v>45406</v>
      </c>
      <c r="X495" s="30">
        <f>IFERROR(IF(COUNTIF('Holiday Dates'!$A:$A,DATE($S$1,X$1,1+7*$D495)-WEEKDAY(DATE($S$1,X$1,8-$M495)))&gt;=1,IF($D495&gt;=3,DATE($S$1,X$1,1+7*($D495-1)-WEEKDAY(DATE($S$1,X$1,8-$M495))),DATE($S$1,X$1,1+7*($D495+1)-WEEKDAY(DATE($S$1,X$1,8-$M495)))),DATE($S$1,X$1,1+7*$D495)-WEEKDAY(DATE($S$1,X$1,8-$M495))),"")</f>
        <v>45434</v>
      </c>
      <c r="Y495" s="30">
        <f>IFERROR(IF(COUNTIF('Holiday Dates'!$A:$A,DATE($S$1,Y$1,1+7*$D495)-WEEKDAY(DATE($S$1,Y$1,8-$M495)))&gt;=1,IF($D495&gt;=3,DATE($S$1,Y$1,1+7*($D495-1)-WEEKDAY(DATE($S$1,Y$1,8-$M495))),DATE($S$1,Y$1,1+7*($D495+1)-WEEKDAY(DATE($S$1,Y$1,8-$M495)))),DATE($S$1,Y$1,1+7*$D495)-WEEKDAY(DATE($S$1,Y$1,8-$M495))),"")</f>
        <v>45469</v>
      </c>
      <c r="Z495" s="30">
        <f>IFERROR(IF(COUNTIF('Holiday Dates'!$A:$A,DATE($S$1,Z$1,1+7*$D495)-WEEKDAY(DATE($S$1,Z$1,8-$M495)))&gt;=1,IF($D495&gt;=3,DATE($S$1,Z$1,1+7*($D495-1)-WEEKDAY(DATE($S$1,Z$1,8-$M495))),DATE($S$1,Z$1,1+7*($D495+1)-WEEKDAY(DATE($S$1,Z$1,8-$M495)))),DATE($S$1,Z$1,1+7*$D495)-WEEKDAY(DATE($S$1,Z$1,8-$M495))),"")</f>
        <v>45497</v>
      </c>
    </row>
    <row r="496" spans="1:26" ht="15" customHeight="1" x14ac:dyDescent="0.25">
      <c r="A496" s="3">
        <v>770504</v>
      </c>
      <c r="B496" s="1" t="s">
        <v>1765</v>
      </c>
      <c r="C496" s="1" t="str">
        <f>VLOOKUP($A496,[1]Sheet_One!$B:$W,7,FALSE)</f>
        <v>BRIDGEPORT</v>
      </c>
      <c r="D496" s="10">
        <f>IFERROR(VLOOKUP(A496,[2]Sheet1!$A:$AA,27,FALSE),"")</f>
        <v>1</v>
      </c>
      <c r="F496" s="3" t="str">
        <f>VLOOKUP($A496,[1]Sheet_One!$B:$W,6,FALSE)</f>
        <v>461 Mill Hill Avenue</v>
      </c>
      <c r="G496" s="3" t="str">
        <f>VLOOKUP($A496,[1]Sheet_One!$B:$W,7,FALSE)</f>
        <v>BRIDGEPORT</v>
      </c>
      <c r="H496" s="3" t="str">
        <f>VLOOKUP($A496,[1]Sheet_One!$B:$W,8,FALSE)</f>
        <v>CT</v>
      </c>
      <c r="I496" s="3" t="str">
        <f>VLOOKUP($A496,[1]Sheet_One!$B:$W,9,FALSE)</f>
        <v>06610</v>
      </c>
      <c r="J496" s="47">
        <f>IFERROR(VLOOKUP(A496,'[3]KPI Trend by Chain - 171 or 173'!$A:$E,5,FALSE),VLOOKUP(A496,'[4]KPI Trend by Chain - 171 '!$A:$E,5,FALSE))</f>
        <v>36.571428571428598</v>
      </c>
      <c r="K496" s="4">
        <f>IFERROR(VLOOKUP(A496,'Location Substitution table'!B:D,3,FALSE),"")</f>
        <v>261218</v>
      </c>
      <c r="L496" s="9" t="str">
        <f>IFERROR(VLOOKUP($A496,[1]Sheet_One!$B:$W,5,FALSE),"")</f>
        <v>W</v>
      </c>
      <c r="M496" s="9">
        <f>IFERROR(MATCH(L496,{"U","M","T","W","R","F","S"},0),"")</f>
        <v>4</v>
      </c>
      <c r="N496" s="26">
        <f>IFERROR(IF(COUNTIF('Holiday Dates'!$A:$A,DATE($M$1,N$1,1+7*$D496)-WEEKDAY(DATE($M$1,N$1,8-$M496)))&gt;=1,IF($D496&gt;=3,DATE($M$1,N$1,1+7*($D496-1)-WEEKDAY(DATE($M$1,N$1,8-$M496))),DATE($M$1,N$1,1+7*($D496+1)-WEEKDAY(DATE($M$1,N$1,8-$M496)))),DATE($M$1,N$1,1+7*$D496)-WEEKDAY(DATE($M$1,N$1,8-$M496))),"")</f>
        <v>45140</v>
      </c>
      <c r="O496" s="26">
        <f>IFERROR(IF(COUNTIF('Holiday Dates'!$A:$A,DATE($M$1,O$1,1+7*$D496)-WEEKDAY(DATE($M$1,O$1,8-$M496)))&gt;=1,IF($D496&gt;=3,DATE($M$1,O$1,1+7*($D496-1)-WEEKDAY(DATE($M$1,O$1,8-$M496))),DATE($M$1,O$1,1+7*($D496+1)-WEEKDAY(DATE($M$1,O$1,8-$M496)))),DATE($M$1,O$1,1+7*$D496)-WEEKDAY(DATE($M$1,O$1,8-$M496))),"")</f>
        <v>45175</v>
      </c>
      <c r="P496" s="26">
        <f>IFERROR(IF(COUNTIF('Holiday Dates'!$A:$A,DATE($M$1,P$1,1+7*$D496)-WEEKDAY(DATE($M$1,P$1,8-$M496)))&gt;=1,IF($D496&gt;=3,DATE($M$1,P$1,1+7*($D496-1)-WEEKDAY(DATE($M$1,P$1,8-$M496))),DATE($M$1,P$1,1+7*($D496+1)-WEEKDAY(DATE($M$1,P$1,8-$M496)))),DATE($M$1,P$1,1+7*$D496)-WEEKDAY(DATE($M$1,P$1,8-$M496))),"")</f>
        <v>45203</v>
      </c>
      <c r="Q496" s="26">
        <f>IFERROR(IF(COUNTIF('Holiday Dates'!$A:$A,DATE($M$1,Q$1,1+7*$D496)-WEEKDAY(DATE($M$1,Q$1,8-$M496)))&gt;=1,IF($D496&gt;=3,DATE($M$1,Q$1,1+7*($D496-1)-WEEKDAY(DATE($M$1,Q$1,8-$M496))),DATE($M$1,Q$1,1+7*($D496+1)-WEEKDAY(DATE($M$1,Q$1,8-$M496)))),DATE($M$1,Q$1,1+7*$D496)-WEEKDAY(DATE($M$1,Q$1,8-$M496))),"")</f>
        <v>45231</v>
      </c>
      <c r="R496" s="26">
        <f>IFERROR(IF(COUNTIF('Holiday Dates'!$A:$A,DATE($M$1,R$1,1+7*$D496)-WEEKDAY(DATE($M$1,R$1,8-$M496)))&gt;=1,IF($D496&gt;=3,DATE($M$1,R$1,1+7*($D496-1)-WEEKDAY(DATE($M$1,R$1,8-$M496))),DATE($M$1,R$1,1+7*($D496+1)-WEEKDAY(DATE($M$1,R$1,8-$M496)))),DATE($M$1,R$1,1+7*$D496)-WEEKDAY(DATE($M$1,R$1,8-$M496))),"")</f>
        <v>45266</v>
      </c>
      <c r="S496" s="28"/>
      <c r="T496" s="30">
        <f>IFERROR(IF(COUNTIF('Holiday Dates'!$A:$A,DATE($S$1,T$1,1+7*$D496)-WEEKDAY(DATE($S$1,T$1,8-$M496)))&gt;=1,IF($D496&gt;=3,DATE($S$1,T$1,1+7*($D496-1)-WEEKDAY(DATE($S$1,T$1,8-$M496))),DATE($S$1,T$1,1+7*($D496+1)-WEEKDAY(DATE($S$1,T$1,8-$M496)))),DATE($S$1,T$1,1+7*$D496)-WEEKDAY(DATE($S$1,T$1,8-$M496))),"")</f>
        <v>45294</v>
      </c>
      <c r="U496" s="30">
        <f>IFERROR(IF(COUNTIF('Holiday Dates'!$A:$A,DATE($S$1,U$1,1+7*$D496)-WEEKDAY(DATE($S$1,U$1,8-$M496)))&gt;=1,IF($D496&gt;=3,DATE($S$1,U$1,1+7*($D496-1)-WEEKDAY(DATE($S$1,U$1,8-$M496))),DATE($S$1,U$1,1+7*($D496+1)-WEEKDAY(DATE($S$1,U$1,8-$M496)))),DATE($S$1,U$1,1+7*$D496)-WEEKDAY(DATE($S$1,U$1,8-$M496))),"")</f>
        <v>45329</v>
      </c>
      <c r="V496" s="30">
        <f>IFERROR(IF(COUNTIF('Holiday Dates'!$A:$A,DATE($S$1,V$1,1+7*$D496)-WEEKDAY(DATE($S$1,V$1,8-$M496)))&gt;=1,IF($D496&gt;=3,DATE($S$1,V$1,1+7*($D496-1)-WEEKDAY(DATE($S$1,V$1,8-$M496))),DATE($S$1,V$1,1+7*($D496+1)-WEEKDAY(DATE($S$1,V$1,8-$M496)))),DATE($S$1,V$1,1+7*$D496)-WEEKDAY(DATE($S$1,V$1,8-$M496))),"")</f>
        <v>45357</v>
      </c>
      <c r="W496" s="30">
        <f>IFERROR(IF(COUNTIF('Holiday Dates'!$A:$A,DATE($S$1,W$1,1+7*$D496)-WEEKDAY(DATE($S$1,W$1,8-$M496)))&gt;=1,IF($D496&gt;=3,DATE($S$1,W$1,1+7*($D496-1)-WEEKDAY(DATE($S$1,W$1,8-$M496))),DATE($S$1,W$1,1+7*($D496+1)-WEEKDAY(DATE($S$1,W$1,8-$M496)))),DATE($S$1,W$1,1+7*$D496)-WEEKDAY(DATE($S$1,W$1,8-$M496))),"")</f>
        <v>45385</v>
      </c>
      <c r="X496" s="30">
        <f>IFERROR(IF(COUNTIF('Holiday Dates'!$A:$A,DATE($S$1,X$1,1+7*$D496)-WEEKDAY(DATE($S$1,X$1,8-$M496)))&gt;=1,IF($D496&gt;=3,DATE($S$1,X$1,1+7*($D496-1)-WEEKDAY(DATE($S$1,X$1,8-$M496))),DATE($S$1,X$1,1+7*($D496+1)-WEEKDAY(DATE($S$1,X$1,8-$M496)))),DATE($S$1,X$1,1+7*$D496)-WEEKDAY(DATE($S$1,X$1,8-$M496))),"")</f>
        <v>45413</v>
      </c>
      <c r="Y496" s="30">
        <f>IFERROR(IF(COUNTIF('Holiday Dates'!$A:$A,DATE($S$1,Y$1,1+7*$D496)-WEEKDAY(DATE($S$1,Y$1,8-$M496)))&gt;=1,IF($D496&gt;=3,DATE($S$1,Y$1,1+7*($D496-1)-WEEKDAY(DATE($S$1,Y$1,8-$M496))),DATE($S$1,Y$1,1+7*($D496+1)-WEEKDAY(DATE($S$1,Y$1,8-$M496)))),DATE($S$1,Y$1,1+7*$D496)-WEEKDAY(DATE($S$1,Y$1,8-$M496))),"")</f>
        <v>45448</v>
      </c>
      <c r="Z496" s="30">
        <f>IFERROR(IF(COUNTIF('Holiday Dates'!$A:$A,DATE($S$1,Z$1,1+7*$D496)-WEEKDAY(DATE($S$1,Z$1,8-$M496)))&gt;=1,IF($D496&gt;=3,DATE($S$1,Z$1,1+7*($D496-1)-WEEKDAY(DATE($S$1,Z$1,8-$M496))),DATE($S$1,Z$1,1+7*($D496+1)-WEEKDAY(DATE($S$1,Z$1,8-$M496)))),DATE($S$1,Z$1,1+7*$D496)-WEEKDAY(DATE($S$1,Z$1,8-$M496))),"")</f>
        <v>45476</v>
      </c>
    </row>
    <row r="497" spans="1:26" ht="15" customHeight="1" x14ac:dyDescent="0.25">
      <c r="A497" s="3">
        <v>770506</v>
      </c>
      <c r="B497" s="1" t="s">
        <v>42</v>
      </c>
      <c r="C497" s="1" t="str">
        <f>VLOOKUP($A497,[1]Sheet_One!$B:$W,7,FALSE)</f>
        <v>DEEP RIVER</v>
      </c>
      <c r="D497" s="10">
        <f>IFERROR(VLOOKUP(A497,[2]Sheet1!$A:$AA,27,FALSE),"")</f>
        <v>3</v>
      </c>
      <c r="E497" s="1"/>
      <c r="F497" s="3" t="str">
        <f>VLOOKUP($A497,[1]Sheet_One!$B:$W,6,FALSE)</f>
        <v>1 JOHN WINTHROP</v>
      </c>
      <c r="G497" s="3" t="str">
        <f>VLOOKUP($A497,[1]Sheet_One!$B:$W,7,FALSE)</f>
        <v>DEEP RIVER</v>
      </c>
      <c r="H497" s="3" t="str">
        <f>VLOOKUP($A497,[1]Sheet_One!$B:$W,8,FALSE)</f>
        <v>CT</v>
      </c>
      <c r="I497" s="3" t="str">
        <f>VLOOKUP($A497,[1]Sheet_One!$B:$W,9,FALSE)</f>
        <v>06417</v>
      </c>
      <c r="J497" s="47">
        <f>IFERROR(VLOOKUP(A497,'[3]KPI Trend by Chain - 171 or 173'!$A:$E,5,FALSE),VLOOKUP(A497,'[4]KPI Trend by Chain - 171 '!$A:$E,5,FALSE))</f>
        <v>14.4</v>
      </c>
      <c r="K497" s="4" t="str">
        <f>IFERROR(VLOOKUP(A497,'Location Substitution table'!B:D,3,FALSE),"")</f>
        <v/>
      </c>
      <c r="L497" s="9" t="str">
        <f>IFERROR(VLOOKUP($A497,[1]Sheet_One!$B:$W,5,FALSE),"")</f>
        <v>M</v>
      </c>
      <c r="M497" s="9">
        <f>IFERROR(MATCH(L497,{"U","M","T","W","R","F","S"},0),"")</f>
        <v>2</v>
      </c>
      <c r="N497" s="26">
        <f>IFERROR(IF(COUNTIF('Holiday Dates'!$A:$A,DATE($M$1,N$1,1+7*$D497)-WEEKDAY(DATE($M$1,N$1,8-$M497)))&gt;=1,IF($D497&gt;=3,DATE($M$1,N$1,1+7*($D497-1)-WEEKDAY(DATE($M$1,N$1,8-$M497))),DATE($M$1,N$1,1+7*($D497+1)-WEEKDAY(DATE($M$1,N$1,8-$M497)))),DATE($M$1,N$1,1+7*$D497)-WEEKDAY(DATE($M$1,N$1,8-$M497))),"")</f>
        <v>45159</v>
      </c>
      <c r="O497" s="26">
        <f>IFERROR(IF(COUNTIF('Holiday Dates'!$A:$A,DATE($M$1,O$1,1+7*$D497)-WEEKDAY(DATE($M$1,O$1,8-$M497)))&gt;=1,IF($D497&gt;=3,DATE($M$1,O$1,1+7*($D497-1)-WEEKDAY(DATE($M$1,O$1,8-$M497))),DATE($M$1,O$1,1+7*($D497+1)-WEEKDAY(DATE($M$1,O$1,8-$M497)))),DATE($M$1,O$1,1+7*$D497)-WEEKDAY(DATE($M$1,O$1,8-$M497))),"")</f>
        <v>45187</v>
      </c>
      <c r="P497" s="26">
        <f>IFERROR(IF(COUNTIF('Holiday Dates'!$A:$A,DATE($M$1,P$1,1+7*$D497)-WEEKDAY(DATE($M$1,P$1,8-$M497)))&gt;=1,IF($D497&gt;=3,DATE($M$1,P$1,1+7*($D497-1)-WEEKDAY(DATE($M$1,P$1,8-$M497))),DATE($M$1,P$1,1+7*($D497+1)-WEEKDAY(DATE($M$1,P$1,8-$M497)))),DATE($M$1,P$1,1+7*$D497)-WEEKDAY(DATE($M$1,P$1,8-$M497))),"")</f>
        <v>45215</v>
      </c>
      <c r="Q497" s="26">
        <f>IFERROR(IF(COUNTIF('Holiday Dates'!$A:$A,DATE($M$1,Q$1,1+7*$D497)-WEEKDAY(DATE($M$1,Q$1,8-$M497)))&gt;=1,IF($D497&gt;=3,DATE($M$1,Q$1,1+7*($D497-1)-WEEKDAY(DATE($M$1,Q$1,8-$M497))),DATE($M$1,Q$1,1+7*($D497+1)-WEEKDAY(DATE($M$1,Q$1,8-$M497)))),DATE($M$1,Q$1,1+7*$D497)-WEEKDAY(DATE($M$1,Q$1,8-$M497))),"")</f>
        <v>45250</v>
      </c>
      <c r="R497" s="26">
        <f>IFERROR(IF(COUNTIF('Holiday Dates'!$A:$A,DATE($M$1,R$1,1+7*$D497)-WEEKDAY(DATE($M$1,R$1,8-$M497)))&gt;=1,IF($D497&gt;=3,DATE($M$1,R$1,1+7*($D497-1)-WEEKDAY(DATE($M$1,R$1,8-$M497))),DATE($M$1,R$1,1+7*($D497+1)-WEEKDAY(DATE($M$1,R$1,8-$M497)))),DATE($M$1,R$1,1+7*$D497)-WEEKDAY(DATE($M$1,R$1,8-$M497))),"")</f>
        <v>45278</v>
      </c>
      <c r="S497" s="28"/>
      <c r="T497" s="30">
        <f>IFERROR(IF(COUNTIF('Holiday Dates'!$A:$A,DATE($S$1,T$1,1+7*$D497)-WEEKDAY(DATE($S$1,T$1,8-$M497)))&gt;=1,IF($D497&gt;=3,DATE($S$1,T$1,1+7*($D497-1)-WEEKDAY(DATE($S$1,T$1,8-$M497))),DATE($S$1,T$1,1+7*($D497+1)-WEEKDAY(DATE($S$1,T$1,8-$M497)))),DATE($S$1,T$1,1+7*$D497)-WEEKDAY(DATE($S$1,T$1,8-$M497))),"")</f>
        <v>45299</v>
      </c>
      <c r="U497" s="30">
        <f>IFERROR(IF(COUNTIF('Holiday Dates'!$A:$A,DATE($S$1,U$1,1+7*$D497)-WEEKDAY(DATE($S$1,U$1,8-$M497)))&gt;=1,IF($D497&gt;=3,DATE($S$1,U$1,1+7*($D497-1)-WEEKDAY(DATE($S$1,U$1,8-$M497))),DATE($S$1,U$1,1+7*($D497+1)-WEEKDAY(DATE($S$1,U$1,8-$M497)))),DATE($S$1,U$1,1+7*$D497)-WEEKDAY(DATE($S$1,U$1,8-$M497))),"")</f>
        <v>45334</v>
      </c>
      <c r="V497" s="30">
        <f>IFERROR(IF(COUNTIF('Holiday Dates'!$A:$A,DATE($S$1,V$1,1+7*$D497)-WEEKDAY(DATE($S$1,V$1,8-$M497)))&gt;=1,IF($D497&gt;=3,DATE($S$1,V$1,1+7*($D497-1)-WEEKDAY(DATE($S$1,V$1,8-$M497))),DATE($S$1,V$1,1+7*($D497+1)-WEEKDAY(DATE($S$1,V$1,8-$M497)))),DATE($S$1,V$1,1+7*$D497)-WEEKDAY(DATE($S$1,V$1,8-$M497))),"")</f>
        <v>45369</v>
      </c>
      <c r="W497" s="30">
        <f>IFERROR(IF(COUNTIF('Holiday Dates'!$A:$A,DATE($S$1,W$1,1+7*$D497)-WEEKDAY(DATE($S$1,W$1,8-$M497)))&gt;=1,IF($D497&gt;=3,DATE($S$1,W$1,1+7*($D497-1)-WEEKDAY(DATE($S$1,W$1,8-$M497))),DATE($S$1,W$1,1+7*($D497+1)-WEEKDAY(DATE($S$1,W$1,8-$M497)))),DATE($S$1,W$1,1+7*$D497)-WEEKDAY(DATE($S$1,W$1,8-$M497))),"")</f>
        <v>45397</v>
      </c>
      <c r="X497" s="30">
        <f>IFERROR(IF(COUNTIF('Holiday Dates'!$A:$A,DATE($S$1,X$1,1+7*$D497)-WEEKDAY(DATE($S$1,X$1,8-$M497)))&gt;=1,IF($D497&gt;=3,DATE($S$1,X$1,1+7*($D497-1)-WEEKDAY(DATE($S$1,X$1,8-$M497))),DATE($S$1,X$1,1+7*($D497+1)-WEEKDAY(DATE($S$1,X$1,8-$M497)))),DATE($S$1,X$1,1+7*$D497)-WEEKDAY(DATE($S$1,X$1,8-$M497))),"")</f>
        <v>45432</v>
      </c>
      <c r="Y497" s="30">
        <f>IFERROR(IF(COUNTIF('Holiday Dates'!$A:$A,DATE($S$1,Y$1,1+7*$D497)-WEEKDAY(DATE($S$1,Y$1,8-$M497)))&gt;=1,IF($D497&gt;=3,DATE($S$1,Y$1,1+7*($D497-1)-WEEKDAY(DATE($S$1,Y$1,8-$M497))),DATE($S$1,Y$1,1+7*($D497+1)-WEEKDAY(DATE($S$1,Y$1,8-$M497)))),DATE($S$1,Y$1,1+7*$D497)-WEEKDAY(DATE($S$1,Y$1,8-$M497))),"")</f>
        <v>45460</v>
      </c>
      <c r="Z497" s="30">
        <f>IFERROR(IF(COUNTIF('Holiday Dates'!$A:$A,DATE($S$1,Z$1,1+7*$D497)-WEEKDAY(DATE($S$1,Z$1,8-$M497)))&gt;=1,IF($D497&gt;=3,DATE($S$1,Z$1,1+7*($D497-1)-WEEKDAY(DATE($S$1,Z$1,8-$M497))),DATE($S$1,Z$1,1+7*($D497+1)-WEEKDAY(DATE($S$1,Z$1,8-$M497)))),DATE($S$1,Z$1,1+7*$D497)-WEEKDAY(DATE($S$1,Z$1,8-$M497))),"")</f>
        <v>45488</v>
      </c>
    </row>
    <row r="498" spans="1:26" ht="15" customHeight="1" x14ac:dyDescent="0.25">
      <c r="A498" s="3">
        <v>770507</v>
      </c>
      <c r="B498" s="1" t="s">
        <v>1766</v>
      </c>
      <c r="C498" s="1" t="str">
        <f>VLOOKUP($A498,[1]Sheet_One!$B:$W,7,FALSE)</f>
        <v>DEEP RIVER</v>
      </c>
      <c r="D498" s="10">
        <f>IFERROR(VLOOKUP(A498,[2]Sheet1!$A:$AA,27,FALSE),"")</f>
        <v>3</v>
      </c>
      <c r="F498" s="3" t="str">
        <f>VLOOKUP($A498,[1]Sheet_One!$B:$W,6,FALSE)</f>
        <v>256 KELSEY HILL ROAD</v>
      </c>
      <c r="G498" s="3" t="str">
        <f>VLOOKUP($A498,[1]Sheet_One!$B:$W,7,FALSE)</f>
        <v>DEEP RIVER</v>
      </c>
      <c r="H498" s="3" t="str">
        <f>VLOOKUP($A498,[1]Sheet_One!$B:$W,8,FALSE)</f>
        <v>CT</v>
      </c>
      <c r="I498" s="3" t="str">
        <f>VLOOKUP($A498,[1]Sheet_One!$B:$W,9,FALSE)</f>
        <v>06417</v>
      </c>
      <c r="J498" s="47">
        <f>IFERROR(VLOOKUP(A498,'[3]KPI Trend by Chain - 171 or 173'!$A:$E,5,FALSE),VLOOKUP(A498,'[4]KPI Trend by Chain - 171 '!$A:$E,5,FALSE))</f>
        <v>15.6</v>
      </c>
      <c r="K498" s="4" t="str">
        <f>IFERROR(VLOOKUP(A498,'Location Substitution table'!B:D,3,FALSE),"")</f>
        <v/>
      </c>
      <c r="L498" s="9" t="str">
        <f>IFERROR(VLOOKUP($A498,[1]Sheet_One!$B:$W,5,FALSE),"")</f>
        <v>M</v>
      </c>
      <c r="M498" s="9">
        <f>IFERROR(MATCH(L498,{"U","M","T","W","R","F","S"},0),"")</f>
        <v>2</v>
      </c>
      <c r="N498" s="26">
        <f>IFERROR(IF(COUNTIF('Holiday Dates'!$A:$A,DATE($M$1,N$1,1+7*$D498)-WEEKDAY(DATE($M$1,N$1,8-$M498)))&gt;=1,IF($D498&gt;=3,DATE($M$1,N$1,1+7*($D498-1)-WEEKDAY(DATE($M$1,N$1,8-$M498))),DATE($M$1,N$1,1+7*($D498+1)-WEEKDAY(DATE($M$1,N$1,8-$M498)))),DATE($M$1,N$1,1+7*$D498)-WEEKDAY(DATE($M$1,N$1,8-$M498))),"")</f>
        <v>45159</v>
      </c>
      <c r="O498" s="26">
        <f>IFERROR(IF(COUNTIF('Holiday Dates'!$A:$A,DATE($M$1,O$1,1+7*$D498)-WEEKDAY(DATE($M$1,O$1,8-$M498)))&gt;=1,IF($D498&gt;=3,DATE($M$1,O$1,1+7*($D498-1)-WEEKDAY(DATE($M$1,O$1,8-$M498))),DATE($M$1,O$1,1+7*($D498+1)-WEEKDAY(DATE($M$1,O$1,8-$M498)))),DATE($M$1,O$1,1+7*$D498)-WEEKDAY(DATE($M$1,O$1,8-$M498))),"")</f>
        <v>45187</v>
      </c>
      <c r="P498" s="26">
        <f>IFERROR(IF(COUNTIF('Holiday Dates'!$A:$A,DATE($M$1,P$1,1+7*$D498)-WEEKDAY(DATE($M$1,P$1,8-$M498)))&gt;=1,IF($D498&gt;=3,DATE($M$1,P$1,1+7*($D498-1)-WEEKDAY(DATE($M$1,P$1,8-$M498))),DATE($M$1,P$1,1+7*($D498+1)-WEEKDAY(DATE($M$1,P$1,8-$M498)))),DATE($M$1,P$1,1+7*$D498)-WEEKDAY(DATE($M$1,P$1,8-$M498))),"")</f>
        <v>45215</v>
      </c>
      <c r="Q498" s="26">
        <f>IFERROR(IF(COUNTIF('Holiday Dates'!$A:$A,DATE($M$1,Q$1,1+7*$D498)-WEEKDAY(DATE($M$1,Q$1,8-$M498)))&gt;=1,IF($D498&gt;=3,DATE($M$1,Q$1,1+7*($D498-1)-WEEKDAY(DATE($M$1,Q$1,8-$M498))),DATE($M$1,Q$1,1+7*($D498+1)-WEEKDAY(DATE($M$1,Q$1,8-$M498)))),DATE($M$1,Q$1,1+7*$D498)-WEEKDAY(DATE($M$1,Q$1,8-$M498))),"")</f>
        <v>45250</v>
      </c>
      <c r="R498" s="26">
        <f>IFERROR(IF(COUNTIF('Holiday Dates'!$A:$A,DATE($M$1,R$1,1+7*$D498)-WEEKDAY(DATE($M$1,R$1,8-$M498)))&gt;=1,IF($D498&gt;=3,DATE($M$1,R$1,1+7*($D498-1)-WEEKDAY(DATE($M$1,R$1,8-$M498))),DATE($M$1,R$1,1+7*($D498+1)-WEEKDAY(DATE($M$1,R$1,8-$M498)))),DATE($M$1,R$1,1+7*$D498)-WEEKDAY(DATE($M$1,R$1,8-$M498))),"")</f>
        <v>45278</v>
      </c>
      <c r="S498" s="28"/>
      <c r="T498" s="30">
        <f>IFERROR(IF(COUNTIF('Holiday Dates'!$A:$A,DATE($S$1,T$1,1+7*$D498)-WEEKDAY(DATE($S$1,T$1,8-$M498)))&gt;=1,IF($D498&gt;=3,DATE($S$1,T$1,1+7*($D498-1)-WEEKDAY(DATE($S$1,T$1,8-$M498))),DATE($S$1,T$1,1+7*($D498+1)-WEEKDAY(DATE($S$1,T$1,8-$M498)))),DATE($S$1,T$1,1+7*$D498)-WEEKDAY(DATE($S$1,T$1,8-$M498))),"")</f>
        <v>45299</v>
      </c>
      <c r="U498" s="30">
        <f>IFERROR(IF(COUNTIF('Holiday Dates'!$A:$A,DATE($S$1,U$1,1+7*$D498)-WEEKDAY(DATE($S$1,U$1,8-$M498)))&gt;=1,IF($D498&gt;=3,DATE($S$1,U$1,1+7*($D498-1)-WEEKDAY(DATE($S$1,U$1,8-$M498))),DATE($S$1,U$1,1+7*($D498+1)-WEEKDAY(DATE($S$1,U$1,8-$M498)))),DATE($S$1,U$1,1+7*$D498)-WEEKDAY(DATE($S$1,U$1,8-$M498))),"")</f>
        <v>45334</v>
      </c>
      <c r="V498" s="30">
        <f>IFERROR(IF(COUNTIF('Holiday Dates'!$A:$A,DATE($S$1,V$1,1+7*$D498)-WEEKDAY(DATE($S$1,V$1,8-$M498)))&gt;=1,IF($D498&gt;=3,DATE($S$1,V$1,1+7*($D498-1)-WEEKDAY(DATE($S$1,V$1,8-$M498))),DATE($S$1,V$1,1+7*($D498+1)-WEEKDAY(DATE($S$1,V$1,8-$M498)))),DATE($S$1,V$1,1+7*$D498)-WEEKDAY(DATE($S$1,V$1,8-$M498))),"")</f>
        <v>45369</v>
      </c>
      <c r="W498" s="30">
        <f>IFERROR(IF(COUNTIF('Holiday Dates'!$A:$A,DATE($S$1,W$1,1+7*$D498)-WEEKDAY(DATE($S$1,W$1,8-$M498)))&gt;=1,IF($D498&gt;=3,DATE($S$1,W$1,1+7*($D498-1)-WEEKDAY(DATE($S$1,W$1,8-$M498))),DATE($S$1,W$1,1+7*($D498+1)-WEEKDAY(DATE($S$1,W$1,8-$M498)))),DATE($S$1,W$1,1+7*$D498)-WEEKDAY(DATE($S$1,W$1,8-$M498))),"")</f>
        <v>45397</v>
      </c>
      <c r="X498" s="30">
        <f>IFERROR(IF(COUNTIF('Holiday Dates'!$A:$A,DATE($S$1,X$1,1+7*$D498)-WEEKDAY(DATE($S$1,X$1,8-$M498)))&gt;=1,IF($D498&gt;=3,DATE($S$1,X$1,1+7*($D498-1)-WEEKDAY(DATE($S$1,X$1,8-$M498))),DATE($S$1,X$1,1+7*($D498+1)-WEEKDAY(DATE($S$1,X$1,8-$M498)))),DATE($S$1,X$1,1+7*$D498)-WEEKDAY(DATE($S$1,X$1,8-$M498))),"")</f>
        <v>45432</v>
      </c>
      <c r="Y498" s="30">
        <f>IFERROR(IF(COUNTIF('Holiday Dates'!$A:$A,DATE($S$1,Y$1,1+7*$D498)-WEEKDAY(DATE($S$1,Y$1,8-$M498)))&gt;=1,IF($D498&gt;=3,DATE($S$1,Y$1,1+7*($D498-1)-WEEKDAY(DATE($S$1,Y$1,8-$M498))),DATE($S$1,Y$1,1+7*($D498+1)-WEEKDAY(DATE($S$1,Y$1,8-$M498)))),DATE($S$1,Y$1,1+7*$D498)-WEEKDAY(DATE($S$1,Y$1,8-$M498))),"")</f>
        <v>45460</v>
      </c>
      <c r="Z498" s="30">
        <f>IFERROR(IF(COUNTIF('Holiday Dates'!$A:$A,DATE($S$1,Z$1,1+7*$D498)-WEEKDAY(DATE($S$1,Z$1,8-$M498)))&gt;=1,IF($D498&gt;=3,DATE($S$1,Z$1,1+7*($D498-1)-WEEKDAY(DATE($S$1,Z$1,8-$M498))),DATE($S$1,Z$1,1+7*($D498+1)-WEEKDAY(DATE($S$1,Z$1,8-$M498)))),DATE($S$1,Z$1,1+7*$D498)-WEEKDAY(DATE($S$1,Z$1,8-$M498))),"")</f>
        <v>45488</v>
      </c>
    </row>
    <row r="499" spans="1:26" ht="15" customHeight="1" x14ac:dyDescent="0.25">
      <c r="A499" s="3">
        <v>770508</v>
      </c>
      <c r="B499" s="3" t="str">
        <f>VLOOKUP($A499,[1]Sheet_One!$B:$W,2,FALSE)</f>
        <v>MANCHESTER SCH LUNCH - USDA</v>
      </c>
      <c r="C499" s="1" t="str">
        <f>VLOOKUP($A499,[1]Sheet_One!$B:$W,7,FALSE)</f>
        <v>MANCHESTER</v>
      </c>
      <c r="D499" s="10">
        <f>IFERROR(VLOOKUP(A499,[2]Sheet1!$A:$AA,27,FALSE),"")</f>
        <v>2</v>
      </c>
      <c r="F499" s="3" t="str">
        <f>VLOOKUP($A499,[1]Sheet_One!$B:$W,6,FALSE)</f>
        <v>94 Cedar Street</v>
      </c>
      <c r="G499" s="3" t="str">
        <f>VLOOKUP($A499,[1]Sheet_One!$B:$W,7,FALSE)</f>
        <v>MANCHESTER</v>
      </c>
      <c r="H499" s="3" t="str">
        <f>VLOOKUP($A499,[1]Sheet_One!$B:$W,8,FALSE)</f>
        <v>CT</v>
      </c>
      <c r="I499" s="3" t="str">
        <f>VLOOKUP($A499,[1]Sheet_One!$B:$W,9,FALSE)</f>
        <v>06040</v>
      </c>
      <c r="K499" s="4" t="str">
        <f>IFERROR(VLOOKUP(A499,'Location Substitution table'!B:D,3,FALSE),"")</f>
        <v/>
      </c>
      <c r="L499" s="9" t="str">
        <f>IFERROR(VLOOKUP($A499,[1]Sheet_One!$B:$W,5,FALSE),"")</f>
        <v>W</v>
      </c>
      <c r="M499" s="9">
        <f>IFERROR(MATCH(L499,{"U","M","T","W","R","F","S"},0),"")</f>
        <v>4</v>
      </c>
      <c r="N499" s="26">
        <f>IFERROR(IF(COUNTIF('Holiday Dates'!$A:$A,DATE($M$1,N$1,1+7*$D499)-WEEKDAY(DATE($M$1,N$1,8-$M499)))&gt;=1,IF($D499&gt;=3,DATE($M$1,N$1,1+7*($D499-1)-WEEKDAY(DATE($M$1,N$1,8-$M499))),DATE($M$1,N$1,1+7*($D499+1)-WEEKDAY(DATE($M$1,N$1,8-$M499)))),DATE($M$1,N$1,1+7*$D499)-WEEKDAY(DATE($M$1,N$1,8-$M499))),"")</f>
        <v>45147</v>
      </c>
      <c r="O499" s="26">
        <f>IFERROR(IF(COUNTIF('Holiday Dates'!$A:$A,DATE($M$1,O$1,1+7*$D499)-WEEKDAY(DATE($M$1,O$1,8-$M499)))&gt;=1,IF($D499&gt;=3,DATE($M$1,O$1,1+7*($D499-1)-WEEKDAY(DATE($M$1,O$1,8-$M499))),DATE($M$1,O$1,1+7*($D499+1)-WEEKDAY(DATE($M$1,O$1,8-$M499)))),DATE($M$1,O$1,1+7*$D499)-WEEKDAY(DATE($M$1,O$1,8-$M499))),"")</f>
        <v>45182</v>
      </c>
      <c r="P499" s="26">
        <f>IFERROR(IF(COUNTIF('Holiday Dates'!$A:$A,DATE($M$1,P$1,1+7*$D499)-WEEKDAY(DATE($M$1,P$1,8-$M499)))&gt;=1,IF($D499&gt;=3,DATE($M$1,P$1,1+7*($D499-1)-WEEKDAY(DATE($M$1,P$1,8-$M499))),DATE($M$1,P$1,1+7*($D499+1)-WEEKDAY(DATE($M$1,P$1,8-$M499)))),DATE($M$1,P$1,1+7*$D499)-WEEKDAY(DATE($M$1,P$1,8-$M499))),"")</f>
        <v>45210</v>
      </c>
      <c r="Q499" s="26">
        <f>IFERROR(IF(COUNTIF('Holiday Dates'!$A:$A,DATE($M$1,Q$1,1+7*$D499)-WEEKDAY(DATE($M$1,Q$1,8-$M499)))&gt;=1,IF($D499&gt;=3,DATE($M$1,Q$1,1+7*($D499-1)-WEEKDAY(DATE($M$1,Q$1,8-$M499))),DATE($M$1,Q$1,1+7*($D499+1)-WEEKDAY(DATE($M$1,Q$1,8-$M499)))),DATE($M$1,Q$1,1+7*$D499)-WEEKDAY(DATE($M$1,Q$1,8-$M499))),"")</f>
        <v>45238</v>
      </c>
      <c r="R499" s="26">
        <f>IFERROR(IF(COUNTIF('Holiday Dates'!$A:$A,DATE($M$1,R$1,1+7*$D499)-WEEKDAY(DATE($M$1,R$1,8-$M499)))&gt;=1,IF($D499&gt;=3,DATE($M$1,R$1,1+7*($D499-1)-WEEKDAY(DATE($M$1,R$1,8-$M499))),DATE($M$1,R$1,1+7*($D499+1)-WEEKDAY(DATE($M$1,R$1,8-$M499)))),DATE($M$1,R$1,1+7*$D499)-WEEKDAY(DATE($M$1,R$1,8-$M499))),"")</f>
        <v>45273</v>
      </c>
      <c r="S499" s="28"/>
      <c r="T499" s="30">
        <f>IFERROR(IF(COUNTIF('Holiday Dates'!$A:$A,DATE($S$1,T$1,1+7*$D499)-WEEKDAY(DATE($S$1,T$1,8-$M499)))&gt;=1,IF($D499&gt;=3,DATE($S$1,T$1,1+7*($D499-1)-WEEKDAY(DATE($S$1,T$1,8-$M499))),DATE($S$1,T$1,1+7*($D499+1)-WEEKDAY(DATE($S$1,T$1,8-$M499)))),DATE($S$1,T$1,1+7*$D499)-WEEKDAY(DATE($S$1,T$1,8-$M499))),"")</f>
        <v>45301</v>
      </c>
      <c r="U499" s="30">
        <f>IFERROR(IF(COUNTIF('Holiday Dates'!$A:$A,DATE($S$1,U$1,1+7*$D499)-WEEKDAY(DATE($S$1,U$1,8-$M499)))&gt;=1,IF($D499&gt;=3,DATE($S$1,U$1,1+7*($D499-1)-WEEKDAY(DATE($S$1,U$1,8-$M499))),DATE($S$1,U$1,1+7*($D499+1)-WEEKDAY(DATE($S$1,U$1,8-$M499)))),DATE($S$1,U$1,1+7*$D499)-WEEKDAY(DATE($S$1,U$1,8-$M499))),"")</f>
        <v>45336</v>
      </c>
      <c r="V499" s="30">
        <f>IFERROR(IF(COUNTIF('Holiday Dates'!$A:$A,DATE($S$1,V$1,1+7*$D499)-WEEKDAY(DATE($S$1,V$1,8-$M499)))&gt;=1,IF($D499&gt;=3,DATE($S$1,V$1,1+7*($D499-1)-WEEKDAY(DATE($S$1,V$1,8-$M499))),DATE($S$1,V$1,1+7*($D499+1)-WEEKDAY(DATE($S$1,V$1,8-$M499)))),DATE($S$1,V$1,1+7*$D499)-WEEKDAY(DATE($S$1,V$1,8-$M499))),"")</f>
        <v>45364</v>
      </c>
      <c r="W499" s="30">
        <f>IFERROR(IF(COUNTIF('Holiday Dates'!$A:$A,DATE($S$1,W$1,1+7*$D499)-WEEKDAY(DATE($S$1,W$1,8-$M499)))&gt;=1,IF($D499&gt;=3,DATE($S$1,W$1,1+7*($D499-1)-WEEKDAY(DATE($S$1,W$1,8-$M499))),DATE($S$1,W$1,1+7*($D499+1)-WEEKDAY(DATE($S$1,W$1,8-$M499)))),DATE($S$1,W$1,1+7*$D499)-WEEKDAY(DATE($S$1,W$1,8-$M499))),"")</f>
        <v>45399</v>
      </c>
      <c r="X499" s="30">
        <f>IFERROR(IF(COUNTIF('Holiday Dates'!$A:$A,DATE($S$1,X$1,1+7*$D499)-WEEKDAY(DATE($S$1,X$1,8-$M499)))&gt;=1,IF($D499&gt;=3,DATE($S$1,X$1,1+7*($D499-1)-WEEKDAY(DATE($S$1,X$1,8-$M499))),DATE($S$1,X$1,1+7*($D499+1)-WEEKDAY(DATE($S$1,X$1,8-$M499)))),DATE($S$1,X$1,1+7*$D499)-WEEKDAY(DATE($S$1,X$1,8-$M499))),"")</f>
        <v>45420</v>
      </c>
      <c r="Y499" s="30">
        <f>IFERROR(IF(COUNTIF('Holiday Dates'!$A:$A,DATE($S$1,Y$1,1+7*$D499)-WEEKDAY(DATE($S$1,Y$1,8-$M499)))&gt;=1,IF($D499&gt;=3,DATE($S$1,Y$1,1+7*($D499-1)-WEEKDAY(DATE($S$1,Y$1,8-$M499))),DATE($S$1,Y$1,1+7*($D499+1)-WEEKDAY(DATE($S$1,Y$1,8-$M499)))),DATE($S$1,Y$1,1+7*$D499)-WEEKDAY(DATE($S$1,Y$1,8-$M499))),"")</f>
        <v>45455</v>
      </c>
      <c r="Z499" s="30">
        <f>IFERROR(IF(COUNTIF('Holiday Dates'!$A:$A,DATE($S$1,Z$1,1+7*$D499)-WEEKDAY(DATE($S$1,Z$1,8-$M499)))&gt;=1,IF($D499&gt;=3,DATE($S$1,Z$1,1+7*($D499-1)-WEEKDAY(DATE($S$1,Z$1,8-$M499))),DATE($S$1,Z$1,1+7*($D499+1)-WEEKDAY(DATE($S$1,Z$1,8-$M499)))),DATE($S$1,Z$1,1+7*$D499)-WEEKDAY(DATE($S$1,Z$1,8-$M499))),"")</f>
        <v>45483</v>
      </c>
    </row>
    <row r="500" spans="1:26" ht="15" customHeight="1" x14ac:dyDescent="0.25">
      <c r="A500" s="3">
        <v>770509</v>
      </c>
      <c r="B500" s="1" t="s">
        <v>974</v>
      </c>
      <c r="C500" s="1" t="str">
        <f>VLOOKUP($A500,[1]Sheet_One!$B:$W,7,FALSE)</f>
        <v>LITCHFIELD</v>
      </c>
      <c r="D500" s="10">
        <f>IFERROR(VLOOKUP(A500,[2]Sheet1!$A:$AA,27,FALSE),"")</f>
        <v>3</v>
      </c>
      <c r="F500" s="3" t="str">
        <f>VLOOKUP($A500,[1]Sheet_One!$B:$W,6,FALSE)</f>
        <v>355 Goshen Rd</v>
      </c>
      <c r="G500" s="3" t="str">
        <f>VLOOKUP($A500,[1]Sheet_One!$B:$W,7,FALSE)</f>
        <v>LITCHFIELD</v>
      </c>
      <c r="H500" s="3" t="str">
        <f>VLOOKUP($A500,[1]Sheet_One!$B:$W,8,FALSE)</f>
        <v>CT</v>
      </c>
      <c r="I500" s="3" t="str">
        <f>VLOOKUP($A500,[1]Sheet_One!$B:$W,9,FALSE)</f>
        <v>06759</v>
      </c>
      <c r="J500" s="47">
        <f>IFERROR(VLOOKUP(A500,'[3]KPI Trend by Chain - 171 or 173'!$A:$E,5,FALSE),VLOOKUP(A500,'[4]KPI Trend by Chain - 171 '!$A:$E,5,FALSE))</f>
        <v>10.4</v>
      </c>
      <c r="K500" s="4" t="str">
        <f>IFERROR(VLOOKUP(A500,'Location Substitution table'!B:D,3,FALSE),"")</f>
        <v/>
      </c>
      <c r="L500" s="9" t="str">
        <f>IFERROR(VLOOKUP($A500,[1]Sheet_One!$B:$W,5,FALSE),"")</f>
        <v>M</v>
      </c>
      <c r="M500" s="9">
        <f>IFERROR(MATCH(L500,{"U","M","T","W","R","F","S"},0),"")</f>
        <v>2</v>
      </c>
      <c r="N500" s="26">
        <f>IFERROR(IF(COUNTIF('Holiday Dates'!$A:$A,DATE($M$1,N$1,1+7*$D500)-WEEKDAY(DATE($M$1,N$1,8-$M500)))&gt;=1,IF($D500&gt;=3,DATE($M$1,N$1,1+7*($D500-1)-WEEKDAY(DATE($M$1,N$1,8-$M500))),DATE($M$1,N$1,1+7*($D500+1)-WEEKDAY(DATE($M$1,N$1,8-$M500)))),DATE($M$1,N$1,1+7*$D500)-WEEKDAY(DATE($M$1,N$1,8-$M500))),"")</f>
        <v>45159</v>
      </c>
      <c r="O500" s="26">
        <f>IFERROR(IF(COUNTIF('Holiday Dates'!$A:$A,DATE($M$1,O$1,1+7*$D500)-WEEKDAY(DATE($M$1,O$1,8-$M500)))&gt;=1,IF($D500&gt;=3,DATE($M$1,O$1,1+7*($D500-1)-WEEKDAY(DATE($M$1,O$1,8-$M500))),DATE($M$1,O$1,1+7*($D500+1)-WEEKDAY(DATE($M$1,O$1,8-$M500)))),DATE($M$1,O$1,1+7*$D500)-WEEKDAY(DATE($M$1,O$1,8-$M500))),"")</f>
        <v>45187</v>
      </c>
      <c r="P500" s="26">
        <f>IFERROR(IF(COUNTIF('Holiday Dates'!$A:$A,DATE($M$1,P$1,1+7*$D500)-WEEKDAY(DATE($M$1,P$1,8-$M500)))&gt;=1,IF($D500&gt;=3,DATE($M$1,P$1,1+7*($D500-1)-WEEKDAY(DATE($M$1,P$1,8-$M500))),DATE($M$1,P$1,1+7*($D500+1)-WEEKDAY(DATE($M$1,P$1,8-$M500)))),DATE($M$1,P$1,1+7*$D500)-WEEKDAY(DATE($M$1,P$1,8-$M500))),"")</f>
        <v>45215</v>
      </c>
      <c r="Q500" s="26">
        <f>IFERROR(IF(COUNTIF('Holiday Dates'!$A:$A,DATE($M$1,Q$1,1+7*$D500)-WEEKDAY(DATE($M$1,Q$1,8-$M500)))&gt;=1,IF($D500&gt;=3,DATE($M$1,Q$1,1+7*($D500-1)-WEEKDAY(DATE($M$1,Q$1,8-$M500))),DATE($M$1,Q$1,1+7*($D500+1)-WEEKDAY(DATE($M$1,Q$1,8-$M500)))),DATE($M$1,Q$1,1+7*$D500)-WEEKDAY(DATE($M$1,Q$1,8-$M500))),"")</f>
        <v>45250</v>
      </c>
      <c r="R500" s="26">
        <f>IFERROR(IF(COUNTIF('Holiday Dates'!$A:$A,DATE($M$1,R$1,1+7*$D500)-WEEKDAY(DATE($M$1,R$1,8-$M500)))&gt;=1,IF($D500&gt;=3,DATE($M$1,R$1,1+7*($D500-1)-WEEKDAY(DATE($M$1,R$1,8-$M500))),DATE($M$1,R$1,1+7*($D500+1)-WEEKDAY(DATE($M$1,R$1,8-$M500)))),DATE($M$1,R$1,1+7*$D500)-WEEKDAY(DATE($M$1,R$1,8-$M500))),"")</f>
        <v>45278</v>
      </c>
      <c r="S500" s="28"/>
      <c r="T500" s="30">
        <f>IFERROR(IF(COUNTIF('Holiday Dates'!$A:$A,DATE($S$1,T$1,1+7*$D500)-WEEKDAY(DATE($S$1,T$1,8-$M500)))&gt;=1,IF($D500&gt;=3,DATE($S$1,T$1,1+7*($D500-1)-WEEKDAY(DATE($S$1,T$1,8-$M500))),DATE($S$1,T$1,1+7*($D500+1)-WEEKDAY(DATE($S$1,T$1,8-$M500)))),DATE($S$1,T$1,1+7*$D500)-WEEKDAY(DATE($S$1,T$1,8-$M500))),"")</f>
        <v>45299</v>
      </c>
      <c r="U500" s="30">
        <f>IFERROR(IF(COUNTIF('Holiday Dates'!$A:$A,DATE($S$1,U$1,1+7*$D500)-WEEKDAY(DATE($S$1,U$1,8-$M500)))&gt;=1,IF($D500&gt;=3,DATE($S$1,U$1,1+7*($D500-1)-WEEKDAY(DATE($S$1,U$1,8-$M500))),DATE($S$1,U$1,1+7*($D500+1)-WEEKDAY(DATE($S$1,U$1,8-$M500)))),DATE($S$1,U$1,1+7*$D500)-WEEKDAY(DATE($S$1,U$1,8-$M500))),"")</f>
        <v>45334</v>
      </c>
      <c r="V500" s="30">
        <f>IFERROR(IF(COUNTIF('Holiday Dates'!$A:$A,DATE($S$1,V$1,1+7*$D500)-WEEKDAY(DATE($S$1,V$1,8-$M500)))&gt;=1,IF($D500&gt;=3,DATE($S$1,V$1,1+7*($D500-1)-WEEKDAY(DATE($S$1,V$1,8-$M500))),DATE($S$1,V$1,1+7*($D500+1)-WEEKDAY(DATE($S$1,V$1,8-$M500)))),DATE($S$1,V$1,1+7*$D500)-WEEKDAY(DATE($S$1,V$1,8-$M500))),"")</f>
        <v>45369</v>
      </c>
      <c r="W500" s="30">
        <f>IFERROR(IF(COUNTIF('Holiday Dates'!$A:$A,DATE($S$1,W$1,1+7*$D500)-WEEKDAY(DATE($S$1,W$1,8-$M500)))&gt;=1,IF($D500&gt;=3,DATE($S$1,W$1,1+7*($D500-1)-WEEKDAY(DATE($S$1,W$1,8-$M500))),DATE($S$1,W$1,1+7*($D500+1)-WEEKDAY(DATE($S$1,W$1,8-$M500)))),DATE($S$1,W$1,1+7*$D500)-WEEKDAY(DATE($S$1,W$1,8-$M500))),"")</f>
        <v>45397</v>
      </c>
      <c r="X500" s="30">
        <f>IFERROR(IF(COUNTIF('Holiday Dates'!$A:$A,DATE($S$1,X$1,1+7*$D500)-WEEKDAY(DATE($S$1,X$1,8-$M500)))&gt;=1,IF($D500&gt;=3,DATE($S$1,X$1,1+7*($D500-1)-WEEKDAY(DATE($S$1,X$1,8-$M500))),DATE($S$1,X$1,1+7*($D500+1)-WEEKDAY(DATE($S$1,X$1,8-$M500)))),DATE($S$1,X$1,1+7*$D500)-WEEKDAY(DATE($S$1,X$1,8-$M500))),"")</f>
        <v>45432</v>
      </c>
      <c r="Y500" s="30">
        <f>IFERROR(IF(COUNTIF('Holiday Dates'!$A:$A,DATE($S$1,Y$1,1+7*$D500)-WEEKDAY(DATE($S$1,Y$1,8-$M500)))&gt;=1,IF($D500&gt;=3,DATE($S$1,Y$1,1+7*($D500-1)-WEEKDAY(DATE($S$1,Y$1,8-$M500))),DATE($S$1,Y$1,1+7*($D500+1)-WEEKDAY(DATE($S$1,Y$1,8-$M500)))),DATE($S$1,Y$1,1+7*$D500)-WEEKDAY(DATE($S$1,Y$1,8-$M500))),"")</f>
        <v>45460</v>
      </c>
      <c r="Z500" s="30">
        <f>IFERROR(IF(COUNTIF('Holiday Dates'!$A:$A,DATE($S$1,Z$1,1+7*$D500)-WEEKDAY(DATE($S$1,Z$1,8-$M500)))&gt;=1,IF($D500&gt;=3,DATE($S$1,Z$1,1+7*($D500-1)-WEEKDAY(DATE($S$1,Z$1,8-$M500))),DATE($S$1,Z$1,1+7*($D500+1)-WEEKDAY(DATE($S$1,Z$1,8-$M500)))),DATE($S$1,Z$1,1+7*$D500)-WEEKDAY(DATE($S$1,Z$1,8-$M500))),"")</f>
        <v>45488</v>
      </c>
    </row>
    <row r="501" spans="1:26" ht="15" customHeight="1" x14ac:dyDescent="0.25">
      <c r="A501" s="3">
        <v>770510</v>
      </c>
      <c r="B501" s="1" t="s">
        <v>1767</v>
      </c>
      <c r="C501" s="1" t="str">
        <f>VLOOKUP($A501,[1]Sheet_One!$B:$W,7,FALSE)</f>
        <v>GOSHEN</v>
      </c>
      <c r="D501" s="10">
        <f>IFERROR(VLOOKUP(A501,[2]Sheet1!$A:$AA,27,FALSE),"")</f>
        <v>4</v>
      </c>
      <c r="E501" s="1"/>
      <c r="F501" s="3" t="str">
        <f>VLOOKUP($A501,[1]Sheet_One!$B:$W,6,FALSE)</f>
        <v>50 North Street</v>
      </c>
      <c r="G501" s="3" t="str">
        <f>VLOOKUP($A501,[1]Sheet_One!$B:$W,7,FALSE)</f>
        <v>GOSHEN</v>
      </c>
      <c r="H501" s="3" t="str">
        <f>VLOOKUP($A501,[1]Sheet_One!$B:$W,8,FALSE)</f>
        <v>CT</v>
      </c>
      <c r="I501" s="3" t="str">
        <f>VLOOKUP($A501,[1]Sheet_One!$B:$W,9,FALSE)</f>
        <v>06756</v>
      </c>
      <c r="J501" s="47">
        <f>IFERROR(VLOOKUP(A501,'[3]KPI Trend by Chain - 171 or 173'!$A:$E,5,FALSE),VLOOKUP(A501,'[4]KPI Trend by Chain - 171 '!$A:$E,5,FALSE))</f>
        <v>12.3333333333333</v>
      </c>
      <c r="K501" s="4" t="str">
        <f>IFERROR(VLOOKUP(A501,'Location Substitution table'!B:D,3,FALSE),"")</f>
        <v/>
      </c>
      <c r="L501" s="9" t="str">
        <f>IFERROR(VLOOKUP($A501,[1]Sheet_One!$B:$W,5,FALSE),"")</f>
        <v>M</v>
      </c>
      <c r="M501" s="9">
        <f>IFERROR(MATCH(L501,{"U","M","T","W","R","F","S"},0),"")</f>
        <v>2</v>
      </c>
      <c r="N501" s="26">
        <f>IFERROR(IF(COUNTIF('Holiday Dates'!$A:$A,DATE($M$1,N$1,1+7*$D501)-WEEKDAY(DATE($M$1,N$1,8-$M501)))&gt;=1,IF($D501&gt;=3,DATE($M$1,N$1,1+7*($D501-1)-WEEKDAY(DATE($M$1,N$1,8-$M501))),DATE($M$1,N$1,1+7*($D501+1)-WEEKDAY(DATE($M$1,N$1,8-$M501)))),DATE($M$1,N$1,1+7*$D501)-WEEKDAY(DATE($M$1,N$1,8-$M501))),"")</f>
        <v>45166</v>
      </c>
      <c r="O501" s="26">
        <f>IFERROR(IF(COUNTIF('Holiday Dates'!$A:$A,DATE($M$1,O$1,1+7*$D501)-WEEKDAY(DATE($M$1,O$1,8-$M501)))&gt;=1,IF($D501&gt;=3,DATE($M$1,O$1,1+7*($D501-1)-WEEKDAY(DATE($M$1,O$1,8-$M501))),DATE($M$1,O$1,1+7*($D501+1)-WEEKDAY(DATE($M$1,O$1,8-$M501)))),DATE($M$1,O$1,1+7*$D501)-WEEKDAY(DATE($M$1,O$1,8-$M501))),"")</f>
        <v>45187</v>
      </c>
      <c r="P501" s="26">
        <f>IFERROR(IF(COUNTIF('Holiday Dates'!$A:$A,DATE($M$1,P$1,1+7*$D501)-WEEKDAY(DATE($M$1,P$1,8-$M501)))&gt;=1,IF($D501&gt;=3,DATE($M$1,P$1,1+7*($D501-1)-WEEKDAY(DATE($M$1,P$1,8-$M501))),DATE($M$1,P$1,1+7*($D501+1)-WEEKDAY(DATE($M$1,P$1,8-$M501)))),DATE($M$1,P$1,1+7*$D501)-WEEKDAY(DATE($M$1,P$1,8-$M501))),"")</f>
        <v>45222</v>
      </c>
      <c r="Q501" s="26">
        <f>IFERROR(IF(COUNTIF('Holiday Dates'!$A:$A,DATE($M$1,Q$1,1+7*$D501)-WEEKDAY(DATE($M$1,Q$1,8-$M501)))&gt;=1,IF($D501&gt;=3,DATE($M$1,Q$1,1+7*($D501-1)-WEEKDAY(DATE($M$1,Q$1,8-$M501))),DATE($M$1,Q$1,1+7*($D501+1)-WEEKDAY(DATE($M$1,Q$1,8-$M501)))),DATE($M$1,Q$1,1+7*$D501)-WEEKDAY(DATE($M$1,Q$1,8-$M501))),"")</f>
        <v>45257</v>
      </c>
      <c r="R501" s="26">
        <f>IFERROR(IF(COUNTIF('Holiday Dates'!$A:$A,DATE($M$1,R$1,1+7*$D501)-WEEKDAY(DATE($M$1,R$1,8-$M501)))&gt;=1,IF($D501&gt;=3,DATE($M$1,R$1,1+7*($D501-1)-WEEKDAY(DATE($M$1,R$1,8-$M501))),DATE($M$1,R$1,1+7*($D501+1)-WEEKDAY(DATE($M$1,R$1,8-$M501)))),DATE($M$1,R$1,1+7*$D501)-WEEKDAY(DATE($M$1,R$1,8-$M501))),"")</f>
        <v>45278</v>
      </c>
      <c r="S501" s="28"/>
      <c r="T501" s="30">
        <f>IFERROR(IF(COUNTIF('Holiday Dates'!$A:$A,DATE($S$1,T$1,1+7*$D501)-WEEKDAY(DATE($S$1,T$1,8-$M501)))&gt;=1,IF($D501&gt;=3,DATE($S$1,T$1,1+7*($D501-1)-WEEKDAY(DATE($S$1,T$1,8-$M501))),DATE($S$1,T$1,1+7*($D501+1)-WEEKDAY(DATE($S$1,T$1,8-$M501)))),DATE($S$1,T$1,1+7*$D501)-WEEKDAY(DATE($S$1,T$1,8-$M501))),"")</f>
        <v>45313</v>
      </c>
      <c r="U501" s="30">
        <f>IFERROR(IF(COUNTIF('Holiday Dates'!$A:$A,DATE($S$1,U$1,1+7*$D501)-WEEKDAY(DATE($S$1,U$1,8-$M501)))&gt;=1,IF($D501&gt;=3,DATE($S$1,U$1,1+7*($D501-1)-WEEKDAY(DATE($S$1,U$1,8-$M501))),DATE($S$1,U$1,1+7*($D501+1)-WEEKDAY(DATE($S$1,U$1,8-$M501)))),DATE($S$1,U$1,1+7*$D501)-WEEKDAY(DATE($S$1,U$1,8-$M501))),"")</f>
        <v>45348</v>
      </c>
      <c r="V501" s="30">
        <f>IFERROR(IF(COUNTIF('Holiday Dates'!$A:$A,DATE($S$1,V$1,1+7*$D501)-WEEKDAY(DATE($S$1,V$1,8-$M501)))&gt;=1,IF($D501&gt;=3,DATE($S$1,V$1,1+7*($D501-1)-WEEKDAY(DATE($S$1,V$1,8-$M501))),DATE($S$1,V$1,1+7*($D501+1)-WEEKDAY(DATE($S$1,V$1,8-$M501)))),DATE($S$1,V$1,1+7*$D501)-WEEKDAY(DATE($S$1,V$1,8-$M501))),"")</f>
        <v>45376</v>
      </c>
      <c r="W501" s="30">
        <f>IFERROR(IF(COUNTIF('Holiday Dates'!$A:$A,DATE($S$1,W$1,1+7*$D501)-WEEKDAY(DATE($S$1,W$1,8-$M501)))&gt;=1,IF($D501&gt;=3,DATE($S$1,W$1,1+7*($D501-1)-WEEKDAY(DATE($S$1,W$1,8-$M501))),DATE($S$1,W$1,1+7*($D501+1)-WEEKDAY(DATE($S$1,W$1,8-$M501)))),DATE($S$1,W$1,1+7*$D501)-WEEKDAY(DATE($S$1,W$1,8-$M501))),"")</f>
        <v>45404</v>
      </c>
      <c r="X501" s="30">
        <f>IFERROR(IF(COUNTIF('Holiday Dates'!$A:$A,DATE($S$1,X$1,1+7*$D501)-WEEKDAY(DATE($S$1,X$1,8-$M501)))&gt;=1,IF($D501&gt;=3,DATE($S$1,X$1,1+7*($D501-1)-WEEKDAY(DATE($S$1,X$1,8-$M501))),DATE($S$1,X$1,1+7*($D501+1)-WEEKDAY(DATE($S$1,X$1,8-$M501)))),DATE($S$1,X$1,1+7*$D501)-WEEKDAY(DATE($S$1,X$1,8-$M501))),"")</f>
        <v>45432</v>
      </c>
      <c r="Y501" s="30">
        <f>IFERROR(IF(COUNTIF('Holiday Dates'!$A:$A,DATE($S$1,Y$1,1+7*$D501)-WEEKDAY(DATE($S$1,Y$1,8-$M501)))&gt;=1,IF($D501&gt;=3,DATE($S$1,Y$1,1+7*($D501-1)-WEEKDAY(DATE($S$1,Y$1,8-$M501))),DATE($S$1,Y$1,1+7*($D501+1)-WEEKDAY(DATE($S$1,Y$1,8-$M501)))),DATE($S$1,Y$1,1+7*$D501)-WEEKDAY(DATE($S$1,Y$1,8-$M501))),"")</f>
        <v>45467</v>
      </c>
      <c r="Z501" s="30">
        <f>IFERROR(IF(COUNTIF('Holiday Dates'!$A:$A,DATE($S$1,Z$1,1+7*$D501)-WEEKDAY(DATE($S$1,Z$1,8-$M501)))&gt;=1,IF($D501&gt;=3,DATE($S$1,Z$1,1+7*($D501-1)-WEEKDAY(DATE($S$1,Z$1,8-$M501))),DATE($S$1,Z$1,1+7*($D501+1)-WEEKDAY(DATE($S$1,Z$1,8-$M501)))),DATE($S$1,Z$1,1+7*$D501)-WEEKDAY(DATE($S$1,Z$1,8-$M501))),"")</f>
        <v>45495</v>
      </c>
    </row>
    <row r="502" spans="1:26" ht="15" customHeight="1" x14ac:dyDescent="0.25">
      <c r="A502" s="3">
        <v>770511</v>
      </c>
      <c r="B502" s="1" t="s">
        <v>1768</v>
      </c>
      <c r="C502" s="1" t="str">
        <f>VLOOKUP($A502,[1]Sheet_One!$B:$W,7,FALSE)</f>
        <v>MORRIS</v>
      </c>
      <c r="D502" s="10">
        <f>IFERROR(VLOOKUP(A502,[2]Sheet1!$A:$AA,27,FALSE),"")</f>
        <v>4</v>
      </c>
      <c r="F502" s="3" t="str">
        <f>VLOOKUP($A502,[1]Sheet_One!$B:$W,6,FALSE)</f>
        <v>10 EAST STREET</v>
      </c>
      <c r="G502" s="3" t="str">
        <f>VLOOKUP($A502,[1]Sheet_One!$B:$W,7,FALSE)</f>
        <v>MORRIS</v>
      </c>
      <c r="H502" s="3" t="str">
        <f>VLOOKUP($A502,[1]Sheet_One!$B:$W,8,FALSE)</f>
        <v>CT</v>
      </c>
      <c r="I502" s="3" t="str">
        <f>VLOOKUP($A502,[1]Sheet_One!$B:$W,9,FALSE)</f>
        <v>06763</v>
      </c>
      <c r="J502" s="47">
        <f>IFERROR(VLOOKUP(A502,'[3]KPI Trend by Chain - 171 or 173'!$A:$E,5,FALSE),VLOOKUP(A502,'[4]KPI Trend by Chain - 171 '!$A:$E,5,FALSE))</f>
        <v>12</v>
      </c>
      <c r="K502" s="4" t="str">
        <f>IFERROR(VLOOKUP(A502,'Location Substitution table'!B:D,3,FALSE),"")</f>
        <v/>
      </c>
      <c r="L502" s="9" t="str">
        <f>IFERROR(VLOOKUP($A502,[1]Sheet_One!$B:$W,5,FALSE),"")</f>
        <v>M</v>
      </c>
      <c r="M502" s="9">
        <f>IFERROR(MATCH(L502,{"U","M","T","W","R","F","S"},0),"")</f>
        <v>2</v>
      </c>
      <c r="N502" s="26">
        <f>IFERROR(IF(COUNTIF('Holiday Dates'!$A:$A,DATE($M$1,N$1,1+7*$D502)-WEEKDAY(DATE($M$1,N$1,8-$M502)))&gt;=1,IF($D502&gt;=3,DATE($M$1,N$1,1+7*($D502-1)-WEEKDAY(DATE($M$1,N$1,8-$M502))),DATE($M$1,N$1,1+7*($D502+1)-WEEKDAY(DATE($M$1,N$1,8-$M502)))),DATE($M$1,N$1,1+7*$D502)-WEEKDAY(DATE($M$1,N$1,8-$M502))),"")</f>
        <v>45166</v>
      </c>
      <c r="O502" s="26">
        <f>IFERROR(IF(COUNTIF('Holiday Dates'!$A:$A,DATE($M$1,O$1,1+7*$D502)-WEEKDAY(DATE($M$1,O$1,8-$M502)))&gt;=1,IF($D502&gt;=3,DATE($M$1,O$1,1+7*($D502-1)-WEEKDAY(DATE($M$1,O$1,8-$M502))),DATE($M$1,O$1,1+7*($D502+1)-WEEKDAY(DATE($M$1,O$1,8-$M502)))),DATE($M$1,O$1,1+7*$D502)-WEEKDAY(DATE($M$1,O$1,8-$M502))),"")</f>
        <v>45187</v>
      </c>
      <c r="P502" s="26">
        <f>IFERROR(IF(COUNTIF('Holiday Dates'!$A:$A,DATE($M$1,P$1,1+7*$D502)-WEEKDAY(DATE($M$1,P$1,8-$M502)))&gt;=1,IF($D502&gt;=3,DATE($M$1,P$1,1+7*($D502-1)-WEEKDAY(DATE($M$1,P$1,8-$M502))),DATE($M$1,P$1,1+7*($D502+1)-WEEKDAY(DATE($M$1,P$1,8-$M502)))),DATE($M$1,P$1,1+7*$D502)-WEEKDAY(DATE($M$1,P$1,8-$M502))),"")</f>
        <v>45222</v>
      </c>
      <c r="Q502" s="26">
        <f>IFERROR(IF(COUNTIF('Holiday Dates'!$A:$A,DATE($M$1,Q$1,1+7*$D502)-WEEKDAY(DATE($M$1,Q$1,8-$M502)))&gt;=1,IF($D502&gt;=3,DATE($M$1,Q$1,1+7*($D502-1)-WEEKDAY(DATE($M$1,Q$1,8-$M502))),DATE($M$1,Q$1,1+7*($D502+1)-WEEKDAY(DATE($M$1,Q$1,8-$M502)))),DATE($M$1,Q$1,1+7*$D502)-WEEKDAY(DATE($M$1,Q$1,8-$M502))),"")</f>
        <v>45257</v>
      </c>
      <c r="R502" s="26">
        <f>IFERROR(IF(COUNTIF('Holiday Dates'!$A:$A,DATE($M$1,R$1,1+7*$D502)-WEEKDAY(DATE($M$1,R$1,8-$M502)))&gt;=1,IF($D502&gt;=3,DATE($M$1,R$1,1+7*($D502-1)-WEEKDAY(DATE($M$1,R$1,8-$M502))),DATE($M$1,R$1,1+7*($D502+1)-WEEKDAY(DATE($M$1,R$1,8-$M502)))),DATE($M$1,R$1,1+7*$D502)-WEEKDAY(DATE($M$1,R$1,8-$M502))),"")</f>
        <v>45278</v>
      </c>
      <c r="S502" s="28"/>
      <c r="T502" s="30">
        <f>IFERROR(IF(COUNTIF('Holiday Dates'!$A:$A,DATE($S$1,T$1,1+7*$D502)-WEEKDAY(DATE($S$1,T$1,8-$M502)))&gt;=1,IF($D502&gt;=3,DATE($S$1,T$1,1+7*($D502-1)-WEEKDAY(DATE($S$1,T$1,8-$M502))),DATE($S$1,T$1,1+7*($D502+1)-WEEKDAY(DATE($S$1,T$1,8-$M502)))),DATE($S$1,T$1,1+7*$D502)-WEEKDAY(DATE($S$1,T$1,8-$M502))),"")</f>
        <v>45313</v>
      </c>
      <c r="U502" s="30">
        <f>IFERROR(IF(COUNTIF('Holiday Dates'!$A:$A,DATE($S$1,U$1,1+7*$D502)-WEEKDAY(DATE($S$1,U$1,8-$M502)))&gt;=1,IF($D502&gt;=3,DATE($S$1,U$1,1+7*($D502-1)-WEEKDAY(DATE($S$1,U$1,8-$M502))),DATE($S$1,U$1,1+7*($D502+1)-WEEKDAY(DATE($S$1,U$1,8-$M502)))),DATE($S$1,U$1,1+7*$D502)-WEEKDAY(DATE($S$1,U$1,8-$M502))),"")</f>
        <v>45348</v>
      </c>
      <c r="V502" s="30">
        <f>IFERROR(IF(COUNTIF('Holiday Dates'!$A:$A,DATE($S$1,V$1,1+7*$D502)-WEEKDAY(DATE($S$1,V$1,8-$M502)))&gt;=1,IF($D502&gt;=3,DATE($S$1,V$1,1+7*($D502-1)-WEEKDAY(DATE($S$1,V$1,8-$M502))),DATE($S$1,V$1,1+7*($D502+1)-WEEKDAY(DATE($S$1,V$1,8-$M502)))),DATE($S$1,V$1,1+7*$D502)-WEEKDAY(DATE($S$1,V$1,8-$M502))),"")</f>
        <v>45376</v>
      </c>
      <c r="W502" s="30">
        <f>IFERROR(IF(COUNTIF('Holiday Dates'!$A:$A,DATE($S$1,W$1,1+7*$D502)-WEEKDAY(DATE($S$1,W$1,8-$M502)))&gt;=1,IF($D502&gt;=3,DATE($S$1,W$1,1+7*($D502-1)-WEEKDAY(DATE($S$1,W$1,8-$M502))),DATE($S$1,W$1,1+7*($D502+1)-WEEKDAY(DATE($S$1,W$1,8-$M502)))),DATE($S$1,W$1,1+7*$D502)-WEEKDAY(DATE($S$1,W$1,8-$M502))),"")</f>
        <v>45404</v>
      </c>
      <c r="X502" s="30">
        <f>IFERROR(IF(COUNTIF('Holiday Dates'!$A:$A,DATE($S$1,X$1,1+7*$D502)-WEEKDAY(DATE($S$1,X$1,8-$M502)))&gt;=1,IF($D502&gt;=3,DATE($S$1,X$1,1+7*($D502-1)-WEEKDAY(DATE($S$1,X$1,8-$M502))),DATE($S$1,X$1,1+7*($D502+1)-WEEKDAY(DATE($S$1,X$1,8-$M502)))),DATE($S$1,X$1,1+7*$D502)-WEEKDAY(DATE($S$1,X$1,8-$M502))),"")</f>
        <v>45432</v>
      </c>
      <c r="Y502" s="30">
        <f>IFERROR(IF(COUNTIF('Holiday Dates'!$A:$A,DATE($S$1,Y$1,1+7*$D502)-WEEKDAY(DATE($S$1,Y$1,8-$M502)))&gt;=1,IF($D502&gt;=3,DATE($S$1,Y$1,1+7*($D502-1)-WEEKDAY(DATE($S$1,Y$1,8-$M502))),DATE($S$1,Y$1,1+7*($D502+1)-WEEKDAY(DATE($S$1,Y$1,8-$M502)))),DATE($S$1,Y$1,1+7*$D502)-WEEKDAY(DATE($S$1,Y$1,8-$M502))),"")</f>
        <v>45467</v>
      </c>
      <c r="Z502" s="30">
        <f>IFERROR(IF(COUNTIF('Holiday Dates'!$A:$A,DATE($S$1,Z$1,1+7*$D502)-WEEKDAY(DATE($S$1,Z$1,8-$M502)))&gt;=1,IF($D502&gt;=3,DATE($S$1,Z$1,1+7*($D502-1)-WEEKDAY(DATE($S$1,Z$1,8-$M502))),DATE($S$1,Z$1,1+7*($D502+1)-WEEKDAY(DATE($S$1,Z$1,8-$M502)))),DATE($S$1,Z$1,1+7*$D502)-WEEKDAY(DATE($S$1,Z$1,8-$M502))),"")</f>
        <v>45495</v>
      </c>
    </row>
    <row r="503" spans="1:26" ht="15" customHeight="1" x14ac:dyDescent="0.25">
      <c r="A503" s="3">
        <v>770512</v>
      </c>
      <c r="B503" s="3" t="str">
        <f>VLOOKUP($A503,[1]Sheet_One!$B:$W,2,FALSE)</f>
        <v>Warren School USDA</v>
      </c>
      <c r="C503" s="1" t="str">
        <f>VLOOKUP($A503,[1]Sheet_One!$B:$W,7,FALSE)</f>
        <v>WARREN</v>
      </c>
      <c r="D503" s="10">
        <f>IFERROR(VLOOKUP(A503,[2]Sheet1!$A:$AA,27,FALSE),"")</f>
        <v>4</v>
      </c>
      <c r="F503" s="3" t="str">
        <f>VLOOKUP($A503,[1]Sheet_One!$B:$W,6,FALSE)</f>
        <v>21 Sacket Hill Road</v>
      </c>
      <c r="G503" s="3" t="str">
        <f>VLOOKUP($A503,[1]Sheet_One!$B:$W,7,FALSE)</f>
        <v>WARREN</v>
      </c>
      <c r="H503" s="3" t="str">
        <f>VLOOKUP($A503,[1]Sheet_One!$B:$W,8,FALSE)</f>
        <v>CT</v>
      </c>
      <c r="I503" s="3" t="str">
        <f>VLOOKUP($A503,[1]Sheet_One!$B:$W,9,FALSE)</f>
        <v>06754</v>
      </c>
      <c r="K503" s="4" t="str">
        <f>IFERROR(VLOOKUP(A503,'Location Substitution table'!B:D,3,FALSE),"")</f>
        <v/>
      </c>
      <c r="L503" s="9" t="str">
        <f>IFERROR(VLOOKUP($A503,[1]Sheet_One!$B:$W,5,FALSE),"")</f>
        <v>M</v>
      </c>
      <c r="M503" s="9">
        <f>IFERROR(MATCH(L503,{"U","M","T","W","R","F","S"},0),"")</f>
        <v>2</v>
      </c>
      <c r="N503" s="26">
        <f>IFERROR(IF(COUNTIF('Holiday Dates'!$A:$A,DATE($M$1,N$1,1+7*$D503)-WEEKDAY(DATE($M$1,N$1,8-$M503)))&gt;=1,IF($D503&gt;=3,DATE($M$1,N$1,1+7*($D503-1)-WEEKDAY(DATE($M$1,N$1,8-$M503))),DATE($M$1,N$1,1+7*($D503+1)-WEEKDAY(DATE($M$1,N$1,8-$M503)))),DATE($M$1,N$1,1+7*$D503)-WEEKDAY(DATE($M$1,N$1,8-$M503))),"")</f>
        <v>45166</v>
      </c>
      <c r="O503" s="26">
        <f>IFERROR(IF(COUNTIF('Holiday Dates'!$A:$A,DATE($M$1,O$1,1+7*$D503)-WEEKDAY(DATE($M$1,O$1,8-$M503)))&gt;=1,IF($D503&gt;=3,DATE($M$1,O$1,1+7*($D503-1)-WEEKDAY(DATE($M$1,O$1,8-$M503))),DATE($M$1,O$1,1+7*($D503+1)-WEEKDAY(DATE($M$1,O$1,8-$M503)))),DATE($M$1,O$1,1+7*$D503)-WEEKDAY(DATE($M$1,O$1,8-$M503))),"")</f>
        <v>45187</v>
      </c>
      <c r="P503" s="26">
        <f>IFERROR(IF(COUNTIF('Holiday Dates'!$A:$A,DATE($M$1,P$1,1+7*$D503)-WEEKDAY(DATE($M$1,P$1,8-$M503)))&gt;=1,IF($D503&gt;=3,DATE($M$1,P$1,1+7*($D503-1)-WEEKDAY(DATE($M$1,P$1,8-$M503))),DATE($M$1,P$1,1+7*($D503+1)-WEEKDAY(DATE($M$1,P$1,8-$M503)))),DATE($M$1,P$1,1+7*$D503)-WEEKDAY(DATE($M$1,P$1,8-$M503))),"")</f>
        <v>45222</v>
      </c>
      <c r="Q503" s="26">
        <f>IFERROR(IF(COUNTIF('Holiday Dates'!$A:$A,DATE($M$1,Q$1,1+7*$D503)-WEEKDAY(DATE($M$1,Q$1,8-$M503)))&gt;=1,IF($D503&gt;=3,DATE($M$1,Q$1,1+7*($D503-1)-WEEKDAY(DATE($M$1,Q$1,8-$M503))),DATE($M$1,Q$1,1+7*($D503+1)-WEEKDAY(DATE($M$1,Q$1,8-$M503)))),DATE($M$1,Q$1,1+7*$D503)-WEEKDAY(DATE($M$1,Q$1,8-$M503))),"")</f>
        <v>45257</v>
      </c>
      <c r="R503" s="26">
        <f>IFERROR(IF(COUNTIF('Holiday Dates'!$A:$A,DATE($M$1,R$1,1+7*$D503)-WEEKDAY(DATE($M$1,R$1,8-$M503)))&gt;=1,IF($D503&gt;=3,DATE($M$1,R$1,1+7*($D503-1)-WEEKDAY(DATE($M$1,R$1,8-$M503))),DATE($M$1,R$1,1+7*($D503+1)-WEEKDAY(DATE($M$1,R$1,8-$M503)))),DATE($M$1,R$1,1+7*$D503)-WEEKDAY(DATE($M$1,R$1,8-$M503))),"")</f>
        <v>45278</v>
      </c>
      <c r="S503" s="28"/>
      <c r="T503" s="30">
        <f>IFERROR(IF(COUNTIF('Holiday Dates'!$A:$A,DATE($S$1,T$1,1+7*$D503)-WEEKDAY(DATE($S$1,T$1,8-$M503)))&gt;=1,IF($D503&gt;=3,DATE($S$1,T$1,1+7*($D503-1)-WEEKDAY(DATE($S$1,T$1,8-$M503))),DATE($S$1,T$1,1+7*($D503+1)-WEEKDAY(DATE($S$1,T$1,8-$M503)))),DATE($S$1,T$1,1+7*$D503)-WEEKDAY(DATE($S$1,T$1,8-$M503))),"")</f>
        <v>45313</v>
      </c>
      <c r="U503" s="30">
        <f>IFERROR(IF(COUNTIF('Holiday Dates'!$A:$A,DATE($S$1,U$1,1+7*$D503)-WEEKDAY(DATE($S$1,U$1,8-$M503)))&gt;=1,IF($D503&gt;=3,DATE($S$1,U$1,1+7*($D503-1)-WEEKDAY(DATE($S$1,U$1,8-$M503))),DATE($S$1,U$1,1+7*($D503+1)-WEEKDAY(DATE($S$1,U$1,8-$M503)))),DATE($S$1,U$1,1+7*$D503)-WEEKDAY(DATE($S$1,U$1,8-$M503))),"")</f>
        <v>45348</v>
      </c>
      <c r="V503" s="30">
        <f>IFERROR(IF(COUNTIF('Holiday Dates'!$A:$A,DATE($S$1,V$1,1+7*$D503)-WEEKDAY(DATE($S$1,V$1,8-$M503)))&gt;=1,IF($D503&gt;=3,DATE($S$1,V$1,1+7*($D503-1)-WEEKDAY(DATE($S$1,V$1,8-$M503))),DATE($S$1,V$1,1+7*($D503+1)-WEEKDAY(DATE($S$1,V$1,8-$M503)))),DATE($S$1,V$1,1+7*$D503)-WEEKDAY(DATE($S$1,V$1,8-$M503))),"")</f>
        <v>45376</v>
      </c>
      <c r="W503" s="30">
        <f>IFERROR(IF(COUNTIF('Holiday Dates'!$A:$A,DATE($S$1,W$1,1+7*$D503)-WEEKDAY(DATE($S$1,W$1,8-$M503)))&gt;=1,IF($D503&gt;=3,DATE($S$1,W$1,1+7*($D503-1)-WEEKDAY(DATE($S$1,W$1,8-$M503))),DATE($S$1,W$1,1+7*($D503+1)-WEEKDAY(DATE($S$1,W$1,8-$M503)))),DATE($S$1,W$1,1+7*$D503)-WEEKDAY(DATE($S$1,W$1,8-$M503))),"")</f>
        <v>45404</v>
      </c>
      <c r="X503" s="30">
        <f>IFERROR(IF(COUNTIF('Holiday Dates'!$A:$A,DATE($S$1,X$1,1+7*$D503)-WEEKDAY(DATE($S$1,X$1,8-$M503)))&gt;=1,IF($D503&gt;=3,DATE($S$1,X$1,1+7*($D503-1)-WEEKDAY(DATE($S$1,X$1,8-$M503))),DATE($S$1,X$1,1+7*($D503+1)-WEEKDAY(DATE($S$1,X$1,8-$M503)))),DATE($S$1,X$1,1+7*$D503)-WEEKDAY(DATE($S$1,X$1,8-$M503))),"")</f>
        <v>45432</v>
      </c>
      <c r="Y503" s="30">
        <f>IFERROR(IF(COUNTIF('Holiday Dates'!$A:$A,DATE($S$1,Y$1,1+7*$D503)-WEEKDAY(DATE($S$1,Y$1,8-$M503)))&gt;=1,IF($D503&gt;=3,DATE($S$1,Y$1,1+7*($D503-1)-WEEKDAY(DATE($S$1,Y$1,8-$M503))),DATE($S$1,Y$1,1+7*($D503+1)-WEEKDAY(DATE($S$1,Y$1,8-$M503)))),DATE($S$1,Y$1,1+7*$D503)-WEEKDAY(DATE($S$1,Y$1,8-$M503))),"")</f>
        <v>45467</v>
      </c>
      <c r="Z503" s="30">
        <f>IFERROR(IF(COUNTIF('Holiday Dates'!$A:$A,DATE($S$1,Z$1,1+7*$D503)-WEEKDAY(DATE($S$1,Z$1,8-$M503)))&gt;=1,IF($D503&gt;=3,DATE($S$1,Z$1,1+7*($D503-1)-WEEKDAY(DATE($S$1,Z$1,8-$M503))),DATE($S$1,Z$1,1+7*($D503+1)-WEEKDAY(DATE($S$1,Z$1,8-$M503)))),DATE($S$1,Z$1,1+7*$D503)-WEEKDAY(DATE($S$1,Z$1,8-$M503))),"")</f>
        <v>45495</v>
      </c>
    </row>
    <row r="504" spans="1:26" ht="15" customHeight="1" x14ac:dyDescent="0.25">
      <c r="A504" s="3">
        <v>770514</v>
      </c>
      <c r="B504" s="3" t="str">
        <f>VLOOKUP($A504,[1]Sheet_One!$B:$W,2,FALSE)</f>
        <v>St Martin Porres school</v>
      </c>
      <c r="C504" s="1" t="str">
        <f>VLOOKUP($A504,[1]Sheet_One!$B:$W,7,FALSE)</f>
        <v>NEW HAVEN</v>
      </c>
      <c r="D504" s="10">
        <f>IFERROR(VLOOKUP(A504,[2]Sheet1!$A:$AA,27,FALSE),"")</f>
        <v>1</v>
      </c>
      <c r="F504" s="3" t="str">
        <f>VLOOKUP($A504,[1]Sheet_One!$B:$W,6,FALSE)</f>
        <v>208 Columbus Ave</v>
      </c>
      <c r="G504" s="3" t="str">
        <f>VLOOKUP($A504,[1]Sheet_One!$B:$W,7,FALSE)</f>
        <v>NEW HAVEN</v>
      </c>
      <c r="H504" s="3" t="str">
        <f>VLOOKUP($A504,[1]Sheet_One!$B:$W,8,FALSE)</f>
        <v>CT</v>
      </c>
      <c r="I504" s="3" t="str">
        <f>VLOOKUP($A504,[1]Sheet_One!$B:$W,9,FALSE)</f>
        <v>06519</v>
      </c>
      <c r="K504" s="4" t="str">
        <f>IFERROR(VLOOKUP(A504,'Location Substitution table'!B:D,3,FALSE),"")</f>
        <v/>
      </c>
      <c r="L504" s="9" t="str">
        <f>IFERROR(VLOOKUP($A504,[1]Sheet_One!$B:$W,5,FALSE),"")</f>
        <v>R</v>
      </c>
      <c r="M504" s="9">
        <f>IFERROR(MATCH(L504,{"U","M","T","W","R","F","S"},0),"")</f>
        <v>5</v>
      </c>
      <c r="N504" s="26">
        <f>IFERROR(IF(COUNTIF('Holiday Dates'!$A:$A,DATE($M$1,N$1,1+7*$D504)-WEEKDAY(DATE($M$1,N$1,8-$M504)))&gt;=1,IF($D504&gt;=3,DATE($M$1,N$1,1+7*($D504-1)-WEEKDAY(DATE($M$1,N$1,8-$M504))),DATE($M$1,N$1,1+7*($D504+1)-WEEKDAY(DATE($M$1,N$1,8-$M504)))),DATE($M$1,N$1,1+7*$D504)-WEEKDAY(DATE($M$1,N$1,8-$M504))),"")</f>
        <v>45141</v>
      </c>
      <c r="O504" s="26">
        <f>IFERROR(IF(COUNTIF('Holiday Dates'!$A:$A,DATE($M$1,O$1,1+7*$D504)-WEEKDAY(DATE($M$1,O$1,8-$M504)))&gt;=1,IF($D504&gt;=3,DATE($M$1,O$1,1+7*($D504-1)-WEEKDAY(DATE($M$1,O$1,8-$M504))),DATE($M$1,O$1,1+7*($D504+1)-WEEKDAY(DATE($M$1,O$1,8-$M504)))),DATE($M$1,O$1,1+7*$D504)-WEEKDAY(DATE($M$1,O$1,8-$M504))),"")</f>
        <v>45176</v>
      </c>
      <c r="P504" s="26">
        <f>IFERROR(IF(COUNTIF('Holiday Dates'!$A:$A,DATE($M$1,P$1,1+7*$D504)-WEEKDAY(DATE($M$1,P$1,8-$M504)))&gt;=1,IF($D504&gt;=3,DATE($M$1,P$1,1+7*($D504-1)-WEEKDAY(DATE($M$1,P$1,8-$M504))),DATE($M$1,P$1,1+7*($D504+1)-WEEKDAY(DATE($M$1,P$1,8-$M504)))),DATE($M$1,P$1,1+7*$D504)-WEEKDAY(DATE($M$1,P$1,8-$M504))),"")</f>
        <v>45204</v>
      </c>
      <c r="Q504" s="26">
        <f>IFERROR(IF(COUNTIF('Holiday Dates'!$A:$A,DATE($M$1,Q$1,1+7*$D504)-WEEKDAY(DATE($M$1,Q$1,8-$M504)))&gt;=1,IF($D504&gt;=3,DATE($M$1,Q$1,1+7*($D504-1)-WEEKDAY(DATE($M$1,Q$1,8-$M504))),DATE($M$1,Q$1,1+7*($D504+1)-WEEKDAY(DATE($M$1,Q$1,8-$M504)))),DATE($M$1,Q$1,1+7*$D504)-WEEKDAY(DATE($M$1,Q$1,8-$M504))),"")</f>
        <v>45232</v>
      </c>
      <c r="R504" s="26">
        <f>IFERROR(IF(COUNTIF('Holiday Dates'!$A:$A,DATE($M$1,R$1,1+7*$D504)-WEEKDAY(DATE($M$1,R$1,8-$M504)))&gt;=1,IF($D504&gt;=3,DATE($M$1,R$1,1+7*($D504-1)-WEEKDAY(DATE($M$1,R$1,8-$M504))),DATE($M$1,R$1,1+7*($D504+1)-WEEKDAY(DATE($M$1,R$1,8-$M504)))),DATE($M$1,R$1,1+7*$D504)-WEEKDAY(DATE($M$1,R$1,8-$M504))),"")</f>
        <v>45267</v>
      </c>
      <c r="S504" s="28"/>
      <c r="T504" s="30">
        <f>IFERROR(IF(COUNTIF('Holiday Dates'!$A:$A,DATE($S$1,T$1,1+7*$D504)-WEEKDAY(DATE($S$1,T$1,8-$M504)))&gt;=1,IF($D504&gt;=3,DATE($S$1,T$1,1+7*($D504-1)-WEEKDAY(DATE($S$1,T$1,8-$M504))),DATE($S$1,T$1,1+7*($D504+1)-WEEKDAY(DATE($S$1,T$1,8-$M504)))),DATE($S$1,T$1,1+7*$D504)-WEEKDAY(DATE($S$1,T$1,8-$M504))),"")</f>
        <v>45295</v>
      </c>
      <c r="U504" s="30">
        <f>IFERROR(IF(COUNTIF('Holiday Dates'!$A:$A,DATE($S$1,U$1,1+7*$D504)-WEEKDAY(DATE($S$1,U$1,8-$M504)))&gt;=1,IF($D504&gt;=3,DATE($S$1,U$1,1+7*($D504-1)-WEEKDAY(DATE($S$1,U$1,8-$M504))),DATE($S$1,U$1,1+7*($D504+1)-WEEKDAY(DATE($S$1,U$1,8-$M504)))),DATE($S$1,U$1,1+7*$D504)-WEEKDAY(DATE($S$1,U$1,8-$M504))),"")</f>
        <v>45323</v>
      </c>
      <c r="V504" s="30">
        <f>IFERROR(IF(COUNTIF('Holiday Dates'!$A:$A,DATE($S$1,V$1,1+7*$D504)-WEEKDAY(DATE($S$1,V$1,8-$M504)))&gt;=1,IF($D504&gt;=3,DATE($S$1,V$1,1+7*($D504-1)-WEEKDAY(DATE($S$1,V$1,8-$M504))),DATE($S$1,V$1,1+7*($D504+1)-WEEKDAY(DATE($S$1,V$1,8-$M504)))),DATE($S$1,V$1,1+7*$D504)-WEEKDAY(DATE($S$1,V$1,8-$M504))),"")</f>
        <v>45358</v>
      </c>
      <c r="W504" s="30">
        <f>IFERROR(IF(COUNTIF('Holiday Dates'!$A:$A,DATE($S$1,W$1,1+7*$D504)-WEEKDAY(DATE($S$1,W$1,8-$M504)))&gt;=1,IF($D504&gt;=3,DATE($S$1,W$1,1+7*($D504-1)-WEEKDAY(DATE($S$1,W$1,8-$M504))),DATE($S$1,W$1,1+7*($D504+1)-WEEKDAY(DATE($S$1,W$1,8-$M504)))),DATE($S$1,W$1,1+7*$D504)-WEEKDAY(DATE($S$1,W$1,8-$M504))),"")</f>
        <v>45386</v>
      </c>
      <c r="X504" s="30">
        <f>IFERROR(IF(COUNTIF('Holiday Dates'!$A:$A,DATE($S$1,X$1,1+7*$D504)-WEEKDAY(DATE($S$1,X$1,8-$M504)))&gt;=1,IF($D504&gt;=3,DATE($S$1,X$1,1+7*($D504-1)-WEEKDAY(DATE($S$1,X$1,8-$M504))),DATE($S$1,X$1,1+7*($D504+1)-WEEKDAY(DATE($S$1,X$1,8-$M504)))),DATE($S$1,X$1,1+7*$D504)-WEEKDAY(DATE($S$1,X$1,8-$M504))),"")</f>
        <v>45414</v>
      </c>
      <c r="Y504" s="30">
        <f>IFERROR(IF(COUNTIF('Holiday Dates'!$A:$A,DATE($S$1,Y$1,1+7*$D504)-WEEKDAY(DATE($S$1,Y$1,8-$M504)))&gt;=1,IF($D504&gt;=3,DATE($S$1,Y$1,1+7*($D504-1)-WEEKDAY(DATE($S$1,Y$1,8-$M504))),DATE($S$1,Y$1,1+7*($D504+1)-WEEKDAY(DATE($S$1,Y$1,8-$M504)))),DATE($S$1,Y$1,1+7*$D504)-WEEKDAY(DATE($S$1,Y$1,8-$M504))),"")</f>
        <v>45449</v>
      </c>
      <c r="Z504" s="30">
        <f>IFERROR(IF(COUNTIF('Holiday Dates'!$A:$A,DATE($S$1,Z$1,1+7*$D504)-WEEKDAY(DATE($S$1,Z$1,8-$M504)))&gt;=1,IF($D504&gt;=3,DATE($S$1,Z$1,1+7*($D504-1)-WEEKDAY(DATE($S$1,Z$1,8-$M504))),DATE($S$1,Z$1,1+7*($D504+1)-WEEKDAY(DATE($S$1,Z$1,8-$M504)))),DATE($S$1,Z$1,1+7*$D504)-WEEKDAY(DATE($S$1,Z$1,8-$M504))),"")</f>
        <v>45477</v>
      </c>
    </row>
    <row r="505" spans="1:26" ht="15" customHeight="1" x14ac:dyDescent="0.25">
      <c r="A505" s="3">
        <v>770515</v>
      </c>
      <c r="B505" s="1" t="s">
        <v>979</v>
      </c>
      <c r="C505" s="1" t="str">
        <f>VLOOKUP($A505,[1]Sheet_One!$B:$W,7,FALSE)</f>
        <v>FARMINGTON</v>
      </c>
      <c r="D505" s="10">
        <f>IFERROR(VLOOKUP(A505,[2]Sheet1!$A:$AA,27,FALSE),"")</f>
        <v>3</v>
      </c>
      <c r="F505" s="3" t="str">
        <f>VLOOKUP($A505,[1]Sheet_One!$B:$W,6,FALSE)</f>
        <v>10 MONTIETH DR</v>
      </c>
      <c r="G505" s="3" t="str">
        <f>VLOOKUP($A505,[1]Sheet_One!$B:$W,7,FALSE)</f>
        <v>FARMINGTON</v>
      </c>
      <c r="H505" s="3" t="str">
        <f>VLOOKUP($A505,[1]Sheet_One!$B:$W,8,FALSE)</f>
        <v>CT</v>
      </c>
      <c r="I505" s="3" t="str">
        <f>VLOOKUP($A505,[1]Sheet_One!$B:$W,9,FALSE)</f>
        <v>06032</v>
      </c>
      <c r="J505" s="47">
        <f>IFERROR(VLOOKUP(A505,'[3]KPI Trend by Chain - 171 or 173'!$A:$E,5,FALSE),VLOOKUP(A505,'[4]KPI Trend by Chain - 171 '!$A:$E,5,FALSE))</f>
        <v>20</v>
      </c>
      <c r="K505" s="4" t="str">
        <f>IFERROR(VLOOKUP(A505,'Location Substitution table'!B:D,3,FALSE),"")</f>
        <v/>
      </c>
      <c r="L505" s="9" t="str">
        <f>IFERROR(VLOOKUP($A505,[1]Sheet_One!$B:$W,5,FALSE),"")</f>
        <v>F</v>
      </c>
      <c r="M505" s="9">
        <f>IFERROR(MATCH(L505,{"U","M","T","W","R","F","S"},0),"")</f>
        <v>6</v>
      </c>
      <c r="N505" s="26">
        <f>IFERROR(IF(COUNTIF('Holiday Dates'!$A:$A,DATE($M$1,N$1,1+7*$D505)-WEEKDAY(DATE($M$1,N$1,8-$M505)))&gt;=1,IF($D505&gt;=3,DATE($M$1,N$1,1+7*($D505-1)-WEEKDAY(DATE($M$1,N$1,8-$M505))),DATE($M$1,N$1,1+7*($D505+1)-WEEKDAY(DATE($M$1,N$1,8-$M505)))),DATE($M$1,N$1,1+7*$D505)-WEEKDAY(DATE($M$1,N$1,8-$M505))),"")</f>
        <v>45156</v>
      </c>
      <c r="O505" s="26">
        <f>IFERROR(IF(COUNTIF('Holiday Dates'!$A:$A,DATE($M$1,O$1,1+7*$D505)-WEEKDAY(DATE($M$1,O$1,8-$M505)))&gt;=1,IF($D505&gt;=3,DATE($M$1,O$1,1+7*($D505-1)-WEEKDAY(DATE($M$1,O$1,8-$M505))),DATE($M$1,O$1,1+7*($D505+1)-WEEKDAY(DATE($M$1,O$1,8-$M505)))),DATE($M$1,O$1,1+7*$D505)-WEEKDAY(DATE($M$1,O$1,8-$M505))),"")</f>
        <v>45177</v>
      </c>
      <c r="P505" s="26">
        <f>IFERROR(IF(COUNTIF('Holiday Dates'!$A:$A,DATE($M$1,P$1,1+7*$D505)-WEEKDAY(DATE($M$1,P$1,8-$M505)))&gt;=1,IF($D505&gt;=3,DATE($M$1,P$1,1+7*($D505-1)-WEEKDAY(DATE($M$1,P$1,8-$M505))),DATE($M$1,P$1,1+7*($D505+1)-WEEKDAY(DATE($M$1,P$1,8-$M505)))),DATE($M$1,P$1,1+7*$D505)-WEEKDAY(DATE($M$1,P$1,8-$M505))),"")</f>
        <v>45219</v>
      </c>
      <c r="Q505" s="26">
        <f>IFERROR(IF(COUNTIF('Holiday Dates'!$A:$A,DATE($M$1,Q$1,1+7*$D505)-WEEKDAY(DATE($M$1,Q$1,8-$M505)))&gt;=1,IF($D505&gt;=3,DATE($M$1,Q$1,1+7*($D505-1)-WEEKDAY(DATE($M$1,Q$1,8-$M505))),DATE($M$1,Q$1,1+7*($D505+1)-WEEKDAY(DATE($M$1,Q$1,8-$M505)))),DATE($M$1,Q$1,1+7*$D505)-WEEKDAY(DATE($M$1,Q$1,8-$M505))),"")</f>
        <v>45247</v>
      </c>
      <c r="R505" s="26">
        <f>IFERROR(IF(COUNTIF('Holiday Dates'!$A:$A,DATE($M$1,R$1,1+7*$D505)-WEEKDAY(DATE($M$1,R$1,8-$M505)))&gt;=1,IF($D505&gt;=3,DATE($M$1,R$1,1+7*($D505-1)-WEEKDAY(DATE($M$1,R$1,8-$M505))),DATE($M$1,R$1,1+7*($D505+1)-WEEKDAY(DATE($M$1,R$1,8-$M505)))),DATE($M$1,R$1,1+7*$D505)-WEEKDAY(DATE($M$1,R$1,8-$M505))),"")</f>
        <v>45275</v>
      </c>
      <c r="S505" s="28"/>
      <c r="T505" s="30">
        <f>IFERROR(IF(COUNTIF('Holiday Dates'!$A:$A,DATE($S$1,T$1,1+7*$D505)-WEEKDAY(DATE($S$1,T$1,8-$M505)))&gt;=1,IF($D505&gt;=3,DATE($S$1,T$1,1+7*($D505-1)-WEEKDAY(DATE($S$1,T$1,8-$M505))),DATE($S$1,T$1,1+7*($D505+1)-WEEKDAY(DATE($S$1,T$1,8-$M505)))),DATE($S$1,T$1,1+7*$D505)-WEEKDAY(DATE($S$1,T$1,8-$M505))),"")</f>
        <v>45310</v>
      </c>
      <c r="U505" s="30">
        <f>IFERROR(IF(COUNTIF('Holiday Dates'!$A:$A,DATE($S$1,U$1,1+7*$D505)-WEEKDAY(DATE($S$1,U$1,8-$M505)))&gt;=1,IF($D505&gt;=3,DATE($S$1,U$1,1+7*($D505-1)-WEEKDAY(DATE($S$1,U$1,8-$M505))),DATE($S$1,U$1,1+7*($D505+1)-WEEKDAY(DATE($S$1,U$1,8-$M505)))),DATE($S$1,U$1,1+7*$D505)-WEEKDAY(DATE($S$1,U$1,8-$M505))),"")</f>
        <v>45338</v>
      </c>
      <c r="V505" s="30">
        <f>IFERROR(IF(COUNTIF('Holiday Dates'!$A:$A,DATE($S$1,V$1,1+7*$D505)-WEEKDAY(DATE($S$1,V$1,8-$M505)))&gt;=1,IF($D505&gt;=3,DATE($S$1,V$1,1+7*($D505-1)-WEEKDAY(DATE($S$1,V$1,8-$M505))),DATE($S$1,V$1,1+7*($D505+1)-WEEKDAY(DATE($S$1,V$1,8-$M505)))),DATE($S$1,V$1,1+7*$D505)-WEEKDAY(DATE($S$1,V$1,8-$M505))),"")</f>
        <v>45366</v>
      </c>
      <c r="W505" s="30">
        <f>IFERROR(IF(COUNTIF('Holiday Dates'!$A:$A,DATE($S$1,W$1,1+7*$D505)-WEEKDAY(DATE($S$1,W$1,8-$M505)))&gt;=1,IF($D505&gt;=3,DATE($S$1,W$1,1+7*($D505-1)-WEEKDAY(DATE($S$1,W$1,8-$M505))),DATE($S$1,W$1,1+7*($D505+1)-WEEKDAY(DATE($S$1,W$1,8-$M505)))),DATE($S$1,W$1,1+7*$D505)-WEEKDAY(DATE($S$1,W$1,8-$M505))),"")</f>
        <v>45401</v>
      </c>
      <c r="X505" s="30">
        <f>IFERROR(IF(COUNTIF('Holiday Dates'!$A:$A,DATE($S$1,X$1,1+7*$D505)-WEEKDAY(DATE($S$1,X$1,8-$M505)))&gt;=1,IF($D505&gt;=3,DATE($S$1,X$1,1+7*($D505-1)-WEEKDAY(DATE($S$1,X$1,8-$M505))),DATE($S$1,X$1,1+7*($D505+1)-WEEKDAY(DATE($S$1,X$1,8-$M505)))),DATE($S$1,X$1,1+7*$D505)-WEEKDAY(DATE($S$1,X$1,8-$M505))),"")</f>
        <v>45429</v>
      </c>
      <c r="Y505" s="30">
        <f>IFERROR(IF(COUNTIF('Holiday Dates'!$A:$A,DATE($S$1,Y$1,1+7*$D505)-WEEKDAY(DATE($S$1,Y$1,8-$M505)))&gt;=1,IF($D505&gt;=3,DATE($S$1,Y$1,1+7*($D505-1)-WEEKDAY(DATE($S$1,Y$1,8-$M505))),DATE($S$1,Y$1,1+7*($D505+1)-WEEKDAY(DATE($S$1,Y$1,8-$M505)))),DATE($S$1,Y$1,1+7*$D505)-WEEKDAY(DATE($S$1,Y$1,8-$M505))),"")</f>
        <v>45464</v>
      </c>
      <c r="Z505" s="30">
        <f>IFERROR(IF(COUNTIF('Holiday Dates'!$A:$A,DATE($S$1,Z$1,1+7*$D505)-WEEKDAY(DATE($S$1,Z$1,8-$M505)))&gt;=1,IF($D505&gt;=3,DATE($S$1,Z$1,1+7*($D505-1)-WEEKDAY(DATE($S$1,Z$1,8-$M505))),DATE($S$1,Z$1,1+7*($D505+1)-WEEKDAY(DATE($S$1,Z$1,8-$M505)))),DATE($S$1,Z$1,1+7*$D505)-WEEKDAY(DATE($S$1,Z$1,8-$M505))),"")</f>
        <v>45492</v>
      </c>
    </row>
    <row r="506" spans="1:26" ht="15" customHeight="1" x14ac:dyDescent="0.25">
      <c r="A506" s="3">
        <v>770516</v>
      </c>
      <c r="B506" s="1" t="s">
        <v>1769</v>
      </c>
      <c r="C506" s="1" t="str">
        <f>VLOOKUP($A506,[1]Sheet_One!$B:$W,7,FALSE)</f>
        <v>ROCKY HILL</v>
      </c>
      <c r="D506" s="10">
        <f>IFERROR(VLOOKUP(A506,[2]Sheet1!$A:$AA,27,FALSE),"")</f>
        <v>2</v>
      </c>
      <c r="E506" s="1"/>
      <c r="F506" s="3" t="str">
        <f>VLOOKUP($A506,[1]Sheet_One!$B:$W,6,FALSE)</f>
        <v>10 School Street</v>
      </c>
      <c r="G506" s="3" t="str">
        <f>VLOOKUP($A506,[1]Sheet_One!$B:$W,7,FALSE)</f>
        <v>ROCKY HILL</v>
      </c>
      <c r="H506" s="3" t="str">
        <f>VLOOKUP($A506,[1]Sheet_One!$B:$W,8,FALSE)</f>
        <v>CT</v>
      </c>
      <c r="I506" s="3" t="str">
        <f>VLOOKUP($A506,[1]Sheet_One!$B:$W,9,FALSE)</f>
        <v>06067</v>
      </c>
      <c r="J506" s="47">
        <f>IFERROR(VLOOKUP(A506,'[3]KPI Trend by Chain - 171 or 173'!$A:$E,5,FALSE),VLOOKUP(A506,'[4]KPI Trend by Chain - 171 '!$A:$E,5,FALSE))</f>
        <v>79.142857142857096</v>
      </c>
      <c r="K506" s="4" t="str">
        <f>IFERROR(VLOOKUP(A506,'Location Substitution table'!B:D,3,FALSE),"")</f>
        <v/>
      </c>
      <c r="L506" s="9" t="str">
        <f>IFERROR(VLOOKUP($A506,[1]Sheet_One!$B:$W,5,FALSE),"")</f>
        <v>T</v>
      </c>
      <c r="M506" s="9">
        <f>IFERROR(MATCH(L506,{"U","M","T","W","R","F","S"},0),"")</f>
        <v>3</v>
      </c>
      <c r="N506" s="26">
        <f>IFERROR(IF(COUNTIF('Holiday Dates'!$A:$A,DATE($M$1,N$1,1+7*$D506)-WEEKDAY(DATE($M$1,N$1,8-$M506)))&gt;=1,IF($D506&gt;=3,DATE($M$1,N$1,1+7*($D506-1)-WEEKDAY(DATE($M$1,N$1,8-$M506))),DATE($M$1,N$1,1+7*($D506+1)-WEEKDAY(DATE($M$1,N$1,8-$M506)))),DATE($M$1,N$1,1+7*$D506)-WEEKDAY(DATE($M$1,N$1,8-$M506))),"")</f>
        <v>45146</v>
      </c>
      <c r="O506" s="26">
        <f>IFERROR(IF(COUNTIF('Holiday Dates'!$A:$A,DATE($M$1,O$1,1+7*$D506)-WEEKDAY(DATE($M$1,O$1,8-$M506)))&gt;=1,IF($D506&gt;=3,DATE($M$1,O$1,1+7*($D506-1)-WEEKDAY(DATE($M$1,O$1,8-$M506))),DATE($M$1,O$1,1+7*($D506+1)-WEEKDAY(DATE($M$1,O$1,8-$M506)))),DATE($M$1,O$1,1+7*$D506)-WEEKDAY(DATE($M$1,O$1,8-$M506))),"")</f>
        <v>45181</v>
      </c>
      <c r="P506" s="26">
        <f>IFERROR(IF(COUNTIF('Holiday Dates'!$A:$A,DATE($M$1,P$1,1+7*$D506)-WEEKDAY(DATE($M$1,P$1,8-$M506)))&gt;=1,IF($D506&gt;=3,DATE($M$1,P$1,1+7*($D506-1)-WEEKDAY(DATE($M$1,P$1,8-$M506))),DATE($M$1,P$1,1+7*($D506+1)-WEEKDAY(DATE($M$1,P$1,8-$M506)))),DATE($M$1,P$1,1+7*$D506)-WEEKDAY(DATE($M$1,P$1,8-$M506))),"")</f>
        <v>45209</v>
      </c>
      <c r="Q506" s="26">
        <f>IFERROR(IF(COUNTIF('Holiday Dates'!$A:$A,DATE($M$1,Q$1,1+7*$D506)-WEEKDAY(DATE($M$1,Q$1,8-$M506)))&gt;=1,IF($D506&gt;=3,DATE($M$1,Q$1,1+7*($D506-1)-WEEKDAY(DATE($M$1,Q$1,8-$M506))),DATE($M$1,Q$1,1+7*($D506+1)-WEEKDAY(DATE($M$1,Q$1,8-$M506)))),DATE($M$1,Q$1,1+7*$D506)-WEEKDAY(DATE($M$1,Q$1,8-$M506))),"")</f>
        <v>45244</v>
      </c>
      <c r="R506" s="26">
        <f>IFERROR(IF(COUNTIF('Holiday Dates'!$A:$A,DATE($M$1,R$1,1+7*$D506)-WEEKDAY(DATE($M$1,R$1,8-$M506)))&gt;=1,IF($D506&gt;=3,DATE($M$1,R$1,1+7*($D506-1)-WEEKDAY(DATE($M$1,R$1,8-$M506))),DATE($M$1,R$1,1+7*($D506+1)-WEEKDAY(DATE($M$1,R$1,8-$M506)))),DATE($M$1,R$1,1+7*$D506)-WEEKDAY(DATE($M$1,R$1,8-$M506))),"")</f>
        <v>45272</v>
      </c>
      <c r="S506" s="28"/>
      <c r="T506" s="30">
        <f>IFERROR(IF(COUNTIF('Holiday Dates'!$A:$A,DATE($S$1,T$1,1+7*$D506)-WEEKDAY(DATE($S$1,T$1,8-$M506)))&gt;=1,IF($D506&gt;=3,DATE($S$1,T$1,1+7*($D506-1)-WEEKDAY(DATE($S$1,T$1,8-$M506))),DATE($S$1,T$1,1+7*($D506+1)-WEEKDAY(DATE($S$1,T$1,8-$M506)))),DATE($S$1,T$1,1+7*$D506)-WEEKDAY(DATE($S$1,T$1,8-$M506))),"")</f>
        <v>45300</v>
      </c>
      <c r="U506" s="30">
        <f>IFERROR(IF(COUNTIF('Holiday Dates'!$A:$A,DATE($S$1,U$1,1+7*$D506)-WEEKDAY(DATE($S$1,U$1,8-$M506)))&gt;=1,IF($D506&gt;=3,DATE($S$1,U$1,1+7*($D506-1)-WEEKDAY(DATE($S$1,U$1,8-$M506))),DATE($S$1,U$1,1+7*($D506+1)-WEEKDAY(DATE($S$1,U$1,8-$M506)))),DATE($S$1,U$1,1+7*$D506)-WEEKDAY(DATE($S$1,U$1,8-$M506))),"")</f>
        <v>45335</v>
      </c>
      <c r="V506" s="30">
        <f>IFERROR(IF(COUNTIF('Holiday Dates'!$A:$A,DATE($S$1,V$1,1+7*$D506)-WEEKDAY(DATE($S$1,V$1,8-$M506)))&gt;=1,IF($D506&gt;=3,DATE($S$1,V$1,1+7*($D506-1)-WEEKDAY(DATE($S$1,V$1,8-$M506))),DATE($S$1,V$1,1+7*($D506+1)-WEEKDAY(DATE($S$1,V$1,8-$M506)))),DATE($S$1,V$1,1+7*$D506)-WEEKDAY(DATE($S$1,V$1,8-$M506))),"")</f>
        <v>45363</v>
      </c>
      <c r="W506" s="30">
        <f>IFERROR(IF(COUNTIF('Holiday Dates'!$A:$A,DATE($S$1,W$1,1+7*$D506)-WEEKDAY(DATE($S$1,W$1,8-$M506)))&gt;=1,IF($D506&gt;=3,DATE($S$1,W$1,1+7*($D506-1)-WEEKDAY(DATE($S$1,W$1,8-$M506))),DATE($S$1,W$1,1+7*($D506+1)-WEEKDAY(DATE($S$1,W$1,8-$M506)))),DATE($S$1,W$1,1+7*$D506)-WEEKDAY(DATE($S$1,W$1,8-$M506))),"")</f>
        <v>45398</v>
      </c>
      <c r="X506" s="30">
        <f>IFERROR(IF(COUNTIF('Holiday Dates'!$A:$A,DATE($S$1,X$1,1+7*$D506)-WEEKDAY(DATE($S$1,X$1,8-$M506)))&gt;=1,IF($D506&gt;=3,DATE($S$1,X$1,1+7*($D506-1)-WEEKDAY(DATE($S$1,X$1,8-$M506))),DATE($S$1,X$1,1+7*($D506+1)-WEEKDAY(DATE($S$1,X$1,8-$M506)))),DATE($S$1,X$1,1+7*$D506)-WEEKDAY(DATE($S$1,X$1,8-$M506))),"")</f>
        <v>45426</v>
      </c>
      <c r="Y506" s="30">
        <f>IFERROR(IF(COUNTIF('Holiday Dates'!$A:$A,DATE($S$1,Y$1,1+7*$D506)-WEEKDAY(DATE($S$1,Y$1,8-$M506)))&gt;=1,IF($D506&gt;=3,DATE($S$1,Y$1,1+7*($D506-1)-WEEKDAY(DATE($S$1,Y$1,8-$M506))),DATE($S$1,Y$1,1+7*($D506+1)-WEEKDAY(DATE($S$1,Y$1,8-$M506)))),DATE($S$1,Y$1,1+7*$D506)-WEEKDAY(DATE($S$1,Y$1,8-$M506))),"")</f>
        <v>45454</v>
      </c>
      <c r="Z506" s="30">
        <f>IFERROR(IF(COUNTIF('Holiday Dates'!$A:$A,DATE($S$1,Z$1,1+7*$D506)-WEEKDAY(DATE($S$1,Z$1,8-$M506)))&gt;=1,IF($D506&gt;=3,DATE($S$1,Z$1,1+7*($D506-1)-WEEKDAY(DATE($S$1,Z$1,8-$M506))),DATE($S$1,Z$1,1+7*($D506+1)-WEEKDAY(DATE($S$1,Z$1,8-$M506)))),DATE($S$1,Z$1,1+7*$D506)-WEEKDAY(DATE($S$1,Z$1,8-$M506))),"")</f>
        <v>45482</v>
      </c>
    </row>
    <row r="507" spans="1:26" ht="15" customHeight="1" x14ac:dyDescent="0.25">
      <c r="A507" s="3">
        <v>770517</v>
      </c>
      <c r="B507" s="1" t="s">
        <v>1770</v>
      </c>
      <c r="C507" s="1" t="str">
        <f>VLOOKUP($A507,[1]Sheet_One!$B:$W,7,FALSE)</f>
        <v>GROTON</v>
      </c>
      <c r="D507" s="10">
        <f>IFERROR(VLOOKUP(A507,[2]Sheet1!$A:$AA,27,FALSE),"")</f>
        <v>2</v>
      </c>
      <c r="F507" s="3" t="str">
        <f>VLOOKUP($A507,[1]Sheet_One!$B:$W,6,FALSE)</f>
        <v>35 GROTON LONG POINT ROAD</v>
      </c>
      <c r="G507" s="3" t="str">
        <f>VLOOKUP($A507,[1]Sheet_One!$B:$W,7,FALSE)</f>
        <v>GROTON</v>
      </c>
      <c r="H507" s="3" t="str">
        <f>VLOOKUP($A507,[1]Sheet_One!$B:$W,8,FALSE)</f>
        <v>CT</v>
      </c>
      <c r="I507" s="3" t="str">
        <f>VLOOKUP($A507,[1]Sheet_One!$B:$W,9,FALSE)</f>
        <v>06340</v>
      </c>
      <c r="J507" s="47">
        <f>IFERROR(VLOOKUP(A507,'[3]KPI Trend by Chain - 171 or 173'!$A:$E,5,FALSE),VLOOKUP(A507,'[4]KPI Trend by Chain - 171 '!$A:$E,5,FALSE))</f>
        <v>78.5</v>
      </c>
      <c r="K507" s="4">
        <f>IFERROR(VLOOKUP(A507,'Location Substitution table'!B:D,3,FALSE),"")</f>
        <v>261223</v>
      </c>
      <c r="L507" s="9" t="str">
        <f>IFERROR(VLOOKUP($A507,[1]Sheet_One!$B:$W,5,FALSE),"")</f>
        <v>T</v>
      </c>
      <c r="M507" s="9">
        <f>IFERROR(MATCH(L507,{"U","M","T","W","R","F","S"},0),"")</f>
        <v>3</v>
      </c>
      <c r="N507" s="26">
        <f>IFERROR(IF(COUNTIF('Holiday Dates'!$A:$A,DATE($M$1,N$1,1+7*$D507)-WEEKDAY(DATE($M$1,N$1,8-$M507)))&gt;=1,IF($D507&gt;=3,DATE($M$1,N$1,1+7*($D507-1)-WEEKDAY(DATE($M$1,N$1,8-$M507))),DATE($M$1,N$1,1+7*($D507+1)-WEEKDAY(DATE($M$1,N$1,8-$M507)))),DATE($M$1,N$1,1+7*$D507)-WEEKDAY(DATE($M$1,N$1,8-$M507))),"")</f>
        <v>45146</v>
      </c>
      <c r="O507" s="26">
        <f>IFERROR(IF(COUNTIF('Holiday Dates'!$A:$A,DATE($M$1,O$1,1+7*$D507)-WEEKDAY(DATE($M$1,O$1,8-$M507)))&gt;=1,IF($D507&gt;=3,DATE($M$1,O$1,1+7*($D507-1)-WEEKDAY(DATE($M$1,O$1,8-$M507))),DATE($M$1,O$1,1+7*($D507+1)-WEEKDAY(DATE($M$1,O$1,8-$M507)))),DATE($M$1,O$1,1+7*$D507)-WEEKDAY(DATE($M$1,O$1,8-$M507))),"")</f>
        <v>45181</v>
      </c>
      <c r="P507" s="26">
        <f>IFERROR(IF(COUNTIF('Holiday Dates'!$A:$A,DATE($M$1,P$1,1+7*$D507)-WEEKDAY(DATE($M$1,P$1,8-$M507)))&gt;=1,IF($D507&gt;=3,DATE($M$1,P$1,1+7*($D507-1)-WEEKDAY(DATE($M$1,P$1,8-$M507))),DATE($M$1,P$1,1+7*($D507+1)-WEEKDAY(DATE($M$1,P$1,8-$M507)))),DATE($M$1,P$1,1+7*$D507)-WEEKDAY(DATE($M$1,P$1,8-$M507))),"")</f>
        <v>45209</v>
      </c>
      <c r="Q507" s="26">
        <f>IFERROR(IF(COUNTIF('Holiday Dates'!$A:$A,DATE($M$1,Q$1,1+7*$D507)-WEEKDAY(DATE($M$1,Q$1,8-$M507)))&gt;=1,IF($D507&gt;=3,DATE($M$1,Q$1,1+7*($D507-1)-WEEKDAY(DATE($M$1,Q$1,8-$M507))),DATE($M$1,Q$1,1+7*($D507+1)-WEEKDAY(DATE($M$1,Q$1,8-$M507)))),DATE($M$1,Q$1,1+7*$D507)-WEEKDAY(DATE($M$1,Q$1,8-$M507))),"")</f>
        <v>45244</v>
      </c>
      <c r="R507" s="26">
        <f>IFERROR(IF(COUNTIF('Holiday Dates'!$A:$A,DATE($M$1,R$1,1+7*$D507)-WEEKDAY(DATE($M$1,R$1,8-$M507)))&gt;=1,IF($D507&gt;=3,DATE($M$1,R$1,1+7*($D507-1)-WEEKDAY(DATE($M$1,R$1,8-$M507))),DATE($M$1,R$1,1+7*($D507+1)-WEEKDAY(DATE($M$1,R$1,8-$M507)))),DATE($M$1,R$1,1+7*$D507)-WEEKDAY(DATE($M$1,R$1,8-$M507))),"")</f>
        <v>45272</v>
      </c>
      <c r="S507" s="28"/>
      <c r="T507" s="30">
        <f>IFERROR(IF(COUNTIF('Holiday Dates'!$A:$A,DATE($S$1,T$1,1+7*$D507)-WEEKDAY(DATE($S$1,T$1,8-$M507)))&gt;=1,IF($D507&gt;=3,DATE($S$1,T$1,1+7*($D507-1)-WEEKDAY(DATE($S$1,T$1,8-$M507))),DATE($S$1,T$1,1+7*($D507+1)-WEEKDAY(DATE($S$1,T$1,8-$M507)))),DATE($S$1,T$1,1+7*$D507)-WEEKDAY(DATE($S$1,T$1,8-$M507))),"")</f>
        <v>45300</v>
      </c>
      <c r="U507" s="30">
        <f>IFERROR(IF(COUNTIF('Holiday Dates'!$A:$A,DATE($S$1,U$1,1+7*$D507)-WEEKDAY(DATE($S$1,U$1,8-$M507)))&gt;=1,IF($D507&gt;=3,DATE($S$1,U$1,1+7*($D507-1)-WEEKDAY(DATE($S$1,U$1,8-$M507))),DATE($S$1,U$1,1+7*($D507+1)-WEEKDAY(DATE($S$1,U$1,8-$M507)))),DATE($S$1,U$1,1+7*$D507)-WEEKDAY(DATE($S$1,U$1,8-$M507))),"")</f>
        <v>45335</v>
      </c>
      <c r="V507" s="30">
        <f>IFERROR(IF(COUNTIF('Holiday Dates'!$A:$A,DATE($S$1,V$1,1+7*$D507)-WEEKDAY(DATE($S$1,V$1,8-$M507)))&gt;=1,IF($D507&gt;=3,DATE($S$1,V$1,1+7*($D507-1)-WEEKDAY(DATE($S$1,V$1,8-$M507))),DATE($S$1,V$1,1+7*($D507+1)-WEEKDAY(DATE($S$1,V$1,8-$M507)))),DATE($S$1,V$1,1+7*$D507)-WEEKDAY(DATE($S$1,V$1,8-$M507))),"")</f>
        <v>45363</v>
      </c>
      <c r="W507" s="30">
        <f>IFERROR(IF(COUNTIF('Holiday Dates'!$A:$A,DATE($S$1,W$1,1+7*$D507)-WEEKDAY(DATE($S$1,W$1,8-$M507)))&gt;=1,IF($D507&gt;=3,DATE($S$1,W$1,1+7*($D507-1)-WEEKDAY(DATE($S$1,W$1,8-$M507))),DATE($S$1,W$1,1+7*($D507+1)-WEEKDAY(DATE($S$1,W$1,8-$M507)))),DATE($S$1,W$1,1+7*$D507)-WEEKDAY(DATE($S$1,W$1,8-$M507))),"")</f>
        <v>45398</v>
      </c>
      <c r="X507" s="30">
        <f>IFERROR(IF(COUNTIF('Holiday Dates'!$A:$A,DATE($S$1,X$1,1+7*$D507)-WEEKDAY(DATE($S$1,X$1,8-$M507)))&gt;=1,IF($D507&gt;=3,DATE($S$1,X$1,1+7*($D507-1)-WEEKDAY(DATE($S$1,X$1,8-$M507))),DATE($S$1,X$1,1+7*($D507+1)-WEEKDAY(DATE($S$1,X$1,8-$M507)))),DATE($S$1,X$1,1+7*$D507)-WEEKDAY(DATE($S$1,X$1,8-$M507))),"")</f>
        <v>45426</v>
      </c>
      <c r="Y507" s="30">
        <f>IFERROR(IF(COUNTIF('Holiday Dates'!$A:$A,DATE($S$1,Y$1,1+7*$D507)-WEEKDAY(DATE($S$1,Y$1,8-$M507)))&gt;=1,IF($D507&gt;=3,DATE($S$1,Y$1,1+7*($D507-1)-WEEKDAY(DATE($S$1,Y$1,8-$M507))),DATE($S$1,Y$1,1+7*($D507+1)-WEEKDAY(DATE($S$1,Y$1,8-$M507)))),DATE($S$1,Y$1,1+7*$D507)-WEEKDAY(DATE($S$1,Y$1,8-$M507))),"")</f>
        <v>45454</v>
      </c>
      <c r="Z507" s="30">
        <f>IFERROR(IF(COUNTIF('Holiday Dates'!$A:$A,DATE($S$1,Z$1,1+7*$D507)-WEEKDAY(DATE($S$1,Z$1,8-$M507)))&gt;=1,IF($D507&gt;=3,DATE($S$1,Z$1,1+7*($D507-1)-WEEKDAY(DATE($S$1,Z$1,8-$M507))),DATE($S$1,Z$1,1+7*($D507+1)-WEEKDAY(DATE($S$1,Z$1,8-$M507)))),DATE($S$1,Z$1,1+7*$D507)-WEEKDAY(DATE($S$1,Z$1,8-$M507))),"")</f>
        <v>45482</v>
      </c>
    </row>
    <row r="508" spans="1:26" ht="15" customHeight="1" x14ac:dyDescent="0.25">
      <c r="A508" s="3">
        <v>770518</v>
      </c>
      <c r="B508" s="1" t="s">
        <v>1771</v>
      </c>
      <c r="C508" s="1" t="str">
        <f>VLOOKUP($A508,[1]Sheet_One!$B:$W,7,FALSE)</f>
        <v>NEW HAVEN</v>
      </c>
      <c r="D508" s="10">
        <f>IFERROR(VLOOKUP(A508,[2]Sheet1!$A:$AA,27,FALSE),"")</f>
        <v>4</v>
      </c>
      <c r="E508" s="1"/>
      <c r="F508" s="3" t="str">
        <f>VLOOKUP($A508,[1]Sheet_One!$B:$W,6,FALSE)</f>
        <v>358 springside ave</v>
      </c>
      <c r="G508" s="3" t="str">
        <f>VLOOKUP($A508,[1]Sheet_One!$B:$W,7,FALSE)</f>
        <v>NEW HAVEN</v>
      </c>
      <c r="H508" s="3" t="str">
        <f>VLOOKUP($A508,[1]Sheet_One!$B:$W,8,FALSE)</f>
        <v>CT</v>
      </c>
      <c r="I508" s="3" t="str">
        <f>VLOOKUP($A508,[1]Sheet_One!$B:$W,9,FALSE)</f>
        <v>06515</v>
      </c>
      <c r="J508" s="47">
        <f>IFERROR(VLOOKUP(A508,'[3]KPI Trend by Chain - 171 or 173'!$A:$E,5,FALSE),VLOOKUP(A508,'[4]KPI Trend by Chain - 171 '!$A:$E,5,FALSE))</f>
        <v>22.75</v>
      </c>
      <c r="K508" s="4" t="str">
        <f>IFERROR(VLOOKUP(A508,'Location Substitution table'!B:D,3,FALSE),"")</f>
        <v/>
      </c>
      <c r="L508" s="9" t="str">
        <f>IFERROR(VLOOKUP($A508,[1]Sheet_One!$B:$W,5,FALSE),"")</f>
        <v>R</v>
      </c>
      <c r="M508" s="9">
        <f>IFERROR(MATCH(L508,{"U","M","T","W","R","F","S"},0),"")</f>
        <v>5</v>
      </c>
      <c r="N508" s="26">
        <f>IFERROR(IF(COUNTIF('Holiday Dates'!$A:$A,DATE($M$1,N$1,1+7*$D508)-WEEKDAY(DATE($M$1,N$1,8-$M508)))&gt;=1,IF($D508&gt;=3,DATE($M$1,N$1,1+7*($D508-1)-WEEKDAY(DATE($M$1,N$1,8-$M508))),DATE($M$1,N$1,1+7*($D508+1)-WEEKDAY(DATE($M$1,N$1,8-$M508)))),DATE($M$1,N$1,1+7*$D508)-WEEKDAY(DATE($M$1,N$1,8-$M508))),"")</f>
        <v>45162</v>
      </c>
      <c r="O508" s="26">
        <f>IFERROR(IF(COUNTIF('Holiday Dates'!$A:$A,DATE($M$1,O$1,1+7*$D508)-WEEKDAY(DATE($M$1,O$1,8-$M508)))&gt;=1,IF($D508&gt;=3,DATE($M$1,O$1,1+7*($D508-1)-WEEKDAY(DATE($M$1,O$1,8-$M508))),DATE($M$1,O$1,1+7*($D508+1)-WEEKDAY(DATE($M$1,O$1,8-$M508)))),DATE($M$1,O$1,1+7*$D508)-WEEKDAY(DATE($M$1,O$1,8-$M508))),"")</f>
        <v>45197</v>
      </c>
      <c r="P508" s="26">
        <f>IFERROR(IF(COUNTIF('Holiday Dates'!$A:$A,DATE($M$1,P$1,1+7*$D508)-WEEKDAY(DATE($M$1,P$1,8-$M508)))&gt;=1,IF($D508&gt;=3,DATE($M$1,P$1,1+7*($D508-1)-WEEKDAY(DATE($M$1,P$1,8-$M508))),DATE($M$1,P$1,1+7*($D508+1)-WEEKDAY(DATE($M$1,P$1,8-$M508)))),DATE($M$1,P$1,1+7*$D508)-WEEKDAY(DATE($M$1,P$1,8-$M508))),"")</f>
        <v>45225</v>
      </c>
      <c r="Q508" s="26">
        <f>IFERROR(IF(COUNTIF('Holiday Dates'!$A:$A,DATE($M$1,Q$1,1+7*$D508)-WEEKDAY(DATE($M$1,Q$1,8-$M508)))&gt;=1,IF($D508&gt;=3,DATE($M$1,Q$1,1+7*($D508-1)-WEEKDAY(DATE($M$1,Q$1,8-$M508))),DATE($M$1,Q$1,1+7*($D508+1)-WEEKDAY(DATE($M$1,Q$1,8-$M508)))),DATE($M$1,Q$1,1+7*$D508)-WEEKDAY(DATE($M$1,Q$1,8-$M508))),"")</f>
        <v>45246</v>
      </c>
      <c r="R508" s="26">
        <f>IFERROR(IF(COUNTIF('Holiday Dates'!$A:$A,DATE($M$1,R$1,1+7*$D508)-WEEKDAY(DATE($M$1,R$1,8-$M508)))&gt;=1,IF($D508&gt;=3,DATE($M$1,R$1,1+7*($D508-1)-WEEKDAY(DATE($M$1,R$1,8-$M508))),DATE($M$1,R$1,1+7*($D508+1)-WEEKDAY(DATE($M$1,R$1,8-$M508)))),DATE($M$1,R$1,1+7*$D508)-WEEKDAY(DATE($M$1,R$1,8-$M508))),"")</f>
        <v>45281</v>
      </c>
      <c r="S508" s="28"/>
      <c r="T508" s="30">
        <f>IFERROR(IF(COUNTIF('Holiday Dates'!$A:$A,DATE($S$1,T$1,1+7*$D508)-WEEKDAY(DATE($S$1,T$1,8-$M508)))&gt;=1,IF($D508&gt;=3,DATE($S$1,T$1,1+7*($D508-1)-WEEKDAY(DATE($S$1,T$1,8-$M508))),DATE($S$1,T$1,1+7*($D508+1)-WEEKDAY(DATE($S$1,T$1,8-$M508)))),DATE($S$1,T$1,1+7*$D508)-WEEKDAY(DATE($S$1,T$1,8-$M508))),"")</f>
        <v>45316</v>
      </c>
      <c r="U508" s="30">
        <f>IFERROR(IF(COUNTIF('Holiday Dates'!$A:$A,DATE($S$1,U$1,1+7*$D508)-WEEKDAY(DATE($S$1,U$1,8-$M508)))&gt;=1,IF($D508&gt;=3,DATE($S$1,U$1,1+7*($D508-1)-WEEKDAY(DATE($S$1,U$1,8-$M508))),DATE($S$1,U$1,1+7*($D508+1)-WEEKDAY(DATE($S$1,U$1,8-$M508)))),DATE($S$1,U$1,1+7*$D508)-WEEKDAY(DATE($S$1,U$1,8-$M508))),"")</f>
        <v>45337</v>
      </c>
      <c r="V508" s="30">
        <f>IFERROR(IF(COUNTIF('Holiday Dates'!$A:$A,DATE($S$1,V$1,1+7*$D508)-WEEKDAY(DATE($S$1,V$1,8-$M508)))&gt;=1,IF($D508&gt;=3,DATE($S$1,V$1,1+7*($D508-1)-WEEKDAY(DATE($S$1,V$1,8-$M508))),DATE($S$1,V$1,1+7*($D508+1)-WEEKDAY(DATE($S$1,V$1,8-$M508)))),DATE($S$1,V$1,1+7*$D508)-WEEKDAY(DATE($S$1,V$1,8-$M508))),"")</f>
        <v>45379</v>
      </c>
      <c r="W508" s="30">
        <f>IFERROR(IF(COUNTIF('Holiday Dates'!$A:$A,DATE($S$1,W$1,1+7*$D508)-WEEKDAY(DATE($S$1,W$1,8-$M508)))&gt;=1,IF($D508&gt;=3,DATE($S$1,W$1,1+7*($D508-1)-WEEKDAY(DATE($S$1,W$1,8-$M508))),DATE($S$1,W$1,1+7*($D508+1)-WEEKDAY(DATE($S$1,W$1,8-$M508)))),DATE($S$1,W$1,1+7*$D508)-WEEKDAY(DATE($S$1,W$1,8-$M508))),"")</f>
        <v>45407</v>
      </c>
      <c r="X508" s="30">
        <f>IFERROR(IF(COUNTIF('Holiday Dates'!$A:$A,DATE($S$1,X$1,1+7*$D508)-WEEKDAY(DATE($S$1,X$1,8-$M508)))&gt;=1,IF($D508&gt;=3,DATE($S$1,X$1,1+7*($D508-1)-WEEKDAY(DATE($S$1,X$1,8-$M508))),DATE($S$1,X$1,1+7*($D508+1)-WEEKDAY(DATE($S$1,X$1,8-$M508)))),DATE($S$1,X$1,1+7*$D508)-WEEKDAY(DATE($S$1,X$1,8-$M508))),"")</f>
        <v>45435</v>
      </c>
      <c r="Y508" s="30">
        <f>IFERROR(IF(COUNTIF('Holiday Dates'!$A:$A,DATE($S$1,Y$1,1+7*$D508)-WEEKDAY(DATE($S$1,Y$1,8-$M508)))&gt;=1,IF($D508&gt;=3,DATE($S$1,Y$1,1+7*($D508-1)-WEEKDAY(DATE($S$1,Y$1,8-$M508))),DATE($S$1,Y$1,1+7*($D508+1)-WEEKDAY(DATE($S$1,Y$1,8-$M508)))),DATE($S$1,Y$1,1+7*$D508)-WEEKDAY(DATE($S$1,Y$1,8-$M508))),"")</f>
        <v>45470</v>
      </c>
      <c r="Z508" s="30">
        <f>IFERROR(IF(COUNTIF('Holiday Dates'!$A:$A,DATE($S$1,Z$1,1+7*$D508)-WEEKDAY(DATE($S$1,Z$1,8-$M508)))&gt;=1,IF($D508&gt;=3,DATE($S$1,Z$1,1+7*($D508-1)-WEEKDAY(DATE($S$1,Z$1,8-$M508))),DATE($S$1,Z$1,1+7*($D508+1)-WEEKDAY(DATE($S$1,Z$1,8-$M508)))),DATE($S$1,Z$1,1+7*$D508)-WEEKDAY(DATE($S$1,Z$1,8-$M508))),"")</f>
        <v>45498</v>
      </c>
    </row>
    <row r="509" spans="1:26" ht="15" customHeight="1" x14ac:dyDescent="0.2">
      <c r="A509" s="3">
        <v>770519</v>
      </c>
      <c r="B509" s="3" t="s">
        <v>1772</v>
      </c>
      <c r="C509" s="3" t="str">
        <f>VLOOKUP($A509,[1]Sheet_One!$B:$W,7,FALSE)</f>
        <v>NEW LONDON</v>
      </c>
      <c r="D509" s="4">
        <f>IFERROR(VLOOKUP(A509,[2]Sheet1!$A:$AA,27,FALSE),"")</f>
        <v>2</v>
      </c>
      <c r="F509" s="3" t="str">
        <f>VLOOKUP($A509,[1]Sheet_One!$B:$W,6,FALSE)</f>
        <v>190 Govenor Winrhrop Blv.</v>
      </c>
      <c r="G509" s="3" t="str">
        <f>VLOOKUP($A509,[1]Sheet_One!$B:$W,7,FALSE)</f>
        <v>NEW LONDON</v>
      </c>
      <c r="H509" s="3" t="str">
        <f>VLOOKUP($A509,[1]Sheet_One!$B:$W,8,FALSE)</f>
        <v>CT</v>
      </c>
      <c r="I509" s="3" t="str">
        <f>VLOOKUP($A509,[1]Sheet_One!$B:$W,9,FALSE)</f>
        <v>06320</v>
      </c>
      <c r="J509" s="47">
        <f>IFERROR(VLOOKUP(A509,'[3]KPI Trend by Chain - 171 or 173'!$A:$E,5,FALSE),VLOOKUP(A509,'[4]KPI Trend by Chain - 171 '!$A:$E,5,FALSE))</f>
        <v>21.6</v>
      </c>
      <c r="K509" s="4" t="str">
        <f>IFERROR(VLOOKUP(A509,'Location Substitution table'!B:D,3,FALSE),"")</f>
        <v/>
      </c>
      <c r="L509" s="9" t="str">
        <f>IFERROR(VLOOKUP($A509,[1]Sheet_One!$B:$W,5,FALSE),"")</f>
        <v>T</v>
      </c>
      <c r="M509" s="9">
        <f>IFERROR(MATCH(L509,{"U","M","T","W","R","F","S"},0),"")</f>
        <v>3</v>
      </c>
      <c r="N509" s="26">
        <f>IFERROR(IF(COUNTIF('Holiday Dates'!$A:$A,DATE($M$1,N$1,1+7*$D509)-WEEKDAY(DATE($M$1,N$1,8-$M509)))&gt;=1,IF($D509&gt;=3,DATE($M$1,N$1,1+7*($D509-1)-WEEKDAY(DATE($M$1,N$1,8-$M509))),DATE($M$1,N$1,1+7*($D509+1)-WEEKDAY(DATE($M$1,N$1,8-$M509)))),DATE($M$1,N$1,1+7*$D509)-WEEKDAY(DATE($M$1,N$1,8-$M509))),"")</f>
        <v>45146</v>
      </c>
      <c r="O509" s="26">
        <f>IFERROR(IF(COUNTIF('Holiday Dates'!$A:$A,DATE($M$1,O$1,1+7*$D509)-WEEKDAY(DATE($M$1,O$1,8-$M509)))&gt;=1,IF($D509&gt;=3,DATE($M$1,O$1,1+7*($D509-1)-WEEKDAY(DATE($M$1,O$1,8-$M509))),DATE($M$1,O$1,1+7*($D509+1)-WEEKDAY(DATE($M$1,O$1,8-$M509)))),DATE($M$1,O$1,1+7*$D509)-WEEKDAY(DATE($M$1,O$1,8-$M509))),"")</f>
        <v>45181</v>
      </c>
      <c r="P509" s="26">
        <f>IFERROR(IF(COUNTIF('Holiday Dates'!$A:$A,DATE($M$1,P$1,1+7*$D509)-WEEKDAY(DATE($M$1,P$1,8-$M509)))&gt;=1,IF($D509&gt;=3,DATE($M$1,P$1,1+7*($D509-1)-WEEKDAY(DATE($M$1,P$1,8-$M509))),DATE($M$1,P$1,1+7*($D509+1)-WEEKDAY(DATE($M$1,P$1,8-$M509)))),DATE($M$1,P$1,1+7*$D509)-WEEKDAY(DATE($M$1,P$1,8-$M509))),"")</f>
        <v>45209</v>
      </c>
      <c r="Q509" s="26">
        <f>IFERROR(IF(COUNTIF('Holiday Dates'!$A:$A,DATE($M$1,Q$1,1+7*$D509)-WEEKDAY(DATE($M$1,Q$1,8-$M509)))&gt;=1,IF($D509&gt;=3,DATE($M$1,Q$1,1+7*($D509-1)-WEEKDAY(DATE($M$1,Q$1,8-$M509))),DATE($M$1,Q$1,1+7*($D509+1)-WEEKDAY(DATE($M$1,Q$1,8-$M509)))),DATE($M$1,Q$1,1+7*$D509)-WEEKDAY(DATE($M$1,Q$1,8-$M509))),"")</f>
        <v>45244</v>
      </c>
      <c r="R509" s="26">
        <f>IFERROR(IF(COUNTIF('Holiday Dates'!$A:$A,DATE($M$1,R$1,1+7*$D509)-WEEKDAY(DATE($M$1,R$1,8-$M509)))&gt;=1,IF($D509&gt;=3,DATE($M$1,R$1,1+7*($D509-1)-WEEKDAY(DATE($M$1,R$1,8-$M509))),DATE($M$1,R$1,1+7*($D509+1)-WEEKDAY(DATE($M$1,R$1,8-$M509)))),DATE($M$1,R$1,1+7*$D509)-WEEKDAY(DATE($M$1,R$1,8-$M509))),"")</f>
        <v>45272</v>
      </c>
      <c r="S509" s="28"/>
      <c r="T509" s="30">
        <f>IFERROR(IF(COUNTIF('Holiday Dates'!$A:$A,DATE($S$1,T$1,1+7*$D509)-WEEKDAY(DATE($S$1,T$1,8-$M509)))&gt;=1,IF($D509&gt;=3,DATE($S$1,T$1,1+7*($D509-1)-WEEKDAY(DATE($S$1,T$1,8-$M509))),DATE($S$1,T$1,1+7*($D509+1)-WEEKDAY(DATE($S$1,T$1,8-$M509)))),DATE($S$1,T$1,1+7*$D509)-WEEKDAY(DATE($S$1,T$1,8-$M509))),"")</f>
        <v>45300</v>
      </c>
      <c r="U509" s="30">
        <f>IFERROR(IF(COUNTIF('Holiday Dates'!$A:$A,DATE($S$1,U$1,1+7*$D509)-WEEKDAY(DATE($S$1,U$1,8-$M509)))&gt;=1,IF($D509&gt;=3,DATE($S$1,U$1,1+7*($D509-1)-WEEKDAY(DATE($S$1,U$1,8-$M509))),DATE($S$1,U$1,1+7*($D509+1)-WEEKDAY(DATE($S$1,U$1,8-$M509)))),DATE($S$1,U$1,1+7*$D509)-WEEKDAY(DATE($S$1,U$1,8-$M509))),"")</f>
        <v>45335</v>
      </c>
      <c r="V509" s="30">
        <f>IFERROR(IF(COUNTIF('Holiday Dates'!$A:$A,DATE($S$1,V$1,1+7*$D509)-WEEKDAY(DATE($S$1,V$1,8-$M509)))&gt;=1,IF($D509&gt;=3,DATE($S$1,V$1,1+7*($D509-1)-WEEKDAY(DATE($S$1,V$1,8-$M509))),DATE($S$1,V$1,1+7*($D509+1)-WEEKDAY(DATE($S$1,V$1,8-$M509)))),DATE($S$1,V$1,1+7*$D509)-WEEKDAY(DATE($S$1,V$1,8-$M509))),"")</f>
        <v>45363</v>
      </c>
      <c r="W509" s="30">
        <f>IFERROR(IF(COUNTIF('Holiday Dates'!$A:$A,DATE($S$1,W$1,1+7*$D509)-WEEKDAY(DATE($S$1,W$1,8-$M509)))&gt;=1,IF($D509&gt;=3,DATE($S$1,W$1,1+7*($D509-1)-WEEKDAY(DATE($S$1,W$1,8-$M509))),DATE($S$1,W$1,1+7*($D509+1)-WEEKDAY(DATE($S$1,W$1,8-$M509)))),DATE($S$1,W$1,1+7*$D509)-WEEKDAY(DATE($S$1,W$1,8-$M509))),"")</f>
        <v>45398</v>
      </c>
      <c r="X509" s="30">
        <f>IFERROR(IF(COUNTIF('Holiday Dates'!$A:$A,DATE($S$1,X$1,1+7*$D509)-WEEKDAY(DATE($S$1,X$1,8-$M509)))&gt;=1,IF($D509&gt;=3,DATE($S$1,X$1,1+7*($D509-1)-WEEKDAY(DATE($S$1,X$1,8-$M509))),DATE($S$1,X$1,1+7*($D509+1)-WEEKDAY(DATE($S$1,X$1,8-$M509)))),DATE($S$1,X$1,1+7*$D509)-WEEKDAY(DATE($S$1,X$1,8-$M509))),"")</f>
        <v>45426</v>
      </c>
      <c r="Y509" s="30">
        <f>IFERROR(IF(COUNTIF('Holiday Dates'!$A:$A,DATE($S$1,Y$1,1+7*$D509)-WEEKDAY(DATE($S$1,Y$1,8-$M509)))&gt;=1,IF($D509&gt;=3,DATE($S$1,Y$1,1+7*($D509-1)-WEEKDAY(DATE($S$1,Y$1,8-$M509))),DATE($S$1,Y$1,1+7*($D509+1)-WEEKDAY(DATE($S$1,Y$1,8-$M509)))),DATE($S$1,Y$1,1+7*$D509)-WEEKDAY(DATE($S$1,Y$1,8-$M509))),"")</f>
        <v>45454</v>
      </c>
      <c r="Z509" s="30">
        <f>IFERROR(IF(COUNTIF('Holiday Dates'!$A:$A,DATE($S$1,Z$1,1+7*$D509)-WEEKDAY(DATE($S$1,Z$1,8-$M509)))&gt;=1,IF($D509&gt;=3,DATE($S$1,Z$1,1+7*($D509-1)-WEEKDAY(DATE($S$1,Z$1,8-$M509))),DATE($S$1,Z$1,1+7*($D509+1)-WEEKDAY(DATE($S$1,Z$1,8-$M509)))),DATE($S$1,Z$1,1+7*$D509)-WEEKDAY(DATE($S$1,Z$1,8-$M509))),"")</f>
        <v>45482</v>
      </c>
    </row>
    <row r="510" spans="1:26" ht="15" customHeight="1" x14ac:dyDescent="0.25">
      <c r="A510" s="3">
        <v>770520</v>
      </c>
      <c r="B510" s="1" t="s">
        <v>993</v>
      </c>
      <c r="C510" s="1" t="str">
        <f>VLOOKUP($A510,[1]Sheet_One!$B:$W,7,FALSE)</f>
        <v>NORWICH</v>
      </c>
      <c r="D510" s="10">
        <f>IFERROR(VLOOKUP(A510,[2]Sheet1!$A:$AA,27,FALSE),"")</f>
        <v>2</v>
      </c>
      <c r="F510" s="3" t="str">
        <f>VLOOKUP($A510,[1]Sheet_One!$B:$W,6,FALSE)</f>
        <v>68 Thermos Avenue</v>
      </c>
      <c r="G510" s="3" t="str">
        <f>VLOOKUP($A510,[1]Sheet_One!$B:$W,7,FALSE)</f>
        <v>NORWICH</v>
      </c>
      <c r="H510" s="3" t="str">
        <f>VLOOKUP($A510,[1]Sheet_One!$B:$W,8,FALSE)</f>
        <v>CT</v>
      </c>
      <c r="I510" s="3" t="str">
        <f>VLOOKUP($A510,[1]Sheet_One!$B:$W,9,FALSE)</f>
        <v>06360</v>
      </c>
      <c r="J510" s="47">
        <f>IFERROR(VLOOKUP(A510,'[3]KPI Trend by Chain - 171 or 173'!$A:$E,5,FALSE),VLOOKUP(A510,'[4]KPI Trend by Chain - 171 '!$A:$E,5,FALSE))</f>
        <v>19.5</v>
      </c>
      <c r="K510" s="4" t="str">
        <f>IFERROR(VLOOKUP(A510,'Location Substitution table'!B:D,3,FALSE),"")</f>
        <v/>
      </c>
      <c r="L510" s="9" t="str">
        <f>IFERROR(VLOOKUP($A510,[1]Sheet_One!$B:$W,5,FALSE),"")</f>
        <v>T</v>
      </c>
      <c r="M510" s="9">
        <f>IFERROR(MATCH(L510,{"U","M","T","W","R","F","S"},0),"")</f>
        <v>3</v>
      </c>
      <c r="N510" s="26">
        <f>IFERROR(IF(COUNTIF('Holiday Dates'!$A:$A,DATE($M$1,N$1,1+7*$D510)-WEEKDAY(DATE($M$1,N$1,8-$M510)))&gt;=1,IF($D510&gt;=3,DATE($M$1,N$1,1+7*($D510-1)-WEEKDAY(DATE($M$1,N$1,8-$M510))),DATE($M$1,N$1,1+7*($D510+1)-WEEKDAY(DATE($M$1,N$1,8-$M510)))),DATE($M$1,N$1,1+7*$D510)-WEEKDAY(DATE($M$1,N$1,8-$M510))),"")</f>
        <v>45146</v>
      </c>
      <c r="O510" s="26">
        <f>IFERROR(IF(COUNTIF('Holiday Dates'!$A:$A,DATE($M$1,O$1,1+7*$D510)-WEEKDAY(DATE($M$1,O$1,8-$M510)))&gt;=1,IF($D510&gt;=3,DATE($M$1,O$1,1+7*($D510-1)-WEEKDAY(DATE($M$1,O$1,8-$M510))),DATE($M$1,O$1,1+7*($D510+1)-WEEKDAY(DATE($M$1,O$1,8-$M510)))),DATE($M$1,O$1,1+7*$D510)-WEEKDAY(DATE($M$1,O$1,8-$M510))),"")</f>
        <v>45181</v>
      </c>
      <c r="P510" s="26">
        <f>IFERROR(IF(COUNTIF('Holiday Dates'!$A:$A,DATE($M$1,P$1,1+7*$D510)-WEEKDAY(DATE($M$1,P$1,8-$M510)))&gt;=1,IF($D510&gt;=3,DATE($M$1,P$1,1+7*($D510-1)-WEEKDAY(DATE($M$1,P$1,8-$M510))),DATE($M$1,P$1,1+7*($D510+1)-WEEKDAY(DATE($M$1,P$1,8-$M510)))),DATE($M$1,P$1,1+7*$D510)-WEEKDAY(DATE($M$1,P$1,8-$M510))),"")</f>
        <v>45209</v>
      </c>
      <c r="Q510" s="26">
        <f>IFERROR(IF(COUNTIF('Holiday Dates'!$A:$A,DATE($M$1,Q$1,1+7*$D510)-WEEKDAY(DATE($M$1,Q$1,8-$M510)))&gt;=1,IF($D510&gt;=3,DATE($M$1,Q$1,1+7*($D510-1)-WEEKDAY(DATE($M$1,Q$1,8-$M510))),DATE($M$1,Q$1,1+7*($D510+1)-WEEKDAY(DATE($M$1,Q$1,8-$M510)))),DATE($M$1,Q$1,1+7*$D510)-WEEKDAY(DATE($M$1,Q$1,8-$M510))),"")</f>
        <v>45244</v>
      </c>
      <c r="R510" s="26">
        <f>IFERROR(IF(COUNTIF('Holiday Dates'!$A:$A,DATE($M$1,R$1,1+7*$D510)-WEEKDAY(DATE($M$1,R$1,8-$M510)))&gt;=1,IF($D510&gt;=3,DATE($M$1,R$1,1+7*($D510-1)-WEEKDAY(DATE($M$1,R$1,8-$M510))),DATE($M$1,R$1,1+7*($D510+1)-WEEKDAY(DATE($M$1,R$1,8-$M510)))),DATE($M$1,R$1,1+7*$D510)-WEEKDAY(DATE($M$1,R$1,8-$M510))),"")</f>
        <v>45272</v>
      </c>
      <c r="S510" s="28"/>
      <c r="T510" s="30">
        <f>IFERROR(IF(COUNTIF('Holiday Dates'!$A:$A,DATE($S$1,T$1,1+7*$D510)-WEEKDAY(DATE($S$1,T$1,8-$M510)))&gt;=1,IF($D510&gt;=3,DATE($S$1,T$1,1+7*($D510-1)-WEEKDAY(DATE($S$1,T$1,8-$M510))),DATE($S$1,T$1,1+7*($D510+1)-WEEKDAY(DATE($S$1,T$1,8-$M510)))),DATE($S$1,T$1,1+7*$D510)-WEEKDAY(DATE($S$1,T$1,8-$M510))),"")</f>
        <v>45300</v>
      </c>
      <c r="U510" s="30">
        <f>IFERROR(IF(COUNTIF('Holiday Dates'!$A:$A,DATE($S$1,U$1,1+7*$D510)-WEEKDAY(DATE($S$1,U$1,8-$M510)))&gt;=1,IF($D510&gt;=3,DATE($S$1,U$1,1+7*($D510-1)-WEEKDAY(DATE($S$1,U$1,8-$M510))),DATE($S$1,U$1,1+7*($D510+1)-WEEKDAY(DATE($S$1,U$1,8-$M510)))),DATE($S$1,U$1,1+7*$D510)-WEEKDAY(DATE($S$1,U$1,8-$M510))),"")</f>
        <v>45335</v>
      </c>
      <c r="V510" s="30">
        <f>IFERROR(IF(COUNTIF('Holiday Dates'!$A:$A,DATE($S$1,V$1,1+7*$D510)-WEEKDAY(DATE($S$1,V$1,8-$M510)))&gt;=1,IF($D510&gt;=3,DATE($S$1,V$1,1+7*($D510-1)-WEEKDAY(DATE($S$1,V$1,8-$M510))),DATE($S$1,V$1,1+7*($D510+1)-WEEKDAY(DATE($S$1,V$1,8-$M510)))),DATE($S$1,V$1,1+7*$D510)-WEEKDAY(DATE($S$1,V$1,8-$M510))),"")</f>
        <v>45363</v>
      </c>
      <c r="W510" s="30">
        <f>IFERROR(IF(COUNTIF('Holiday Dates'!$A:$A,DATE($S$1,W$1,1+7*$D510)-WEEKDAY(DATE($S$1,W$1,8-$M510)))&gt;=1,IF($D510&gt;=3,DATE($S$1,W$1,1+7*($D510-1)-WEEKDAY(DATE($S$1,W$1,8-$M510))),DATE($S$1,W$1,1+7*($D510+1)-WEEKDAY(DATE($S$1,W$1,8-$M510)))),DATE($S$1,W$1,1+7*$D510)-WEEKDAY(DATE($S$1,W$1,8-$M510))),"")</f>
        <v>45398</v>
      </c>
      <c r="X510" s="30">
        <f>IFERROR(IF(COUNTIF('Holiday Dates'!$A:$A,DATE($S$1,X$1,1+7*$D510)-WEEKDAY(DATE($S$1,X$1,8-$M510)))&gt;=1,IF($D510&gt;=3,DATE($S$1,X$1,1+7*($D510-1)-WEEKDAY(DATE($S$1,X$1,8-$M510))),DATE($S$1,X$1,1+7*($D510+1)-WEEKDAY(DATE($S$1,X$1,8-$M510)))),DATE($S$1,X$1,1+7*$D510)-WEEKDAY(DATE($S$1,X$1,8-$M510))),"")</f>
        <v>45426</v>
      </c>
      <c r="Y510" s="30">
        <f>IFERROR(IF(COUNTIF('Holiday Dates'!$A:$A,DATE($S$1,Y$1,1+7*$D510)-WEEKDAY(DATE($S$1,Y$1,8-$M510)))&gt;=1,IF($D510&gt;=3,DATE($S$1,Y$1,1+7*($D510-1)-WEEKDAY(DATE($S$1,Y$1,8-$M510))),DATE($S$1,Y$1,1+7*($D510+1)-WEEKDAY(DATE($S$1,Y$1,8-$M510)))),DATE($S$1,Y$1,1+7*$D510)-WEEKDAY(DATE($S$1,Y$1,8-$M510))),"")</f>
        <v>45454</v>
      </c>
      <c r="Z510" s="30">
        <f>IFERROR(IF(COUNTIF('Holiday Dates'!$A:$A,DATE($S$1,Z$1,1+7*$D510)-WEEKDAY(DATE($S$1,Z$1,8-$M510)))&gt;=1,IF($D510&gt;=3,DATE($S$1,Z$1,1+7*($D510-1)-WEEKDAY(DATE($S$1,Z$1,8-$M510))),DATE($S$1,Z$1,1+7*($D510+1)-WEEKDAY(DATE($S$1,Z$1,8-$M510)))),DATE($S$1,Z$1,1+7*$D510)-WEEKDAY(DATE($S$1,Z$1,8-$M510))),"")</f>
        <v>45482</v>
      </c>
    </row>
    <row r="511" spans="1:26" ht="15" customHeight="1" x14ac:dyDescent="0.25">
      <c r="A511" s="3">
        <v>770521</v>
      </c>
      <c r="B511" s="3" t="str">
        <f>VLOOKUP($A511,[1]Sheet_One!$B:$W,2,FALSE)</f>
        <v>Pulaski Middle School - USDA</v>
      </c>
      <c r="C511" s="1" t="str">
        <f>VLOOKUP($A511,[1]Sheet_One!$B:$W,7,FALSE)</f>
        <v>NEW BRITAIN</v>
      </c>
      <c r="D511" s="10">
        <f>IFERROR(VLOOKUP(A511,[2]Sheet1!$A:$AA,27,FALSE),"")</f>
        <v>2</v>
      </c>
      <c r="F511" s="3" t="str">
        <f>VLOOKUP($A511,[1]Sheet_One!$B:$W,6,FALSE)</f>
        <v>208 Marigold Drive</v>
      </c>
      <c r="G511" s="3" t="str">
        <f>VLOOKUP($A511,[1]Sheet_One!$B:$W,7,FALSE)</f>
        <v>NEW BRITAIN</v>
      </c>
      <c r="H511" s="3" t="str">
        <f>VLOOKUP($A511,[1]Sheet_One!$B:$W,8,FALSE)</f>
        <v>CT</v>
      </c>
      <c r="I511" s="3" t="str">
        <f>VLOOKUP($A511,[1]Sheet_One!$B:$W,9,FALSE)</f>
        <v>06051</v>
      </c>
      <c r="K511" s="4" t="str">
        <f>IFERROR(VLOOKUP(A511,'Location Substitution table'!B:D,3,FALSE),"")</f>
        <v/>
      </c>
      <c r="L511" s="9" t="str">
        <f>IFERROR(VLOOKUP($A511,[1]Sheet_One!$B:$W,5,FALSE),"")</f>
        <v>W</v>
      </c>
      <c r="M511" s="9">
        <f>IFERROR(MATCH(L511,{"U","M","T","W","R","F","S"},0),"")</f>
        <v>4</v>
      </c>
      <c r="N511" s="26">
        <f>IFERROR(IF(COUNTIF('Holiday Dates'!$A:$A,DATE($M$1,N$1,1+7*$D511)-WEEKDAY(DATE($M$1,N$1,8-$M511)))&gt;=1,IF($D511&gt;=3,DATE($M$1,N$1,1+7*($D511-1)-WEEKDAY(DATE($M$1,N$1,8-$M511))),DATE($M$1,N$1,1+7*($D511+1)-WEEKDAY(DATE($M$1,N$1,8-$M511)))),DATE($M$1,N$1,1+7*$D511)-WEEKDAY(DATE($M$1,N$1,8-$M511))),"")</f>
        <v>45147</v>
      </c>
      <c r="O511" s="26">
        <f>IFERROR(IF(COUNTIF('Holiday Dates'!$A:$A,DATE($M$1,O$1,1+7*$D511)-WEEKDAY(DATE($M$1,O$1,8-$M511)))&gt;=1,IF($D511&gt;=3,DATE($M$1,O$1,1+7*($D511-1)-WEEKDAY(DATE($M$1,O$1,8-$M511))),DATE($M$1,O$1,1+7*($D511+1)-WEEKDAY(DATE($M$1,O$1,8-$M511)))),DATE($M$1,O$1,1+7*$D511)-WEEKDAY(DATE($M$1,O$1,8-$M511))),"")</f>
        <v>45182</v>
      </c>
      <c r="P511" s="26">
        <f>IFERROR(IF(COUNTIF('Holiday Dates'!$A:$A,DATE($M$1,P$1,1+7*$D511)-WEEKDAY(DATE($M$1,P$1,8-$M511)))&gt;=1,IF($D511&gt;=3,DATE($M$1,P$1,1+7*($D511-1)-WEEKDAY(DATE($M$1,P$1,8-$M511))),DATE($M$1,P$1,1+7*($D511+1)-WEEKDAY(DATE($M$1,P$1,8-$M511)))),DATE($M$1,P$1,1+7*$D511)-WEEKDAY(DATE($M$1,P$1,8-$M511))),"")</f>
        <v>45210</v>
      </c>
      <c r="Q511" s="26">
        <f>IFERROR(IF(COUNTIF('Holiday Dates'!$A:$A,DATE($M$1,Q$1,1+7*$D511)-WEEKDAY(DATE($M$1,Q$1,8-$M511)))&gt;=1,IF($D511&gt;=3,DATE($M$1,Q$1,1+7*($D511-1)-WEEKDAY(DATE($M$1,Q$1,8-$M511))),DATE($M$1,Q$1,1+7*($D511+1)-WEEKDAY(DATE($M$1,Q$1,8-$M511)))),DATE($M$1,Q$1,1+7*$D511)-WEEKDAY(DATE($M$1,Q$1,8-$M511))),"")</f>
        <v>45238</v>
      </c>
      <c r="R511" s="26">
        <f>IFERROR(IF(COUNTIF('Holiday Dates'!$A:$A,DATE($M$1,R$1,1+7*$D511)-WEEKDAY(DATE($M$1,R$1,8-$M511)))&gt;=1,IF($D511&gt;=3,DATE($M$1,R$1,1+7*($D511-1)-WEEKDAY(DATE($M$1,R$1,8-$M511))),DATE($M$1,R$1,1+7*($D511+1)-WEEKDAY(DATE($M$1,R$1,8-$M511)))),DATE($M$1,R$1,1+7*$D511)-WEEKDAY(DATE($M$1,R$1,8-$M511))),"")</f>
        <v>45273</v>
      </c>
      <c r="S511" s="28"/>
      <c r="T511" s="30">
        <f>IFERROR(IF(COUNTIF('Holiday Dates'!$A:$A,DATE($S$1,T$1,1+7*$D511)-WEEKDAY(DATE($S$1,T$1,8-$M511)))&gt;=1,IF($D511&gt;=3,DATE($S$1,T$1,1+7*($D511-1)-WEEKDAY(DATE($S$1,T$1,8-$M511))),DATE($S$1,T$1,1+7*($D511+1)-WEEKDAY(DATE($S$1,T$1,8-$M511)))),DATE($S$1,T$1,1+7*$D511)-WEEKDAY(DATE($S$1,T$1,8-$M511))),"")</f>
        <v>45301</v>
      </c>
      <c r="U511" s="30">
        <f>IFERROR(IF(COUNTIF('Holiday Dates'!$A:$A,DATE($S$1,U$1,1+7*$D511)-WEEKDAY(DATE($S$1,U$1,8-$M511)))&gt;=1,IF($D511&gt;=3,DATE($S$1,U$1,1+7*($D511-1)-WEEKDAY(DATE($S$1,U$1,8-$M511))),DATE($S$1,U$1,1+7*($D511+1)-WEEKDAY(DATE($S$1,U$1,8-$M511)))),DATE($S$1,U$1,1+7*$D511)-WEEKDAY(DATE($S$1,U$1,8-$M511))),"")</f>
        <v>45336</v>
      </c>
      <c r="V511" s="30">
        <f>IFERROR(IF(COUNTIF('Holiday Dates'!$A:$A,DATE($S$1,V$1,1+7*$D511)-WEEKDAY(DATE($S$1,V$1,8-$M511)))&gt;=1,IF($D511&gt;=3,DATE($S$1,V$1,1+7*($D511-1)-WEEKDAY(DATE($S$1,V$1,8-$M511))),DATE($S$1,V$1,1+7*($D511+1)-WEEKDAY(DATE($S$1,V$1,8-$M511)))),DATE($S$1,V$1,1+7*$D511)-WEEKDAY(DATE($S$1,V$1,8-$M511))),"")</f>
        <v>45364</v>
      </c>
      <c r="W511" s="30">
        <f>IFERROR(IF(COUNTIF('Holiday Dates'!$A:$A,DATE($S$1,W$1,1+7*$D511)-WEEKDAY(DATE($S$1,W$1,8-$M511)))&gt;=1,IF($D511&gt;=3,DATE($S$1,W$1,1+7*($D511-1)-WEEKDAY(DATE($S$1,W$1,8-$M511))),DATE($S$1,W$1,1+7*($D511+1)-WEEKDAY(DATE($S$1,W$1,8-$M511)))),DATE($S$1,W$1,1+7*$D511)-WEEKDAY(DATE($S$1,W$1,8-$M511))),"")</f>
        <v>45399</v>
      </c>
      <c r="X511" s="30">
        <f>IFERROR(IF(COUNTIF('Holiday Dates'!$A:$A,DATE($S$1,X$1,1+7*$D511)-WEEKDAY(DATE($S$1,X$1,8-$M511)))&gt;=1,IF($D511&gt;=3,DATE($S$1,X$1,1+7*($D511-1)-WEEKDAY(DATE($S$1,X$1,8-$M511))),DATE($S$1,X$1,1+7*($D511+1)-WEEKDAY(DATE($S$1,X$1,8-$M511)))),DATE($S$1,X$1,1+7*$D511)-WEEKDAY(DATE($S$1,X$1,8-$M511))),"")</f>
        <v>45420</v>
      </c>
      <c r="Y511" s="30">
        <f>IFERROR(IF(COUNTIF('Holiday Dates'!$A:$A,DATE($S$1,Y$1,1+7*$D511)-WEEKDAY(DATE($S$1,Y$1,8-$M511)))&gt;=1,IF($D511&gt;=3,DATE($S$1,Y$1,1+7*($D511-1)-WEEKDAY(DATE($S$1,Y$1,8-$M511))),DATE($S$1,Y$1,1+7*($D511+1)-WEEKDAY(DATE($S$1,Y$1,8-$M511)))),DATE($S$1,Y$1,1+7*$D511)-WEEKDAY(DATE($S$1,Y$1,8-$M511))),"")</f>
        <v>45455</v>
      </c>
      <c r="Z511" s="30">
        <f>IFERROR(IF(COUNTIF('Holiday Dates'!$A:$A,DATE($S$1,Z$1,1+7*$D511)-WEEKDAY(DATE($S$1,Z$1,8-$M511)))&gt;=1,IF($D511&gt;=3,DATE($S$1,Z$1,1+7*($D511-1)-WEEKDAY(DATE($S$1,Z$1,8-$M511))),DATE($S$1,Z$1,1+7*($D511+1)-WEEKDAY(DATE($S$1,Z$1,8-$M511)))),DATE($S$1,Z$1,1+7*$D511)-WEEKDAY(DATE($S$1,Z$1,8-$M511))),"")</f>
        <v>45483</v>
      </c>
    </row>
    <row r="512" spans="1:26" ht="15" customHeight="1" x14ac:dyDescent="0.25">
      <c r="A512" s="3">
        <v>770522</v>
      </c>
      <c r="B512" s="1" t="s">
        <v>1773</v>
      </c>
      <c r="C512" s="1" t="str">
        <f>VLOOKUP($A512,[1]Sheet_One!$B:$W,7,FALSE)</f>
        <v>WATERBURY</v>
      </c>
      <c r="D512" s="10">
        <f>IFERROR(VLOOKUP(A512,[2]Sheet1!$A:$AA,27,FALSE),"")</f>
        <v>4</v>
      </c>
      <c r="E512" s="1"/>
      <c r="F512" s="3" t="str">
        <f>VLOOKUP($A512,[1]Sheet_One!$B:$W,6,FALSE)</f>
        <v>32 Hillside Ave</v>
      </c>
      <c r="G512" s="3" t="str">
        <f>VLOOKUP($A512,[1]Sheet_One!$B:$W,7,FALSE)</f>
        <v>WATERBURY</v>
      </c>
      <c r="H512" s="3" t="str">
        <f>VLOOKUP($A512,[1]Sheet_One!$B:$W,8,FALSE)</f>
        <v>CT</v>
      </c>
      <c r="I512" s="3" t="str">
        <f>VLOOKUP($A512,[1]Sheet_One!$B:$W,9,FALSE)</f>
        <v>06710</v>
      </c>
      <c r="J512" s="47">
        <f>IFERROR(VLOOKUP(A512,'[3]KPI Trend by Chain - 171 or 173'!$A:$E,5,FALSE),VLOOKUP(A512,'[4]KPI Trend by Chain - 171 '!$A:$E,5,FALSE))</f>
        <v>12</v>
      </c>
      <c r="K512" s="4" t="str">
        <f>IFERROR(VLOOKUP(A512,'Location Substitution table'!B:D,3,FALSE),"")</f>
        <v/>
      </c>
      <c r="L512" s="9" t="str">
        <f>IFERROR(VLOOKUP($A512,[1]Sheet_One!$B:$W,5,FALSE),"")</f>
        <v>W</v>
      </c>
      <c r="M512" s="9">
        <f>IFERROR(MATCH(L512,{"U","M","T","W","R","F","S"},0),"")</f>
        <v>4</v>
      </c>
      <c r="N512" s="26">
        <f>IFERROR(IF(COUNTIF('Holiday Dates'!$A:$A,DATE($M$1,N$1,1+7*$D512)-WEEKDAY(DATE($M$1,N$1,8-$M512)))&gt;=1,IF($D512&gt;=3,DATE($M$1,N$1,1+7*($D512-1)-WEEKDAY(DATE($M$1,N$1,8-$M512))),DATE($M$1,N$1,1+7*($D512+1)-WEEKDAY(DATE($M$1,N$1,8-$M512)))),DATE($M$1,N$1,1+7*$D512)-WEEKDAY(DATE($M$1,N$1,8-$M512))),"")</f>
        <v>45161</v>
      </c>
      <c r="O512" s="26">
        <f>IFERROR(IF(COUNTIF('Holiday Dates'!$A:$A,DATE($M$1,O$1,1+7*$D512)-WEEKDAY(DATE($M$1,O$1,8-$M512)))&gt;=1,IF($D512&gt;=3,DATE($M$1,O$1,1+7*($D512-1)-WEEKDAY(DATE($M$1,O$1,8-$M512))),DATE($M$1,O$1,1+7*($D512+1)-WEEKDAY(DATE($M$1,O$1,8-$M512)))),DATE($M$1,O$1,1+7*$D512)-WEEKDAY(DATE($M$1,O$1,8-$M512))),"")</f>
        <v>45196</v>
      </c>
      <c r="P512" s="26">
        <f>IFERROR(IF(COUNTIF('Holiday Dates'!$A:$A,DATE($M$1,P$1,1+7*$D512)-WEEKDAY(DATE($M$1,P$1,8-$M512)))&gt;=1,IF($D512&gt;=3,DATE($M$1,P$1,1+7*($D512-1)-WEEKDAY(DATE($M$1,P$1,8-$M512))),DATE($M$1,P$1,1+7*($D512+1)-WEEKDAY(DATE($M$1,P$1,8-$M512)))),DATE($M$1,P$1,1+7*$D512)-WEEKDAY(DATE($M$1,P$1,8-$M512))),"")</f>
        <v>45224</v>
      </c>
      <c r="Q512" s="26">
        <f>IFERROR(IF(COUNTIF('Holiday Dates'!$A:$A,DATE($M$1,Q$1,1+7*$D512)-WEEKDAY(DATE($M$1,Q$1,8-$M512)))&gt;=1,IF($D512&gt;=3,DATE($M$1,Q$1,1+7*($D512-1)-WEEKDAY(DATE($M$1,Q$1,8-$M512))),DATE($M$1,Q$1,1+7*($D512+1)-WEEKDAY(DATE($M$1,Q$1,8-$M512)))),DATE($M$1,Q$1,1+7*$D512)-WEEKDAY(DATE($M$1,Q$1,8-$M512))),"")</f>
        <v>45245</v>
      </c>
      <c r="R512" s="26">
        <f>IFERROR(IF(COUNTIF('Holiday Dates'!$A:$A,DATE($M$1,R$1,1+7*$D512)-WEEKDAY(DATE($M$1,R$1,8-$M512)))&gt;=1,IF($D512&gt;=3,DATE($M$1,R$1,1+7*($D512-1)-WEEKDAY(DATE($M$1,R$1,8-$M512))),DATE($M$1,R$1,1+7*($D512+1)-WEEKDAY(DATE($M$1,R$1,8-$M512)))),DATE($M$1,R$1,1+7*$D512)-WEEKDAY(DATE($M$1,R$1,8-$M512))),"")</f>
        <v>45280</v>
      </c>
      <c r="S512" s="28"/>
      <c r="T512" s="30">
        <f>IFERROR(IF(COUNTIF('Holiday Dates'!$A:$A,DATE($S$1,T$1,1+7*$D512)-WEEKDAY(DATE($S$1,T$1,8-$M512)))&gt;=1,IF($D512&gt;=3,DATE($S$1,T$1,1+7*($D512-1)-WEEKDAY(DATE($S$1,T$1,8-$M512))),DATE($S$1,T$1,1+7*($D512+1)-WEEKDAY(DATE($S$1,T$1,8-$M512)))),DATE($S$1,T$1,1+7*$D512)-WEEKDAY(DATE($S$1,T$1,8-$M512))),"")</f>
        <v>45315</v>
      </c>
      <c r="U512" s="30">
        <f>IFERROR(IF(COUNTIF('Holiday Dates'!$A:$A,DATE($S$1,U$1,1+7*$D512)-WEEKDAY(DATE($S$1,U$1,8-$M512)))&gt;=1,IF($D512&gt;=3,DATE($S$1,U$1,1+7*($D512-1)-WEEKDAY(DATE($S$1,U$1,8-$M512))),DATE($S$1,U$1,1+7*($D512+1)-WEEKDAY(DATE($S$1,U$1,8-$M512)))),DATE($S$1,U$1,1+7*$D512)-WEEKDAY(DATE($S$1,U$1,8-$M512))),"")</f>
        <v>45350</v>
      </c>
      <c r="V512" s="30">
        <f>IFERROR(IF(COUNTIF('Holiday Dates'!$A:$A,DATE($S$1,V$1,1+7*$D512)-WEEKDAY(DATE($S$1,V$1,8-$M512)))&gt;=1,IF($D512&gt;=3,DATE($S$1,V$1,1+7*($D512-1)-WEEKDAY(DATE($S$1,V$1,8-$M512))),DATE($S$1,V$1,1+7*($D512+1)-WEEKDAY(DATE($S$1,V$1,8-$M512)))),DATE($S$1,V$1,1+7*$D512)-WEEKDAY(DATE($S$1,V$1,8-$M512))),"")</f>
        <v>45378</v>
      </c>
      <c r="W512" s="30">
        <f>IFERROR(IF(COUNTIF('Holiday Dates'!$A:$A,DATE($S$1,W$1,1+7*$D512)-WEEKDAY(DATE($S$1,W$1,8-$M512)))&gt;=1,IF($D512&gt;=3,DATE($S$1,W$1,1+7*($D512-1)-WEEKDAY(DATE($S$1,W$1,8-$M512))),DATE($S$1,W$1,1+7*($D512+1)-WEEKDAY(DATE($S$1,W$1,8-$M512)))),DATE($S$1,W$1,1+7*$D512)-WEEKDAY(DATE($S$1,W$1,8-$M512))),"")</f>
        <v>45406</v>
      </c>
      <c r="X512" s="30">
        <f>IFERROR(IF(COUNTIF('Holiday Dates'!$A:$A,DATE($S$1,X$1,1+7*$D512)-WEEKDAY(DATE($S$1,X$1,8-$M512)))&gt;=1,IF($D512&gt;=3,DATE($S$1,X$1,1+7*($D512-1)-WEEKDAY(DATE($S$1,X$1,8-$M512))),DATE($S$1,X$1,1+7*($D512+1)-WEEKDAY(DATE($S$1,X$1,8-$M512)))),DATE($S$1,X$1,1+7*$D512)-WEEKDAY(DATE($S$1,X$1,8-$M512))),"")</f>
        <v>45434</v>
      </c>
      <c r="Y512" s="30">
        <f>IFERROR(IF(COUNTIF('Holiday Dates'!$A:$A,DATE($S$1,Y$1,1+7*$D512)-WEEKDAY(DATE($S$1,Y$1,8-$M512)))&gt;=1,IF($D512&gt;=3,DATE($S$1,Y$1,1+7*($D512-1)-WEEKDAY(DATE($S$1,Y$1,8-$M512))),DATE($S$1,Y$1,1+7*($D512+1)-WEEKDAY(DATE($S$1,Y$1,8-$M512)))),DATE($S$1,Y$1,1+7*$D512)-WEEKDAY(DATE($S$1,Y$1,8-$M512))),"")</f>
        <v>45469</v>
      </c>
      <c r="Z512" s="30">
        <f>IFERROR(IF(COUNTIF('Holiday Dates'!$A:$A,DATE($S$1,Z$1,1+7*$D512)-WEEKDAY(DATE($S$1,Z$1,8-$M512)))&gt;=1,IF($D512&gt;=3,DATE($S$1,Z$1,1+7*($D512-1)-WEEKDAY(DATE($S$1,Z$1,8-$M512))),DATE($S$1,Z$1,1+7*($D512+1)-WEEKDAY(DATE($S$1,Z$1,8-$M512)))),DATE($S$1,Z$1,1+7*$D512)-WEEKDAY(DATE($S$1,Z$1,8-$M512))),"")</f>
        <v>45497</v>
      </c>
    </row>
    <row r="513" spans="1:26" ht="15" customHeight="1" x14ac:dyDescent="0.25">
      <c r="A513" s="3">
        <v>770523</v>
      </c>
      <c r="B513" s="1" t="s">
        <v>1774</v>
      </c>
      <c r="C513" s="1" t="str">
        <f>VLOOKUP($A513,[1]Sheet_One!$B:$W,7,FALSE)</f>
        <v>HAMDEN</v>
      </c>
      <c r="D513" s="10">
        <f>IFERROR(VLOOKUP(A513,[2]Sheet1!$A:$AA,27,FALSE),"")</f>
        <v>3</v>
      </c>
      <c r="E513" s="1"/>
      <c r="F513" s="3" t="str">
        <f>VLOOKUP($A513,[1]Sheet_One!$B:$W,6,FALSE)</f>
        <v>1400 WHITNEY AVE</v>
      </c>
      <c r="G513" s="3" t="str">
        <f>VLOOKUP($A513,[1]Sheet_One!$B:$W,7,FALSE)</f>
        <v>HAMDEN</v>
      </c>
      <c r="H513" s="3" t="str">
        <f>VLOOKUP($A513,[1]Sheet_One!$B:$W,8,FALSE)</f>
        <v>CT</v>
      </c>
      <c r="I513" s="3" t="str">
        <f>VLOOKUP($A513,[1]Sheet_One!$B:$W,9,FALSE)</f>
        <v>06517</v>
      </c>
      <c r="J513" s="47">
        <f>IFERROR(VLOOKUP(A513,'[3]KPI Trend by Chain - 171 or 173'!$A:$E,5,FALSE),VLOOKUP(A513,'[4]KPI Trend by Chain - 171 '!$A:$E,5,FALSE))</f>
        <v>13.75</v>
      </c>
      <c r="K513" s="4" t="str">
        <f>IFERROR(VLOOKUP(A513,'Location Substitution table'!B:D,3,FALSE),"")</f>
        <v/>
      </c>
      <c r="L513" s="9" t="str">
        <f>IFERROR(VLOOKUP($A513,[1]Sheet_One!$B:$W,5,FALSE),"")</f>
        <v>T</v>
      </c>
      <c r="M513" s="9">
        <f>IFERROR(MATCH(L513,{"U","M","T","W","R","F","S"},0),"")</f>
        <v>3</v>
      </c>
      <c r="N513" s="26">
        <f>IFERROR(IF(COUNTIF('Holiday Dates'!$A:$A,DATE($M$1,N$1,1+7*$D513)-WEEKDAY(DATE($M$1,N$1,8-$M513)))&gt;=1,IF($D513&gt;=3,DATE($M$1,N$1,1+7*($D513-1)-WEEKDAY(DATE($M$1,N$1,8-$M513))),DATE($M$1,N$1,1+7*($D513+1)-WEEKDAY(DATE($M$1,N$1,8-$M513)))),DATE($M$1,N$1,1+7*$D513)-WEEKDAY(DATE($M$1,N$1,8-$M513))),"")</f>
        <v>45153</v>
      </c>
      <c r="O513" s="26">
        <f>IFERROR(IF(COUNTIF('Holiday Dates'!$A:$A,DATE($M$1,O$1,1+7*$D513)-WEEKDAY(DATE($M$1,O$1,8-$M513)))&gt;=1,IF($D513&gt;=3,DATE($M$1,O$1,1+7*($D513-1)-WEEKDAY(DATE($M$1,O$1,8-$M513))),DATE($M$1,O$1,1+7*($D513+1)-WEEKDAY(DATE($M$1,O$1,8-$M513)))),DATE($M$1,O$1,1+7*$D513)-WEEKDAY(DATE($M$1,O$1,8-$M513))),"")</f>
        <v>45188</v>
      </c>
      <c r="P513" s="26">
        <f>IFERROR(IF(COUNTIF('Holiday Dates'!$A:$A,DATE($M$1,P$1,1+7*$D513)-WEEKDAY(DATE($M$1,P$1,8-$M513)))&gt;=1,IF($D513&gt;=3,DATE($M$1,P$1,1+7*($D513-1)-WEEKDAY(DATE($M$1,P$1,8-$M513))),DATE($M$1,P$1,1+7*($D513+1)-WEEKDAY(DATE($M$1,P$1,8-$M513)))),DATE($M$1,P$1,1+7*$D513)-WEEKDAY(DATE($M$1,P$1,8-$M513))),"")</f>
        <v>45216</v>
      </c>
      <c r="Q513" s="26">
        <f>IFERROR(IF(COUNTIF('Holiday Dates'!$A:$A,DATE($M$1,Q$1,1+7*$D513)-WEEKDAY(DATE($M$1,Q$1,8-$M513)))&gt;=1,IF($D513&gt;=3,DATE($M$1,Q$1,1+7*($D513-1)-WEEKDAY(DATE($M$1,Q$1,8-$M513))),DATE($M$1,Q$1,1+7*($D513+1)-WEEKDAY(DATE($M$1,Q$1,8-$M513)))),DATE($M$1,Q$1,1+7*$D513)-WEEKDAY(DATE($M$1,Q$1,8-$M513))),"")</f>
        <v>45251</v>
      </c>
      <c r="R513" s="26">
        <f>IFERROR(IF(COUNTIF('Holiday Dates'!$A:$A,DATE($M$1,R$1,1+7*$D513)-WEEKDAY(DATE($M$1,R$1,8-$M513)))&gt;=1,IF($D513&gt;=3,DATE($M$1,R$1,1+7*($D513-1)-WEEKDAY(DATE($M$1,R$1,8-$M513))),DATE($M$1,R$1,1+7*($D513+1)-WEEKDAY(DATE($M$1,R$1,8-$M513)))),DATE($M$1,R$1,1+7*$D513)-WEEKDAY(DATE($M$1,R$1,8-$M513))),"")</f>
        <v>45279</v>
      </c>
      <c r="S513" s="28"/>
      <c r="T513" s="30">
        <f>IFERROR(IF(COUNTIF('Holiday Dates'!$A:$A,DATE($S$1,T$1,1+7*$D513)-WEEKDAY(DATE($S$1,T$1,8-$M513)))&gt;=1,IF($D513&gt;=3,DATE($S$1,T$1,1+7*($D513-1)-WEEKDAY(DATE($S$1,T$1,8-$M513))),DATE($S$1,T$1,1+7*($D513+1)-WEEKDAY(DATE($S$1,T$1,8-$M513)))),DATE($S$1,T$1,1+7*$D513)-WEEKDAY(DATE($S$1,T$1,8-$M513))),"")</f>
        <v>45307</v>
      </c>
      <c r="U513" s="30">
        <f>IFERROR(IF(COUNTIF('Holiday Dates'!$A:$A,DATE($S$1,U$1,1+7*$D513)-WEEKDAY(DATE($S$1,U$1,8-$M513)))&gt;=1,IF($D513&gt;=3,DATE($S$1,U$1,1+7*($D513-1)-WEEKDAY(DATE($S$1,U$1,8-$M513))),DATE($S$1,U$1,1+7*($D513+1)-WEEKDAY(DATE($S$1,U$1,8-$M513)))),DATE($S$1,U$1,1+7*$D513)-WEEKDAY(DATE($S$1,U$1,8-$M513))),"")</f>
        <v>45335</v>
      </c>
      <c r="V513" s="30">
        <f>IFERROR(IF(COUNTIF('Holiday Dates'!$A:$A,DATE($S$1,V$1,1+7*$D513)-WEEKDAY(DATE($S$1,V$1,8-$M513)))&gt;=1,IF($D513&gt;=3,DATE($S$1,V$1,1+7*($D513-1)-WEEKDAY(DATE($S$1,V$1,8-$M513))),DATE($S$1,V$1,1+7*($D513+1)-WEEKDAY(DATE($S$1,V$1,8-$M513)))),DATE($S$1,V$1,1+7*$D513)-WEEKDAY(DATE($S$1,V$1,8-$M513))),"")</f>
        <v>45370</v>
      </c>
      <c r="W513" s="30">
        <f>IFERROR(IF(COUNTIF('Holiday Dates'!$A:$A,DATE($S$1,W$1,1+7*$D513)-WEEKDAY(DATE($S$1,W$1,8-$M513)))&gt;=1,IF($D513&gt;=3,DATE($S$1,W$1,1+7*($D513-1)-WEEKDAY(DATE($S$1,W$1,8-$M513))),DATE($S$1,W$1,1+7*($D513+1)-WEEKDAY(DATE($S$1,W$1,8-$M513)))),DATE($S$1,W$1,1+7*$D513)-WEEKDAY(DATE($S$1,W$1,8-$M513))),"")</f>
        <v>45398</v>
      </c>
      <c r="X513" s="30">
        <f>IFERROR(IF(COUNTIF('Holiday Dates'!$A:$A,DATE($S$1,X$1,1+7*$D513)-WEEKDAY(DATE($S$1,X$1,8-$M513)))&gt;=1,IF($D513&gt;=3,DATE($S$1,X$1,1+7*($D513-1)-WEEKDAY(DATE($S$1,X$1,8-$M513))),DATE($S$1,X$1,1+7*($D513+1)-WEEKDAY(DATE($S$1,X$1,8-$M513)))),DATE($S$1,X$1,1+7*$D513)-WEEKDAY(DATE($S$1,X$1,8-$M513))),"")</f>
        <v>45433</v>
      </c>
      <c r="Y513" s="30">
        <f>IFERROR(IF(COUNTIF('Holiday Dates'!$A:$A,DATE($S$1,Y$1,1+7*$D513)-WEEKDAY(DATE($S$1,Y$1,8-$M513)))&gt;=1,IF($D513&gt;=3,DATE($S$1,Y$1,1+7*($D513-1)-WEEKDAY(DATE($S$1,Y$1,8-$M513))),DATE($S$1,Y$1,1+7*($D513+1)-WEEKDAY(DATE($S$1,Y$1,8-$M513)))),DATE($S$1,Y$1,1+7*$D513)-WEEKDAY(DATE($S$1,Y$1,8-$M513))),"")</f>
        <v>45461</v>
      </c>
      <c r="Z513" s="30">
        <f>IFERROR(IF(COUNTIF('Holiday Dates'!$A:$A,DATE($S$1,Z$1,1+7*$D513)-WEEKDAY(DATE($S$1,Z$1,8-$M513)))&gt;=1,IF($D513&gt;=3,DATE($S$1,Z$1,1+7*($D513-1)-WEEKDAY(DATE($S$1,Z$1,8-$M513))),DATE($S$1,Z$1,1+7*($D513+1)-WEEKDAY(DATE($S$1,Z$1,8-$M513)))),DATE($S$1,Z$1,1+7*$D513)-WEEKDAY(DATE($S$1,Z$1,8-$M513))),"")</f>
        <v>45489</v>
      </c>
    </row>
    <row r="514" spans="1:26" ht="15" customHeight="1" x14ac:dyDescent="0.25">
      <c r="A514" s="3">
        <v>770524</v>
      </c>
      <c r="B514" s="1" t="s">
        <v>1775</v>
      </c>
      <c r="C514" s="1" t="str">
        <f>VLOOKUP($A514,[1]Sheet_One!$B:$W,7,FALSE)</f>
        <v>WEST HAVEN</v>
      </c>
      <c r="D514" s="10">
        <f>IFERROR(VLOOKUP(A514,[2]Sheet1!$A:$AA,27,FALSE),"")</f>
        <v>4</v>
      </c>
      <c r="E514" s="1"/>
      <c r="F514" s="3" t="str">
        <f>VLOOKUP($A514,[1]Sheet_One!$B:$W,6,FALSE)</f>
        <v>106 MORGAN LANE</v>
      </c>
      <c r="G514" s="3" t="str">
        <f>VLOOKUP($A514,[1]Sheet_One!$B:$W,7,FALSE)</f>
        <v>WEST HAVEN</v>
      </c>
      <c r="H514" s="3" t="str">
        <f>VLOOKUP($A514,[1]Sheet_One!$B:$W,8,FALSE)</f>
        <v>CT</v>
      </c>
      <c r="I514" s="3" t="str">
        <f>VLOOKUP($A514,[1]Sheet_One!$B:$W,9,FALSE)</f>
        <v>06516</v>
      </c>
      <c r="J514" s="47">
        <f>IFERROR(VLOOKUP(A514,'[3]KPI Trend by Chain - 171 or 173'!$A:$E,5,FALSE),VLOOKUP(A514,'[4]KPI Trend by Chain - 171 '!$A:$E,5,FALSE))</f>
        <v>101</v>
      </c>
      <c r="K514" s="4" t="str">
        <f>IFERROR(VLOOKUP(A514,'Location Substitution table'!B:D,3,FALSE),"")</f>
        <v/>
      </c>
      <c r="L514" s="9" t="str">
        <f>IFERROR(VLOOKUP($A514,[1]Sheet_One!$B:$W,5,FALSE),"")</f>
        <v>R</v>
      </c>
      <c r="M514" s="9">
        <f>IFERROR(MATCH(L514,{"U","M","T","W","R","F","S"},0),"")</f>
        <v>5</v>
      </c>
      <c r="N514" s="26">
        <f>IFERROR(IF(COUNTIF('Holiday Dates'!$A:$A,DATE($M$1,N$1,1+7*$D514)-WEEKDAY(DATE($M$1,N$1,8-$M514)))&gt;=1,IF($D514&gt;=3,DATE($M$1,N$1,1+7*($D514-1)-WEEKDAY(DATE($M$1,N$1,8-$M514))),DATE($M$1,N$1,1+7*($D514+1)-WEEKDAY(DATE($M$1,N$1,8-$M514)))),DATE($M$1,N$1,1+7*$D514)-WEEKDAY(DATE($M$1,N$1,8-$M514))),"")</f>
        <v>45162</v>
      </c>
      <c r="O514" s="26">
        <f>IFERROR(IF(COUNTIF('Holiday Dates'!$A:$A,DATE($M$1,O$1,1+7*$D514)-WEEKDAY(DATE($M$1,O$1,8-$M514)))&gt;=1,IF($D514&gt;=3,DATE($M$1,O$1,1+7*($D514-1)-WEEKDAY(DATE($M$1,O$1,8-$M514))),DATE($M$1,O$1,1+7*($D514+1)-WEEKDAY(DATE($M$1,O$1,8-$M514)))),DATE($M$1,O$1,1+7*$D514)-WEEKDAY(DATE($M$1,O$1,8-$M514))),"")</f>
        <v>45197</v>
      </c>
      <c r="P514" s="26">
        <f>IFERROR(IF(COUNTIF('Holiday Dates'!$A:$A,DATE($M$1,P$1,1+7*$D514)-WEEKDAY(DATE($M$1,P$1,8-$M514)))&gt;=1,IF($D514&gt;=3,DATE($M$1,P$1,1+7*($D514-1)-WEEKDAY(DATE($M$1,P$1,8-$M514))),DATE($M$1,P$1,1+7*($D514+1)-WEEKDAY(DATE($M$1,P$1,8-$M514)))),DATE($M$1,P$1,1+7*$D514)-WEEKDAY(DATE($M$1,P$1,8-$M514))),"")</f>
        <v>45225</v>
      </c>
      <c r="Q514" s="26">
        <f>IFERROR(IF(COUNTIF('Holiday Dates'!$A:$A,DATE($M$1,Q$1,1+7*$D514)-WEEKDAY(DATE($M$1,Q$1,8-$M514)))&gt;=1,IF($D514&gt;=3,DATE($M$1,Q$1,1+7*($D514-1)-WEEKDAY(DATE($M$1,Q$1,8-$M514))),DATE($M$1,Q$1,1+7*($D514+1)-WEEKDAY(DATE($M$1,Q$1,8-$M514)))),DATE($M$1,Q$1,1+7*$D514)-WEEKDAY(DATE($M$1,Q$1,8-$M514))),"")</f>
        <v>45246</v>
      </c>
      <c r="R514" s="26">
        <f>IFERROR(IF(COUNTIF('Holiday Dates'!$A:$A,DATE($M$1,R$1,1+7*$D514)-WEEKDAY(DATE($M$1,R$1,8-$M514)))&gt;=1,IF($D514&gt;=3,DATE($M$1,R$1,1+7*($D514-1)-WEEKDAY(DATE($M$1,R$1,8-$M514))),DATE($M$1,R$1,1+7*($D514+1)-WEEKDAY(DATE($M$1,R$1,8-$M514)))),DATE($M$1,R$1,1+7*$D514)-WEEKDAY(DATE($M$1,R$1,8-$M514))),"")</f>
        <v>45281</v>
      </c>
      <c r="S514" s="28"/>
      <c r="T514" s="30">
        <f>IFERROR(IF(COUNTIF('Holiday Dates'!$A:$A,DATE($S$1,T$1,1+7*$D514)-WEEKDAY(DATE($S$1,T$1,8-$M514)))&gt;=1,IF($D514&gt;=3,DATE($S$1,T$1,1+7*($D514-1)-WEEKDAY(DATE($S$1,T$1,8-$M514))),DATE($S$1,T$1,1+7*($D514+1)-WEEKDAY(DATE($S$1,T$1,8-$M514)))),DATE($S$1,T$1,1+7*$D514)-WEEKDAY(DATE($S$1,T$1,8-$M514))),"")</f>
        <v>45316</v>
      </c>
      <c r="U514" s="30">
        <f>IFERROR(IF(COUNTIF('Holiday Dates'!$A:$A,DATE($S$1,U$1,1+7*$D514)-WEEKDAY(DATE($S$1,U$1,8-$M514)))&gt;=1,IF($D514&gt;=3,DATE($S$1,U$1,1+7*($D514-1)-WEEKDAY(DATE($S$1,U$1,8-$M514))),DATE($S$1,U$1,1+7*($D514+1)-WEEKDAY(DATE($S$1,U$1,8-$M514)))),DATE($S$1,U$1,1+7*$D514)-WEEKDAY(DATE($S$1,U$1,8-$M514))),"")</f>
        <v>45337</v>
      </c>
      <c r="V514" s="30">
        <f>IFERROR(IF(COUNTIF('Holiday Dates'!$A:$A,DATE($S$1,V$1,1+7*$D514)-WEEKDAY(DATE($S$1,V$1,8-$M514)))&gt;=1,IF($D514&gt;=3,DATE($S$1,V$1,1+7*($D514-1)-WEEKDAY(DATE($S$1,V$1,8-$M514))),DATE($S$1,V$1,1+7*($D514+1)-WEEKDAY(DATE($S$1,V$1,8-$M514)))),DATE($S$1,V$1,1+7*$D514)-WEEKDAY(DATE($S$1,V$1,8-$M514))),"")</f>
        <v>45379</v>
      </c>
      <c r="W514" s="30">
        <f>IFERROR(IF(COUNTIF('Holiday Dates'!$A:$A,DATE($S$1,W$1,1+7*$D514)-WEEKDAY(DATE($S$1,W$1,8-$M514)))&gt;=1,IF($D514&gt;=3,DATE($S$1,W$1,1+7*($D514-1)-WEEKDAY(DATE($S$1,W$1,8-$M514))),DATE($S$1,W$1,1+7*($D514+1)-WEEKDAY(DATE($S$1,W$1,8-$M514)))),DATE($S$1,W$1,1+7*$D514)-WEEKDAY(DATE($S$1,W$1,8-$M514))),"")</f>
        <v>45407</v>
      </c>
      <c r="X514" s="30">
        <f>IFERROR(IF(COUNTIF('Holiday Dates'!$A:$A,DATE($S$1,X$1,1+7*$D514)-WEEKDAY(DATE($S$1,X$1,8-$M514)))&gt;=1,IF($D514&gt;=3,DATE($S$1,X$1,1+7*($D514-1)-WEEKDAY(DATE($S$1,X$1,8-$M514))),DATE($S$1,X$1,1+7*($D514+1)-WEEKDAY(DATE($S$1,X$1,8-$M514)))),DATE($S$1,X$1,1+7*$D514)-WEEKDAY(DATE($S$1,X$1,8-$M514))),"")</f>
        <v>45435</v>
      </c>
      <c r="Y514" s="30">
        <f>IFERROR(IF(COUNTIF('Holiday Dates'!$A:$A,DATE($S$1,Y$1,1+7*$D514)-WEEKDAY(DATE($S$1,Y$1,8-$M514)))&gt;=1,IF($D514&gt;=3,DATE($S$1,Y$1,1+7*($D514-1)-WEEKDAY(DATE($S$1,Y$1,8-$M514))),DATE($S$1,Y$1,1+7*($D514+1)-WEEKDAY(DATE($S$1,Y$1,8-$M514)))),DATE($S$1,Y$1,1+7*$D514)-WEEKDAY(DATE($S$1,Y$1,8-$M514))),"")</f>
        <v>45470</v>
      </c>
      <c r="Z514" s="30">
        <f>IFERROR(IF(COUNTIF('Holiday Dates'!$A:$A,DATE($S$1,Z$1,1+7*$D514)-WEEKDAY(DATE($S$1,Z$1,8-$M514)))&gt;=1,IF($D514&gt;=3,DATE($S$1,Z$1,1+7*($D514-1)-WEEKDAY(DATE($S$1,Z$1,8-$M514))),DATE($S$1,Z$1,1+7*($D514+1)-WEEKDAY(DATE($S$1,Z$1,8-$M514)))),DATE($S$1,Z$1,1+7*$D514)-WEEKDAY(DATE($S$1,Z$1,8-$M514))),"")</f>
        <v>45498</v>
      </c>
    </row>
    <row r="515" spans="1:26" ht="15" customHeight="1" x14ac:dyDescent="0.25">
      <c r="A515" s="3">
        <v>770525</v>
      </c>
      <c r="B515" s="1" t="s">
        <v>1776</v>
      </c>
      <c r="C515" s="1" t="str">
        <f>VLOOKUP($A515,[1]Sheet_One!$B:$W,7,FALSE)</f>
        <v>WEST HAVEN</v>
      </c>
      <c r="D515" s="10">
        <f>IFERROR(VLOOKUP(A515,[2]Sheet1!$A:$AA,27,FALSE),"")</f>
        <v>4</v>
      </c>
      <c r="E515" s="1"/>
      <c r="F515" s="3" t="str">
        <f>VLOOKUP($A515,[1]Sheet_One!$B:$W,6,FALSE)</f>
        <v>2 TETLOW ST</v>
      </c>
      <c r="G515" s="3" t="str">
        <f>VLOOKUP($A515,[1]Sheet_One!$B:$W,7,FALSE)</f>
        <v>WEST HAVEN</v>
      </c>
      <c r="H515" s="3" t="str">
        <f>VLOOKUP($A515,[1]Sheet_One!$B:$W,8,FALSE)</f>
        <v>CT</v>
      </c>
      <c r="I515" s="3" t="str">
        <f>VLOOKUP($A515,[1]Sheet_One!$B:$W,9,FALSE)</f>
        <v>06516</v>
      </c>
      <c r="J515" s="47">
        <f>IFERROR(VLOOKUP(A515,'[3]KPI Trend by Chain - 171 or 173'!$A:$E,5,FALSE),VLOOKUP(A515,'[4]KPI Trend by Chain - 171 '!$A:$E,5,FALSE))</f>
        <v>91</v>
      </c>
      <c r="K515" s="4" t="str">
        <f>IFERROR(VLOOKUP(A515,'Location Substitution table'!B:D,3,FALSE),"")</f>
        <v/>
      </c>
      <c r="L515" s="9" t="str">
        <f>IFERROR(VLOOKUP($A515,[1]Sheet_One!$B:$W,5,FALSE),"")</f>
        <v>R</v>
      </c>
      <c r="M515" s="9">
        <f>IFERROR(MATCH(L515,{"U","M","T","W","R","F","S"},0),"")</f>
        <v>5</v>
      </c>
      <c r="N515" s="26">
        <f>IFERROR(IF(COUNTIF('Holiday Dates'!$A:$A,DATE($M$1,N$1,1+7*$D515)-WEEKDAY(DATE($M$1,N$1,8-$M515)))&gt;=1,IF($D515&gt;=3,DATE($M$1,N$1,1+7*($D515-1)-WEEKDAY(DATE($M$1,N$1,8-$M515))),DATE($M$1,N$1,1+7*($D515+1)-WEEKDAY(DATE($M$1,N$1,8-$M515)))),DATE($M$1,N$1,1+7*$D515)-WEEKDAY(DATE($M$1,N$1,8-$M515))),"")</f>
        <v>45162</v>
      </c>
      <c r="O515" s="26">
        <f>IFERROR(IF(COUNTIF('Holiday Dates'!$A:$A,DATE($M$1,O$1,1+7*$D515)-WEEKDAY(DATE($M$1,O$1,8-$M515)))&gt;=1,IF($D515&gt;=3,DATE($M$1,O$1,1+7*($D515-1)-WEEKDAY(DATE($M$1,O$1,8-$M515))),DATE($M$1,O$1,1+7*($D515+1)-WEEKDAY(DATE($M$1,O$1,8-$M515)))),DATE($M$1,O$1,1+7*$D515)-WEEKDAY(DATE($M$1,O$1,8-$M515))),"")</f>
        <v>45197</v>
      </c>
      <c r="P515" s="26">
        <f>IFERROR(IF(COUNTIF('Holiday Dates'!$A:$A,DATE($M$1,P$1,1+7*$D515)-WEEKDAY(DATE($M$1,P$1,8-$M515)))&gt;=1,IF($D515&gt;=3,DATE($M$1,P$1,1+7*($D515-1)-WEEKDAY(DATE($M$1,P$1,8-$M515))),DATE($M$1,P$1,1+7*($D515+1)-WEEKDAY(DATE($M$1,P$1,8-$M515)))),DATE($M$1,P$1,1+7*$D515)-WEEKDAY(DATE($M$1,P$1,8-$M515))),"")</f>
        <v>45225</v>
      </c>
      <c r="Q515" s="26">
        <f>IFERROR(IF(COUNTIF('Holiday Dates'!$A:$A,DATE($M$1,Q$1,1+7*$D515)-WEEKDAY(DATE($M$1,Q$1,8-$M515)))&gt;=1,IF($D515&gt;=3,DATE($M$1,Q$1,1+7*($D515-1)-WEEKDAY(DATE($M$1,Q$1,8-$M515))),DATE($M$1,Q$1,1+7*($D515+1)-WEEKDAY(DATE($M$1,Q$1,8-$M515)))),DATE($M$1,Q$1,1+7*$D515)-WEEKDAY(DATE($M$1,Q$1,8-$M515))),"")</f>
        <v>45246</v>
      </c>
      <c r="R515" s="26">
        <f>IFERROR(IF(COUNTIF('Holiday Dates'!$A:$A,DATE($M$1,R$1,1+7*$D515)-WEEKDAY(DATE($M$1,R$1,8-$M515)))&gt;=1,IF($D515&gt;=3,DATE($M$1,R$1,1+7*($D515-1)-WEEKDAY(DATE($M$1,R$1,8-$M515))),DATE($M$1,R$1,1+7*($D515+1)-WEEKDAY(DATE($M$1,R$1,8-$M515)))),DATE($M$1,R$1,1+7*$D515)-WEEKDAY(DATE($M$1,R$1,8-$M515))),"")</f>
        <v>45281</v>
      </c>
      <c r="S515" s="28"/>
      <c r="T515" s="30">
        <f>IFERROR(IF(COUNTIF('Holiday Dates'!$A:$A,DATE($S$1,T$1,1+7*$D515)-WEEKDAY(DATE($S$1,T$1,8-$M515)))&gt;=1,IF($D515&gt;=3,DATE($S$1,T$1,1+7*($D515-1)-WEEKDAY(DATE($S$1,T$1,8-$M515))),DATE($S$1,T$1,1+7*($D515+1)-WEEKDAY(DATE($S$1,T$1,8-$M515)))),DATE($S$1,T$1,1+7*$D515)-WEEKDAY(DATE($S$1,T$1,8-$M515))),"")</f>
        <v>45316</v>
      </c>
      <c r="U515" s="30">
        <f>IFERROR(IF(COUNTIF('Holiday Dates'!$A:$A,DATE($S$1,U$1,1+7*$D515)-WEEKDAY(DATE($S$1,U$1,8-$M515)))&gt;=1,IF($D515&gt;=3,DATE($S$1,U$1,1+7*($D515-1)-WEEKDAY(DATE($S$1,U$1,8-$M515))),DATE($S$1,U$1,1+7*($D515+1)-WEEKDAY(DATE($S$1,U$1,8-$M515)))),DATE($S$1,U$1,1+7*$D515)-WEEKDAY(DATE($S$1,U$1,8-$M515))),"")</f>
        <v>45337</v>
      </c>
      <c r="V515" s="30">
        <f>IFERROR(IF(COUNTIF('Holiday Dates'!$A:$A,DATE($S$1,V$1,1+7*$D515)-WEEKDAY(DATE($S$1,V$1,8-$M515)))&gt;=1,IF($D515&gt;=3,DATE($S$1,V$1,1+7*($D515-1)-WEEKDAY(DATE($S$1,V$1,8-$M515))),DATE($S$1,V$1,1+7*($D515+1)-WEEKDAY(DATE($S$1,V$1,8-$M515)))),DATE($S$1,V$1,1+7*$D515)-WEEKDAY(DATE($S$1,V$1,8-$M515))),"")</f>
        <v>45379</v>
      </c>
      <c r="W515" s="30">
        <f>IFERROR(IF(COUNTIF('Holiday Dates'!$A:$A,DATE($S$1,W$1,1+7*$D515)-WEEKDAY(DATE($S$1,W$1,8-$M515)))&gt;=1,IF($D515&gt;=3,DATE($S$1,W$1,1+7*($D515-1)-WEEKDAY(DATE($S$1,W$1,8-$M515))),DATE($S$1,W$1,1+7*($D515+1)-WEEKDAY(DATE($S$1,W$1,8-$M515)))),DATE($S$1,W$1,1+7*$D515)-WEEKDAY(DATE($S$1,W$1,8-$M515))),"")</f>
        <v>45407</v>
      </c>
      <c r="X515" s="30">
        <f>IFERROR(IF(COUNTIF('Holiday Dates'!$A:$A,DATE($S$1,X$1,1+7*$D515)-WEEKDAY(DATE($S$1,X$1,8-$M515)))&gt;=1,IF($D515&gt;=3,DATE($S$1,X$1,1+7*($D515-1)-WEEKDAY(DATE($S$1,X$1,8-$M515))),DATE($S$1,X$1,1+7*($D515+1)-WEEKDAY(DATE($S$1,X$1,8-$M515)))),DATE($S$1,X$1,1+7*$D515)-WEEKDAY(DATE($S$1,X$1,8-$M515))),"")</f>
        <v>45435</v>
      </c>
      <c r="Y515" s="30">
        <f>IFERROR(IF(COUNTIF('Holiday Dates'!$A:$A,DATE($S$1,Y$1,1+7*$D515)-WEEKDAY(DATE($S$1,Y$1,8-$M515)))&gt;=1,IF($D515&gt;=3,DATE($S$1,Y$1,1+7*($D515-1)-WEEKDAY(DATE($S$1,Y$1,8-$M515))),DATE($S$1,Y$1,1+7*($D515+1)-WEEKDAY(DATE($S$1,Y$1,8-$M515)))),DATE($S$1,Y$1,1+7*$D515)-WEEKDAY(DATE($S$1,Y$1,8-$M515))),"")</f>
        <v>45470</v>
      </c>
      <c r="Z515" s="30">
        <f>IFERROR(IF(COUNTIF('Holiday Dates'!$A:$A,DATE($S$1,Z$1,1+7*$D515)-WEEKDAY(DATE($S$1,Z$1,8-$M515)))&gt;=1,IF($D515&gt;=3,DATE($S$1,Z$1,1+7*($D515-1)-WEEKDAY(DATE($S$1,Z$1,8-$M515))),DATE($S$1,Z$1,1+7*($D515+1)-WEEKDAY(DATE($S$1,Z$1,8-$M515)))),DATE($S$1,Z$1,1+7*$D515)-WEEKDAY(DATE($S$1,Z$1,8-$M515))),"")</f>
        <v>45498</v>
      </c>
    </row>
    <row r="516" spans="1:26" ht="15" customHeight="1" x14ac:dyDescent="0.25">
      <c r="A516" s="3">
        <v>770526</v>
      </c>
      <c r="B516" s="1" t="s">
        <v>1777</v>
      </c>
      <c r="C516" s="1" t="str">
        <f>VLOOKUP($A516,[1]Sheet_One!$B:$W,7,FALSE)</f>
        <v>NEW HAVEN</v>
      </c>
      <c r="D516" s="10">
        <f>IFERROR(VLOOKUP(A516,[2]Sheet1!$A:$AA,27,FALSE),"")</f>
        <v>2</v>
      </c>
      <c r="F516" s="3" t="str">
        <f>VLOOKUP($A516,[1]Sheet_One!$B:$W,6,FALSE)</f>
        <v>292 NORTON ST</v>
      </c>
      <c r="G516" s="3" t="str">
        <f>VLOOKUP($A516,[1]Sheet_One!$B:$W,7,FALSE)</f>
        <v>NEW HAVEN</v>
      </c>
      <c r="H516" s="3" t="str">
        <f>VLOOKUP($A516,[1]Sheet_One!$B:$W,8,FALSE)</f>
        <v>CT</v>
      </c>
      <c r="I516" s="3" t="str">
        <f>VLOOKUP($A516,[1]Sheet_One!$B:$W,9,FALSE)</f>
        <v>06511</v>
      </c>
      <c r="J516" s="47">
        <f>IFERROR(VLOOKUP(A516,'[3]KPI Trend by Chain - 171 or 173'!$A:$E,5,FALSE),VLOOKUP(A516,'[4]KPI Trend by Chain - 171 '!$A:$E,5,FALSE))</f>
        <v>6</v>
      </c>
      <c r="K516" s="4" t="str">
        <f>IFERROR(VLOOKUP(A516,'Location Substitution table'!B:D,3,FALSE),"")</f>
        <v/>
      </c>
      <c r="L516" s="40" t="s">
        <v>88</v>
      </c>
      <c r="M516" s="9">
        <f>IFERROR(MATCH(L516,{"U","M","T","W","R","F","S"},0),"")</f>
        <v>5</v>
      </c>
      <c r="N516" s="26">
        <f>IFERROR(IF(COUNTIF('Holiday Dates'!$A:$A,DATE($M$1,N$1,1+7*$D516)-WEEKDAY(DATE($M$1,N$1,8-$M516)))&gt;=1,IF($D516&gt;=3,DATE($M$1,N$1,1+7*($D516-1)-WEEKDAY(DATE($M$1,N$1,8-$M516))),DATE($M$1,N$1,1+7*($D516+1)-WEEKDAY(DATE($M$1,N$1,8-$M516)))),DATE($M$1,N$1,1+7*$D516)-WEEKDAY(DATE($M$1,N$1,8-$M516))),"")</f>
        <v>45148</v>
      </c>
      <c r="O516" s="26">
        <f>IFERROR(IF(COUNTIF('Holiday Dates'!$A:$A,DATE($M$1,O$1,1+7*$D516)-WEEKDAY(DATE($M$1,O$1,8-$M516)))&gt;=1,IF($D516&gt;=3,DATE($M$1,O$1,1+7*($D516-1)-WEEKDAY(DATE($M$1,O$1,8-$M516))),DATE($M$1,O$1,1+7*($D516+1)-WEEKDAY(DATE($M$1,O$1,8-$M516)))),DATE($M$1,O$1,1+7*$D516)-WEEKDAY(DATE($M$1,O$1,8-$M516))),"")</f>
        <v>45183</v>
      </c>
      <c r="P516" s="26">
        <f>IFERROR(IF(COUNTIF('Holiday Dates'!$A:$A,DATE($M$1,P$1,1+7*$D516)-WEEKDAY(DATE($M$1,P$1,8-$M516)))&gt;=1,IF($D516&gt;=3,DATE($M$1,P$1,1+7*($D516-1)-WEEKDAY(DATE($M$1,P$1,8-$M516))),DATE($M$1,P$1,1+7*($D516+1)-WEEKDAY(DATE($M$1,P$1,8-$M516)))),DATE($M$1,P$1,1+7*$D516)-WEEKDAY(DATE($M$1,P$1,8-$M516))),"")</f>
        <v>45211</v>
      </c>
      <c r="Q516" s="26">
        <f>IFERROR(IF(COUNTIF('Holiday Dates'!$A:$A,DATE($M$1,Q$1,1+7*$D516)-WEEKDAY(DATE($M$1,Q$1,8-$M516)))&gt;=1,IF($D516&gt;=3,DATE($M$1,Q$1,1+7*($D516-1)-WEEKDAY(DATE($M$1,Q$1,8-$M516))),DATE($M$1,Q$1,1+7*($D516+1)-WEEKDAY(DATE($M$1,Q$1,8-$M516)))),DATE($M$1,Q$1,1+7*$D516)-WEEKDAY(DATE($M$1,Q$1,8-$M516))),"")</f>
        <v>45239</v>
      </c>
      <c r="R516" s="26">
        <f>IFERROR(IF(COUNTIF('Holiday Dates'!$A:$A,DATE($M$1,R$1,1+7*$D516)-WEEKDAY(DATE($M$1,R$1,8-$M516)))&gt;=1,IF($D516&gt;=3,DATE($M$1,R$1,1+7*($D516-1)-WEEKDAY(DATE($M$1,R$1,8-$M516))),DATE($M$1,R$1,1+7*($D516+1)-WEEKDAY(DATE($M$1,R$1,8-$M516)))),DATE($M$1,R$1,1+7*$D516)-WEEKDAY(DATE($M$1,R$1,8-$M516))),"")</f>
        <v>45274</v>
      </c>
      <c r="S516" s="28"/>
      <c r="T516" s="30">
        <f>IFERROR(IF(COUNTIF('Holiday Dates'!$A:$A,DATE($S$1,T$1,1+7*$D516)-WEEKDAY(DATE($S$1,T$1,8-$M516)))&gt;=1,IF($D516&gt;=3,DATE($S$1,T$1,1+7*($D516-1)-WEEKDAY(DATE($S$1,T$1,8-$M516))),DATE($S$1,T$1,1+7*($D516+1)-WEEKDAY(DATE($S$1,T$1,8-$M516)))),DATE($S$1,T$1,1+7*$D516)-WEEKDAY(DATE($S$1,T$1,8-$M516))),"")</f>
        <v>45302</v>
      </c>
      <c r="U516" s="30">
        <f>IFERROR(IF(COUNTIF('Holiday Dates'!$A:$A,DATE($S$1,U$1,1+7*$D516)-WEEKDAY(DATE($S$1,U$1,8-$M516)))&gt;=1,IF($D516&gt;=3,DATE($S$1,U$1,1+7*($D516-1)-WEEKDAY(DATE($S$1,U$1,8-$M516))),DATE($S$1,U$1,1+7*($D516+1)-WEEKDAY(DATE($S$1,U$1,8-$M516)))),DATE($S$1,U$1,1+7*$D516)-WEEKDAY(DATE($S$1,U$1,8-$M516))),"")</f>
        <v>45330</v>
      </c>
      <c r="V516" s="30">
        <f>IFERROR(IF(COUNTIF('Holiday Dates'!$A:$A,DATE($S$1,V$1,1+7*$D516)-WEEKDAY(DATE($S$1,V$1,8-$M516)))&gt;=1,IF($D516&gt;=3,DATE($S$1,V$1,1+7*($D516-1)-WEEKDAY(DATE($S$1,V$1,8-$M516))),DATE($S$1,V$1,1+7*($D516+1)-WEEKDAY(DATE($S$1,V$1,8-$M516)))),DATE($S$1,V$1,1+7*$D516)-WEEKDAY(DATE($S$1,V$1,8-$M516))),"")</f>
        <v>45365</v>
      </c>
      <c r="W516" s="30">
        <f>IFERROR(IF(COUNTIF('Holiday Dates'!$A:$A,DATE($S$1,W$1,1+7*$D516)-WEEKDAY(DATE($S$1,W$1,8-$M516)))&gt;=1,IF($D516&gt;=3,DATE($S$1,W$1,1+7*($D516-1)-WEEKDAY(DATE($S$1,W$1,8-$M516))),DATE($S$1,W$1,1+7*($D516+1)-WEEKDAY(DATE($S$1,W$1,8-$M516)))),DATE($S$1,W$1,1+7*$D516)-WEEKDAY(DATE($S$1,W$1,8-$M516))),"")</f>
        <v>45400</v>
      </c>
      <c r="X516" s="30">
        <f>IFERROR(IF(COUNTIF('Holiday Dates'!$A:$A,DATE($S$1,X$1,1+7*$D516)-WEEKDAY(DATE($S$1,X$1,8-$M516)))&gt;=1,IF($D516&gt;=3,DATE($S$1,X$1,1+7*($D516-1)-WEEKDAY(DATE($S$1,X$1,8-$M516))),DATE($S$1,X$1,1+7*($D516+1)-WEEKDAY(DATE($S$1,X$1,8-$M516)))),DATE($S$1,X$1,1+7*$D516)-WEEKDAY(DATE($S$1,X$1,8-$M516))),"")</f>
        <v>45421</v>
      </c>
      <c r="Y516" s="30">
        <f>IFERROR(IF(COUNTIF('Holiday Dates'!$A:$A,DATE($S$1,Y$1,1+7*$D516)-WEEKDAY(DATE($S$1,Y$1,8-$M516)))&gt;=1,IF($D516&gt;=3,DATE($S$1,Y$1,1+7*($D516-1)-WEEKDAY(DATE($S$1,Y$1,8-$M516))),DATE($S$1,Y$1,1+7*($D516+1)-WEEKDAY(DATE($S$1,Y$1,8-$M516)))),DATE($S$1,Y$1,1+7*$D516)-WEEKDAY(DATE($S$1,Y$1,8-$M516))),"")</f>
        <v>45456</v>
      </c>
      <c r="Z516" s="30">
        <f>IFERROR(IF(COUNTIF('Holiday Dates'!$A:$A,DATE($S$1,Z$1,1+7*$D516)-WEEKDAY(DATE($S$1,Z$1,8-$M516)))&gt;=1,IF($D516&gt;=3,DATE($S$1,Z$1,1+7*($D516-1)-WEEKDAY(DATE($S$1,Z$1,8-$M516))),DATE($S$1,Z$1,1+7*($D516+1)-WEEKDAY(DATE($S$1,Z$1,8-$M516)))),DATE($S$1,Z$1,1+7*$D516)-WEEKDAY(DATE($S$1,Z$1,8-$M516))),"")</f>
        <v>45484</v>
      </c>
    </row>
    <row r="517" spans="1:26" ht="15" customHeight="1" x14ac:dyDescent="0.25">
      <c r="C517" s="1"/>
      <c r="D517" s="10"/>
      <c r="L517" s="9" t="str">
        <f>IFERROR(VLOOKUP($A517,[1]Sheet_One!$B:$W,5,FALSE),"")</f>
        <v/>
      </c>
      <c r="M517" s="9" t="str">
        <f>IFERROR(MATCH(L517,{"U","M","T","W","R","F","S"},0),"")</f>
        <v/>
      </c>
      <c r="N517" s="26" t="str">
        <f>IFERROR(IF(COUNTIF('Holiday Dates'!$A:$A,DATE($M$1,N$1,1+7*$D517)-WEEKDAY(DATE($M$1,N$1,8-$M517)))&gt;=1,IF($D517&gt;=3,DATE($M$1,N$1,1+7*($D517-1)-WEEKDAY(DATE($M$1,N$1,8-$M517))),DATE($M$1,N$1,1+7*($D517+1)-WEEKDAY(DATE($M$1,N$1,8-$M517)))),DATE($M$1,N$1,1+7*$D517)-WEEKDAY(DATE($M$1,N$1,8-$M517))),"")</f>
        <v/>
      </c>
      <c r="O517" s="26" t="str">
        <f>IFERROR(IF(COUNTIF('Holiday Dates'!$A:$A,DATE($M$1,O$1,1+7*$D517)-WEEKDAY(DATE($M$1,O$1,8-$M517)))&gt;=1,IF($D517&gt;=3,DATE($M$1,O$1,1+7*($D517-1)-WEEKDAY(DATE($M$1,O$1,8-$M517))),DATE($M$1,O$1,1+7*($D517+1)-WEEKDAY(DATE($M$1,O$1,8-$M517)))),DATE($M$1,O$1,1+7*$D517)-WEEKDAY(DATE($M$1,O$1,8-$M517))),"")</f>
        <v/>
      </c>
      <c r="P517" s="26" t="str">
        <f>IFERROR(IF(COUNTIF('Holiday Dates'!$A:$A,DATE($M$1,P$1,1+7*$D517)-WEEKDAY(DATE($M$1,P$1,8-$M517)))&gt;=1,IF($D517&gt;=3,DATE($M$1,P$1,1+7*($D517-1)-WEEKDAY(DATE($M$1,P$1,8-$M517))),DATE($M$1,P$1,1+7*($D517+1)-WEEKDAY(DATE($M$1,P$1,8-$M517)))),DATE($M$1,P$1,1+7*$D517)-WEEKDAY(DATE($M$1,P$1,8-$M517))),"")</f>
        <v/>
      </c>
      <c r="Q517" s="26" t="str">
        <f>IFERROR(IF(COUNTIF('Holiday Dates'!$A:$A,DATE($M$1,Q$1,1+7*$D517)-WEEKDAY(DATE($M$1,Q$1,8-$M517)))&gt;=1,IF($D517&gt;=3,DATE($M$1,Q$1,1+7*($D517-1)-WEEKDAY(DATE($M$1,Q$1,8-$M517))),DATE($M$1,Q$1,1+7*($D517+1)-WEEKDAY(DATE($M$1,Q$1,8-$M517)))),DATE($M$1,Q$1,1+7*$D517)-WEEKDAY(DATE($M$1,Q$1,8-$M517))),"")</f>
        <v/>
      </c>
      <c r="R517" s="26" t="str">
        <f>IFERROR(IF(COUNTIF('Holiday Dates'!$A:$A,DATE($M$1,R$1,1+7*$D517)-WEEKDAY(DATE($M$1,R$1,8-$M517)))&gt;=1,IF($D517&gt;=3,DATE($M$1,R$1,1+7*($D517-1)-WEEKDAY(DATE($M$1,R$1,8-$M517))),DATE($M$1,R$1,1+7*($D517+1)-WEEKDAY(DATE($M$1,R$1,8-$M517)))),DATE($M$1,R$1,1+7*$D517)-WEEKDAY(DATE($M$1,R$1,8-$M517))),"")</f>
        <v/>
      </c>
      <c r="S517" s="28"/>
      <c r="T517" s="30" t="str">
        <f>IFERROR(IF(COUNTIF('Holiday Dates'!$A:$A,DATE($S$1,T$1,1+7*$D517)-WEEKDAY(DATE($S$1,T$1,8-$M517)))&gt;=1,IF($D517&gt;=3,DATE($S$1,T$1,1+7*($D517-1)-WEEKDAY(DATE($S$1,T$1,8-$M517))),DATE($S$1,T$1,1+7*($D517+1)-WEEKDAY(DATE($S$1,T$1,8-$M517)))),DATE($S$1,T$1,1+7*$D517)-WEEKDAY(DATE($S$1,T$1,8-$M517))),"")</f>
        <v/>
      </c>
      <c r="U517" s="30" t="str">
        <f>IFERROR(IF(COUNTIF('Holiday Dates'!$A:$A,DATE($S$1,U$1,1+7*$D517)-WEEKDAY(DATE($S$1,U$1,8-$M517)))&gt;=1,IF($D517&gt;=3,DATE($S$1,U$1,1+7*($D517-1)-WEEKDAY(DATE($S$1,U$1,8-$M517))),DATE($S$1,U$1,1+7*($D517+1)-WEEKDAY(DATE($S$1,U$1,8-$M517)))),DATE($S$1,U$1,1+7*$D517)-WEEKDAY(DATE($S$1,U$1,8-$M517))),"")</f>
        <v/>
      </c>
      <c r="V517" s="30" t="str">
        <f>IFERROR(IF(COUNTIF('Holiday Dates'!$A:$A,DATE($S$1,V$1,1+7*$D517)-WEEKDAY(DATE($S$1,V$1,8-$M517)))&gt;=1,IF($D517&gt;=3,DATE($S$1,V$1,1+7*($D517-1)-WEEKDAY(DATE($S$1,V$1,8-$M517))),DATE($S$1,V$1,1+7*($D517+1)-WEEKDAY(DATE($S$1,V$1,8-$M517)))),DATE($S$1,V$1,1+7*$D517)-WEEKDAY(DATE($S$1,V$1,8-$M517))),"")</f>
        <v/>
      </c>
      <c r="W517" s="30" t="str">
        <f>IFERROR(IF(COUNTIF('Holiday Dates'!$A:$A,DATE($S$1,W$1,1+7*$D517)-WEEKDAY(DATE($S$1,W$1,8-$M517)))&gt;=1,IF($D517&gt;=3,DATE($S$1,W$1,1+7*($D517-1)-WEEKDAY(DATE($S$1,W$1,8-$M517))),DATE($S$1,W$1,1+7*($D517+1)-WEEKDAY(DATE($S$1,W$1,8-$M517)))),DATE($S$1,W$1,1+7*$D517)-WEEKDAY(DATE($S$1,W$1,8-$M517))),"")</f>
        <v/>
      </c>
      <c r="X517" s="30" t="str">
        <f>IFERROR(IF(COUNTIF('Holiday Dates'!$A:$A,DATE($S$1,X$1,1+7*$D517)-WEEKDAY(DATE($S$1,X$1,8-$M517)))&gt;=1,IF($D517&gt;=3,DATE($S$1,X$1,1+7*($D517-1)-WEEKDAY(DATE($S$1,X$1,8-$M517))),DATE($S$1,X$1,1+7*($D517+1)-WEEKDAY(DATE($S$1,X$1,8-$M517)))),DATE($S$1,X$1,1+7*$D517)-WEEKDAY(DATE($S$1,X$1,8-$M517))),"")</f>
        <v/>
      </c>
      <c r="Y517" s="30" t="str">
        <f>IFERROR(IF(COUNTIF('Holiday Dates'!$A:$A,DATE($S$1,Y$1,1+7*$D517)-WEEKDAY(DATE($S$1,Y$1,8-$M517)))&gt;=1,IF($D517&gt;=3,DATE($S$1,Y$1,1+7*($D517-1)-WEEKDAY(DATE($S$1,Y$1,8-$M517))),DATE($S$1,Y$1,1+7*($D517+1)-WEEKDAY(DATE($S$1,Y$1,8-$M517)))),DATE($S$1,Y$1,1+7*$D517)-WEEKDAY(DATE($S$1,Y$1,8-$M517))),"")</f>
        <v/>
      </c>
      <c r="Z517" s="30" t="str">
        <f>IFERROR(IF(COUNTIF('Holiday Dates'!$A:$A,DATE($S$1,Z$1,1+7*$D517)-WEEKDAY(DATE($S$1,Z$1,8-$M517)))&gt;=1,IF($D517&gt;=3,DATE($S$1,Z$1,1+7*($D517-1)-WEEKDAY(DATE($S$1,Z$1,8-$M517))),DATE($S$1,Z$1,1+7*($D517+1)-WEEKDAY(DATE($S$1,Z$1,8-$M517)))),DATE($S$1,Z$1,1+7*$D517)-WEEKDAY(DATE($S$1,Z$1,8-$M517))),"")</f>
        <v/>
      </c>
    </row>
    <row r="518" spans="1:26" ht="15" customHeight="1" x14ac:dyDescent="0.25">
      <c r="B518" s="1"/>
      <c r="C518" s="1"/>
      <c r="D518" s="10"/>
      <c r="L518" s="9" t="str">
        <f>IFERROR(VLOOKUP($A518,[1]Sheet_One!$B:$W,5,FALSE),"")</f>
        <v/>
      </c>
      <c r="M518" s="9" t="str">
        <f>IFERROR(MATCH(L518,{"U","M","T","W","R","F","S"},0),"")</f>
        <v/>
      </c>
      <c r="N518" s="26" t="str">
        <f>IFERROR(IF(COUNTIF('Holiday Dates'!$A:$A,DATE($M$1,N$1,1+7*$D518)-WEEKDAY(DATE($M$1,N$1,8-$M518)))&gt;=1,IF($D518&gt;=3,DATE($M$1,N$1,1+7*($D518-1)-WEEKDAY(DATE($M$1,N$1,8-$M518))),DATE($M$1,N$1,1+7*($D518+1)-WEEKDAY(DATE($M$1,N$1,8-$M518)))),DATE($M$1,N$1,1+7*$D518)-WEEKDAY(DATE($M$1,N$1,8-$M518))),"")</f>
        <v/>
      </c>
      <c r="O518" s="26" t="str">
        <f>IFERROR(IF(COUNTIF('Holiday Dates'!$A:$A,DATE($M$1,O$1,1+7*$D518)-WEEKDAY(DATE($M$1,O$1,8-$M518)))&gt;=1,IF($D518&gt;=3,DATE($M$1,O$1,1+7*($D518-1)-WEEKDAY(DATE($M$1,O$1,8-$M518))),DATE($M$1,O$1,1+7*($D518+1)-WEEKDAY(DATE($M$1,O$1,8-$M518)))),DATE($M$1,O$1,1+7*$D518)-WEEKDAY(DATE($M$1,O$1,8-$M518))),"")</f>
        <v/>
      </c>
      <c r="P518" s="26" t="str">
        <f>IFERROR(IF(COUNTIF('Holiday Dates'!$A:$A,DATE($M$1,P$1,1+7*$D518)-WEEKDAY(DATE($M$1,P$1,8-$M518)))&gt;=1,IF($D518&gt;=3,DATE($M$1,P$1,1+7*($D518-1)-WEEKDAY(DATE($M$1,P$1,8-$M518))),DATE($M$1,P$1,1+7*($D518+1)-WEEKDAY(DATE($M$1,P$1,8-$M518)))),DATE($M$1,P$1,1+7*$D518)-WEEKDAY(DATE($M$1,P$1,8-$M518))),"")</f>
        <v/>
      </c>
      <c r="Q518" s="26" t="str">
        <f>IFERROR(IF(COUNTIF('Holiday Dates'!$A:$A,DATE($M$1,Q$1,1+7*$D518)-WEEKDAY(DATE($M$1,Q$1,8-$M518)))&gt;=1,IF($D518&gt;=3,DATE($M$1,Q$1,1+7*($D518-1)-WEEKDAY(DATE($M$1,Q$1,8-$M518))),DATE($M$1,Q$1,1+7*($D518+1)-WEEKDAY(DATE($M$1,Q$1,8-$M518)))),DATE($M$1,Q$1,1+7*$D518)-WEEKDAY(DATE($M$1,Q$1,8-$M518))),"")</f>
        <v/>
      </c>
      <c r="R518" s="26" t="str">
        <f>IFERROR(IF(COUNTIF('Holiday Dates'!$A:$A,DATE($M$1,R$1,1+7*$D518)-WEEKDAY(DATE($M$1,R$1,8-$M518)))&gt;=1,IF($D518&gt;=3,DATE($M$1,R$1,1+7*($D518-1)-WEEKDAY(DATE($M$1,R$1,8-$M518))),DATE($M$1,R$1,1+7*($D518+1)-WEEKDAY(DATE($M$1,R$1,8-$M518)))),DATE($M$1,R$1,1+7*$D518)-WEEKDAY(DATE($M$1,R$1,8-$M518))),"")</f>
        <v/>
      </c>
      <c r="S518" s="28"/>
      <c r="T518" s="30" t="str">
        <f>IFERROR(IF(COUNTIF('Holiday Dates'!$A:$A,DATE($S$1,T$1,1+7*$D518)-WEEKDAY(DATE($S$1,T$1,8-$M518)))&gt;=1,IF($D518&gt;=3,DATE($S$1,T$1,1+7*($D518-1)-WEEKDAY(DATE($S$1,T$1,8-$M518))),DATE($S$1,T$1,1+7*($D518+1)-WEEKDAY(DATE($S$1,T$1,8-$M518)))),DATE($S$1,T$1,1+7*$D518)-WEEKDAY(DATE($S$1,T$1,8-$M518))),"")</f>
        <v/>
      </c>
      <c r="U518" s="30" t="str">
        <f>IFERROR(IF(COUNTIF('Holiday Dates'!$A:$A,DATE($S$1,U$1,1+7*$D518)-WEEKDAY(DATE($S$1,U$1,8-$M518)))&gt;=1,IF($D518&gt;=3,DATE($S$1,U$1,1+7*($D518-1)-WEEKDAY(DATE($S$1,U$1,8-$M518))),DATE($S$1,U$1,1+7*($D518+1)-WEEKDAY(DATE($S$1,U$1,8-$M518)))),DATE($S$1,U$1,1+7*$D518)-WEEKDAY(DATE($S$1,U$1,8-$M518))),"")</f>
        <v/>
      </c>
      <c r="V518" s="30" t="str">
        <f>IFERROR(IF(COUNTIF('Holiday Dates'!$A:$A,DATE($S$1,V$1,1+7*$D518)-WEEKDAY(DATE($S$1,V$1,8-$M518)))&gt;=1,IF($D518&gt;=3,DATE($S$1,V$1,1+7*($D518-1)-WEEKDAY(DATE($S$1,V$1,8-$M518))),DATE($S$1,V$1,1+7*($D518+1)-WEEKDAY(DATE($S$1,V$1,8-$M518)))),DATE($S$1,V$1,1+7*$D518)-WEEKDAY(DATE($S$1,V$1,8-$M518))),"")</f>
        <v/>
      </c>
      <c r="W518" s="30" t="str">
        <f>IFERROR(IF(COUNTIF('Holiday Dates'!$A:$A,DATE($S$1,W$1,1+7*$D518)-WEEKDAY(DATE($S$1,W$1,8-$M518)))&gt;=1,IF($D518&gt;=3,DATE($S$1,W$1,1+7*($D518-1)-WEEKDAY(DATE($S$1,W$1,8-$M518))),DATE($S$1,W$1,1+7*($D518+1)-WEEKDAY(DATE($S$1,W$1,8-$M518)))),DATE($S$1,W$1,1+7*$D518)-WEEKDAY(DATE($S$1,W$1,8-$M518))),"")</f>
        <v/>
      </c>
      <c r="X518" s="30" t="str">
        <f>IFERROR(IF(COUNTIF('Holiday Dates'!$A:$A,DATE($S$1,X$1,1+7*$D518)-WEEKDAY(DATE($S$1,X$1,8-$M518)))&gt;=1,IF($D518&gt;=3,DATE($S$1,X$1,1+7*($D518-1)-WEEKDAY(DATE($S$1,X$1,8-$M518))),DATE($S$1,X$1,1+7*($D518+1)-WEEKDAY(DATE($S$1,X$1,8-$M518)))),DATE($S$1,X$1,1+7*$D518)-WEEKDAY(DATE($S$1,X$1,8-$M518))),"")</f>
        <v/>
      </c>
      <c r="Y518" s="30" t="str">
        <f>IFERROR(IF(COUNTIF('Holiday Dates'!$A:$A,DATE($S$1,Y$1,1+7*$D518)-WEEKDAY(DATE($S$1,Y$1,8-$M518)))&gt;=1,IF($D518&gt;=3,DATE($S$1,Y$1,1+7*($D518-1)-WEEKDAY(DATE($S$1,Y$1,8-$M518))),DATE($S$1,Y$1,1+7*($D518+1)-WEEKDAY(DATE($S$1,Y$1,8-$M518)))),DATE($S$1,Y$1,1+7*$D518)-WEEKDAY(DATE($S$1,Y$1,8-$M518))),"")</f>
        <v/>
      </c>
      <c r="Z518" s="30" t="str">
        <f>IFERROR(IF(COUNTIF('Holiday Dates'!$A:$A,DATE($S$1,Z$1,1+7*$D518)-WEEKDAY(DATE($S$1,Z$1,8-$M518)))&gt;=1,IF($D518&gt;=3,DATE($S$1,Z$1,1+7*($D518-1)-WEEKDAY(DATE($S$1,Z$1,8-$M518))),DATE($S$1,Z$1,1+7*($D518+1)-WEEKDAY(DATE($S$1,Z$1,8-$M518)))),DATE($S$1,Z$1,1+7*$D518)-WEEKDAY(DATE($S$1,Z$1,8-$M518))),"")</f>
        <v/>
      </c>
    </row>
    <row r="519" spans="1:26" ht="15" customHeight="1" x14ac:dyDescent="0.25">
      <c r="C519" s="1"/>
      <c r="D519" s="10"/>
      <c r="L519" s="9" t="str">
        <f>IFERROR(VLOOKUP($A519,[1]Sheet_One!$B:$W,5,FALSE),"")</f>
        <v/>
      </c>
      <c r="M519" s="9" t="str">
        <f>IFERROR(MATCH(L519,{"U","M","T","W","R","F","S"},0),"")</f>
        <v/>
      </c>
      <c r="N519" s="26" t="str">
        <f>IFERROR(IF(COUNTIF('Holiday Dates'!$A:$A,DATE($M$1,N$1,1+7*$D519)-WEEKDAY(DATE($M$1,N$1,8-$M519)))&gt;=1,IF($D519&gt;=3,DATE($M$1,N$1,1+7*($D519-1)-WEEKDAY(DATE($M$1,N$1,8-$M519))),DATE($M$1,N$1,1+7*($D519+1)-WEEKDAY(DATE($M$1,N$1,8-$M519)))),DATE($M$1,N$1,1+7*$D519)-WEEKDAY(DATE($M$1,N$1,8-$M519))),"")</f>
        <v/>
      </c>
      <c r="O519" s="26" t="str">
        <f>IFERROR(IF(COUNTIF('Holiday Dates'!$A:$A,DATE($M$1,O$1,1+7*$D519)-WEEKDAY(DATE($M$1,O$1,8-$M519)))&gt;=1,IF($D519&gt;=3,DATE($M$1,O$1,1+7*($D519-1)-WEEKDAY(DATE($M$1,O$1,8-$M519))),DATE($M$1,O$1,1+7*($D519+1)-WEEKDAY(DATE($M$1,O$1,8-$M519)))),DATE($M$1,O$1,1+7*$D519)-WEEKDAY(DATE($M$1,O$1,8-$M519))),"")</f>
        <v/>
      </c>
      <c r="P519" s="26" t="str">
        <f>IFERROR(IF(COUNTIF('Holiday Dates'!$A:$A,DATE($M$1,P$1,1+7*$D519)-WEEKDAY(DATE($M$1,P$1,8-$M519)))&gt;=1,IF($D519&gt;=3,DATE($M$1,P$1,1+7*($D519-1)-WEEKDAY(DATE($M$1,P$1,8-$M519))),DATE($M$1,P$1,1+7*($D519+1)-WEEKDAY(DATE($M$1,P$1,8-$M519)))),DATE($M$1,P$1,1+7*$D519)-WEEKDAY(DATE($M$1,P$1,8-$M519))),"")</f>
        <v/>
      </c>
      <c r="Q519" s="26" t="str">
        <f>IFERROR(IF(COUNTIF('Holiday Dates'!$A:$A,DATE($M$1,Q$1,1+7*$D519)-WEEKDAY(DATE($M$1,Q$1,8-$M519)))&gt;=1,IF($D519&gt;=3,DATE($M$1,Q$1,1+7*($D519-1)-WEEKDAY(DATE($M$1,Q$1,8-$M519))),DATE($M$1,Q$1,1+7*($D519+1)-WEEKDAY(DATE($M$1,Q$1,8-$M519)))),DATE($M$1,Q$1,1+7*$D519)-WEEKDAY(DATE($M$1,Q$1,8-$M519))),"")</f>
        <v/>
      </c>
      <c r="R519" s="26" t="str">
        <f>IFERROR(IF(COUNTIF('Holiday Dates'!$A:$A,DATE($M$1,R$1,1+7*$D519)-WEEKDAY(DATE($M$1,R$1,8-$M519)))&gt;=1,IF($D519&gt;=3,DATE($M$1,R$1,1+7*($D519-1)-WEEKDAY(DATE($M$1,R$1,8-$M519))),DATE($M$1,R$1,1+7*($D519+1)-WEEKDAY(DATE($M$1,R$1,8-$M519)))),DATE($M$1,R$1,1+7*$D519)-WEEKDAY(DATE($M$1,R$1,8-$M519))),"")</f>
        <v/>
      </c>
      <c r="S519" s="28"/>
      <c r="T519" s="30" t="str">
        <f>IFERROR(IF(COUNTIF('Holiday Dates'!$A:$A,DATE($S$1,T$1,1+7*$D519)-WEEKDAY(DATE($S$1,T$1,8-$M519)))&gt;=1,IF($D519&gt;=3,DATE($S$1,T$1,1+7*($D519-1)-WEEKDAY(DATE($S$1,T$1,8-$M519))),DATE($S$1,T$1,1+7*($D519+1)-WEEKDAY(DATE($S$1,T$1,8-$M519)))),DATE($S$1,T$1,1+7*$D519)-WEEKDAY(DATE($S$1,T$1,8-$M519))),"")</f>
        <v/>
      </c>
      <c r="U519" s="30" t="str">
        <f>IFERROR(IF(COUNTIF('Holiday Dates'!$A:$A,DATE($S$1,U$1,1+7*$D519)-WEEKDAY(DATE($S$1,U$1,8-$M519)))&gt;=1,IF($D519&gt;=3,DATE($S$1,U$1,1+7*($D519-1)-WEEKDAY(DATE($S$1,U$1,8-$M519))),DATE($S$1,U$1,1+7*($D519+1)-WEEKDAY(DATE($S$1,U$1,8-$M519)))),DATE($S$1,U$1,1+7*$D519)-WEEKDAY(DATE($S$1,U$1,8-$M519))),"")</f>
        <v/>
      </c>
      <c r="V519" s="30" t="str">
        <f>IFERROR(IF(COUNTIF('Holiday Dates'!$A:$A,DATE($S$1,V$1,1+7*$D519)-WEEKDAY(DATE($S$1,V$1,8-$M519)))&gt;=1,IF($D519&gt;=3,DATE($S$1,V$1,1+7*($D519-1)-WEEKDAY(DATE($S$1,V$1,8-$M519))),DATE($S$1,V$1,1+7*($D519+1)-WEEKDAY(DATE($S$1,V$1,8-$M519)))),DATE($S$1,V$1,1+7*$D519)-WEEKDAY(DATE($S$1,V$1,8-$M519))),"")</f>
        <v/>
      </c>
      <c r="W519" s="30" t="str">
        <f>IFERROR(IF(COUNTIF('Holiday Dates'!$A:$A,DATE($S$1,W$1,1+7*$D519)-WEEKDAY(DATE($S$1,W$1,8-$M519)))&gt;=1,IF($D519&gt;=3,DATE($S$1,W$1,1+7*($D519-1)-WEEKDAY(DATE($S$1,W$1,8-$M519))),DATE($S$1,W$1,1+7*($D519+1)-WEEKDAY(DATE($S$1,W$1,8-$M519)))),DATE($S$1,W$1,1+7*$D519)-WEEKDAY(DATE($S$1,W$1,8-$M519))),"")</f>
        <v/>
      </c>
      <c r="X519" s="30" t="str">
        <f>IFERROR(IF(COUNTIF('Holiday Dates'!$A:$A,DATE($S$1,X$1,1+7*$D519)-WEEKDAY(DATE($S$1,X$1,8-$M519)))&gt;=1,IF($D519&gt;=3,DATE($S$1,X$1,1+7*($D519-1)-WEEKDAY(DATE($S$1,X$1,8-$M519))),DATE($S$1,X$1,1+7*($D519+1)-WEEKDAY(DATE($S$1,X$1,8-$M519)))),DATE($S$1,X$1,1+7*$D519)-WEEKDAY(DATE($S$1,X$1,8-$M519))),"")</f>
        <v/>
      </c>
      <c r="Y519" s="30" t="str">
        <f>IFERROR(IF(COUNTIF('Holiday Dates'!$A:$A,DATE($S$1,Y$1,1+7*$D519)-WEEKDAY(DATE($S$1,Y$1,8-$M519)))&gt;=1,IF($D519&gt;=3,DATE($S$1,Y$1,1+7*($D519-1)-WEEKDAY(DATE($S$1,Y$1,8-$M519))),DATE($S$1,Y$1,1+7*($D519+1)-WEEKDAY(DATE($S$1,Y$1,8-$M519)))),DATE($S$1,Y$1,1+7*$D519)-WEEKDAY(DATE($S$1,Y$1,8-$M519))),"")</f>
        <v/>
      </c>
      <c r="Z519" s="30" t="str">
        <f>IFERROR(IF(COUNTIF('Holiday Dates'!$A:$A,DATE($S$1,Z$1,1+7*$D519)-WEEKDAY(DATE($S$1,Z$1,8-$M519)))&gt;=1,IF($D519&gt;=3,DATE($S$1,Z$1,1+7*($D519-1)-WEEKDAY(DATE($S$1,Z$1,8-$M519))),DATE($S$1,Z$1,1+7*($D519+1)-WEEKDAY(DATE($S$1,Z$1,8-$M519)))),DATE($S$1,Z$1,1+7*$D519)-WEEKDAY(DATE($S$1,Z$1,8-$M519))),"")</f>
        <v/>
      </c>
    </row>
    <row r="520" spans="1:26" ht="15" customHeight="1" x14ac:dyDescent="0.25">
      <c r="C520" s="1"/>
      <c r="D520" s="10"/>
      <c r="L520" s="9" t="str">
        <f>IFERROR(VLOOKUP($A520,[1]Sheet_One!$B:$W,5,FALSE),"")</f>
        <v/>
      </c>
      <c r="M520" s="9" t="str">
        <f>IFERROR(MATCH(L520,{"U","M","T","W","R","F","S"},0),"")</f>
        <v/>
      </c>
      <c r="N520" s="26" t="str">
        <f>IFERROR(IF(COUNTIF('Holiday Dates'!$A:$A,DATE($M$1,N$1,1+7*$D520)-WEEKDAY(DATE($M$1,N$1,8-$M520)))&gt;=1,IF($D520&gt;=3,DATE($M$1,N$1,1+7*($D520-1)-WEEKDAY(DATE($M$1,N$1,8-$M520))),DATE($M$1,N$1,1+7*($D520+1)-WEEKDAY(DATE($M$1,N$1,8-$M520)))),DATE($M$1,N$1,1+7*$D520)-WEEKDAY(DATE($M$1,N$1,8-$M520))),"")</f>
        <v/>
      </c>
      <c r="O520" s="26" t="str">
        <f>IFERROR(IF(COUNTIF('Holiday Dates'!$A:$A,DATE($M$1,O$1,1+7*$D520)-WEEKDAY(DATE($M$1,O$1,8-$M520)))&gt;=1,IF($D520&gt;=3,DATE($M$1,O$1,1+7*($D520-1)-WEEKDAY(DATE($M$1,O$1,8-$M520))),DATE($M$1,O$1,1+7*($D520+1)-WEEKDAY(DATE($M$1,O$1,8-$M520)))),DATE($M$1,O$1,1+7*$D520)-WEEKDAY(DATE($M$1,O$1,8-$M520))),"")</f>
        <v/>
      </c>
      <c r="P520" s="26" t="str">
        <f>IFERROR(IF(COUNTIF('Holiday Dates'!$A:$A,DATE($M$1,P$1,1+7*$D520)-WEEKDAY(DATE($M$1,P$1,8-$M520)))&gt;=1,IF($D520&gt;=3,DATE($M$1,P$1,1+7*($D520-1)-WEEKDAY(DATE($M$1,P$1,8-$M520))),DATE($M$1,P$1,1+7*($D520+1)-WEEKDAY(DATE($M$1,P$1,8-$M520)))),DATE($M$1,P$1,1+7*$D520)-WEEKDAY(DATE($M$1,P$1,8-$M520))),"")</f>
        <v/>
      </c>
      <c r="Q520" s="26" t="str">
        <f>IFERROR(IF(COUNTIF('Holiday Dates'!$A:$A,DATE($M$1,Q$1,1+7*$D520)-WEEKDAY(DATE($M$1,Q$1,8-$M520)))&gt;=1,IF($D520&gt;=3,DATE($M$1,Q$1,1+7*($D520-1)-WEEKDAY(DATE($M$1,Q$1,8-$M520))),DATE($M$1,Q$1,1+7*($D520+1)-WEEKDAY(DATE($M$1,Q$1,8-$M520)))),DATE($M$1,Q$1,1+7*$D520)-WEEKDAY(DATE($M$1,Q$1,8-$M520))),"")</f>
        <v/>
      </c>
      <c r="R520" s="26" t="str">
        <f>IFERROR(IF(COUNTIF('Holiday Dates'!$A:$A,DATE($M$1,R$1,1+7*$D520)-WEEKDAY(DATE($M$1,R$1,8-$M520)))&gt;=1,IF($D520&gt;=3,DATE($M$1,R$1,1+7*($D520-1)-WEEKDAY(DATE($M$1,R$1,8-$M520))),DATE($M$1,R$1,1+7*($D520+1)-WEEKDAY(DATE($M$1,R$1,8-$M520)))),DATE($M$1,R$1,1+7*$D520)-WEEKDAY(DATE($M$1,R$1,8-$M520))),"")</f>
        <v/>
      </c>
      <c r="S520" s="28"/>
      <c r="T520" s="30" t="str">
        <f>IFERROR(IF(COUNTIF('Holiday Dates'!$A:$A,DATE($S$1,T$1,1+7*$D520)-WEEKDAY(DATE($S$1,T$1,8-$M520)))&gt;=1,IF($D520&gt;=3,DATE($S$1,T$1,1+7*($D520-1)-WEEKDAY(DATE($S$1,T$1,8-$M520))),DATE($S$1,T$1,1+7*($D520+1)-WEEKDAY(DATE($S$1,T$1,8-$M520)))),DATE($S$1,T$1,1+7*$D520)-WEEKDAY(DATE($S$1,T$1,8-$M520))),"")</f>
        <v/>
      </c>
      <c r="U520" s="30" t="str">
        <f>IFERROR(IF(COUNTIF('Holiday Dates'!$A:$A,DATE($S$1,U$1,1+7*$D520)-WEEKDAY(DATE($S$1,U$1,8-$M520)))&gt;=1,IF($D520&gt;=3,DATE($S$1,U$1,1+7*($D520-1)-WEEKDAY(DATE($S$1,U$1,8-$M520))),DATE($S$1,U$1,1+7*($D520+1)-WEEKDAY(DATE($S$1,U$1,8-$M520)))),DATE($S$1,U$1,1+7*$D520)-WEEKDAY(DATE($S$1,U$1,8-$M520))),"")</f>
        <v/>
      </c>
      <c r="V520" s="30" t="str">
        <f>IFERROR(IF(COUNTIF('Holiday Dates'!$A:$A,DATE($S$1,V$1,1+7*$D520)-WEEKDAY(DATE($S$1,V$1,8-$M520)))&gt;=1,IF($D520&gt;=3,DATE($S$1,V$1,1+7*($D520-1)-WEEKDAY(DATE($S$1,V$1,8-$M520))),DATE($S$1,V$1,1+7*($D520+1)-WEEKDAY(DATE($S$1,V$1,8-$M520)))),DATE($S$1,V$1,1+7*$D520)-WEEKDAY(DATE($S$1,V$1,8-$M520))),"")</f>
        <v/>
      </c>
      <c r="W520" s="30" t="str">
        <f>IFERROR(IF(COUNTIF('Holiday Dates'!$A:$A,DATE($S$1,W$1,1+7*$D520)-WEEKDAY(DATE($S$1,W$1,8-$M520)))&gt;=1,IF($D520&gt;=3,DATE($S$1,W$1,1+7*($D520-1)-WEEKDAY(DATE($S$1,W$1,8-$M520))),DATE($S$1,W$1,1+7*($D520+1)-WEEKDAY(DATE($S$1,W$1,8-$M520)))),DATE($S$1,W$1,1+7*$D520)-WEEKDAY(DATE($S$1,W$1,8-$M520))),"")</f>
        <v/>
      </c>
      <c r="X520" s="30" t="str">
        <f>IFERROR(IF(COUNTIF('Holiday Dates'!$A:$A,DATE($S$1,X$1,1+7*$D520)-WEEKDAY(DATE($S$1,X$1,8-$M520)))&gt;=1,IF($D520&gt;=3,DATE($S$1,X$1,1+7*($D520-1)-WEEKDAY(DATE($S$1,X$1,8-$M520))),DATE($S$1,X$1,1+7*($D520+1)-WEEKDAY(DATE($S$1,X$1,8-$M520)))),DATE($S$1,X$1,1+7*$D520)-WEEKDAY(DATE($S$1,X$1,8-$M520))),"")</f>
        <v/>
      </c>
      <c r="Y520" s="30" t="str">
        <f>IFERROR(IF(COUNTIF('Holiday Dates'!$A:$A,DATE($S$1,Y$1,1+7*$D520)-WEEKDAY(DATE($S$1,Y$1,8-$M520)))&gt;=1,IF($D520&gt;=3,DATE($S$1,Y$1,1+7*($D520-1)-WEEKDAY(DATE($S$1,Y$1,8-$M520))),DATE($S$1,Y$1,1+7*($D520+1)-WEEKDAY(DATE($S$1,Y$1,8-$M520)))),DATE($S$1,Y$1,1+7*$D520)-WEEKDAY(DATE($S$1,Y$1,8-$M520))),"")</f>
        <v/>
      </c>
      <c r="Z520" s="30" t="str">
        <f>IFERROR(IF(COUNTIF('Holiday Dates'!$A:$A,DATE($S$1,Z$1,1+7*$D520)-WEEKDAY(DATE($S$1,Z$1,8-$M520)))&gt;=1,IF($D520&gt;=3,DATE($S$1,Z$1,1+7*($D520-1)-WEEKDAY(DATE($S$1,Z$1,8-$M520))),DATE($S$1,Z$1,1+7*($D520+1)-WEEKDAY(DATE($S$1,Z$1,8-$M520)))),DATE($S$1,Z$1,1+7*$D520)-WEEKDAY(DATE($S$1,Z$1,8-$M520))),"")</f>
        <v/>
      </c>
    </row>
    <row r="521" spans="1:26" ht="15" customHeight="1" x14ac:dyDescent="0.25">
      <c r="C521" s="1"/>
      <c r="D521" s="10"/>
      <c r="L521" s="9" t="str">
        <f>IFERROR(VLOOKUP($A521,[1]Sheet_One!$B:$W,5,FALSE),"")</f>
        <v/>
      </c>
      <c r="M521" s="9" t="str">
        <f>IFERROR(MATCH(L521,{"U","M","T","W","R","F","S"},0),"")</f>
        <v/>
      </c>
      <c r="N521" s="26" t="str">
        <f>IFERROR(IF(COUNTIF('Holiday Dates'!$A:$A,DATE($M$1,N$1,1+7*$D521)-WEEKDAY(DATE($M$1,N$1,8-$M521)))&gt;=1,IF($D521&gt;=3,DATE($M$1,N$1,1+7*($D521-1)-WEEKDAY(DATE($M$1,N$1,8-$M521))),DATE($M$1,N$1,1+7*($D521+1)-WEEKDAY(DATE($M$1,N$1,8-$M521)))),DATE($M$1,N$1,1+7*$D521)-WEEKDAY(DATE($M$1,N$1,8-$M521))),"")</f>
        <v/>
      </c>
      <c r="O521" s="26" t="str">
        <f>IFERROR(IF(COUNTIF('Holiday Dates'!$A:$A,DATE($M$1,O$1,1+7*$D521)-WEEKDAY(DATE($M$1,O$1,8-$M521)))&gt;=1,IF($D521&gt;=3,DATE($M$1,O$1,1+7*($D521-1)-WEEKDAY(DATE($M$1,O$1,8-$M521))),DATE($M$1,O$1,1+7*($D521+1)-WEEKDAY(DATE($M$1,O$1,8-$M521)))),DATE($M$1,O$1,1+7*$D521)-WEEKDAY(DATE($M$1,O$1,8-$M521))),"")</f>
        <v/>
      </c>
      <c r="P521" s="26" t="str">
        <f>IFERROR(IF(COUNTIF('Holiday Dates'!$A:$A,DATE($M$1,P$1,1+7*$D521)-WEEKDAY(DATE($M$1,P$1,8-$M521)))&gt;=1,IF($D521&gt;=3,DATE($M$1,P$1,1+7*($D521-1)-WEEKDAY(DATE($M$1,P$1,8-$M521))),DATE($M$1,P$1,1+7*($D521+1)-WEEKDAY(DATE($M$1,P$1,8-$M521)))),DATE($M$1,P$1,1+7*$D521)-WEEKDAY(DATE($M$1,P$1,8-$M521))),"")</f>
        <v/>
      </c>
      <c r="Q521" s="26" t="str">
        <f>IFERROR(IF(COUNTIF('Holiday Dates'!$A:$A,DATE($M$1,Q$1,1+7*$D521)-WEEKDAY(DATE($M$1,Q$1,8-$M521)))&gt;=1,IF($D521&gt;=3,DATE($M$1,Q$1,1+7*($D521-1)-WEEKDAY(DATE($M$1,Q$1,8-$M521))),DATE($M$1,Q$1,1+7*($D521+1)-WEEKDAY(DATE($M$1,Q$1,8-$M521)))),DATE($M$1,Q$1,1+7*$D521)-WEEKDAY(DATE($M$1,Q$1,8-$M521))),"")</f>
        <v/>
      </c>
      <c r="R521" s="26" t="str">
        <f>IFERROR(IF(COUNTIF('Holiday Dates'!$A:$A,DATE($M$1,R$1,1+7*$D521)-WEEKDAY(DATE($M$1,R$1,8-$M521)))&gt;=1,IF($D521&gt;=3,DATE($M$1,R$1,1+7*($D521-1)-WEEKDAY(DATE($M$1,R$1,8-$M521))),DATE($M$1,R$1,1+7*($D521+1)-WEEKDAY(DATE($M$1,R$1,8-$M521)))),DATE($M$1,R$1,1+7*$D521)-WEEKDAY(DATE($M$1,R$1,8-$M521))),"")</f>
        <v/>
      </c>
      <c r="S521" s="28"/>
      <c r="T521" s="30" t="str">
        <f>IFERROR(IF(COUNTIF('Holiday Dates'!$A:$A,DATE($S$1,T$1,1+7*$D521)-WEEKDAY(DATE($S$1,T$1,8-$M521)))&gt;=1,IF($D521&gt;=3,DATE($S$1,T$1,1+7*($D521-1)-WEEKDAY(DATE($S$1,T$1,8-$M521))),DATE($S$1,T$1,1+7*($D521+1)-WEEKDAY(DATE($S$1,T$1,8-$M521)))),DATE($S$1,T$1,1+7*$D521)-WEEKDAY(DATE($S$1,T$1,8-$M521))),"")</f>
        <v/>
      </c>
      <c r="U521" s="30" t="str">
        <f>IFERROR(IF(COUNTIF('Holiday Dates'!$A:$A,DATE($S$1,U$1,1+7*$D521)-WEEKDAY(DATE($S$1,U$1,8-$M521)))&gt;=1,IF($D521&gt;=3,DATE($S$1,U$1,1+7*($D521-1)-WEEKDAY(DATE($S$1,U$1,8-$M521))),DATE($S$1,U$1,1+7*($D521+1)-WEEKDAY(DATE($S$1,U$1,8-$M521)))),DATE($S$1,U$1,1+7*$D521)-WEEKDAY(DATE($S$1,U$1,8-$M521))),"")</f>
        <v/>
      </c>
      <c r="V521" s="30" t="str">
        <f>IFERROR(IF(COUNTIF('Holiday Dates'!$A:$A,DATE($S$1,V$1,1+7*$D521)-WEEKDAY(DATE($S$1,V$1,8-$M521)))&gt;=1,IF($D521&gt;=3,DATE($S$1,V$1,1+7*($D521-1)-WEEKDAY(DATE($S$1,V$1,8-$M521))),DATE($S$1,V$1,1+7*($D521+1)-WEEKDAY(DATE($S$1,V$1,8-$M521)))),DATE($S$1,V$1,1+7*$D521)-WEEKDAY(DATE($S$1,V$1,8-$M521))),"")</f>
        <v/>
      </c>
      <c r="W521" s="30" t="str">
        <f>IFERROR(IF(COUNTIF('Holiday Dates'!$A:$A,DATE($S$1,W$1,1+7*$D521)-WEEKDAY(DATE($S$1,W$1,8-$M521)))&gt;=1,IF($D521&gt;=3,DATE($S$1,W$1,1+7*($D521-1)-WEEKDAY(DATE($S$1,W$1,8-$M521))),DATE($S$1,W$1,1+7*($D521+1)-WEEKDAY(DATE($S$1,W$1,8-$M521)))),DATE($S$1,W$1,1+7*$D521)-WEEKDAY(DATE($S$1,W$1,8-$M521))),"")</f>
        <v/>
      </c>
      <c r="X521" s="30" t="str">
        <f>IFERROR(IF(COUNTIF('Holiday Dates'!$A:$A,DATE($S$1,X$1,1+7*$D521)-WEEKDAY(DATE($S$1,X$1,8-$M521)))&gt;=1,IF($D521&gt;=3,DATE($S$1,X$1,1+7*($D521-1)-WEEKDAY(DATE($S$1,X$1,8-$M521))),DATE($S$1,X$1,1+7*($D521+1)-WEEKDAY(DATE($S$1,X$1,8-$M521)))),DATE($S$1,X$1,1+7*$D521)-WEEKDAY(DATE($S$1,X$1,8-$M521))),"")</f>
        <v/>
      </c>
      <c r="Y521" s="30" t="str">
        <f>IFERROR(IF(COUNTIF('Holiday Dates'!$A:$A,DATE($S$1,Y$1,1+7*$D521)-WEEKDAY(DATE($S$1,Y$1,8-$M521)))&gt;=1,IF($D521&gt;=3,DATE($S$1,Y$1,1+7*($D521-1)-WEEKDAY(DATE($S$1,Y$1,8-$M521))),DATE($S$1,Y$1,1+7*($D521+1)-WEEKDAY(DATE($S$1,Y$1,8-$M521)))),DATE($S$1,Y$1,1+7*$D521)-WEEKDAY(DATE($S$1,Y$1,8-$M521))),"")</f>
        <v/>
      </c>
      <c r="Z521" s="30" t="str">
        <f>IFERROR(IF(COUNTIF('Holiday Dates'!$A:$A,DATE($S$1,Z$1,1+7*$D521)-WEEKDAY(DATE($S$1,Z$1,8-$M521)))&gt;=1,IF($D521&gt;=3,DATE($S$1,Z$1,1+7*($D521-1)-WEEKDAY(DATE($S$1,Z$1,8-$M521))),DATE($S$1,Z$1,1+7*($D521+1)-WEEKDAY(DATE($S$1,Z$1,8-$M521)))),DATE($S$1,Z$1,1+7*$D521)-WEEKDAY(DATE($S$1,Z$1,8-$M521))),"")</f>
        <v/>
      </c>
    </row>
    <row r="522" spans="1:26" ht="15" customHeight="1" x14ac:dyDescent="0.25">
      <c r="C522" s="1"/>
      <c r="D522" s="10"/>
      <c r="L522" s="9" t="str">
        <f>IFERROR(VLOOKUP($A522,[1]Sheet_One!$B:$W,5,FALSE),"")</f>
        <v/>
      </c>
      <c r="M522" s="9" t="str">
        <f>IFERROR(MATCH(L522,{"U","M","T","W","R","F","S"},0),"")</f>
        <v/>
      </c>
      <c r="N522" s="26" t="str">
        <f>IFERROR(IF(COUNTIF('Holiday Dates'!$A:$A,DATE($M$1,N$1,1+7*$D522)-WEEKDAY(DATE($M$1,N$1,8-$M522)))&gt;=1,IF($D522&gt;=3,DATE($M$1,N$1,1+7*($D522-1)-WEEKDAY(DATE($M$1,N$1,8-$M522))),DATE($M$1,N$1,1+7*($D522+1)-WEEKDAY(DATE($M$1,N$1,8-$M522)))),DATE($M$1,N$1,1+7*$D522)-WEEKDAY(DATE($M$1,N$1,8-$M522))),"")</f>
        <v/>
      </c>
      <c r="O522" s="26" t="str">
        <f>IFERROR(IF(COUNTIF('Holiday Dates'!$A:$A,DATE($M$1,O$1,1+7*$D522)-WEEKDAY(DATE($M$1,O$1,8-$M522)))&gt;=1,IF($D522&gt;=3,DATE($M$1,O$1,1+7*($D522-1)-WEEKDAY(DATE($M$1,O$1,8-$M522))),DATE($M$1,O$1,1+7*($D522+1)-WEEKDAY(DATE($M$1,O$1,8-$M522)))),DATE($M$1,O$1,1+7*$D522)-WEEKDAY(DATE($M$1,O$1,8-$M522))),"")</f>
        <v/>
      </c>
      <c r="P522" s="26" t="str">
        <f>IFERROR(IF(COUNTIF('Holiday Dates'!$A:$A,DATE($M$1,P$1,1+7*$D522)-WEEKDAY(DATE($M$1,P$1,8-$M522)))&gt;=1,IF($D522&gt;=3,DATE($M$1,P$1,1+7*($D522-1)-WEEKDAY(DATE($M$1,P$1,8-$M522))),DATE($M$1,P$1,1+7*($D522+1)-WEEKDAY(DATE($M$1,P$1,8-$M522)))),DATE($M$1,P$1,1+7*$D522)-WEEKDAY(DATE($M$1,P$1,8-$M522))),"")</f>
        <v/>
      </c>
      <c r="Q522" s="26" t="str">
        <f>IFERROR(IF(COUNTIF('Holiday Dates'!$A:$A,DATE($M$1,Q$1,1+7*$D522)-WEEKDAY(DATE($M$1,Q$1,8-$M522)))&gt;=1,IF($D522&gt;=3,DATE($M$1,Q$1,1+7*($D522-1)-WEEKDAY(DATE($M$1,Q$1,8-$M522))),DATE($M$1,Q$1,1+7*($D522+1)-WEEKDAY(DATE($M$1,Q$1,8-$M522)))),DATE($M$1,Q$1,1+7*$D522)-WEEKDAY(DATE($M$1,Q$1,8-$M522))),"")</f>
        <v/>
      </c>
      <c r="R522" s="26" t="str">
        <f>IFERROR(IF(COUNTIF('Holiday Dates'!$A:$A,DATE($M$1,R$1,1+7*$D522)-WEEKDAY(DATE($M$1,R$1,8-$M522)))&gt;=1,IF($D522&gt;=3,DATE($M$1,R$1,1+7*($D522-1)-WEEKDAY(DATE($M$1,R$1,8-$M522))),DATE($M$1,R$1,1+7*($D522+1)-WEEKDAY(DATE($M$1,R$1,8-$M522)))),DATE($M$1,R$1,1+7*$D522)-WEEKDAY(DATE($M$1,R$1,8-$M522))),"")</f>
        <v/>
      </c>
      <c r="S522" s="28"/>
      <c r="T522" s="30" t="str">
        <f>IFERROR(IF(COUNTIF('Holiday Dates'!$A:$A,DATE($S$1,T$1,1+7*$D522)-WEEKDAY(DATE($S$1,T$1,8-$M522)))&gt;=1,IF($D522&gt;=3,DATE($S$1,T$1,1+7*($D522-1)-WEEKDAY(DATE($S$1,T$1,8-$M522))),DATE($S$1,T$1,1+7*($D522+1)-WEEKDAY(DATE($S$1,T$1,8-$M522)))),DATE($S$1,T$1,1+7*$D522)-WEEKDAY(DATE($S$1,T$1,8-$M522))),"")</f>
        <v/>
      </c>
      <c r="U522" s="30" t="str">
        <f>IFERROR(IF(COUNTIF('Holiday Dates'!$A:$A,DATE($S$1,U$1,1+7*$D522)-WEEKDAY(DATE($S$1,U$1,8-$M522)))&gt;=1,IF($D522&gt;=3,DATE($S$1,U$1,1+7*($D522-1)-WEEKDAY(DATE($S$1,U$1,8-$M522))),DATE($S$1,U$1,1+7*($D522+1)-WEEKDAY(DATE($S$1,U$1,8-$M522)))),DATE($S$1,U$1,1+7*$D522)-WEEKDAY(DATE($S$1,U$1,8-$M522))),"")</f>
        <v/>
      </c>
      <c r="V522" s="30" t="str">
        <f>IFERROR(IF(COUNTIF('Holiday Dates'!$A:$A,DATE($S$1,V$1,1+7*$D522)-WEEKDAY(DATE($S$1,V$1,8-$M522)))&gt;=1,IF($D522&gt;=3,DATE($S$1,V$1,1+7*($D522-1)-WEEKDAY(DATE($S$1,V$1,8-$M522))),DATE($S$1,V$1,1+7*($D522+1)-WEEKDAY(DATE($S$1,V$1,8-$M522)))),DATE($S$1,V$1,1+7*$D522)-WEEKDAY(DATE($S$1,V$1,8-$M522))),"")</f>
        <v/>
      </c>
      <c r="W522" s="30" t="str">
        <f>IFERROR(IF(COUNTIF('Holiday Dates'!$A:$A,DATE($S$1,W$1,1+7*$D522)-WEEKDAY(DATE($S$1,W$1,8-$M522)))&gt;=1,IF($D522&gt;=3,DATE($S$1,W$1,1+7*($D522-1)-WEEKDAY(DATE($S$1,W$1,8-$M522))),DATE($S$1,W$1,1+7*($D522+1)-WEEKDAY(DATE($S$1,W$1,8-$M522)))),DATE($S$1,W$1,1+7*$D522)-WEEKDAY(DATE($S$1,W$1,8-$M522))),"")</f>
        <v/>
      </c>
      <c r="X522" s="30" t="str">
        <f>IFERROR(IF(COUNTIF('Holiday Dates'!$A:$A,DATE($S$1,X$1,1+7*$D522)-WEEKDAY(DATE($S$1,X$1,8-$M522)))&gt;=1,IF($D522&gt;=3,DATE($S$1,X$1,1+7*($D522-1)-WEEKDAY(DATE($S$1,X$1,8-$M522))),DATE($S$1,X$1,1+7*($D522+1)-WEEKDAY(DATE($S$1,X$1,8-$M522)))),DATE($S$1,X$1,1+7*$D522)-WEEKDAY(DATE($S$1,X$1,8-$M522))),"")</f>
        <v/>
      </c>
      <c r="Y522" s="30" t="str">
        <f>IFERROR(IF(COUNTIF('Holiday Dates'!$A:$A,DATE($S$1,Y$1,1+7*$D522)-WEEKDAY(DATE($S$1,Y$1,8-$M522)))&gt;=1,IF($D522&gt;=3,DATE($S$1,Y$1,1+7*($D522-1)-WEEKDAY(DATE($S$1,Y$1,8-$M522))),DATE($S$1,Y$1,1+7*($D522+1)-WEEKDAY(DATE($S$1,Y$1,8-$M522)))),DATE($S$1,Y$1,1+7*$D522)-WEEKDAY(DATE($S$1,Y$1,8-$M522))),"")</f>
        <v/>
      </c>
      <c r="Z522" s="30" t="str">
        <f>IFERROR(IF(COUNTIF('Holiday Dates'!$A:$A,DATE($S$1,Z$1,1+7*$D522)-WEEKDAY(DATE($S$1,Z$1,8-$M522)))&gt;=1,IF($D522&gt;=3,DATE($S$1,Z$1,1+7*($D522-1)-WEEKDAY(DATE($S$1,Z$1,8-$M522))),DATE($S$1,Z$1,1+7*($D522+1)-WEEKDAY(DATE($S$1,Z$1,8-$M522)))),DATE($S$1,Z$1,1+7*$D522)-WEEKDAY(DATE($S$1,Z$1,8-$M522))),"")</f>
        <v/>
      </c>
    </row>
    <row r="523" spans="1:26" ht="15" customHeight="1" x14ac:dyDescent="0.25">
      <c r="C523" s="1"/>
      <c r="D523" s="10"/>
      <c r="L523" s="9" t="str">
        <f>IFERROR(VLOOKUP($A523,[1]Sheet_One!$B:$W,5,FALSE),"")</f>
        <v/>
      </c>
      <c r="M523" s="9" t="str">
        <f>IFERROR(MATCH(L523,{"U","M","T","W","R","F","S"},0),"")</f>
        <v/>
      </c>
      <c r="N523" s="26" t="str">
        <f>IFERROR(IF(COUNTIF('Holiday Dates'!$A:$A,DATE($M$1,N$1,1+7*$D523)-WEEKDAY(DATE($M$1,N$1,8-$M523)))&gt;=1,IF($D523&gt;=3,DATE($M$1,N$1,1+7*($D523-1)-WEEKDAY(DATE($M$1,N$1,8-$M523))),DATE($M$1,N$1,1+7*($D523+1)-WEEKDAY(DATE($M$1,N$1,8-$M523)))),DATE($M$1,N$1,1+7*$D523)-WEEKDAY(DATE($M$1,N$1,8-$M523))),"")</f>
        <v/>
      </c>
      <c r="O523" s="26" t="str">
        <f>IFERROR(IF(COUNTIF('Holiday Dates'!$A:$A,DATE($M$1,O$1,1+7*$D523)-WEEKDAY(DATE($M$1,O$1,8-$M523)))&gt;=1,IF($D523&gt;=3,DATE($M$1,O$1,1+7*($D523-1)-WEEKDAY(DATE($M$1,O$1,8-$M523))),DATE($M$1,O$1,1+7*($D523+1)-WEEKDAY(DATE($M$1,O$1,8-$M523)))),DATE($M$1,O$1,1+7*$D523)-WEEKDAY(DATE($M$1,O$1,8-$M523))),"")</f>
        <v/>
      </c>
      <c r="P523" s="26" t="str">
        <f>IFERROR(IF(COUNTIF('Holiday Dates'!$A:$A,DATE($M$1,P$1,1+7*$D523)-WEEKDAY(DATE($M$1,P$1,8-$M523)))&gt;=1,IF($D523&gt;=3,DATE($M$1,P$1,1+7*($D523-1)-WEEKDAY(DATE($M$1,P$1,8-$M523))),DATE($M$1,P$1,1+7*($D523+1)-WEEKDAY(DATE($M$1,P$1,8-$M523)))),DATE($M$1,P$1,1+7*$D523)-WEEKDAY(DATE($M$1,P$1,8-$M523))),"")</f>
        <v/>
      </c>
      <c r="Q523" s="26" t="str">
        <f>IFERROR(IF(COUNTIF('Holiday Dates'!$A:$A,DATE($M$1,Q$1,1+7*$D523)-WEEKDAY(DATE($M$1,Q$1,8-$M523)))&gt;=1,IF($D523&gt;=3,DATE($M$1,Q$1,1+7*($D523-1)-WEEKDAY(DATE($M$1,Q$1,8-$M523))),DATE($M$1,Q$1,1+7*($D523+1)-WEEKDAY(DATE($M$1,Q$1,8-$M523)))),DATE($M$1,Q$1,1+7*$D523)-WEEKDAY(DATE($M$1,Q$1,8-$M523))),"")</f>
        <v/>
      </c>
      <c r="R523" s="26" t="str">
        <f>IFERROR(IF(COUNTIF('Holiday Dates'!$A:$A,DATE($M$1,R$1,1+7*$D523)-WEEKDAY(DATE($M$1,R$1,8-$M523)))&gt;=1,IF($D523&gt;=3,DATE($M$1,R$1,1+7*($D523-1)-WEEKDAY(DATE($M$1,R$1,8-$M523))),DATE($M$1,R$1,1+7*($D523+1)-WEEKDAY(DATE($M$1,R$1,8-$M523)))),DATE($M$1,R$1,1+7*$D523)-WEEKDAY(DATE($M$1,R$1,8-$M523))),"")</f>
        <v/>
      </c>
      <c r="S523" s="28"/>
      <c r="T523" s="30" t="str">
        <f>IFERROR(IF(COUNTIF('Holiday Dates'!$A:$A,DATE($S$1,T$1,1+7*$D523)-WEEKDAY(DATE($S$1,T$1,8-$M523)))&gt;=1,IF($D523&gt;=3,DATE($S$1,T$1,1+7*($D523-1)-WEEKDAY(DATE($S$1,T$1,8-$M523))),DATE($S$1,T$1,1+7*($D523+1)-WEEKDAY(DATE($S$1,T$1,8-$M523)))),DATE($S$1,T$1,1+7*$D523)-WEEKDAY(DATE($S$1,T$1,8-$M523))),"")</f>
        <v/>
      </c>
      <c r="U523" s="30" t="str">
        <f>IFERROR(IF(COUNTIF('Holiday Dates'!$A:$A,DATE($S$1,U$1,1+7*$D523)-WEEKDAY(DATE($S$1,U$1,8-$M523)))&gt;=1,IF($D523&gt;=3,DATE($S$1,U$1,1+7*($D523-1)-WEEKDAY(DATE($S$1,U$1,8-$M523))),DATE($S$1,U$1,1+7*($D523+1)-WEEKDAY(DATE($S$1,U$1,8-$M523)))),DATE($S$1,U$1,1+7*$D523)-WEEKDAY(DATE($S$1,U$1,8-$M523))),"")</f>
        <v/>
      </c>
      <c r="V523" s="30" t="str">
        <f>IFERROR(IF(COUNTIF('Holiday Dates'!$A:$A,DATE($S$1,V$1,1+7*$D523)-WEEKDAY(DATE($S$1,V$1,8-$M523)))&gt;=1,IF($D523&gt;=3,DATE($S$1,V$1,1+7*($D523-1)-WEEKDAY(DATE($S$1,V$1,8-$M523))),DATE($S$1,V$1,1+7*($D523+1)-WEEKDAY(DATE($S$1,V$1,8-$M523)))),DATE($S$1,V$1,1+7*$D523)-WEEKDAY(DATE($S$1,V$1,8-$M523))),"")</f>
        <v/>
      </c>
      <c r="W523" s="30" t="str">
        <f>IFERROR(IF(COUNTIF('Holiday Dates'!$A:$A,DATE($S$1,W$1,1+7*$D523)-WEEKDAY(DATE($S$1,W$1,8-$M523)))&gt;=1,IF($D523&gt;=3,DATE($S$1,W$1,1+7*($D523-1)-WEEKDAY(DATE($S$1,W$1,8-$M523))),DATE($S$1,W$1,1+7*($D523+1)-WEEKDAY(DATE($S$1,W$1,8-$M523)))),DATE($S$1,W$1,1+7*$D523)-WEEKDAY(DATE($S$1,W$1,8-$M523))),"")</f>
        <v/>
      </c>
      <c r="X523" s="30" t="str">
        <f>IFERROR(IF(COUNTIF('Holiday Dates'!$A:$A,DATE($S$1,X$1,1+7*$D523)-WEEKDAY(DATE($S$1,X$1,8-$M523)))&gt;=1,IF($D523&gt;=3,DATE($S$1,X$1,1+7*($D523-1)-WEEKDAY(DATE($S$1,X$1,8-$M523))),DATE($S$1,X$1,1+7*($D523+1)-WEEKDAY(DATE($S$1,X$1,8-$M523)))),DATE($S$1,X$1,1+7*$D523)-WEEKDAY(DATE($S$1,X$1,8-$M523))),"")</f>
        <v/>
      </c>
      <c r="Y523" s="30" t="str">
        <f>IFERROR(IF(COUNTIF('Holiday Dates'!$A:$A,DATE($S$1,Y$1,1+7*$D523)-WEEKDAY(DATE($S$1,Y$1,8-$M523)))&gt;=1,IF($D523&gt;=3,DATE($S$1,Y$1,1+7*($D523-1)-WEEKDAY(DATE($S$1,Y$1,8-$M523))),DATE($S$1,Y$1,1+7*($D523+1)-WEEKDAY(DATE($S$1,Y$1,8-$M523)))),DATE($S$1,Y$1,1+7*$D523)-WEEKDAY(DATE($S$1,Y$1,8-$M523))),"")</f>
        <v/>
      </c>
      <c r="Z523" s="30" t="str">
        <f>IFERROR(IF(COUNTIF('Holiday Dates'!$A:$A,DATE($S$1,Z$1,1+7*$D523)-WEEKDAY(DATE($S$1,Z$1,8-$M523)))&gt;=1,IF($D523&gt;=3,DATE($S$1,Z$1,1+7*($D523-1)-WEEKDAY(DATE($S$1,Z$1,8-$M523))),DATE($S$1,Z$1,1+7*($D523+1)-WEEKDAY(DATE($S$1,Z$1,8-$M523)))),DATE($S$1,Z$1,1+7*$D523)-WEEKDAY(DATE($S$1,Z$1,8-$M523))),"")</f>
        <v/>
      </c>
    </row>
    <row r="524" spans="1:26" ht="15" customHeight="1" x14ac:dyDescent="0.25">
      <c r="B524" s="1"/>
      <c r="C524" s="1"/>
      <c r="D524" s="10"/>
      <c r="L524" s="9" t="str">
        <f>IFERROR(VLOOKUP($A524,[1]Sheet_One!$B:$W,5,FALSE),"")</f>
        <v/>
      </c>
      <c r="M524" s="9" t="str">
        <f>IFERROR(MATCH(L524,{"U","M","T","W","R","F","S"},0),"")</f>
        <v/>
      </c>
      <c r="N524" s="26" t="str">
        <f>IFERROR(IF(COUNTIF('Holiday Dates'!$A:$A,DATE($M$1,N$1,1+7*$D524)-WEEKDAY(DATE($M$1,N$1,8-$M524)))&gt;=1,IF($D524&gt;=3,DATE($M$1,N$1,1+7*($D524-1)-WEEKDAY(DATE($M$1,N$1,8-$M524))),DATE($M$1,N$1,1+7*($D524+1)-WEEKDAY(DATE($M$1,N$1,8-$M524)))),DATE($M$1,N$1,1+7*$D524)-WEEKDAY(DATE($M$1,N$1,8-$M524))),"")</f>
        <v/>
      </c>
      <c r="O524" s="26" t="str">
        <f>IFERROR(IF(COUNTIF('Holiday Dates'!$A:$A,DATE($M$1,O$1,1+7*$D524)-WEEKDAY(DATE($M$1,O$1,8-$M524)))&gt;=1,IF($D524&gt;=3,DATE($M$1,O$1,1+7*($D524-1)-WEEKDAY(DATE($M$1,O$1,8-$M524))),DATE($M$1,O$1,1+7*($D524+1)-WEEKDAY(DATE($M$1,O$1,8-$M524)))),DATE($M$1,O$1,1+7*$D524)-WEEKDAY(DATE($M$1,O$1,8-$M524))),"")</f>
        <v/>
      </c>
      <c r="P524" s="26" t="str">
        <f>IFERROR(IF(COUNTIF('Holiday Dates'!$A:$A,DATE($M$1,P$1,1+7*$D524)-WEEKDAY(DATE($M$1,P$1,8-$M524)))&gt;=1,IF($D524&gt;=3,DATE($M$1,P$1,1+7*($D524-1)-WEEKDAY(DATE($M$1,P$1,8-$M524))),DATE($M$1,P$1,1+7*($D524+1)-WEEKDAY(DATE($M$1,P$1,8-$M524)))),DATE($M$1,P$1,1+7*$D524)-WEEKDAY(DATE($M$1,P$1,8-$M524))),"")</f>
        <v/>
      </c>
      <c r="Q524" s="26" t="str">
        <f>IFERROR(IF(COUNTIF('Holiday Dates'!$A:$A,DATE($M$1,Q$1,1+7*$D524)-WEEKDAY(DATE($M$1,Q$1,8-$M524)))&gt;=1,IF($D524&gt;=3,DATE($M$1,Q$1,1+7*($D524-1)-WEEKDAY(DATE($M$1,Q$1,8-$M524))),DATE($M$1,Q$1,1+7*($D524+1)-WEEKDAY(DATE($M$1,Q$1,8-$M524)))),DATE($M$1,Q$1,1+7*$D524)-WEEKDAY(DATE($M$1,Q$1,8-$M524))),"")</f>
        <v/>
      </c>
      <c r="R524" s="26" t="str">
        <f>IFERROR(IF(COUNTIF('Holiday Dates'!$A:$A,DATE($M$1,R$1,1+7*$D524)-WEEKDAY(DATE($M$1,R$1,8-$M524)))&gt;=1,IF($D524&gt;=3,DATE($M$1,R$1,1+7*($D524-1)-WEEKDAY(DATE($M$1,R$1,8-$M524))),DATE($M$1,R$1,1+7*($D524+1)-WEEKDAY(DATE($M$1,R$1,8-$M524)))),DATE($M$1,R$1,1+7*$D524)-WEEKDAY(DATE($M$1,R$1,8-$M524))),"")</f>
        <v/>
      </c>
      <c r="S524" s="28"/>
      <c r="T524" s="30" t="str">
        <f>IFERROR(IF(COUNTIF('Holiday Dates'!$A:$A,DATE($S$1,T$1,1+7*$D524)-WEEKDAY(DATE($S$1,T$1,8-$M524)))&gt;=1,IF($D524&gt;=3,DATE($S$1,T$1,1+7*($D524-1)-WEEKDAY(DATE($S$1,T$1,8-$M524))),DATE($S$1,T$1,1+7*($D524+1)-WEEKDAY(DATE($S$1,T$1,8-$M524)))),DATE($S$1,T$1,1+7*$D524)-WEEKDAY(DATE($S$1,T$1,8-$M524))),"")</f>
        <v/>
      </c>
      <c r="U524" s="30" t="str">
        <f>IFERROR(IF(COUNTIF('Holiday Dates'!$A:$A,DATE($S$1,U$1,1+7*$D524)-WEEKDAY(DATE($S$1,U$1,8-$M524)))&gt;=1,IF($D524&gt;=3,DATE($S$1,U$1,1+7*($D524-1)-WEEKDAY(DATE($S$1,U$1,8-$M524))),DATE($S$1,U$1,1+7*($D524+1)-WEEKDAY(DATE($S$1,U$1,8-$M524)))),DATE($S$1,U$1,1+7*$D524)-WEEKDAY(DATE($S$1,U$1,8-$M524))),"")</f>
        <v/>
      </c>
      <c r="V524" s="30" t="str">
        <f>IFERROR(IF(COUNTIF('Holiday Dates'!$A:$A,DATE($S$1,V$1,1+7*$D524)-WEEKDAY(DATE($S$1,V$1,8-$M524)))&gt;=1,IF($D524&gt;=3,DATE($S$1,V$1,1+7*($D524-1)-WEEKDAY(DATE($S$1,V$1,8-$M524))),DATE($S$1,V$1,1+7*($D524+1)-WEEKDAY(DATE($S$1,V$1,8-$M524)))),DATE($S$1,V$1,1+7*$D524)-WEEKDAY(DATE($S$1,V$1,8-$M524))),"")</f>
        <v/>
      </c>
      <c r="W524" s="30" t="str">
        <f>IFERROR(IF(COUNTIF('Holiday Dates'!$A:$A,DATE($S$1,W$1,1+7*$D524)-WEEKDAY(DATE($S$1,W$1,8-$M524)))&gt;=1,IF($D524&gt;=3,DATE($S$1,W$1,1+7*($D524-1)-WEEKDAY(DATE($S$1,W$1,8-$M524))),DATE($S$1,W$1,1+7*($D524+1)-WEEKDAY(DATE($S$1,W$1,8-$M524)))),DATE($S$1,W$1,1+7*$D524)-WEEKDAY(DATE($S$1,W$1,8-$M524))),"")</f>
        <v/>
      </c>
      <c r="X524" s="30" t="str">
        <f>IFERROR(IF(COUNTIF('Holiday Dates'!$A:$A,DATE($S$1,X$1,1+7*$D524)-WEEKDAY(DATE($S$1,X$1,8-$M524)))&gt;=1,IF($D524&gt;=3,DATE($S$1,X$1,1+7*($D524-1)-WEEKDAY(DATE($S$1,X$1,8-$M524))),DATE($S$1,X$1,1+7*($D524+1)-WEEKDAY(DATE($S$1,X$1,8-$M524)))),DATE($S$1,X$1,1+7*$D524)-WEEKDAY(DATE($S$1,X$1,8-$M524))),"")</f>
        <v/>
      </c>
      <c r="Y524" s="30" t="str">
        <f>IFERROR(IF(COUNTIF('Holiday Dates'!$A:$A,DATE($S$1,Y$1,1+7*$D524)-WEEKDAY(DATE($S$1,Y$1,8-$M524)))&gt;=1,IF($D524&gt;=3,DATE($S$1,Y$1,1+7*($D524-1)-WEEKDAY(DATE($S$1,Y$1,8-$M524))),DATE($S$1,Y$1,1+7*($D524+1)-WEEKDAY(DATE($S$1,Y$1,8-$M524)))),DATE($S$1,Y$1,1+7*$D524)-WEEKDAY(DATE($S$1,Y$1,8-$M524))),"")</f>
        <v/>
      </c>
      <c r="Z524" s="30" t="str">
        <f>IFERROR(IF(COUNTIF('Holiday Dates'!$A:$A,DATE($S$1,Z$1,1+7*$D524)-WEEKDAY(DATE($S$1,Z$1,8-$M524)))&gt;=1,IF($D524&gt;=3,DATE($S$1,Z$1,1+7*($D524-1)-WEEKDAY(DATE($S$1,Z$1,8-$M524))),DATE($S$1,Z$1,1+7*($D524+1)-WEEKDAY(DATE($S$1,Z$1,8-$M524)))),DATE($S$1,Z$1,1+7*$D524)-WEEKDAY(DATE($S$1,Z$1,8-$M524))),"")</f>
        <v/>
      </c>
    </row>
    <row r="525" spans="1:26" ht="15" customHeight="1" x14ac:dyDescent="0.25">
      <c r="B525" s="1"/>
      <c r="C525" s="1"/>
      <c r="D525" s="10"/>
      <c r="L525" s="9" t="str">
        <f>IFERROR(VLOOKUP($A525,[1]Sheet_One!$B:$W,5,FALSE),"")</f>
        <v/>
      </c>
      <c r="M525" s="9" t="str">
        <f>IFERROR(MATCH(L525,{"U","M","T","W","R","F","S"},0),"")</f>
        <v/>
      </c>
      <c r="N525" s="26" t="str">
        <f>IFERROR(IF(COUNTIF('Holiday Dates'!$A:$A,DATE($M$1,N$1,1+7*$D525)-WEEKDAY(DATE($M$1,N$1,8-$M525)))&gt;=1,IF($D525&gt;=3,DATE($M$1,N$1,1+7*($D525-1)-WEEKDAY(DATE($M$1,N$1,8-$M525))),DATE($M$1,N$1,1+7*($D525+1)-WEEKDAY(DATE($M$1,N$1,8-$M525)))),DATE($M$1,N$1,1+7*$D525)-WEEKDAY(DATE($M$1,N$1,8-$M525))),"")</f>
        <v/>
      </c>
      <c r="O525" s="26" t="str">
        <f>IFERROR(IF(COUNTIF('Holiday Dates'!$A:$A,DATE($M$1,O$1,1+7*$D525)-WEEKDAY(DATE($M$1,O$1,8-$M525)))&gt;=1,IF($D525&gt;=3,DATE($M$1,O$1,1+7*($D525-1)-WEEKDAY(DATE($M$1,O$1,8-$M525))),DATE($M$1,O$1,1+7*($D525+1)-WEEKDAY(DATE($M$1,O$1,8-$M525)))),DATE($M$1,O$1,1+7*$D525)-WEEKDAY(DATE($M$1,O$1,8-$M525))),"")</f>
        <v/>
      </c>
      <c r="P525" s="26" t="str">
        <f>IFERROR(IF(COUNTIF('Holiday Dates'!$A:$A,DATE($M$1,P$1,1+7*$D525)-WEEKDAY(DATE($M$1,P$1,8-$M525)))&gt;=1,IF($D525&gt;=3,DATE($M$1,P$1,1+7*($D525-1)-WEEKDAY(DATE($M$1,P$1,8-$M525))),DATE($M$1,P$1,1+7*($D525+1)-WEEKDAY(DATE($M$1,P$1,8-$M525)))),DATE($M$1,P$1,1+7*$D525)-WEEKDAY(DATE($M$1,P$1,8-$M525))),"")</f>
        <v/>
      </c>
      <c r="Q525" s="26" t="str">
        <f>IFERROR(IF(COUNTIF('Holiday Dates'!$A:$A,DATE($M$1,Q$1,1+7*$D525)-WEEKDAY(DATE($M$1,Q$1,8-$M525)))&gt;=1,IF($D525&gt;=3,DATE($M$1,Q$1,1+7*($D525-1)-WEEKDAY(DATE($M$1,Q$1,8-$M525))),DATE($M$1,Q$1,1+7*($D525+1)-WEEKDAY(DATE($M$1,Q$1,8-$M525)))),DATE($M$1,Q$1,1+7*$D525)-WEEKDAY(DATE($M$1,Q$1,8-$M525))),"")</f>
        <v/>
      </c>
      <c r="R525" s="26" t="str">
        <f>IFERROR(IF(COUNTIF('Holiday Dates'!$A:$A,DATE($M$1,R$1,1+7*$D525)-WEEKDAY(DATE($M$1,R$1,8-$M525)))&gt;=1,IF($D525&gt;=3,DATE($M$1,R$1,1+7*($D525-1)-WEEKDAY(DATE($M$1,R$1,8-$M525))),DATE($M$1,R$1,1+7*($D525+1)-WEEKDAY(DATE($M$1,R$1,8-$M525)))),DATE($M$1,R$1,1+7*$D525)-WEEKDAY(DATE($M$1,R$1,8-$M525))),"")</f>
        <v/>
      </c>
      <c r="S525" s="28"/>
      <c r="T525" s="30" t="str">
        <f>IFERROR(IF(COUNTIF('Holiday Dates'!$A:$A,DATE($S$1,T$1,1+7*$D525)-WEEKDAY(DATE($S$1,T$1,8-$M525)))&gt;=1,IF($D525&gt;=3,DATE($S$1,T$1,1+7*($D525-1)-WEEKDAY(DATE($S$1,T$1,8-$M525))),DATE($S$1,T$1,1+7*($D525+1)-WEEKDAY(DATE($S$1,T$1,8-$M525)))),DATE($S$1,T$1,1+7*$D525)-WEEKDAY(DATE($S$1,T$1,8-$M525))),"")</f>
        <v/>
      </c>
      <c r="U525" s="30" t="str">
        <f>IFERROR(IF(COUNTIF('Holiday Dates'!$A:$A,DATE($S$1,U$1,1+7*$D525)-WEEKDAY(DATE($S$1,U$1,8-$M525)))&gt;=1,IF($D525&gt;=3,DATE($S$1,U$1,1+7*($D525-1)-WEEKDAY(DATE($S$1,U$1,8-$M525))),DATE($S$1,U$1,1+7*($D525+1)-WEEKDAY(DATE($S$1,U$1,8-$M525)))),DATE($S$1,U$1,1+7*$D525)-WEEKDAY(DATE($S$1,U$1,8-$M525))),"")</f>
        <v/>
      </c>
      <c r="V525" s="30" t="str">
        <f>IFERROR(IF(COUNTIF('Holiday Dates'!$A:$A,DATE($S$1,V$1,1+7*$D525)-WEEKDAY(DATE($S$1,V$1,8-$M525)))&gt;=1,IF($D525&gt;=3,DATE($S$1,V$1,1+7*($D525-1)-WEEKDAY(DATE($S$1,V$1,8-$M525))),DATE($S$1,V$1,1+7*($D525+1)-WEEKDAY(DATE($S$1,V$1,8-$M525)))),DATE($S$1,V$1,1+7*$D525)-WEEKDAY(DATE($S$1,V$1,8-$M525))),"")</f>
        <v/>
      </c>
      <c r="W525" s="30" t="str">
        <f>IFERROR(IF(COUNTIF('Holiday Dates'!$A:$A,DATE($S$1,W$1,1+7*$D525)-WEEKDAY(DATE($S$1,W$1,8-$M525)))&gt;=1,IF($D525&gt;=3,DATE($S$1,W$1,1+7*($D525-1)-WEEKDAY(DATE($S$1,W$1,8-$M525))),DATE($S$1,W$1,1+7*($D525+1)-WEEKDAY(DATE($S$1,W$1,8-$M525)))),DATE($S$1,W$1,1+7*$D525)-WEEKDAY(DATE($S$1,W$1,8-$M525))),"")</f>
        <v/>
      </c>
      <c r="X525" s="30" t="str">
        <f>IFERROR(IF(COUNTIF('Holiday Dates'!$A:$A,DATE($S$1,X$1,1+7*$D525)-WEEKDAY(DATE($S$1,X$1,8-$M525)))&gt;=1,IF($D525&gt;=3,DATE($S$1,X$1,1+7*($D525-1)-WEEKDAY(DATE($S$1,X$1,8-$M525))),DATE($S$1,X$1,1+7*($D525+1)-WEEKDAY(DATE($S$1,X$1,8-$M525)))),DATE($S$1,X$1,1+7*$D525)-WEEKDAY(DATE($S$1,X$1,8-$M525))),"")</f>
        <v/>
      </c>
      <c r="Y525" s="30" t="str">
        <f>IFERROR(IF(COUNTIF('Holiday Dates'!$A:$A,DATE($S$1,Y$1,1+7*$D525)-WEEKDAY(DATE($S$1,Y$1,8-$M525)))&gt;=1,IF($D525&gt;=3,DATE($S$1,Y$1,1+7*($D525-1)-WEEKDAY(DATE($S$1,Y$1,8-$M525))),DATE($S$1,Y$1,1+7*($D525+1)-WEEKDAY(DATE($S$1,Y$1,8-$M525)))),DATE($S$1,Y$1,1+7*$D525)-WEEKDAY(DATE($S$1,Y$1,8-$M525))),"")</f>
        <v/>
      </c>
      <c r="Z525" s="30" t="str">
        <f>IFERROR(IF(COUNTIF('Holiday Dates'!$A:$A,DATE($S$1,Z$1,1+7*$D525)-WEEKDAY(DATE($S$1,Z$1,8-$M525)))&gt;=1,IF($D525&gt;=3,DATE($S$1,Z$1,1+7*($D525-1)-WEEKDAY(DATE($S$1,Z$1,8-$M525))),DATE($S$1,Z$1,1+7*($D525+1)-WEEKDAY(DATE($S$1,Z$1,8-$M525)))),DATE($S$1,Z$1,1+7*$D525)-WEEKDAY(DATE($S$1,Z$1,8-$M525))),"")</f>
        <v/>
      </c>
    </row>
    <row r="526" spans="1:26" ht="15" customHeight="1" x14ac:dyDescent="0.25">
      <c r="C526" s="1"/>
      <c r="D526" s="10"/>
      <c r="L526" s="9" t="str">
        <f>IFERROR(VLOOKUP($A526,[1]Sheet_One!$B:$W,5,FALSE),"")</f>
        <v/>
      </c>
      <c r="M526" s="9" t="str">
        <f>IFERROR(MATCH(L526,{"U","M","T","W","R","F","S"},0),"")</f>
        <v/>
      </c>
      <c r="N526" s="26" t="str">
        <f>IFERROR(IF(COUNTIF('Holiday Dates'!$A:$A,DATE($M$1,N$1,1+7*$D526)-WEEKDAY(DATE($M$1,N$1,8-$M526)))&gt;=1,IF($D526&gt;=3,DATE($M$1,N$1,1+7*($D526-1)-WEEKDAY(DATE($M$1,N$1,8-$M526))),DATE($M$1,N$1,1+7*($D526+1)-WEEKDAY(DATE($M$1,N$1,8-$M526)))),DATE($M$1,N$1,1+7*$D526)-WEEKDAY(DATE($M$1,N$1,8-$M526))),"")</f>
        <v/>
      </c>
      <c r="O526" s="26" t="str">
        <f>IFERROR(IF(COUNTIF('Holiday Dates'!$A:$A,DATE($M$1,O$1,1+7*$D526)-WEEKDAY(DATE($M$1,O$1,8-$M526)))&gt;=1,IF($D526&gt;=3,DATE($M$1,O$1,1+7*($D526-1)-WEEKDAY(DATE($M$1,O$1,8-$M526))),DATE($M$1,O$1,1+7*($D526+1)-WEEKDAY(DATE($M$1,O$1,8-$M526)))),DATE($M$1,O$1,1+7*$D526)-WEEKDAY(DATE($M$1,O$1,8-$M526))),"")</f>
        <v/>
      </c>
      <c r="P526" s="26" t="str">
        <f>IFERROR(IF(COUNTIF('Holiday Dates'!$A:$A,DATE($M$1,P$1,1+7*$D526)-WEEKDAY(DATE($M$1,P$1,8-$M526)))&gt;=1,IF($D526&gt;=3,DATE($M$1,P$1,1+7*($D526-1)-WEEKDAY(DATE($M$1,P$1,8-$M526))),DATE($M$1,P$1,1+7*($D526+1)-WEEKDAY(DATE($M$1,P$1,8-$M526)))),DATE($M$1,P$1,1+7*$D526)-WEEKDAY(DATE($M$1,P$1,8-$M526))),"")</f>
        <v/>
      </c>
      <c r="Q526" s="26" t="str">
        <f>IFERROR(IF(COUNTIF('Holiday Dates'!$A:$A,DATE($M$1,Q$1,1+7*$D526)-WEEKDAY(DATE($M$1,Q$1,8-$M526)))&gt;=1,IF($D526&gt;=3,DATE($M$1,Q$1,1+7*($D526-1)-WEEKDAY(DATE($M$1,Q$1,8-$M526))),DATE($M$1,Q$1,1+7*($D526+1)-WEEKDAY(DATE($M$1,Q$1,8-$M526)))),DATE($M$1,Q$1,1+7*$D526)-WEEKDAY(DATE($M$1,Q$1,8-$M526))),"")</f>
        <v/>
      </c>
      <c r="R526" s="26" t="str">
        <f>IFERROR(IF(COUNTIF('Holiday Dates'!$A:$A,DATE($M$1,R$1,1+7*$D526)-WEEKDAY(DATE($M$1,R$1,8-$M526)))&gt;=1,IF($D526&gt;=3,DATE($M$1,R$1,1+7*($D526-1)-WEEKDAY(DATE($M$1,R$1,8-$M526))),DATE($M$1,R$1,1+7*($D526+1)-WEEKDAY(DATE($M$1,R$1,8-$M526)))),DATE($M$1,R$1,1+7*$D526)-WEEKDAY(DATE($M$1,R$1,8-$M526))),"")</f>
        <v/>
      </c>
      <c r="S526" s="28"/>
      <c r="T526" s="30" t="str">
        <f>IFERROR(IF(COUNTIF('Holiday Dates'!$A:$A,DATE($S$1,T$1,1+7*$D526)-WEEKDAY(DATE($S$1,T$1,8-$M526)))&gt;=1,IF($D526&gt;=3,DATE($S$1,T$1,1+7*($D526-1)-WEEKDAY(DATE($S$1,T$1,8-$M526))),DATE($S$1,T$1,1+7*($D526+1)-WEEKDAY(DATE($S$1,T$1,8-$M526)))),DATE($S$1,T$1,1+7*$D526)-WEEKDAY(DATE($S$1,T$1,8-$M526))),"")</f>
        <v/>
      </c>
      <c r="U526" s="30" t="str">
        <f>IFERROR(IF(COUNTIF('Holiday Dates'!$A:$A,DATE($S$1,U$1,1+7*$D526)-WEEKDAY(DATE($S$1,U$1,8-$M526)))&gt;=1,IF($D526&gt;=3,DATE($S$1,U$1,1+7*($D526-1)-WEEKDAY(DATE($S$1,U$1,8-$M526))),DATE($S$1,U$1,1+7*($D526+1)-WEEKDAY(DATE($S$1,U$1,8-$M526)))),DATE($S$1,U$1,1+7*$D526)-WEEKDAY(DATE($S$1,U$1,8-$M526))),"")</f>
        <v/>
      </c>
      <c r="V526" s="30" t="str">
        <f>IFERROR(IF(COUNTIF('Holiday Dates'!$A:$A,DATE($S$1,V$1,1+7*$D526)-WEEKDAY(DATE($S$1,V$1,8-$M526)))&gt;=1,IF($D526&gt;=3,DATE($S$1,V$1,1+7*($D526-1)-WEEKDAY(DATE($S$1,V$1,8-$M526))),DATE($S$1,V$1,1+7*($D526+1)-WEEKDAY(DATE($S$1,V$1,8-$M526)))),DATE($S$1,V$1,1+7*$D526)-WEEKDAY(DATE($S$1,V$1,8-$M526))),"")</f>
        <v/>
      </c>
      <c r="W526" s="30" t="str">
        <f>IFERROR(IF(COUNTIF('Holiday Dates'!$A:$A,DATE($S$1,W$1,1+7*$D526)-WEEKDAY(DATE($S$1,W$1,8-$M526)))&gt;=1,IF($D526&gt;=3,DATE($S$1,W$1,1+7*($D526-1)-WEEKDAY(DATE($S$1,W$1,8-$M526))),DATE($S$1,W$1,1+7*($D526+1)-WEEKDAY(DATE($S$1,W$1,8-$M526)))),DATE($S$1,W$1,1+7*$D526)-WEEKDAY(DATE($S$1,W$1,8-$M526))),"")</f>
        <v/>
      </c>
      <c r="X526" s="30" t="str">
        <f>IFERROR(IF(COUNTIF('Holiday Dates'!$A:$A,DATE($S$1,X$1,1+7*$D526)-WEEKDAY(DATE($S$1,X$1,8-$M526)))&gt;=1,IF($D526&gt;=3,DATE($S$1,X$1,1+7*($D526-1)-WEEKDAY(DATE($S$1,X$1,8-$M526))),DATE($S$1,X$1,1+7*($D526+1)-WEEKDAY(DATE($S$1,X$1,8-$M526)))),DATE($S$1,X$1,1+7*$D526)-WEEKDAY(DATE($S$1,X$1,8-$M526))),"")</f>
        <v/>
      </c>
      <c r="Y526" s="30" t="str">
        <f>IFERROR(IF(COUNTIF('Holiday Dates'!$A:$A,DATE($S$1,Y$1,1+7*$D526)-WEEKDAY(DATE($S$1,Y$1,8-$M526)))&gt;=1,IF($D526&gt;=3,DATE($S$1,Y$1,1+7*($D526-1)-WEEKDAY(DATE($S$1,Y$1,8-$M526))),DATE($S$1,Y$1,1+7*($D526+1)-WEEKDAY(DATE($S$1,Y$1,8-$M526)))),DATE($S$1,Y$1,1+7*$D526)-WEEKDAY(DATE($S$1,Y$1,8-$M526))),"")</f>
        <v/>
      </c>
      <c r="Z526" s="30" t="str">
        <f>IFERROR(IF(COUNTIF('Holiday Dates'!$A:$A,DATE($S$1,Z$1,1+7*$D526)-WEEKDAY(DATE($S$1,Z$1,8-$M526)))&gt;=1,IF($D526&gt;=3,DATE($S$1,Z$1,1+7*($D526-1)-WEEKDAY(DATE($S$1,Z$1,8-$M526))),DATE($S$1,Z$1,1+7*($D526+1)-WEEKDAY(DATE($S$1,Z$1,8-$M526)))),DATE($S$1,Z$1,1+7*$D526)-WEEKDAY(DATE($S$1,Z$1,8-$M526))),"")</f>
        <v/>
      </c>
    </row>
    <row r="527" spans="1:26" ht="15" customHeight="1" x14ac:dyDescent="0.25">
      <c r="C527" s="1"/>
      <c r="D527" s="10"/>
      <c r="L527" s="9" t="str">
        <f>IFERROR(VLOOKUP($A527,[1]Sheet_One!$B:$W,5,FALSE),"")</f>
        <v/>
      </c>
      <c r="M527" s="9" t="str">
        <f>IFERROR(MATCH(L527,{"U","M","T","W","R","F","S"},0),"")</f>
        <v/>
      </c>
      <c r="N527" s="26" t="str">
        <f>IFERROR(IF(COUNTIF('Holiday Dates'!$A:$A,DATE($M$1,N$1,1+7*$D527)-WEEKDAY(DATE($M$1,N$1,8-$M527)))&gt;=1,IF($D527&gt;=3,DATE($M$1,N$1,1+7*($D527-1)-WEEKDAY(DATE($M$1,N$1,8-$M527))),DATE($M$1,N$1,1+7*($D527+1)-WEEKDAY(DATE($M$1,N$1,8-$M527)))),DATE($M$1,N$1,1+7*$D527)-WEEKDAY(DATE($M$1,N$1,8-$M527))),"")</f>
        <v/>
      </c>
      <c r="O527" s="26" t="str">
        <f>IFERROR(IF(COUNTIF('Holiday Dates'!$A:$A,DATE($M$1,O$1,1+7*$D527)-WEEKDAY(DATE($M$1,O$1,8-$M527)))&gt;=1,IF($D527&gt;=3,DATE($M$1,O$1,1+7*($D527-1)-WEEKDAY(DATE($M$1,O$1,8-$M527))),DATE($M$1,O$1,1+7*($D527+1)-WEEKDAY(DATE($M$1,O$1,8-$M527)))),DATE($M$1,O$1,1+7*$D527)-WEEKDAY(DATE($M$1,O$1,8-$M527))),"")</f>
        <v/>
      </c>
      <c r="P527" s="26" t="str">
        <f>IFERROR(IF(COUNTIF('Holiday Dates'!$A:$A,DATE($M$1,P$1,1+7*$D527)-WEEKDAY(DATE($M$1,P$1,8-$M527)))&gt;=1,IF($D527&gt;=3,DATE($M$1,P$1,1+7*($D527-1)-WEEKDAY(DATE($M$1,P$1,8-$M527))),DATE($M$1,P$1,1+7*($D527+1)-WEEKDAY(DATE($M$1,P$1,8-$M527)))),DATE($M$1,P$1,1+7*$D527)-WEEKDAY(DATE($M$1,P$1,8-$M527))),"")</f>
        <v/>
      </c>
      <c r="Q527" s="26" t="str">
        <f>IFERROR(IF(COUNTIF('Holiday Dates'!$A:$A,DATE($M$1,Q$1,1+7*$D527)-WEEKDAY(DATE($M$1,Q$1,8-$M527)))&gt;=1,IF($D527&gt;=3,DATE($M$1,Q$1,1+7*($D527-1)-WEEKDAY(DATE($M$1,Q$1,8-$M527))),DATE($M$1,Q$1,1+7*($D527+1)-WEEKDAY(DATE($M$1,Q$1,8-$M527)))),DATE($M$1,Q$1,1+7*$D527)-WEEKDAY(DATE($M$1,Q$1,8-$M527))),"")</f>
        <v/>
      </c>
      <c r="R527" s="26" t="str">
        <f>IFERROR(IF(COUNTIF('Holiday Dates'!$A:$A,DATE($M$1,R$1,1+7*$D527)-WEEKDAY(DATE($M$1,R$1,8-$M527)))&gt;=1,IF($D527&gt;=3,DATE($M$1,R$1,1+7*($D527-1)-WEEKDAY(DATE($M$1,R$1,8-$M527))),DATE($M$1,R$1,1+7*($D527+1)-WEEKDAY(DATE($M$1,R$1,8-$M527)))),DATE($M$1,R$1,1+7*$D527)-WEEKDAY(DATE($M$1,R$1,8-$M527))),"")</f>
        <v/>
      </c>
      <c r="S527" s="28"/>
      <c r="T527" s="30" t="str">
        <f>IFERROR(IF(COUNTIF('Holiday Dates'!$A:$A,DATE($S$1,T$1,1+7*$D527)-WEEKDAY(DATE($S$1,T$1,8-$M527)))&gt;=1,IF($D527&gt;=3,DATE($S$1,T$1,1+7*($D527-1)-WEEKDAY(DATE($S$1,T$1,8-$M527))),DATE($S$1,T$1,1+7*($D527+1)-WEEKDAY(DATE($S$1,T$1,8-$M527)))),DATE($S$1,T$1,1+7*$D527)-WEEKDAY(DATE($S$1,T$1,8-$M527))),"")</f>
        <v/>
      </c>
      <c r="U527" s="30" t="str">
        <f>IFERROR(IF(COUNTIF('Holiday Dates'!$A:$A,DATE($S$1,U$1,1+7*$D527)-WEEKDAY(DATE($S$1,U$1,8-$M527)))&gt;=1,IF($D527&gt;=3,DATE($S$1,U$1,1+7*($D527-1)-WEEKDAY(DATE($S$1,U$1,8-$M527))),DATE($S$1,U$1,1+7*($D527+1)-WEEKDAY(DATE($S$1,U$1,8-$M527)))),DATE($S$1,U$1,1+7*$D527)-WEEKDAY(DATE($S$1,U$1,8-$M527))),"")</f>
        <v/>
      </c>
      <c r="V527" s="30" t="str">
        <f>IFERROR(IF(COUNTIF('Holiday Dates'!$A:$A,DATE($S$1,V$1,1+7*$D527)-WEEKDAY(DATE($S$1,V$1,8-$M527)))&gt;=1,IF($D527&gt;=3,DATE($S$1,V$1,1+7*($D527-1)-WEEKDAY(DATE($S$1,V$1,8-$M527))),DATE($S$1,V$1,1+7*($D527+1)-WEEKDAY(DATE($S$1,V$1,8-$M527)))),DATE($S$1,V$1,1+7*$D527)-WEEKDAY(DATE($S$1,V$1,8-$M527))),"")</f>
        <v/>
      </c>
      <c r="W527" s="30" t="str">
        <f>IFERROR(IF(COUNTIF('Holiday Dates'!$A:$A,DATE($S$1,W$1,1+7*$D527)-WEEKDAY(DATE($S$1,W$1,8-$M527)))&gt;=1,IF($D527&gt;=3,DATE($S$1,W$1,1+7*($D527-1)-WEEKDAY(DATE($S$1,W$1,8-$M527))),DATE($S$1,W$1,1+7*($D527+1)-WEEKDAY(DATE($S$1,W$1,8-$M527)))),DATE($S$1,W$1,1+7*$D527)-WEEKDAY(DATE($S$1,W$1,8-$M527))),"")</f>
        <v/>
      </c>
      <c r="X527" s="30" t="str">
        <f>IFERROR(IF(COUNTIF('Holiday Dates'!$A:$A,DATE($S$1,X$1,1+7*$D527)-WEEKDAY(DATE($S$1,X$1,8-$M527)))&gt;=1,IF($D527&gt;=3,DATE($S$1,X$1,1+7*($D527-1)-WEEKDAY(DATE($S$1,X$1,8-$M527))),DATE($S$1,X$1,1+7*($D527+1)-WEEKDAY(DATE($S$1,X$1,8-$M527)))),DATE($S$1,X$1,1+7*$D527)-WEEKDAY(DATE($S$1,X$1,8-$M527))),"")</f>
        <v/>
      </c>
      <c r="Y527" s="30" t="str">
        <f>IFERROR(IF(COUNTIF('Holiday Dates'!$A:$A,DATE($S$1,Y$1,1+7*$D527)-WEEKDAY(DATE($S$1,Y$1,8-$M527)))&gt;=1,IF($D527&gt;=3,DATE($S$1,Y$1,1+7*($D527-1)-WEEKDAY(DATE($S$1,Y$1,8-$M527))),DATE($S$1,Y$1,1+7*($D527+1)-WEEKDAY(DATE($S$1,Y$1,8-$M527)))),DATE($S$1,Y$1,1+7*$D527)-WEEKDAY(DATE($S$1,Y$1,8-$M527))),"")</f>
        <v/>
      </c>
      <c r="Z527" s="30" t="str">
        <f>IFERROR(IF(COUNTIF('Holiday Dates'!$A:$A,DATE($S$1,Z$1,1+7*$D527)-WEEKDAY(DATE($S$1,Z$1,8-$M527)))&gt;=1,IF($D527&gt;=3,DATE($S$1,Z$1,1+7*($D527-1)-WEEKDAY(DATE($S$1,Z$1,8-$M527))),DATE($S$1,Z$1,1+7*($D527+1)-WEEKDAY(DATE($S$1,Z$1,8-$M527)))),DATE($S$1,Z$1,1+7*$D527)-WEEKDAY(DATE($S$1,Z$1,8-$M527))),"")</f>
        <v/>
      </c>
    </row>
    <row r="528" spans="1:26" ht="15" customHeight="1" x14ac:dyDescent="0.25">
      <c r="C528" s="1"/>
      <c r="D528" s="10"/>
      <c r="L528" s="9" t="str">
        <f>IFERROR(VLOOKUP($A528,[1]Sheet_One!$B:$W,5,FALSE),"")</f>
        <v/>
      </c>
      <c r="M528" s="9" t="str">
        <f>IFERROR(MATCH(L528,{"U","M","T","W","R","F","S"},0),"")</f>
        <v/>
      </c>
      <c r="N528" s="26" t="str">
        <f>IFERROR(IF(COUNTIF('Holiday Dates'!$A:$A,DATE($M$1,N$1,1+7*$D528)-WEEKDAY(DATE($M$1,N$1,8-$M528)))&gt;=1,IF($D528&gt;=3,DATE($M$1,N$1,1+7*($D528-1)-WEEKDAY(DATE($M$1,N$1,8-$M528))),DATE($M$1,N$1,1+7*($D528+1)-WEEKDAY(DATE($M$1,N$1,8-$M528)))),DATE($M$1,N$1,1+7*$D528)-WEEKDAY(DATE($M$1,N$1,8-$M528))),"")</f>
        <v/>
      </c>
      <c r="O528" s="26" t="str">
        <f>IFERROR(IF(COUNTIF('Holiday Dates'!$A:$A,DATE($M$1,O$1,1+7*$D528)-WEEKDAY(DATE($M$1,O$1,8-$M528)))&gt;=1,IF($D528&gt;=3,DATE($M$1,O$1,1+7*($D528-1)-WEEKDAY(DATE($M$1,O$1,8-$M528))),DATE($M$1,O$1,1+7*($D528+1)-WEEKDAY(DATE($M$1,O$1,8-$M528)))),DATE($M$1,O$1,1+7*$D528)-WEEKDAY(DATE($M$1,O$1,8-$M528))),"")</f>
        <v/>
      </c>
      <c r="P528" s="26" t="str">
        <f>IFERROR(IF(COUNTIF('Holiday Dates'!$A:$A,DATE($M$1,P$1,1+7*$D528)-WEEKDAY(DATE($M$1,P$1,8-$M528)))&gt;=1,IF($D528&gt;=3,DATE($M$1,P$1,1+7*($D528-1)-WEEKDAY(DATE($M$1,P$1,8-$M528))),DATE($M$1,P$1,1+7*($D528+1)-WEEKDAY(DATE($M$1,P$1,8-$M528)))),DATE($M$1,P$1,1+7*$D528)-WEEKDAY(DATE($M$1,P$1,8-$M528))),"")</f>
        <v/>
      </c>
      <c r="Q528" s="26" t="str">
        <f>IFERROR(IF(COUNTIF('Holiday Dates'!$A:$A,DATE($M$1,Q$1,1+7*$D528)-WEEKDAY(DATE($M$1,Q$1,8-$M528)))&gt;=1,IF($D528&gt;=3,DATE($M$1,Q$1,1+7*($D528-1)-WEEKDAY(DATE($M$1,Q$1,8-$M528))),DATE($M$1,Q$1,1+7*($D528+1)-WEEKDAY(DATE($M$1,Q$1,8-$M528)))),DATE($M$1,Q$1,1+7*$D528)-WEEKDAY(DATE($M$1,Q$1,8-$M528))),"")</f>
        <v/>
      </c>
      <c r="R528" s="26" t="str">
        <f>IFERROR(IF(COUNTIF('Holiday Dates'!$A:$A,DATE($M$1,R$1,1+7*$D528)-WEEKDAY(DATE($M$1,R$1,8-$M528)))&gt;=1,IF($D528&gt;=3,DATE($M$1,R$1,1+7*($D528-1)-WEEKDAY(DATE($M$1,R$1,8-$M528))),DATE($M$1,R$1,1+7*($D528+1)-WEEKDAY(DATE($M$1,R$1,8-$M528)))),DATE($M$1,R$1,1+7*$D528)-WEEKDAY(DATE($M$1,R$1,8-$M528))),"")</f>
        <v/>
      </c>
      <c r="S528" s="28"/>
      <c r="T528" s="30" t="str">
        <f>IFERROR(IF(COUNTIF('Holiday Dates'!$A:$A,DATE($S$1,T$1,1+7*$D528)-WEEKDAY(DATE($S$1,T$1,8-$M528)))&gt;=1,IF($D528&gt;=3,DATE($S$1,T$1,1+7*($D528-1)-WEEKDAY(DATE($S$1,T$1,8-$M528))),DATE($S$1,T$1,1+7*($D528+1)-WEEKDAY(DATE($S$1,T$1,8-$M528)))),DATE($S$1,T$1,1+7*$D528)-WEEKDAY(DATE($S$1,T$1,8-$M528))),"")</f>
        <v/>
      </c>
      <c r="U528" s="30" t="str">
        <f>IFERROR(IF(COUNTIF('Holiday Dates'!$A:$A,DATE($S$1,U$1,1+7*$D528)-WEEKDAY(DATE($S$1,U$1,8-$M528)))&gt;=1,IF($D528&gt;=3,DATE($S$1,U$1,1+7*($D528-1)-WEEKDAY(DATE($S$1,U$1,8-$M528))),DATE($S$1,U$1,1+7*($D528+1)-WEEKDAY(DATE($S$1,U$1,8-$M528)))),DATE($S$1,U$1,1+7*$D528)-WEEKDAY(DATE($S$1,U$1,8-$M528))),"")</f>
        <v/>
      </c>
      <c r="V528" s="30" t="str">
        <f>IFERROR(IF(COUNTIF('Holiday Dates'!$A:$A,DATE($S$1,V$1,1+7*$D528)-WEEKDAY(DATE($S$1,V$1,8-$M528)))&gt;=1,IF($D528&gt;=3,DATE($S$1,V$1,1+7*($D528-1)-WEEKDAY(DATE($S$1,V$1,8-$M528))),DATE($S$1,V$1,1+7*($D528+1)-WEEKDAY(DATE($S$1,V$1,8-$M528)))),DATE($S$1,V$1,1+7*$D528)-WEEKDAY(DATE($S$1,V$1,8-$M528))),"")</f>
        <v/>
      </c>
      <c r="W528" s="30" t="str">
        <f>IFERROR(IF(COUNTIF('Holiday Dates'!$A:$A,DATE($S$1,W$1,1+7*$D528)-WEEKDAY(DATE($S$1,W$1,8-$M528)))&gt;=1,IF($D528&gt;=3,DATE($S$1,W$1,1+7*($D528-1)-WEEKDAY(DATE($S$1,W$1,8-$M528))),DATE($S$1,W$1,1+7*($D528+1)-WEEKDAY(DATE($S$1,W$1,8-$M528)))),DATE($S$1,W$1,1+7*$D528)-WEEKDAY(DATE($S$1,W$1,8-$M528))),"")</f>
        <v/>
      </c>
      <c r="X528" s="30" t="str">
        <f>IFERROR(IF(COUNTIF('Holiday Dates'!$A:$A,DATE($S$1,X$1,1+7*$D528)-WEEKDAY(DATE($S$1,X$1,8-$M528)))&gt;=1,IF($D528&gt;=3,DATE($S$1,X$1,1+7*($D528-1)-WEEKDAY(DATE($S$1,X$1,8-$M528))),DATE($S$1,X$1,1+7*($D528+1)-WEEKDAY(DATE($S$1,X$1,8-$M528)))),DATE($S$1,X$1,1+7*$D528)-WEEKDAY(DATE($S$1,X$1,8-$M528))),"")</f>
        <v/>
      </c>
      <c r="Y528" s="30" t="str">
        <f>IFERROR(IF(COUNTIF('Holiday Dates'!$A:$A,DATE($S$1,Y$1,1+7*$D528)-WEEKDAY(DATE($S$1,Y$1,8-$M528)))&gt;=1,IF($D528&gt;=3,DATE($S$1,Y$1,1+7*($D528-1)-WEEKDAY(DATE($S$1,Y$1,8-$M528))),DATE($S$1,Y$1,1+7*($D528+1)-WEEKDAY(DATE($S$1,Y$1,8-$M528)))),DATE($S$1,Y$1,1+7*$D528)-WEEKDAY(DATE($S$1,Y$1,8-$M528))),"")</f>
        <v/>
      </c>
      <c r="Z528" s="30" t="str">
        <f>IFERROR(IF(COUNTIF('Holiday Dates'!$A:$A,DATE($S$1,Z$1,1+7*$D528)-WEEKDAY(DATE($S$1,Z$1,8-$M528)))&gt;=1,IF($D528&gt;=3,DATE($S$1,Z$1,1+7*($D528-1)-WEEKDAY(DATE($S$1,Z$1,8-$M528))),DATE($S$1,Z$1,1+7*($D528+1)-WEEKDAY(DATE($S$1,Z$1,8-$M528)))),DATE($S$1,Z$1,1+7*$D528)-WEEKDAY(DATE($S$1,Z$1,8-$M528))),"")</f>
        <v/>
      </c>
    </row>
    <row r="529" spans="3:26" ht="15" customHeight="1" x14ac:dyDescent="0.25">
      <c r="C529" s="1"/>
      <c r="D529" s="10"/>
      <c r="L529" s="9" t="str">
        <f>IFERROR(VLOOKUP($A529,[1]Sheet_One!$B:$W,5,FALSE),"")</f>
        <v/>
      </c>
      <c r="M529" s="9" t="str">
        <f>IFERROR(MATCH(L529,{"U","M","T","W","R","F","S"},0),"")</f>
        <v/>
      </c>
      <c r="N529" s="26" t="str">
        <f>IFERROR(IF(COUNTIF('Holiday Dates'!$A:$A,DATE($M$1,N$1,1+7*$D529)-WEEKDAY(DATE($M$1,N$1,8-$M529)))&gt;=1,IF($D529&gt;=3,DATE($M$1,N$1,1+7*($D529-1)-WEEKDAY(DATE($M$1,N$1,8-$M529))),DATE($M$1,N$1,1+7*($D529+1)-WEEKDAY(DATE($M$1,N$1,8-$M529)))),DATE($M$1,N$1,1+7*$D529)-WEEKDAY(DATE($M$1,N$1,8-$M529))),"")</f>
        <v/>
      </c>
      <c r="O529" s="26" t="str">
        <f>IFERROR(IF(COUNTIF('Holiday Dates'!$A:$A,DATE($M$1,O$1,1+7*$D529)-WEEKDAY(DATE($M$1,O$1,8-$M529)))&gt;=1,IF($D529&gt;=3,DATE($M$1,O$1,1+7*($D529-1)-WEEKDAY(DATE($M$1,O$1,8-$M529))),DATE($M$1,O$1,1+7*($D529+1)-WEEKDAY(DATE($M$1,O$1,8-$M529)))),DATE($M$1,O$1,1+7*$D529)-WEEKDAY(DATE($M$1,O$1,8-$M529))),"")</f>
        <v/>
      </c>
      <c r="P529" s="26" t="str">
        <f>IFERROR(IF(COUNTIF('Holiday Dates'!$A:$A,DATE($M$1,P$1,1+7*$D529)-WEEKDAY(DATE($M$1,P$1,8-$M529)))&gt;=1,IF($D529&gt;=3,DATE($M$1,P$1,1+7*($D529-1)-WEEKDAY(DATE($M$1,P$1,8-$M529))),DATE($M$1,P$1,1+7*($D529+1)-WEEKDAY(DATE($M$1,P$1,8-$M529)))),DATE($M$1,P$1,1+7*$D529)-WEEKDAY(DATE($M$1,P$1,8-$M529))),"")</f>
        <v/>
      </c>
      <c r="Q529" s="26" t="str">
        <f>IFERROR(IF(COUNTIF('Holiday Dates'!$A:$A,DATE($M$1,Q$1,1+7*$D529)-WEEKDAY(DATE($M$1,Q$1,8-$M529)))&gt;=1,IF($D529&gt;=3,DATE($M$1,Q$1,1+7*($D529-1)-WEEKDAY(DATE($M$1,Q$1,8-$M529))),DATE($M$1,Q$1,1+7*($D529+1)-WEEKDAY(DATE($M$1,Q$1,8-$M529)))),DATE($M$1,Q$1,1+7*$D529)-WEEKDAY(DATE($M$1,Q$1,8-$M529))),"")</f>
        <v/>
      </c>
      <c r="R529" s="26" t="str">
        <f>IFERROR(IF(COUNTIF('Holiday Dates'!$A:$A,DATE($M$1,R$1,1+7*$D529)-WEEKDAY(DATE($M$1,R$1,8-$M529)))&gt;=1,IF($D529&gt;=3,DATE($M$1,R$1,1+7*($D529-1)-WEEKDAY(DATE($M$1,R$1,8-$M529))),DATE($M$1,R$1,1+7*($D529+1)-WEEKDAY(DATE($M$1,R$1,8-$M529)))),DATE($M$1,R$1,1+7*$D529)-WEEKDAY(DATE($M$1,R$1,8-$M529))),"")</f>
        <v/>
      </c>
      <c r="S529" s="28"/>
      <c r="T529" s="30" t="str">
        <f>IFERROR(IF(COUNTIF('Holiday Dates'!$A:$A,DATE($S$1,T$1,1+7*$D529)-WEEKDAY(DATE($S$1,T$1,8-$M529)))&gt;=1,IF($D529&gt;=3,DATE($S$1,T$1,1+7*($D529-1)-WEEKDAY(DATE($S$1,T$1,8-$M529))),DATE($S$1,T$1,1+7*($D529+1)-WEEKDAY(DATE($S$1,T$1,8-$M529)))),DATE($S$1,T$1,1+7*$D529)-WEEKDAY(DATE($S$1,T$1,8-$M529))),"")</f>
        <v/>
      </c>
      <c r="U529" s="30" t="str">
        <f>IFERROR(IF(COUNTIF('Holiday Dates'!$A:$A,DATE($S$1,U$1,1+7*$D529)-WEEKDAY(DATE($S$1,U$1,8-$M529)))&gt;=1,IF($D529&gt;=3,DATE($S$1,U$1,1+7*($D529-1)-WEEKDAY(DATE($S$1,U$1,8-$M529))),DATE($S$1,U$1,1+7*($D529+1)-WEEKDAY(DATE($S$1,U$1,8-$M529)))),DATE($S$1,U$1,1+7*$D529)-WEEKDAY(DATE($S$1,U$1,8-$M529))),"")</f>
        <v/>
      </c>
      <c r="V529" s="30" t="str">
        <f>IFERROR(IF(COUNTIF('Holiday Dates'!$A:$A,DATE($S$1,V$1,1+7*$D529)-WEEKDAY(DATE($S$1,V$1,8-$M529)))&gt;=1,IF($D529&gt;=3,DATE($S$1,V$1,1+7*($D529-1)-WEEKDAY(DATE($S$1,V$1,8-$M529))),DATE($S$1,V$1,1+7*($D529+1)-WEEKDAY(DATE($S$1,V$1,8-$M529)))),DATE($S$1,V$1,1+7*$D529)-WEEKDAY(DATE($S$1,V$1,8-$M529))),"")</f>
        <v/>
      </c>
      <c r="W529" s="30" t="str">
        <f>IFERROR(IF(COUNTIF('Holiday Dates'!$A:$A,DATE($S$1,W$1,1+7*$D529)-WEEKDAY(DATE($S$1,W$1,8-$M529)))&gt;=1,IF($D529&gt;=3,DATE($S$1,W$1,1+7*($D529-1)-WEEKDAY(DATE($S$1,W$1,8-$M529))),DATE($S$1,W$1,1+7*($D529+1)-WEEKDAY(DATE($S$1,W$1,8-$M529)))),DATE($S$1,W$1,1+7*$D529)-WEEKDAY(DATE($S$1,W$1,8-$M529))),"")</f>
        <v/>
      </c>
      <c r="X529" s="30" t="str">
        <f>IFERROR(IF(COUNTIF('Holiday Dates'!$A:$A,DATE($S$1,X$1,1+7*$D529)-WEEKDAY(DATE($S$1,X$1,8-$M529)))&gt;=1,IF($D529&gt;=3,DATE($S$1,X$1,1+7*($D529-1)-WEEKDAY(DATE($S$1,X$1,8-$M529))),DATE($S$1,X$1,1+7*($D529+1)-WEEKDAY(DATE($S$1,X$1,8-$M529)))),DATE($S$1,X$1,1+7*$D529)-WEEKDAY(DATE($S$1,X$1,8-$M529))),"")</f>
        <v/>
      </c>
      <c r="Y529" s="30" t="str">
        <f>IFERROR(IF(COUNTIF('Holiday Dates'!$A:$A,DATE($S$1,Y$1,1+7*$D529)-WEEKDAY(DATE($S$1,Y$1,8-$M529)))&gt;=1,IF($D529&gt;=3,DATE($S$1,Y$1,1+7*($D529-1)-WEEKDAY(DATE($S$1,Y$1,8-$M529))),DATE($S$1,Y$1,1+7*($D529+1)-WEEKDAY(DATE($S$1,Y$1,8-$M529)))),DATE($S$1,Y$1,1+7*$D529)-WEEKDAY(DATE($S$1,Y$1,8-$M529))),"")</f>
        <v/>
      </c>
      <c r="Z529" s="30" t="str">
        <f>IFERROR(IF(COUNTIF('Holiday Dates'!$A:$A,DATE($S$1,Z$1,1+7*$D529)-WEEKDAY(DATE($S$1,Z$1,8-$M529)))&gt;=1,IF($D529&gt;=3,DATE($S$1,Z$1,1+7*($D529-1)-WEEKDAY(DATE($S$1,Z$1,8-$M529))),DATE($S$1,Z$1,1+7*($D529+1)-WEEKDAY(DATE($S$1,Z$1,8-$M529)))),DATE($S$1,Z$1,1+7*$D529)-WEEKDAY(DATE($S$1,Z$1,8-$M529))),"")</f>
        <v/>
      </c>
    </row>
    <row r="530" spans="3:26" ht="15" customHeight="1" x14ac:dyDescent="0.25">
      <c r="C530" s="1"/>
      <c r="D530" s="10"/>
      <c r="L530" s="9" t="str">
        <f>IFERROR(VLOOKUP($A530,[1]Sheet_One!$B:$W,5,FALSE),"")</f>
        <v/>
      </c>
      <c r="M530" s="9" t="str">
        <f>IFERROR(MATCH(L530,{"U","M","T","W","R","F","S"},0),"")</f>
        <v/>
      </c>
      <c r="N530" s="26" t="str">
        <f>IFERROR(IF(COUNTIF('Holiday Dates'!$A:$A,DATE($M$1,N$1,1+7*$D530)-WEEKDAY(DATE($M$1,N$1,8-$M530)))&gt;=1,IF($D530&gt;=3,DATE($M$1,N$1,1+7*($D530-1)-WEEKDAY(DATE($M$1,N$1,8-$M530))),DATE($M$1,N$1,1+7*($D530+1)-WEEKDAY(DATE($M$1,N$1,8-$M530)))),DATE($M$1,N$1,1+7*$D530)-WEEKDAY(DATE($M$1,N$1,8-$M530))),"")</f>
        <v/>
      </c>
      <c r="O530" s="26" t="str">
        <f>IFERROR(IF(COUNTIF('Holiday Dates'!$A:$A,DATE($M$1,O$1,1+7*$D530)-WEEKDAY(DATE($M$1,O$1,8-$M530)))&gt;=1,IF($D530&gt;=3,DATE($M$1,O$1,1+7*($D530-1)-WEEKDAY(DATE($M$1,O$1,8-$M530))),DATE($M$1,O$1,1+7*($D530+1)-WEEKDAY(DATE($M$1,O$1,8-$M530)))),DATE($M$1,O$1,1+7*$D530)-WEEKDAY(DATE($M$1,O$1,8-$M530))),"")</f>
        <v/>
      </c>
      <c r="P530" s="26" t="str">
        <f>IFERROR(IF(COUNTIF('Holiday Dates'!$A:$A,DATE($M$1,P$1,1+7*$D530)-WEEKDAY(DATE($M$1,P$1,8-$M530)))&gt;=1,IF($D530&gt;=3,DATE($M$1,P$1,1+7*($D530-1)-WEEKDAY(DATE($M$1,P$1,8-$M530))),DATE($M$1,P$1,1+7*($D530+1)-WEEKDAY(DATE($M$1,P$1,8-$M530)))),DATE($M$1,P$1,1+7*$D530)-WEEKDAY(DATE($M$1,P$1,8-$M530))),"")</f>
        <v/>
      </c>
      <c r="Q530" s="26" t="str">
        <f>IFERROR(IF(COUNTIF('Holiday Dates'!$A:$A,DATE($M$1,Q$1,1+7*$D530)-WEEKDAY(DATE($M$1,Q$1,8-$M530)))&gt;=1,IF($D530&gt;=3,DATE($M$1,Q$1,1+7*($D530-1)-WEEKDAY(DATE($M$1,Q$1,8-$M530))),DATE($M$1,Q$1,1+7*($D530+1)-WEEKDAY(DATE($M$1,Q$1,8-$M530)))),DATE($M$1,Q$1,1+7*$D530)-WEEKDAY(DATE($M$1,Q$1,8-$M530))),"")</f>
        <v/>
      </c>
      <c r="R530" s="26" t="str">
        <f>IFERROR(IF(COUNTIF('Holiday Dates'!$A:$A,DATE($M$1,R$1,1+7*$D530)-WEEKDAY(DATE($M$1,R$1,8-$M530)))&gt;=1,IF($D530&gt;=3,DATE($M$1,R$1,1+7*($D530-1)-WEEKDAY(DATE($M$1,R$1,8-$M530))),DATE($M$1,R$1,1+7*($D530+1)-WEEKDAY(DATE($M$1,R$1,8-$M530)))),DATE($M$1,R$1,1+7*$D530)-WEEKDAY(DATE($M$1,R$1,8-$M530))),"")</f>
        <v/>
      </c>
      <c r="S530" s="28"/>
      <c r="T530" s="30" t="str">
        <f>IFERROR(IF(COUNTIF('Holiday Dates'!$A:$A,DATE($S$1,T$1,1+7*$D530)-WEEKDAY(DATE($S$1,T$1,8-$M530)))&gt;=1,IF($D530&gt;=3,DATE($S$1,T$1,1+7*($D530-1)-WEEKDAY(DATE($S$1,T$1,8-$M530))),DATE($S$1,T$1,1+7*($D530+1)-WEEKDAY(DATE($S$1,T$1,8-$M530)))),DATE($S$1,T$1,1+7*$D530)-WEEKDAY(DATE($S$1,T$1,8-$M530))),"")</f>
        <v/>
      </c>
      <c r="U530" s="30" t="str">
        <f>IFERROR(IF(COUNTIF('Holiday Dates'!$A:$A,DATE($S$1,U$1,1+7*$D530)-WEEKDAY(DATE($S$1,U$1,8-$M530)))&gt;=1,IF($D530&gt;=3,DATE($S$1,U$1,1+7*($D530-1)-WEEKDAY(DATE($S$1,U$1,8-$M530))),DATE($S$1,U$1,1+7*($D530+1)-WEEKDAY(DATE($S$1,U$1,8-$M530)))),DATE($S$1,U$1,1+7*$D530)-WEEKDAY(DATE($S$1,U$1,8-$M530))),"")</f>
        <v/>
      </c>
      <c r="V530" s="30" t="str">
        <f>IFERROR(IF(COUNTIF('Holiday Dates'!$A:$A,DATE($S$1,V$1,1+7*$D530)-WEEKDAY(DATE($S$1,V$1,8-$M530)))&gt;=1,IF($D530&gt;=3,DATE($S$1,V$1,1+7*($D530-1)-WEEKDAY(DATE($S$1,V$1,8-$M530))),DATE($S$1,V$1,1+7*($D530+1)-WEEKDAY(DATE($S$1,V$1,8-$M530)))),DATE($S$1,V$1,1+7*$D530)-WEEKDAY(DATE($S$1,V$1,8-$M530))),"")</f>
        <v/>
      </c>
      <c r="W530" s="30" t="str">
        <f>IFERROR(IF(COUNTIF('Holiday Dates'!$A:$A,DATE($S$1,W$1,1+7*$D530)-WEEKDAY(DATE($S$1,W$1,8-$M530)))&gt;=1,IF($D530&gt;=3,DATE($S$1,W$1,1+7*($D530-1)-WEEKDAY(DATE($S$1,W$1,8-$M530))),DATE($S$1,W$1,1+7*($D530+1)-WEEKDAY(DATE($S$1,W$1,8-$M530)))),DATE($S$1,W$1,1+7*$D530)-WEEKDAY(DATE($S$1,W$1,8-$M530))),"")</f>
        <v/>
      </c>
      <c r="X530" s="30" t="str">
        <f>IFERROR(IF(COUNTIF('Holiday Dates'!$A:$A,DATE($S$1,X$1,1+7*$D530)-WEEKDAY(DATE($S$1,X$1,8-$M530)))&gt;=1,IF($D530&gt;=3,DATE($S$1,X$1,1+7*($D530-1)-WEEKDAY(DATE($S$1,X$1,8-$M530))),DATE($S$1,X$1,1+7*($D530+1)-WEEKDAY(DATE($S$1,X$1,8-$M530)))),DATE($S$1,X$1,1+7*$D530)-WEEKDAY(DATE($S$1,X$1,8-$M530))),"")</f>
        <v/>
      </c>
      <c r="Y530" s="30" t="str">
        <f>IFERROR(IF(COUNTIF('Holiday Dates'!$A:$A,DATE($S$1,Y$1,1+7*$D530)-WEEKDAY(DATE($S$1,Y$1,8-$M530)))&gt;=1,IF($D530&gt;=3,DATE($S$1,Y$1,1+7*($D530-1)-WEEKDAY(DATE($S$1,Y$1,8-$M530))),DATE($S$1,Y$1,1+7*($D530+1)-WEEKDAY(DATE($S$1,Y$1,8-$M530)))),DATE($S$1,Y$1,1+7*$D530)-WEEKDAY(DATE($S$1,Y$1,8-$M530))),"")</f>
        <v/>
      </c>
      <c r="Z530" s="30" t="str">
        <f>IFERROR(IF(COUNTIF('Holiday Dates'!$A:$A,DATE($S$1,Z$1,1+7*$D530)-WEEKDAY(DATE($S$1,Z$1,8-$M530)))&gt;=1,IF($D530&gt;=3,DATE($S$1,Z$1,1+7*($D530-1)-WEEKDAY(DATE($S$1,Z$1,8-$M530))),DATE($S$1,Z$1,1+7*($D530+1)-WEEKDAY(DATE($S$1,Z$1,8-$M530)))),DATE($S$1,Z$1,1+7*$D530)-WEEKDAY(DATE($S$1,Z$1,8-$M530))),"")</f>
        <v/>
      </c>
    </row>
    <row r="531" spans="3:26" ht="15" customHeight="1" x14ac:dyDescent="0.25">
      <c r="C531" s="1"/>
      <c r="D531" s="10"/>
      <c r="L531" s="9" t="str">
        <f>IFERROR(VLOOKUP($A531,[1]Sheet_One!$B:$W,5,FALSE),"")</f>
        <v/>
      </c>
      <c r="M531" s="9" t="str">
        <f>IFERROR(MATCH(L531,{"U","M","T","W","R","F","S"},0),"")</f>
        <v/>
      </c>
      <c r="N531" s="26" t="str">
        <f>IFERROR(IF(COUNTIF('Holiday Dates'!$A:$A,DATE($M$1,N$1,1+7*$D531)-WEEKDAY(DATE($M$1,N$1,8-$M531)))&gt;=1,IF($D531&gt;=3,DATE($M$1,N$1,1+7*($D531-1)-WEEKDAY(DATE($M$1,N$1,8-$M531))),DATE($M$1,N$1,1+7*($D531+1)-WEEKDAY(DATE($M$1,N$1,8-$M531)))),DATE($M$1,N$1,1+7*$D531)-WEEKDAY(DATE($M$1,N$1,8-$M531))),"")</f>
        <v/>
      </c>
      <c r="O531" s="26" t="str">
        <f>IFERROR(IF(COUNTIF('Holiday Dates'!$A:$A,DATE($M$1,O$1,1+7*$D531)-WEEKDAY(DATE($M$1,O$1,8-$M531)))&gt;=1,IF($D531&gt;=3,DATE($M$1,O$1,1+7*($D531-1)-WEEKDAY(DATE($M$1,O$1,8-$M531))),DATE($M$1,O$1,1+7*($D531+1)-WEEKDAY(DATE($M$1,O$1,8-$M531)))),DATE($M$1,O$1,1+7*$D531)-WEEKDAY(DATE($M$1,O$1,8-$M531))),"")</f>
        <v/>
      </c>
      <c r="P531" s="26" t="str">
        <f>IFERROR(IF(COUNTIF('Holiday Dates'!$A:$A,DATE($M$1,P$1,1+7*$D531)-WEEKDAY(DATE($M$1,P$1,8-$M531)))&gt;=1,IF($D531&gt;=3,DATE($M$1,P$1,1+7*($D531-1)-WEEKDAY(DATE($M$1,P$1,8-$M531))),DATE($M$1,P$1,1+7*($D531+1)-WEEKDAY(DATE($M$1,P$1,8-$M531)))),DATE($M$1,P$1,1+7*$D531)-WEEKDAY(DATE($M$1,P$1,8-$M531))),"")</f>
        <v/>
      </c>
      <c r="Q531" s="26" t="str">
        <f>IFERROR(IF(COUNTIF('Holiday Dates'!$A:$A,DATE($M$1,Q$1,1+7*$D531)-WEEKDAY(DATE($M$1,Q$1,8-$M531)))&gt;=1,IF($D531&gt;=3,DATE($M$1,Q$1,1+7*($D531-1)-WEEKDAY(DATE($M$1,Q$1,8-$M531))),DATE($M$1,Q$1,1+7*($D531+1)-WEEKDAY(DATE($M$1,Q$1,8-$M531)))),DATE($M$1,Q$1,1+7*$D531)-WEEKDAY(DATE($M$1,Q$1,8-$M531))),"")</f>
        <v/>
      </c>
      <c r="R531" s="26" t="str">
        <f>IFERROR(IF(COUNTIF('Holiday Dates'!$A:$A,DATE($M$1,R$1,1+7*$D531)-WEEKDAY(DATE($M$1,R$1,8-$M531)))&gt;=1,IF($D531&gt;=3,DATE($M$1,R$1,1+7*($D531-1)-WEEKDAY(DATE($M$1,R$1,8-$M531))),DATE($M$1,R$1,1+7*($D531+1)-WEEKDAY(DATE($M$1,R$1,8-$M531)))),DATE($M$1,R$1,1+7*$D531)-WEEKDAY(DATE($M$1,R$1,8-$M531))),"")</f>
        <v/>
      </c>
      <c r="S531" s="28"/>
      <c r="T531" s="30" t="str">
        <f>IFERROR(IF(COUNTIF('Holiday Dates'!$A:$A,DATE($S$1,T$1,1+7*$D531)-WEEKDAY(DATE($S$1,T$1,8-$M531)))&gt;=1,IF($D531&gt;=3,DATE($S$1,T$1,1+7*($D531-1)-WEEKDAY(DATE($S$1,T$1,8-$M531))),DATE($S$1,T$1,1+7*($D531+1)-WEEKDAY(DATE($S$1,T$1,8-$M531)))),DATE($S$1,T$1,1+7*$D531)-WEEKDAY(DATE($S$1,T$1,8-$M531))),"")</f>
        <v/>
      </c>
      <c r="U531" s="30" t="str">
        <f>IFERROR(IF(COUNTIF('Holiday Dates'!$A:$A,DATE($S$1,U$1,1+7*$D531)-WEEKDAY(DATE($S$1,U$1,8-$M531)))&gt;=1,IF($D531&gt;=3,DATE($S$1,U$1,1+7*($D531-1)-WEEKDAY(DATE($S$1,U$1,8-$M531))),DATE($S$1,U$1,1+7*($D531+1)-WEEKDAY(DATE($S$1,U$1,8-$M531)))),DATE($S$1,U$1,1+7*$D531)-WEEKDAY(DATE($S$1,U$1,8-$M531))),"")</f>
        <v/>
      </c>
      <c r="V531" s="30" t="str">
        <f>IFERROR(IF(COUNTIF('Holiday Dates'!$A:$A,DATE($S$1,V$1,1+7*$D531)-WEEKDAY(DATE($S$1,V$1,8-$M531)))&gt;=1,IF($D531&gt;=3,DATE($S$1,V$1,1+7*($D531-1)-WEEKDAY(DATE($S$1,V$1,8-$M531))),DATE($S$1,V$1,1+7*($D531+1)-WEEKDAY(DATE($S$1,V$1,8-$M531)))),DATE($S$1,V$1,1+7*$D531)-WEEKDAY(DATE($S$1,V$1,8-$M531))),"")</f>
        <v/>
      </c>
      <c r="W531" s="30" t="str">
        <f>IFERROR(IF(COUNTIF('Holiday Dates'!$A:$A,DATE($S$1,W$1,1+7*$D531)-WEEKDAY(DATE($S$1,W$1,8-$M531)))&gt;=1,IF($D531&gt;=3,DATE($S$1,W$1,1+7*($D531-1)-WEEKDAY(DATE($S$1,W$1,8-$M531))),DATE($S$1,W$1,1+7*($D531+1)-WEEKDAY(DATE($S$1,W$1,8-$M531)))),DATE($S$1,W$1,1+7*$D531)-WEEKDAY(DATE($S$1,W$1,8-$M531))),"")</f>
        <v/>
      </c>
      <c r="X531" s="30" t="str">
        <f>IFERROR(IF(COUNTIF('Holiday Dates'!$A:$A,DATE($S$1,X$1,1+7*$D531)-WEEKDAY(DATE($S$1,X$1,8-$M531)))&gt;=1,IF($D531&gt;=3,DATE($S$1,X$1,1+7*($D531-1)-WEEKDAY(DATE($S$1,X$1,8-$M531))),DATE($S$1,X$1,1+7*($D531+1)-WEEKDAY(DATE($S$1,X$1,8-$M531)))),DATE($S$1,X$1,1+7*$D531)-WEEKDAY(DATE($S$1,X$1,8-$M531))),"")</f>
        <v/>
      </c>
      <c r="Y531" s="30" t="str">
        <f>IFERROR(IF(COUNTIF('Holiday Dates'!$A:$A,DATE($S$1,Y$1,1+7*$D531)-WEEKDAY(DATE($S$1,Y$1,8-$M531)))&gt;=1,IF($D531&gt;=3,DATE($S$1,Y$1,1+7*($D531-1)-WEEKDAY(DATE($S$1,Y$1,8-$M531))),DATE($S$1,Y$1,1+7*($D531+1)-WEEKDAY(DATE($S$1,Y$1,8-$M531)))),DATE($S$1,Y$1,1+7*$D531)-WEEKDAY(DATE($S$1,Y$1,8-$M531))),"")</f>
        <v/>
      </c>
      <c r="Z531" s="30" t="str">
        <f>IFERROR(IF(COUNTIF('Holiday Dates'!$A:$A,DATE($S$1,Z$1,1+7*$D531)-WEEKDAY(DATE($S$1,Z$1,8-$M531)))&gt;=1,IF($D531&gt;=3,DATE($S$1,Z$1,1+7*($D531-1)-WEEKDAY(DATE($S$1,Z$1,8-$M531))),DATE($S$1,Z$1,1+7*($D531+1)-WEEKDAY(DATE($S$1,Z$1,8-$M531)))),DATE($S$1,Z$1,1+7*$D531)-WEEKDAY(DATE($S$1,Z$1,8-$M531))),"")</f>
        <v/>
      </c>
    </row>
    <row r="532" spans="3:26" ht="15" customHeight="1" x14ac:dyDescent="0.25">
      <c r="C532" s="1"/>
      <c r="D532" s="10"/>
      <c r="L532" s="9" t="str">
        <f>IFERROR(VLOOKUP($A532,[1]Sheet_One!$B:$W,5,FALSE),"")</f>
        <v/>
      </c>
      <c r="M532" s="9" t="str">
        <f>IFERROR(MATCH(L532,{"U","M","T","W","R","F","S"},0),"")</f>
        <v/>
      </c>
      <c r="N532" s="26" t="str">
        <f>IFERROR(IF(COUNTIF('Holiday Dates'!$A:$A,DATE($M$1,N$1,1+7*$D532)-WEEKDAY(DATE($M$1,N$1,8-$M532)))&gt;=1,IF($D532&gt;=3,DATE($M$1,N$1,1+7*($D532-1)-WEEKDAY(DATE($M$1,N$1,8-$M532))),DATE($M$1,N$1,1+7*($D532+1)-WEEKDAY(DATE($M$1,N$1,8-$M532)))),DATE($M$1,N$1,1+7*$D532)-WEEKDAY(DATE($M$1,N$1,8-$M532))),"")</f>
        <v/>
      </c>
      <c r="O532" s="26" t="str">
        <f>IFERROR(IF(COUNTIF('Holiday Dates'!$A:$A,DATE($M$1,O$1,1+7*$D532)-WEEKDAY(DATE($M$1,O$1,8-$M532)))&gt;=1,IF($D532&gt;=3,DATE($M$1,O$1,1+7*($D532-1)-WEEKDAY(DATE($M$1,O$1,8-$M532))),DATE($M$1,O$1,1+7*($D532+1)-WEEKDAY(DATE($M$1,O$1,8-$M532)))),DATE($M$1,O$1,1+7*$D532)-WEEKDAY(DATE($M$1,O$1,8-$M532))),"")</f>
        <v/>
      </c>
      <c r="P532" s="26" t="str">
        <f>IFERROR(IF(COUNTIF('Holiday Dates'!$A:$A,DATE($M$1,P$1,1+7*$D532)-WEEKDAY(DATE($M$1,P$1,8-$M532)))&gt;=1,IF($D532&gt;=3,DATE($M$1,P$1,1+7*($D532-1)-WEEKDAY(DATE($M$1,P$1,8-$M532))),DATE($M$1,P$1,1+7*($D532+1)-WEEKDAY(DATE($M$1,P$1,8-$M532)))),DATE($M$1,P$1,1+7*$D532)-WEEKDAY(DATE($M$1,P$1,8-$M532))),"")</f>
        <v/>
      </c>
      <c r="Q532" s="26" t="str">
        <f>IFERROR(IF(COUNTIF('Holiday Dates'!$A:$A,DATE($M$1,Q$1,1+7*$D532)-WEEKDAY(DATE($M$1,Q$1,8-$M532)))&gt;=1,IF($D532&gt;=3,DATE($M$1,Q$1,1+7*($D532-1)-WEEKDAY(DATE($M$1,Q$1,8-$M532))),DATE($M$1,Q$1,1+7*($D532+1)-WEEKDAY(DATE($M$1,Q$1,8-$M532)))),DATE($M$1,Q$1,1+7*$D532)-WEEKDAY(DATE($M$1,Q$1,8-$M532))),"")</f>
        <v/>
      </c>
      <c r="R532" s="26" t="str">
        <f>IFERROR(IF(COUNTIF('Holiday Dates'!$A:$A,DATE($M$1,R$1,1+7*$D532)-WEEKDAY(DATE($M$1,R$1,8-$M532)))&gt;=1,IF($D532&gt;=3,DATE($M$1,R$1,1+7*($D532-1)-WEEKDAY(DATE($M$1,R$1,8-$M532))),DATE($M$1,R$1,1+7*($D532+1)-WEEKDAY(DATE($M$1,R$1,8-$M532)))),DATE($M$1,R$1,1+7*$D532)-WEEKDAY(DATE($M$1,R$1,8-$M532))),"")</f>
        <v/>
      </c>
      <c r="S532" s="28"/>
      <c r="T532" s="30" t="str">
        <f>IFERROR(IF(COUNTIF('Holiday Dates'!$A:$A,DATE($S$1,T$1,1+7*$D532)-WEEKDAY(DATE($S$1,T$1,8-$M532)))&gt;=1,IF($D532&gt;=3,DATE($S$1,T$1,1+7*($D532-1)-WEEKDAY(DATE($S$1,T$1,8-$M532))),DATE($S$1,T$1,1+7*($D532+1)-WEEKDAY(DATE($S$1,T$1,8-$M532)))),DATE($S$1,T$1,1+7*$D532)-WEEKDAY(DATE($S$1,T$1,8-$M532))),"")</f>
        <v/>
      </c>
      <c r="U532" s="30" t="str">
        <f>IFERROR(IF(COUNTIF('Holiday Dates'!$A:$A,DATE($S$1,U$1,1+7*$D532)-WEEKDAY(DATE($S$1,U$1,8-$M532)))&gt;=1,IF($D532&gt;=3,DATE($S$1,U$1,1+7*($D532-1)-WEEKDAY(DATE($S$1,U$1,8-$M532))),DATE($S$1,U$1,1+7*($D532+1)-WEEKDAY(DATE($S$1,U$1,8-$M532)))),DATE($S$1,U$1,1+7*$D532)-WEEKDAY(DATE($S$1,U$1,8-$M532))),"")</f>
        <v/>
      </c>
      <c r="V532" s="30" t="str">
        <f>IFERROR(IF(COUNTIF('Holiday Dates'!$A:$A,DATE($S$1,V$1,1+7*$D532)-WEEKDAY(DATE($S$1,V$1,8-$M532)))&gt;=1,IF($D532&gt;=3,DATE($S$1,V$1,1+7*($D532-1)-WEEKDAY(DATE($S$1,V$1,8-$M532))),DATE($S$1,V$1,1+7*($D532+1)-WEEKDAY(DATE($S$1,V$1,8-$M532)))),DATE($S$1,V$1,1+7*$D532)-WEEKDAY(DATE($S$1,V$1,8-$M532))),"")</f>
        <v/>
      </c>
      <c r="W532" s="30" t="str">
        <f>IFERROR(IF(COUNTIF('Holiday Dates'!$A:$A,DATE($S$1,W$1,1+7*$D532)-WEEKDAY(DATE($S$1,W$1,8-$M532)))&gt;=1,IF($D532&gt;=3,DATE($S$1,W$1,1+7*($D532-1)-WEEKDAY(DATE($S$1,W$1,8-$M532))),DATE($S$1,W$1,1+7*($D532+1)-WEEKDAY(DATE($S$1,W$1,8-$M532)))),DATE($S$1,W$1,1+7*$D532)-WEEKDAY(DATE($S$1,W$1,8-$M532))),"")</f>
        <v/>
      </c>
      <c r="X532" s="30" t="str">
        <f>IFERROR(IF(COUNTIF('Holiday Dates'!$A:$A,DATE($S$1,X$1,1+7*$D532)-WEEKDAY(DATE($S$1,X$1,8-$M532)))&gt;=1,IF($D532&gt;=3,DATE($S$1,X$1,1+7*($D532-1)-WEEKDAY(DATE($S$1,X$1,8-$M532))),DATE($S$1,X$1,1+7*($D532+1)-WEEKDAY(DATE($S$1,X$1,8-$M532)))),DATE($S$1,X$1,1+7*$D532)-WEEKDAY(DATE($S$1,X$1,8-$M532))),"")</f>
        <v/>
      </c>
      <c r="Y532" s="30" t="str">
        <f>IFERROR(IF(COUNTIF('Holiday Dates'!$A:$A,DATE($S$1,Y$1,1+7*$D532)-WEEKDAY(DATE($S$1,Y$1,8-$M532)))&gt;=1,IF($D532&gt;=3,DATE($S$1,Y$1,1+7*($D532-1)-WEEKDAY(DATE($S$1,Y$1,8-$M532))),DATE($S$1,Y$1,1+7*($D532+1)-WEEKDAY(DATE($S$1,Y$1,8-$M532)))),DATE($S$1,Y$1,1+7*$D532)-WEEKDAY(DATE($S$1,Y$1,8-$M532))),"")</f>
        <v/>
      </c>
      <c r="Z532" s="30" t="str">
        <f>IFERROR(IF(COUNTIF('Holiday Dates'!$A:$A,DATE($S$1,Z$1,1+7*$D532)-WEEKDAY(DATE($S$1,Z$1,8-$M532)))&gt;=1,IF($D532&gt;=3,DATE($S$1,Z$1,1+7*($D532-1)-WEEKDAY(DATE($S$1,Z$1,8-$M532))),DATE($S$1,Z$1,1+7*($D532+1)-WEEKDAY(DATE($S$1,Z$1,8-$M532)))),DATE($S$1,Z$1,1+7*$D532)-WEEKDAY(DATE($S$1,Z$1,8-$M532))),"")</f>
        <v/>
      </c>
    </row>
    <row r="533" spans="3:26" ht="15" customHeight="1" x14ac:dyDescent="0.25">
      <c r="C533" s="1"/>
      <c r="D533" s="10"/>
      <c r="L533" s="9" t="str">
        <f>IFERROR(VLOOKUP($A533,[1]Sheet_One!$B:$W,5,FALSE),"")</f>
        <v/>
      </c>
      <c r="M533" s="9" t="str">
        <f>IFERROR(MATCH(L533,{"U","M","T","W","R","F","S"},0),"")</f>
        <v/>
      </c>
      <c r="N533" s="26" t="str">
        <f>IFERROR(IF(COUNTIF('Holiday Dates'!$A:$A,DATE($M$1,N$1,1+7*$D533)-WEEKDAY(DATE($M$1,N$1,8-$M533)))&gt;=1,IF($D533&gt;=3,DATE($M$1,N$1,1+7*($D533-1)-WEEKDAY(DATE($M$1,N$1,8-$M533))),DATE($M$1,N$1,1+7*($D533+1)-WEEKDAY(DATE($M$1,N$1,8-$M533)))),DATE($M$1,N$1,1+7*$D533)-WEEKDAY(DATE($M$1,N$1,8-$M533))),"")</f>
        <v/>
      </c>
      <c r="O533" s="26" t="str">
        <f>IFERROR(IF(COUNTIF('Holiday Dates'!$A:$A,DATE($M$1,O$1,1+7*$D533)-WEEKDAY(DATE($M$1,O$1,8-$M533)))&gt;=1,IF($D533&gt;=3,DATE($M$1,O$1,1+7*($D533-1)-WEEKDAY(DATE($M$1,O$1,8-$M533))),DATE($M$1,O$1,1+7*($D533+1)-WEEKDAY(DATE($M$1,O$1,8-$M533)))),DATE($M$1,O$1,1+7*$D533)-WEEKDAY(DATE($M$1,O$1,8-$M533))),"")</f>
        <v/>
      </c>
      <c r="P533" s="26" t="str">
        <f>IFERROR(IF(COUNTIF('Holiday Dates'!$A:$A,DATE($M$1,P$1,1+7*$D533)-WEEKDAY(DATE($M$1,P$1,8-$M533)))&gt;=1,IF($D533&gt;=3,DATE($M$1,P$1,1+7*($D533-1)-WEEKDAY(DATE($M$1,P$1,8-$M533))),DATE($M$1,P$1,1+7*($D533+1)-WEEKDAY(DATE($M$1,P$1,8-$M533)))),DATE($M$1,P$1,1+7*$D533)-WEEKDAY(DATE($M$1,P$1,8-$M533))),"")</f>
        <v/>
      </c>
      <c r="Q533" s="26" t="str">
        <f>IFERROR(IF(COUNTIF('Holiday Dates'!$A:$A,DATE($M$1,Q$1,1+7*$D533)-WEEKDAY(DATE($M$1,Q$1,8-$M533)))&gt;=1,IF($D533&gt;=3,DATE($M$1,Q$1,1+7*($D533-1)-WEEKDAY(DATE($M$1,Q$1,8-$M533))),DATE($M$1,Q$1,1+7*($D533+1)-WEEKDAY(DATE($M$1,Q$1,8-$M533)))),DATE($M$1,Q$1,1+7*$D533)-WEEKDAY(DATE($M$1,Q$1,8-$M533))),"")</f>
        <v/>
      </c>
      <c r="R533" s="26" t="str">
        <f>IFERROR(IF(COUNTIF('Holiday Dates'!$A:$A,DATE($M$1,R$1,1+7*$D533)-WEEKDAY(DATE($M$1,R$1,8-$M533)))&gt;=1,IF($D533&gt;=3,DATE($M$1,R$1,1+7*($D533-1)-WEEKDAY(DATE($M$1,R$1,8-$M533))),DATE($M$1,R$1,1+7*($D533+1)-WEEKDAY(DATE($M$1,R$1,8-$M533)))),DATE($M$1,R$1,1+7*$D533)-WEEKDAY(DATE($M$1,R$1,8-$M533))),"")</f>
        <v/>
      </c>
      <c r="S533" s="28"/>
      <c r="T533" s="30" t="str">
        <f>IFERROR(IF(COUNTIF('Holiday Dates'!$A:$A,DATE($S$1,T$1,1+7*$D533)-WEEKDAY(DATE($S$1,T$1,8-$M533)))&gt;=1,IF($D533&gt;=3,DATE($S$1,T$1,1+7*($D533-1)-WEEKDAY(DATE($S$1,T$1,8-$M533))),DATE($S$1,T$1,1+7*($D533+1)-WEEKDAY(DATE($S$1,T$1,8-$M533)))),DATE($S$1,T$1,1+7*$D533)-WEEKDAY(DATE($S$1,T$1,8-$M533))),"")</f>
        <v/>
      </c>
      <c r="U533" s="30" t="str">
        <f>IFERROR(IF(COUNTIF('Holiday Dates'!$A:$A,DATE($S$1,U$1,1+7*$D533)-WEEKDAY(DATE($S$1,U$1,8-$M533)))&gt;=1,IF($D533&gt;=3,DATE($S$1,U$1,1+7*($D533-1)-WEEKDAY(DATE($S$1,U$1,8-$M533))),DATE($S$1,U$1,1+7*($D533+1)-WEEKDAY(DATE($S$1,U$1,8-$M533)))),DATE($S$1,U$1,1+7*$D533)-WEEKDAY(DATE($S$1,U$1,8-$M533))),"")</f>
        <v/>
      </c>
      <c r="V533" s="30" t="str">
        <f>IFERROR(IF(COUNTIF('Holiday Dates'!$A:$A,DATE($S$1,V$1,1+7*$D533)-WEEKDAY(DATE($S$1,V$1,8-$M533)))&gt;=1,IF($D533&gt;=3,DATE($S$1,V$1,1+7*($D533-1)-WEEKDAY(DATE($S$1,V$1,8-$M533))),DATE($S$1,V$1,1+7*($D533+1)-WEEKDAY(DATE($S$1,V$1,8-$M533)))),DATE($S$1,V$1,1+7*$D533)-WEEKDAY(DATE($S$1,V$1,8-$M533))),"")</f>
        <v/>
      </c>
      <c r="W533" s="30" t="str">
        <f>IFERROR(IF(COUNTIF('Holiday Dates'!$A:$A,DATE($S$1,W$1,1+7*$D533)-WEEKDAY(DATE($S$1,W$1,8-$M533)))&gt;=1,IF($D533&gt;=3,DATE($S$1,W$1,1+7*($D533-1)-WEEKDAY(DATE($S$1,W$1,8-$M533))),DATE($S$1,W$1,1+7*($D533+1)-WEEKDAY(DATE($S$1,W$1,8-$M533)))),DATE($S$1,W$1,1+7*$D533)-WEEKDAY(DATE($S$1,W$1,8-$M533))),"")</f>
        <v/>
      </c>
      <c r="X533" s="30" t="str">
        <f>IFERROR(IF(COUNTIF('Holiday Dates'!$A:$A,DATE($S$1,X$1,1+7*$D533)-WEEKDAY(DATE($S$1,X$1,8-$M533)))&gt;=1,IF($D533&gt;=3,DATE($S$1,X$1,1+7*($D533-1)-WEEKDAY(DATE($S$1,X$1,8-$M533))),DATE($S$1,X$1,1+7*($D533+1)-WEEKDAY(DATE($S$1,X$1,8-$M533)))),DATE($S$1,X$1,1+7*$D533)-WEEKDAY(DATE($S$1,X$1,8-$M533))),"")</f>
        <v/>
      </c>
      <c r="Y533" s="30" t="str">
        <f>IFERROR(IF(COUNTIF('Holiday Dates'!$A:$A,DATE($S$1,Y$1,1+7*$D533)-WEEKDAY(DATE($S$1,Y$1,8-$M533)))&gt;=1,IF($D533&gt;=3,DATE($S$1,Y$1,1+7*($D533-1)-WEEKDAY(DATE($S$1,Y$1,8-$M533))),DATE($S$1,Y$1,1+7*($D533+1)-WEEKDAY(DATE($S$1,Y$1,8-$M533)))),DATE($S$1,Y$1,1+7*$D533)-WEEKDAY(DATE($S$1,Y$1,8-$M533))),"")</f>
        <v/>
      </c>
      <c r="Z533" s="30" t="str">
        <f>IFERROR(IF(COUNTIF('Holiday Dates'!$A:$A,DATE($S$1,Z$1,1+7*$D533)-WEEKDAY(DATE($S$1,Z$1,8-$M533)))&gt;=1,IF($D533&gt;=3,DATE($S$1,Z$1,1+7*($D533-1)-WEEKDAY(DATE($S$1,Z$1,8-$M533))),DATE($S$1,Z$1,1+7*($D533+1)-WEEKDAY(DATE($S$1,Z$1,8-$M533)))),DATE($S$1,Z$1,1+7*$D533)-WEEKDAY(DATE($S$1,Z$1,8-$M533))),"")</f>
        <v/>
      </c>
    </row>
    <row r="534" spans="3:26" ht="15" customHeight="1" x14ac:dyDescent="0.25">
      <c r="C534" s="1"/>
      <c r="D534" s="10"/>
      <c r="L534" s="9" t="str">
        <f>IFERROR(VLOOKUP($A534,[1]Sheet_One!$B:$W,5,FALSE),"")</f>
        <v/>
      </c>
      <c r="M534" s="9" t="str">
        <f>IFERROR(MATCH(L534,{"U","M","T","W","R","F","S"},0),"")</f>
        <v/>
      </c>
      <c r="N534" s="26" t="str">
        <f>IFERROR(IF(COUNTIF('Holiday Dates'!$A:$A,DATE($M$1,N$1,1+7*$D534)-WEEKDAY(DATE($M$1,N$1,8-$M534)))&gt;=1,IF($D534&gt;=3,DATE($M$1,N$1,1+7*($D534-1)-WEEKDAY(DATE($M$1,N$1,8-$M534))),DATE($M$1,N$1,1+7*($D534+1)-WEEKDAY(DATE($M$1,N$1,8-$M534)))),DATE($M$1,N$1,1+7*$D534)-WEEKDAY(DATE($M$1,N$1,8-$M534))),"")</f>
        <v/>
      </c>
      <c r="O534" s="26" t="str">
        <f>IFERROR(IF(COUNTIF('Holiday Dates'!$A:$A,DATE($M$1,O$1,1+7*$D534)-WEEKDAY(DATE($M$1,O$1,8-$M534)))&gt;=1,IF($D534&gt;=3,DATE($M$1,O$1,1+7*($D534-1)-WEEKDAY(DATE($M$1,O$1,8-$M534))),DATE($M$1,O$1,1+7*($D534+1)-WEEKDAY(DATE($M$1,O$1,8-$M534)))),DATE($M$1,O$1,1+7*$D534)-WEEKDAY(DATE($M$1,O$1,8-$M534))),"")</f>
        <v/>
      </c>
      <c r="P534" s="26" t="str">
        <f>IFERROR(IF(COUNTIF('Holiday Dates'!$A:$A,DATE($M$1,P$1,1+7*$D534)-WEEKDAY(DATE($M$1,P$1,8-$M534)))&gt;=1,IF($D534&gt;=3,DATE($M$1,P$1,1+7*($D534-1)-WEEKDAY(DATE($M$1,P$1,8-$M534))),DATE($M$1,P$1,1+7*($D534+1)-WEEKDAY(DATE($M$1,P$1,8-$M534)))),DATE($M$1,P$1,1+7*$D534)-WEEKDAY(DATE($M$1,P$1,8-$M534))),"")</f>
        <v/>
      </c>
      <c r="Q534" s="26" t="str">
        <f>IFERROR(IF(COUNTIF('Holiday Dates'!$A:$A,DATE($M$1,Q$1,1+7*$D534)-WEEKDAY(DATE($M$1,Q$1,8-$M534)))&gt;=1,IF($D534&gt;=3,DATE($M$1,Q$1,1+7*($D534-1)-WEEKDAY(DATE($M$1,Q$1,8-$M534))),DATE($M$1,Q$1,1+7*($D534+1)-WEEKDAY(DATE($M$1,Q$1,8-$M534)))),DATE($M$1,Q$1,1+7*$D534)-WEEKDAY(DATE($M$1,Q$1,8-$M534))),"")</f>
        <v/>
      </c>
      <c r="R534" s="26" t="str">
        <f>IFERROR(IF(COUNTIF('Holiday Dates'!$A:$A,DATE($M$1,R$1,1+7*$D534)-WEEKDAY(DATE($M$1,R$1,8-$M534)))&gt;=1,IF($D534&gt;=3,DATE($M$1,R$1,1+7*($D534-1)-WEEKDAY(DATE($M$1,R$1,8-$M534))),DATE($M$1,R$1,1+7*($D534+1)-WEEKDAY(DATE($M$1,R$1,8-$M534)))),DATE($M$1,R$1,1+7*$D534)-WEEKDAY(DATE($M$1,R$1,8-$M534))),"")</f>
        <v/>
      </c>
      <c r="S534" s="28"/>
      <c r="T534" s="30" t="str">
        <f>IFERROR(IF(COUNTIF('Holiday Dates'!$A:$A,DATE($S$1,T$1,1+7*$D534)-WEEKDAY(DATE($S$1,T$1,8-$M534)))&gt;=1,IF($D534&gt;=3,DATE($S$1,T$1,1+7*($D534-1)-WEEKDAY(DATE($S$1,T$1,8-$M534))),DATE($S$1,T$1,1+7*($D534+1)-WEEKDAY(DATE($S$1,T$1,8-$M534)))),DATE($S$1,T$1,1+7*$D534)-WEEKDAY(DATE($S$1,T$1,8-$M534))),"")</f>
        <v/>
      </c>
      <c r="U534" s="30" t="str">
        <f>IFERROR(IF(COUNTIF('Holiday Dates'!$A:$A,DATE($S$1,U$1,1+7*$D534)-WEEKDAY(DATE($S$1,U$1,8-$M534)))&gt;=1,IF($D534&gt;=3,DATE($S$1,U$1,1+7*($D534-1)-WEEKDAY(DATE($S$1,U$1,8-$M534))),DATE($S$1,U$1,1+7*($D534+1)-WEEKDAY(DATE($S$1,U$1,8-$M534)))),DATE($S$1,U$1,1+7*$D534)-WEEKDAY(DATE($S$1,U$1,8-$M534))),"")</f>
        <v/>
      </c>
      <c r="V534" s="30" t="str">
        <f>IFERROR(IF(COUNTIF('Holiday Dates'!$A:$A,DATE($S$1,V$1,1+7*$D534)-WEEKDAY(DATE($S$1,V$1,8-$M534)))&gt;=1,IF($D534&gt;=3,DATE($S$1,V$1,1+7*($D534-1)-WEEKDAY(DATE($S$1,V$1,8-$M534))),DATE($S$1,V$1,1+7*($D534+1)-WEEKDAY(DATE($S$1,V$1,8-$M534)))),DATE($S$1,V$1,1+7*$D534)-WEEKDAY(DATE($S$1,V$1,8-$M534))),"")</f>
        <v/>
      </c>
      <c r="W534" s="30" t="str">
        <f>IFERROR(IF(COUNTIF('Holiday Dates'!$A:$A,DATE($S$1,W$1,1+7*$D534)-WEEKDAY(DATE($S$1,W$1,8-$M534)))&gt;=1,IF($D534&gt;=3,DATE($S$1,W$1,1+7*($D534-1)-WEEKDAY(DATE($S$1,W$1,8-$M534))),DATE($S$1,W$1,1+7*($D534+1)-WEEKDAY(DATE($S$1,W$1,8-$M534)))),DATE($S$1,W$1,1+7*$D534)-WEEKDAY(DATE($S$1,W$1,8-$M534))),"")</f>
        <v/>
      </c>
      <c r="X534" s="30" t="str">
        <f>IFERROR(IF(COUNTIF('Holiday Dates'!$A:$A,DATE($S$1,X$1,1+7*$D534)-WEEKDAY(DATE($S$1,X$1,8-$M534)))&gt;=1,IF($D534&gt;=3,DATE($S$1,X$1,1+7*($D534-1)-WEEKDAY(DATE($S$1,X$1,8-$M534))),DATE($S$1,X$1,1+7*($D534+1)-WEEKDAY(DATE($S$1,X$1,8-$M534)))),DATE($S$1,X$1,1+7*$D534)-WEEKDAY(DATE($S$1,X$1,8-$M534))),"")</f>
        <v/>
      </c>
      <c r="Y534" s="30" t="str">
        <f>IFERROR(IF(COUNTIF('Holiday Dates'!$A:$A,DATE($S$1,Y$1,1+7*$D534)-WEEKDAY(DATE($S$1,Y$1,8-$M534)))&gt;=1,IF($D534&gt;=3,DATE($S$1,Y$1,1+7*($D534-1)-WEEKDAY(DATE($S$1,Y$1,8-$M534))),DATE($S$1,Y$1,1+7*($D534+1)-WEEKDAY(DATE($S$1,Y$1,8-$M534)))),DATE($S$1,Y$1,1+7*$D534)-WEEKDAY(DATE($S$1,Y$1,8-$M534))),"")</f>
        <v/>
      </c>
      <c r="Z534" s="30" t="str">
        <f>IFERROR(IF(COUNTIF('Holiday Dates'!$A:$A,DATE($S$1,Z$1,1+7*$D534)-WEEKDAY(DATE($S$1,Z$1,8-$M534)))&gt;=1,IF($D534&gt;=3,DATE($S$1,Z$1,1+7*($D534-1)-WEEKDAY(DATE($S$1,Z$1,8-$M534))),DATE($S$1,Z$1,1+7*($D534+1)-WEEKDAY(DATE($S$1,Z$1,8-$M534)))),DATE($S$1,Z$1,1+7*$D534)-WEEKDAY(DATE($S$1,Z$1,8-$M534))),"")</f>
        <v/>
      </c>
    </row>
    <row r="535" spans="3:26" ht="15" customHeight="1" x14ac:dyDescent="0.25">
      <c r="C535" s="1"/>
      <c r="D535" s="10"/>
      <c r="L535" s="9" t="str">
        <f>IFERROR(VLOOKUP($A535,[1]Sheet_One!$B:$W,5,FALSE),"")</f>
        <v/>
      </c>
      <c r="M535" s="9" t="str">
        <f>IFERROR(MATCH(L535,{"U","M","T","W","R","F","S"},0),"")</f>
        <v/>
      </c>
      <c r="N535" s="26" t="str">
        <f>IFERROR(IF(COUNTIF('Holiday Dates'!$A:$A,DATE($M$1,N$1,1+7*$D535)-WEEKDAY(DATE($M$1,N$1,8-$M535)))&gt;=1,IF($D535&gt;=3,DATE($M$1,N$1,1+7*($D535-1)-WEEKDAY(DATE($M$1,N$1,8-$M535))),DATE($M$1,N$1,1+7*($D535+1)-WEEKDAY(DATE($M$1,N$1,8-$M535)))),DATE($M$1,N$1,1+7*$D535)-WEEKDAY(DATE($M$1,N$1,8-$M535))),"")</f>
        <v/>
      </c>
      <c r="O535" s="26" t="str">
        <f>IFERROR(IF(COUNTIF('Holiday Dates'!$A:$A,DATE($M$1,O$1,1+7*$D535)-WEEKDAY(DATE($M$1,O$1,8-$M535)))&gt;=1,IF($D535&gt;=3,DATE($M$1,O$1,1+7*($D535-1)-WEEKDAY(DATE($M$1,O$1,8-$M535))),DATE($M$1,O$1,1+7*($D535+1)-WEEKDAY(DATE($M$1,O$1,8-$M535)))),DATE($M$1,O$1,1+7*$D535)-WEEKDAY(DATE($M$1,O$1,8-$M535))),"")</f>
        <v/>
      </c>
      <c r="P535" s="26" t="str">
        <f>IFERROR(IF(COUNTIF('Holiday Dates'!$A:$A,DATE($M$1,P$1,1+7*$D535)-WEEKDAY(DATE($M$1,P$1,8-$M535)))&gt;=1,IF($D535&gt;=3,DATE($M$1,P$1,1+7*($D535-1)-WEEKDAY(DATE($M$1,P$1,8-$M535))),DATE($M$1,P$1,1+7*($D535+1)-WEEKDAY(DATE($M$1,P$1,8-$M535)))),DATE($M$1,P$1,1+7*$D535)-WEEKDAY(DATE($M$1,P$1,8-$M535))),"")</f>
        <v/>
      </c>
      <c r="Q535" s="26" t="str">
        <f>IFERROR(IF(COUNTIF('Holiday Dates'!$A:$A,DATE($M$1,Q$1,1+7*$D535)-WEEKDAY(DATE($M$1,Q$1,8-$M535)))&gt;=1,IF($D535&gt;=3,DATE($M$1,Q$1,1+7*($D535-1)-WEEKDAY(DATE($M$1,Q$1,8-$M535))),DATE($M$1,Q$1,1+7*($D535+1)-WEEKDAY(DATE($M$1,Q$1,8-$M535)))),DATE($M$1,Q$1,1+7*$D535)-WEEKDAY(DATE($M$1,Q$1,8-$M535))),"")</f>
        <v/>
      </c>
      <c r="R535" s="26" t="str">
        <f>IFERROR(IF(COUNTIF('Holiday Dates'!$A:$A,DATE($M$1,R$1,1+7*$D535)-WEEKDAY(DATE($M$1,R$1,8-$M535)))&gt;=1,IF($D535&gt;=3,DATE($M$1,R$1,1+7*($D535-1)-WEEKDAY(DATE($M$1,R$1,8-$M535))),DATE($M$1,R$1,1+7*($D535+1)-WEEKDAY(DATE($M$1,R$1,8-$M535)))),DATE($M$1,R$1,1+7*$D535)-WEEKDAY(DATE($M$1,R$1,8-$M535))),"")</f>
        <v/>
      </c>
      <c r="S535" s="28"/>
      <c r="T535" s="30" t="str">
        <f>IFERROR(IF(COUNTIF('Holiday Dates'!$A:$A,DATE($S$1,T$1,1+7*$D535)-WEEKDAY(DATE($S$1,T$1,8-$M535)))&gt;=1,IF($D535&gt;=3,DATE($S$1,T$1,1+7*($D535-1)-WEEKDAY(DATE($S$1,T$1,8-$M535))),DATE($S$1,T$1,1+7*($D535+1)-WEEKDAY(DATE($S$1,T$1,8-$M535)))),DATE($S$1,T$1,1+7*$D535)-WEEKDAY(DATE($S$1,T$1,8-$M535))),"")</f>
        <v/>
      </c>
      <c r="U535" s="30" t="str">
        <f>IFERROR(IF(COUNTIF('Holiday Dates'!$A:$A,DATE($S$1,U$1,1+7*$D535)-WEEKDAY(DATE($S$1,U$1,8-$M535)))&gt;=1,IF($D535&gt;=3,DATE($S$1,U$1,1+7*($D535-1)-WEEKDAY(DATE($S$1,U$1,8-$M535))),DATE($S$1,U$1,1+7*($D535+1)-WEEKDAY(DATE($S$1,U$1,8-$M535)))),DATE($S$1,U$1,1+7*$D535)-WEEKDAY(DATE($S$1,U$1,8-$M535))),"")</f>
        <v/>
      </c>
      <c r="V535" s="30" t="str">
        <f>IFERROR(IF(COUNTIF('Holiday Dates'!$A:$A,DATE($S$1,V$1,1+7*$D535)-WEEKDAY(DATE($S$1,V$1,8-$M535)))&gt;=1,IF($D535&gt;=3,DATE($S$1,V$1,1+7*($D535-1)-WEEKDAY(DATE($S$1,V$1,8-$M535))),DATE($S$1,V$1,1+7*($D535+1)-WEEKDAY(DATE($S$1,V$1,8-$M535)))),DATE($S$1,V$1,1+7*$D535)-WEEKDAY(DATE($S$1,V$1,8-$M535))),"")</f>
        <v/>
      </c>
      <c r="W535" s="30" t="str">
        <f>IFERROR(IF(COUNTIF('Holiday Dates'!$A:$A,DATE($S$1,W$1,1+7*$D535)-WEEKDAY(DATE($S$1,W$1,8-$M535)))&gt;=1,IF($D535&gt;=3,DATE($S$1,W$1,1+7*($D535-1)-WEEKDAY(DATE($S$1,W$1,8-$M535))),DATE($S$1,W$1,1+7*($D535+1)-WEEKDAY(DATE($S$1,W$1,8-$M535)))),DATE($S$1,W$1,1+7*$D535)-WEEKDAY(DATE($S$1,W$1,8-$M535))),"")</f>
        <v/>
      </c>
      <c r="X535" s="30" t="str">
        <f>IFERROR(IF(COUNTIF('Holiday Dates'!$A:$A,DATE($S$1,X$1,1+7*$D535)-WEEKDAY(DATE($S$1,X$1,8-$M535)))&gt;=1,IF($D535&gt;=3,DATE($S$1,X$1,1+7*($D535-1)-WEEKDAY(DATE($S$1,X$1,8-$M535))),DATE($S$1,X$1,1+7*($D535+1)-WEEKDAY(DATE($S$1,X$1,8-$M535)))),DATE($S$1,X$1,1+7*$D535)-WEEKDAY(DATE($S$1,X$1,8-$M535))),"")</f>
        <v/>
      </c>
      <c r="Y535" s="30" t="str">
        <f>IFERROR(IF(COUNTIF('Holiday Dates'!$A:$A,DATE($S$1,Y$1,1+7*$D535)-WEEKDAY(DATE($S$1,Y$1,8-$M535)))&gt;=1,IF($D535&gt;=3,DATE($S$1,Y$1,1+7*($D535-1)-WEEKDAY(DATE($S$1,Y$1,8-$M535))),DATE($S$1,Y$1,1+7*($D535+1)-WEEKDAY(DATE($S$1,Y$1,8-$M535)))),DATE($S$1,Y$1,1+7*$D535)-WEEKDAY(DATE($S$1,Y$1,8-$M535))),"")</f>
        <v/>
      </c>
      <c r="Z535" s="30" t="str">
        <f>IFERROR(IF(COUNTIF('Holiday Dates'!$A:$A,DATE($S$1,Z$1,1+7*$D535)-WEEKDAY(DATE($S$1,Z$1,8-$M535)))&gt;=1,IF($D535&gt;=3,DATE($S$1,Z$1,1+7*($D535-1)-WEEKDAY(DATE($S$1,Z$1,8-$M535))),DATE($S$1,Z$1,1+7*($D535+1)-WEEKDAY(DATE($S$1,Z$1,8-$M535)))),DATE($S$1,Z$1,1+7*$D535)-WEEKDAY(DATE($S$1,Z$1,8-$M535))),"")</f>
        <v/>
      </c>
    </row>
    <row r="536" spans="3:26" ht="15" customHeight="1" x14ac:dyDescent="0.25">
      <c r="C536" s="1"/>
      <c r="D536" s="10"/>
      <c r="L536" s="9" t="str">
        <f>IFERROR(VLOOKUP($A536,[1]Sheet_One!$B:$W,5,FALSE),"")</f>
        <v/>
      </c>
      <c r="M536" s="9" t="str">
        <f>IFERROR(MATCH(L536,{"U","M","T","W","R","F","S"},0),"")</f>
        <v/>
      </c>
      <c r="N536" s="26" t="str">
        <f>IFERROR(IF(COUNTIF('Holiday Dates'!$A:$A,DATE($M$1,N$1,1+7*$D536)-WEEKDAY(DATE($M$1,N$1,8-$M536)))&gt;=1,IF($D536&gt;=3,DATE($M$1,N$1,1+7*($D536-1)-WEEKDAY(DATE($M$1,N$1,8-$M536))),DATE($M$1,N$1,1+7*($D536+1)-WEEKDAY(DATE($M$1,N$1,8-$M536)))),DATE($M$1,N$1,1+7*$D536)-WEEKDAY(DATE($M$1,N$1,8-$M536))),"")</f>
        <v/>
      </c>
      <c r="O536" s="26" t="str">
        <f>IFERROR(IF(COUNTIF('Holiday Dates'!$A:$A,DATE($M$1,O$1,1+7*$D536)-WEEKDAY(DATE($M$1,O$1,8-$M536)))&gt;=1,IF($D536&gt;=3,DATE($M$1,O$1,1+7*($D536-1)-WEEKDAY(DATE($M$1,O$1,8-$M536))),DATE($M$1,O$1,1+7*($D536+1)-WEEKDAY(DATE($M$1,O$1,8-$M536)))),DATE($M$1,O$1,1+7*$D536)-WEEKDAY(DATE($M$1,O$1,8-$M536))),"")</f>
        <v/>
      </c>
      <c r="P536" s="26" t="str">
        <f>IFERROR(IF(COUNTIF('Holiday Dates'!$A:$A,DATE($M$1,P$1,1+7*$D536)-WEEKDAY(DATE($M$1,P$1,8-$M536)))&gt;=1,IF($D536&gt;=3,DATE($M$1,P$1,1+7*($D536-1)-WEEKDAY(DATE($M$1,P$1,8-$M536))),DATE($M$1,P$1,1+7*($D536+1)-WEEKDAY(DATE($M$1,P$1,8-$M536)))),DATE($M$1,P$1,1+7*$D536)-WEEKDAY(DATE($M$1,P$1,8-$M536))),"")</f>
        <v/>
      </c>
      <c r="Q536" s="26" t="str">
        <f>IFERROR(IF(COUNTIF('Holiday Dates'!$A:$A,DATE($M$1,Q$1,1+7*$D536)-WEEKDAY(DATE($M$1,Q$1,8-$M536)))&gt;=1,IF($D536&gt;=3,DATE($M$1,Q$1,1+7*($D536-1)-WEEKDAY(DATE($M$1,Q$1,8-$M536))),DATE($M$1,Q$1,1+7*($D536+1)-WEEKDAY(DATE($M$1,Q$1,8-$M536)))),DATE($M$1,Q$1,1+7*$D536)-WEEKDAY(DATE($M$1,Q$1,8-$M536))),"")</f>
        <v/>
      </c>
      <c r="R536" s="26" t="str">
        <f>IFERROR(IF(COUNTIF('Holiday Dates'!$A:$A,DATE($M$1,R$1,1+7*$D536)-WEEKDAY(DATE($M$1,R$1,8-$M536)))&gt;=1,IF($D536&gt;=3,DATE($M$1,R$1,1+7*($D536-1)-WEEKDAY(DATE($M$1,R$1,8-$M536))),DATE($M$1,R$1,1+7*($D536+1)-WEEKDAY(DATE($M$1,R$1,8-$M536)))),DATE($M$1,R$1,1+7*$D536)-WEEKDAY(DATE($M$1,R$1,8-$M536))),"")</f>
        <v/>
      </c>
      <c r="S536" s="28"/>
      <c r="T536" s="30" t="str">
        <f>IFERROR(IF(COUNTIF('Holiday Dates'!$A:$A,DATE($S$1,T$1,1+7*$D536)-WEEKDAY(DATE($S$1,T$1,8-$M536)))&gt;=1,IF($D536&gt;=3,DATE($S$1,T$1,1+7*($D536-1)-WEEKDAY(DATE($S$1,T$1,8-$M536))),DATE($S$1,T$1,1+7*($D536+1)-WEEKDAY(DATE($S$1,T$1,8-$M536)))),DATE($S$1,T$1,1+7*$D536)-WEEKDAY(DATE($S$1,T$1,8-$M536))),"")</f>
        <v/>
      </c>
      <c r="U536" s="30" t="str">
        <f>IFERROR(IF(COUNTIF('Holiday Dates'!$A:$A,DATE($S$1,U$1,1+7*$D536)-WEEKDAY(DATE($S$1,U$1,8-$M536)))&gt;=1,IF($D536&gt;=3,DATE($S$1,U$1,1+7*($D536-1)-WEEKDAY(DATE($S$1,U$1,8-$M536))),DATE($S$1,U$1,1+7*($D536+1)-WEEKDAY(DATE($S$1,U$1,8-$M536)))),DATE($S$1,U$1,1+7*$D536)-WEEKDAY(DATE($S$1,U$1,8-$M536))),"")</f>
        <v/>
      </c>
      <c r="V536" s="30" t="str">
        <f>IFERROR(IF(COUNTIF('Holiday Dates'!$A:$A,DATE($S$1,V$1,1+7*$D536)-WEEKDAY(DATE($S$1,V$1,8-$M536)))&gt;=1,IF($D536&gt;=3,DATE($S$1,V$1,1+7*($D536-1)-WEEKDAY(DATE($S$1,V$1,8-$M536))),DATE($S$1,V$1,1+7*($D536+1)-WEEKDAY(DATE($S$1,V$1,8-$M536)))),DATE($S$1,V$1,1+7*$D536)-WEEKDAY(DATE($S$1,V$1,8-$M536))),"")</f>
        <v/>
      </c>
      <c r="W536" s="30" t="str">
        <f>IFERROR(IF(COUNTIF('Holiday Dates'!$A:$A,DATE($S$1,W$1,1+7*$D536)-WEEKDAY(DATE($S$1,W$1,8-$M536)))&gt;=1,IF($D536&gt;=3,DATE($S$1,W$1,1+7*($D536-1)-WEEKDAY(DATE($S$1,W$1,8-$M536))),DATE($S$1,W$1,1+7*($D536+1)-WEEKDAY(DATE($S$1,W$1,8-$M536)))),DATE($S$1,W$1,1+7*$D536)-WEEKDAY(DATE($S$1,W$1,8-$M536))),"")</f>
        <v/>
      </c>
      <c r="X536" s="30" t="str">
        <f>IFERROR(IF(COUNTIF('Holiday Dates'!$A:$A,DATE($S$1,X$1,1+7*$D536)-WEEKDAY(DATE($S$1,X$1,8-$M536)))&gt;=1,IF($D536&gt;=3,DATE($S$1,X$1,1+7*($D536-1)-WEEKDAY(DATE($S$1,X$1,8-$M536))),DATE($S$1,X$1,1+7*($D536+1)-WEEKDAY(DATE($S$1,X$1,8-$M536)))),DATE($S$1,X$1,1+7*$D536)-WEEKDAY(DATE($S$1,X$1,8-$M536))),"")</f>
        <v/>
      </c>
      <c r="Y536" s="30" t="str">
        <f>IFERROR(IF(COUNTIF('Holiday Dates'!$A:$A,DATE($S$1,Y$1,1+7*$D536)-WEEKDAY(DATE($S$1,Y$1,8-$M536)))&gt;=1,IF($D536&gt;=3,DATE($S$1,Y$1,1+7*($D536-1)-WEEKDAY(DATE($S$1,Y$1,8-$M536))),DATE($S$1,Y$1,1+7*($D536+1)-WEEKDAY(DATE($S$1,Y$1,8-$M536)))),DATE($S$1,Y$1,1+7*$D536)-WEEKDAY(DATE($S$1,Y$1,8-$M536))),"")</f>
        <v/>
      </c>
      <c r="Z536" s="30" t="str">
        <f>IFERROR(IF(COUNTIF('Holiday Dates'!$A:$A,DATE($S$1,Z$1,1+7*$D536)-WEEKDAY(DATE($S$1,Z$1,8-$M536)))&gt;=1,IF($D536&gt;=3,DATE($S$1,Z$1,1+7*($D536-1)-WEEKDAY(DATE($S$1,Z$1,8-$M536))),DATE($S$1,Z$1,1+7*($D536+1)-WEEKDAY(DATE($S$1,Z$1,8-$M536)))),DATE($S$1,Z$1,1+7*$D536)-WEEKDAY(DATE($S$1,Z$1,8-$M536))),"")</f>
        <v/>
      </c>
    </row>
    <row r="537" spans="3:26" ht="15" customHeight="1" x14ac:dyDescent="0.25">
      <c r="C537" s="1"/>
      <c r="D537" s="10"/>
      <c r="L537" s="9" t="str">
        <f>IFERROR(VLOOKUP($A537,[1]Sheet_One!$B:$W,5,FALSE),"")</f>
        <v/>
      </c>
      <c r="M537" s="9" t="str">
        <f>IFERROR(MATCH(L537,{"U","M","T","W","R","F","S"},0),"")</f>
        <v/>
      </c>
      <c r="N537" s="26" t="str">
        <f>IFERROR(IF(COUNTIF('Holiday Dates'!$A:$A,DATE($M$1,N$1,1+7*$D537)-WEEKDAY(DATE($M$1,N$1,8-$M537)))&gt;=1,IF($D537&gt;=3,DATE($M$1,N$1,1+7*($D537-1)-WEEKDAY(DATE($M$1,N$1,8-$M537))),DATE($M$1,N$1,1+7*($D537+1)-WEEKDAY(DATE($M$1,N$1,8-$M537)))),DATE($M$1,N$1,1+7*$D537)-WEEKDAY(DATE($M$1,N$1,8-$M537))),"")</f>
        <v/>
      </c>
      <c r="O537" s="26" t="str">
        <f>IFERROR(IF(COUNTIF('Holiday Dates'!$A:$A,DATE($M$1,O$1,1+7*$D537)-WEEKDAY(DATE($M$1,O$1,8-$M537)))&gt;=1,IF($D537&gt;=3,DATE($M$1,O$1,1+7*($D537-1)-WEEKDAY(DATE($M$1,O$1,8-$M537))),DATE($M$1,O$1,1+7*($D537+1)-WEEKDAY(DATE($M$1,O$1,8-$M537)))),DATE($M$1,O$1,1+7*$D537)-WEEKDAY(DATE($M$1,O$1,8-$M537))),"")</f>
        <v/>
      </c>
      <c r="P537" s="26" t="str">
        <f>IFERROR(IF(COUNTIF('Holiday Dates'!$A:$A,DATE($M$1,P$1,1+7*$D537)-WEEKDAY(DATE($M$1,P$1,8-$M537)))&gt;=1,IF($D537&gt;=3,DATE($M$1,P$1,1+7*($D537-1)-WEEKDAY(DATE($M$1,P$1,8-$M537))),DATE($M$1,P$1,1+7*($D537+1)-WEEKDAY(DATE($M$1,P$1,8-$M537)))),DATE($M$1,P$1,1+7*$D537)-WEEKDAY(DATE($M$1,P$1,8-$M537))),"")</f>
        <v/>
      </c>
      <c r="Q537" s="26" t="str">
        <f>IFERROR(IF(COUNTIF('Holiday Dates'!$A:$A,DATE($M$1,Q$1,1+7*$D537)-WEEKDAY(DATE($M$1,Q$1,8-$M537)))&gt;=1,IF($D537&gt;=3,DATE($M$1,Q$1,1+7*($D537-1)-WEEKDAY(DATE($M$1,Q$1,8-$M537))),DATE($M$1,Q$1,1+7*($D537+1)-WEEKDAY(DATE($M$1,Q$1,8-$M537)))),DATE($M$1,Q$1,1+7*$D537)-WEEKDAY(DATE($M$1,Q$1,8-$M537))),"")</f>
        <v/>
      </c>
      <c r="R537" s="26" t="str">
        <f>IFERROR(IF(COUNTIF('Holiday Dates'!$A:$A,DATE($M$1,R$1,1+7*$D537)-WEEKDAY(DATE($M$1,R$1,8-$M537)))&gt;=1,IF($D537&gt;=3,DATE($M$1,R$1,1+7*($D537-1)-WEEKDAY(DATE($M$1,R$1,8-$M537))),DATE($M$1,R$1,1+7*($D537+1)-WEEKDAY(DATE($M$1,R$1,8-$M537)))),DATE($M$1,R$1,1+7*$D537)-WEEKDAY(DATE($M$1,R$1,8-$M537))),"")</f>
        <v/>
      </c>
      <c r="S537" s="28"/>
      <c r="T537" s="30" t="str">
        <f>IFERROR(IF(COUNTIF('Holiday Dates'!$A:$A,DATE($S$1,T$1,1+7*$D537)-WEEKDAY(DATE($S$1,T$1,8-$M537)))&gt;=1,IF($D537&gt;=3,DATE($S$1,T$1,1+7*($D537-1)-WEEKDAY(DATE($S$1,T$1,8-$M537))),DATE($S$1,T$1,1+7*($D537+1)-WEEKDAY(DATE($S$1,T$1,8-$M537)))),DATE($S$1,T$1,1+7*$D537)-WEEKDAY(DATE($S$1,T$1,8-$M537))),"")</f>
        <v/>
      </c>
      <c r="U537" s="30" t="str">
        <f>IFERROR(IF(COUNTIF('Holiday Dates'!$A:$A,DATE($S$1,U$1,1+7*$D537)-WEEKDAY(DATE($S$1,U$1,8-$M537)))&gt;=1,IF($D537&gt;=3,DATE($S$1,U$1,1+7*($D537-1)-WEEKDAY(DATE($S$1,U$1,8-$M537))),DATE($S$1,U$1,1+7*($D537+1)-WEEKDAY(DATE($S$1,U$1,8-$M537)))),DATE($S$1,U$1,1+7*$D537)-WEEKDAY(DATE($S$1,U$1,8-$M537))),"")</f>
        <v/>
      </c>
      <c r="V537" s="30" t="str">
        <f>IFERROR(IF(COUNTIF('Holiday Dates'!$A:$A,DATE($S$1,V$1,1+7*$D537)-WEEKDAY(DATE($S$1,V$1,8-$M537)))&gt;=1,IF($D537&gt;=3,DATE($S$1,V$1,1+7*($D537-1)-WEEKDAY(DATE($S$1,V$1,8-$M537))),DATE($S$1,V$1,1+7*($D537+1)-WEEKDAY(DATE($S$1,V$1,8-$M537)))),DATE($S$1,V$1,1+7*$D537)-WEEKDAY(DATE($S$1,V$1,8-$M537))),"")</f>
        <v/>
      </c>
      <c r="W537" s="30" t="str">
        <f>IFERROR(IF(COUNTIF('Holiday Dates'!$A:$A,DATE($S$1,W$1,1+7*$D537)-WEEKDAY(DATE($S$1,W$1,8-$M537)))&gt;=1,IF($D537&gt;=3,DATE($S$1,W$1,1+7*($D537-1)-WEEKDAY(DATE($S$1,W$1,8-$M537))),DATE($S$1,W$1,1+7*($D537+1)-WEEKDAY(DATE($S$1,W$1,8-$M537)))),DATE($S$1,W$1,1+7*$D537)-WEEKDAY(DATE($S$1,W$1,8-$M537))),"")</f>
        <v/>
      </c>
      <c r="X537" s="30" t="str">
        <f>IFERROR(IF(COUNTIF('Holiday Dates'!$A:$A,DATE($S$1,X$1,1+7*$D537)-WEEKDAY(DATE($S$1,X$1,8-$M537)))&gt;=1,IF($D537&gt;=3,DATE($S$1,X$1,1+7*($D537-1)-WEEKDAY(DATE($S$1,X$1,8-$M537))),DATE($S$1,X$1,1+7*($D537+1)-WEEKDAY(DATE($S$1,X$1,8-$M537)))),DATE($S$1,X$1,1+7*$D537)-WEEKDAY(DATE($S$1,X$1,8-$M537))),"")</f>
        <v/>
      </c>
      <c r="Y537" s="30" t="str">
        <f>IFERROR(IF(COUNTIF('Holiday Dates'!$A:$A,DATE($S$1,Y$1,1+7*$D537)-WEEKDAY(DATE($S$1,Y$1,8-$M537)))&gt;=1,IF($D537&gt;=3,DATE($S$1,Y$1,1+7*($D537-1)-WEEKDAY(DATE($S$1,Y$1,8-$M537))),DATE($S$1,Y$1,1+7*($D537+1)-WEEKDAY(DATE($S$1,Y$1,8-$M537)))),DATE($S$1,Y$1,1+7*$D537)-WEEKDAY(DATE($S$1,Y$1,8-$M537))),"")</f>
        <v/>
      </c>
      <c r="Z537" s="30" t="str">
        <f>IFERROR(IF(COUNTIF('Holiday Dates'!$A:$A,DATE($S$1,Z$1,1+7*$D537)-WEEKDAY(DATE($S$1,Z$1,8-$M537)))&gt;=1,IF($D537&gt;=3,DATE($S$1,Z$1,1+7*($D537-1)-WEEKDAY(DATE($S$1,Z$1,8-$M537))),DATE($S$1,Z$1,1+7*($D537+1)-WEEKDAY(DATE($S$1,Z$1,8-$M537)))),DATE($S$1,Z$1,1+7*$D537)-WEEKDAY(DATE($S$1,Z$1,8-$M537))),"")</f>
        <v/>
      </c>
    </row>
    <row r="538" spans="3:26" ht="15" customHeight="1" x14ac:dyDescent="0.25">
      <c r="C538" s="1"/>
      <c r="D538" s="10"/>
      <c r="L538" s="9" t="str">
        <f>IFERROR(VLOOKUP($A538,[1]Sheet_One!$B:$W,5,FALSE),"")</f>
        <v/>
      </c>
      <c r="M538" s="9" t="str">
        <f>IFERROR(MATCH(L538,{"U","M","T","W","R","F","S"},0),"")</f>
        <v/>
      </c>
      <c r="N538" s="26" t="str">
        <f>IFERROR(IF(COUNTIF('Holiday Dates'!$A:$A,DATE($M$1,N$1,1+7*$D538)-WEEKDAY(DATE($M$1,N$1,8-$M538)))&gt;=1,IF($D538&gt;=3,DATE($M$1,N$1,1+7*($D538-1)-WEEKDAY(DATE($M$1,N$1,8-$M538))),DATE($M$1,N$1,1+7*($D538+1)-WEEKDAY(DATE($M$1,N$1,8-$M538)))),DATE($M$1,N$1,1+7*$D538)-WEEKDAY(DATE($M$1,N$1,8-$M538))),"")</f>
        <v/>
      </c>
      <c r="O538" s="26" t="str">
        <f>IFERROR(IF(COUNTIF('Holiday Dates'!$A:$A,DATE($M$1,O$1,1+7*$D538)-WEEKDAY(DATE($M$1,O$1,8-$M538)))&gt;=1,IF($D538&gt;=3,DATE($M$1,O$1,1+7*($D538-1)-WEEKDAY(DATE($M$1,O$1,8-$M538))),DATE($M$1,O$1,1+7*($D538+1)-WEEKDAY(DATE($M$1,O$1,8-$M538)))),DATE($M$1,O$1,1+7*$D538)-WEEKDAY(DATE($M$1,O$1,8-$M538))),"")</f>
        <v/>
      </c>
      <c r="P538" s="26" t="str">
        <f>IFERROR(IF(COUNTIF('Holiday Dates'!$A:$A,DATE($M$1,P$1,1+7*$D538)-WEEKDAY(DATE($M$1,P$1,8-$M538)))&gt;=1,IF($D538&gt;=3,DATE($M$1,P$1,1+7*($D538-1)-WEEKDAY(DATE($M$1,P$1,8-$M538))),DATE($M$1,P$1,1+7*($D538+1)-WEEKDAY(DATE($M$1,P$1,8-$M538)))),DATE($M$1,P$1,1+7*$D538)-WEEKDAY(DATE($M$1,P$1,8-$M538))),"")</f>
        <v/>
      </c>
      <c r="Q538" s="26" t="str">
        <f>IFERROR(IF(COUNTIF('Holiday Dates'!$A:$A,DATE($M$1,Q$1,1+7*$D538)-WEEKDAY(DATE($M$1,Q$1,8-$M538)))&gt;=1,IF($D538&gt;=3,DATE($M$1,Q$1,1+7*($D538-1)-WEEKDAY(DATE($M$1,Q$1,8-$M538))),DATE($M$1,Q$1,1+7*($D538+1)-WEEKDAY(DATE($M$1,Q$1,8-$M538)))),DATE($M$1,Q$1,1+7*$D538)-WEEKDAY(DATE($M$1,Q$1,8-$M538))),"")</f>
        <v/>
      </c>
      <c r="R538" s="26" t="str">
        <f>IFERROR(IF(COUNTIF('Holiday Dates'!$A:$A,DATE($M$1,R$1,1+7*$D538)-WEEKDAY(DATE($M$1,R$1,8-$M538)))&gt;=1,IF($D538&gt;=3,DATE($M$1,R$1,1+7*($D538-1)-WEEKDAY(DATE($M$1,R$1,8-$M538))),DATE($M$1,R$1,1+7*($D538+1)-WEEKDAY(DATE($M$1,R$1,8-$M538)))),DATE($M$1,R$1,1+7*$D538)-WEEKDAY(DATE($M$1,R$1,8-$M538))),"")</f>
        <v/>
      </c>
      <c r="S538" s="28"/>
      <c r="T538" s="30" t="str">
        <f>IFERROR(IF(COUNTIF('Holiday Dates'!$A:$A,DATE($S$1,T$1,1+7*$D538)-WEEKDAY(DATE($S$1,T$1,8-$M538)))&gt;=1,IF($D538&gt;=3,DATE($S$1,T$1,1+7*($D538-1)-WEEKDAY(DATE($S$1,T$1,8-$M538))),DATE($S$1,T$1,1+7*($D538+1)-WEEKDAY(DATE($S$1,T$1,8-$M538)))),DATE($S$1,T$1,1+7*$D538)-WEEKDAY(DATE($S$1,T$1,8-$M538))),"")</f>
        <v/>
      </c>
      <c r="U538" s="30" t="str">
        <f>IFERROR(IF(COUNTIF('Holiday Dates'!$A:$A,DATE($S$1,U$1,1+7*$D538)-WEEKDAY(DATE($S$1,U$1,8-$M538)))&gt;=1,IF($D538&gt;=3,DATE($S$1,U$1,1+7*($D538-1)-WEEKDAY(DATE($S$1,U$1,8-$M538))),DATE($S$1,U$1,1+7*($D538+1)-WEEKDAY(DATE($S$1,U$1,8-$M538)))),DATE($S$1,U$1,1+7*$D538)-WEEKDAY(DATE($S$1,U$1,8-$M538))),"")</f>
        <v/>
      </c>
      <c r="V538" s="30" t="str">
        <f>IFERROR(IF(COUNTIF('Holiday Dates'!$A:$A,DATE($S$1,V$1,1+7*$D538)-WEEKDAY(DATE($S$1,V$1,8-$M538)))&gt;=1,IF($D538&gt;=3,DATE($S$1,V$1,1+7*($D538-1)-WEEKDAY(DATE($S$1,V$1,8-$M538))),DATE($S$1,V$1,1+7*($D538+1)-WEEKDAY(DATE($S$1,V$1,8-$M538)))),DATE($S$1,V$1,1+7*$D538)-WEEKDAY(DATE($S$1,V$1,8-$M538))),"")</f>
        <v/>
      </c>
      <c r="W538" s="30" t="str">
        <f>IFERROR(IF(COUNTIF('Holiday Dates'!$A:$A,DATE($S$1,W$1,1+7*$D538)-WEEKDAY(DATE($S$1,W$1,8-$M538)))&gt;=1,IF($D538&gt;=3,DATE($S$1,W$1,1+7*($D538-1)-WEEKDAY(DATE($S$1,W$1,8-$M538))),DATE($S$1,W$1,1+7*($D538+1)-WEEKDAY(DATE($S$1,W$1,8-$M538)))),DATE($S$1,W$1,1+7*$D538)-WEEKDAY(DATE($S$1,W$1,8-$M538))),"")</f>
        <v/>
      </c>
      <c r="X538" s="30" t="str">
        <f>IFERROR(IF(COUNTIF('Holiday Dates'!$A:$A,DATE($S$1,X$1,1+7*$D538)-WEEKDAY(DATE($S$1,X$1,8-$M538)))&gt;=1,IF($D538&gt;=3,DATE($S$1,X$1,1+7*($D538-1)-WEEKDAY(DATE($S$1,X$1,8-$M538))),DATE($S$1,X$1,1+7*($D538+1)-WEEKDAY(DATE($S$1,X$1,8-$M538)))),DATE($S$1,X$1,1+7*$D538)-WEEKDAY(DATE($S$1,X$1,8-$M538))),"")</f>
        <v/>
      </c>
      <c r="Y538" s="30" t="str">
        <f>IFERROR(IF(COUNTIF('Holiday Dates'!$A:$A,DATE($S$1,Y$1,1+7*$D538)-WEEKDAY(DATE($S$1,Y$1,8-$M538)))&gt;=1,IF($D538&gt;=3,DATE($S$1,Y$1,1+7*($D538-1)-WEEKDAY(DATE($S$1,Y$1,8-$M538))),DATE($S$1,Y$1,1+7*($D538+1)-WEEKDAY(DATE($S$1,Y$1,8-$M538)))),DATE($S$1,Y$1,1+7*$D538)-WEEKDAY(DATE($S$1,Y$1,8-$M538))),"")</f>
        <v/>
      </c>
      <c r="Z538" s="30" t="str">
        <f>IFERROR(IF(COUNTIF('Holiday Dates'!$A:$A,DATE($S$1,Z$1,1+7*$D538)-WEEKDAY(DATE($S$1,Z$1,8-$M538)))&gt;=1,IF($D538&gt;=3,DATE($S$1,Z$1,1+7*($D538-1)-WEEKDAY(DATE($S$1,Z$1,8-$M538))),DATE($S$1,Z$1,1+7*($D538+1)-WEEKDAY(DATE($S$1,Z$1,8-$M538)))),DATE($S$1,Z$1,1+7*$D538)-WEEKDAY(DATE($S$1,Z$1,8-$M538))),"")</f>
        <v/>
      </c>
    </row>
    <row r="539" spans="3:26" ht="15" customHeight="1" x14ac:dyDescent="0.25">
      <c r="C539" s="1"/>
      <c r="D539" s="10"/>
      <c r="L539" s="9" t="str">
        <f>IFERROR(VLOOKUP($A539,[1]Sheet_One!$B:$W,5,FALSE),"")</f>
        <v/>
      </c>
      <c r="M539" s="9" t="str">
        <f>IFERROR(MATCH(L539,{"U","M","T","W","R","F","S"},0),"")</f>
        <v/>
      </c>
      <c r="N539" s="26" t="str">
        <f>IFERROR(IF(COUNTIF('Holiday Dates'!$A:$A,DATE($M$1,N$1,1+7*$D539)-WEEKDAY(DATE($M$1,N$1,8-$M539)))&gt;=1,IF($D539&gt;=3,DATE($M$1,N$1,1+7*($D539-1)-WEEKDAY(DATE($M$1,N$1,8-$M539))),DATE($M$1,N$1,1+7*($D539+1)-WEEKDAY(DATE($M$1,N$1,8-$M539)))),DATE($M$1,N$1,1+7*$D539)-WEEKDAY(DATE($M$1,N$1,8-$M539))),"")</f>
        <v/>
      </c>
      <c r="O539" s="26" t="str">
        <f>IFERROR(IF(COUNTIF('Holiday Dates'!$A:$A,DATE($M$1,O$1,1+7*$D539)-WEEKDAY(DATE($M$1,O$1,8-$M539)))&gt;=1,IF($D539&gt;=3,DATE($M$1,O$1,1+7*($D539-1)-WEEKDAY(DATE($M$1,O$1,8-$M539))),DATE($M$1,O$1,1+7*($D539+1)-WEEKDAY(DATE($M$1,O$1,8-$M539)))),DATE($M$1,O$1,1+7*$D539)-WEEKDAY(DATE($M$1,O$1,8-$M539))),"")</f>
        <v/>
      </c>
      <c r="P539" s="26" t="str">
        <f>IFERROR(IF(COUNTIF('Holiday Dates'!$A:$A,DATE($M$1,P$1,1+7*$D539)-WEEKDAY(DATE($M$1,P$1,8-$M539)))&gt;=1,IF($D539&gt;=3,DATE($M$1,P$1,1+7*($D539-1)-WEEKDAY(DATE($M$1,P$1,8-$M539))),DATE($M$1,P$1,1+7*($D539+1)-WEEKDAY(DATE($M$1,P$1,8-$M539)))),DATE($M$1,P$1,1+7*$D539)-WEEKDAY(DATE($M$1,P$1,8-$M539))),"")</f>
        <v/>
      </c>
      <c r="Q539" s="26" t="str">
        <f>IFERROR(IF(COUNTIF('Holiday Dates'!$A:$A,DATE($M$1,Q$1,1+7*$D539)-WEEKDAY(DATE($M$1,Q$1,8-$M539)))&gt;=1,IF($D539&gt;=3,DATE($M$1,Q$1,1+7*($D539-1)-WEEKDAY(DATE($M$1,Q$1,8-$M539))),DATE($M$1,Q$1,1+7*($D539+1)-WEEKDAY(DATE($M$1,Q$1,8-$M539)))),DATE($M$1,Q$1,1+7*$D539)-WEEKDAY(DATE($M$1,Q$1,8-$M539))),"")</f>
        <v/>
      </c>
      <c r="R539" s="26" t="str">
        <f>IFERROR(IF(COUNTIF('Holiday Dates'!$A:$A,DATE($M$1,R$1,1+7*$D539)-WEEKDAY(DATE($M$1,R$1,8-$M539)))&gt;=1,IF($D539&gt;=3,DATE($M$1,R$1,1+7*($D539-1)-WEEKDAY(DATE($M$1,R$1,8-$M539))),DATE($M$1,R$1,1+7*($D539+1)-WEEKDAY(DATE($M$1,R$1,8-$M539)))),DATE($M$1,R$1,1+7*$D539)-WEEKDAY(DATE($M$1,R$1,8-$M539))),"")</f>
        <v/>
      </c>
      <c r="S539" s="28"/>
      <c r="T539" s="30" t="str">
        <f>IFERROR(IF(COUNTIF('Holiday Dates'!$A:$A,DATE($S$1,T$1,1+7*$D539)-WEEKDAY(DATE($S$1,T$1,8-$M539)))&gt;=1,IF($D539&gt;=3,DATE($S$1,T$1,1+7*($D539-1)-WEEKDAY(DATE($S$1,T$1,8-$M539))),DATE($S$1,T$1,1+7*($D539+1)-WEEKDAY(DATE($S$1,T$1,8-$M539)))),DATE($S$1,T$1,1+7*$D539)-WEEKDAY(DATE($S$1,T$1,8-$M539))),"")</f>
        <v/>
      </c>
      <c r="U539" s="30" t="str">
        <f>IFERROR(IF(COUNTIF('Holiday Dates'!$A:$A,DATE($S$1,U$1,1+7*$D539)-WEEKDAY(DATE($S$1,U$1,8-$M539)))&gt;=1,IF($D539&gt;=3,DATE($S$1,U$1,1+7*($D539-1)-WEEKDAY(DATE($S$1,U$1,8-$M539))),DATE($S$1,U$1,1+7*($D539+1)-WEEKDAY(DATE($S$1,U$1,8-$M539)))),DATE($S$1,U$1,1+7*$D539)-WEEKDAY(DATE($S$1,U$1,8-$M539))),"")</f>
        <v/>
      </c>
      <c r="V539" s="30" t="str">
        <f>IFERROR(IF(COUNTIF('Holiday Dates'!$A:$A,DATE($S$1,V$1,1+7*$D539)-WEEKDAY(DATE($S$1,V$1,8-$M539)))&gt;=1,IF($D539&gt;=3,DATE($S$1,V$1,1+7*($D539-1)-WEEKDAY(DATE($S$1,V$1,8-$M539))),DATE($S$1,V$1,1+7*($D539+1)-WEEKDAY(DATE($S$1,V$1,8-$M539)))),DATE($S$1,V$1,1+7*$D539)-WEEKDAY(DATE($S$1,V$1,8-$M539))),"")</f>
        <v/>
      </c>
      <c r="W539" s="30" t="str">
        <f>IFERROR(IF(COUNTIF('Holiday Dates'!$A:$A,DATE($S$1,W$1,1+7*$D539)-WEEKDAY(DATE($S$1,W$1,8-$M539)))&gt;=1,IF($D539&gt;=3,DATE($S$1,W$1,1+7*($D539-1)-WEEKDAY(DATE($S$1,W$1,8-$M539))),DATE($S$1,W$1,1+7*($D539+1)-WEEKDAY(DATE($S$1,W$1,8-$M539)))),DATE($S$1,W$1,1+7*$D539)-WEEKDAY(DATE($S$1,W$1,8-$M539))),"")</f>
        <v/>
      </c>
      <c r="X539" s="30" t="str">
        <f>IFERROR(IF(COUNTIF('Holiday Dates'!$A:$A,DATE($S$1,X$1,1+7*$D539)-WEEKDAY(DATE($S$1,X$1,8-$M539)))&gt;=1,IF($D539&gt;=3,DATE($S$1,X$1,1+7*($D539-1)-WEEKDAY(DATE($S$1,X$1,8-$M539))),DATE($S$1,X$1,1+7*($D539+1)-WEEKDAY(DATE($S$1,X$1,8-$M539)))),DATE($S$1,X$1,1+7*$D539)-WEEKDAY(DATE($S$1,X$1,8-$M539))),"")</f>
        <v/>
      </c>
      <c r="Y539" s="30" t="str">
        <f>IFERROR(IF(COUNTIF('Holiday Dates'!$A:$A,DATE($S$1,Y$1,1+7*$D539)-WEEKDAY(DATE($S$1,Y$1,8-$M539)))&gt;=1,IF($D539&gt;=3,DATE($S$1,Y$1,1+7*($D539-1)-WEEKDAY(DATE($S$1,Y$1,8-$M539))),DATE($S$1,Y$1,1+7*($D539+1)-WEEKDAY(DATE($S$1,Y$1,8-$M539)))),DATE($S$1,Y$1,1+7*$D539)-WEEKDAY(DATE($S$1,Y$1,8-$M539))),"")</f>
        <v/>
      </c>
      <c r="Z539" s="30" t="str">
        <f>IFERROR(IF(COUNTIF('Holiday Dates'!$A:$A,DATE($S$1,Z$1,1+7*$D539)-WEEKDAY(DATE($S$1,Z$1,8-$M539)))&gt;=1,IF($D539&gt;=3,DATE($S$1,Z$1,1+7*($D539-1)-WEEKDAY(DATE($S$1,Z$1,8-$M539))),DATE($S$1,Z$1,1+7*($D539+1)-WEEKDAY(DATE($S$1,Z$1,8-$M539)))),DATE($S$1,Z$1,1+7*$D539)-WEEKDAY(DATE($S$1,Z$1,8-$M539))),"")</f>
        <v/>
      </c>
    </row>
    <row r="540" spans="3:26" ht="15" customHeight="1" x14ac:dyDescent="0.25">
      <c r="C540" s="1"/>
      <c r="D540" s="10"/>
      <c r="L540" s="9" t="str">
        <f>IFERROR(VLOOKUP($A540,[1]Sheet_One!$B:$W,5,FALSE),"")</f>
        <v/>
      </c>
      <c r="M540" s="9" t="str">
        <f>IFERROR(MATCH(L540,{"U","M","T","W","R","F","S"},0),"")</f>
        <v/>
      </c>
      <c r="N540" s="26" t="str">
        <f>IFERROR(IF(COUNTIF('Holiday Dates'!$A:$A,DATE($M$1,N$1,1+7*$D540)-WEEKDAY(DATE($M$1,N$1,8-$M540)))&gt;=1,IF($D540&gt;=3,DATE($M$1,N$1,1+7*($D540-1)-WEEKDAY(DATE($M$1,N$1,8-$M540))),DATE($M$1,N$1,1+7*($D540+1)-WEEKDAY(DATE($M$1,N$1,8-$M540)))),DATE($M$1,N$1,1+7*$D540)-WEEKDAY(DATE($M$1,N$1,8-$M540))),"")</f>
        <v/>
      </c>
      <c r="O540" s="26" t="str">
        <f>IFERROR(IF(COUNTIF('Holiday Dates'!$A:$A,DATE($M$1,O$1,1+7*$D540)-WEEKDAY(DATE($M$1,O$1,8-$M540)))&gt;=1,IF($D540&gt;=3,DATE($M$1,O$1,1+7*($D540-1)-WEEKDAY(DATE($M$1,O$1,8-$M540))),DATE($M$1,O$1,1+7*($D540+1)-WEEKDAY(DATE($M$1,O$1,8-$M540)))),DATE($M$1,O$1,1+7*$D540)-WEEKDAY(DATE($M$1,O$1,8-$M540))),"")</f>
        <v/>
      </c>
      <c r="P540" s="26" t="str">
        <f>IFERROR(IF(COUNTIF('Holiday Dates'!$A:$A,DATE($M$1,P$1,1+7*$D540)-WEEKDAY(DATE($M$1,P$1,8-$M540)))&gt;=1,IF($D540&gt;=3,DATE($M$1,P$1,1+7*($D540-1)-WEEKDAY(DATE($M$1,P$1,8-$M540))),DATE($M$1,P$1,1+7*($D540+1)-WEEKDAY(DATE($M$1,P$1,8-$M540)))),DATE($M$1,P$1,1+7*$D540)-WEEKDAY(DATE($M$1,P$1,8-$M540))),"")</f>
        <v/>
      </c>
      <c r="Q540" s="26" t="str">
        <f>IFERROR(IF(COUNTIF('Holiday Dates'!$A:$A,DATE($M$1,Q$1,1+7*$D540)-WEEKDAY(DATE($M$1,Q$1,8-$M540)))&gt;=1,IF($D540&gt;=3,DATE($M$1,Q$1,1+7*($D540-1)-WEEKDAY(DATE($M$1,Q$1,8-$M540))),DATE($M$1,Q$1,1+7*($D540+1)-WEEKDAY(DATE($M$1,Q$1,8-$M540)))),DATE($M$1,Q$1,1+7*$D540)-WEEKDAY(DATE($M$1,Q$1,8-$M540))),"")</f>
        <v/>
      </c>
      <c r="R540" s="26" t="str">
        <f>IFERROR(IF(COUNTIF('Holiday Dates'!$A:$A,DATE($M$1,R$1,1+7*$D540)-WEEKDAY(DATE($M$1,R$1,8-$M540)))&gt;=1,IF($D540&gt;=3,DATE($M$1,R$1,1+7*($D540-1)-WEEKDAY(DATE($M$1,R$1,8-$M540))),DATE($M$1,R$1,1+7*($D540+1)-WEEKDAY(DATE($M$1,R$1,8-$M540)))),DATE($M$1,R$1,1+7*$D540)-WEEKDAY(DATE($M$1,R$1,8-$M540))),"")</f>
        <v/>
      </c>
      <c r="S540" s="28"/>
      <c r="T540" s="30" t="str">
        <f>IFERROR(IF(COUNTIF('Holiday Dates'!$A:$A,DATE($S$1,T$1,1+7*$D540)-WEEKDAY(DATE($S$1,T$1,8-$M540)))&gt;=1,IF($D540&gt;=3,DATE($S$1,T$1,1+7*($D540-1)-WEEKDAY(DATE($S$1,T$1,8-$M540))),DATE($S$1,T$1,1+7*($D540+1)-WEEKDAY(DATE($S$1,T$1,8-$M540)))),DATE($S$1,T$1,1+7*$D540)-WEEKDAY(DATE($S$1,T$1,8-$M540))),"")</f>
        <v/>
      </c>
      <c r="U540" s="30" t="str">
        <f>IFERROR(IF(COUNTIF('Holiday Dates'!$A:$A,DATE($S$1,U$1,1+7*$D540)-WEEKDAY(DATE($S$1,U$1,8-$M540)))&gt;=1,IF($D540&gt;=3,DATE($S$1,U$1,1+7*($D540-1)-WEEKDAY(DATE($S$1,U$1,8-$M540))),DATE($S$1,U$1,1+7*($D540+1)-WEEKDAY(DATE($S$1,U$1,8-$M540)))),DATE($S$1,U$1,1+7*$D540)-WEEKDAY(DATE($S$1,U$1,8-$M540))),"")</f>
        <v/>
      </c>
      <c r="V540" s="30" t="str">
        <f>IFERROR(IF(COUNTIF('Holiday Dates'!$A:$A,DATE($S$1,V$1,1+7*$D540)-WEEKDAY(DATE($S$1,V$1,8-$M540)))&gt;=1,IF($D540&gt;=3,DATE($S$1,V$1,1+7*($D540-1)-WEEKDAY(DATE($S$1,V$1,8-$M540))),DATE($S$1,V$1,1+7*($D540+1)-WEEKDAY(DATE($S$1,V$1,8-$M540)))),DATE($S$1,V$1,1+7*$D540)-WEEKDAY(DATE($S$1,V$1,8-$M540))),"")</f>
        <v/>
      </c>
      <c r="W540" s="30" t="str">
        <f>IFERROR(IF(COUNTIF('Holiday Dates'!$A:$A,DATE($S$1,W$1,1+7*$D540)-WEEKDAY(DATE($S$1,W$1,8-$M540)))&gt;=1,IF($D540&gt;=3,DATE($S$1,W$1,1+7*($D540-1)-WEEKDAY(DATE($S$1,W$1,8-$M540))),DATE($S$1,W$1,1+7*($D540+1)-WEEKDAY(DATE($S$1,W$1,8-$M540)))),DATE($S$1,W$1,1+7*$D540)-WEEKDAY(DATE($S$1,W$1,8-$M540))),"")</f>
        <v/>
      </c>
      <c r="X540" s="30" t="str">
        <f>IFERROR(IF(COUNTIF('Holiday Dates'!$A:$A,DATE($S$1,X$1,1+7*$D540)-WEEKDAY(DATE($S$1,X$1,8-$M540)))&gt;=1,IF($D540&gt;=3,DATE($S$1,X$1,1+7*($D540-1)-WEEKDAY(DATE($S$1,X$1,8-$M540))),DATE($S$1,X$1,1+7*($D540+1)-WEEKDAY(DATE($S$1,X$1,8-$M540)))),DATE($S$1,X$1,1+7*$D540)-WEEKDAY(DATE($S$1,X$1,8-$M540))),"")</f>
        <v/>
      </c>
      <c r="Y540" s="30" t="str">
        <f>IFERROR(IF(COUNTIF('Holiday Dates'!$A:$A,DATE($S$1,Y$1,1+7*$D540)-WEEKDAY(DATE($S$1,Y$1,8-$M540)))&gt;=1,IF($D540&gt;=3,DATE($S$1,Y$1,1+7*($D540-1)-WEEKDAY(DATE($S$1,Y$1,8-$M540))),DATE($S$1,Y$1,1+7*($D540+1)-WEEKDAY(DATE($S$1,Y$1,8-$M540)))),DATE($S$1,Y$1,1+7*$D540)-WEEKDAY(DATE($S$1,Y$1,8-$M540))),"")</f>
        <v/>
      </c>
      <c r="Z540" s="30" t="str">
        <f>IFERROR(IF(COUNTIF('Holiday Dates'!$A:$A,DATE($S$1,Z$1,1+7*$D540)-WEEKDAY(DATE($S$1,Z$1,8-$M540)))&gt;=1,IF($D540&gt;=3,DATE($S$1,Z$1,1+7*($D540-1)-WEEKDAY(DATE($S$1,Z$1,8-$M540))),DATE($S$1,Z$1,1+7*($D540+1)-WEEKDAY(DATE($S$1,Z$1,8-$M540)))),DATE($S$1,Z$1,1+7*$D540)-WEEKDAY(DATE($S$1,Z$1,8-$M540))),"")</f>
        <v/>
      </c>
    </row>
    <row r="541" spans="3:26" ht="15" customHeight="1" x14ac:dyDescent="0.25">
      <c r="C541" s="1"/>
      <c r="D541" s="10"/>
      <c r="L541" s="9" t="str">
        <f>IFERROR(VLOOKUP($A541,[1]Sheet_One!$B:$W,5,FALSE),"")</f>
        <v/>
      </c>
      <c r="M541" s="9" t="str">
        <f>IFERROR(MATCH(L541,{"U","M","T","W","R","F","S"},0),"")</f>
        <v/>
      </c>
      <c r="N541" s="26" t="str">
        <f>IFERROR(IF(COUNTIF('Holiday Dates'!$A:$A,DATE($M$1,N$1,1+7*$D541)-WEEKDAY(DATE($M$1,N$1,8-$M541)))&gt;=1,IF($D541&gt;=3,DATE($M$1,N$1,1+7*($D541-1)-WEEKDAY(DATE($M$1,N$1,8-$M541))),DATE($M$1,N$1,1+7*($D541+1)-WEEKDAY(DATE($M$1,N$1,8-$M541)))),DATE($M$1,N$1,1+7*$D541)-WEEKDAY(DATE($M$1,N$1,8-$M541))),"")</f>
        <v/>
      </c>
      <c r="O541" s="26" t="str">
        <f>IFERROR(IF(COUNTIF('Holiday Dates'!$A:$A,DATE($M$1,O$1,1+7*$D541)-WEEKDAY(DATE($M$1,O$1,8-$M541)))&gt;=1,IF($D541&gt;=3,DATE($M$1,O$1,1+7*($D541-1)-WEEKDAY(DATE($M$1,O$1,8-$M541))),DATE($M$1,O$1,1+7*($D541+1)-WEEKDAY(DATE($M$1,O$1,8-$M541)))),DATE($M$1,O$1,1+7*$D541)-WEEKDAY(DATE($M$1,O$1,8-$M541))),"")</f>
        <v/>
      </c>
      <c r="P541" s="26" t="str">
        <f>IFERROR(IF(COUNTIF('Holiday Dates'!$A:$A,DATE($M$1,P$1,1+7*$D541)-WEEKDAY(DATE($M$1,P$1,8-$M541)))&gt;=1,IF($D541&gt;=3,DATE($M$1,P$1,1+7*($D541-1)-WEEKDAY(DATE($M$1,P$1,8-$M541))),DATE($M$1,P$1,1+7*($D541+1)-WEEKDAY(DATE($M$1,P$1,8-$M541)))),DATE($M$1,P$1,1+7*$D541)-WEEKDAY(DATE($M$1,P$1,8-$M541))),"")</f>
        <v/>
      </c>
      <c r="Q541" s="26" t="str">
        <f>IFERROR(IF(COUNTIF('Holiday Dates'!$A:$A,DATE($M$1,Q$1,1+7*$D541)-WEEKDAY(DATE($M$1,Q$1,8-$M541)))&gt;=1,IF($D541&gt;=3,DATE($M$1,Q$1,1+7*($D541-1)-WEEKDAY(DATE($M$1,Q$1,8-$M541))),DATE($M$1,Q$1,1+7*($D541+1)-WEEKDAY(DATE($M$1,Q$1,8-$M541)))),DATE($M$1,Q$1,1+7*$D541)-WEEKDAY(DATE($M$1,Q$1,8-$M541))),"")</f>
        <v/>
      </c>
      <c r="R541" s="26" t="str">
        <f>IFERROR(IF(COUNTIF('Holiday Dates'!$A:$A,DATE($M$1,R$1,1+7*$D541)-WEEKDAY(DATE($M$1,R$1,8-$M541)))&gt;=1,IF($D541&gt;=3,DATE($M$1,R$1,1+7*($D541-1)-WEEKDAY(DATE($M$1,R$1,8-$M541))),DATE($M$1,R$1,1+7*($D541+1)-WEEKDAY(DATE($M$1,R$1,8-$M541)))),DATE($M$1,R$1,1+7*$D541)-WEEKDAY(DATE($M$1,R$1,8-$M541))),"")</f>
        <v/>
      </c>
      <c r="S541" s="28"/>
      <c r="T541" s="30" t="str">
        <f>IFERROR(IF(COUNTIF('Holiday Dates'!$A:$A,DATE($S$1,T$1,1+7*$D541)-WEEKDAY(DATE($S$1,T$1,8-$M541)))&gt;=1,IF($D541&gt;=3,DATE($S$1,T$1,1+7*($D541-1)-WEEKDAY(DATE($S$1,T$1,8-$M541))),DATE($S$1,T$1,1+7*($D541+1)-WEEKDAY(DATE($S$1,T$1,8-$M541)))),DATE($S$1,T$1,1+7*$D541)-WEEKDAY(DATE($S$1,T$1,8-$M541))),"")</f>
        <v/>
      </c>
      <c r="U541" s="30" t="str">
        <f>IFERROR(IF(COUNTIF('Holiday Dates'!$A:$A,DATE($S$1,U$1,1+7*$D541)-WEEKDAY(DATE($S$1,U$1,8-$M541)))&gt;=1,IF($D541&gt;=3,DATE($S$1,U$1,1+7*($D541-1)-WEEKDAY(DATE($S$1,U$1,8-$M541))),DATE($S$1,U$1,1+7*($D541+1)-WEEKDAY(DATE($S$1,U$1,8-$M541)))),DATE($S$1,U$1,1+7*$D541)-WEEKDAY(DATE($S$1,U$1,8-$M541))),"")</f>
        <v/>
      </c>
      <c r="V541" s="30" t="str">
        <f>IFERROR(IF(COUNTIF('Holiday Dates'!$A:$A,DATE($S$1,V$1,1+7*$D541)-WEEKDAY(DATE($S$1,V$1,8-$M541)))&gt;=1,IF($D541&gt;=3,DATE($S$1,V$1,1+7*($D541-1)-WEEKDAY(DATE($S$1,V$1,8-$M541))),DATE($S$1,V$1,1+7*($D541+1)-WEEKDAY(DATE($S$1,V$1,8-$M541)))),DATE($S$1,V$1,1+7*$D541)-WEEKDAY(DATE($S$1,V$1,8-$M541))),"")</f>
        <v/>
      </c>
      <c r="W541" s="30" t="str">
        <f>IFERROR(IF(COUNTIF('Holiday Dates'!$A:$A,DATE($S$1,W$1,1+7*$D541)-WEEKDAY(DATE($S$1,W$1,8-$M541)))&gt;=1,IF($D541&gt;=3,DATE($S$1,W$1,1+7*($D541-1)-WEEKDAY(DATE($S$1,W$1,8-$M541))),DATE($S$1,W$1,1+7*($D541+1)-WEEKDAY(DATE($S$1,W$1,8-$M541)))),DATE($S$1,W$1,1+7*$D541)-WEEKDAY(DATE($S$1,W$1,8-$M541))),"")</f>
        <v/>
      </c>
      <c r="X541" s="30" t="str">
        <f>IFERROR(IF(COUNTIF('Holiday Dates'!$A:$A,DATE($S$1,X$1,1+7*$D541)-WEEKDAY(DATE($S$1,X$1,8-$M541)))&gt;=1,IF($D541&gt;=3,DATE($S$1,X$1,1+7*($D541-1)-WEEKDAY(DATE($S$1,X$1,8-$M541))),DATE($S$1,X$1,1+7*($D541+1)-WEEKDAY(DATE($S$1,X$1,8-$M541)))),DATE($S$1,X$1,1+7*$D541)-WEEKDAY(DATE($S$1,X$1,8-$M541))),"")</f>
        <v/>
      </c>
      <c r="Y541" s="30" t="str">
        <f>IFERROR(IF(COUNTIF('Holiday Dates'!$A:$A,DATE($S$1,Y$1,1+7*$D541)-WEEKDAY(DATE($S$1,Y$1,8-$M541)))&gt;=1,IF($D541&gt;=3,DATE($S$1,Y$1,1+7*($D541-1)-WEEKDAY(DATE($S$1,Y$1,8-$M541))),DATE($S$1,Y$1,1+7*($D541+1)-WEEKDAY(DATE($S$1,Y$1,8-$M541)))),DATE($S$1,Y$1,1+7*$D541)-WEEKDAY(DATE($S$1,Y$1,8-$M541))),"")</f>
        <v/>
      </c>
      <c r="Z541" s="30" t="str">
        <f>IFERROR(IF(COUNTIF('Holiday Dates'!$A:$A,DATE($S$1,Z$1,1+7*$D541)-WEEKDAY(DATE($S$1,Z$1,8-$M541)))&gt;=1,IF($D541&gt;=3,DATE($S$1,Z$1,1+7*($D541-1)-WEEKDAY(DATE($S$1,Z$1,8-$M541))),DATE($S$1,Z$1,1+7*($D541+1)-WEEKDAY(DATE($S$1,Z$1,8-$M541)))),DATE($S$1,Z$1,1+7*$D541)-WEEKDAY(DATE($S$1,Z$1,8-$M541))),"")</f>
        <v/>
      </c>
    </row>
    <row r="542" spans="3:26" ht="15" customHeight="1" x14ac:dyDescent="0.25">
      <c r="C542" s="1"/>
      <c r="D542" s="10"/>
      <c r="L542" s="9" t="str">
        <f>IFERROR(VLOOKUP($A542,[1]Sheet_One!$B:$W,5,FALSE),"")</f>
        <v/>
      </c>
      <c r="M542" s="9" t="str">
        <f>IFERROR(MATCH(L542,{"U","M","T","W","R","F","S"},0),"")</f>
        <v/>
      </c>
      <c r="N542" s="26" t="str">
        <f>IFERROR(IF(COUNTIF('Holiday Dates'!$A:$A,DATE($M$1,N$1,1+7*$D542)-WEEKDAY(DATE($M$1,N$1,8-$M542)))&gt;=1,IF($D542&gt;=3,DATE($M$1,N$1,1+7*($D542-1)-WEEKDAY(DATE($M$1,N$1,8-$M542))),DATE($M$1,N$1,1+7*($D542+1)-WEEKDAY(DATE($M$1,N$1,8-$M542)))),DATE($M$1,N$1,1+7*$D542)-WEEKDAY(DATE($M$1,N$1,8-$M542))),"")</f>
        <v/>
      </c>
      <c r="O542" s="26" t="str">
        <f>IFERROR(IF(COUNTIF('Holiday Dates'!$A:$A,DATE($M$1,O$1,1+7*$D542)-WEEKDAY(DATE($M$1,O$1,8-$M542)))&gt;=1,IF($D542&gt;=3,DATE($M$1,O$1,1+7*($D542-1)-WEEKDAY(DATE($M$1,O$1,8-$M542))),DATE($M$1,O$1,1+7*($D542+1)-WEEKDAY(DATE($M$1,O$1,8-$M542)))),DATE($M$1,O$1,1+7*$D542)-WEEKDAY(DATE($M$1,O$1,8-$M542))),"")</f>
        <v/>
      </c>
      <c r="P542" s="26" t="str">
        <f>IFERROR(IF(COUNTIF('Holiday Dates'!$A:$A,DATE($M$1,P$1,1+7*$D542)-WEEKDAY(DATE($M$1,P$1,8-$M542)))&gt;=1,IF($D542&gt;=3,DATE($M$1,P$1,1+7*($D542-1)-WEEKDAY(DATE($M$1,P$1,8-$M542))),DATE($M$1,P$1,1+7*($D542+1)-WEEKDAY(DATE($M$1,P$1,8-$M542)))),DATE($M$1,P$1,1+7*$D542)-WEEKDAY(DATE($M$1,P$1,8-$M542))),"")</f>
        <v/>
      </c>
      <c r="Q542" s="26" t="str">
        <f>IFERROR(IF(COUNTIF('Holiday Dates'!$A:$A,DATE($M$1,Q$1,1+7*$D542)-WEEKDAY(DATE($M$1,Q$1,8-$M542)))&gt;=1,IF($D542&gt;=3,DATE($M$1,Q$1,1+7*($D542-1)-WEEKDAY(DATE($M$1,Q$1,8-$M542))),DATE($M$1,Q$1,1+7*($D542+1)-WEEKDAY(DATE($M$1,Q$1,8-$M542)))),DATE($M$1,Q$1,1+7*$D542)-WEEKDAY(DATE($M$1,Q$1,8-$M542))),"")</f>
        <v/>
      </c>
      <c r="R542" s="26" t="str">
        <f>IFERROR(IF(COUNTIF('Holiday Dates'!$A:$A,DATE($M$1,R$1,1+7*$D542)-WEEKDAY(DATE($M$1,R$1,8-$M542)))&gt;=1,IF($D542&gt;=3,DATE($M$1,R$1,1+7*($D542-1)-WEEKDAY(DATE($M$1,R$1,8-$M542))),DATE($M$1,R$1,1+7*($D542+1)-WEEKDAY(DATE($M$1,R$1,8-$M542)))),DATE($M$1,R$1,1+7*$D542)-WEEKDAY(DATE($M$1,R$1,8-$M542))),"")</f>
        <v/>
      </c>
      <c r="S542" s="28"/>
      <c r="T542" s="30" t="str">
        <f>IFERROR(IF(COUNTIF('Holiday Dates'!$A:$A,DATE($S$1,T$1,1+7*$D542)-WEEKDAY(DATE($S$1,T$1,8-$M542)))&gt;=1,IF($D542&gt;=3,DATE($S$1,T$1,1+7*($D542-1)-WEEKDAY(DATE($S$1,T$1,8-$M542))),DATE($S$1,T$1,1+7*($D542+1)-WEEKDAY(DATE($S$1,T$1,8-$M542)))),DATE($S$1,T$1,1+7*$D542)-WEEKDAY(DATE($S$1,T$1,8-$M542))),"")</f>
        <v/>
      </c>
      <c r="U542" s="30" t="str">
        <f>IFERROR(IF(COUNTIF('Holiday Dates'!$A:$A,DATE($S$1,U$1,1+7*$D542)-WEEKDAY(DATE($S$1,U$1,8-$M542)))&gt;=1,IF($D542&gt;=3,DATE($S$1,U$1,1+7*($D542-1)-WEEKDAY(DATE($S$1,U$1,8-$M542))),DATE($S$1,U$1,1+7*($D542+1)-WEEKDAY(DATE($S$1,U$1,8-$M542)))),DATE($S$1,U$1,1+7*$D542)-WEEKDAY(DATE($S$1,U$1,8-$M542))),"")</f>
        <v/>
      </c>
      <c r="V542" s="30" t="str">
        <f>IFERROR(IF(COUNTIF('Holiday Dates'!$A:$A,DATE($S$1,V$1,1+7*$D542)-WEEKDAY(DATE($S$1,V$1,8-$M542)))&gt;=1,IF($D542&gt;=3,DATE($S$1,V$1,1+7*($D542-1)-WEEKDAY(DATE($S$1,V$1,8-$M542))),DATE($S$1,V$1,1+7*($D542+1)-WEEKDAY(DATE($S$1,V$1,8-$M542)))),DATE($S$1,V$1,1+7*$D542)-WEEKDAY(DATE($S$1,V$1,8-$M542))),"")</f>
        <v/>
      </c>
      <c r="W542" s="30" t="str">
        <f>IFERROR(IF(COUNTIF('Holiday Dates'!$A:$A,DATE($S$1,W$1,1+7*$D542)-WEEKDAY(DATE($S$1,W$1,8-$M542)))&gt;=1,IF($D542&gt;=3,DATE($S$1,W$1,1+7*($D542-1)-WEEKDAY(DATE($S$1,W$1,8-$M542))),DATE($S$1,W$1,1+7*($D542+1)-WEEKDAY(DATE($S$1,W$1,8-$M542)))),DATE($S$1,W$1,1+7*$D542)-WEEKDAY(DATE($S$1,W$1,8-$M542))),"")</f>
        <v/>
      </c>
      <c r="X542" s="30" t="str">
        <f>IFERROR(IF(COUNTIF('Holiday Dates'!$A:$A,DATE($S$1,X$1,1+7*$D542)-WEEKDAY(DATE($S$1,X$1,8-$M542)))&gt;=1,IF($D542&gt;=3,DATE($S$1,X$1,1+7*($D542-1)-WEEKDAY(DATE($S$1,X$1,8-$M542))),DATE($S$1,X$1,1+7*($D542+1)-WEEKDAY(DATE($S$1,X$1,8-$M542)))),DATE($S$1,X$1,1+7*$D542)-WEEKDAY(DATE($S$1,X$1,8-$M542))),"")</f>
        <v/>
      </c>
      <c r="Y542" s="30" t="str">
        <f>IFERROR(IF(COUNTIF('Holiday Dates'!$A:$A,DATE($S$1,Y$1,1+7*$D542)-WEEKDAY(DATE($S$1,Y$1,8-$M542)))&gt;=1,IF($D542&gt;=3,DATE($S$1,Y$1,1+7*($D542-1)-WEEKDAY(DATE($S$1,Y$1,8-$M542))),DATE($S$1,Y$1,1+7*($D542+1)-WEEKDAY(DATE($S$1,Y$1,8-$M542)))),DATE($S$1,Y$1,1+7*$D542)-WEEKDAY(DATE($S$1,Y$1,8-$M542))),"")</f>
        <v/>
      </c>
      <c r="Z542" s="30" t="str">
        <f>IFERROR(IF(COUNTIF('Holiday Dates'!$A:$A,DATE($S$1,Z$1,1+7*$D542)-WEEKDAY(DATE($S$1,Z$1,8-$M542)))&gt;=1,IF($D542&gt;=3,DATE($S$1,Z$1,1+7*($D542-1)-WEEKDAY(DATE($S$1,Z$1,8-$M542))),DATE($S$1,Z$1,1+7*($D542+1)-WEEKDAY(DATE($S$1,Z$1,8-$M542)))),DATE($S$1,Z$1,1+7*$D542)-WEEKDAY(DATE($S$1,Z$1,8-$M542))),"")</f>
        <v/>
      </c>
    </row>
    <row r="543" spans="3:26" ht="15" customHeight="1" x14ac:dyDescent="0.25">
      <c r="C543" s="1"/>
      <c r="D543" s="10"/>
      <c r="L543" s="9" t="str">
        <f>IFERROR(VLOOKUP($A543,[1]Sheet_One!$B:$W,5,FALSE),"")</f>
        <v/>
      </c>
      <c r="M543" s="9" t="str">
        <f>IFERROR(MATCH(L543,{"U","M","T","W","R","F","S"},0),"")</f>
        <v/>
      </c>
      <c r="N543" s="26" t="str">
        <f>IFERROR(IF(COUNTIF('Holiday Dates'!$A:$A,DATE($M$1,N$1,1+7*$D543)-WEEKDAY(DATE($M$1,N$1,8-$M543)))&gt;=1,IF($D543&gt;=3,DATE($M$1,N$1,1+7*($D543-1)-WEEKDAY(DATE($M$1,N$1,8-$M543))),DATE($M$1,N$1,1+7*($D543+1)-WEEKDAY(DATE($M$1,N$1,8-$M543)))),DATE($M$1,N$1,1+7*$D543)-WEEKDAY(DATE($M$1,N$1,8-$M543))),"")</f>
        <v/>
      </c>
      <c r="O543" s="26" t="str">
        <f>IFERROR(IF(COUNTIF('Holiday Dates'!$A:$A,DATE($M$1,O$1,1+7*$D543)-WEEKDAY(DATE($M$1,O$1,8-$M543)))&gt;=1,IF($D543&gt;=3,DATE($M$1,O$1,1+7*($D543-1)-WEEKDAY(DATE($M$1,O$1,8-$M543))),DATE($M$1,O$1,1+7*($D543+1)-WEEKDAY(DATE($M$1,O$1,8-$M543)))),DATE($M$1,O$1,1+7*$D543)-WEEKDAY(DATE($M$1,O$1,8-$M543))),"")</f>
        <v/>
      </c>
      <c r="P543" s="26" t="str">
        <f>IFERROR(IF(COUNTIF('Holiday Dates'!$A:$A,DATE($M$1,P$1,1+7*$D543)-WEEKDAY(DATE($M$1,P$1,8-$M543)))&gt;=1,IF($D543&gt;=3,DATE($M$1,P$1,1+7*($D543-1)-WEEKDAY(DATE($M$1,P$1,8-$M543))),DATE($M$1,P$1,1+7*($D543+1)-WEEKDAY(DATE($M$1,P$1,8-$M543)))),DATE($M$1,P$1,1+7*$D543)-WEEKDAY(DATE($M$1,P$1,8-$M543))),"")</f>
        <v/>
      </c>
      <c r="Q543" s="26" t="str">
        <f>IFERROR(IF(COUNTIF('Holiday Dates'!$A:$A,DATE($M$1,Q$1,1+7*$D543)-WEEKDAY(DATE($M$1,Q$1,8-$M543)))&gt;=1,IF($D543&gt;=3,DATE($M$1,Q$1,1+7*($D543-1)-WEEKDAY(DATE($M$1,Q$1,8-$M543))),DATE($M$1,Q$1,1+7*($D543+1)-WEEKDAY(DATE($M$1,Q$1,8-$M543)))),DATE($M$1,Q$1,1+7*$D543)-WEEKDAY(DATE($M$1,Q$1,8-$M543))),"")</f>
        <v/>
      </c>
      <c r="R543" s="26" t="str">
        <f>IFERROR(IF(COUNTIF('Holiday Dates'!$A:$A,DATE($M$1,R$1,1+7*$D543)-WEEKDAY(DATE($M$1,R$1,8-$M543)))&gt;=1,IF($D543&gt;=3,DATE($M$1,R$1,1+7*($D543-1)-WEEKDAY(DATE($M$1,R$1,8-$M543))),DATE($M$1,R$1,1+7*($D543+1)-WEEKDAY(DATE($M$1,R$1,8-$M543)))),DATE($M$1,R$1,1+7*$D543)-WEEKDAY(DATE($M$1,R$1,8-$M543))),"")</f>
        <v/>
      </c>
      <c r="S543" s="28"/>
      <c r="T543" s="30" t="str">
        <f>IFERROR(IF(COUNTIF('Holiday Dates'!$A:$A,DATE($S$1,T$1,1+7*$D543)-WEEKDAY(DATE($S$1,T$1,8-$M543)))&gt;=1,IF($D543&gt;=3,DATE($S$1,T$1,1+7*($D543-1)-WEEKDAY(DATE($S$1,T$1,8-$M543))),DATE($S$1,T$1,1+7*($D543+1)-WEEKDAY(DATE($S$1,T$1,8-$M543)))),DATE($S$1,T$1,1+7*$D543)-WEEKDAY(DATE($S$1,T$1,8-$M543))),"")</f>
        <v/>
      </c>
      <c r="U543" s="30" t="str">
        <f>IFERROR(IF(COUNTIF('Holiday Dates'!$A:$A,DATE($S$1,U$1,1+7*$D543)-WEEKDAY(DATE($S$1,U$1,8-$M543)))&gt;=1,IF($D543&gt;=3,DATE($S$1,U$1,1+7*($D543-1)-WEEKDAY(DATE($S$1,U$1,8-$M543))),DATE($S$1,U$1,1+7*($D543+1)-WEEKDAY(DATE($S$1,U$1,8-$M543)))),DATE($S$1,U$1,1+7*$D543)-WEEKDAY(DATE($S$1,U$1,8-$M543))),"")</f>
        <v/>
      </c>
      <c r="V543" s="30" t="str">
        <f>IFERROR(IF(COUNTIF('Holiday Dates'!$A:$A,DATE($S$1,V$1,1+7*$D543)-WEEKDAY(DATE($S$1,V$1,8-$M543)))&gt;=1,IF($D543&gt;=3,DATE($S$1,V$1,1+7*($D543-1)-WEEKDAY(DATE($S$1,V$1,8-$M543))),DATE($S$1,V$1,1+7*($D543+1)-WEEKDAY(DATE($S$1,V$1,8-$M543)))),DATE($S$1,V$1,1+7*$D543)-WEEKDAY(DATE($S$1,V$1,8-$M543))),"")</f>
        <v/>
      </c>
      <c r="W543" s="30" t="str">
        <f>IFERROR(IF(COUNTIF('Holiday Dates'!$A:$A,DATE($S$1,W$1,1+7*$D543)-WEEKDAY(DATE($S$1,W$1,8-$M543)))&gt;=1,IF($D543&gt;=3,DATE($S$1,W$1,1+7*($D543-1)-WEEKDAY(DATE($S$1,W$1,8-$M543))),DATE($S$1,W$1,1+7*($D543+1)-WEEKDAY(DATE($S$1,W$1,8-$M543)))),DATE($S$1,W$1,1+7*$D543)-WEEKDAY(DATE($S$1,W$1,8-$M543))),"")</f>
        <v/>
      </c>
      <c r="X543" s="30" t="str">
        <f>IFERROR(IF(COUNTIF('Holiday Dates'!$A:$A,DATE($S$1,X$1,1+7*$D543)-WEEKDAY(DATE($S$1,X$1,8-$M543)))&gt;=1,IF($D543&gt;=3,DATE($S$1,X$1,1+7*($D543-1)-WEEKDAY(DATE($S$1,X$1,8-$M543))),DATE($S$1,X$1,1+7*($D543+1)-WEEKDAY(DATE($S$1,X$1,8-$M543)))),DATE($S$1,X$1,1+7*$D543)-WEEKDAY(DATE($S$1,X$1,8-$M543))),"")</f>
        <v/>
      </c>
      <c r="Y543" s="30" t="str">
        <f>IFERROR(IF(COUNTIF('Holiday Dates'!$A:$A,DATE($S$1,Y$1,1+7*$D543)-WEEKDAY(DATE($S$1,Y$1,8-$M543)))&gt;=1,IF($D543&gt;=3,DATE($S$1,Y$1,1+7*($D543-1)-WEEKDAY(DATE($S$1,Y$1,8-$M543))),DATE($S$1,Y$1,1+7*($D543+1)-WEEKDAY(DATE($S$1,Y$1,8-$M543)))),DATE($S$1,Y$1,1+7*$D543)-WEEKDAY(DATE($S$1,Y$1,8-$M543))),"")</f>
        <v/>
      </c>
      <c r="Z543" s="30" t="str">
        <f>IFERROR(IF(COUNTIF('Holiday Dates'!$A:$A,DATE($S$1,Z$1,1+7*$D543)-WEEKDAY(DATE($S$1,Z$1,8-$M543)))&gt;=1,IF($D543&gt;=3,DATE($S$1,Z$1,1+7*($D543-1)-WEEKDAY(DATE($S$1,Z$1,8-$M543))),DATE($S$1,Z$1,1+7*($D543+1)-WEEKDAY(DATE($S$1,Z$1,8-$M543)))),DATE($S$1,Z$1,1+7*$D543)-WEEKDAY(DATE($S$1,Z$1,8-$M543))),"")</f>
        <v/>
      </c>
    </row>
    <row r="544" spans="3:26" ht="15" customHeight="1" x14ac:dyDescent="0.25">
      <c r="C544" s="1"/>
      <c r="D544" s="10"/>
      <c r="L544" s="9" t="str">
        <f>IFERROR(VLOOKUP($A544,[1]Sheet_One!$B:$W,5,FALSE),"")</f>
        <v/>
      </c>
      <c r="M544" s="9" t="str">
        <f>IFERROR(MATCH(L544,{"U","M","T","W","R","F","S"},0),"")</f>
        <v/>
      </c>
      <c r="N544" s="26" t="str">
        <f>IFERROR(IF(COUNTIF('Holiday Dates'!$A:$A,DATE($M$1,N$1,1+7*$D544)-WEEKDAY(DATE($M$1,N$1,8-$M544)))&gt;=1,IF($D544&gt;=3,DATE($M$1,N$1,1+7*($D544-1)-WEEKDAY(DATE($M$1,N$1,8-$M544))),DATE($M$1,N$1,1+7*($D544+1)-WEEKDAY(DATE($M$1,N$1,8-$M544)))),DATE($M$1,N$1,1+7*$D544)-WEEKDAY(DATE($M$1,N$1,8-$M544))),"")</f>
        <v/>
      </c>
      <c r="O544" s="26" t="str">
        <f>IFERROR(IF(COUNTIF('Holiday Dates'!$A:$A,DATE($M$1,O$1,1+7*$D544)-WEEKDAY(DATE($M$1,O$1,8-$M544)))&gt;=1,IF($D544&gt;=3,DATE($M$1,O$1,1+7*($D544-1)-WEEKDAY(DATE($M$1,O$1,8-$M544))),DATE($M$1,O$1,1+7*($D544+1)-WEEKDAY(DATE($M$1,O$1,8-$M544)))),DATE($M$1,O$1,1+7*$D544)-WEEKDAY(DATE($M$1,O$1,8-$M544))),"")</f>
        <v/>
      </c>
      <c r="P544" s="26" t="str">
        <f>IFERROR(IF(COUNTIF('Holiday Dates'!$A:$A,DATE($M$1,P$1,1+7*$D544)-WEEKDAY(DATE($M$1,P$1,8-$M544)))&gt;=1,IF($D544&gt;=3,DATE($M$1,P$1,1+7*($D544-1)-WEEKDAY(DATE($M$1,P$1,8-$M544))),DATE($M$1,P$1,1+7*($D544+1)-WEEKDAY(DATE($M$1,P$1,8-$M544)))),DATE($M$1,P$1,1+7*$D544)-WEEKDAY(DATE($M$1,P$1,8-$M544))),"")</f>
        <v/>
      </c>
      <c r="Q544" s="26" t="str">
        <f>IFERROR(IF(COUNTIF('Holiday Dates'!$A:$A,DATE($M$1,Q$1,1+7*$D544)-WEEKDAY(DATE($M$1,Q$1,8-$M544)))&gt;=1,IF($D544&gt;=3,DATE($M$1,Q$1,1+7*($D544-1)-WEEKDAY(DATE($M$1,Q$1,8-$M544))),DATE($M$1,Q$1,1+7*($D544+1)-WEEKDAY(DATE($M$1,Q$1,8-$M544)))),DATE($M$1,Q$1,1+7*$D544)-WEEKDAY(DATE($M$1,Q$1,8-$M544))),"")</f>
        <v/>
      </c>
      <c r="R544" s="26" t="str">
        <f>IFERROR(IF(COUNTIF('Holiday Dates'!$A:$A,DATE($M$1,R$1,1+7*$D544)-WEEKDAY(DATE($M$1,R$1,8-$M544)))&gt;=1,IF($D544&gt;=3,DATE($M$1,R$1,1+7*($D544-1)-WEEKDAY(DATE($M$1,R$1,8-$M544))),DATE($M$1,R$1,1+7*($D544+1)-WEEKDAY(DATE($M$1,R$1,8-$M544)))),DATE($M$1,R$1,1+7*$D544)-WEEKDAY(DATE($M$1,R$1,8-$M544))),"")</f>
        <v/>
      </c>
      <c r="S544" s="28"/>
      <c r="T544" s="30" t="str">
        <f>IFERROR(IF(COUNTIF('Holiday Dates'!$A:$A,DATE($S$1,T$1,1+7*$D544)-WEEKDAY(DATE($S$1,T$1,8-$M544)))&gt;=1,IF($D544&gt;=3,DATE($S$1,T$1,1+7*($D544-1)-WEEKDAY(DATE($S$1,T$1,8-$M544))),DATE($S$1,T$1,1+7*($D544+1)-WEEKDAY(DATE($S$1,T$1,8-$M544)))),DATE($S$1,T$1,1+7*$D544)-WEEKDAY(DATE($S$1,T$1,8-$M544))),"")</f>
        <v/>
      </c>
      <c r="U544" s="30" t="str">
        <f>IFERROR(IF(COUNTIF('Holiday Dates'!$A:$A,DATE($S$1,U$1,1+7*$D544)-WEEKDAY(DATE($S$1,U$1,8-$M544)))&gt;=1,IF($D544&gt;=3,DATE($S$1,U$1,1+7*($D544-1)-WEEKDAY(DATE($S$1,U$1,8-$M544))),DATE($S$1,U$1,1+7*($D544+1)-WEEKDAY(DATE($S$1,U$1,8-$M544)))),DATE($S$1,U$1,1+7*$D544)-WEEKDAY(DATE($S$1,U$1,8-$M544))),"")</f>
        <v/>
      </c>
      <c r="V544" s="30" t="str">
        <f>IFERROR(IF(COUNTIF('Holiday Dates'!$A:$A,DATE($S$1,V$1,1+7*$D544)-WEEKDAY(DATE($S$1,V$1,8-$M544)))&gt;=1,IF($D544&gt;=3,DATE($S$1,V$1,1+7*($D544-1)-WEEKDAY(DATE($S$1,V$1,8-$M544))),DATE($S$1,V$1,1+7*($D544+1)-WEEKDAY(DATE($S$1,V$1,8-$M544)))),DATE($S$1,V$1,1+7*$D544)-WEEKDAY(DATE($S$1,V$1,8-$M544))),"")</f>
        <v/>
      </c>
      <c r="W544" s="30" t="str">
        <f>IFERROR(IF(COUNTIF('Holiday Dates'!$A:$A,DATE($S$1,W$1,1+7*$D544)-WEEKDAY(DATE($S$1,W$1,8-$M544)))&gt;=1,IF($D544&gt;=3,DATE($S$1,W$1,1+7*($D544-1)-WEEKDAY(DATE($S$1,W$1,8-$M544))),DATE($S$1,W$1,1+7*($D544+1)-WEEKDAY(DATE($S$1,W$1,8-$M544)))),DATE($S$1,W$1,1+7*$D544)-WEEKDAY(DATE($S$1,W$1,8-$M544))),"")</f>
        <v/>
      </c>
      <c r="X544" s="30" t="str">
        <f>IFERROR(IF(COUNTIF('Holiday Dates'!$A:$A,DATE($S$1,X$1,1+7*$D544)-WEEKDAY(DATE($S$1,X$1,8-$M544)))&gt;=1,IF($D544&gt;=3,DATE($S$1,X$1,1+7*($D544-1)-WEEKDAY(DATE($S$1,X$1,8-$M544))),DATE($S$1,X$1,1+7*($D544+1)-WEEKDAY(DATE($S$1,X$1,8-$M544)))),DATE($S$1,X$1,1+7*$D544)-WEEKDAY(DATE($S$1,X$1,8-$M544))),"")</f>
        <v/>
      </c>
      <c r="Y544" s="30" t="str">
        <f>IFERROR(IF(COUNTIF('Holiday Dates'!$A:$A,DATE($S$1,Y$1,1+7*$D544)-WEEKDAY(DATE($S$1,Y$1,8-$M544)))&gt;=1,IF($D544&gt;=3,DATE($S$1,Y$1,1+7*($D544-1)-WEEKDAY(DATE($S$1,Y$1,8-$M544))),DATE($S$1,Y$1,1+7*($D544+1)-WEEKDAY(DATE($S$1,Y$1,8-$M544)))),DATE($S$1,Y$1,1+7*$D544)-WEEKDAY(DATE($S$1,Y$1,8-$M544))),"")</f>
        <v/>
      </c>
      <c r="Z544" s="30" t="str">
        <f>IFERROR(IF(COUNTIF('Holiday Dates'!$A:$A,DATE($S$1,Z$1,1+7*$D544)-WEEKDAY(DATE($S$1,Z$1,8-$M544)))&gt;=1,IF($D544&gt;=3,DATE($S$1,Z$1,1+7*($D544-1)-WEEKDAY(DATE($S$1,Z$1,8-$M544))),DATE($S$1,Z$1,1+7*($D544+1)-WEEKDAY(DATE($S$1,Z$1,8-$M544)))),DATE($S$1,Z$1,1+7*$D544)-WEEKDAY(DATE($S$1,Z$1,8-$M544))),"")</f>
        <v/>
      </c>
    </row>
    <row r="545" spans="2:26" ht="15" customHeight="1" x14ac:dyDescent="0.25">
      <c r="C545" s="1"/>
      <c r="D545" s="10"/>
      <c r="L545" s="9" t="str">
        <f>IFERROR(VLOOKUP($A545,[1]Sheet_One!$B:$W,5,FALSE),"")</f>
        <v/>
      </c>
      <c r="M545" s="9" t="str">
        <f>IFERROR(MATCH(L545,{"U","M","T","W","R","F","S"},0),"")</f>
        <v/>
      </c>
      <c r="N545" s="26" t="str">
        <f>IFERROR(IF(COUNTIF('Holiday Dates'!$A:$A,DATE($M$1,N$1,1+7*$D545)-WEEKDAY(DATE($M$1,N$1,8-$M545)))&gt;=1,IF($D545&gt;=3,DATE($M$1,N$1,1+7*($D545-1)-WEEKDAY(DATE($M$1,N$1,8-$M545))),DATE($M$1,N$1,1+7*($D545+1)-WEEKDAY(DATE($M$1,N$1,8-$M545)))),DATE($M$1,N$1,1+7*$D545)-WEEKDAY(DATE($M$1,N$1,8-$M545))),"")</f>
        <v/>
      </c>
      <c r="O545" s="26" t="str">
        <f>IFERROR(IF(COUNTIF('Holiday Dates'!$A:$A,DATE($M$1,O$1,1+7*$D545)-WEEKDAY(DATE($M$1,O$1,8-$M545)))&gt;=1,IF($D545&gt;=3,DATE($M$1,O$1,1+7*($D545-1)-WEEKDAY(DATE($M$1,O$1,8-$M545))),DATE($M$1,O$1,1+7*($D545+1)-WEEKDAY(DATE($M$1,O$1,8-$M545)))),DATE($M$1,O$1,1+7*$D545)-WEEKDAY(DATE($M$1,O$1,8-$M545))),"")</f>
        <v/>
      </c>
      <c r="P545" s="26" t="str">
        <f>IFERROR(IF(COUNTIF('Holiday Dates'!$A:$A,DATE($M$1,P$1,1+7*$D545)-WEEKDAY(DATE($M$1,P$1,8-$M545)))&gt;=1,IF($D545&gt;=3,DATE($M$1,P$1,1+7*($D545-1)-WEEKDAY(DATE($M$1,P$1,8-$M545))),DATE($M$1,P$1,1+7*($D545+1)-WEEKDAY(DATE($M$1,P$1,8-$M545)))),DATE($M$1,P$1,1+7*$D545)-WEEKDAY(DATE($M$1,P$1,8-$M545))),"")</f>
        <v/>
      </c>
      <c r="Q545" s="26" t="str">
        <f>IFERROR(IF(COUNTIF('Holiday Dates'!$A:$A,DATE($M$1,Q$1,1+7*$D545)-WEEKDAY(DATE($M$1,Q$1,8-$M545)))&gt;=1,IF($D545&gt;=3,DATE($M$1,Q$1,1+7*($D545-1)-WEEKDAY(DATE($M$1,Q$1,8-$M545))),DATE($M$1,Q$1,1+7*($D545+1)-WEEKDAY(DATE($M$1,Q$1,8-$M545)))),DATE($M$1,Q$1,1+7*$D545)-WEEKDAY(DATE($M$1,Q$1,8-$M545))),"")</f>
        <v/>
      </c>
      <c r="R545" s="26" t="str">
        <f>IFERROR(IF(COUNTIF('Holiday Dates'!$A:$A,DATE($M$1,R$1,1+7*$D545)-WEEKDAY(DATE($M$1,R$1,8-$M545)))&gt;=1,IF($D545&gt;=3,DATE($M$1,R$1,1+7*($D545-1)-WEEKDAY(DATE($M$1,R$1,8-$M545))),DATE($M$1,R$1,1+7*($D545+1)-WEEKDAY(DATE($M$1,R$1,8-$M545)))),DATE($M$1,R$1,1+7*$D545)-WEEKDAY(DATE($M$1,R$1,8-$M545))),"")</f>
        <v/>
      </c>
      <c r="S545" s="28"/>
      <c r="T545" s="30" t="str">
        <f>IFERROR(IF(COUNTIF('Holiday Dates'!$A:$A,DATE($S$1,T$1,1+7*$D545)-WEEKDAY(DATE($S$1,T$1,8-$M545)))&gt;=1,IF($D545&gt;=3,DATE($S$1,T$1,1+7*($D545-1)-WEEKDAY(DATE($S$1,T$1,8-$M545))),DATE($S$1,T$1,1+7*($D545+1)-WEEKDAY(DATE($S$1,T$1,8-$M545)))),DATE($S$1,T$1,1+7*$D545)-WEEKDAY(DATE($S$1,T$1,8-$M545))),"")</f>
        <v/>
      </c>
      <c r="U545" s="30" t="str">
        <f>IFERROR(IF(COUNTIF('Holiday Dates'!$A:$A,DATE($S$1,U$1,1+7*$D545)-WEEKDAY(DATE($S$1,U$1,8-$M545)))&gt;=1,IF($D545&gt;=3,DATE($S$1,U$1,1+7*($D545-1)-WEEKDAY(DATE($S$1,U$1,8-$M545))),DATE($S$1,U$1,1+7*($D545+1)-WEEKDAY(DATE($S$1,U$1,8-$M545)))),DATE($S$1,U$1,1+7*$D545)-WEEKDAY(DATE($S$1,U$1,8-$M545))),"")</f>
        <v/>
      </c>
      <c r="V545" s="30" t="str">
        <f>IFERROR(IF(COUNTIF('Holiday Dates'!$A:$A,DATE($S$1,V$1,1+7*$D545)-WEEKDAY(DATE($S$1,V$1,8-$M545)))&gt;=1,IF($D545&gt;=3,DATE($S$1,V$1,1+7*($D545-1)-WEEKDAY(DATE($S$1,V$1,8-$M545))),DATE($S$1,V$1,1+7*($D545+1)-WEEKDAY(DATE($S$1,V$1,8-$M545)))),DATE($S$1,V$1,1+7*$D545)-WEEKDAY(DATE($S$1,V$1,8-$M545))),"")</f>
        <v/>
      </c>
      <c r="W545" s="30" t="str">
        <f>IFERROR(IF(COUNTIF('Holiday Dates'!$A:$A,DATE($S$1,W$1,1+7*$D545)-WEEKDAY(DATE($S$1,W$1,8-$M545)))&gt;=1,IF($D545&gt;=3,DATE($S$1,W$1,1+7*($D545-1)-WEEKDAY(DATE($S$1,W$1,8-$M545))),DATE($S$1,W$1,1+7*($D545+1)-WEEKDAY(DATE($S$1,W$1,8-$M545)))),DATE($S$1,W$1,1+7*$D545)-WEEKDAY(DATE($S$1,W$1,8-$M545))),"")</f>
        <v/>
      </c>
      <c r="X545" s="30" t="str">
        <f>IFERROR(IF(COUNTIF('Holiday Dates'!$A:$A,DATE($S$1,X$1,1+7*$D545)-WEEKDAY(DATE($S$1,X$1,8-$M545)))&gt;=1,IF($D545&gt;=3,DATE($S$1,X$1,1+7*($D545-1)-WEEKDAY(DATE($S$1,X$1,8-$M545))),DATE($S$1,X$1,1+7*($D545+1)-WEEKDAY(DATE($S$1,X$1,8-$M545)))),DATE($S$1,X$1,1+7*$D545)-WEEKDAY(DATE($S$1,X$1,8-$M545))),"")</f>
        <v/>
      </c>
      <c r="Y545" s="30" t="str">
        <f>IFERROR(IF(COUNTIF('Holiday Dates'!$A:$A,DATE($S$1,Y$1,1+7*$D545)-WEEKDAY(DATE($S$1,Y$1,8-$M545)))&gt;=1,IF($D545&gt;=3,DATE($S$1,Y$1,1+7*($D545-1)-WEEKDAY(DATE($S$1,Y$1,8-$M545))),DATE($S$1,Y$1,1+7*($D545+1)-WEEKDAY(DATE($S$1,Y$1,8-$M545)))),DATE($S$1,Y$1,1+7*$D545)-WEEKDAY(DATE($S$1,Y$1,8-$M545))),"")</f>
        <v/>
      </c>
      <c r="Z545" s="30" t="str">
        <f>IFERROR(IF(COUNTIF('Holiday Dates'!$A:$A,DATE($S$1,Z$1,1+7*$D545)-WEEKDAY(DATE($S$1,Z$1,8-$M545)))&gt;=1,IF($D545&gt;=3,DATE($S$1,Z$1,1+7*($D545-1)-WEEKDAY(DATE($S$1,Z$1,8-$M545))),DATE($S$1,Z$1,1+7*($D545+1)-WEEKDAY(DATE($S$1,Z$1,8-$M545)))),DATE($S$1,Z$1,1+7*$D545)-WEEKDAY(DATE($S$1,Z$1,8-$M545))),"")</f>
        <v/>
      </c>
    </row>
    <row r="546" spans="2:26" ht="15" customHeight="1" x14ac:dyDescent="0.25">
      <c r="C546" s="1"/>
      <c r="D546" s="10"/>
      <c r="L546" s="9" t="str">
        <f>IFERROR(VLOOKUP($A546,[1]Sheet_One!$B:$W,5,FALSE),"")</f>
        <v/>
      </c>
      <c r="M546" s="9" t="str">
        <f>IFERROR(MATCH(L546,{"U","M","T","W","R","F","S"},0),"")</f>
        <v/>
      </c>
      <c r="N546" s="26" t="str">
        <f>IFERROR(IF(COUNTIF('Holiday Dates'!$A:$A,DATE($M$1,N$1,1+7*$D546)-WEEKDAY(DATE($M$1,N$1,8-$M546)))&gt;=1,IF($D546&gt;=3,DATE($M$1,N$1,1+7*($D546-1)-WEEKDAY(DATE($M$1,N$1,8-$M546))),DATE($M$1,N$1,1+7*($D546+1)-WEEKDAY(DATE($M$1,N$1,8-$M546)))),DATE($M$1,N$1,1+7*$D546)-WEEKDAY(DATE($M$1,N$1,8-$M546))),"")</f>
        <v/>
      </c>
      <c r="O546" s="26" t="str">
        <f>IFERROR(IF(COUNTIF('Holiday Dates'!$A:$A,DATE($M$1,O$1,1+7*$D546)-WEEKDAY(DATE($M$1,O$1,8-$M546)))&gt;=1,IF($D546&gt;=3,DATE($M$1,O$1,1+7*($D546-1)-WEEKDAY(DATE($M$1,O$1,8-$M546))),DATE($M$1,O$1,1+7*($D546+1)-WEEKDAY(DATE($M$1,O$1,8-$M546)))),DATE($M$1,O$1,1+7*$D546)-WEEKDAY(DATE($M$1,O$1,8-$M546))),"")</f>
        <v/>
      </c>
      <c r="P546" s="26" t="str">
        <f>IFERROR(IF(COUNTIF('Holiday Dates'!$A:$A,DATE($M$1,P$1,1+7*$D546)-WEEKDAY(DATE($M$1,P$1,8-$M546)))&gt;=1,IF($D546&gt;=3,DATE($M$1,P$1,1+7*($D546-1)-WEEKDAY(DATE($M$1,P$1,8-$M546))),DATE($M$1,P$1,1+7*($D546+1)-WEEKDAY(DATE($M$1,P$1,8-$M546)))),DATE($M$1,P$1,1+7*$D546)-WEEKDAY(DATE($M$1,P$1,8-$M546))),"")</f>
        <v/>
      </c>
      <c r="Q546" s="26" t="str">
        <f>IFERROR(IF(COUNTIF('Holiday Dates'!$A:$A,DATE($M$1,Q$1,1+7*$D546)-WEEKDAY(DATE($M$1,Q$1,8-$M546)))&gt;=1,IF($D546&gt;=3,DATE($M$1,Q$1,1+7*($D546-1)-WEEKDAY(DATE($M$1,Q$1,8-$M546))),DATE($M$1,Q$1,1+7*($D546+1)-WEEKDAY(DATE($M$1,Q$1,8-$M546)))),DATE($M$1,Q$1,1+7*$D546)-WEEKDAY(DATE($M$1,Q$1,8-$M546))),"")</f>
        <v/>
      </c>
      <c r="R546" s="26" t="str">
        <f>IFERROR(IF(COUNTIF('Holiday Dates'!$A:$A,DATE($M$1,R$1,1+7*$D546)-WEEKDAY(DATE($M$1,R$1,8-$M546)))&gt;=1,IF($D546&gt;=3,DATE($M$1,R$1,1+7*($D546-1)-WEEKDAY(DATE($M$1,R$1,8-$M546))),DATE($M$1,R$1,1+7*($D546+1)-WEEKDAY(DATE($M$1,R$1,8-$M546)))),DATE($M$1,R$1,1+7*$D546)-WEEKDAY(DATE($M$1,R$1,8-$M546))),"")</f>
        <v/>
      </c>
      <c r="S546" s="28"/>
      <c r="T546" s="30" t="str">
        <f>IFERROR(IF(COUNTIF('Holiday Dates'!$A:$A,DATE($S$1,T$1,1+7*$D546)-WEEKDAY(DATE($S$1,T$1,8-$M546)))&gt;=1,IF($D546&gt;=3,DATE($S$1,T$1,1+7*($D546-1)-WEEKDAY(DATE($S$1,T$1,8-$M546))),DATE($S$1,T$1,1+7*($D546+1)-WEEKDAY(DATE($S$1,T$1,8-$M546)))),DATE($S$1,T$1,1+7*$D546)-WEEKDAY(DATE($S$1,T$1,8-$M546))),"")</f>
        <v/>
      </c>
      <c r="U546" s="30" t="str">
        <f>IFERROR(IF(COUNTIF('Holiday Dates'!$A:$A,DATE($S$1,U$1,1+7*$D546)-WEEKDAY(DATE($S$1,U$1,8-$M546)))&gt;=1,IF($D546&gt;=3,DATE($S$1,U$1,1+7*($D546-1)-WEEKDAY(DATE($S$1,U$1,8-$M546))),DATE($S$1,U$1,1+7*($D546+1)-WEEKDAY(DATE($S$1,U$1,8-$M546)))),DATE($S$1,U$1,1+7*$D546)-WEEKDAY(DATE($S$1,U$1,8-$M546))),"")</f>
        <v/>
      </c>
      <c r="V546" s="30" t="str">
        <f>IFERROR(IF(COUNTIF('Holiday Dates'!$A:$A,DATE($S$1,V$1,1+7*$D546)-WEEKDAY(DATE($S$1,V$1,8-$M546)))&gt;=1,IF($D546&gt;=3,DATE($S$1,V$1,1+7*($D546-1)-WEEKDAY(DATE($S$1,V$1,8-$M546))),DATE($S$1,V$1,1+7*($D546+1)-WEEKDAY(DATE($S$1,V$1,8-$M546)))),DATE($S$1,V$1,1+7*$D546)-WEEKDAY(DATE($S$1,V$1,8-$M546))),"")</f>
        <v/>
      </c>
      <c r="W546" s="30" t="str">
        <f>IFERROR(IF(COUNTIF('Holiday Dates'!$A:$A,DATE($S$1,W$1,1+7*$D546)-WEEKDAY(DATE($S$1,W$1,8-$M546)))&gt;=1,IF($D546&gt;=3,DATE($S$1,W$1,1+7*($D546-1)-WEEKDAY(DATE($S$1,W$1,8-$M546))),DATE($S$1,W$1,1+7*($D546+1)-WEEKDAY(DATE($S$1,W$1,8-$M546)))),DATE($S$1,W$1,1+7*$D546)-WEEKDAY(DATE($S$1,W$1,8-$M546))),"")</f>
        <v/>
      </c>
      <c r="X546" s="30" t="str">
        <f>IFERROR(IF(COUNTIF('Holiday Dates'!$A:$A,DATE($S$1,X$1,1+7*$D546)-WEEKDAY(DATE($S$1,X$1,8-$M546)))&gt;=1,IF($D546&gt;=3,DATE($S$1,X$1,1+7*($D546-1)-WEEKDAY(DATE($S$1,X$1,8-$M546))),DATE($S$1,X$1,1+7*($D546+1)-WEEKDAY(DATE($S$1,X$1,8-$M546)))),DATE($S$1,X$1,1+7*$D546)-WEEKDAY(DATE($S$1,X$1,8-$M546))),"")</f>
        <v/>
      </c>
      <c r="Y546" s="30" t="str">
        <f>IFERROR(IF(COUNTIF('Holiday Dates'!$A:$A,DATE($S$1,Y$1,1+7*$D546)-WEEKDAY(DATE($S$1,Y$1,8-$M546)))&gt;=1,IF($D546&gt;=3,DATE($S$1,Y$1,1+7*($D546-1)-WEEKDAY(DATE($S$1,Y$1,8-$M546))),DATE($S$1,Y$1,1+7*($D546+1)-WEEKDAY(DATE($S$1,Y$1,8-$M546)))),DATE($S$1,Y$1,1+7*$D546)-WEEKDAY(DATE($S$1,Y$1,8-$M546))),"")</f>
        <v/>
      </c>
      <c r="Z546" s="30" t="str">
        <f>IFERROR(IF(COUNTIF('Holiday Dates'!$A:$A,DATE($S$1,Z$1,1+7*$D546)-WEEKDAY(DATE($S$1,Z$1,8-$M546)))&gt;=1,IF($D546&gt;=3,DATE($S$1,Z$1,1+7*($D546-1)-WEEKDAY(DATE($S$1,Z$1,8-$M546))),DATE($S$1,Z$1,1+7*($D546+1)-WEEKDAY(DATE($S$1,Z$1,8-$M546)))),DATE($S$1,Z$1,1+7*$D546)-WEEKDAY(DATE($S$1,Z$1,8-$M546))),"")</f>
        <v/>
      </c>
    </row>
    <row r="547" spans="2:26" ht="15" customHeight="1" x14ac:dyDescent="0.25">
      <c r="C547" s="1"/>
      <c r="D547" s="10"/>
      <c r="L547" s="9" t="str">
        <f>IFERROR(VLOOKUP($A547,[1]Sheet_One!$B:$W,5,FALSE),"")</f>
        <v/>
      </c>
      <c r="M547" s="9" t="str">
        <f>IFERROR(MATCH(L547,{"U","M","T","W","R","F","S"},0),"")</f>
        <v/>
      </c>
      <c r="N547" s="26" t="str">
        <f>IFERROR(IF(COUNTIF('Holiday Dates'!$A:$A,DATE($M$1,N$1,1+7*$D547)-WEEKDAY(DATE($M$1,N$1,8-$M547)))&gt;=1,IF($D547&gt;=3,DATE($M$1,N$1,1+7*($D547-1)-WEEKDAY(DATE($M$1,N$1,8-$M547))),DATE($M$1,N$1,1+7*($D547+1)-WEEKDAY(DATE($M$1,N$1,8-$M547)))),DATE($M$1,N$1,1+7*$D547)-WEEKDAY(DATE($M$1,N$1,8-$M547))),"")</f>
        <v/>
      </c>
      <c r="O547" s="26" t="str">
        <f>IFERROR(IF(COUNTIF('Holiday Dates'!$A:$A,DATE($M$1,O$1,1+7*$D547)-WEEKDAY(DATE($M$1,O$1,8-$M547)))&gt;=1,IF($D547&gt;=3,DATE($M$1,O$1,1+7*($D547-1)-WEEKDAY(DATE($M$1,O$1,8-$M547))),DATE($M$1,O$1,1+7*($D547+1)-WEEKDAY(DATE($M$1,O$1,8-$M547)))),DATE($M$1,O$1,1+7*$D547)-WEEKDAY(DATE($M$1,O$1,8-$M547))),"")</f>
        <v/>
      </c>
      <c r="P547" s="26" t="str">
        <f>IFERROR(IF(COUNTIF('Holiday Dates'!$A:$A,DATE($M$1,P$1,1+7*$D547)-WEEKDAY(DATE($M$1,P$1,8-$M547)))&gt;=1,IF($D547&gt;=3,DATE($M$1,P$1,1+7*($D547-1)-WEEKDAY(DATE($M$1,P$1,8-$M547))),DATE($M$1,P$1,1+7*($D547+1)-WEEKDAY(DATE($M$1,P$1,8-$M547)))),DATE($M$1,P$1,1+7*$D547)-WEEKDAY(DATE($M$1,P$1,8-$M547))),"")</f>
        <v/>
      </c>
      <c r="Q547" s="26" t="str">
        <f>IFERROR(IF(COUNTIF('Holiday Dates'!$A:$A,DATE($M$1,Q$1,1+7*$D547)-WEEKDAY(DATE($M$1,Q$1,8-$M547)))&gt;=1,IF($D547&gt;=3,DATE($M$1,Q$1,1+7*($D547-1)-WEEKDAY(DATE($M$1,Q$1,8-$M547))),DATE($M$1,Q$1,1+7*($D547+1)-WEEKDAY(DATE($M$1,Q$1,8-$M547)))),DATE($M$1,Q$1,1+7*$D547)-WEEKDAY(DATE($M$1,Q$1,8-$M547))),"")</f>
        <v/>
      </c>
      <c r="R547" s="26" t="str">
        <f>IFERROR(IF(COUNTIF('Holiday Dates'!$A:$A,DATE($M$1,R$1,1+7*$D547)-WEEKDAY(DATE($M$1,R$1,8-$M547)))&gt;=1,IF($D547&gt;=3,DATE($M$1,R$1,1+7*($D547-1)-WEEKDAY(DATE($M$1,R$1,8-$M547))),DATE($M$1,R$1,1+7*($D547+1)-WEEKDAY(DATE($M$1,R$1,8-$M547)))),DATE($M$1,R$1,1+7*$D547)-WEEKDAY(DATE($M$1,R$1,8-$M547))),"")</f>
        <v/>
      </c>
      <c r="S547" s="28"/>
      <c r="T547" s="30" t="str">
        <f>IFERROR(IF(COUNTIF('Holiday Dates'!$A:$A,DATE($S$1,T$1,1+7*$D547)-WEEKDAY(DATE($S$1,T$1,8-$M547)))&gt;=1,IF($D547&gt;=3,DATE($S$1,T$1,1+7*($D547-1)-WEEKDAY(DATE($S$1,T$1,8-$M547))),DATE($S$1,T$1,1+7*($D547+1)-WEEKDAY(DATE($S$1,T$1,8-$M547)))),DATE($S$1,T$1,1+7*$D547)-WEEKDAY(DATE($S$1,T$1,8-$M547))),"")</f>
        <v/>
      </c>
      <c r="U547" s="30" t="str">
        <f>IFERROR(IF(COUNTIF('Holiday Dates'!$A:$A,DATE($S$1,U$1,1+7*$D547)-WEEKDAY(DATE($S$1,U$1,8-$M547)))&gt;=1,IF($D547&gt;=3,DATE($S$1,U$1,1+7*($D547-1)-WEEKDAY(DATE($S$1,U$1,8-$M547))),DATE($S$1,U$1,1+7*($D547+1)-WEEKDAY(DATE($S$1,U$1,8-$M547)))),DATE($S$1,U$1,1+7*$D547)-WEEKDAY(DATE($S$1,U$1,8-$M547))),"")</f>
        <v/>
      </c>
      <c r="V547" s="30" t="str">
        <f>IFERROR(IF(COUNTIF('Holiday Dates'!$A:$A,DATE($S$1,V$1,1+7*$D547)-WEEKDAY(DATE($S$1,V$1,8-$M547)))&gt;=1,IF($D547&gt;=3,DATE($S$1,V$1,1+7*($D547-1)-WEEKDAY(DATE($S$1,V$1,8-$M547))),DATE($S$1,V$1,1+7*($D547+1)-WEEKDAY(DATE($S$1,V$1,8-$M547)))),DATE($S$1,V$1,1+7*$D547)-WEEKDAY(DATE($S$1,V$1,8-$M547))),"")</f>
        <v/>
      </c>
      <c r="W547" s="30" t="str">
        <f>IFERROR(IF(COUNTIF('Holiday Dates'!$A:$A,DATE($S$1,W$1,1+7*$D547)-WEEKDAY(DATE($S$1,W$1,8-$M547)))&gt;=1,IF($D547&gt;=3,DATE($S$1,W$1,1+7*($D547-1)-WEEKDAY(DATE($S$1,W$1,8-$M547))),DATE($S$1,W$1,1+7*($D547+1)-WEEKDAY(DATE($S$1,W$1,8-$M547)))),DATE($S$1,W$1,1+7*$D547)-WEEKDAY(DATE($S$1,W$1,8-$M547))),"")</f>
        <v/>
      </c>
      <c r="X547" s="30" t="str">
        <f>IFERROR(IF(COUNTIF('Holiday Dates'!$A:$A,DATE($S$1,X$1,1+7*$D547)-WEEKDAY(DATE($S$1,X$1,8-$M547)))&gt;=1,IF($D547&gt;=3,DATE($S$1,X$1,1+7*($D547-1)-WEEKDAY(DATE($S$1,X$1,8-$M547))),DATE($S$1,X$1,1+7*($D547+1)-WEEKDAY(DATE($S$1,X$1,8-$M547)))),DATE($S$1,X$1,1+7*$D547)-WEEKDAY(DATE($S$1,X$1,8-$M547))),"")</f>
        <v/>
      </c>
      <c r="Y547" s="30" t="str">
        <f>IFERROR(IF(COUNTIF('Holiday Dates'!$A:$A,DATE($S$1,Y$1,1+7*$D547)-WEEKDAY(DATE($S$1,Y$1,8-$M547)))&gt;=1,IF($D547&gt;=3,DATE($S$1,Y$1,1+7*($D547-1)-WEEKDAY(DATE($S$1,Y$1,8-$M547))),DATE($S$1,Y$1,1+7*($D547+1)-WEEKDAY(DATE($S$1,Y$1,8-$M547)))),DATE($S$1,Y$1,1+7*$D547)-WEEKDAY(DATE($S$1,Y$1,8-$M547))),"")</f>
        <v/>
      </c>
      <c r="Z547" s="30" t="str">
        <f>IFERROR(IF(COUNTIF('Holiday Dates'!$A:$A,DATE($S$1,Z$1,1+7*$D547)-WEEKDAY(DATE($S$1,Z$1,8-$M547)))&gt;=1,IF($D547&gt;=3,DATE($S$1,Z$1,1+7*($D547-1)-WEEKDAY(DATE($S$1,Z$1,8-$M547))),DATE($S$1,Z$1,1+7*($D547+1)-WEEKDAY(DATE($S$1,Z$1,8-$M547)))),DATE($S$1,Z$1,1+7*$D547)-WEEKDAY(DATE($S$1,Z$1,8-$M547))),"")</f>
        <v/>
      </c>
    </row>
    <row r="548" spans="2:26" ht="15" customHeight="1" x14ac:dyDescent="0.25">
      <c r="C548" s="1"/>
      <c r="D548" s="10"/>
      <c r="L548" s="9" t="str">
        <f>IFERROR(VLOOKUP($A548,[1]Sheet_One!$B:$W,5,FALSE),"")</f>
        <v/>
      </c>
      <c r="M548" s="9" t="str">
        <f>IFERROR(MATCH(L548,{"U","M","T","W","R","F","S"},0),"")</f>
        <v/>
      </c>
      <c r="N548" s="26" t="str">
        <f>IFERROR(IF(COUNTIF('Holiday Dates'!$A:$A,DATE($M$1,N$1,1+7*$D548)-WEEKDAY(DATE($M$1,N$1,8-$M548)))&gt;=1,IF($D548&gt;=3,DATE($M$1,N$1,1+7*($D548-1)-WEEKDAY(DATE($M$1,N$1,8-$M548))),DATE($M$1,N$1,1+7*($D548+1)-WEEKDAY(DATE($M$1,N$1,8-$M548)))),DATE($M$1,N$1,1+7*$D548)-WEEKDAY(DATE($M$1,N$1,8-$M548))),"")</f>
        <v/>
      </c>
      <c r="O548" s="26" t="str">
        <f>IFERROR(IF(COUNTIF('Holiday Dates'!$A:$A,DATE($M$1,O$1,1+7*$D548)-WEEKDAY(DATE($M$1,O$1,8-$M548)))&gt;=1,IF($D548&gt;=3,DATE($M$1,O$1,1+7*($D548-1)-WEEKDAY(DATE($M$1,O$1,8-$M548))),DATE($M$1,O$1,1+7*($D548+1)-WEEKDAY(DATE($M$1,O$1,8-$M548)))),DATE($M$1,O$1,1+7*$D548)-WEEKDAY(DATE($M$1,O$1,8-$M548))),"")</f>
        <v/>
      </c>
      <c r="P548" s="26" t="str">
        <f>IFERROR(IF(COUNTIF('Holiday Dates'!$A:$A,DATE($M$1,P$1,1+7*$D548)-WEEKDAY(DATE($M$1,P$1,8-$M548)))&gt;=1,IF($D548&gt;=3,DATE($M$1,P$1,1+7*($D548-1)-WEEKDAY(DATE($M$1,P$1,8-$M548))),DATE($M$1,P$1,1+7*($D548+1)-WEEKDAY(DATE($M$1,P$1,8-$M548)))),DATE($M$1,P$1,1+7*$D548)-WEEKDAY(DATE($M$1,P$1,8-$M548))),"")</f>
        <v/>
      </c>
      <c r="Q548" s="26" t="str">
        <f>IFERROR(IF(COUNTIF('Holiday Dates'!$A:$A,DATE($M$1,Q$1,1+7*$D548)-WEEKDAY(DATE($M$1,Q$1,8-$M548)))&gt;=1,IF($D548&gt;=3,DATE($M$1,Q$1,1+7*($D548-1)-WEEKDAY(DATE($M$1,Q$1,8-$M548))),DATE($M$1,Q$1,1+7*($D548+1)-WEEKDAY(DATE($M$1,Q$1,8-$M548)))),DATE($M$1,Q$1,1+7*$D548)-WEEKDAY(DATE($M$1,Q$1,8-$M548))),"")</f>
        <v/>
      </c>
      <c r="R548" s="26" t="str">
        <f>IFERROR(IF(COUNTIF('Holiday Dates'!$A:$A,DATE($M$1,R$1,1+7*$D548)-WEEKDAY(DATE($M$1,R$1,8-$M548)))&gt;=1,IF($D548&gt;=3,DATE($M$1,R$1,1+7*($D548-1)-WEEKDAY(DATE($M$1,R$1,8-$M548))),DATE($M$1,R$1,1+7*($D548+1)-WEEKDAY(DATE($M$1,R$1,8-$M548)))),DATE($M$1,R$1,1+7*$D548)-WEEKDAY(DATE($M$1,R$1,8-$M548))),"")</f>
        <v/>
      </c>
      <c r="S548" s="28"/>
      <c r="T548" s="30" t="str">
        <f>IFERROR(IF(COUNTIF('Holiday Dates'!$A:$A,DATE($S$1,T$1,1+7*$D548)-WEEKDAY(DATE($S$1,T$1,8-$M548)))&gt;=1,IF($D548&gt;=3,DATE($S$1,T$1,1+7*($D548-1)-WEEKDAY(DATE($S$1,T$1,8-$M548))),DATE($S$1,T$1,1+7*($D548+1)-WEEKDAY(DATE($S$1,T$1,8-$M548)))),DATE($S$1,T$1,1+7*$D548)-WEEKDAY(DATE($S$1,T$1,8-$M548))),"")</f>
        <v/>
      </c>
      <c r="U548" s="30" t="str">
        <f>IFERROR(IF(COUNTIF('Holiday Dates'!$A:$A,DATE($S$1,U$1,1+7*$D548)-WEEKDAY(DATE($S$1,U$1,8-$M548)))&gt;=1,IF($D548&gt;=3,DATE($S$1,U$1,1+7*($D548-1)-WEEKDAY(DATE($S$1,U$1,8-$M548))),DATE($S$1,U$1,1+7*($D548+1)-WEEKDAY(DATE($S$1,U$1,8-$M548)))),DATE($S$1,U$1,1+7*$D548)-WEEKDAY(DATE($S$1,U$1,8-$M548))),"")</f>
        <v/>
      </c>
      <c r="V548" s="30" t="str">
        <f>IFERROR(IF(COUNTIF('Holiday Dates'!$A:$A,DATE($S$1,V$1,1+7*$D548)-WEEKDAY(DATE($S$1,V$1,8-$M548)))&gt;=1,IF($D548&gt;=3,DATE($S$1,V$1,1+7*($D548-1)-WEEKDAY(DATE($S$1,V$1,8-$M548))),DATE($S$1,V$1,1+7*($D548+1)-WEEKDAY(DATE($S$1,V$1,8-$M548)))),DATE($S$1,V$1,1+7*$D548)-WEEKDAY(DATE($S$1,V$1,8-$M548))),"")</f>
        <v/>
      </c>
      <c r="W548" s="30" t="str">
        <f>IFERROR(IF(COUNTIF('Holiday Dates'!$A:$A,DATE($S$1,W$1,1+7*$D548)-WEEKDAY(DATE($S$1,W$1,8-$M548)))&gt;=1,IF($D548&gt;=3,DATE($S$1,W$1,1+7*($D548-1)-WEEKDAY(DATE($S$1,W$1,8-$M548))),DATE($S$1,W$1,1+7*($D548+1)-WEEKDAY(DATE($S$1,W$1,8-$M548)))),DATE($S$1,W$1,1+7*$D548)-WEEKDAY(DATE($S$1,W$1,8-$M548))),"")</f>
        <v/>
      </c>
      <c r="X548" s="30" t="str">
        <f>IFERROR(IF(COUNTIF('Holiday Dates'!$A:$A,DATE($S$1,X$1,1+7*$D548)-WEEKDAY(DATE($S$1,X$1,8-$M548)))&gt;=1,IF($D548&gt;=3,DATE($S$1,X$1,1+7*($D548-1)-WEEKDAY(DATE($S$1,X$1,8-$M548))),DATE($S$1,X$1,1+7*($D548+1)-WEEKDAY(DATE($S$1,X$1,8-$M548)))),DATE($S$1,X$1,1+7*$D548)-WEEKDAY(DATE($S$1,X$1,8-$M548))),"")</f>
        <v/>
      </c>
      <c r="Y548" s="30" t="str">
        <f>IFERROR(IF(COUNTIF('Holiday Dates'!$A:$A,DATE($S$1,Y$1,1+7*$D548)-WEEKDAY(DATE($S$1,Y$1,8-$M548)))&gt;=1,IF($D548&gt;=3,DATE($S$1,Y$1,1+7*($D548-1)-WEEKDAY(DATE($S$1,Y$1,8-$M548))),DATE($S$1,Y$1,1+7*($D548+1)-WEEKDAY(DATE($S$1,Y$1,8-$M548)))),DATE($S$1,Y$1,1+7*$D548)-WEEKDAY(DATE($S$1,Y$1,8-$M548))),"")</f>
        <v/>
      </c>
      <c r="Z548" s="30" t="str">
        <f>IFERROR(IF(COUNTIF('Holiday Dates'!$A:$A,DATE($S$1,Z$1,1+7*$D548)-WEEKDAY(DATE($S$1,Z$1,8-$M548)))&gt;=1,IF($D548&gt;=3,DATE($S$1,Z$1,1+7*($D548-1)-WEEKDAY(DATE($S$1,Z$1,8-$M548))),DATE($S$1,Z$1,1+7*($D548+1)-WEEKDAY(DATE($S$1,Z$1,8-$M548)))),DATE($S$1,Z$1,1+7*$D548)-WEEKDAY(DATE($S$1,Z$1,8-$M548))),"")</f>
        <v/>
      </c>
    </row>
    <row r="549" spans="2:26" ht="15" customHeight="1" x14ac:dyDescent="0.25">
      <c r="C549" s="1"/>
      <c r="D549" s="10"/>
      <c r="L549" s="9" t="str">
        <f>IFERROR(VLOOKUP($A549,[1]Sheet_One!$B:$W,5,FALSE),"")</f>
        <v/>
      </c>
      <c r="M549" s="9" t="str">
        <f>IFERROR(MATCH(L549,{"U","M","T","W","R","F","S"},0),"")</f>
        <v/>
      </c>
      <c r="N549" s="26" t="str">
        <f>IFERROR(IF(COUNTIF('Holiday Dates'!$A:$A,DATE($M$1,N$1,1+7*$D549)-WEEKDAY(DATE($M$1,N$1,8-$M549)))&gt;=1,IF($D549&gt;=3,DATE($M$1,N$1,1+7*($D549-1)-WEEKDAY(DATE($M$1,N$1,8-$M549))),DATE($M$1,N$1,1+7*($D549+1)-WEEKDAY(DATE($M$1,N$1,8-$M549)))),DATE($M$1,N$1,1+7*$D549)-WEEKDAY(DATE($M$1,N$1,8-$M549))),"")</f>
        <v/>
      </c>
      <c r="O549" s="26" t="str">
        <f>IFERROR(IF(COUNTIF('Holiday Dates'!$A:$A,DATE($M$1,O$1,1+7*$D549)-WEEKDAY(DATE($M$1,O$1,8-$M549)))&gt;=1,IF($D549&gt;=3,DATE($M$1,O$1,1+7*($D549-1)-WEEKDAY(DATE($M$1,O$1,8-$M549))),DATE($M$1,O$1,1+7*($D549+1)-WEEKDAY(DATE($M$1,O$1,8-$M549)))),DATE($M$1,O$1,1+7*$D549)-WEEKDAY(DATE($M$1,O$1,8-$M549))),"")</f>
        <v/>
      </c>
      <c r="P549" s="26" t="str">
        <f>IFERROR(IF(COUNTIF('Holiday Dates'!$A:$A,DATE($M$1,P$1,1+7*$D549)-WEEKDAY(DATE($M$1,P$1,8-$M549)))&gt;=1,IF($D549&gt;=3,DATE($M$1,P$1,1+7*($D549-1)-WEEKDAY(DATE($M$1,P$1,8-$M549))),DATE($M$1,P$1,1+7*($D549+1)-WEEKDAY(DATE($M$1,P$1,8-$M549)))),DATE($M$1,P$1,1+7*$D549)-WEEKDAY(DATE($M$1,P$1,8-$M549))),"")</f>
        <v/>
      </c>
      <c r="Q549" s="26" t="str">
        <f>IFERROR(IF(COUNTIF('Holiday Dates'!$A:$A,DATE($M$1,Q$1,1+7*$D549)-WEEKDAY(DATE($M$1,Q$1,8-$M549)))&gt;=1,IF($D549&gt;=3,DATE($M$1,Q$1,1+7*($D549-1)-WEEKDAY(DATE($M$1,Q$1,8-$M549))),DATE($M$1,Q$1,1+7*($D549+1)-WEEKDAY(DATE($M$1,Q$1,8-$M549)))),DATE($M$1,Q$1,1+7*$D549)-WEEKDAY(DATE($M$1,Q$1,8-$M549))),"")</f>
        <v/>
      </c>
      <c r="R549" s="26" t="str">
        <f>IFERROR(IF(COUNTIF('Holiday Dates'!$A:$A,DATE($M$1,R$1,1+7*$D549)-WEEKDAY(DATE($M$1,R$1,8-$M549)))&gt;=1,IF($D549&gt;=3,DATE($M$1,R$1,1+7*($D549-1)-WEEKDAY(DATE($M$1,R$1,8-$M549))),DATE($M$1,R$1,1+7*($D549+1)-WEEKDAY(DATE($M$1,R$1,8-$M549)))),DATE($M$1,R$1,1+7*$D549)-WEEKDAY(DATE($M$1,R$1,8-$M549))),"")</f>
        <v/>
      </c>
      <c r="S549" s="28"/>
      <c r="T549" s="30" t="str">
        <f>IFERROR(IF(COUNTIF('Holiday Dates'!$A:$A,DATE($S$1,T$1,1+7*$D549)-WEEKDAY(DATE($S$1,T$1,8-$M549)))&gt;=1,IF($D549&gt;=3,DATE($S$1,T$1,1+7*($D549-1)-WEEKDAY(DATE($S$1,T$1,8-$M549))),DATE($S$1,T$1,1+7*($D549+1)-WEEKDAY(DATE($S$1,T$1,8-$M549)))),DATE($S$1,T$1,1+7*$D549)-WEEKDAY(DATE($S$1,T$1,8-$M549))),"")</f>
        <v/>
      </c>
      <c r="U549" s="30" t="str">
        <f>IFERROR(IF(COUNTIF('Holiday Dates'!$A:$A,DATE($S$1,U$1,1+7*$D549)-WEEKDAY(DATE($S$1,U$1,8-$M549)))&gt;=1,IF($D549&gt;=3,DATE($S$1,U$1,1+7*($D549-1)-WEEKDAY(DATE($S$1,U$1,8-$M549))),DATE($S$1,U$1,1+7*($D549+1)-WEEKDAY(DATE($S$1,U$1,8-$M549)))),DATE($S$1,U$1,1+7*$D549)-WEEKDAY(DATE($S$1,U$1,8-$M549))),"")</f>
        <v/>
      </c>
      <c r="V549" s="30" t="str">
        <f>IFERROR(IF(COUNTIF('Holiday Dates'!$A:$A,DATE($S$1,V$1,1+7*$D549)-WEEKDAY(DATE($S$1,V$1,8-$M549)))&gt;=1,IF($D549&gt;=3,DATE($S$1,V$1,1+7*($D549-1)-WEEKDAY(DATE($S$1,V$1,8-$M549))),DATE($S$1,V$1,1+7*($D549+1)-WEEKDAY(DATE($S$1,V$1,8-$M549)))),DATE($S$1,V$1,1+7*$D549)-WEEKDAY(DATE($S$1,V$1,8-$M549))),"")</f>
        <v/>
      </c>
      <c r="W549" s="30" t="str">
        <f>IFERROR(IF(COUNTIF('Holiday Dates'!$A:$A,DATE($S$1,W$1,1+7*$D549)-WEEKDAY(DATE($S$1,W$1,8-$M549)))&gt;=1,IF($D549&gt;=3,DATE($S$1,W$1,1+7*($D549-1)-WEEKDAY(DATE($S$1,W$1,8-$M549))),DATE($S$1,W$1,1+7*($D549+1)-WEEKDAY(DATE($S$1,W$1,8-$M549)))),DATE($S$1,W$1,1+7*$D549)-WEEKDAY(DATE($S$1,W$1,8-$M549))),"")</f>
        <v/>
      </c>
      <c r="X549" s="30" t="str">
        <f>IFERROR(IF(COUNTIF('Holiday Dates'!$A:$A,DATE($S$1,X$1,1+7*$D549)-WEEKDAY(DATE($S$1,X$1,8-$M549)))&gt;=1,IF($D549&gt;=3,DATE($S$1,X$1,1+7*($D549-1)-WEEKDAY(DATE($S$1,X$1,8-$M549))),DATE($S$1,X$1,1+7*($D549+1)-WEEKDAY(DATE($S$1,X$1,8-$M549)))),DATE($S$1,X$1,1+7*$D549)-WEEKDAY(DATE($S$1,X$1,8-$M549))),"")</f>
        <v/>
      </c>
      <c r="Y549" s="30" t="str">
        <f>IFERROR(IF(COUNTIF('Holiday Dates'!$A:$A,DATE($S$1,Y$1,1+7*$D549)-WEEKDAY(DATE($S$1,Y$1,8-$M549)))&gt;=1,IF($D549&gt;=3,DATE($S$1,Y$1,1+7*($D549-1)-WEEKDAY(DATE($S$1,Y$1,8-$M549))),DATE($S$1,Y$1,1+7*($D549+1)-WEEKDAY(DATE($S$1,Y$1,8-$M549)))),DATE($S$1,Y$1,1+7*$D549)-WEEKDAY(DATE($S$1,Y$1,8-$M549))),"")</f>
        <v/>
      </c>
      <c r="Z549" s="30" t="str">
        <f>IFERROR(IF(COUNTIF('Holiday Dates'!$A:$A,DATE($S$1,Z$1,1+7*$D549)-WEEKDAY(DATE($S$1,Z$1,8-$M549)))&gt;=1,IF($D549&gt;=3,DATE($S$1,Z$1,1+7*($D549-1)-WEEKDAY(DATE($S$1,Z$1,8-$M549))),DATE($S$1,Z$1,1+7*($D549+1)-WEEKDAY(DATE($S$1,Z$1,8-$M549)))),DATE($S$1,Z$1,1+7*$D549)-WEEKDAY(DATE($S$1,Z$1,8-$M549))),"")</f>
        <v/>
      </c>
    </row>
    <row r="550" spans="2:26" ht="15" customHeight="1" x14ac:dyDescent="0.25">
      <c r="C550" s="1"/>
      <c r="D550" s="10"/>
      <c r="L550" s="9" t="str">
        <f>IFERROR(VLOOKUP($A550,[1]Sheet_One!$B:$W,5,FALSE),"")</f>
        <v/>
      </c>
      <c r="M550" s="9" t="str">
        <f>IFERROR(MATCH(L550,{"U","M","T","W","R","F","S"},0),"")</f>
        <v/>
      </c>
      <c r="N550" s="26" t="str">
        <f>IFERROR(IF(COUNTIF('Holiday Dates'!$A:$A,DATE($M$1,N$1,1+7*$D550)-WEEKDAY(DATE($M$1,N$1,8-$M550)))&gt;=1,IF($D550&gt;=3,DATE($M$1,N$1,1+7*($D550-1)-WEEKDAY(DATE($M$1,N$1,8-$M550))),DATE($M$1,N$1,1+7*($D550+1)-WEEKDAY(DATE($M$1,N$1,8-$M550)))),DATE($M$1,N$1,1+7*$D550)-WEEKDAY(DATE($M$1,N$1,8-$M550))),"")</f>
        <v/>
      </c>
      <c r="O550" s="26" t="str">
        <f>IFERROR(IF(COUNTIF('Holiday Dates'!$A:$A,DATE($M$1,O$1,1+7*$D550)-WEEKDAY(DATE($M$1,O$1,8-$M550)))&gt;=1,IF($D550&gt;=3,DATE($M$1,O$1,1+7*($D550-1)-WEEKDAY(DATE($M$1,O$1,8-$M550))),DATE($M$1,O$1,1+7*($D550+1)-WEEKDAY(DATE($M$1,O$1,8-$M550)))),DATE($M$1,O$1,1+7*$D550)-WEEKDAY(DATE($M$1,O$1,8-$M550))),"")</f>
        <v/>
      </c>
      <c r="P550" s="26" t="str">
        <f>IFERROR(IF(COUNTIF('Holiday Dates'!$A:$A,DATE($M$1,P$1,1+7*$D550)-WEEKDAY(DATE($M$1,P$1,8-$M550)))&gt;=1,IF($D550&gt;=3,DATE($M$1,P$1,1+7*($D550-1)-WEEKDAY(DATE($M$1,P$1,8-$M550))),DATE($M$1,P$1,1+7*($D550+1)-WEEKDAY(DATE($M$1,P$1,8-$M550)))),DATE($M$1,P$1,1+7*$D550)-WEEKDAY(DATE($M$1,P$1,8-$M550))),"")</f>
        <v/>
      </c>
      <c r="Q550" s="26" t="str">
        <f>IFERROR(IF(COUNTIF('Holiday Dates'!$A:$A,DATE($M$1,Q$1,1+7*$D550)-WEEKDAY(DATE($M$1,Q$1,8-$M550)))&gt;=1,IF($D550&gt;=3,DATE($M$1,Q$1,1+7*($D550-1)-WEEKDAY(DATE($M$1,Q$1,8-$M550))),DATE($M$1,Q$1,1+7*($D550+1)-WEEKDAY(DATE($M$1,Q$1,8-$M550)))),DATE($M$1,Q$1,1+7*$D550)-WEEKDAY(DATE($M$1,Q$1,8-$M550))),"")</f>
        <v/>
      </c>
      <c r="R550" s="26" t="str">
        <f>IFERROR(IF(COUNTIF('Holiday Dates'!$A:$A,DATE($M$1,R$1,1+7*$D550)-WEEKDAY(DATE($M$1,R$1,8-$M550)))&gt;=1,IF($D550&gt;=3,DATE($M$1,R$1,1+7*($D550-1)-WEEKDAY(DATE($M$1,R$1,8-$M550))),DATE($M$1,R$1,1+7*($D550+1)-WEEKDAY(DATE($M$1,R$1,8-$M550)))),DATE($M$1,R$1,1+7*$D550)-WEEKDAY(DATE($M$1,R$1,8-$M550))),"")</f>
        <v/>
      </c>
      <c r="S550" s="28"/>
      <c r="T550" s="30" t="str">
        <f>IFERROR(IF(COUNTIF('Holiday Dates'!$A:$A,DATE($S$1,T$1,1+7*$D550)-WEEKDAY(DATE($S$1,T$1,8-$M550)))&gt;=1,IF($D550&gt;=3,DATE($S$1,T$1,1+7*($D550-1)-WEEKDAY(DATE($S$1,T$1,8-$M550))),DATE($S$1,T$1,1+7*($D550+1)-WEEKDAY(DATE($S$1,T$1,8-$M550)))),DATE($S$1,T$1,1+7*$D550)-WEEKDAY(DATE($S$1,T$1,8-$M550))),"")</f>
        <v/>
      </c>
      <c r="U550" s="30" t="str">
        <f>IFERROR(IF(COUNTIF('Holiday Dates'!$A:$A,DATE($S$1,U$1,1+7*$D550)-WEEKDAY(DATE($S$1,U$1,8-$M550)))&gt;=1,IF($D550&gt;=3,DATE($S$1,U$1,1+7*($D550-1)-WEEKDAY(DATE($S$1,U$1,8-$M550))),DATE($S$1,U$1,1+7*($D550+1)-WEEKDAY(DATE($S$1,U$1,8-$M550)))),DATE($S$1,U$1,1+7*$D550)-WEEKDAY(DATE($S$1,U$1,8-$M550))),"")</f>
        <v/>
      </c>
      <c r="V550" s="30" t="str">
        <f>IFERROR(IF(COUNTIF('Holiday Dates'!$A:$A,DATE($S$1,V$1,1+7*$D550)-WEEKDAY(DATE($S$1,V$1,8-$M550)))&gt;=1,IF($D550&gt;=3,DATE($S$1,V$1,1+7*($D550-1)-WEEKDAY(DATE($S$1,V$1,8-$M550))),DATE($S$1,V$1,1+7*($D550+1)-WEEKDAY(DATE($S$1,V$1,8-$M550)))),DATE($S$1,V$1,1+7*$D550)-WEEKDAY(DATE($S$1,V$1,8-$M550))),"")</f>
        <v/>
      </c>
      <c r="W550" s="30" t="str">
        <f>IFERROR(IF(COUNTIF('Holiday Dates'!$A:$A,DATE($S$1,W$1,1+7*$D550)-WEEKDAY(DATE($S$1,W$1,8-$M550)))&gt;=1,IF($D550&gt;=3,DATE($S$1,W$1,1+7*($D550-1)-WEEKDAY(DATE($S$1,W$1,8-$M550))),DATE($S$1,W$1,1+7*($D550+1)-WEEKDAY(DATE($S$1,W$1,8-$M550)))),DATE($S$1,W$1,1+7*$D550)-WEEKDAY(DATE($S$1,W$1,8-$M550))),"")</f>
        <v/>
      </c>
      <c r="X550" s="30" t="str">
        <f>IFERROR(IF(COUNTIF('Holiday Dates'!$A:$A,DATE($S$1,X$1,1+7*$D550)-WEEKDAY(DATE($S$1,X$1,8-$M550)))&gt;=1,IF($D550&gt;=3,DATE($S$1,X$1,1+7*($D550-1)-WEEKDAY(DATE($S$1,X$1,8-$M550))),DATE($S$1,X$1,1+7*($D550+1)-WEEKDAY(DATE($S$1,X$1,8-$M550)))),DATE($S$1,X$1,1+7*$D550)-WEEKDAY(DATE($S$1,X$1,8-$M550))),"")</f>
        <v/>
      </c>
      <c r="Y550" s="30" t="str">
        <f>IFERROR(IF(COUNTIF('Holiday Dates'!$A:$A,DATE($S$1,Y$1,1+7*$D550)-WEEKDAY(DATE($S$1,Y$1,8-$M550)))&gt;=1,IF($D550&gt;=3,DATE($S$1,Y$1,1+7*($D550-1)-WEEKDAY(DATE($S$1,Y$1,8-$M550))),DATE($S$1,Y$1,1+7*($D550+1)-WEEKDAY(DATE($S$1,Y$1,8-$M550)))),DATE($S$1,Y$1,1+7*$D550)-WEEKDAY(DATE($S$1,Y$1,8-$M550))),"")</f>
        <v/>
      </c>
      <c r="Z550" s="30" t="str">
        <f>IFERROR(IF(COUNTIF('Holiday Dates'!$A:$A,DATE($S$1,Z$1,1+7*$D550)-WEEKDAY(DATE($S$1,Z$1,8-$M550)))&gt;=1,IF($D550&gt;=3,DATE($S$1,Z$1,1+7*($D550-1)-WEEKDAY(DATE($S$1,Z$1,8-$M550))),DATE($S$1,Z$1,1+7*($D550+1)-WEEKDAY(DATE($S$1,Z$1,8-$M550)))),DATE($S$1,Z$1,1+7*$D550)-WEEKDAY(DATE($S$1,Z$1,8-$M550))),"")</f>
        <v/>
      </c>
    </row>
    <row r="551" spans="2:26" ht="15" customHeight="1" x14ac:dyDescent="0.25">
      <c r="C551" s="1"/>
      <c r="D551" s="10"/>
      <c r="L551" s="9" t="str">
        <f>IFERROR(VLOOKUP($A551,[1]Sheet_One!$B:$W,5,FALSE),"")</f>
        <v/>
      </c>
      <c r="M551" s="9" t="str">
        <f>IFERROR(MATCH(L551,{"U","M","T","W","R","F","S"},0),"")</f>
        <v/>
      </c>
      <c r="N551" s="26" t="str">
        <f>IFERROR(IF(COUNTIF('Holiday Dates'!$A:$A,DATE($M$1,N$1,1+7*$D551)-WEEKDAY(DATE($M$1,N$1,8-$M551)))&gt;=1,IF($D551&gt;=3,DATE($M$1,N$1,1+7*($D551-1)-WEEKDAY(DATE($M$1,N$1,8-$M551))),DATE($M$1,N$1,1+7*($D551+1)-WEEKDAY(DATE($M$1,N$1,8-$M551)))),DATE($M$1,N$1,1+7*$D551)-WEEKDAY(DATE($M$1,N$1,8-$M551))),"")</f>
        <v/>
      </c>
      <c r="O551" s="26" t="str">
        <f>IFERROR(IF(COUNTIF('Holiday Dates'!$A:$A,DATE($M$1,O$1,1+7*$D551)-WEEKDAY(DATE($M$1,O$1,8-$M551)))&gt;=1,IF($D551&gt;=3,DATE($M$1,O$1,1+7*($D551-1)-WEEKDAY(DATE($M$1,O$1,8-$M551))),DATE($M$1,O$1,1+7*($D551+1)-WEEKDAY(DATE($M$1,O$1,8-$M551)))),DATE($M$1,O$1,1+7*$D551)-WEEKDAY(DATE($M$1,O$1,8-$M551))),"")</f>
        <v/>
      </c>
      <c r="P551" s="26" t="str">
        <f>IFERROR(IF(COUNTIF('Holiday Dates'!$A:$A,DATE($M$1,P$1,1+7*$D551)-WEEKDAY(DATE($M$1,P$1,8-$M551)))&gt;=1,IF($D551&gt;=3,DATE($M$1,P$1,1+7*($D551-1)-WEEKDAY(DATE($M$1,P$1,8-$M551))),DATE($M$1,P$1,1+7*($D551+1)-WEEKDAY(DATE($M$1,P$1,8-$M551)))),DATE($M$1,P$1,1+7*$D551)-WEEKDAY(DATE($M$1,P$1,8-$M551))),"")</f>
        <v/>
      </c>
      <c r="Q551" s="26" t="str">
        <f>IFERROR(IF(COUNTIF('Holiday Dates'!$A:$A,DATE($M$1,Q$1,1+7*$D551)-WEEKDAY(DATE($M$1,Q$1,8-$M551)))&gt;=1,IF($D551&gt;=3,DATE($M$1,Q$1,1+7*($D551-1)-WEEKDAY(DATE($M$1,Q$1,8-$M551))),DATE($M$1,Q$1,1+7*($D551+1)-WEEKDAY(DATE($M$1,Q$1,8-$M551)))),DATE($M$1,Q$1,1+7*$D551)-WEEKDAY(DATE($M$1,Q$1,8-$M551))),"")</f>
        <v/>
      </c>
      <c r="R551" s="26" t="str">
        <f>IFERROR(IF(COUNTIF('Holiday Dates'!$A:$A,DATE($M$1,R$1,1+7*$D551)-WEEKDAY(DATE($M$1,R$1,8-$M551)))&gt;=1,IF($D551&gt;=3,DATE($M$1,R$1,1+7*($D551-1)-WEEKDAY(DATE($M$1,R$1,8-$M551))),DATE($M$1,R$1,1+7*($D551+1)-WEEKDAY(DATE($M$1,R$1,8-$M551)))),DATE($M$1,R$1,1+7*$D551)-WEEKDAY(DATE($M$1,R$1,8-$M551))),"")</f>
        <v/>
      </c>
      <c r="S551" s="28"/>
      <c r="T551" s="30" t="str">
        <f>IFERROR(IF(COUNTIF('Holiday Dates'!$A:$A,DATE($S$1,T$1,1+7*$D551)-WEEKDAY(DATE($S$1,T$1,8-$M551)))&gt;=1,IF($D551&gt;=3,DATE($S$1,T$1,1+7*($D551-1)-WEEKDAY(DATE($S$1,T$1,8-$M551))),DATE($S$1,T$1,1+7*($D551+1)-WEEKDAY(DATE($S$1,T$1,8-$M551)))),DATE($S$1,T$1,1+7*$D551)-WEEKDAY(DATE($S$1,T$1,8-$M551))),"")</f>
        <v/>
      </c>
      <c r="U551" s="30" t="str">
        <f>IFERROR(IF(COUNTIF('Holiday Dates'!$A:$A,DATE($S$1,U$1,1+7*$D551)-WEEKDAY(DATE($S$1,U$1,8-$M551)))&gt;=1,IF($D551&gt;=3,DATE($S$1,U$1,1+7*($D551-1)-WEEKDAY(DATE($S$1,U$1,8-$M551))),DATE($S$1,U$1,1+7*($D551+1)-WEEKDAY(DATE($S$1,U$1,8-$M551)))),DATE($S$1,U$1,1+7*$D551)-WEEKDAY(DATE($S$1,U$1,8-$M551))),"")</f>
        <v/>
      </c>
      <c r="V551" s="30" t="str">
        <f>IFERROR(IF(COUNTIF('Holiday Dates'!$A:$A,DATE($S$1,V$1,1+7*$D551)-WEEKDAY(DATE($S$1,V$1,8-$M551)))&gt;=1,IF($D551&gt;=3,DATE($S$1,V$1,1+7*($D551-1)-WEEKDAY(DATE($S$1,V$1,8-$M551))),DATE($S$1,V$1,1+7*($D551+1)-WEEKDAY(DATE($S$1,V$1,8-$M551)))),DATE($S$1,V$1,1+7*$D551)-WEEKDAY(DATE($S$1,V$1,8-$M551))),"")</f>
        <v/>
      </c>
      <c r="W551" s="30" t="str">
        <f>IFERROR(IF(COUNTIF('Holiday Dates'!$A:$A,DATE($S$1,W$1,1+7*$D551)-WEEKDAY(DATE($S$1,W$1,8-$M551)))&gt;=1,IF($D551&gt;=3,DATE($S$1,W$1,1+7*($D551-1)-WEEKDAY(DATE($S$1,W$1,8-$M551))),DATE($S$1,W$1,1+7*($D551+1)-WEEKDAY(DATE($S$1,W$1,8-$M551)))),DATE($S$1,W$1,1+7*$D551)-WEEKDAY(DATE($S$1,W$1,8-$M551))),"")</f>
        <v/>
      </c>
      <c r="X551" s="30" t="str">
        <f>IFERROR(IF(COUNTIF('Holiday Dates'!$A:$A,DATE($S$1,X$1,1+7*$D551)-WEEKDAY(DATE($S$1,X$1,8-$M551)))&gt;=1,IF($D551&gt;=3,DATE($S$1,X$1,1+7*($D551-1)-WEEKDAY(DATE($S$1,X$1,8-$M551))),DATE($S$1,X$1,1+7*($D551+1)-WEEKDAY(DATE($S$1,X$1,8-$M551)))),DATE($S$1,X$1,1+7*$D551)-WEEKDAY(DATE($S$1,X$1,8-$M551))),"")</f>
        <v/>
      </c>
      <c r="Y551" s="30" t="str">
        <f>IFERROR(IF(COUNTIF('Holiday Dates'!$A:$A,DATE($S$1,Y$1,1+7*$D551)-WEEKDAY(DATE($S$1,Y$1,8-$M551)))&gt;=1,IF($D551&gt;=3,DATE($S$1,Y$1,1+7*($D551-1)-WEEKDAY(DATE($S$1,Y$1,8-$M551))),DATE($S$1,Y$1,1+7*($D551+1)-WEEKDAY(DATE($S$1,Y$1,8-$M551)))),DATE($S$1,Y$1,1+7*$D551)-WEEKDAY(DATE($S$1,Y$1,8-$M551))),"")</f>
        <v/>
      </c>
      <c r="Z551" s="30" t="str">
        <f>IFERROR(IF(COUNTIF('Holiday Dates'!$A:$A,DATE($S$1,Z$1,1+7*$D551)-WEEKDAY(DATE($S$1,Z$1,8-$M551)))&gt;=1,IF($D551&gt;=3,DATE($S$1,Z$1,1+7*($D551-1)-WEEKDAY(DATE($S$1,Z$1,8-$M551))),DATE($S$1,Z$1,1+7*($D551+1)-WEEKDAY(DATE($S$1,Z$1,8-$M551)))),DATE($S$1,Z$1,1+7*$D551)-WEEKDAY(DATE($S$1,Z$1,8-$M551))),"")</f>
        <v/>
      </c>
    </row>
    <row r="552" spans="2:26" ht="15" customHeight="1" x14ac:dyDescent="0.25">
      <c r="B552" s="1"/>
      <c r="C552" s="1"/>
      <c r="D552" s="10"/>
      <c r="L552" s="9" t="str">
        <f>IFERROR(VLOOKUP($A552,[1]Sheet_One!$B:$W,5,FALSE),"")</f>
        <v/>
      </c>
      <c r="M552" s="9" t="str">
        <f>IFERROR(MATCH(L552,{"U","M","T","W","R","F","S"},0),"")</f>
        <v/>
      </c>
      <c r="N552" s="26" t="str">
        <f>IFERROR(IF(COUNTIF('Holiday Dates'!$A:$A,DATE($M$1,N$1,1+7*$D552)-WEEKDAY(DATE($M$1,N$1,8-$M552)))&gt;=1,IF($D552&gt;=3,DATE($M$1,N$1,1+7*($D552-1)-WEEKDAY(DATE($M$1,N$1,8-$M552))),DATE($M$1,N$1,1+7*($D552+1)-WEEKDAY(DATE($M$1,N$1,8-$M552)))),DATE($M$1,N$1,1+7*$D552)-WEEKDAY(DATE($M$1,N$1,8-$M552))),"")</f>
        <v/>
      </c>
      <c r="O552" s="26" t="str">
        <f>IFERROR(IF(COUNTIF('Holiday Dates'!$A:$A,DATE($M$1,O$1,1+7*$D552)-WEEKDAY(DATE($M$1,O$1,8-$M552)))&gt;=1,IF($D552&gt;=3,DATE($M$1,O$1,1+7*($D552-1)-WEEKDAY(DATE($M$1,O$1,8-$M552))),DATE($M$1,O$1,1+7*($D552+1)-WEEKDAY(DATE($M$1,O$1,8-$M552)))),DATE($M$1,O$1,1+7*$D552)-WEEKDAY(DATE($M$1,O$1,8-$M552))),"")</f>
        <v/>
      </c>
      <c r="P552" s="26" t="str">
        <f>IFERROR(IF(COUNTIF('Holiday Dates'!$A:$A,DATE($M$1,P$1,1+7*$D552)-WEEKDAY(DATE($M$1,P$1,8-$M552)))&gt;=1,IF($D552&gt;=3,DATE($M$1,P$1,1+7*($D552-1)-WEEKDAY(DATE($M$1,P$1,8-$M552))),DATE($M$1,P$1,1+7*($D552+1)-WEEKDAY(DATE($M$1,P$1,8-$M552)))),DATE($M$1,P$1,1+7*$D552)-WEEKDAY(DATE($M$1,P$1,8-$M552))),"")</f>
        <v/>
      </c>
      <c r="Q552" s="26" t="str">
        <f>IFERROR(IF(COUNTIF('Holiday Dates'!$A:$A,DATE($M$1,Q$1,1+7*$D552)-WEEKDAY(DATE($M$1,Q$1,8-$M552)))&gt;=1,IF($D552&gt;=3,DATE($M$1,Q$1,1+7*($D552-1)-WEEKDAY(DATE($M$1,Q$1,8-$M552))),DATE($M$1,Q$1,1+7*($D552+1)-WEEKDAY(DATE($M$1,Q$1,8-$M552)))),DATE($M$1,Q$1,1+7*$D552)-WEEKDAY(DATE($M$1,Q$1,8-$M552))),"")</f>
        <v/>
      </c>
      <c r="R552" s="26" t="str">
        <f>IFERROR(IF(COUNTIF('Holiday Dates'!$A:$A,DATE($M$1,R$1,1+7*$D552)-WEEKDAY(DATE($M$1,R$1,8-$M552)))&gt;=1,IF($D552&gt;=3,DATE($M$1,R$1,1+7*($D552-1)-WEEKDAY(DATE($M$1,R$1,8-$M552))),DATE($M$1,R$1,1+7*($D552+1)-WEEKDAY(DATE($M$1,R$1,8-$M552)))),DATE($M$1,R$1,1+7*$D552)-WEEKDAY(DATE($M$1,R$1,8-$M552))),"")</f>
        <v/>
      </c>
      <c r="S552" s="28"/>
      <c r="T552" s="30" t="str">
        <f>IFERROR(IF(COUNTIF('Holiday Dates'!$A:$A,DATE($S$1,T$1,1+7*$D552)-WEEKDAY(DATE($S$1,T$1,8-$M552)))&gt;=1,IF($D552&gt;=3,DATE($S$1,T$1,1+7*($D552-1)-WEEKDAY(DATE($S$1,T$1,8-$M552))),DATE($S$1,T$1,1+7*($D552+1)-WEEKDAY(DATE($S$1,T$1,8-$M552)))),DATE($S$1,T$1,1+7*$D552)-WEEKDAY(DATE($S$1,T$1,8-$M552))),"")</f>
        <v/>
      </c>
      <c r="U552" s="30" t="str">
        <f>IFERROR(IF(COUNTIF('Holiday Dates'!$A:$A,DATE($S$1,U$1,1+7*$D552)-WEEKDAY(DATE($S$1,U$1,8-$M552)))&gt;=1,IF($D552&gt;=3,DATE($S$1,U$1,1+7*($D552-1)-WEEKDAY(DATE($S$1,U$1,8-$M552))),DATE($S$1,U$1,1+7*($D552+1)-WEEKDAY(DATE($S$1,U$1,8-$M552)))),DATE($S$1,U$1,1+7*$D552)-WEEKDAY(DATE($S$1,U$1,8-$M552))),"")</f>
        <v/>
      </c>
      <c r="V552" s="30" t="str">
        <f>IFERROR(IF(COUNTIF('Holiday Dates'!$A:$A,DATE($S$1,V$1,1+7*$D552)-WEEKDAY(DATE($S$1,V$1,8-$M552)))&gt;=1,IF($D552&gt;=3,DATE($S$1,V$1,1+7*($D552-1)-WEEKDAY(DATE($S$1,V$1,8-$M552))),DATE($S$1,V$1,1+7*($D552+1)-WEEKDAY(DATE($S$1,V$1,8-$M552)))),DATE($S$1,V$1,1+7*$D552)-WEEKDAY(DATE($S$1,V$1,8-$M552))),"")</f>
        <v/>
      </c>
      <c r="W552" s="30" t="str">
        <f>IFERROR(IF(COUNTIF('Holiday Dates'!$A:$A,DATE($S$1,W$1,1+7*$D552)-WEEKDAY(DATE($S$1,W$1,8-$M552)))&gt;=1,IF($D552&gt;=3,DATE($S$1,W$1,1+7*($D552-1)-WEEKDAY(DATE($S$1,W$1,8-$M552))),DATE($S$1,W$1,1+7*($D552+1)-WEEKDAY(DATE($S$1,W$1,8-$M552)))),DATE($S$1,W$1,1+7*$D552)-WEEKDAY(DATE($S$1,W$1,8-$M552))),"")</f>
        <v/>
      </c>
      <c r="X552" s="30" t="str">
        <f>IFERROR(IF(COUNTIF('Holiday Dates'!$A:$A,DATE($S$1,X$1,1+7*$D552)-WEEKDAY(DATE($S$1,X$1,8-$M552)))&gt;=1,IF($D552&gt;=3,DATE($S$1,X$1,1+7*($D552-1)-WEEKDAY(DATE($S$1,X$1,8-$M552))),DATE($S$1,X$1,1+7*($D552+1)-WEEKDAY(DATE($S$1,X$1,8-$M552)))),DATE($S$1,X$1,1+7*$D552)-WEEKDAY(DATE($S$1,X$1,8-$M552))),"")</f>
        <v/>
      </c>
      <c r="Y552" s="30" t="str">
        <f>IFERROR(IF(COUNTIF('Holiday Dates'!$A:$A,DATE($S$1,Y$1,1+7*$D552)-WEEKDAY(DATE($S$1,Y$1,8-$M552)))&gt;=1,IF($D552&gt;=3,DATE($S$1,Y$1,1+7*($D552-1)-WEEKDAY(DATE($S$1,Y$1,8-$M552))),DATE($S$1,Y$1,1+7*($D552+1)-WEEKDAY(DATE($S$1,Y$1,8-$M552)))),DATE($S$1,Y$1,1+7*$D552)-WEEKDAY(DATE($S$1,Y$1,8-$M552))),"")</f>
        <v/>
      </c>
      <c r="Z552" s="30" t="str">
        <f>IFERROR(IF(COUNTIF('Holiday Dates'!$A:$A,DATE($S$1,Z$1,1+7*$D552)-WEEKDAY(DATE($S$1,Z$1,8-$M552)))&gt;=1,IF($D552&gt;=3,DATE($S$1,Z$1,1+7*($D552-1)-WEEKDAY(DATE($S$1,Z$1,8-$M552))),DATE($S$1,Z$1,1+7*($D552+1)-WEEKDAY(DATE($S$1,Z$1,8-$M552)))),DATE($S$1,Z$1,1+7*$D552)-WEEKDAY(DATE($S$1,Z$1,8-$M552))),"")</f>
        <v/>
      </c>
    </row>
    <row r="553" spans="2:26" ht="15" customHeight="1" x14ac:dyDescent="0.25">
      <c r="B553" s="1"/>
      <c r="C553" s="1"/>
      <c r="D553" s="10"/>
      <c r="L553" s="9" t="str">
        <f>IFERROR(VLOOKUP($A553,[1]Sheet_One!$B:$W,5,FALSE),"")</f>
        <v/>
      </c>
      <c r="M553" s="9" t="str">
        <f>IFERROR(MATCH(L553,{"U","M","T","W","R","F","S"},0),"")</f>
        <v/>
      </c>
      <c r="N553" s="26" t="str">
        <f>IFERROR(IF(COUNTIF('Holiday Dates'!$A:$A,DATE($M$1,N$1,1+7*$D553)-WEEKDAY(DATE($M$1,N$1,8-$M553)))&gt;=1,IF($D553&gt;=3,DATE($M$1,N$1,1+7*($D553-1)-WEEKDAY(DATE($M$1,N$1,8-$M553))),DATE($M$1,N$1,1+7*($D553+1)-WEEKDAY(DATE($M$1,N$1,8-$M553)))),DATE($M$1,N$1,1+7*$D553)-WEEKDAY(DATE($M$1,N$1,8-$M553))),"")</f>
        <v/>
      </c>
      <c r="O553" s="26" t="str">
        <f>IFERROR(IF(COUNTIF('Holiday Dates'!$A:$A,DATE($M$1,O$1,1+7*$D553)-WEEKDAY(DATE($M$1,O$1,8-$M553)))&gt;=1,IF($D553&gt;=3,DATE($M$1,O$1,1+7*($D553-1)-WEEKDAY(DATE($M$1,O$1,8-$M553))),DATE($M$1,O$1,1+7*($D553+1)-WEEKDAY(DATE($M$1,O$1,8-$M553)))),DATE($M$1,O$1,1+7*$D553)-WEEKDAY(DATE($M$1,O$1,8-$M553))),"")</f>
        <v/>
      </c>
      <c r="P553" s="26" t="str">
        <f>IFERROR(IF(COUNTIF('Holiday Dates'!$A:$A,DATE($M$1,P$1,1+7*$D553)-WEEKDAY(DATE($M$1,P$1,8-$M553)))&gt;=1,IF($D553&gt;=3,DATE($M$1,P$1,1+7*($D553-1)-WEEKDAY(DATE($M$1,P$1,8-$M553))),DATE($M$1,P$1,1+7*($D553+1)-WEEKDAY(DATE($M$1,P$1,8-$M553)))),DATE($M$1,P$1,1+7*$D553)-WEEKDAY(DATE($M$1,P$1,8-$M553))),"")</f>
        <v/>
      </c>
      <c r="Q553" s="26" t="str">
        <f>IFERROR(IF(COUNTIF('Holiday Dates'!$A:$A,DATE($M$1,Q$1,1+7*$D553)-WEEKDAY(DATE($M$1,Q$1,8-$M553)))&gt;=1,IF($D553&gt;=3,DATE($M$1,Q$1,1+7*($D553-1)-WEEKDAY(DATE($M$1,Q$1,8-$M553))),DATE($M$1,Q$1,1+7*($D553+1)-WEEKDAY(DATE($M$1,Q$1,8-$M553)))),DATE($M$1,Q$1,1+7*$D553)-WEEKDAY(DATE($M$1,Q$1,8-$M553))),"")</f>
        <v/>
      </c>
      <c r="R553" s="26" t="str">
        <f>IFERROR(IF(COUNTIF('Holiday Dates'!$A:$A,DATE($M$1,R$1,1+7*$D553)-WEEKDAY(DATE($M$1,R$1,8-$M553)))&gt;=1,IF($D553&gt;=3,DATE($M$1,R$1,1+7*($D553-1)-WEEKDAY(DATE($M$1,R$1,8-$M553))),DATE($M$1,R$1,1+7*($D553+1)-WEEKDAY(DATE($M$1,R$1,8-$M553)))),DATE($M$1,R$1,1+7*$D553)-WEEKDAY(DATE($M$1,R$1,8-$M553))),"")</f>
        <v/>
      </c>
      <c r="S553" s="28"/>
      <c r="T553" s="30" t="str">
        <f>IFERROR(IF(COUNTIF('Holiday Dates'!$A:$A,DATE($S$1,T$1,1+7*$D553)-WEEKDAY(DATE($S$1,T$1,8-$M553)))&gt;=1,IF($D553&gt;=3,DATE($S$1,T$1,1+7*($D553-1)-WEEKDAY(DATE($S$1,T$1,8-$M553))),DATE($S$1,T$1,1+7*($D553+1)-WEEKDAY(DATE($S$1,T$1,8-$M553)))),DATE($S$1,T$1,1+7*$D553)-WEEKDAY(DATE($S$1,T$1,8-$M553))),"")</f>
        <v/>
      </c>
      <c r="U553" s="30" t="str">
        <f>IFERROR(IF(COUNTIF('Holiday Dates'!$A:$A,DATE($S$1,U$1,1+7*$D553)-WEEKDAY(DATE($S$1,U$1,8-$M553)))&gt;=1,IF($D553&gt;=3,DATE($S$1,U$1,1+7*($D553-1)-WEEKDAY(DATE($S$1,U$1,8-$M553))),DATE($S$1,U$1,1+7*($D553+1)-WEEKDAY(DATE($S$1,U$1,8-$M553)))),DATE($S$1,U$1,1+7*$D553)-WEEKDAY(DATE($S$1,U$1,8-$M553))),"")</f>
        <v/>
      </c>
      <c r="V553" s="30" t="str">
        <f>IFERROR(IF(COUNTIF('Holiday Dates'!$A:$A,DATE($S$1,V$1,1+7*$D553)-WEEKDAY(DATE($S$1,V$1,8-$M553)))&gt;=1,IF($D553&gt;=3,DATE($S$1,V$1,1+7*($D553-1)-WEEKDAY(DATE($S$1,V$1,8-$M553))),DATE($S$1,V$1,1+7*($D553+1)-WEEKDAY(DATE($S$1,V$1,8-$M553)))),DATE($S$1,V$1,1+7*$D553)-WEEKDAY(DATE($S$1,V$1,8-$M553))),"")</f>
        <v/>
      </c>
      <c r="W553" s="30" t="str">
        <f>IFERROR(IF(COUNTIF('Holiday Dates'!$A:$A,DATE($S$1,W$1,1+7*$D553)-WEEKDAY(DATE($S$1,W$1,8-$M553)))&gt;=1,IF($D553&gt;=3,DATE($S$1,W$1,1+7*($D553-1)-WEEKDAY(DATE($S$1,W$1,8-$M553))),DATE($S$1,W$1,1+7*($D553+1)-WEEKDAY(DATE($S$1,W$1,8-$M553)))),DATE($S$1,W$1,1+7*$D553)-WEEKDAY(DATE($S$1,W$1,8-$M553))),"")</f>
        <v/>
      </c>
      <c r="X553" s="30" t="str">
        <f>IFERROR(IF(COUNTIF('Holiday Dates'!$A:$A,DATE($S$1,X$1,1+7*$D553)-WEEKDAY(DATE($S$1,X$1,8-$M553)))&gt;=1,IF($D553&gt;=3,DATE($S$1,X$1,1+7*($D553-1)-WEEKDAY(DATE($S$1,X$1,8-$M553))),DATE($S$1,X$1,1+7*($D553+1)-WEEKDAY(DATE($S$1,X$1,8-$M553)))),DATE($S$1,X$1,1+7*$D553)-WEEKDAY(DATE($S$1,X$1,8-$M553))),"")</f>
        <v/>
      </c>
      <c r="Y553" s="30" t="str">
        <f>IFERROR(IF(COUNTIF('Holiday Dates'!$A:$A,DATE($S$1,Y$1,1+7*$D553)-WEEKDAY(DATE($S$1,Y$1,8-$M553)))&gt;=1,IF($D553&gt;=3,DATE($S$1,Y$1,1+7*($D553-1)-WEEKDAY(DATE($S$1,Y$1,8-$M553))),DATE($S$1,Y$1,1+7*($D553+1)-WEEKDAY(DATE($S$1,Y$1,8-$M553)))),DATE($S$1,Y$1,1+7*$D553)-WEEKDAY(DATE($S$1,Y$1,8-$M553))),"")</f>
        <v/>
      </c>
      <c r="Z553" s="30" t="str">
        <f>IFERROR(IF(COUNTIF('Holiday Dates'!$A:$A,DATE($S$1,Z$1,1+7*$D553)-WEEKDAY(DATE($S$1,Z$1,8-$M553)))&gt;=1,IF($D553&gt;=3,DATE($S$1,Z$1,1+7*($D553-1)-WEEKDAY(DATE($S$1,Z$1,8-$M553))),DATE($S$1,Z$1,1+7*($D553+1)-WEEKDAY(DATE($S$1,Z$1,8-$M553)))),DATE($S$1,Z$1,1+7*$D553)-WEEKDAY(DATE($S$1,Z$1,8-$M553))),"")</f>
        <v/>
      </c>
    </row>
    <row r="554" spans="2:26" ht="15" customHeight="1" x14ac:dyDescent="0.25">
      <c r="B554" s="1"/>
      <c r="C554" s="1"/>
      <c r="D554" s="10"/>
      <c r="L554" s="9" t="str">
        <f>IFERROR(VLOOKUP($A554,[1]Sheet_One!$B:$W,5,FALSE),"")</f>
        <v/>
      </c>
      <c r="M554" s="9" t="str">
        <f>IFERROR(MATCH(L554,{"U","M","T","W","R","F","S"},0),"")</f>
        <v/>
      </c>
      <c r="N554" s="26" t="str">
        <f>IFERROR(IF(COUNTIF('Holiday Dates'!$A:$A,DATE($M$1,N$1,1+7*$D554)-WEEKDAY(DATE($M$1,N$1,8-$M554)))&gt;=1,IF($D554&gt;=3,DATE($M$1,N$1,1+7*($D554-1)-WEEKDAY(DATE($M$1,N$1,8-$M554))),DATE($M$1,N$1,1+7*($D554+1)-WEEKDAY(DATE($M$1,N$1,8-$M554)))),DATE($M$1,N$1,1+7*$D554)-WEEKDAY(DATE($M$1,N$1,8-$M554))),"")</f>
        <v/>
      </c>
      <c r="O554" s="26" t="str">
        <f>IFERROR(IF(COUNTIF('Holiday Dates'!$A:$A,DATE($M$1,O$1,1+7*$D554)-WEEKDAY(DATE($M$1,O$1,8-$M554)))&gt;=1,IF($D554&gt;=3,DATE($M$1,O$1,1+7*($D554-1)-WEEKDAY(DATE($M$1,O$1,8-$M554))),DATE($M$1,O$1,1+7*($D554+1)-WEEKDAY(DATE($M$1,O$1,8-$M554)))),DATE($M$1,O$1,1+7*$D554)-WEEKDAY(DATE($M$1,O$1,8-$M554))),"")</f>
        <v/>
      </c>
      <c r="P554" s="26" t="str">
        <f>IFERROR(IF(COUNTIF('Holiday Dates'!$A:$A,DATE($M$1,P$1,1+7*$D554)-WEEKDAY(DATE($M$1,P$1,8-$M554)))&gt;=1,IF($D554&gt;=3,DATE($M$1,P$1,1+7*($D554-1)-WEEKDAY(DATE($M$1,P$1,8-$M554))),DATE($M$1,P$1,1+7*($D554+1)-WEEKDAY(DATE($M$1,P$1,8-$M554)))),DATE($M$1,P$1,1+7*$D554)-WEEKDAY(DATE($M$1,P$1,8-$M554))),"")</f>
        <v/>
      </c>
      <c r="Q554" s="26" t="str">
        <f>IFERROR(IF(COUNTIF('Holiday Dates'!$A:$A,DATE($M$1,Q$1,1+7*$D554)-WEEKDAY(DATE($M$1,Q$1,8-$M554)))&gt;=1,IF($D554&gt;=3,DATE($M$1,Q$1,1+7*($D554-1)-WEEKDAY(DATE($M$1,Q$1,8-$M554))),DATE($M$1,Q$1,1+7*($D554+1)-WEEKDAY(DATE($M$1,Q$1,8-$M554)))),DATE($M$1,Q$1,1+7*$D554)-WEEKDAY(DATE($M$1,Q$1,8-$M554))),"")</f>
        <v/>
      </c>
      <c r="R554" s="26" t="str">
        <f>IFERROR(IF(COUNTIF('Holiday Dates'!$A:$A,DATE($M$1,R$1,1+7*$D554)-WEEKDAY(DATE($M$1,R$1,8-$M554)))&gt;=1,IF($D554&gt;=3,DATE($M$1,R$1,1+7*($D554-1)-WEEKDAY(DATE($M$1,R$1,8-$M554))),DATE($M$1,R$1,1+7*($D554+1)-WEEKDAY(DATE($M$1,R$1,8-$M554)))),DATE($M$1,R$1,1+7*$D554)-WEEKDAY(DATE($M$1,R$1,8-$M554))),"")</f>
        <v/>
      </c>
      <c r="S554" s="28"/>
      <c r="T554" s="30" t="str">
        <f>IFERROR(IF(COUNTIF('Holiday Dates'!$A:$A,DATE($S$1,T$1,1+7*$D554)-WEEKDAY(DATE($S$1,T$1,8-$M554)))&gt;=1,IF($D554&gt;=3,DATE($S$1,T$1,1+7*($D554-1)-WEEKDAY(DATE($S$1,T$1,8-$M554))),DATE($S$1,T$1,1+7*($D554+1)-WEEKDAY(DATE($S$1,T$1,8-$M554)))),DATE($S$1,T$1,1+7*$D554)-WEEKDAY(DATE($S$1,T$1,8-$M554))),"")</f>
        <v/>
      </c>
      <c r="U554" s="30" t="str">
        <f>IFERROR(IF(COUNTIF('Holiday Dates'!$A:$A,DATE($S$1,U$1,1+7*$D554)-WEEKDAY(DATE($S$1,U$1,8-$M554)))&gt;=1,IF($D554&gt;=3,DATE($S$1,U$1,1+7*($D554-1)-WEEKDAY(DATE($S$1,U$1,8-$M554))),DATE($S$1,U$1,1+7*($D554+1)-WEEKDAY(DATE($S$1,U$1,8-$M554)))),DATE($S$1,U$1,1+7*$D554)-WEEKDAY(DATE($S$1,U$1,8-$M554))),"")</f>
        <v/>
      </c>
      <c r="V554" s="30" t="str">
        <f>IFERROR(IF(COUNTIF('Holiday Dates'!$A:$A,DATE($S$1,V$1,1+7*$D554)-WEEKDAY(DATE($S$1,V$1,8-$M554)))&gt;=1,IF($D554&gt;=3,DATE($S$1,V$1,1+7*($D554-1)-WEEKDAY(DATE($S$1,V$1,8-$M554))),DATE($S$1,V$1,1+7*($D554+1)-WEEKDAY(DATE($S$1,V$1,8-$M554)))),DATE($S$1,V$1,1+7*$D554)-WEEKDAY(DATE($S$1,V$1,8-$M554))),"")</f>
        <v/>
      </c>
      <c r="W554" s="30" t="str">
        <f>IFERROR(IF(COUNTIF('Holiday Dates'!$A:$A,DATE($S$1,W$1,1+7*$D554)-WEEKDAY(DATE($S$1,W$1,8-$M554)))&gt;=1,IF($D554&gt;=3,DATE($S$1,W$1,1+7*($D554-1)-WEEKDAY(DATE($S$1,W$1,8-$M554))),DATE($S$1,W$1,1+7*($D554+1)-WEEKDAY(DATE($S$1,W$1,8-$M554)))),DATE($S$1,W$1,1+7*$D554)-WEEKDAY(DATE($S$1,W$1,8-$M554))),"")</f>
        <v/>
      </c>
      <c r="X554" s="30" t="str">
        <f>IFERROR(IF(COUNTIF('Holiday Dates'!$A:$A,DATE($S$1,X$1,1+7*$D554)-WEEKDAY(DATE($S$1,X$1,8-$M554)))&gt;=1,IF($D554&gt;=3,DATE($S$1,X$1,1+7*($D554-1)-WEEKDAY(DATE($S$1,X$1,8-$M554))),DATE($S$1,X$1,1+7*($D554+1)-WEEKDAY(DATE($S$1,X$1,8-$M554)))),DATE($S$1,X$1,1+7*$D554)-WEEKDAY(DATE($S$1,X$1,8-$M554))),"")</f>
        <v/>
      </c>
      <c r="Y554" s="30" t="str">
        <f>IFERROR(IF(COUNTIF('Holiday Dates'!$A:$A,DATE($S$1,Y$1,1+7*$D554)-WEEKDAY(DATE($S$1,Y$1,8-$M554)))&gt;=1,IF($D554&gt;=3,DATE($S$1,Y$1,1+7*($D554-1)-WEEKDAY(DATE($S$1,Y$1,8-$M554))),DATE($S$1,Y$1,1+7*($D554+1)-WEEKDAY(DATE($S$1,Y$1,8-$M554)))),DATE($S$1,Y$1,1+7*$D554)-WEEKDAY(DATE($S$1,Y$1,8-$M554))),"")</f>
        <v/>
      </c>
      <c r="Z554" s="30" t="str">
        <f>IFERROR(IF(COUNTIF('Holiday Dates'!$A:$A,DATE($S$1,Z$1,1+7*$D554)-WEEKDAY(DATE($S$1,Z$1,8-$M554)))&gt;=1,IF($D554&gt;=3,DATE($S$1,Z$1,1+7*($D554-1)-WEEKDAY(DATE($S$1,Z$1,8-$M554))),DATE($S$1,Z$1,1+7*($D554+1)-WEEKDAY(DATE($S$1,Z$1,8-$M554)))),DATE($S$1,Z$1,1+7*$D554)-WEEKDAY(DATE($S$1,Z$1,8-$M554))),"")</f>
        <v/>
      </c>
    </row>
    <row r="555" spans="2:26" ht="15" customHeight="1" x14ac:dyDescent="0.25">
      <c r="B555" s="1"/>
      <c r="C555" s="1"/>
      <c r="D555" s="10"/>
      <c r="L555" s="9" t="str">
        <f>IFERROR(VLOOKUP($A555,[1]Sheet_One!$B:$W,5,FALSE),"")</f>
        <v/>
      </c>
      <c r="M555" s="9" t="str">
        <f>IFERROR(MATCH(L555,{"U","M","T","W","R","F","S"},0),"")</f>
        <v/>
      </c>
      <c r="N555" s="26" t="str">
        <f>IFERROR(IF(COUNTIF('Holiday Dates'!$A:$A,DATE($M$1,N$1,1+7*$D555)-WEEKDAY(DATE($M$1,N$1,8-$M555)))&gt;=1,IF($D555&gt;=3,DATE($M$1,N$1,1+7*($D555-1)-WEEKDAY(DATE($M$1,N$1,8-$M555))),DATE($M$1,N$1,1+7*($D555+1)-WEEKDAY(DATE($M$1,N$1,8-$M555)))),DATE($M$1,N$1,1+7*$D555)-WEEKDAY(DATE($M$1,N$1,8-$M555))),"")</f>
        <v/>
      </c>
      <c r="O555" s="26" t="str">
        <f>IFERROR(IF(COUNTIF('Holiday Dates'!$A:$A,DATE($M$1,O$1,1+7*$D555)-WEEKDAY(DATE($M$1,O$1,8-$M555)))&gt;=1,IF($D555&gt;=3,DATE($M$1,O$1,1+7*($D555-1)-WEEKDAY(DATE($M$1,O$1,8-$M555))),DATE($M$1,O$1,1+7*($D555+1)-WEEKDAY(DATE($M$1,O$1,8-$M555)))),DATE($M$1,O$1,1+7*$D555)-WEEKDAY(DATE($M$1,O$1,8-$M555))),"")</f>
        <v/>
      </c>
      <c r="P555" s="26" t="str">
        <f>IFERROR(IF(COUNTIF('Holiday Dates'!$A:$A,DATE($M$1,P$1,1+7*$D555)-WEEKDAY(DATE($M$1,P$1,8-$M555)))&gt;=1,IF($D555&gt;=3,DATE($M$1,P$1,1+7*($D555-1)-WEEKDAY(DATE($M$1,P$1,8-$M555))),DATE($M$1,P$1,1+7*($D555+1)-WEEKDAY(DATE($M$1,P$1,8-$M555)))),DATE($M$1,P$1,1+7*$D555)-WEEKDAY(DATE($M$1,P$1,8-$M555))),"")</f>
        <v/>
      </c>
      <c r="Q555" s="26" t="str">
        <f>IFERROR(IF(COUNTIF('Holiday Dates'!$A:$A,DATE($M$1,Q$1,1+7*$D555)-WEEKDAY(DATE($M$1,Q$1,8-$M555)))&gt;=1,IF($D555&gt;=3,DATE($M$1,Q$1,1+7*($D555-1)-WEEKDAY(DATE($M$1,Q$1,8-$M555))),DATE($M$1,Q$1,1+7*($D555+1)-WEEKDAY(DATE($M$1,Q$1,8-$M555)))),DATE($M$1,Q$1,1+7*$D555)-WEEKDAY(DATE($M$1,Q$1,8-$M555))),"")</f>
        <v/>
      </c>
      <c r="R555" s="26" t="str">
        <f>IFERROR(IF(COUNTIF('Holiday Dates'!$A:$A,DATE($M$1,R$1,1+7*$D555)-WEEKDAY(DATE($M$1,R$1,8-$M555)))&gt;=1,IF($D555&gt;=3,DATE($M$1,R$1,1+7*($D555-1)-WEEKDAY(DATE($M$1,R$1,8-$M555))),DATE($M$1,R$1,1+7*($D555+1)-WEEKDAY(DATE($M$1,R$1,8-$M555)))),DATE($M$1,R$1,1+7*$D555)-WEEKDAY(DATE($M$1,R$1,8-$M555))),"")</f>
        <v/>
      </c>
      <c r="S555" s="28"/>
      <c r="T555" s="30" t="str">
        <f>IFERROR(IF(COUNTIF('Holiday Dates'!$A:$A,DATE($S$1,T$1,1+7*$D555)-WEEKDAY(DATE($S$1,T$1,8-$M555)))&gt;=1,IF($D555&gt;=3,DATE($S$1,T$1,1+7*($D555-1)-WEEKDAY(DATE($S$1,T$1,8-$M555))),DATE($S$1,T$1,1+7*($D555+1)-WEEKDAY(DATE($S$1,T$1,8-$M555)))),DATE($S$1,T$1,1+7*$D555)-WEEKDAY(DATE($S$1,T$1,8-$M555))),"")</f>
        <v/>
      </c>
      <c r="U555" s="30" t="str">
        <f>IFERROR(IF(COUNTIF('Holiday Dates'!$A:$A,DATE($S$1,U$1,1+7*$D555)-WEEKDAY(DATE($S$1,U$1,8-$M555)))&gt;=1,IF($D555&gt;=3,DATE($S$1,U$1,1+7*($D555-1)-WEEKDAY(DATE($S$1,U$1,8-$M555))),DATE($S$1,U$1,1+7*($D555+1)-WEEKDAY(DATE($S$1,U$1,8-$M555)))),DATE($S$1,U$1,1+7*$D555)-WEEKDAY(DATE($S$1,U$1,8-$M555))),"")</f>
        <v/>
      </c>
      <c r="V555" s="30" t="str">
        <f>IFERROR(IF(COUNTIF('Holiday Dates'!$A:$A,DATE($S$1,V$1,1+7*$D555)-WEEKDAY(DATE($S$1,V$1,8-$M555)))&gt;=1,IF($D555&gt;=3,DATE($S$1,V$1,1+7*($D555-1)-WEEKDAY(DATE($S$1,V$1,8-$M555))),DATE($S$1,V$1,1+7*($D555+1)-WEEKDAY(DATE($S$1,V$1,8-$M555)))),DATE($S$1,V$1,1+7*$D555)-WEEKDAY(DATE($S$1,V$1,8-$M555))),"")</f>
        <v/>
      </c>
      <c r="W555" s="30" t="str">
        <f>IFERROR(IF(COUNTIF('Holiday Dates'!$A:$A,DATE($S$1,W$1,1+7*$D555)-WEEKDAY(DATE($S$1,W$1,8-$M555)))&gt;=1,IF($D555&gt;=3,DATE($S$1,W$1,1+7*($D555-1)-WEEKDAY(DATE($S$1,W$1,8-$M555))),DATE($S$1,W$1,1+7*($D555+1)-WEEKDAY(DATE($S$1,W$1,8-$M555)))),DATE($S$1,W$1,1+7*$D555)-WEEKDAY(DATE($S$1,W$1,8-$M555))),"")</f>
        <v/>
      </c>
      <c r="X555" s="30" t="str">
        <f>IFERROR(IF(COUNTIF('Holiday Dates'!$A:$A,DATE($S$1,X$1,1+7*$D555)-WEEKDAY(DATE($S$1,X$1,8-$M555)))&gt;=1,IF($D555&gt;=3,DATE($S$1,X$1,1+7*($D555-1)-WEEKDAY(DATE($S$1,X$1,8-$M555))),DATE($S$1,X$1,1+7*($D555+1)-WEEKDAY(DATE($S$1,X$1,8-$M555)))),DATE($S$1,X$1,1+7*$D555)-WEEKDAY(DATE($S$1,X$1,8-$M555))),"")</f>
        <v/>
      </c>
      <c r="Y555" s="30" t="str">
        <f>IFERROR(IF(COUNTIF('Holiday Dates'!$A:$A,DATE($S$1,Y$1,1+7*$D555)-WEEKDAY(DATE($S$1,Y$1,8-$M555)))&gt;=1,IF($D555&gt;=3,DATE($S$1,Y$1,1+7*($D555-1)-WEEKDAY(DATE($S$1,Y$1,8-$M555))),DATE($S$1,Y$1,1+7*($D555+1)-WEEKDAY(DATE($S$1,Y$1,8-$M555)))),DATE($S$1,Y$1,1+7*$D555)-WEEKDAY(DATE($S$1,Y$1,8-$M555))),"")</f>
        <v/>
      </c>
      <c r="Z555" s="30" t="str">
        <f>IFERROR(IF(COUNTIF('Holiday Dates'!$A:$A,DATE($S$1,Z$1,1+7*$D555)-WEEKDAY(DATE($S$1,Z$1,8-$M555)))&gt;=1,IF($D555&gt;=3,DATE($S$1,Z$1,1+7*($D555-1)-WEEKDAY(DATE($S$1,Z$1,8-$M555))),DATE($S$1,Z$1,1+7*($D555+1)-WEEKDAY(DATE($S$1,Z$1,8-$M555)))),DATE($S$1,Z$1,1+7*$D555)-WEEKDAY(DATE($S$1,Z$1,8-$M555))),"")</f>
        <v/>
      </c>
    </row>
    <row r="556" spans="2:26" ht="15" customHeight="1" x14ac:dyDescent="0.25">
      <c r="B556" s="1"/>
      <c r="C556" s="1"/>
      <c r="D556" s="10"/>
      <c r="L556" s="9" t="str">
        <f>IFERROR(VLOOKUP($A556,[1]Sheet_One!$B:$W,5,FALSE),"")</f>
        <v/>
      </c>
      <c r="M556" s="9" t="str">
        <f>IFERROR(MATCH(L556,{"U","M","T","W","R","F","S"},0),"")</f>
        <v/>
      </c>
      <c r="N556" s="26" t="str">
        <f>IFERROR(IF(COUNTIF('Holiday Dates'!$A:$A,DATE($M$1,N$1,1+7*$D556)-WEEKDAY(DATE($M$1,N$1,8-$M556)))&gt;=1,IF($D556&gt;=3,DATE($M$1,N$1,1+7*($D556-1)-WEEKDAY(DATE($M$1,N$1,8-$M556))),DATE($M$1,N$1,1+7*($D556+1)-WEEKDAY(DATE($M$1,N$1,8-$M556)))),DATE($M$1,N$1,1+7*$D556)-WEEKDAY(DATE($M$1,N$1,8-$M556))),"")</f>
        <v/>
      </c>
      <c r="O556" s="26" t="str">
        <f>IFERROR(IF(COUNTIF('Holiday Dates'!$A:$A,DATE($M$1,O$1,1+7*$D556)-WEEKDAY(DATE($M$1,O$1,8-$M556)))&gt;=1,IF($D556&gt;=3,DATE($M$1,O$1,1+7*($D556-1)-WEEKDAY(DATE($M$1,O$1,8-$M556))),DATE($M$1,O$1,1+7*($D556+1)-WEEKDAY(DATE($M$1,O$1,8-$M556)))),DATE($M$1,O$1,1+7*$D556)-WEEKDAY(DATE($M$1,O$1,8-$M556))),"")</f>
        <v/>
      </c>
      <c r="P556" s="26" t="str">
        <f>IFERROR(IF(COUNTIF('Holiday Dates'!$A:$A,DATE($M$1,P$1,1+7*$D556)-WEEKDAY(DATE($M$1,P$1,8-$M556)))&gt;=1,IF($D556&gt;=3,DATE($M$1,P$1,1+7*($D556-1)-WEEKDAY(DATE($M$1,P$1,8-$M556))),DATE($M$1,P$1,1+7*($D556+1)-WEEKDAY(DATE($M$1,P$1,8-$M556)))),DATE($M$1,P$1,1+7*$D556)-WEEKDAY(DATE($M$1,P$1,8-$M556))),"")</f>
        <v/>
      </c>
      <c r="Q556" s="26" t="str">
        <f>IFERROR(IF(COUNTIF('Holiday Dates'!$A:$A,DATE($M$1,Q$1,1+7*$D556)-WEEKDAY(DATE($M$1,Q$1,8-$M556)))&gt;=1,IF($D556&gt;=3,DATE($M$1,Q$1,1+7*($D556-1)-WEEKDAY(DATE($M$1,Q$1,8-$M556))),DATE($M$1,Q$1,1+7*($D556+1)-WEEKDAY(DATE($M$1,Q$1,8-$M556)))),DATE($M$1,Q$1,1+7*$D556)-WEEKDAY(DATE($M$1,Q$1,8-$M556))),"")</f>
        <v/>
      </c>
      <c r="R556" s="26" t="str">
        <f>IFERROR(IF(COUNTIF('Holiday Dates'!$A:$A,DATE($M$1,R$1,1+7*$D556)-WEEKDAY(DATE($M$1,R$1,8-$M556)))&gt;=1,IF($D556&gt;=3,DATE($M$1,R$1,1+7*($D556-1)-WEEKDAY(DATE($M$1,R$1,8-$M556))),DATE($M$1,R$1,1+7*($D556+1)-WEEKDAY(DATE($M$1,R$1,8-$M556)))),DATE($M$1,R$1,1+7*$D556)-WEEKDAY(DATE($M$1,R$1,8-$M556))),"")</f>
        <v/>
      </c>
      <c r="S556" s="28"/>
      <c r="T556" s="30" t="str">
        <f>IFERROR(IF(COUNTIF('Holiday Dates'!$A:$A,DATE($S$1,T$1,1+7*$D556)-WEEKDAY(DATE($S$1,T$1,8-$M556)))&gt;=1,IF($D556&gt;=3,DATE($S$1,T$1,1+7*($D556-1)-WEEKDAY(DATE($S$1,T$1,8-$M556))),DATE($S$1,T$1,1+7*($D556+1)-WEEKDAY(DATE($S$1,T$1,8-$M556)))),DATE($S$1,T$1,1+7*$D556)-WEEKDAY(DATE($S$1,T$1,8-$M556))),"")</f>
        <v/>
      </c>
      <c r="U556" s="30" t="str">
        <f>IFERROR(IF(COUNTIF('Holiday Dates'!$A:$A,DATE($S$1,U$1,1+7*$D556)-WEEKDAY(DATE($S$1,U$1,8-$M556)))&gt;=1,IF($D556&gt;=3,DATE($S$1,U$1,1+7*($D556-1)-WEEKDAY(DATE($S$1,U$1,8-$M556))),DATE($S$1,U$1,1+7*($D556+1)-WEEKDAY(DATE($S$1,U$1,8-$M556)))),DATE($S$1,U$1,1+7*$D556)-WEEKDAY(DATE($S$1,U$1,8-$M556))),"")</f>
        <v/>
      </c>
      <c r="V556" s="30" t="str">
        <f>IFERROR(IF(COUNTIF('Holiday Dates'!$A:$A,DATE($S$1,V$1,1+7*$D556)-WEEKDAY(DATE($S$1,V$1,8-$M556)))&gt;=1,IF($D556&gt;=3,DATE($S$1,V$1,1+7*($D556-1)-WEEKDAY(DATE($S$1,V$1,8-$M556))),DATE($S$1,V$1,1+7*($D556+1)-WEEKDAY(DATE($S$1,V$1,8-$M556)))),DATE($S$1,V$1,1+7*$D556)-WEEKDAY(DATE($S$1,V$1,8-$M556))),"")</f>
        <v/>
      </c>
      <c r="W556" s="30" t="str">
        <f>IFERROR(IF(COUNTIF('Holiday Dates'!$A:$A,DATE($S$1,W$1,1+7*$D556)-WEEKDAY(DATE($S$1,W$1,8-$M556)))&gt;=1,IF($D556&gt;=3,DATE($S$1,W$1,1+7*($D556-1)-WEEKDAY(DATE($S$1,W$1,8-$M556))),DATE($S$1,W$1,1+7*($D556+1)-WEEKDAY(DATE($S$1,W$1,8-$M556)))),DATE($S$1,W$1,1+7*$D556)-WEEKDAY(DATE($S$1,W$1,8-$M556))),"")</f>
        <v/>
      </c>
      <c r="X556" s="30" t="str">
        <f>IFERROR(IF(COUNTIF('Holiday Dates'!$A:$A,DATE($S$1,X$1,1+7*$D556)-WEEKDAY(DATE($S$1,X$1,8-$M556)))&gt;=1,IF($D556&gt;=3,DATE($S$1,X$1,1+7*($D556-1)-WEEKDAY(DATE($S$1,X$1,8-$M556))),DATE($S$1,X$1,1+7*($D556+1)-WEEKDAY(DATE($S$1,X$1,8-$M556)))),DATE($S$1,X$1,1+7*$D556)-WEEKDAY(DATE($S$1,X$1,8-$M556))),"")</f>
        <v/>
      </c>
      <c r="Y556" s="30" t="str">
        <f>IFERROR(IF(COUNTIF('Holiday Dates'!$A:$A,DATE($S$1,Y$1,1+7*$D556)-WEEKDAY(DATE($S$1,Y$1,8-$M556)))&gt;=1,IF($D556&gt;=3,DATE($S$1,Y$1,1+7*($D556-1)-WEEKDAY(DATE($S$1,Y$1,8-$M556))),DATE($S$1,Y$1,1+7*($D556+1)-WEEKDAY(DATE($S$1,Y$1,8-$M556)))),DATE($S$1,Y$1,1+7*$D556)-WEEKDAY(DATE($S$1,Y$1,8-$M556))),"")</f>
        <v/>
      </c>
      <c r="Z556" s="30" t="str">
        <f>IFERROR(IF(COUNTIF('Holiday Dates'!$A:$A,DATE($S$1,Z$1,1+7*$D556)-WEEKDAY(DATE($S$1,Z$1,8-$M556)))&gt;=1,IF($D556&gt;=3,DATE($S$1,Z$1,1+7*($D556-1)-WEEKDAY(DATE($S$1,Z$1,8-$M556))),DATE($S$1,Z$1,1+7*($D556+1)-WEEKDAY(DATE($S$1,Z$1,8-$M556)))),DATE($S$1,Z$1,1+7*$D556)-WEEKDAY(DATE($S$1,Z$1,8-$M556))),"")</f>
        <v/>
      </c>
    </row>
    <row r="557" spans="2:26" ht="15" customHeight="1" x14ac:dyDescent="0.25">
      <c r="B557" s="1"/>
      <c r="C557" s="1"/>
      <c r="D557" s="10"/>
      <c r="L557" s="9" t="str">
        <f>IFERROR(VLOOKUP($A557,[1]Sheet_One!$B:$W,5,FALSE),"")</f>
        <v/>
      </c>
      <c r="M557" s="9" t="str">
        <f>IFERROR(MATCH(L557,{"U","M","T","W","R","F","S"},0),"")</f>
        <v/>
      </c>
      <c r="N557" s="26" t="str">
        <f>IFERROR(IF(COUNTIF('Holiday Dates'!$A:$A,DATE($M$1,N$1,1+7*$D557)-WEEKDAY(DATE($M$1,N$1,8-$M557)))&gt;=1,IF($D557&gt;=3,DATE($M$1,N$1,1+7*($D557-1)-WEEKDAY(DATE($M$1,N$1,8-$M557))),DATE($M$1,N$1,1+7*($D557+1)-WEEKDAY(DATE($M$1,N$1,8-$M557)))),DATE($M$1,N$1,1+7*$D557)-WEEKDAY(DATE($M$1,N$1,8-$M557))),"")</f>
        <v/>
      </c>
      <c r="O557" s="26" t="str">
        <f>IFERROR(IF(COUNTIF('Holiday Dates'!$A:$A,DATE($M$1,O$1,1+7*$D557)-WEEKDAY(DATE($M$1,O$1,8-$M557)))&gt;=1,IF($D557&gt;=3,DATE($M$1,O$1,1+7*($D557-1)-WEEKDAY(DATE($M$1,O$1,8-$M557))),DATE($M$1,O$1,1+7*($D557+1)-WEEKDAY(DATE($M$1,O$1,8-$M557)))),DATE($M$1,O$1,1+7*$D557)-WEEKDAY(DATE($M$1,O$1,8-$M557))),"")</f>
        <v/>
      </c>
      <c r="P557" s="26" t="str">
        <f>IFERROR(IF(COUNTIF('Holiday Dates'!$A:$A,DATE($M$1,P$1,1+7*$D557)-WEEKDAY(DATE($M$1,P$1,8-$M557)))&gt;=1,IF($D557&gt;=3,DATE($M$1,P$1,1+7*($D557-1)-WEEKDAY(DATE($M$1,P$1,8-$M557))),DATE($M$1,P$1,1+7*($D557+1)-WEEKDAY(DATE($M$1,P$1,8-$M557)))),DATE($M$1,P$1,1+7*$D557)-WEEKDAY(DATE($M$1,P$1,8-$M557))),"")</f>
        <v/>
      </c>
      <c r="Q557" s="26" t="str">
        <f>IFERROR(IF(COUNTIF('Holiday Dates'!$A:$A,DATE($M$1,Q$1,1+7*$D557)-WEEKDAY(DATE($M$1,Q$1,8-$M557)))&gt;=1,IF($D557&gt;=3,DATE($M$1,Q$1,1+7*($D557-1)-WEEKDAY(DATE($M$1,Q$1,8-$M557))),DATE($M$1,Q$1,1+7*($D557+1)-WEEKDAY(DATE($M$1,Q$1,8-$M557)))),DATE($M$1,Q$1,1+7*$D557)-WEEKDAY(DATE($M$1,Q$1,8-$M557))),"")</f>
        <v/>
      </c>
      <c r="R557" s="26" t="str">
        <f>IFERROR(IF(COUNTIF('Holiday Dates'!$A:$A,DATE($M$1,R$1,1+7*$D557)-WEEKDAY(DATE($M$1,R$1,8-$M557)))&gt;=1,IF($D557&gt;=3,DATE($M$1,R$1,1+7*($D557-1)-WEEKDAY(DATE($M$1,R$1,8-$M557))),DATE($M$1,R$1,1+7*($D557+1)-WEEKDAY(DATE($M$1,R$1,8-$M557)))),DATE($M$1,R$1,1+7*$D557)-WEEKDAY(DATE($M$1,R$1,8-$M557))),"")</f>
        <v/>
      </c>
      <c r="S557" s="28"/>
      <c r="T557" s="30" t="str">
        <f>IFERROR(IF(COUNTIF('Holiday Dates'!$A:$A,DATE($S$1,T$1,1+7*$D557)-WEEKDAY(DATE($S$1,T$1,8-$M557)))&gt;=1,IF($D557&gt;=3,DATE($S$1,T$1,1+7*($D557-1)-WEEKDAY(DATE($S$1,T$1,8-$M557))),DATE($S$1,T$1,1+7*($D557+1)-WEEKDAY(DATE($S$1,T$1,8-$M557)))),DATE($S$1,T$1,1+7*$D557)-WEEKDAY(DATE($S$1,T$1,8-$M557))),"")</f>
        <v/>
      </c>
      <c r="U557" s="30" t="str">
        <f>IFERROR(IF(COUNTIF('Holiday Dates'!$A:$A,DATE($S$1,U$1,1+7*$D557)-WEEKDAY(DATE($S$1,U$1,8-$M557)))&gt;=1,IF($D557&gt;=3,DATE($S$1,U$1,1+7*($D557-1)-WEEKDAY(DATE($S$1,U$1,8-$M557))),DATE($S$1,U$1,1+7*($D557+1)-WEEKDAY(DATE($S$1,U$1,8-$M557)))),DATE($S$1,U$1,1+7*$D557)-WEEKDAY(DATE($S$1,U$1,8-$M557))),"")</f>
        <v/>
      </c>
      <c r="V557" s="30" t="str">
        <f>IFERROR(IF(COUNTIF('Holiday Dates'!$A:$A,DATE($S$1,V$1,1+7*$D557)-WEEKDAY(DATE($S$1,V$1,8-$M557)))&gt;=1,IF($D557&gt;=3,DATE($S$1,V$1,1+7*($D557-1)-WEEKDAY(DATE($S$1,V$1,8-$M557))),DATE($S$1,V$1,1+7*($D557+1)-WEEKDAY(DATE($S$1,V$1,8-$M557)))),DATE($S$1,V$1,1+7*$D557)-WEEKDAY(DATE($S$1,V$1,8-$M557))),"")</f>
        <v/>
      </c>
      <c r="W557" s="30" t="str">
        <f>IFERROR(IF(COUNTIF('Holiday Dates'!$A:$A,DATE($S$1,W$1,1+7*$D557)-WEEKDAY(DATE($S$1,W$1,8-$M557)))&gt;=1,IF($D557&gt;=3,DATE($S$1,W$1,1+7*($D557-1)-WEEKDAY(DATE($S$1,W$1,8-$M557))),DATE($S$1,W$1,1+7*($D557+1)-WEEKDAY(DATE($S$1,W$1,8-$M557)))),DATE($S$1,W$1,1+7*$D557)-WEEKDAY(DATE($S$1,W$1,8-$M557))),"")</f>
        <v/>
      </c>
      <c r="X557" s="30" t="str">
        <f>IFERROR(IF(COUNTIF('Holiday Dates'!$A:$A,DATE($S$1,X$1,1+7*$D557)-WEEKDAY(DATE($S$1,X$1,8-$M557)))&gt;=1,IF($D557&gt;=3,DATE($S$1,X$1,1+7*($D557-1)-WEEKDAY(DATE($S$1,X$1,8-$M557))),DATE($S$1,X$1,1+7*($D557+1)-WEEKDAY(DATE($S$1,X$1,8-$M557)))),DATE($S$1,X$1,1+7*$D557)-WEEKDAY(DATE($S$1,X$1,8-$M557))),"")</f>
        <v/>
      </c>
      <c r="Y557" s="30" t="str">
        <f>IFERROR(IF(COUNTIF('Holiday Dates'!$A:$A,DATE($S$1,Y$1,1+7*$D557)-WEEKDAY(DATE($S$1,Y$1,8-$M557)))&gt;=1,IF($D557&gt;=3,DATE($S$1,Y$1,1+7*($D557-1)-WEEKDAY(DATE($S$1,Y$1,8-$M557))),DATE($S$1,Y$1,1+7*($D557+1)-WEEKDAY(DATE($S$1,Y$1,8-$M557)))),DATE($S$1,Y$1,1+7*$D557)-WEEKDAY(DATE($S$1,Y$1,8-$M557))),"")</f>
        <v/>
      </c>
      <c r="Z557" s="30" t="str">
        <f>IFERROR(IF(COUNTIF('Holiday Dates'!$A:$A,DATE($S$1,Z$1,1+7*$D557)-WEEKDAY(DATE($S$1,Z$1,8-$M557)))&gt;=1,IF($D557&gt;=3,DATE($S$1,Z$1,1+7*($D557-1)-WEEKDAY(DATE($S$1,Z$1,8-$M557))),DATE($S$1,Z$1,1+7*($D557+1)-WEEKDAY(DATE($S$1,Z$1,8-$M557)))),DATE($S$1,Z$1,1+7*$D557)-WEEKDAY(DATE($S$1,Z$1,8-$M557))),"")</f>
        <v/>
      </c>
    </row>
    <row r="558" spans="2:26" ht="15" customHeight="1" x14ac:dyDescent="0.25">
      <c r="B558" s="1"/>
      <c r="C558" s="1"/>
      <c r="D558" s="10"/>
      <c r="L558" s="9" t="str">
        <f>IFERROR(VLOOKUP($A558,[1]Sheet_One!$B:$W,5,FALSE),"")</f>
        <v/>
      </c>
      <c r="M558" s="9" t="str">
        <f>IFERROR(MATCH(L558,{"U","M","T","W","R","F","S"},0),"")</f>
        <v/>
      </c>
      <c r="N558" s="26" t="str">
        <f>IFERROR(IF(COUNTIF('Holiday Dates'!$A:$A,DATE($M$1,N$1,1+7*$D558)-WEEKDAY(DATE($M$1,N$1,8-$M558)))&gt;=1,IF($D558&gt;=3,DATE($M$1,N$1,1+7*($D558-1)-WEEKDAY(DATE($M$1,N$1,8-$M558))),DATE($M$1,N$1,1+7*($D558+1)-WEEKDAY(DATE($M$1,N$1,8-$M558)))),DATE($M$1,N$1,1+7*$D558)-WEEKDAY(DATE($M$1,N$1,8-$M558))),"")</f>
        <v/>
      </c>
      <c r="O558" s="26" t="str">
        <f>IFERROR(IF(COUNTIF('Holiday Dates'!$A:$A,DATE($M$1,O$1,1+7*$D558)-WEEKDAY(DATE($M$1,O$1,8-$M558)))&gt;=1,IF($D558&gt;=3,DATE($M$1,O$1,1+7*($D558-1)-WEEKDAY(DATE($M$1,O$1,8-$M558))),DATE($M$1,O$1,1+7*($D558+1)-WEEKDAY(DATE($M$1,O$1,8-$M558)))),DATE($M$1,O$1,1+7*$D558)-WEEKDAY(DATE($M$1,O$1,8-$M558))),"")</f>
        <v/>
      </c>
      <c r="P558" s="26" t="str">
        <f>IFERROR(IF(COUNTIF('Holiday Dates'!$A:$A,DATE($M$1,P$1,1+7*$D558)-WEEKDAY(DATE($M$1,P$1,8-$M558)))&gt;=1,IF($D558&gt;=3,DATE($M$1,P$1,1+7*($D558-1)-WEEKDAY(DATE($M$1,P$1,8-$M558))),DATE($M$1,P$1,1+7*($D558+1)-WEEKDAY(DATE($M$1,P$1,8-$M558)))),DATE($M$1,P$1,1+7*$D558)-WEEKDAY(DATE($M$1,P$1,8-$M558))),"")</f>
        <v/>
      </c>
      <c r="Q558" s="26" t="str">
        <f>IFERROR(IF(COUNTIF('Holiday Dates'!$A:$A,DATE($M$1,Q$1,1+7*$D558)-WEEKDAY(DATE($M$1,Q$1,8-$M558)))&gt;=1,IF($D558&gt;=3,DATE($M$1,Q$1,1+7*($D558-1)-WEEKDAY(DATE($M$1,Q$1,8-$M558))),DATE($M$1,Q$1,1+7*($D558+1)-WEEKDAY(DATE($M$1,Q$1,8-$M558)))),DATE($M$1,Q$1,1+7*$D558)-WEEKDAY(DATE($M$1,Q$1,8-$M558))),"")</f>
        <v/>
      </c>
      <c r="R558" s="26" t="str">
        <f>IFERROR(IF(COUNTIF('Holiday Dates'!$A:$A,DATE($M$1,R$1,1+7*$D558)-WEEKDAY(DATE($M$1,R$1,8-$M558)))&gt;=1,IF($D558&gt;=3,DATE($M$1,R$1,1+7*($D558-1)-WEEKDAY(DATE($M$1,R$1,8-$M558))),DATE($M$1,R$1,1+7*($D558+1)-WEEKDAY(DATE($M$1,R$1,8-$M558)))),DATE($M$1,R$1,1+7*$D558)-WEEKDAY(DATE($M$1,R$1,8-$M558))),"")</f>
        <v/>
      </c>
      <c r="S558" s="28"/>
      <c r="T558" s="30" t="str">
        <f>IFERROR(IF(COUNTIF('Holiday Dates'!$A:$A,DATE($S$1,T$1,1+7*$D558)-WEEKDAY(DATE($S$1,T$1,8-$M558)))&gt;=1,IF($D558&gt;=3,DATE($S$1,T$1,1+7*($D558-1)-WEEKDAY(DATE($S$1,T$1,8-$M558))),DATE($S$1,T$1,1+7*($D558+1)-WEEKDAY(DATE($S$1,T$1,8-$M558)))),DATE($S$1,T$1,1+7*$D558)-WEEKDAY(DATE($S$1,T$1,8-$M558))),"")</f>
        <v/>
      </c>
      <c r="U558" s="30" t="str">
        <f>IFERROR(IF(COUNTIF('Holiday Dates'!$A:$A,DATE($S$1,U$1,1+7*$D558)-WEEKDAY(DATE($S$1,U$1,8-$M558)))&gt;=1,IF($D558&gt;=3,DATE($S$1,U$1,1+7*($D558-1)-WEEKDAY(DATE($S$1,U$1,8-$M558))),DATE($S$1,U$1,1+7*($D558+1)-WEEKDAY(DATE($S$1,U$1,8-$M558)))),DATE($S$1,U$1,1+7*$D558)-WEEKDAY(DATE($S$1,U$1,8-$M558))),"")</f>
        <v/>
      </c>
      <c r="V558" s="30" t="str">
        <f>IFERROR(IF(COUNTIF('Holiday Dates'!$A:$A,DATE($S$1,V$1,1+7*$D558)-WEEKDAY(DATE($S$1,V$1,8-$M558)))&gt;=1,IF($D558&gt;=3,DATE($S$1,V$1,1+7*($D558-1)-WEEKDAY(DATE($S$1,V$1,8-$M558))),DATE($S$1,V$1,1+7*($D558+1)-WEEKDAY(DATE($S$1,V$1,8-$M558)))),DATE($S$1,V$1,1+7*$D558)-WEEKDAY(DATE($S$1,V$1,8-$M558))),"")</f>
        <v/>
      </c>
      <c r="W558" s="30" t="str">
        <f>IFERROR(IF(COUNTIF('Holiday Dates'!$A:$A,DATE($S$1,W$1,1+7*$D558)-WEEKDAY(DATE($S$1,W$1,8-$M558)))&gt;=1,IF($D558&gt;=3,DATE($S$1,W$1,1+7*($D558-1)-WEEKDAY(DATE($S$1,W$1,8-$M558))),DATE($S$1,W$1,1+7*($D558+1)-WEEKDAY(DATE($S$1,W$1,8-$M558)))),DATE($S$1,W$1,1+7*$D558)-WEEKDAY(DATE($S$1,W$1,8-$M558))),"")</f>
        <v/>
      </c>
      <c r="X558" s="30" t="str">
        <f>IFERROR(IF(COUNTIF('Holiday Dates'!$A:$A,DATE($S$1,X$1,1+7*$D558)-WEEKDAY(DATE($S$1,X$1,8-$M558)))&gt;=1,IF($D558&gt;=3,DATE($S$1,X$1,1+7*($D558-1)-WEEKDAY(DATE($S$1,X$1,8-$M558))),DATE($S$1,X$1,1+7*($D558+1)-WEEKDAY(DATE($S$1,X$1,8-$M558)))),DATE($S$1,X$1,1+7*$D558)-WEEKDAY(DATE($S$1,X$1,8-$M558))),"")</f>
        <v/>
      </c>
      <c r="Y558" s="30" t="str">
        <f>IFERROR(IF(COUNTIF('Holiday Dates'!$A:$A,DATE($S$1,Y$1,1+7*$D558)-WEEKDAY(DATE($S$1,Y$1,8-$M558)))&gt;=1,IF($D558&gt;=3,DATE($S$1,Y$1,1+7*($D558-1)-WEEKDAY(DATE($S$1,Y$1,8-$M558))),DATE($S$1,Y$1,1+7*($D558+1)-WEEKDAY(DATE($S$1,Y$1,8-$M558)))),DATE($S$1,Y$1,1+7*$D558)-WEEKDAY(DATE($S$1,Y$1,8-$M558))),"")</f>
        <v/>
      </c>
      <c r="Z558" s="30" t="str">
        <f>IFERROR(IF(COUNTIF('Holiday Dates'!$A:$A,DATE($S$1,Z$1,1+7*$D558)-WEEKDAY(DATE($S$1,Z$1,8-$M558)))&gt;=1,IF($D558&gt;=3,DATE($S$1,Z$1,1+7*($D558-1)-WEEKDAY(DATE($S$1,Z$1,8-$M558))),DATE($S$1,Z$1,1+7*($D558+1)-WEEKDAY(DATE($S$1,Z$1,8-$M558)))),DATE($S$1,Z$1,1+7*$D558)-WEEKDAY(DATE($S$1,Z$1,8-$M558))),"")</f>
        <v/>
      </c>
    </row>
    <row r="559" spans="2:26" ht="15" customHeight="1" x14ac:dyDescent="0.25">
      <c r="B559" s="1"/>
      <c r="C559" s="1"/>
      <c r="D559" s="10"/>
      <c r="L559" s="9" t="str">
        <f>IFERROR(VLOOKUP($A559,[1]Sheet_One!$B:$W,5,FALSE),"")</f>
        <v/>
      </c>
      <c r="M559" s="9" t="str">
        <f>IFERROR(MATCH(L559,{"U","M","T","W","R","F","S"},0),"")</f>
        <v/>
      </c>
      <c r="N559" s="26" t="str">
        <f>IFERROR(IF(COUNTIF('Holiday Dates'!$A:$A,DATE($M$1,N$1,1+7*$D559)-WEEKDAY(DATE($M$1,N$1,8-$M559)))&gt;=1,IF($D559&gt;=3,DATE($M$1,N$1,1+7*($D559-1)-WEEKDAY(DATE($M$1,N$1,8-$M559))),DATE($M$1,N$1,1+7*($D559+1)-WEEKDAY(DATE($M$1,N$1,8-$M559)))),DATE($M$1,N$1,1+7*$D559)-WEEKDAY(DATE($M$1,N$1,8-$M559))),"")</f>
        <v/>
      </c>
      <c r="O559" s="26" t="str">
        <f>IFERROR(IF(COUNTIF('Holiday Dates'!$A:$A,DATE($M$1,O$1,1+7*$D559)-WEEKDAY(DATE($M$1,O$1,8-$M559)))&gt;=1,IF($D559&gt;=3,DATE($M$1,O$1,1+7*($D559-1)-WEEKDAY(DATE($M$1,O$1,8-$M559))),DATE($M$1,O$1,1+7*($D559+1)-WEEKDAY(DATE($M$1,O$1,8-$M559)))),DATE($M$1,O$1,1+7*$D559)-WEEKDAY(DATE($M$1,O$1,8-$M559))),"")</f>
        <v/>
      </c>
      <c r="P559" s="26" t="str">
        <f>IFERROR(IF(COUNTIF('Holiday Dates'!$A:$A,DATE($M$1,P$1,1+7*$D559)-WEEKDAY(DATE($M$1,P$1,8-$M559)))&gt;=1,IF($D559&gt;=3,DATE($M$1,P$1,1+7*($D559-1)-WEEKDAY(DATE($M$1,P$1,8-$M559))),DATE($M$1,P$1,1+7*($D559+1)-WEEKDAY(DATE($M$1,P$1,8-$M559)))),DATE($M$1,P$1,1+7*$D559)-WEEKDAY(DATE($M$1,P$1,8-$M559))),"")</f>
        <v/>
      </c>
      <c r="Q559" s="26" t="str">
        <f>IFERROR(IF(COUNTIF('Holiday Dates'!$A:$A,DATE($M$1,Q$1,1+7*$D559)-WEEKDAY(DATE($M$1,Q$1,8-$M559)))&gt;=1,IF($D559&gt;=3,DATE($M$1,Q$1,1+7*($D559-1)-WEEKDAY(DATE($M$1,Q$1,8-$M559))),DATE($M$1,Q$1,1+7*($D559+1)-WEEKDAY(DATE($M$1,Q$1,8-$M559)))),DATE($M$1,Q$1,1+7*$D559)-WEEKDAY(DATE($M$1,Q$1,8-$M559))),"")</f>
        <v/>
      </c>
      <c r="R559" s="26" t="str">
        <f>IFERROR(IF(COUNTIF('Holiday Dates'!$A:$A,DATE($M$1,R$1,1+7*$D559)-WEEKDAY(DATE($M$1,R$1,8-$M559)))&gt;=1,IF($D559&gt;=3,DATE($M$1,R$1,1+7*($D559-1)-WEEKDAY(DATE($M$1,R$1,8-$M559))),DATE($M$1,R$1,1+7*($D559+1)-WEEKDAY(DATE($M$1,R$1,8-$M559)))),DATE($M$1,R$1,1+7*$D559)-WEEKDAY(DATE($M$1,R$1,8-$M559))),"")</f>
        <v/>
      </c>
      <c r="S559" s="28"/>
      <c r="T559" s="30" t="str">
        <f>IFERROR(IF(COUNTIF('Holiday Dates'!$A:$A,DATE($S$1,T$1,1+7*$D559)-WEEKDAY(DATE($S$1,T$1,8-$M559)))&gt;=1,IF($D559&gt;=3,DATE($S$1,T$1,1+7*($D559-1)-WEEKDAY(DATE($S$1,T$1,8-$M559))),DATE($S$1,T$1,1+7*($D559+1)-WEEKDAY(DATE($S$1,T$1,8-$M559)))),DATE($S$1,T$1,1+7*$D559)-WEEKDAY(DATE($S$1,T$1,8-$M559))),"")</f>
        <v/>
      </c>
      <c r="U559" s="30" t="str">
        <f>IFERROR(IF(COUNTIF('Holiday Dates'!$A:$A,DATE($S$1,U$1,1+7*$D559)-WEEKDAY(DATE($S$1,U$1,8-$M559)))&gt;=1,IF($D559&gt;=3,DATE($S$1,U$1,1+7*($D559-1)-WEEKDAY(DATE($S$1,U$1,8-$M559))),DATE($S$1,U$1,1+7*($D559+1)-WEEKDAY(DATE($S$1,U$1,8-$M559)))),DATE($S$1,U$1,1+7*$D559)-WEEKDAY(DATE($S$1,U$1,8-$M559))),"")</f>
        <v/>
      </c>
      <c r="V559" s="30" t="str">
        <f>IFERROR(IF(COUNTIF('Holiday Dates'!$A:$A,DATE($S$1,V$1,1+7*$D559)-WEEKDAY(DATE($S$1,V$1,8-$M559)))&gt;=1,IF($D559&gt;=3,DATE($S$1,V$1,1+7*($D559-1)-WEEKDAY(DATE($S$1,V$1,8-$M559))),DATE($S$1,V$1,1+7*($D559+1)-WEEKDAY(DATE($S$1,V$1,8-$M559)))),DATE($S$1,V$1,1+7*$D559)-WEEKDAY(DATE($S$1,V$1,8-$M559))),"")</f>
        <v/>
      </c>
      <c r="W559" s="30" t="str">
        <f>IFERROR(IF(COUNTIF('Holiday Dates'!$A:$A,DATE($S$1,W$1,1+7*$D559)-WEEKDAY(DATE($S$1,W$1,8-$M559)))&gt;=1,IF($D559&gt;=3,DATE($S$1,W$1,1+7*($D559-1)-WEEKDAY(DATE($S$1,W$1,8-$M559))),DATE($S$1,W$1,1+7*($D559+1)-WEEKDAY(DATE($S$1,W$1,8-$M559)))),DATE($S$1,W$1,1+7*$D559)-WEEKDAY(DATE($S$1,W$1,8-$M559))),"")</f>
        <v/>
      </c>
      <c r="X559" s="30" t="str">
        <f>IFERROR(IF(COUNTIF('Holiday Dates'!$A:$A,DATE($S$1,X$1,1+7*$D559)-WEEKDAY(DATE($S$1,X$1,8-$M559)))&gt;=1,IF($D559&gt;=3,DATE($S$1,X$1,1+7*($D559-1)-WEEKDAY(DATE($S$1,X$1,8-$M559))),DATE($S$1,X$1,1+7*($D559+1)-WEEKDAY(DATE($S$1,X$1,8-$M559)))),DATE($S$1,X$1,1+7*$D559)-WEEKDAY(DATE($S$1,X$1,8-$M559))),"")</f>
        <v/>
      </c>
      <c r="Y559" s="30" t="str">
        <f>IFERROR(IF(COUNTIF('Holiday Dates'!$A:$A,DATE($S$1,Y$1,1+7*$D559)-WEEKDAY(DATE($S$1,Y$1,8-$M559)))&gt;=1,IF($D559&gt;=3,DATE($S$1,Y$1,1+7*($D559-1)-WEEKDAY(DATE($S$1,Y$1,8-$M559))),DATE($S$1,Y$1,1+7*($D559+1)-WEEKDAY(DATE($S$1,Y$1,8-$M559)))),DATE($S$1,Y$1,1+7*$D559)-WEEKDAY(DATE($S$1,Y$1,8-$M559))),"")</f>
        <v/>
      </c>
      <c r="Z559" s="30" t="str">
        <f>IFERROR(IF(COUNTIF('Holiday Dates'!$A:$A,DATE($S$1,Z$1,1+7*$D559)-WEEKDAY(DATE($S$1,Z$1,8-$M559)))&gt;=1,IF($D559&gt;=3,DATE($S$1,Z$1,1+7*($D559-1)-WEEKDAY(DATE($S$1,Z$1,8-$M559))),DATE($S$1,Z$1,1+7*($D559+1)-WEEKDAY(DATE($S$1,Z$1,8-$M559)))),DATE($S$1,Z$1,1+7*$D559)-WEEKDAY(DATE($S$1,Z$1,8-$M559))),"")</f>
        <v/>
      </c>
    </row>
    <row r="560" spans="2:26" ht="15" x14ac:dyDescent="0.25">
      <c r="C560" s="1"/>
      <c r="D560" s="10"/>
      <c r="L560" s="9" t="str">
        <f>IFERROR(VLOOKUP($A560,[1]Sheet_One!$B:$W,5,FALSE),"")</f>
        <v/>
      </c>
      <c r="M560" s="9" t="str">
        <f>IFERROR(MATCH(L560,{"U","M","T","W","R","F","S"},0),"")</f>
        <v/>
      </c>
    </row>
    <row r="561" spans="3:13" ht="15" x14ac:dyDescent="0.25">
      <c r="C561" s="1"/>
      <c r="D561" s="10"/>
      <c r="L561" s="9" t="str">
        <f>IFERROR(VLOOKUP($A561,[1]Sheet_One!$B:$W,5,FALSE),"")</f>
        <v/>
      </c>
      <c r="M561" s="9" t="str">
        <f>IFERROR(MATCH(L561,{"U","M","T","W","R","F","S"},0),"")</f>
        <v/>
      </c>
    </row>
    <row r="562" spans="3:13" ht="15" x14ac:dyDescent="0.25">
      <c r="C562" s="1"/>
      <c r="D562" s="10"/>
      <c r="L562" s="9" t="str">
        <f>IFERROR(VLOOKUP($A562,[1]Sheet_One!$B:$W,5,FALSE),"")</f>
        <v/>
      </c>
      <c r="M562" s="9" t="str">
        <f>IFERROR(MATCH(L562,{"U","M","T","W","R","F","S"},0),"")</f>
        <v/>
      </c>
    </row>
    <row r="563" spans="3:13" ht="15" x14ac:dyDescent="0.25">
      <c r="C563" s="1"/>
      <c r="D563" s="10"/>
      <c r="L563" s="9" t="str">
        <f>IFERROR(VLOOKUP($A563,[1]Sheet_One!$B:$W,5,FALSE),"")</f>
        <v/>
      </c>
      <c r="M563" s="9" t="str">
        <f>IFERROR(MATCH(L563,{"U","M","T","W","R","F","S"},0),"")</f>
        <v/>
      </c>
    </row>
    <row r="564" spans="3:13" ht="15" x14ac:dyDescent="0.25">
      <c r="C564" s="1"/>
      <c r="D564" s="10"/>
      <c r="L564" s="9" t="str">
        <f>IFERROR(VLOOKUP($A564,[1]Sheet_One!$B:$W,5,FALSE),"")</f>
        <v/>
      </c>
      <c r="M564" s="9" t="str">
        <f>IFERROR(MATCH(L564,{"U","M","T","W","R","F","S"},0),"")</f>
        <v/>
      </c>
    </row>
    <row r="565" spans="3:13" ht="15" x14ac:dyDescent="0.25">
      <c r="C565" s="1"/>
      <c r="D565" s="10"/>
      <c r="L565" s="9" t="str">
        <f>IFERROR(VLOOKUP($A565,[1]Sheet_One!$B:$W,5,FALSE),"")</f>
        <v/>
      </c>
      <c r="M565" s="9" t="str">
        <f>IFERROR(MATCH(L565,{"U","M","T","W","R","F","S"},0),"")</f>
        <v/>
      </c>
    </row>
    <row r="566" spans="3:13" ht="15" x14ac:dyDescent="0.25">
      <c r="C566" s="1"/>
      <c r="D566" s="10"/>
      <c r="L566" s="9" t="str">
        <f>IFERROR(VLOOKUP($A566,[1]Sheet_One!$B:$W,5,FALSE),"")</f>
        <v/>
      </c>
      <c r="M566" s="9" t="str">
        <f>IFERROR(MATCH(L566,{"U","M","T","W","R","F","S"},0),"")</f>
        <v/>
      </c>
    </row>
    <row r="567" spans="3:13" ht="15" x14ac:dyDescent="0.25">
      <c r="C567" s="1"/>
      <c r="D567" s="10"/>
      <c r="L567" s="9" t="str">
        <f>IFERROR(VLOOKUP($A567,[1]Sheet_One!$B:$W,5,FALSE),"")</f>
        <v/>
      </c>
      <c r="M567" s="9" t="str">
        <f>IFERROR(MATCH(L567,{"U","M","T","W","R","F","S"},0),"")</f>
        <v/>
      </c>
    </row>
    <row r="568" spans="3:13" ht="15" x14ac:dyDescent="0.25">
      <c r="C568" s="1"/>
      <c r="D568" s="10"/>
      <c r="L568" s="9" t="str">
        <f>IFERROR(VLOOKUP($A568,[1]Sheet_One!$B:$W,5,FALSE),"")</f>
        <v/>
      </c>
      <c r="M568" s="9" t="str">
        <f>IFERROR(MATCH(L568,{"U","M","T","W","R","F","S"},0),"")</f>
        <v/>
      </c>
    </row>
    <row r="569" spans="3:13" ht="15" x14ac:dyDescent="0.25">
      <c r="C569" s="1"/>
      <c r="D569" s="10"/>
      <c r="L569" s="9" t="str">
        <f>IFERROR(VLOOKUP($A569,[1]Sheet_One!$B:$W,5,FALSE),"")</f>
        <v/>
      </c>
      <c r="M569" s="9" t="str">
        <f>IFERROR(MATCH(L569,{"U","M","T","W","R","F","S"},0),"")</f>
        <v/>
      </c>
    </row>
    <row r="570" spans="3:13" ht="15" x14ac:dyDescent="0.25">
      <c r="C570" s="1"/>
      <c r="D570" s="10"/>
      <c r="L570" s="9" t="str">
        <f>IFERROR(VLOOKUP($A570,[1]Sheet_One!$B:$W,5,FALSE),"")</f>
        <v/>
      </c>
      <c r="M570" s="9" t="str">
        <f>IFERROR(MATCH(L570,{"U","M","T","W","R","F","S"},0),"")</f>
        <v/>
      </c>
    </row>
    <row r="571" spans="3:13" ht="15" x14ac:dyDescent="0.25">
      <c r="C571" s="1"/>
      <c r="D571" s="10"/>
      <c r="L571" s="9" t="str">
        <f>IFERROR(VLOOKUP($A571,[1]Sheet_One!$B:$W,5,FALSE),"")</f>
        <v/>
      </c>
      <c r="M571" s="9" t="str">
        <f>IFERROR(MATCH(L571,{"U","M","T","W","R","F","S"},0),"")</f>
        <v/>
      </c>
    </row>
    <row r="572" spans="3:13" ht="15" x14ac:dyDescent="0.25">
      <c r="C572" s="1"/>
      <c r="D572" s="10"/>
      <c r="L572" s="9" t="str">
        <f>IFERROR(VLOOKUP($A572,[1]Sheet_One!$B:$W,5,FALSE),"")</f>
        <v/>
      </c>
      <c r="M572" s="9" t="str">
        <f>IFERROR(MATCH(L572,{"U","M","T","W","R","F","S"},0),"")</f>
        <v/>
      </c>
    </row>
    <row r="573" spans="3:13" ht="15" x14ac:dyDescent="0.25">
      <c r="C573" s="1"/>
      <c r="D573" s="10"/>
      <c r="L573" s="9" t="str">
        <f>IFERROR(VLOOKUP($A573,[1]Sheet_One!$B:$W,5,FALSE),"")</f>
        <v/>
      </c>
      <c r="M573" s="9" t="str">
        <f>IFERROR(MATCH(L573,{"U","M","T","W","R","F","S"},0),"")</f>
        <v/>
      </c>
    </row>
    <row r="574" spans="3:13" ht="15" x14ac:dyDescent="0.25">
      <c r="C574" s="1"/>
      <c r="D574" s="10"/>
      <c r="L574" s="9" t="str">
        <f>IFERROR(VLOOKUP($A574,[1]Sheet_One!$B:$W,5,FALSE),"")</f>
        <v/>
      </c>
      <c r="M574" s="9" t="str">
        <f>IFERROR(MATCH(L574,{"U","M","T","W","R","F","S"},0),"")</f>
        <v/>
      </c>
    </row>
    <row r="575" spans="3:13" ht="15" x14ac:dyDescent="0.25">
      <c r="C575" s="1"/>
      <c r="D575" s="10"/>
      <c r="L575" s="9" t="str">
        <f>IFERROR(VLOOKUP($A575,[1]Sheet_One!$B:$W,5,FALSE),"")</f>
        <v/>
      </c>
      <c r="M575" s="9" t="str">
        <f>IFERROR(MATCH(L575,{"U","M","T","W","R","F","S"},0),"")</f>
        <v/>
      </c>
    </row>
    <row r="576" spans="3:13" ht="15" x14ac:dyDescent="0.25">
      <c r="C576" s="1"/>
      <c r="D576" s="10"/>
      <c r="L576" s="9" t="str">
        <f>IFERROR(VLOOKUP($A576,[1]Sheet_One!$B:$W,5,FALSE),"")</f>
        <v/>
      </c>
      <c r="M576" s="9" t="str">
        <f>IFERROR(MATCH(L576,{"U","M","T","W","R","F","S"},0),"")</f>
        <v/>
      </c>
    </row>
    <row r="577" spans="3:13" ht="15" x14ac:dyDescent="0.25">
      <c r="C577" s="1"/>
      <c r="D577" s="10"/>
      <c r="L577" s="9" t="str">
        <f>IFERROR(VLOOKUP($A577,[1]Sheet_One!$B:$W,5,FALSE),"")</f>
        <v/>
      </c>
      <c r="M577" s="9" t="str">
        <f>IFERROR(MATCH(L577,{"U","M","T","W","R","F","S"},0),"")</f>
        <v/>
      </c>
    </row>
    <row r="578" spans="3:13" ht="15" x14ac:dyDescent="0.25">
      <c r="C578" s="1"/>
      <c r="D578" s="10"/>
      <c r="L578" s="9" t="str">
        <f>IFERROR(VLOOKUP($A578,[1]Sheet_One!$B:$W,5,FALSE),"")</f>
        <v/>
      </c>
      <c r="M578" s="9" t="str">
        <f>IFERROR(MATCH(L578,{"U","M","T","W","R","F","S"},0),"")</f>
        <v/>
      </c>
    </row>
    <row r="579" spans="3:13" ht="15" x14ac:dyDescent="0.25">
      <c r="C579" s="1"/>
      <c r="D579" s="10"/>
      <c r="L579" s="9" t="str">
        <f>IFERROR(VLOOKUP($A579,[1]Sheet_One!$B:$W,5,FALSE),"")</f>
        <v/>
      </c>
      <c r="M579" s="9" t="str">
        <f>IFERROR(MATCH(L579,{"U","M","T","W","R","F","S"},0),"")</f>
        <v/>
      </c>
    </row>
    <row r="580" spans="3:13" ht="15" x14ac:dyDescent="0.25">
      <c r="C580" s="1"/>
      <c r="D580" s="10"/>
      <c r="L580" s="9" t="str">
        <f>IFERROR(VLOOKUP($A580,[1]Sheet_One!$B:$W,5,FALSE),"")</f>
        <v/>
      </c>
      <c r="M580" s="9" t="str">
        <f>IFERROR(MATCH(L580,{"U","M","T","W","R","F","S"},0),"")</f>
        <v/>
      </c>
    </row>
    <row r="581" spans="3:13" ht="15" x14ac:dyDescent="0.25">
      <c r="C581" s="1"/>
      <c r="D581" s="10"/>
      <c r="L581" s="9" t="str">
        <f>IFERROR(VLOOKUP($A581,[1]Sheet_One!$B:$W,5,FALSE),"")</f>
        <v/>
      </c>
      <c r="M581" s="9" t="str">
        <f>IFERROR(MATCH(L581,{"U","M","T","W","R","F","S"},0),"")</f>
        <v/>
      </c>
    </row>
    <row r="582" spans="3:13" ht="15" x14ac:dyDescent="0.25">
      <c r="C582" s="1"/>
      <c r="D582" s="10"/>
      <c r="L582" s="9" t="str">
        <f>IFERROR(VLOOKUP($A582,[1]Sheet_One!$B:$W,5,FALSE),"")</f>
        <v/>
      </c>
      <c r="M582" s="9" t="str">
        <f>IFERROR(MATCH(L582,{"U","M","T","W","R","F","S"},0),"")</f>
        <v/>
      </c>
    </row>
    <row r="583" spans="3:13" ht="15" x14ac:dyDescent="0.25">
      <c r="C583" s="1"/>
      <c r="D583" s="10"/>
      <c r="L583" s="9" t="str">
        <f>IFERROR(VLOOKUP($A583,[1]Sheet_One!$B:$W,5,FALSE),"")</f>
        <v/>
      </c>
      <c r="M583" s="9" t="str">
        <f>IFERROR(MATCH(L583,{"U","M","T","W","R","F","S"},0),"")</f>
        <v/>
      </c>
    </row>
    <row r="584" spans="3:13" ht="15" x14ac:dyDescent="0.25">
      <c r="C584" s="1"/>
      <c r="D584" s="10"/>
      <c r="L584" s="9" t="str">
        <f>IFERROR(VLOOKUP($A584,[1]Sheet_One!$B:$W,5,FALSE),"")</f>
        <v/>
      </c>
      <c r="M584" s="9" t="str">
        <f>IFERROR(MATCH(L584,{"U","M","T","W","R","F","S"},0),"")</f>
        <v/>
      </c>
    </row>
    <row r="585" spans="3:13" ht="15" x14ac:dyDescent="0.25">
      <c r="C585" s="1"/>
      <c r="D585" s="10"/>
      <c r="L585" s="9" t="str">
        <f>IFERROR(VLOOKUP($A585,[1]Sheet_One!$B:$W,5,FALSE),"")</f>
        <v/>
      </c>
      <c r="M585" s="9" t="str">
        <f>IFERROR(MATCH(L585,{"U","M","T","W","R","F","S"},0),"")</f>
        <v/>
      </c>
    </row>
    <row r="586" spans="3:13" ht="15" x14ac:dyDescent="0.25">
      <c r="C586" s="1"/>
      <c r="D586" s="10"/>
      <c r="L586" s="9" t="str">
        <f>IFERROR(VLOOKUP($A586,[1]Sheet_One!$B:$W,5,FALSE),"")</f>
        <v/>
      </c>
      <c r="M586" s="9" t="str">
        <f>IFERROR(MATCH(L586,{"U","M","T","W","R","F","S"},0),"")</f>
        <v/>
      </c>
    </row>
    <row r="587" spans="3:13" ht="15" x14ac:dyDescent="0.25">
      <c r="C587" s="1"/>
      <c r="D587" s="10"/>
      <c r="L587" s="9" t="str">
        <f>IFERROR(VLOOKUP($A587,[1]Sheet_One!$B:$W,5,FALSE),"")</f>
        <v/>
      </c>
      <c r="M587" s="9" t="str">
        <f>IFERROR(MATCH(L587,{"U","M","T","W","R","F","S"},0),"")</f>
        <v/>
      </c>
    </row>
    <row r="588" spans="3:13" ht="15" x14ac:dyDescent="0.25">
      <c r="C588" s="1"/>
      <c r="D588" s="10"/>
      <c r="L588" s="9" t="str">
        <f>IFERROR(VLOOKUP($A588,[1]Sheet_One!$B:$W,5,FALSE),"")</f>
        <v/>
      </c>
      <c r="M588" s="9" t="str">
        <f>IFERROR(MATCH(L588,{"U","M","T","W","R","F","S"},0),"")</f>
        <v/>
      </c>
    </row>
    <row r="589" spans="3:13" ht="15" x14ac:dyDescent="0.25">
      <c r="C589" s="1"/>
      <c r="D589" s="10"/>
      <c r="L589" s="9" t="str">
        <f>IFERROR(VLOOKUP($A589,[1]Sheet_One!$B:$W,5,FALSE),"")</f>
        <v/>
      </c>
      <c r="M589" s="9" t="str">
        <f>IFERROR(MATCH(L589,{"U","M","T","W","R","F","S"},0),"")</f>
        <v/>
      </c>
    </row>
    <row r="590" spans="3:13" ht="15" x14ac:dyDescent="0.25">
      <c r="C590" s="1"/>
      <c r="D590" s="10"/>
      <c r="L590" s="9" t="str">
        <f>IFERROR(VLOOKUP($A590,[1]Sheet_One!$B:$W,5,FALSE),"")</f>
        <v/>
      </c>
      <c r="M590" s="9" t="str">
        <f>IFERROR(MATCH(L590,{"U","M","T","W","R","F","S"},0),"")</f>
        <v/>
      </c>
    </row>
    <row r="591" spans="3:13" ht="15" x14ac:dyDescent="0.25">
      <c r="C591" s="1"/>
      <c r="D591" s="10"/>
      <c r="L591" s="9" t="str">
        <f>IFERROR(VLOOKUP($A591,[1]Sheet_One!$B:$W,5,FALSE),"")</f>
        <v/>
      </c>
      <c r="M591" s="9" t="str">
        <f>IFERROR(MATCH(L591,{"U","M","T","W","R","F","S"},0),"")</f>
        <v/>
      </c>
    </row>
    <row r="592" spans="3:13" ht="15" x14ac:dyDescent="0.25">
      <c r="C592" s="1"/>
      <c r="D592" s="10"/>
      <c r="L592" s="9" t="str">
        <f>IFERROR(VLOOKUP($A592,[1]Sheet_One!$B:$W,5,FALSE),"")</f>
        <v/>
      </c>
      <c r="M592" s="9" t="str">
        <f>IFERROR(MATCH(L592,{"U","M","T","W","R","F","S"},0),"")</f>
        <v/>
      </c>
    </row>
    <row r="593" spans="3:13" ht="15" x14ac:dyDescent="0.25">
      <c r="C593" s="1"/>
      <c r="D593" s="10"/>
      <c r="L593" s="9" t="str">
        <f>IFERROR(VLOOKUP($A593,[1]Sheet_One!$B:$W,5,FALSE),"")</f>
        <v/>
      </c>
      <c r="M593" s="9" t="str">
        <f>IFERROR(MATCH(L593,{"U","M","T","W","R","F","S"},0),"")</f>
        <v/>
      </c>
    </row>
    <row r="594" spans="3:13" ht="15" x14ac:dyDescent="0.25">
      <c r="C594" s="1"/>
      <c r="D594" s="10"/>
      <c r="L594" s="9" t="str">
        <f>IFERROR(VLOOKUP($A594,[1]Sheet_One!$B:$W,5,FALSE),"")</f>
        <v/>
      </c>
      <c r="M594" s="9" t="str">
        <f>IFERROR(MATCH(L594,{"U","M","T","W","R","F","S"},0),"")</f>
        <v/>
      </c>
    </row>
    <row r="595" spans="3:13" ht="15" x14ac:dyDescent="0.25">
      <c r="C595" s="1"/>
      <c r="D595" s="10"/>
      <c r="L595" s="9" t="str">
        <f>IFERROR(VLOOKUP($A595,[1]Sheet_One!$B:$W,5,FALSE),"")</f>
        <v/>
      </c>
      <c r="M595" s="9" t="str">
        <f>IFERROR(MATCH(L595,{"U","M","T","W","R","F","S"},0),"")</f>
        <v/>
      </c>
    </row>
    <row r="596" spans="3:13" ht="15" x14ac:dyDescent="0.25">
      <c r="C596" s="1"/>
      <c r="D596" s="10"/>
      <c r="L596" s="9" t="str">
        <f>IFERROR(VLOOKUP($A596,[1]Sheet_One!$B:$W,5,FALSE),"")</f>
        <v/>
      </c>
      <c r="M596" s="9" t="str">
        <f>IFERROR(MATCH(L596,{"U","M","T","W","R","F","S"},0),"")</f>
        <v/>
      </c>
    </row>
    <row r="597" spans="3:13" ht="15" x14ac:dyDescent="0.25">
      <c r="C597" s="1"/>
      <c r="D597" s="10"/>
      <c r="L597" s="9" t="str">
        <f>IFERROR(VLOOKUP($A597,[1]Sheet_One!$B:$W,5,FALSE),"")</f>
        <v/>
      </c>
      <c r="M597" s="9" t="str">
        <f>IFERROR(MATCH(L597,{"U","M","T","W","R","F","S"},0),"")</f>
        <v/>
      </c>
    </row>
    <row r="598" spans="3:13" ht="15" x14ac:dyDescent="0.25">
      <c r="C598" s="1"/>
      <c r="D598" s="10"/>
      <c r="L598" s="9" t="str">
        <f>IFERROR(VLOOKUP($A598,[1]Sheet_One!$B:$W,5,FALSE),"")</f>
        <v/>
      </c>
      <c r="M598" s="9" t="str">
        <f>IFERROR(MATCH(L598,{"U","M","T","W","R","F","S"},0),"")</f>
        <v/>
      </c>
    </row>
    <row r="599" spans="3:13" ht="15" x14ac:dyDescent="0.25">
      <c r="C599" s="1"/>
      <c r="D599" s="10"/>
      <c r="L599" s="9" t="str">
        <f>IFERROR(VLOOKUP($A599,[1]Sheet_One!$B:$W,5,FALSE),"")</f>
        <v/>
      </c>
      <c r="M599" s="9" t="str">
        <f>IFERROR(MATCH(L599,{"U","M","T","W","R","F","S"},0),"")</f>
        <v/>
      </c>
    </row>
    <row r="600" spans="3:13" ht="15" x14ac:dyDescent="0.25">
      <c r="C600" s="1"/>
      <c r="D600" s="10"/>
      <c r="L600" s="9" t="str">
        <f>IFERROR(VLOOKUP($A600,[1]Sheet_One!$B:$W,5,FALSE),"")</f>
        <v/>
      </c>
      <c r="M600" s="9" t="str">
        <f>IFERROR(MATCH(L600,{"U","M","T","W","R","F","S"},0),"")</f>
        <v/>
      </c>
    </row>
    <row r="601" spans="3:13" ht="15" x14ac:dyDescent="0.25">
      <c r="C601" s="1"/>
      <c r="D601" s="10"/>
      <c r="L601" s="9" t="str">
        <f>IFERROR(VLOOKUP($A601,[1]Sheet_One!$B:$W,5,FALSE),"")</f>
        <v/>
      </c>
      <c r="M601" s="9" t="str">
        <f>IFERROR(MATCH(L601,{"U","M","T","W","R","F","S"},0),"")</f>
        <v/>
      </c>
    </row>
    <row r="602" spans="3:13" ht="15" x14ac:dyDescent="0.25">
      <c r="C602" s="1"/>
      <c r="D602" s="10"/>
      <c r="L602" s="9" t="str">
        <f>IFERROR(VLOOKUP($A602,[1]Sheet_One!$B:$W,5,FALSE),"")</f>
        <v/>
      </c>
      <c r="M602" s="9" t="str">
        <f>IFERROR(MATCH(L602,{"U","M","T","W","R","F","S"},0),"")</f>
        <v/>
      </c>
    </row>
    <row r="603" spans="3:13" ht="15" x14ac:dyDescent="0.25">
      <c r="C603" s="1"/>
      <c r="D603" s="10"/>
      <c r="L603" s="9" t="str">
        <f>IFERROR(VLOOKUP($A603,[1]Sheet_One!$B:$W,5,FALSE),"")</f>
        <v/>
      </c>
      <c r="M603" s="9" t="str">
        <f>IFERROR(MATCH(L603,{"U","M","T","W","R","F","S"},0),"")</f>
        <v/>
      </c>
    </row>
    <row r="604" spans="3:13" ht="15" x14ac:dyDescent="0.25">
      <c r="C604" s="1"/>
      <c r="D604" s="10"/>
      <c r="L604" s="9" t="str">
        <f>IFERROR(VLOOKUP($A604,[1]Sheet_One!$B:$W,5,FALSE),"")</f>
        <v/>
      </c>
      <c r="M604" s="9" t="str">
        <f>IFERROR(MATCH(L604,{"U","M","T","W","R","F","S"},0),"")</f>
        <v/>
      </c>
    </row>
    <row r="605" spans="3:13" ht="15" x14ac:dyDescent="0.25">
      <c r="C605" s="1"/>
      <c r="D605" s="10"/>
      <c r="L605" s="9" t="str">
        <f>IFERROR(VLOOKUP($A605,[1]Sheet_One!$B:$W,5,FALSE),"")</f>
        <v/>
      </c>
      <c r="M605" s="9" t="str">
        <f>IFERROR(MATCH(L605,{"U","M","T","W","R","F","S"},0),"")</f>
        <v/>
      </c>
    </row>
    <row r="606" spans="3:13" ht="15" x14ac:dyDescent="0.25">
      <c r="C606" s="1"/>
      <c r="D606" s="10"/>
      <c r="L606" s="9" t="str">
        <f>IFERROR(VLOOKUP($A606,[1]Sheet_One!$B:$W,5,FALSE),"")</f>
        <v/>
      </c>
      <c r="M606" s="9" t="str">
        <f>IFERROR(MATCH(L606,{"U","M","T","W","R","F","S"},0),"")</f>
        <v/>
      </c>
    </row>
    <row r="607" spans="3:13" ht="15" x14ac:dyDescent="0.25">
      <c r="C607" s="1"/>
      <c r="D607" s="10"/>
      <c r="L607" s="9" t="str">
        <f>IFERROR(VLOOKUP($A607,[1]Sheet_One!$B:$W,5,FALSE),"")</f>
        <v/>
      </c>
      <c r="M607" s="9" t="str">
        <f>IFERROR(MATCH(L607,{"U","M","T","W","R","F","S"},0),"")</f>
        <v/>
      </c>
    </row>
    <row r="608" spans="3:13" ht="15" x14ac:dyDescent="0.25">
      <c r="C608" s="1"/>
      <c r="D608" s="10"/>
      <c r="L608" s="9" t="str">
        <f>IFERROR(VLOOKUP($A608,[1]Sheet_One!$B:$W,5,FALSE),"")</f>
        <v/>
      </c>
      <c r="M608" s="9" t="str">
        <f>IFERROR(MATCH(L608,{"U","M","T","W","R","F","S"},0),"")</f>
        <v/>
      </c>
    </row>
    <row r="609" spans="3:13" ht="15" x14ac:dyDescent="0.25">
      <c r="C609" s="1"/>
      <c r="D609" s="10"/>
      <c r="L609" s="9" t="str">
        <f>IFERROR(VLOOKUP($A609,[1]Sheet_One!$B:$W,5,FALSE),"")</f>
        <v/>
      </c>
      <c r="M609" s="9" t="str">
        <f>IFERROR(MATCH(L609,{"U","M","T","W","R","F","S"},0),"")</f>
        <v/>
      </c>
    </row>
    <row r="610" spans="3:13" ht="15" x14ac:dyDescent="0.25">
      <c r="C610" s="1"/>
      <c r="D610" s="10"/>
      <c r="L610" s="9" t="str">
        <f>IFERROR(VLOOKUP($A610,[1]Sheet_One!$B:$W,5,FALSE),"")</f>
        <v/>
      </c>
      <c r="M610" s="9" t="str">
        <f>IFERROR(MATCH(L610,{"U","M","T","W","R","F","S"},0),"")</f>
        <v/>
      </c>
    </row>
    <row r="611" spans="3:13" ht="15" x14ac:dyDescent="0.25">
      <c r="C611" s="1"/>
      <c r="D611" s="10"/>
      <c r="L611" s="9" t="str">
        <f>IFERROR(VLOOKUP($A611,[1]Sheet_One!$B:$W,5,FALSE),"")</f>
        <v/>
      </c>
      <c r="M611" s="9" t="str">
        <f>IFERROR(MATCH(L611,{"U","M","T","W","R","F","S"},0),"")</f>
        <v/>
      </c>
    </row>
    <row r="612" spans="3:13" ht="15" x14ac:dyDescent="0.25">
      <c r="C612" s="1"/>
      <c r="D612" s="10"/>
      <c r="L612" s="9" t="str">
        <f>IFERROR(VLOOKUP($A612,[1]Sheet_One!$B:$W,5,FALSE),"")</f>
        <v/>
      </c>
      <c r="M612" s="9" t="str">
        <f>IFERROR(MATCH(L612,{"U","M","T","W","R","F","S"},0),"")</f>
        <v/>
      </c>
    </row>
    <row r="613" spans="3:13" ht="15" x14ac:dyDescent="0.25">
      <c r="C613" s="1"/>
      <c r="D613" s="10"/>
      <c r="L613" s="9" t="str">
        <f>IFERROR(VLOOKUP($A613,[1]Sheet_One!$B:$W,5,FALSE),"")</f>
        <v/>
      </c>
      <c r="M613" s="9" t="str">
        <f>IFERROR(MATCH(L613,{"U","M","T","W","R","F","S"},0),"")</f>
        <v/>
      </c>
    </row>
    <row r="614" spans="3:13" ht="15" x14ac:dyDescent="0.25">
      <c r="C614" s="1"/>
      <c r="D614" s="10"/>
      <c r="L614" s="9" t="str">
        <f>IFERROR(VLOOKUP($A614,[1]Sheet_One!$B:$W,5,FALSE),"")</f>
        <v/>
      </c>
      <c r="M614" s="9" t="str">
        <f>IFERROR(MATCH(L614,{"U","M","T","W","R","F","S"},0),"")</f>
        <v/>
      </c>
    </row>
    <row r="615" spans="3:13" ht="15" x14ac:dyDescent="0.25">
      <c r="C615" s="1"/>
      <c r="D615" s="10"/>
      <c r="L615" s="9" t="str">
        <f>IFERROR(VLOOKUP($A615,[1]Sheet_One!$B:$W,5,FALSE),"")</f>
        <v/>
      </c>
      <c r="M615" s="9" t="str">
        <f>IFERROR(MATCH(L615,{"U","M","T","W","R","F","S"},0),"")</f>
        <v/>
      </c>
    </row>
    <row r="616" spans="3:13" ht="15" x14ac:dyDescent="0.25">
      <c r="C616" s="1"/>
      <c r="D616" s="10"/>
      <c r="L616" s="9" t="str">
        <f>IFERROR(VLOOKUP($A616,[1]Sheet_One!$B:$W,5,FALSE),"")</f>
        <v/>
      </c>
      <c r="M616" s="9" t="str">
        <f>IFERROR(MATCH(L616,{"U","M","T","W","R","F","S"},0),"")</f>
        <v/>
      </c>
    </row>
    <row r="617" spans="3:13" ht="15" x14ac:dyDescent="0.25">
      <c r="C617" s="1"/>
      <c r="D617" s="10"/>
      <c r="L617" s="9" t="str">
        <f>IFERROR(VLOOKUP($A617,[1]Sheet_One!$B:$W,5,FALSE),"")</f>
        <v/>
      </c>
      <c r="M617" s="9" t="str">
        <f>IFERROR(MATCH(L617,{"U","M","T","W","R","F","S"},0),"")</f>
        <v/>
      </c>
    </row>
    <row r="618" spans="3:13" ht="15" x14ac:dyDescent="0.25">
      <c r="C618" s="1"/>
      <c r="D618" s="10"/>
      <c r="L618" s="9" t="str">
        <f>IFERROR(VLOOKUP($A618,[1]Sheet_One!$B:$W,5,FALSE),"")</f>
        <v/>
      </c>
      <c r="M618" s="9" t="str">
        <f>IFERROR(MATCH(L618,{"U","M","T","W","R","F","S"},0),"")</f>
        <v/>
      </c>
    </row>
    <row r="619" spans="3:13" ht="15" x14ac:dyDescent="0.25">
      <c r="C619" s="1"/>
      <c r="D619" s="10"/>
      <c r="L619" s="9" t="str">
        <f>IFERROR(VLOOKUP($A619,[1]Sheet_One!$B:$W,5,FALSE),"")</f>
        <v/>
      </c>
      <c r="M619" s="9" t="str">
        <f>IFERROR(MATCH(L619,{"U","M","T","W","R","F","S"},0),"")</f>
        <v/>
      </c>
    </row>
    <row r="620" spans="3:13" ht="15" x14ac:dyDescent="0.25">
      <c r="C620" s="1"/>
      <c r="D620" s="10"/>
      <c r="L620" s="9" t="str">
        <f>IFERROR(VLOOKUP($A620,[1]Sheet_One!$B:$W,5,FALSE),"")</f>
        <v/>
      </c>
      <c r="M620" s="9" t="str">
        <f>IFERROR(MATCH(L620,{"U","M","T","W","R","F","S"},0),"")</f>
        <v/>
      </c>
    </row>
    <row r="621" spans="3:13" ht="15" x14ac:dyDescent="0.25">
      <c r="C621" s="1"/>
      <c r="D621" s="10"/>
      <c r="L621" s="9" t="str">
        <f>IFERROR(VLOOKUP($A621,[1]Sheet_One!$B:$W,5,FALSE),"")</f>
        <v/>
      </c>
      <c r="M621" s="9" t="str">
        <f>IFERROR(MATCH(L621,{"U","M","T","W","R","F","S"},0),"")</f>
        <v/>
      </c>
    </row>
    <row r="622" spans="3:13" ht="15" x14ac:dyDescent="0.25">
      <c r="C622" s="1"/>
      <c r="D622" s="10"/>
      <c r="L622" s="9" t="str">
        <f>IFERROR(VLOOKUP($A622,[1]Sheet_One!$B:$W,5,FALSE),"")</f>
        <v/>
      </c>
      <c r="M622" s="9" t="str">
        <f>IFERROR(MATCH(L622,{"U","M","T","W","R","F","S"},0),"")</f>
        <v/>
      </c>
    </row>
    <row r="623" spans="3:13" ht="15" x14ac:dyDescent="0.25">
      <c r="C623" s="1"/>
      <c r="D623" s="10"/>
      <c r="L623" s="9" t="str">
        <f>IFERROR(VLOOKUP($A623,[1]Sheet_One!$B:$W,5,FALSE),"")</f>
        <v/>
      </c>
      <c r="M623" s="9" t="str">
        <f>IFERROR(MATCH(L623,{"U","M","T","W","R","F","S"},0),"")</f>
        <v/>
      </c>
    </row>
    <row r="624" spans="3:13" ht="15" x14ac:dyDescent="0.25">
      <c r="C624" s="1"/>
      <c r="D624" s="10"/>
      <c r="L624" s="9" t="str">
        <f>IFERROR(VLOOKUP($A624,[1]Sheet_One!$B:$W,5,FALSE),"")</f>
        <v/>
      </c>
      <c r="M624" s="9" t="str">
        <f>IFERROR(MATCH(L624,{"U","M","T","W","R","F","S"},0),"")</f>
        <v/>
      </c>
    </row>
    <row r="625" spans="3:13" ht="15" x14ac:dyDescent="0.25">
      <c r="C625" s="1"/>
      <c r="D625" s="10"/>
      <c r="L625" s="9" t="str">
        <f>IFERROR(VLOOKUP($A625,[1]Sheet_One!$B:$W,5,FALSE),"")</f>
        <v/>
      </c>
      <c r="M625" s="9" t="str">
        <f>IFERROR(MATCH(L625,{"U","M","T","W","R","F","S"},0),"")</f>
        <v/>
      </c>
    </row>
    <row r="626" spans="3:13" ht="15" x14ac:dyDescent="0.25">
      <c r="C626" s="1"/>
      <c r="D626" s="10"/>
      <c r="L626" s="9" t="str">
        <f>IFERROR(VLOOKUP($A626,[1]Sheet_One!$B:$W,5,FALSE),"")</f>
        <v/>
      </c>
      <c r="M626" s="9" t="str">
        <f>IFERROR(MATCH(L626,{"U","M","T","W","R","F","S"},0),"")</f>
        <v/>
      </c>
    </row>
    <row r="627" spans="3:13" ht="15" x14ac:dyDescent="0.25">
      <c r="C627" s="1"/>
      <c r="D627" s="10"/>
      <c r="L627" s="9" t="str">
        <f>IFERROR(VLOOKUP($A627,[1]Sheet_One!$B:$W,5,FALSE),"")</f>
        <v/>
      </c>
      <c r="M627" s="9" t="str">
        <f>IFERROR(MATCH(L627,{"U","M","T","W","R","F","S"},0),"")</f>
        <v/>
      </c>
    </row>
    <row r="628" spans="3:13" ht="15" x14ac:dyDescent="0.25">
      <c r="C628" s="1"/>
      <c r="D628" s="10"/>
      <c r="L628" s="9" t="str">
        <f>IFERROR(VLOOKUP($A628,[1]Sheet_One!$B:$W,5,FALSE),"")</f>
        <v/>
      </c>
      <c r="M628" s="9" t="str">
        <f>IFERROR(MATCH(L628,{"U","M","T","W","R","F","S"},0),"")</f>
        <v/>
      </c>
    </row>
    <row r="629" spans="3:13" ht="15" x14ac:dyDescent="0.25">
      <c r="C629" s="1"/>
      <c r="D629" s="10"/>
      <c r="L629" s="9" t="str">
        <f>IFERROR(VLOOKUP($A629,[1]Sheet_One!$B:$W,5,FALSE),"")</f>
        <v/>
      </c>
      <c r="M629" s="9" t="str">
        <f>IFERROR(MATCH(L629,{"U","M","T","W","R","F","S"},0),"")</f>
        <v/>
      </c>
    </row>
    <row r="630" spans="3:13" ht="15" x14ac:dyDescent="0.25">
      <c r="C630" s="1"/>
      <c r="D630" s="10"/>
      <c r="L630" s="9" t="str">
        <f>IFERROR(VLOOKUP($A630,[1]Sheet_One!$B:$W,5,FALSE),"")</f>
        <v/>
      </c>
      <c r="M630" s="9" t="str">
        <f>IFERROR(MATCH(L630,{"U","M","T","W","R","F","S"},0),"")</f>
        <v/>
      </c>
    </row>
    <row r="631" spans="3:13" ht="15" x14ac:dyDescent="0.25">
      <c r="C631" s="1"/>
      <c r="D631" s="10"/>
      <c r="L631" s="9" t="str">
        <f>IFERROR(VLOOKUP($A631,[1]Sheet_One!$B:$W,5,FALSE),"")</f>
        <v/>
      </c>
      <c r="M631" s="9" t="str">
        <f>IFERROR(MATCH(L631,{"U","M","T","W","R","F","S"},0),"")</f>
        <v/>
      </c>
    </row>
    <row r="632" spans="3:13" ht="15" x14ac:dyDescent="0.25">
      <c r="C632" s="1"/>
      <c r="D632" s="10"/>
      <c r="L632" s="9" t="str">
        <f>IFERROR(VLOOKUP($A632,[1]Sheet_One!$B:$W,5,FALSE),"")</f>
        <v/>
      </c>
      <c r="M632" s="9" t="str">
        <f>IFERROR(MATCH(L632,{"U","M","T","W","R","F","S"},0),"")</f>
        <v/>
      </c>
    </row>
    <row r="633" spans="3:13" ht="15" x14ac:dyDescent="0.25">
      <c r="C633" s="1"/>
      <c r="D633" s="10"/>
      <c r="L633" s="9" t="str">
        <f>IFERROR(VLOOKUP($A633,[1]Sheet_One!$B:$W,5,FALSE),"")</f>
        <v/>
      </c>
      <c r="M633" s="9" t="str">
        <f>IFERROR(MATCH(L633,{"U","M","T","W","R","F","S"},0),"")</f>
        <v/>
      </c>
    </row>
    <row r="634" spans="3:13" ht="15" x14ac:dyDescent="0.25">
      <c r="C634" s="1"/>
      <c r="D634" s="10"/>
      <c r="L634" s="9" t="str">
        <f>IFERROR(VLOOKUP($A634,[1]Sheet_One!$B:$W,5,FALSE),"")</f>
        <v/>
      </c>
      <c r="M634" s="9" t="str">
        <f>IFERROR(MATCH(L634,{"U","M","T","W","R","F","S"},0),"")</f>
        <v/>
      </c>
    </row>
    <row r="635" spans="3:13" ht="15" x14ac:dyDescent="0.25">
      <c r="C635" s="1"/>
      <c r="D635" s="10"/>
      <c r="L635" s="9" t="str">
        <f>IFERROR(VLOOKUP($A635,[1]Sheet_One!$B:$W,5,FALSE),"")</f>
        <v/>
      </c>
      <c r="M635" s="9" t="str">
        <f>IFERROR(MATCH(L635,{"U","M","T","W","R","F","S"},0),"")</f>
        <v/>
      </c>
    </row>
    <row r="636" spans="3:13" ht="15" x14ac:dyDescent="0.25">
      <c r="C636" s="1"/>
      <c r="D636" s="10"/>
      <c r="L636" s="9" t="str">
        <f>IFERROR(VLOOKUP($A636,[1]Sheet_One!$B:$W,5,FALSE),"")</f>
        <v/>
      </c>
      <c r="M636" s="9" t="str">
        <f>IFERROR(MATCH(L636,{"U","M","T","W","R","F","S"},0),"")</f>
        <v/>
      </c>
    </row>
    <row r="637" spans="3:13" ht="15" x14ac:dyDescent="0.25">
      <c r="C637" s="1"/>
      <c r="D637" s="10"/>
      <c r="L637" s="9" t="str">
        <f>IFERROR(VLOOKUP($A637,[1]Sheet_One!$B:$W,5,FALSE),"")</f>
        <v/>
      </c>
      <c r="M637" s="9" t="str">
        <f>IFERROR(MATCH(L637,{"U","M","T","W","R","F","S"},0),"")</f>
        <v/>
      </c>
    </row>
    <row r="638" spans="3:13" ht="15" x14ac:dyDescent="0.25">
      <c r="C638" s="1"/>
      <c r="D638" s="10"/>
      <c r="L638" s="9" t="str">
        <f>IFERROR(VLOOKUP($A638,[1]Sheet_One!$B:$W,5,FALSE),"")</f>
        <v/>
      </c>
      <c r="M638" s="9" t="str">
        <f>IFERROR(MATCH(L638,{"U","M","T","W","R","F","S"},0),"")</f>
        <v/>
      </c>
    </row>
    <row r="639" spans="3:13" ht="15" x14ac:dyDescent="0.25">
      <c r="C639" s="1"/>
      <c r="D639" s="10"/>
      <c r="L639" s="9" t="str">
        <f>IFERROR(VLOOKUP($A639,[1]Sheet_One!$B:$W,5,FALSE),"")</f>
        <v/>
      </c>
      <c r="M639" s="9" t="str">
        <f>IFERROR(MATCH(L639,{"U","M","T","W","R","F","S"},0),"")</f>
        <v/>
      </c>
    </row>
    <row r="640" spans="3:13" ht="15" x14ac:dyDescent="0.25">
      <c r="C640" s="1"/>
      <c r="D640" s="10"/>
      <c r="L640" s="9" t="str">
        <f>IFERROR(VLOOKUP($A640,[1]Sheet_One!$B:$W,5,FALSE),"")</f>
        <v/>
      </c>
      <c r="M640" s="9" t="str">
        <f>IFERROR(MATCH(L640,{"U","M","T","W","R","F","S"},0),"")</f>
        <v/>
      </c>
    </row>
    <row r="641" spans="3:13" ht="15" x14ac:dyDescent="0.25">
      <c r="C641" s="1"/>
      <c r="D641" s="10"/>
      <c r="L641" s="9" t="str">
        <f>IFERROR(VLOOKUP($A641,[1]Sheet_One!$B:$W,5,FALSE),"")</f>
        <v/>
      </c>
      <c r="M641" s="9" t="str">
        <f>IFERROR(MATCH(L641,{"U","M","T","W","R","F","S"},0),"")</f>
        <v/>
      </c>
    </row>
    <row r="642" spans="3:13" ht="15" x14ac:dyDescent="0.25">
      <c r="C642" s="1"/>
      <c r="D642" s="10"/>
      <c r="L642" s="9" t="str">
        <f>IFERROR(VLOOKUP($A642,[1]Sheet_One!$B:$W,5,FALSE),"")</f>
        <v/>
      </c>
      <c r="M642" s="9" t="str">
        <f>IFERROR(MATCH(L642,{"U","M","T","W","R","F","S"},0),"")</f>
        <v/>
      </c>
    </row>
    <row r="643" spans="3:13" ht="15" x14ac:dyDescent="0.25">
      <c r="C643" s="1"/>
      <c r="D643" s="10"/>
      <c r="L643" s="9" t="str">
        <f>IFERROR(VLOOKUP($A643,[1]Sheet_One!$B:$W,5,FALSE),"")</f>
        <v/>
      </c>
      <c r="M643" s="9" t="str">
        <f>IFERROR(MATCH(L643,{"U","M","T","W","R","F","S"},0),"")</f>
        <v/>
      </c>
    </row>
    <row r="644" spans="3:13" ht="15" x14ac:dyDescent="0.25">
      <c r="C644" s="1"/>
      <c r="D644" s="10"/>
      <c r="L644" s="9" t="str">
        <f>IFERROR(VLOOKUP($A644,[1]Sheet_One!$B:$W,5,FALSE),"")</f>
        <v/>
      </c>
      <c r="M644" s="9" t="str">
        <f>IFERROR(MATCH(L644,{"U","M","T","W","R","F","S"},0),"")</f>
        <v/>
      </c>
    </row>
    <row r="645" spans="3:13" ht="15" x14ac:dyDescent="0.25">
      <c r="C645" s="1"/>
      <c r="D645" s="10"/>
      <c r="L645" s="9" t="str">
        <f>IFERROR(VLOOKUP($A645,[1]Sheet_One!$B:$W,5,FALSE),"")</f>
        <v/>
      </c>
      <c r="M645" s="9" t="str">
        <f>IFERROR(MATCH(L645,{"U","M","T","W","R","F","S"},0),"")</f>
        <v/>
      </c>
    </row>
    <row r="646" spans="3:13" ht="15" x14ac:dyDescent="0.25">
      <c r="C646" s="1"/>
      <c r="D646" s="10"/>
      <c r="L646" s="9" t="str">
        <f>IFERROR(VLOOKUP($A646,[1]Sheet_One!$B:$W,5,FALSE),"")</f>
        <v/>
      </c>
      <c r="M646" s="9" t="str">
        <f>IFERROR(MATCH(L646,{"U","M","T","W","R","F","S"},0),"")</f>
        <v/>
      </c>
    </row>
    <row r="647" spans="3:13" ht="15" x14ac:dyDescent="0.25">
      <c r="C647" s="1"/>
      <c r="D647" s="10"/>
      <c r="L647" s="9" t="str">
        <f>IFERROR(VLOOKUP($A647,[1]Sheet_One!$B:$W,5,FALSE),"")</f>
        <v/>
      </c>
      <c r="M647" s="9" t="str">
        <f>IFERROR(MATCH(L647,{"U","M","T","W","R","F","S"},0),"")</f>
        <v/>
      </c>
    </row>
    <row r="648" spans="3:13" ht="15" x14ac:dyDescent="0.25">
      <c r="C648" s="1"/>
      <c r="D648" s="10"/>
      <c r="L648" s="9" t="str">
        <f>IFERROR(VLOOKUP($A648,[1]Sheet_One!$B:$W,5,FALSE),"")</f>
        <v/>
      </c>
      <c r="M648" s="9" t="str">
        <f>IFERROR(MATCH(L648,{"U","M","T","W","R","F","S"},0),"")</f>
        <v/>
      </c>
    </row>
    <row r="649" spans="3:13" ht="15" x14ac:dyDescent="0.25">
      <c r="C649" s="1"/>
      <c r="D649" s="10"/>
      <c r="L649" s="9" t="str">
        <f>IFERROR(VLOOKUP($A649,[1]Sheet_One!$B:$W,5,FALSE),"")</f>
        <v/>
      </c>
      <c r="M649" s="9" t="str">
        <f>IFERROR(MATCH(L649,{"U","M","T","W","R","F","S"},0),"")</f>
        <v/>
      </c>
    </row>
    <row r="650" spans="3:13" ht="15" x14ac:dyDescent="0.25">
      <c r="C650" s="1"/>
      <c r="D650" s="10"/>
      <c r="L650" s="9" t="str">
        <f>IFERROR(VLOOKUP($A650,[1]Sheet_One!$B:$W,5,FALSE),"")</f>
        <v/>
      </c>
      <c r="M650" s="9" t="str">
        <f>IFERROR(MATCH(L650,{"U","M","T","W","R","F","S"},0),"")</f>
        <v/>
      </c>
    </row>
    <row r="651" spans="3:13" ht="15" x14ac:dyDescent="0.25">
      <c r="C651" s="1"/>
      <c r="D651" s="10"/>
      <c r="L651" s="9" t="str">
        <f>IFERROR(VLOOKUP($A651,[1]Sheet_One!$B:$W,5,FALSE),"")</f>
        <v/>
      </c>
      <c r="M651" s="9" t="str">
        <f>IFERROR(MATCH(L651,{"U","M","T","W","R","F","S"},0),"")</f>
        <v/>
      </c>
    </row>
    <row r="652" spans="3:13" ht="15" x14ac:dyDescent="0.25">
      <c r="C652" s="1"/>
      <c r="D652" s="10"/>
      <c r="L652" s="9" t="str">
        <f>IFERROR(VLOOKUP($A652,[1]Sheet_One!$B:$W,5,FALSE),"")</f>
        <v/>
      </c>
      <c r="M652" s="9" t="str">
        <f>IFERROR(MATCH(L652,{"U","M","T","W","R","F","S"},0),"")</f>
        <v/>
      </c>
    </row>
    <row r="653" spans="3:13" ht="15" x14ac:dyDescent="0.25">
      <c r="C653" s="1"/>
      <c r="D653" s="10"/>
      <c r="L653" s="9" t="str">
        <f>IFERROR(VLOOKUP($A653,[1]Sheet_One!$B:$W,5,FALSE),"")</f>
        <v/>
      </c>
      <c r="M653" s="9" t="str">
        <f>IFERROR(MATCH(L653,{"U","M","T","W","R","F","S"},0),"")</f>
        <v/>
      </c>
    </row>
    <row r="654" spans="3:13" ht="15" x14ac:dyDescent="0.25">
      <c r="C654" s="1"/>
      <c r="D654" s="10"/>
      <c r="L654" s="9" t="str">
        <f>IFERROR(VLOOKUP($A654,[1]Sheet_One!$B:$W,5,FALSE),"")</f>
        <v/>
      </c>
      <c r="M654" s="9" t="str">
        <f>IFERROR(MATCH(L654,{"U","M","T","W","R","F","S"},0),"")</f>
        <v/>
      </c>
    </row>
    <row r="655" spans="3:13" ht="15" x14ac:dyDescent="0.25">
      <c r="C655" s="1"/>
      <c r="D655" s="10"/>
      <c r="L655" s="9" t="str">
        <f>IFERROR(VLOOKUP($A655,[1]Sheet_One!$B:$W,5,FALSE),"")</f>
        <v/>
      </c>
      <c r="M655" s="9" t="str">
        <f>IFERROR(MATCH(L655,{"U","M","T","W","R","F","S"},0),"")</f>
        <v/>
      </c>
    </row>
    <row r="656" spans="3:13" ht="15" x14ac:dyDescent="0.25">
      <c r="C656" s="1"/>
      <c r="D656" s="10"/>
      <c r="L656" s="9" t="str">
        <f>IFERROR(VLOOKUP($A656,[1]Sheet_One!$B:$W,5,FALSE),"")</f>
        <v/>
      </c>
      <c r="M656" s="9" t="str">
        <f>IFERROR(MATCH(L656,{"U","M","T","W","R","F","S"},0),"")</f>
        <v/>
      </c>
    </row>
    <row r="657" spans="3:13" ht="15" x14ac:dyDescent="0.25">
      <c r="C657" s="1"/>
      <c r="D657" s="10"/>
      <c r="L657" s="9" t="str">
        <f>IFERROR(VLOOKUP($A657,[1]Sheet_One!$B:$W,5,FALSE),"")</f>
        <v/>
      </c>
      <c r="M657" s="9" t="str">
        <f>IFERROR(MATCH(L657,{"U","M","T","W","R","F","S"},0),"")</f>
        <v/>
      </c>
    </row>
    <row r="658" spans="3:13" ht="15" x14ac:dyDescent="0.25">
      <c r="C658" s="1"/>
      <c r="D658" s="10"/>
      <c r="L658" s="9" t="str">
        <f>IFERROR(VLOOKUP($A658,[1]Sheet_One!$B:$W,5,FALSE),"")</f>
        <v/>
      </c>
      <c r="M658" s="9" t="str">
        <f>IFERROR(MATCH(L658,{"U","M","T","W","R","F","S"},0),"")</f>
        <v/>
      </c>
    </row>
    <row r="659" spans="3:13" ht="15" x14ac:dyDescent="0.25">
      <c r="C659" s="1"/>
      <c r="D659" s="10"/>
      <c r="L659" s="9" t="str">
        <f>IFERROR(VLOOKUP($A659,[1]Sheet_One!$B:$W,5,FALSE),"")</f>
        <v/>
      </c>
      <c r="M659" s="9" t="str">
        <f>IFERROR(MATCH(L659,{"U","M","T","W","R","F","S"},0),"")</f>
        <v/>
      </c>
    </row>
    <row r="660" spans="3:13" ht="15" x14ac:dyDescent="0.25">
      <c r="C660" s="1"/>
      <c r="D660" s="10"/>
      <c r="L660" s="9" t="str">
        <f>IFERROR(VLOOKUP($A660,[1]Sheet_One!$B:$W,5,FALSE),"")</f>
        <v/>
      </c>
      <c r="M660" s="9" t="str">
        <f>IFERROR(MATCH(L660,{"U","M","T","W","R","F","S"},0),"")</f>
        <v/>
      </c>
    </row>
    <row r="661" spans="3:13" ht="15" x14ac:dyDescent="0.25">
      <c r="C661" s="1"/>
      <c r="D661" s="10"/>
      <c r="L661" s="9" t="str">
        <f>IFERROR(VLOOKUP($A661,[1]Sheet_One!$B:$W,5,FALSE),"")</f>
        <v/>
      </c>
      <c r="M661" s="9" t="str">
        <f>IFERROR(MATCH(L661,{"U","M","T","W","R","F","S"},0),"")</f>
        <v/>
      </c>
    </row>
    <row r="662" spans="3:13" ht="15" x14ac:dyDescent="0.25">
      <c r="C662" s="1"/>
      <c r="D662" s="10"/>
      <c r="L662" s="9" t="str">
        <f>IFERROR(VLOOKUP($A662,[1]Sheet_One!$B:$W,5,FALSE),"")</f>
        <v/>
      </c>
      <c r="M662" s="9" t="str">
        <f>IFERROR(MATCH(L662,{"U","M","T","W","R","F","S"},0),"")</f>
        <v/>
      </c>
    </row>
    <row r="663" spans="3:13" ht="15" x14ac:dyDescent="0.25">
      <c r="C663" s="1"/>
      <c r="D663" s="10"/>
      <c r="L663" s="9" t="str">
        <f>IFERROR(VLOOKUP($A663,[1]Sheet_One!$B:$W,5,FALSE),"")</f>
        <v/>
      </c>
      <c r="M663" s="9" t="str">
        <f>IFERROR(MATCH(L663,{"U","M","T","W","R","F","S"},0),"")</f>
        <v/>
      </c>
    </row>
    <row r="664" spans="3:13" ht="15" x14ac:dyDescent="0.25">
      <c r="C664" s="1"/>
      <c r="D664" s="10"/>
      <c r="L664" s="9" t="str">
        <f>IFERROR(VLOOKUP($A664,[1]Sheet_One!$B:$W,5,FALSE),"")</f>
        <v/>
      </c>
      <c r="M664" s="9" t="str">
        <f>IFERROR(MATCH(L664,{"U","M","T","W","R","F","S"},0),"")</f>
        <v/>
      </c>
    </row>
    <row r="665" spans="3:13" ht="15" x14ac:dyDescent="0.25">
      <c r="C665" s="1"/>
      <c r="D665" s="10"/>
      <c r="L665" s="9" t="str">
        <f>IFERROR(VLOOKUP($A665,[1]Sheet_One!$B:$W,5,FALSE),"")</f>
        <v/>
      </c>
      <c r="M665" s="9" t="str">
        <f>IFERROR(MATCH(L665,{"U","M","T","W","R","F","S"},0),"")</f>
        <v/>
      </c>
    </row>
    <row r="666" spans="3:13" ht="15" x14ac:dyDescent="0.25">
      <c r="C666" s="1"/>
      <c r="D666" s="10"/>
      <c r="L666" s="9" t="str">
        <f>IFERROR(VLOOKUP($A666,[1]Sheet_One!$B:$W,5,FALSE),"")</f>
        <v/>
      </c>
      <c r="M666" s="9" t="str">
        <f>IFERROR(MATCH(L666,{"U","M","T","W","R","F","S"},0),"")</f>
        <v/>
      </c>
    </row>
    <row r="667" spans="3:13" ht="15" x14ac:dyDescent="0.25">
      <c r="C667" s="1"/>
      <c r="D667" s="10"/>
      <c r="L667" s="9" t="str">
        <f>IFERROR(VLOOKUP($A667,[1]Sheet_One!$B:$W,5,FALSE),"")</f>
        <v/>
      </c>
      <c r="M667" s="9" t="str">
        <f>IFERROR(MATCH(L667,{"U","M","T","W","R","F","S"},0),"")</f>
        <v/>
      </c>
    </row>
    <row r="668" spans="3:13" ht="15" x14ac:dyDescent="0.25">
      <c r="C668" s="1"/>
      <c r="D668" s="10"/>
      <c r="L668" s="9" t="str">
        <f>IFERROR(VLOOKUP($A668,[1]Sheet_One!$B:$W,5,FALSE),"")</f>
        <v/>
      </c>
      <c r="M668" s="9" t="str">
        <f>IFERROR(MATCH(L668,{"U","M","T","W","R","F","S"},0),"")</f>
        <v/>
      </c>
    </row>
    <row r="669" spans="3:13" ht="15" x14ac:dyDescent="0.25">
      <c r="C669" s="1"/>
      <c r="D669" s="10"/>
      <c r="L669" s="9" t="str">
        <f>IFERROR(VLOOKUP($A669,[1]Sheet_One!$B:$W,5,FALSE),"")</f>
        <v/>
      </c>
      <c r="M669" s="9" t="str">
        <f>IFERROR(MATCH(L669,{"U","M","T","W","R","F","S"},0),"")</f>
        <v/>
      </c>
    </row>
    <row r="670" spans="3:13" ht="15" x14ac:dyDescent="0.25">
      <c r="C670" s="1"/>
      <c r="D670" s="10"/>
      <c r="L670" s="9" t="str">
        <f>IFERROR(VLOOKUP($A670,[1]Sheet_One!$B:$W,5,FALSE),"")</f>
        <v/>
      </c>
      <c r="M670" s="9" t="str">
        <f>IFERROR(MATCH(L670,{"U","M","T","W","R","F","S"},0),"")</f>
        <v/>
      </c>
    </row>
    <row r="671" spans="3:13" ht="15" x14ac:dyDescent="0.25">
      <c r="C671" s="1"/>
      <c r="D671" s="10"/>
      <c r="L671" s="9" t="str">
        <f>IFERROR(VLOOKUP($A671,[1]Sheet_One!$B:$W,5,FALSE),"")</f>
        <v/>
      </c>
      <c r="M671" s="9" t="str">
        <f>IFERROR(MATCH(L671,{"U","M","T","W","R","F","S"},0),"")</f>
        <v/>
      </c>
    </row>
    <row r="672" spans="3:13" ht="15" x14ac:dyDescent="0.25">
      <c r="C672" s="1"/>
      <c r="D672" s="10"/>
      <c r="L672" s="9" t="str">
        <f>IFERROR(VLOOKUP($A672,[1]Sheet_One!$B:$W,5,FALSE),"")</f>
        <v/>
      </c>
      <c r="M672" s="9" t="str">
        <f>IFERROR(MATCH(L672,{"U","M","T","W","R","F","S"},0),"")</f>
        <v/>
      </c>
    </row>
    <row r="673" spans="3:13" ht="15" x14ac:dyDescent="0.25">
      <c r="C673" s="1"/>
      <c r="D673" s="10"/>
      <c r="L673" s="9" t="str">
        <f>IFERROR(VLOOKUP($A673,[1]Sheet_One!$B:$W,5,FALSE),"")</f>
        <v/>
      </c>
      <c r="M673" s="9" t="str">
        <f>IFERROR(MATCH(L673,{"U","M","T","W","R","F","S"},0),"")</f>
        <v/>
      </c>
    </row>
    <row r="674" spans="3:13" ht="15" x14ac:dyDescent="0.25">
      <c r="C674" s="1"/>
      <c r="D674" s="10"/>
      <c r="L674" s="9" t="str">
        <f>IFERROR(VLOOKUP($A674,[1]Sheet_One!$B:$W,5,FALSE),"")</f>
        <v/>
      </c>
      <c r="M674" s="9" t="str">
        <f>IFERROR(MATCH(L674,{"U","M","T","W","R","F","S"},0),"")</f>
        <v/>
      </c>
    </row>
    <row r="675" spans="3:13" ht="15" x14ac:dyDescent="0.25">
      <c r="C675" s="1"/>
      <c r="D675" s="10"/>
      <c r="L675" s="9" t="str">
        <f>IFERROR(VLOOKUP($A675,[1]Sheet_One!$B:$W,5,FALSE),"")</f>
        <v/>
      </c>
      <c r="M675" s="9" t="str">
        <f>IFERROR(MATCH(L675,{"U","M","T","W","R","F","S"},0),"")</f>
        <v/>
      </c>
    </row>
    <row r="676" spans="3:13" ht="15" x14ac:dyDescent="0.25">
      <c r="C676" s="1"/>
      <c r="D676" s="10"/>
      <c r="L676" s="9" t="str">
        <f>IFERROR(VLOOKUP($A676,[1]Sheet_One!$B:$W,5,FALSE),"")</f>
        <v/>
      </c>
      <c r="M676" s="9" t="str">
        <f>IFERROR(MATCH(L676,{"U","M","T","W","R","F","S"},0),"")</f>
        <v/>
      </c>
    </row>
    <row r="677" spans="3:13" ht="15" x14ac:dyDescent="0.25">
      <c r="C677" s="1"/>
      <c r="D677" s="10"/>
      <c r="L677" s="9" t="str">
        <f>IFERROR(VLOOKUP($A677,[1]Sheet_One!$B:$W,5,FALSE),"")</f>
        <v/>
      </c>
      <c r="M677" s="9" t="str">
        <f>IFERROR(MATCH(L677,{"U","M","T","W","R","F","S"},0),"")</f>
        <v/>
      </c>
    </row>
    <row r="678" spans="3:13" ht="15" x14ac:dyDescent="0.25">
      <c r="C678" s="1"/>
      <c r="D678" s="10"/>
      <c r="L678" s="9" t="str">
        <f>IFERROR(VLOOKUP($A678,[1]Sheet_One!$B:$W,5,FALSE),"")</f>
        <v/>
      </c>
      <c r="M678" s="9" t="str">
        <f>IFERROR(MATCH(L678,{"U","M","T","W","R","F","S"},0),"")</f>
        <v/>
      </c>
    </row>
    <row r="679" spans="3:13" ht="15" x14ac:dyDescent="0.25">
      <c r="C679" s="1"/>
      <c r="D679" s="10"/>
      <c r="L679" s="9" t="str">
        <f>IFERROR(VLOOKUP($A679,[1]Sheet_One!$B:$W,5,FALSE),"")</f>
        <v/>
      </c>
      <c r="M679" s="9" t="str">
        <f>IFERROR(MATCH(L679,{"U","M","T","W","R","F","S"},0),"")</f>
        <v/>
      </c>
    </row>
    <row r="680" spans="3:13" ht="15" x14ac:dyDescent="0.25">
      <c r="C680" s="1"/>
      <c r="D680" s="10"/>
      <c r="L680" s="9" t="str">
        <f>IFERROR(VLOOKUP($A680,[1]Sheet_One!$B:$W,5,FALSE),"")</f>
        <v/>
      </c>
      <c r="M680" s="9" t="str">
        <f>IFERROR(MATCH(L680,{"U","M","T","W","R","F","S"},0),"")</f>
        <v/>
      </c>
    </row>
    <row r="681" spans="3:13" ht="15" x14ac:dyDescent="0.25">
      <c r="C681" s="1"/>
      <c r="D681" s="10"/>
      <c r="L681" s="9" t="str">
        <f>IFERROR(VLOOKUP($A681,[1]Sheet_One!$B:$W,5,FALSE),"")</f>
        <v/>
      </c>
      <c r="M681" s="9" t="str">
        <f>IFERROR(MATCH(L681,{"U","M","T","W","R","F","S"},0),"")</f>
        <v/>
      </c>
    </row>
    <row r="682" spans="3:13" ht="15" x14ac:dyDescent="0.25">
      <c r="C682" s="1"/>
      <c r="D682" s="10"/>
      <c r="L682" s="9" t="str">
        <f>IFERROR(VLOOKUP($A682,[1]Sheet_One!$B:$W,5,FALSE),"")</f>
        <v/>
      </c>
      <c r="M682" s="9" t="str">
        <f>IFERROR(MATCH(L682,{"U","M","T","W","R","F","S"},0),"")</f>
        <v/>
      </c>
    </row>
    <row r="683" spans="3:13" ht="15" x14ac:dyDescent="0.25">
      <c r="C683" s="1"/>
      <c r="D683" s="10"/>
      <c r="L683" s="9" t="str">
        <f>IFERROR(VLOOKUP($A683,[1]Sheet_One!$B:$W,5,FALSE),"")</f>
        <v/>
      </c>
      <c r="M683" s="9" t="str">
        <f>IFERROR(MATCH(L683,{"U","M","T","W","R","F","S"},0),"")</f>
        <v/>
      </c>
    </row>
    <row r="684" spans="3:13" ht="15" x14ac:dyDescent="0.25">
      <c r="C684" s="1"/>
      <c r="D684" s="10"/>
      <c r="L684" s="9" t="str">
        <f>IFERROR(VLOOKUP($A684,[1]Sheet_One!$B:$W,5,FALSE),"")</f>
        <v/>
      </c>
      <c r="M684" s="9" t="str">
        <f>IFERROR(MATCH(L684,{"U","M","T","W","R","F","S"},0),"")</f>
        <v/>
      </c>
    </row>
    <row r="685" spans="3:13" ht="15" x14ac:dyDescent="0.25">
      <c r="C685" s="1"/>
      <c r="D685" s="10"/>
      <c r="L685" s="9" t="str">
        <f>IFERROR(VLOOKUP($A685,[1]Sheet_One!$B:$W,5,FALSE),"")</f>
        <v/>
      </c>
      <c r="M685" s="9" t="str">
        <f>IFERROR(MATCH(L685,{"U","M","T","W","R","F","S"},0),"")</f>
        <v/>
      </c>
    </row>
    <row r="686" spans="3:13" ht="15" x14ac:dyDescent="0.25">
      <c r="C686" s="1"/>
      <c r="D686" s="10"/>
      <c r="L686" s="9" t="str">
        <f>IFERROR(VLOOKUP($A686,[1]Sheet_One!$B:$W,5,FALSE),"")</f>
        <v/>
      </c>
      <c r="M686" s="9" t="str">
        <f>IFERROR(MATCH(L686,{"U","M","T","W","R","F","S"},0),"")</f>
        <v/>
      </c>
    </row>
    <row r="687" spans="3:13" ht="15" x14ac:dyDescent="0.25">
      <c r="C687" s="1"/>
      <c r="D687" s="10"/>
      <c r="L687" s="9" t="str">
        <f>IFERROR(VLOOKUP($A687,[1]Sheet_One!$B:$W,5,FALSE),"")</f>
        <v/>
      </c>
      <c r="M687" s="9" t="str">
        <f>IFERROR(MATCH(L687,{"U","M","T","W","R","F","S"},0),"")</f>
        <v/>
      </c>
    </row>
    <row r="688" spans="3:13" ht="15" x14ac:dyDescent="0.25">
      <c r="C688" s="1"/>
      <c r="D688" s="10"/>
      <c r="L688" s="9" t="str">
        <f>IFERROR(VLOOKUP($A688,[1]Sheet_One!$B:$W,5,FALSE),"")</f>
        <v/>
      </c>
      <c r="M688" s="9" t="str">
        <f>IFERROR(MATCH(L688,{"U","M","T","W","R","F","S"},0),"")</f>
        <v/>
      </c>
    </row>
    <row r="689" spans="3:13" ht="15" x14ac:dyDescent="0.25">
      <c r="C689" s="1"/>
      <c r="D689" s="10"/>
      <c r="L689" s="9" t="str">
        <f>IFERROR(VLOOKUP($A689,[1]Sheet_One!$B:$W,5,FALSE),"")</f>
        <v/>
      </c>
      <c r="M689" s="9" t="str">
        <f>IFERROR(MATCH(L689,{"U","M","T","W","R","F","S"},0),"")</f>
        <v/>
      </c>
    </row>
    <row r="690" spans="3:13" ht="15" x14ac:dyDescent="0.25">
      <c r="C690" s="1"/>
      <c r="D690" s="10"/>
      <c r="L690" s="9" t="str">
        <f>IFERROR(VLOOKUP($A690,[1]Sheet_One!$B:$W,5,FALSE),"")</f>
        <v/>
      </c>
      <c r="M690" s="9" t="str">
        <f>IFERROR(MATCH(L690,{"U","M","T","W","R","F","S"},0),"")</f>
        <v/>
      </c>
    </row>
    <row r="691" spans="3:13" ht="15" x14ac:dyDescent="0.25">
      <c r="C691" s="1"/>
      <c r="D691" s="10"/>
      <c r="L691" s="9" t="str">
        <f>IFERROR(VLOOKUP($A691,[1]Sheet_One!$B:$W,5,FALSE),"")</f>
        <v/>
      </c>
      <c r="M691" s="9" t="str">
        <f>IFERROR(MATCH(L691,{"U","M","T","W","R","F","S"},0),"")</f>
        <v/>
      </c>
    </row>
    <row r="692" spans="3:13" ht="15" x14ac:dyDescent="0.25">
      <c r="C692" s="1"/>
      <c r="D692" s="10"/>
      <c r="L692" s="9" t="str">
        <f>IFERROR(VLOOKUP($A692,[1]Sheet_One!$B:$W,5,FALSE),"")</f>
        <v/>
      </c>
      <c r="M692" s="9" t="str">
        <f>IFERROR(MATCH(L692,{"U","M","T","W","R","F","S"},0),"")</f>
        <v/>
      </c>
    </row>
    <row r="693" spans="3:13" ht="15" x14ac:dyDescent="0.25">
      <c r="C693" s="1"/>
      <c r="D693" s="10"/>
      <c r="L693" s="9" t="str">
        <f>IFERROR(VLOOKUP($A693,[1]Sheet_One!$B:$W,5,FALSE),"")</f>
        <v/>
      </c>
      <c r="M693" s="9" t="str">
        <f>IFERROR(MATCH(L693,{"U","M","T","W","R","F","S"},0),"")</f>
        <v/>
      </c>
    </row>
    <row r="694" spans="3:13" ht="15" x14ac:dyDescent="0.25">
      <c r="C694" s="1"/>
      <c r="D694" s="10"/>
      <c r="L694" s="9" t="str">
        <f>IFERROR(VLOOKUP($A694,[1]Sheet_One!$B:$W,5,FALSE),"")</f>
        <v/>
      </c>
      <c r="M694" s="9" t="str">
        <f>IFERROR(MATCH(L694,{"U","M","T","W","R","F","S"},0),"")</f>
        <v/>
      </c>
    </row>
    <row r="695" spans="3:13" ht="15" x14ac:dyDescent="0.25">
      <c r="C695" s="1"/>
      <c r="D695" s="10"/>
      <c r="L695" s="9" t="str">
        <f>IFERROR(VLOOKUP($A695,[1]Sheet_One!$B:$W,5,FALSE),"")</f>
        <v/>
      </c>
      <c r="M695" s="9" t="str">
        <f>IFERROR(MATCH(L695,{"U","M","T","W","R","F","S"},0),"")</f>
        <v/>
      </c>
    </row>
    <row r="696" spans="3:13" ht="15" x14ac:dyDescent="0.25">
      <c r="C696" s="1"/>
      <c r="D696" s="10"/>
      <c r="L696" s="9" t="str">
        <f>IFERROR(VLOOKUP($A696,[1]Sheet_One!$B:$W,5,FALSE),"")</f>
        <v/>
      </c>
      <c r="M696" s="9" t="str">
        <f>IFERROR(MATCH(L696,{"U","M","T","W","R","F","S"},0),"")</f>
        <v/>
      </c>
    </row>
    <row r="697" spans="3:13" ht="15" x14ac:dyDescent="0.25">
      <c r="C697" s="1"/>
      <c r="D697" s="10"/>
      <c r="L697" s="9" t="str">
        <f>IFERROR(VLOOKUP($A697,[1]Sheet_One!$B:$W,5,FALSE),"")</f>
        <v/>
      </c>
      <c r="M697" s="9" t="str">
        <f>IFERROR(MATCH(L697,{"U","M","T","W","R","F","S"},0),"")</f>
        <v/>
      </c>
    </row>
    <row r="698" spans="3:13" ht="15" x14ac:dyDescent="0.25">
      <c r="C698" s="1"/>
      <c r="D698" s="10"/>
      <c r="L698" s="9" t="str">
        <f>IFERROR(VLOOKUP($A698,[1]Sheet_One!$B:$W,5,FALSE),"")</f>
        <v/>
      </c>
      <c r="M698" s="9" t="str">
        <f>IFERROR(MATCH(L698,{"U","M","T","W","R","F","S"},0),"")</f>
        <v/>
      </c>
    </row>
    <row r="699" spans="3:13" ht="15" x14ac:dyDescent="0.25">
      <c r="C699" s="1"/>
      <c r="D699" s="10"/>
      <c r="L699" s="9" t="str">
        <f>IFERROR(VLOOKUP($A699,[1]Sheet_One!$B:$W,5,FALSE),"")</f>
        <v/>
      </c>
      <c r="M699" s="9" t="str">
        <f>IFERROR(MATCH(L699,{"U","M","T","W","R","F","S"},0),"")</f>
        <v/>
      </c>
    </row>
    <row r="700" spans="3:13" ht="15" x14ac:dyDescent="0.25">
      <c r="C700" s="1"/>
      <c r="D700" s="10"/>
      <c r="L700" s="9" t="str">
        <f>IFERROR(VLOOKUP($A700,[1]Sheet_One!$B:$W,5,FALSE),"")</f>
        <v/>
      </c>
      <c r="M700" s="9" t="str">
        <f>IFERROR(MATCH(L700,{"U","M","T","W","R","F","S"},0),"")</f>
        <v/>
      </c>
    </row>
    <row r="701" spans="3:13" ht="15" x14ac:dyDescent="0.25">
      <c r="C701" s="1"/>
      <c r="D701" s="10"/>
      <c r="L701" s="9" t="str">
        <f>IFERROR(VLOOKUP($A701,[1]Sheet_One!$B:$W,5,FALSE),"")</f>
        <v/>
      </c>
      <c r="M701" s="9" t="str">
        <f>IFERROR(MATCH(L701,{"U","M","T","W","R","F","S"},0),"")</f>
        <v/>
      </c>
    </row>
    <row r="702" spans="3:13" ht="15" x14ac:dyDescent="0.25">
      <c r="C702" s="1"/>
      <c r="D702" s="10"/>
      <c r="L702" s="9" t="str">
        <f>IFERROR(VLOOKUP($A702,[1]Sheet_One!$B:$W,5,FALSE),"")</f>
        <v/>
      </c>
      <c r="M702" s="9" t="str">
        <f>IFERROR(MATCH(L702,{"U","M","T","W","R","F","S"},0),"")</f>
        <v/>
      </c>
    </row>
    <row r="703" spans="3:13" ht="15" x14ac:dyDescent="0.25">
      <c r="C703" s="1"/>
      <c r="D703" s="10"/>
      <c r="L703" s="9" t="str">
        <f>IFERROR(VLOOKUP($A703,[1]Sheet_One!$B:$W,5,FALSE),"")</f>
        <v/>
      </c>
      <c r="M703" s="9" t="str">
        <f>IFERROR(MATCH(L703,{"U","M","T","W","R","F","S"},0),"")</f>
        <v/>
      </c>
    </row>
    <row r="704" spans="3:13" ht="15" x14ac:dyDescent="0.25">
      <c r="C704" s="1"/>
      <c r="D704" s="10"/>
      <c r="L704" s="9" t="str">
        <f>IFERROR(VLOOKUP($A704,[1]Sheet_One!$B:$W,5,FALSE),"")</f>
        <v/>
      </c>
      <c r="M704" s="9" t="str">
        <f>IFERROR(MATCH(L704,{"U","M","T","W","R","F","S"},0),"")</f>
        <v/>
      </c>
    </row>
    <row r="705" spans="3:13" ht="15" x14ac:dyDescent="0.25">
      <c r="C705" s="1"/>
      <c r="D705" s="10"/>
      <c r="L705" s="9" t="str">
        <f>IFERROR(VLOOKUP($A705,[1]Sheet_One!$B:$W,5,FALSE),"")</f>
        <v/>
      </c>
      <c r="M705" s="9" t="str">
        <f>IFERROR(MATCH(L705,{"U","M","T","W","R","F","S"},0),"")</f>
        <v/>
      </c>
    </row>
    <row r="706" spans="3:13" ht="15" x14ac:dyDescent="0.25">
      <c r="C706" s="1"/>
      <c r="D706" s="10"/>
      <c r="L706" s="9" t="str">
        <f>IFERROR(VLOOKUP($A706,[1]Sheet_One!$B:$W,5,FALSE),"")</f>
        <v/>
      </c>
      <c r="M706" s="9" t="str">
        <f>IFERROR(MATCH(L706,{"U","M","T","W","R","F","S"},0),"")</f>
        <v/>
      </c>
    </row>
    <row r="707" spans="3:13" ht="15" x14ac:dyDescent="0.25">
      <c r="C707" s="1"/>
      <c r="D707" s="10"/>
      <c r="L707" s="9" t="str">
        <f>IFERROR(VLOOKUP($A707,[1]Sheet_One!$B:$W,5,FALSE),"")</f>
        <v/>
      </c>
      <c r="M707" s="9" t="str">
        <f>IFERROR(MATCH(L707,{"U","M","T","W","R","F","S"},0),"")</f>
        <v/>
      </c>
    </row>
    <row r="708" spans="3:13" ht="15" x14ac:dyDescent="0.25">
      <c r="C708" s="1"/>
      <c r="D708" s="10"/>
      <c r="L708" s="9" t="str">
        <f>IFERROR(VLOOKUP($A708,[1]Sheet_One!$B:$W,5,FALSE),"")</f>
        <v/>
      </c>
      <c r="M708" s="9" t="str">
        <f>IFERROR(MATCH(L708,{"U","M","T","W","R","F","S"},0),"")</f>
        <v/>
      </c>
    </row>
    <row r="709" spans="3:13" ht="15" x14ac:dyDescent="0.25">
      <c r="C709" s="1"/>
      <c r="D709" s="10"/>
      <c r="L709" s="9" t="str">
        <f>IFERROR(VLOOKUP($A709,[1]Sheet_One!$B:$W,5,FALSE),"")</f>
        <v/>
      </c>
      <c r="M709" s="9" t="str">
        <f>IFERROR(MATCH(L709,{"U","M","T","W","R","F","S"},0),"")</f>
        <v/>
      </c>
    </row>
    <row r="710" spans="3:13" ht="15" x14ac:dyDescent="0.25">
      <c r="C710" s="1"/>
      <c r="D710" s="10"/>
      <c r="L710" s="9" t="str">
        <f>IFERROR(VLOOKUP($A710,[1]Sheet_One!$B:$W,5,FALSE),"")</f>
        <v/>
      </c>
      <c r="M710" s="9" t="str">
        <f>IFERROR(MATCH(L710,{"U","M","T","W","R","F","S"},0),"")</f>
        <v/>
      </c>
    </row>
    <row r="711" spans="3:13" ht="15" x14ac:dyDescent="0.25">
      <c r="C711" s="1"/>
      <c r="D711" s="10"/>
      <c r="L711" s="9" t="str">
        <f>IFERROR(VLOOKUP($A711,[1]Sheet_One!$B:$W,5,FALSE),"")</f>
        <v/>
      </c>
      <c r="M711" s="9" t="str">
        <f>IFERROR(MATCH(L711,{"U","M","T","W","R","F","S"},0),"")</f>
        <v/>
      </c>
    </row>
    <row r="712" spans="3:13" ht="15" x14ac:dyDescent="0.25">
      <c r="C712" s="1"/>
      <c r="D712" s="10"/>
      <c r="L712" s="9" t="str">
        <f>IFERROR(VLOOKUP($A712,[1]Sheet_One!$B:$W,5,FALSE),"")</f>
        <v/>
      </c>
      <c r="M712" s="9" t="str">
        <f>IFERROR(MATCH(L712,{"U","M","T","W","R","F","S"},0),"")</f>
        <v/>
      </c>
    </row>
    <row r="713" spans="3:13" ht="15" x14ac:dyDescent="0.25">
      <c r="C713" s="1"/>
      <c r="D713" s="10"/>
      <c r="L713" s="9" t="str">
        <f>IFERROR(VLOOKUP($A713,[1]Sheet_One!$B:$W,5,FALSE),"")</f>
        <v/>
      </c>
      <c r="M713" s="9" t="str">
        <f>IFERROR(MATCH(L713,{"U","M","T","W","R","F","S"},0),"")</f>
        <v/>
      </c>
    </row>
    <row r="714" spans="3:13" ht="15" x14ac:dyDescent="0.25">
      <c r="C714" s="1"/>
      <c r="D714" s="10"/>
      <c r="L714" s="9" t="str">
        <f>IFERROR(VLOOKUP($A714,[1]Sheet_One!$B:$W,5,FALSE),"")</f>
        <v/>
      </c>
      <c r="M714" s="9" t="str">
        <f>IFERROR(MATCH(L714,{"U","M","T","W","R","F","S"},0),"")</f>
        <v/>
      </c>
    </row>
    <row r="715" spans="3:13" ht="15" x14ac:dyDescent="0.25">
      <c r="C715" s="1"/>
      <c r="D715" s="10"/>
      <c r="L715" s="9" t="str">
        <f>IFERROR(VLOOKUP($A715,[1]Sheet_One!$B:$W,5,FALSE),"")</f>
        <v/>
      </c>
      <c r="M715" s="9" t="str">
        <f>IFERROR(MATCH(L715,{"U","M","T","W","R","F","S"},0),"")</f>
        <v/>
      </c>
    </row>
    <row r="716" spans="3:13" ht="15" x14ac:dyDescent="0.25">
      <c r="C716" s="1"/>
      <c r="D716" s="10"/>
      <c r="L716" s="9" t="str">
        <f>IFERROR(VLOOKUP($A716,[1]Sheet_One!$B:$W,5,FALSE),"")</f>
        <v/>
      </c>
      <c r="M716" s="9" t="str">
        <f>IFERROR(MATCH(L716,{"U","M","T","W","R","F","S"},0),"")</f>
        <v/>
      </c>
    </row>
    <row r="717" spans="3:13" ht="15" x14ac:dyDescent="0.25">
      <c r="C717" s="1"/>
      <c r="D717" s="10"/>
      <c r="L717" s="9" t="str">
        <f>IFERROR(VLOOKUP($A717,[1]Sheet_One!$B:$W,5,FALSE),"")</f>
        <v/>
      </c>
      <c r="M717" s="9" t="str">
        <f>IFERROR(MATCH(L717,{"U","M","T","W","R","F","S"},0),"")</f>
        <v/>
      </c>
    </row>
    <row r="718" spans="3:13" ht="15" x14ac:dyDescent="0.25">
      <c r="C718" s="1"/>
      <c r="D718" s="10"/>
      <c r="L718" s="9" t="str">
        <f>IFERROR(VLOOKUP($A718,[1]Sheet_One!$B:$W,5,FALSE),"")</f>
        <v/>
      </c>
      <c r="M718" s="9" t="str">
        <f>IFERROR(MATCH(L718,{"U","M","T","W","R","F","S"},0),"")</f>
        <v/>
      </c>
    </row>
    <row r="719" spans="3:13" ht="15" x14ac:dyDescent="0.25">
      <c r="C719" s="1"/>
      <c r="D719" s="10"/>
      <c r="L719" s="9" t="str">
        <f>IFERROR(VLOOKUP($A719,[1]Sheet_One!$B:$W,5,FALSE),"")</f>
        <v/>
      </c>
      <c r="M719" s="9" t="str">
        <f>IFERROR(MATCH(L719,{"U","M","T","W","R","F","S"},0),"")</f>
        <v/>
      </c>
    </row>
    <row r="720" spans="3:13" ht="15" x14ac:dyDescent="0.25">
      <c r="C720" s="1"/>
      <c r="D720" s="10"/>
      <c r="L720" s="9" t="str">
        <f>IFERROR(VLOOKUP($A720,[1]Sheet_One!$B:$W,5,FALSE),"")</f>
        <v/>
      </c>
      <c r="M720" s="9" t="str">
        <f>IFERROR(MATCH(L720,{"U","M","T","W","R","F","S"},0),"")</f>
        <v/>
      </c>
    </row>
    <row r="721" spans="3:13" ht="15" x14ac:dyDescent="0.25">
      <c r="C721" s="1"/>
      <c r="D721" s="10"/>
      <c r="L721" s="9" t="str">
        <f>IFERROR(VLOOKUP($A721,[1]Sheet_One!$B:$W,5,FALSE),"")</f>
        <v/>
      </c>
      <c r="M721" s="9" t="str">
        <f>IFERROR(MATCH(L721,{"U","M","T","W","R","F","S"},0),"")</f>
        <v/>
      </c>
    </row>
    <row r="722" spans="3:13" ht="15" x14ac:dyDescent="0.25">
      <c r="C722" s="1"/>
      <c r="D722" s="10"/>
      <c r="L722" s="9" t="str">
        <f>IFERROR(VLOOKUP($A722,[1]Sheet_One!$B:$W,5,FALSE),"")</f>
        <v/>
      </c>
      <c r="M722" s="9" t="str">
        <f>IFERROR(MATCH(L722,{"U","M","T","W","R","F","S"},0),"")</f>
        <v/>
      </c>
    </row>
    <row r="723" spans="3:13" ht="15" x14ac:dyDescent="0.25">
      <c r="C723" s="1"/>
      <c r="D723" s="10"/>
      <c r="L723" s="9" t="str">
        <f>IFERROR(VLOOKUP($A723,[1]Sheet_One!$B:$W,5,FALSE),"")</f>
        <v/>
      </c>
      <c r="M723" s="9" t="str">
        <f>IFERROR(MATCH(L723,{"U","M","T","W","R","F","S"},0),"")</f>
        <v/>
      </c>
    </row>
    <row r="724" spans="3:13" ht="15" x14ac:dyDescent="0.25">
      <c r="C724" s="1"/>
      <c r="D724" s="10"/>
      <c r="L724" s="9" t="str">
        <f>IFERROR(VLOOKUP($A724,[1]Sheet_One!$B:$W,5,FALSE),"")</f>
        <v/>
      </c>
      <c r="M724" s="9" t="str">
        <f>IFERROR(MATCH(L724,{"U","M","T","W","R","F","S"},0),"")</f>
        <v/>
      </c>
    </row>
    <row r="725" spans="3:13" ht="15" x14ac:dyDescent="0.25">
      <c r="C725" s="1"/>
      <c r="D725" s="10"/>
      <c r="L725" s="9" t="str">
        <f>IFERROR(VLOOKUP($A725,[1]Sheet_One!$B:$W,5,FALSE),"")</f>
        <v/>
      </c>
      <c r="M725" s="9" t="str">
        <f>IFERROR(MATCH(L725,{"U","M","T","W","R","F","S"},0),"")</f>
        <v/>
      </c>
    </row>
    <row r="726" spans="3:13" ht="15" x14ac:dyDescent="0.25">
      <c r="C726" s="1"/>
      <c r="D726" s="10"/>
      <c r="L726" s="9" t="str">
        <f>IFERROR(VLOOKUP($A726,[1]Sheet_One!$B:$W,5,FALSE),"")</f>
        <v/>
      </c>
      <c r="M726" s="9" t="str">
        <f>IFERROR(MATCH(L726,{"U","M","T","W","R","F","S"},0),"")</f>
        <v/>
      </c>
    </row>
    <row r="727" spans="3:13" ht="15" x14ac:dyDescent="0.25">
      <c r="C727" s="1"/>
      <c r="D727" s="10"/>
      <c r="L727" s="9" t="str">
        <f>IFERROR(VLOOKUP($A727,[1]Sheet_One!$B:$W,5,FALSE),"")</f>
        <v/>
      </c>
      <c r="M727" s="9" t="str">
        <f>IFERROR(MATCH(L727,{"U","M","T","W","R","F","S"},0),"")</f>
        <v/>
      </c>
    </row>
    <row r="728" spans="3:13" ht="15" x14ac:dyDescent="0.25">
      <c r="C728" s="1"/>
      <c r="D728" s="10"/>
      <c r="L728" s="9" t="str">
        <f>IFERROR(VLOOKUP($A728,[1]Sheet_One!$B:$W,5,FALSE),"")</f>
        <v/>
      </c>
      <c r="M728" s="9" t="str">
        <f>IFERROR(MATCH(L728,{"U","M","T","W","R","F","S"},0),"")</f>
        <v/>
      </c>
    </row>
    <row r="729" spans="3:13" ht="15" x14ac:dyDescent="0.25">
      <c r="C729" s="1"/>
      <c r="D729" s="10"/>
      <c r="L729" s="9" t="str">
        <f>IFERROR(VLOOKUP($A729,[1]Sheet_One!$B:$W,5,FALSE),"")</f>
        <v/>
      </c>
      <c r="M729" s="9" t="str">
        <f>IFERROR(MATCH(L729,{"U","M","T","W","R","F","S"},0),"")</f>
        <v/>
      </c>
    </row>
    <row r="730" spans="3:13" ht="15" x14ac:dyDescent="0.25">
      <c r="C730" s="1"/>
      <c r="D730" s="10"/>
      <c r="L730" s="9" t="str">
        <f>IFERROR(VLOOKUP($A730,[1]Sheet_One!$B:$W,5,FALSE),"")</f>
        <v/>
      </c>
      <c r="M730" s="9" t="str">
        <f>IFERROR(MATCH(L730,{"U","M","T","W","R","F","S"},0),"")</f>
        <v/>
      </c>
    </row>
    <row r="731" spans="3:13" ht="15" x14ac:dyDescent="0.25">
      <c r="C731" s="1"/>
      <c r="D731" s="10"/>
      <c r="L731" s="9" t="str">
        <f>IFERROR(VLOOKUP($A731,[1]Sheet_One!$B:$W,5,FALSE),"")</f>
        <v/>
      </c>
      <c r="M731" s="9" t="str">
        <f>IFERROR(MATCH(L731,{"U","M","T","W","R","F","S"},0),"")</f>
        <v/>
      </c>
    </row>
    <row r="732" spans="3:13" ht="15" x14ac:dyDescent="0.25">
      <c r="C732" s="1"/>
      <c r="D732" s="10"/>
      <c r="L732" s="9" t="str">
        <f>IFERROR(VLOOKUP($A732,[1]Sheet_One!$B:$W,5,FALSE),"")</f>
        <v/>
      </c>
      <c r="M732" s="9" t="str">
        <f>IFERROR(MATCH(L732,{"U","M","T","W","R","F","S"},0),"")</f>
        <v/>
      </c>
    </row>
    <row r="733" spans="3:13" ht="15" x14ac:dyDescent="0.25">
      <c r="C733" s="1"/>
      <c r="D733" s="10"/>
      <c r="L733" s="9" t="str">
        <f>IFERROR(VLOOKUP($A733,[1]Sheet_One!$B:$W,5,FALSE),"")</f>
        <v/>
      </c>
      <c r="M733" s="9" t="str">
        <f>IFERROR(MATCH(L733,{"U","M","T","W","R","F","S"},0),"")</f>
        <v/>
      </c>
    </row>
    <row r="734" spans="3:13" ht="15" x14ac:dyDescent="0.25">
      <c r="C734" s="1"/>
      <c r="D734" s="10"/>
      <c r="L734" s="9" t="str">
        <f>IFERROR(VLOOKUP($A734,[1]Sheet_One!$B:$W,5,FALSE),"")</f>
        <v/>
      </c>
      <c r="M734" s="9" t="str">
        <f>IFERROR(MATCH(L734,{"U","M","T","W","R","F","S"},0),"")</f>
        <v/>
      </c>
    </row>
    <row r="735" spans="3:13" ht="15" x14ac:dyDescent="0.25">
      <c r="C735" s="1"/>
      <c r="D735" s="10"/>
      <c r="L735" s="9" t="str">
        <f>IFERROR(VLOOKUP($A735,[1]Sheet_One!$B:$W,5,FALSE),"")</f>
        <v/>
      </c>
      <c r="M735" s="9" t="str">
        <f>IFERROR(MATCH(L735,{"U","M","T","W","R","F","S"},0),"")</f>
        <v/>
      </c>
    </row>
    <row r="736" spans="3:13" ht="15" x14ac:dyDescent="0.25">
      <c r="C736" s="1"/>
      <c r="D736" s="10"/>
      <c r="L736" s="9" t="str">
        <f>IFERROR(VLOOKUP($A736,[1]Sheet_One!$B:$W,5,FALSE),"")</f>
        <v/>
      </c>
      <c r="M736" s="9" t="str">
        <f>IFERROR(MATCH(L736,{"U","M","T","W","R","F","S"},0),"")</f>
        <v/>
      </c>
    </row>
    <row r="737" spans="3:13" ht="15" x14ac:dyDescent="0.25">
      <c r="C737" s="1"/>
      <c r="D737" s="10"/>
      <c r="L737" s="9" t="str">
        <f>IFERROR(VLOOKUP($A737,[1]Sheet_One!$B:$W,5,FALSE),"")</f>
        <v/>
      </c>
      <c r="M737" s="9" t="str">
        <f>IFERROR(MATCH(L737,{"U","M","T","W","R","F","S"},0),"")</f>
        <v/>
      </c>
    </row>
    <row r="738" spans="3:13" ht="15" x14ac:dyDescent="0.25">
      <c r="C738" s="1"/>
      <c r="D738" s="10"/>
      <c r="L738" s="9" t="str">
        <f>IFERROR(VLOOKUP($A738,[1]Sheet_One!$B:$W,5,FALSE),"")</f>
        <v/>
      </c>
      <c r="M738" s="9" t="str">
        <f>IFERROR(MATCH(L738,{"U","M","T","W","R","F","S"},0),"")</f>
        <v/>
      </c>
    </row>
    <row r="739" spans="3:13" ht="15" x14ac:dyDescent="0.25">
      <c r="C739" s="1"/>
      <c r="D739" s="10"/>
      <c r="L739" s="9" t="str">
        <f>IFERROR(VLOOKUP($A739,[1]Sheet_One!$B:$W,5,FALSE),"")</f>
        <v/>
      </c>
      <c r="M739" s="9" t="str">
        <f>IFERROR(MATCH(L739,{"U","M","T","W","R","F","S"},0),"")</f>
        <v/>
      </c>
    </row>
    <row r="740" spans="3:13" ht="15" x14ac:dyDescent="0.25">
      <c r="C740" s="1"/>
      <c r="D740" s="10"/>
      <c r="L740" s="9" t="str">
        <f>IFERROR(VLOOKUP($A740,[1]Sheet_One!$B:$W,5,FALSE),"")</f>
        <v/>
      </c>
      <c r="M740" s="9" t="str">
        <f>IFERROR(MATCH(L740,{"U","M","T","W","R","F","S"},0),"")</f>
        <v/>
      </c>
    </row>
    <row r="741" spans="3:13" ht="15" x14ac:dyDescent="0.25">
      <c r="C741" s="1"/>
      <c r="D741" s="10"/>
      <c r="L741" s="9" t="str">
        <f>IFERROR(VLOOKUP($A741,[1]Sheet_One!$B:$W,5,FALSE),"")</f>
        <v/>
      </c>
      <c r="M741" s="9" t="str">
        <f>IFERROR(MATCH(L741,{"U","M","T","W","R","F","S"},0),"")</f>
        <v/>
      </c>
    </row>
    <row r="742" spans="3:13" ht="15" x14ac:dyDescent="0.25">
      <c r="C742" s="1"/>
      <c r="D742" s="10"/>
      <c r="L742" s="9" t="str">
        <f>IFERROR(VLOOKUP($A742,[1]Sheet_One!$B:$W,5,FALSE),"")</f>
        <v/>
      </c>
      <c r="M742" s="9" t="str">
        <f>IFERROR(MATCH(L742,{"U","M","T","W","R","F","S"},0),"")</f>
        <v/>
      </c>
    </row>
    <row r="743" spans="3:13" ht="15" x14ac:dyDescent="0.25">
      <c r="C743" s="1"/>
      <c r="D743" s="10"/>
      <c r="L743" s="9" t="str">
        <f>IFERROR(VLOOKUP($A743,[1]Sheet_One!$B:$W,5,FALSE),"")</f>
        <v/>
      </c>
      <c r="M743" s="9" t="str">
        <f>IFERROR(MATCH(L743,{"U","M","T","W","R","F","S"},0),"")</f>
        <v/>
      </c>
    </row>
    <row r="744" spans="3:13" ht="15" x14ac:dyDescent="0.25">
      <c r="C744" s="1"/>
      <c r="D744" s="10"/>
      <c r="L744" s="9" t="str">
        <f>IFERROR(VLOOKUP($A744,[1]Sheet_One!$B:$W,5,FALSE),"")</f>
        <v/>
      </c>
      <c r="M744" s="9" t="str">
        <f>IFERROR(MATCH(L744,{"U","M","T","W","R","F","S"},0),"")</f>
        <v/>
      </c>
    </row>
    <row r="745" spans="3:13" ht="15" x14ac:dyDescent="0.25">
      <c r="C745" s="1"/>
      <c r="D745" s="10"/>
      <c r="L745" s="9" t="str">
        <f>IFERROR(VLOOKUP($A745,[1]Sheet_One!$B:$W,5,FALSE),"")</f>
        <v/>
      </c>
      <c r="M745" s="9" t="str">
        <f>IFERROR(MATCH(L745,{"U","M","T","W","R","F","S"},0),"")</f>
        <v/>
      </c>
    </row>
    <row r="746" spans="3:13" ht="15" x14ac:dyDescent="0.25">
      <c r="C746" s="1"/>
      <c r="D746" s="10"/>
      <c r="L746" s="9" t="str">
        <f>IFERROR(VLOOKUP($A746,[1]Sheet_One!$B:$W,5,FALSE),"")</f>
        <v/>
      </c>
      <c r="M746" s="9" t="str">
        <f>IFERROR(MATCH(L746,{"U","M","T","W","R","F","S"},0),"")</f>
        <v/>
      </c>
    </row>
    <row r="747" spans="3:13" ht="15" x14ac:dyDescent="0.25">
      <c r="C747" s="1"/>
      <c r="D747" s="10"/>
      <c r="L747" s="9" t="str">
        <f>IFERROR(VLOOKUP($A747,[1]Sheet_One!$B:$W,5,FALSE),"")</f>
        <v/>
      </c>
      <c r="M747" s="9" t="str">
        <f>IFERROR(MATCH(L747,{"U","M","T","W","R","F","S"},0),"")</f>
        <v/>
      </c>
    </row>
    <row r="748" spans="3:13" ht="15" x14ac:dyDescent="0.25">
      <c r="C748" s="1"/>
      <c r="D748" s="10"/>
      <c r="L748" s="9" t="str">
        <f>IFERROR(VLOOKUP($A748,[1]Sheet_One!$B:$W,5,FALSE),"")</f>
        <v/>
      </c>
      <c r="M748" s="9" t="str">
        <f>IFERROR(MATCH(L748,{"U","M","T","W","R","F","S"},0),"")</f>
        <v/>
      </c>
    </row>
    <row r="749" spans="3:13" ht="15" x14ac:dyDescent="0.25">
      <c r="C749" s="1"/>
      <c r="D749" s="10"/>
      <c r="L749" s="9" t="str">
        <f>IFERROR(VLOOKUP($A749,[1]Sheet_One!$B:$W,5,FALSE),"")</f>
        <v/>
      </c>
      <c r="M749" s="9" t="str">
        <f>IFERROR(MATCH(L749,{"U","M","T","W","R","F","S"},0),"")</f>
        <v/>
      </c>
    </row>
    <row r="750" spans="3:13" ht="15" x14ac:dyDescent="0.25">
      <c r="C750" s="1"/>
      <c r="D750" s="10"/>
      <c r="L750" s="9" t="str">
        <f>IFERROR(VLOOKUP($A750,[1]Sheet_One!$B:$W,5,FALSE),"")</f>
        <v/>
      </c>
      <c r="M750" s="9" t="str">
        <f>IFERROR(MATCH(L750,{"U","M","T","W","R","F","S"},0),"")</f>
        <v/>
      </c>
    </row>
    <row r="751" spans="3:13" ht="15" x14ac:dyDescent="0.25">
      <c r="C751" s="1"/>
      <c r="D751" s="10"/>
      <c r="L751" s="9" t="str">
        <f>IFERROR(VLOOKUP($A751,[1]Sheet_One!$B:$W,5,FALSE),"")</f>
        <v/>
      </c>
      <c r="M751" s="9" t="str">
        <f>IFERROR(MATCH(L751,{"U","M","T","W","R","F","S"},0),"")</f>
        <v/>
      </c>
    </row>
    <row r="752" spans="3:13" ht="15" x14ac:dyDescent="0.25">
      <c r="C752" s="1"/>
      <c r="D752" s="10"/>
      <c r="L752" s="9" t="str">
        <f>IFERROR(VLOOKUP($A752,[1]Sheet_One!$B:$W,5,FALSE),"")</f>
        <v/>
      </c>
      <c r="M752" s="9" t="str">
        <f>IFERROR(MATCH(L752,{"U","M","T","W","R","F","S"},0),"")</f>
        <v/>
      </c>
    </row>
    <row r="753" spans="3:13" ht="15" x14ac:dyDescent="0.25">
      <c r="C753" s="1"/>
      <c r="D753" s="10"/>
      <c r="L753" s="9" t="str">
        <f>IFERROR(VLOOKUP($A753,[1]Sheet_One!$B:$W,5,FALSE),"")</f>
        <v/>
      </c>
      <c r="M753" s="9" t="str">
        <f>IFERROR(MATCH(L753,{"U","M","T","W","R","F","S"},0),"")</f>
        <v/>
      </c>
    </row>
    <row r="754" spans="3:13" ht="15" x14ac:dyDescent="0.25">
      <c r="C754" s="1"/>
      <c r="D754" s="10"/>
      <c r="L754" s="9" t="str">
        <f>IFERROR(VLOOKUP($A754,[1]Sheet_One!$B:$W,5,FALSE),"")</f>
        <v/>
      </c>
      <c r="M754" s="9" t="str">
        <f>IFERROR(MATCH(L754,{"U","M","T","W","R","F","S"},0),"")</f>
        <v/>
      </c>
    </row>
    <row r="755" spans="3:13" ht="15" x14ac:dyDescent="0.25">
      <c r="C755" s="1"/>
      <c r="D755" s="10"/>
      <c r="L755" s="9" t="str">
        <f>IFERROR(VLOOKUP($A755,[1]Sheet_One!$B:$W,5,FALSE),"")</f>
        <v/>
      </c>
      <c r="M755" s="9" t="str">
        <f>IFERROR(MATCH(L755,{"U","M","T","W","R","F","S"},0),"")</f>
        <v/>
      </c>
    </row>
    <row r="756" spans="3:13" ht="15" x14ac:dyDescent="0.25">
      <c r="C756" s="1"/>
      <c r="D756" s="10"/>
      <c r="L756" s="9" t="str">
        <f>IFERROR(VLOOKUP($A756,[1]Sheet_One!$B:$W,5,FALSE),"")</f>
        <v/>
      </c>
      <c r="M756" s="9" t="str">
        <f>IFERROR(MATCH(L756,{"U","M","T","W","R","F","S"},0),"")</f>
        <v/>
      </c>
    </row>
    <row r="757" spans="3:13" ht="15" x14ac:dyDescent="0.25">
      <c r="C757" s="1"/>
      <c r="D757" s="10"/>
      <c r="L757" s="9" t="str">
        <f>IFERROR(VLOOKUP($A757,[1]Sheet_One!$B:$W,5,FALSE),"")</f>
        <v/>
      </c>
      <c r="M757" s="9" t="str">
        <f>IFERROR(MATCH(L757,{"U","M","T","W","R","F","S"},0),"")</f>
        <v/>
      </c>
    </row>
    <row r="758" spans="3:13" ht="15" x14ac:dyDescent="0.25">
      <c r="C758" s="1"/>
      <c r="D758" s="10"/>
      <c r="L758" s="9" t="str">
        <f>IFERROR(VLOOKUP($A758,[1]Sheet_One!$B:$W,5,FALSE),"")</f>
        <v/>
      </c>
      <c r="M758" s="9" t="str">
        <f>IFERROR(MATCH(L758,{"U","M","T","W","R","F","S"},0),"")</f>
        <v/>
      </c>
    </row>
    <row r="759" spans="3:13" ht="15" x14ac:dyDescent="0.25">
      <c r="C759" s="1"/>
      <c r="D759" s="10"/>
      <c r="L759" s="9" t="str">
        <f>IFERROR(VLOOKUP($A759,[1]Sheet_One!$B:$W,5,FALSE),"")</f>
        <v/>
      </c>
      <c r="M759" s="9" t="str">
        <f>IFERROR(MATCH(L759,{"U","M","T","W","R","F","S"},0),"")</f>
        <v/>
      </c>
    </row>
    <row r="760" spans="3:13" ht="15" x14ac:dyDescent="0.25">
      <c r="C760" s="1"/>
      <c r="D760" s="10"/>
      <c r="L760" s="9" t="str">
        <f>IFERROR(VLOOKUP($A760,[1]Sheet_One!$B:$W,5,FALSE),"")</f>
        <v/>
      </c>
      <c r="M760" s="9" t="str">
        <f>IFERROR(MATCH(L760,{"U","M","T","W","R","F","S"},0),"")</f>
        <v/>
      </c>
    </row>
    <row r="761" spans="3:13" ht="15" x14ac:dyDescent="0.25">
      <c r="C761" s="1"/>
      <c r="D761" s="10"/>
      <c r="L761" s="9" t="str">
        <f>IFERROR(VLOOKUP($A761,[1]Sheet_One!$B:$W,5,FALSE),"")</f>
        <v/>
      </c>
      <c r="M761" s="9" t="str">
        <f>IFERROR(MATCH(L761,{"U","M","T","W","R","F","S"},0),"")</f>
        <v/>
      </c>
    </row>
    <row r="762" spans="3:13" ht="15" x14ac:dyDescent="0.25">
      <c r="C762" s="1"/>
      <c r="D762" s="10"/>
      <c r="L762" s="9" t="str">
        <f>IFERROR(VLOOKUP($A762,[1]Sheet_One!$B:$W,5,FALSE),"")</f>
        <v/>
      </c>
      <c r="M762" s="9" t="str">
        <f>IFERROR(MATCH(L762,{"U","M","T","W","R","F","S"},0),"")</f>
        <v/>
      </c>
    </row>
    <row r="763" spans="3:13" ht="15" x14ac:dyDescent="0.25">
      <c r="C763" s="1"/>
      <c r="D763" s="10"/>
      <c r="L763" s="9" t="str">
        <f>IFERROR(VLOOKUP($A763,[1]Sheet_One!$B:$W,5,FALSE),"")</f>
        <v/>
      </c>
      <c r="M763" s="9" t="str">
        <f>IFERROR(MATCH(L763,{"U","M","T","W","R","F","S"},0),"")</f>
        <v/>
      </c>
    </row>
    <row r="764" spans="3:13" ht="15" x14ac:dyDescent="0.25">
      <c r="C764" s="1"/>
      <c r="D764" s="10"/>
      <c r="L764" s="9" t="str">
        <f>IFERROR(VLOOKUP($A764,[1]Sheet_One!$B:$W,5,FALSE),"")</f>
        <v/>
      </c>
      <c r="M764" s="9" t="str">
        <f>IFERROR(MATCH(L764,{"U","M","T","W","R","F","S"},0),"")</f>
        <v/>
      </c>
    </row>
    <row r="765" spans="3:13" ht="15" x14ac:dyDescent="0.25">
      <c r="C765" s="1"/>
      <c r="D765" s="10"/>
      <c r="L765" s="9" t="str">
        <f>IFERROR(VLOOKUP($A765,[1]Sheet_One!$B:$W,5,FALSE),"")</f>
        <v/>
      </c>
      <c r="M765" s="9" t="str">
        <f>IFERROR(MATCH(L765,{"U","M","T","W","R","F","S"},0),"")</f>
        <v/>
      </c>
    </row>
    <row r="766" spans="3:13" ht="15" x14ac:dyDescent="0.25">
      <c r="C766" s="1"/>
      <c r="D766" s="10"/>
      <c r="L766" s="9" t="str">
        <f>IFERROR(VLOOKUP($A766,[1]Sheet_One!$B:$W,5,FALSE),"")</f>
        <v/>
      </c>
      <c r="M766" s="9" t="str">
        <f>IFERROR(MATCH(L766,{"U","M","T","W","R","F","S"},0),"")</f>
        <v/>
      </c>
    </row>
    <row r="767" spans="3:13" ht="15" x14ac:dyDescent="0.25">
      <c r="C767" s="1"/>
      <c r="D767" s="10"/>
      <c r="L767" s="9" t="str">
        <f>IFERROR(VLOOKUP($A767,[1]Sheet_One!$B:$W,5,FALSE),"")</f>
        <v/>
      </c>
      <c r="M767" s="9" t="str">
        <f>IFERROR(MATCH(L767,{"U","M","T","W","R","F","S"},0),"")</f>
        <v/>
      </c>
    </row>
    <row r="768" spans="3:13" ht="15" x14ac:dyDescent="0.25">
      <c r="C768" s="1"/>
      <c r="D768" s="10"/>
      <c r="L768" s="9" t="str">
        <f>IFERROR(VLOOKUP($A768,[1]Sheet_One!$B:$W,5,FALSE),"")</f>
        <v/>
      </c>
      <c r="M768" s="9" t="str">
        <f>IFERROR(MATCH(L768,{"U","M","T","W","R","F","S"},0),"")</f>
        <v/>
      </c>
    </row>
    <row r="769" spans="3:13" ht="15" x14ac:dyDescent="0.25">
      <c r="C769" s="1"/>
      <c r="D769" s="10"/>
      <c r="L769" s="9" t="str">
        <f>IFERROR(VLOOKUP($A769,[1]Sheet_One!$B:$W,5,FALSE),"")</f>
        <v/>
      </c>
      <c r="M769" s="9" t="str">
        <f>IFERROR(MATCH(L769,{"U","M","T","W","R","F","S"},0),"")</f>
        <v/>
      </c>
    </row>
    <row r="770" spans="3:13" ht="15" x14ac:dyDescent="0.25">
      <c r="C770" s="1"/>
      <c r="D770" s="10"/>
      <c r="L770" s="9" t="str">
        <f>IFERROR(VLOOKUP($A770,[1]Sheet_One!$B:$W,5,FALSE),"")</f>
        <v/>
      </c>
      <c r="M770" s="9" t="str">
        <f>IFERROR(MATCH(L770,{"U","M","T","W","R","F","S"},0),"")</f>
        <v/>
      </c>
    </row>
    <row r="771" spans="3:13" ht="15" x14ac:dyDescent="0.25">
      <c r="C771" s="1"/>
      <c r="D771" s="10"/>
      <c r="L771" s="9" t="str">
        <f>IFERROR(VLOOKUP($A771,[1]Sheet_One!$B:$W,5,FALSE),"")</f>
        <v/>
      </c>
      <c r="M771" s="9" t="str">
        <f>IFERROR(MATCH(L771,{"U","M","T","W","R","F","S"},0),"")</f>
        <v/>
      </c>
    </row>
    <row r="772" spans="3:13" ht="15" x14ac:dyDescent="0.25">
      <c r="C772" s="1"/>
      <c r="D772" s="10"/>
      <c r="L772" s="9" t="str">
        <f>IFERROR(VLOOKUP($A772,[1]Sheet_One!$B:$W,5,FALSE),"")</f>
        <v/>
      </c>
      <c r="M772" s="9" t="str">
        <f>IFERROR(MATCH(L772,{"U","M","T","W","R","F","S"},0),"")</f>
        <v/>
      </c>
    </row>
    <row r="773" spans="3:13" ht="15" x14ac:dyDescent="0.25">
      <c r="C773" s="1"/>
      <c r="D773" s="10"/>
      <c r="L773" s="9" t="str">
        <f>IFERROR(VLOOKUP($A773,[1]Sheet_One!$B:$W,5,FALSE),"")</f>
        <v/>
      </c>
      <c r="M773" s="9" t="str">
        <f>IFERROR(MATCH(L773,{"U","M","T","W","R","F","S"},0),"")</f>
        <v/>
      </c>
    </row>
    <row r="774" spans="3:13" ht="15" x14ac:dyDescent="0.25">
      <c r="C774" s="1"/>
      <c r="D774" s="10"/>
      <c r="L774" s="9" t="str">
        <f>IFERROR(VLOOKUP($A774,[1]Sheet_One!$B:$W,5,FALSE),"")</f>
        <v/>
      </c>
      <c r="M774" s="9" t="str">
        <f>IFERROR(MATCH(L774,{"U","M","T","W","R","F","S"},0),"")</f>
        <v/>
      </c>
    </row>
    <row r="775" spans="3:13" ht="15" x14ac:dyDescent="0.25">
      <c r="C775" s="1"/>
      <c r="D775" s="10"/>
      <c r="L775" s="9" t="str">
        <f>IFERROR(VLOOKUP($A775,[1]Sheet_One!$B:$W,5,FALSE),"")</f>
        <v/>
      </c>
      <c r="M775" s="9" t="str">
        <f>IFERROR(MATCH(L775,{"U","M","T","W","R","F","S"},0),"")</f>
        <v/>
      </c>
    </row>
    <row r="776" spans="3:13" ht="15" x14ac:dyDescent="0.25">
      <c r="C776" s="1"/>
      <c r="D776" s="10"/>
      <c r="L776" s="9" t="str">
        <f>IFERROR(VLOOKUP($A776,[1]Sheet_One!$B:$W,5,FALSE),"")</f>
        <v/>
      </c>
      <c r="M776" s="9" t="str">
        <f>IFERROR(MATCH(L776,{"U","M","T","W","R","F","S"},0),"")</f>
        <v/>
      </c>
    </row>
    <row r="777" spans="3:13" ht="15" x14ac:dyDescent="0.25">
      <c r="C777" s="1"/>
      <c r="D777" s="10"/>
      <c r="L777" s="9" t="str">
        <f>IFERROR(VLOOKUP($A777,[1]Sheet_One!$B:$W,5,FALSE),"")</f>
        <v/>
      </c>
      <c r="M777" s="9" t="str">
        <f>IFERROR(MATCH(L777,{"U","M","T","W","R","F","S"},0),"")</f>
        <v/>
      </c>
    </row>
    <row r="778" spans="3:13" ht="15" x14ac:dyDescent="0.25">
      <c r="C778" s="1"/>
      <c r="D778" s="10"/>
      <c r="L778" s="9" t="str">
        <f>IFERROR(VLOOKUP($A778,[1]Sheet_One!$B:$W,5,FALSE),"")</f>
        <v/>
      </c>
      <c r="M778" s="9" t="str">
        <f>IFERROR(MATCH(L778,{"U","M","T","W","R","F","S"},0),"")</f>
        <v/>
      </c>
    </row>
    <row r="779" spans="3:13" ht="15" x14ac:dyDescent="0.25">
      <c r="C779" s="1"/>
      <c r="D779" s="10"/>
      <c r="L779" s="9" t="str">
        <f>IFERROR(VLOOKUP($A779,[1]Sheet_One!$B:$W,5,FALSE),"")</f>
        <v/>
      </c>
      <c r="M779" s="9" t="str">
        <f>IFERROR(MATCH(L779,{"U","M","T","W","R","F","S"},0),"")</f>
        <v/>
      </c>
    </row>
    <row r="780" spans="3:13" ht="15" x14ac:dyDescent="0.25">
      <c r="C780" s="1"/>
      <c r="D780" s="10"/>
      <c r="L780" s="9" t="str">
        <f>IFERROR(VLOOKUP($A780,[1]Sheet_One!$B:$W,5,FALSE),"")</f>
        <v/>
      </c>
      <c r="M780" s="9" t="str">
        <f>IFERROR(MATCH(L780,{"U","M","T","W","R","F","S"},0),"")</f>
        <v/>
      </c>
    </row>
    <row r="781" spans="3:13" ht="15" x14ac:dyDescent="0.25">
      <c r="C781" s="1"/>
      <c r="D781" s="10"/>
      <c r="L781" s="9" t="str">
        <f>IFERROR(VLOOKUP($A781,[1]Sheet_One!$B:$W,5,FALSE),"")</f>
        <v/>
      </c>
      <c r="M781" s="9" t="str">
        <f>IFERROR(MATCH(L781,{"U","M","T","W","R","F","S"},0),"")</f>
        <v/>
      </c>
    </row>
    <row r="782" spans="3:13" ht="15" x14ac:dyDescent="0.25">
      <c r="C782" s="1"/>
      <c r="D782" s="10"/>
      <c r="L782" s="9" t="str">
        <f>IFERROR(VLOOKUP($A782,[1]Sheet_One!$B:$W,5,FALSE),"")</f>
        <v/>
      </c>
      <c r="M782" s="9" t="str">
        <f>IFERROR(MATCH(L782,{"U","M","T","W","R","F","S"},0),"")</f>
        <v/>
      </c>
    </row>
    <row r="783" spans="3:13" ht="15" x14ac:dyDescent="0.25">
      <c r="C783" s="1"/>
      <c r="D783" s="10"/>
      <c r="L783" s="9" t="str">
        <f>IFERROR(VLOOKUP($A783,[1]Sheet_One!$B:$W,5,FALSE),"")</f>
        <v/>
      </c>
      <c r="M783" s="9" t="str">
        <f>IFERROR(MATCH(L783,{"U","M","T","W","R","F","S"},0),"")</f>
        <v/>
      </c>
    </row>
    <row r="784" spans="3:13" ht="15" x14ac:dyDescent="0.25">
      <c r="C784" s="1"/>
      <c r="D784" s="10"/>
      <c r="L784" s="9" t="str">
        <f>IFERROR(VLOOKUP($A784,[1]Sheet_One!$B:$W,5,FALSE),"")</f>
        <v/>
      </c>
      <c r="M784" s="9" t="str">
        <f>IFERROR(MATCH(L784,{"U","M","T","W","R","F","S"},0),"")</f>
        <v/>
      </c>
    </row>
    <row r="785" spans="3:13" ht="15" x14ac:dyDescent="0.25">
      <c r="C785" s="1"/>
      <c r="D785" s="10"/>
      <c r="L785" s="9" t="str">
        <f>IFERROR(VLOOKUP($A785,[1]Sheet_One!$B:$W,5,FALSE),"")</f>
        <v/>
      </c>
      <c r="M785" s="9" t="str">
        <f>IFERROR(MATCH(L785,{"U","M","T","W","R","F","S"},0),"")</f>
        <v/>
      </c>
    </row>
    <row r="786" spans="3:13" ht="15" x14ac:dyDescent="0.25">
      <c r="C786" s="1"/>
      <c r="D786" s="10"/>
      <c r="L786" s="9" t="str">
        <f>IFERROR(VLOOKUP($A786,[1]Sheet_One!$B:$W,5,FALSE),"")</f>
        <v/>
      </c>
      <c r="M786" s="9" t="str">
        <f>IFERROR(MATCH(L786,{"U","M","T","W","R","F","S"},0),"")</f>
        <v/>
      </c>
    </row>
    <row r="787" spans="3:13" ht="15" x14ac:dyDescent="0.25">
      <c r="C787" s="1"/>
      <c r="D787" s="10"/>
      <c r="L787" s="9" t="str">
        <f>IFERROR(VLOOKUP($A787,[1]Sheet_One!$B:$W,5,FALSE),"")</f>
        <v/>
      </c>
      <c r="M787" s="9" t="str">
        <f>IFERROR(MATCH(L787,{"U","M","T","W","R","F","S"},0),"")</f>
        <v/>
      </c>
    </row>
    <row r="788" spans="3:13" ht="15" x14ac:dyDescent="0.25">
      <c r="C788" s="1"/>
      <c r="D788" s="10"/>
      <c r="L788" s="9" t="str">
        <f>IFERROR(VLOOKUP($A788,[1]Sheet_One!$B:$W,5,FALSE),"")</f>
        <v/>
      </c>
      <c r="M788" s="9" t="str">
        <f>IFERROR(MATCH(L788,{"U","M","T","W","R","F","S"},0),"")</f>
        <v/>
      </c>
    </row>
    <row r="789" spans="3:13" ht="15" x14ac:dyDescent="0.25">
      <c r="C789" s="1"/>
      <c r="D789" s="10"/>
      <c r="L789" s="9" t="str">
        <f>IFERROR(VLOOKUP($A789,[1]Sheet_One!$B:$W,5,FALSE),"")</f>
        <v/>
      </c>
      <c r="M789" s="9" t="str">
        <f>IFERROR(MATCH(L789,{"U","M","T","W","R","F","S"},0),"")</f>
        <v/>
      </c>
    </row>
    <row r="790" spans="3:13" ht="15" x14ac:dyDescent="0.25">
      <c r="C790" s="1"/>
      <c r="D790" s="10"/>
      <c r="L790" s="9" t="str">
        <f>IFERROR(VLOOKUP($A790,[1]Sheet_One!$B:$W,5,FALSE),"")</f>
        <v/>
      </c>
      <c r="M790" s="9" t="str">
        <f>IFERROR(MATCH(L790,{"U","M","T","W","R","F","S"},0),"")</f>
        <v/>
      </c>
    </row>
    <row r="791" spans="3:13" ht="15" x14ac:dyDescent="0.25">
      <c r="C791" s="1"/>
      <c r="D791" s="10"/>
      <c r="L791" s="9" t="str">
        <f>IFERROR(VLOOKUP($A791,[1]Sheet_One!$B:$W,5,FALSE),"")</f>
        <v/>
      </c>
      <c r="M791" s="9" t="str">
        <f>IFERROR(MATCH(L791,{"U","M","T","W","R","F","S"},0),"")</f>
        <v/>
      </c>
    </row>
    <row r="792" spans="3:13" ht="15" x14ac:dyDescent="0.25">
      <c r="C792" s="1"/>
      <c r="D792" s="10"/>
      <c r="L792" s="9" t="str">
        <f>IFERROR(VLOOKUP($A792,[1]Sheet_One!$B:$W,5,FALSE),"")</f>
        <v/>
      </c>
      <c r="M792" s="9" t="str">
        <f>IFERROR(MATCH(L792,{"U","M","T","W","R","F","S"},0),"")</f>
        <v/>
      </c>
    </row>
    <row r="793" spans="3:13" ht="15" x14ac:dyDescent="0.25">
      <c r="C793" s="1"/>
      <c r="D793" s="10"/>
      <c r="L793" s="9" t="str">
        <f>IFERROR(VLOOKUP($A793,[1]Sheet_One!$B:$W,5,FALSE),"")</f>
        <v/>
      </c>
      <c r="M793" s="9" t="str">
        <f>IFERROR(MATCH(L793,{"U","M","T","W","R","F","S"},0),"")</f>
        <v/>
      </c>
    </row>
    <row r="794" spans="3:13" ht="15" x14ac:dyDescent="0.25">
      <c r="C794" s="1"/>
      <c r="D794" s="10"/>
      <c r="L794" s="9" t="str">
        <f>IFERROR(VLOOKUP($A794,[1]Sheet_One!$B:$W,5,FALSE),"")</f>
        <v/>
      </c>
      <c r="M794" s="9" t="str">
        <f>IFERROR(MATCH(L794,{"U","M","T","W","R","F","S"},0),"")</f>
        <v/>
      </c>
    </row>
    <row r="795" spans="3:13" ht="15" x14ac:dyDescent="0.25">
      <c r="C795" s="1"/>
      <c r="D795" s="10"/>
      <c r="L795" s="9" t="str">
        <f>IFERROR(VLOOKUP($A795,[1]Sheet_One!$B:$W,5,FALSE),"")</f>
        <v/>
      </c>
      <c r="M795" s="9" t="str">
        <f>IFERROR(MATCH(L795,{"U","M","T","W","R","F","S"},0),"")</f>
        <v/>
      </c>
    </row>
    <row r="796" spans="3:13" ht="15" x14ac:dyDescent="0.25">
      <c r="C796" s="1"/>
      <c r="D796" s="10"/>
      <c r="L796" s="9" t="str">
        <f>IFERROR(VLOOKUP($A796,[1]Sheet_One!$B:$W,5,FALSE),"")</f>
        <v/>
      </c>
      <c r="M796" s="9" t="str">
        <f>IFERROR(MATCH(L796,{"U","M","T","W","R","F","S"},0),"")</f>
        <v/>
      </c>
    </row>
    <row r="797" spans="3:13" ht="15" x14ac:dyDescent="0.25">
      <c r="C797" s="1"/>
      <c r="D797" s="10"/>
      <c r="L797" s="9" t="str">
        <f>IFERROR(VLOOKUP($A797,[1]Sheet_One!$B:$W,5,FALSE),"")</f>
        <v/>
      </c>
      <c r="M797" s="9" t="str">
        <f>IFERROR(MATCH(L797,{"U","M","T","W","R","F","S"},0),"")</f>
        <v/>
      </c>
    </row>
    <row r="798" spans="3:13" ht="15" x14ac:dyDescent="0.25">
      <c r="C798" s="1"/>
      <c r="D798" s="10"/>
      <c r="L798" s="9" t="str">
        <f>IFERROR(VLOOKUP($A798,[1]Sheet_One!$B:$W,5,FALSE),"")</f>
        <v/>
      </c>
      <c r="M798" s="9" t="str">
        <f>IFERROR(MATCH(L798,{"U","M","T","W","R","F","S"},0),"")</f>
        <v/>
      </c>
    </row>
    <row r="799" spans="3:13" ht="15" x14ac:dyDescent="0.25">
      <c r="C799" s="1"/>
      <c r="D799" s="10"/>
      <c r="L799" s="9" t="str">
        <f>IFERROR(VLOOKUP($A799,[1]Sheet_One!$B:$W,5,FALSE),"")</f>
        <v/>
      </c>
      <c r="M799" s="9" t="str">
        <f>IFERROR(MATCH(L799,{"U","M","T","W","R","F","S"},0),"")</f>
        <v/>
      </c>
    </row>
    <row r="800" spans="3:13" ht="15" x14ac:dyDescent="0.25">
      <c r="C800" s="1"/>
      <c r="D800" s="10"/>
      <c r="L800" s="9" t="str">
        <f>IFERROR(VLOOKUP($A800,[1]Sheet_One!$B:$W,5,FALSE),"")</f>
        <v/>
      </c>
      <c r="M800" s="9" t="str">
        <f>IFERROR(MATCH(L800,{"U","M","T","W","R","F","S"},0),"")</f>
        <v/>
      </c>
    </row>
    <row r="801" spans="3:13" ht="15" x14ac:dyDescent="0.25">
      <c r="C801" s="1"/>
      <c r="D801" s="10"/>
      <c r="L801" s="9" t="str">
        <f>IFERROR(VLOOKUP($A801,[1]Sheet_One!$B:$W,5,FALSE),"")</f>
        <v/>
      </c>
      <c r="M801" s="9" t="str">
        <f>IFERROR(MATCH(L801,{"U","M","T","W","R","F","S"},0),"")</f>
        <v/>
      </c>
    </row>
    <row r="802" spans="3:13" ht="15" x14ac:dyDescent="0.25">
      <c r="C802" s="1"/>
      <c r="D802" s="10"/>
      <c r="L802" s="9" t="str">
        <f>IFERROR(VLOOKUP($A802,[1]Sheet_One!$B:$W,5,FALSE),"")</f>
        <v/>
      </c>
      <c r="M802" s="9" t="str">
        <f>IFERROR(MATCH(L802,{"U","M","T","W","R","F","S"},0),"")</f>
        <v/>
      </c>
    </row>
    <row r="803" spans="3:13" ht="15" x14ac:dyDescent="0.25">
      <c r="C803" s="1"/>
      <c r="D803" s="10"/>
      <c r="L803" s="9" t="str">
        <f>IFERROR(VLOOKUP($A803,[1]Sheet_One!$B:$W,5,FALSE),"")</f>
        <v/>
      </c>
      <c r="M803" s="9" t="str">
        <f>IFERROR(MATCH(L803,{"U","M","T","W","R","F","S"},0),"")</f>
        <v/>
      </c>
    </row>
    <row r="804" spans="3:13" ht="15" x14ac:dyDescent="0.25">
      <c r="C804" s="1"/>
      <c r="D804" s="10"/>
      <c r="L804" s="9" t="str">
        <f>IFERROR(VLOOKUP($A804,[1]Sheet_One!$B:$W,5,FALSE),"")</f>
        <v/>
      </c>
      <c r="M804" s="9" t="str">
        <f>IFERROR(MATCH(L804,{"U","M","T","W","R","F","S"},0),"")</f>
        <v/>
      </c>
    </row>
    <row r="805" spans="3:13" ht="15" x14ac:dyDescent="0.25">
      <c r="C805" s="1"/>
      <c r="D805" s="10"/>
      <c r="L805" s="9" t="str">
        <f>IFERROR(VLOOKUP($A805,[1]Sheet_One!$B:$W,5,FALSE),"")</f>
        <v/>
      </c>
      <c r="M805" s="9" t="str">
        <f>IFERROR(MATCH(L805,{"U","M","T","W","R","F","S"},0),"")</f>
        <v/>
      </c>
    </row>
    <row r="806" spans="3:13" ht="15" x14ac:dyDescent="0.25">
      <c r="C806" s="1"/>
      <c r="D806" s="10"/>
      <c r="L806" s="9" t="str">
        <f>IFERROR(VLOOKUP($A806,[1]Sheet_One!$B:$W,5,FALSE),"")</f>
        <v/>
      </c>
      <c r="M806" s="9" t="str">
        <f>IFERROR(MATCH(L806,{"U","M","T","W","R","F","S"},0),"")</f>
        <v/>
      </c>
    </row>
    <row r="807" spans="3:13" ht="15" x14ac:dyDescent="0.25">
      <c r="C807" s="1"/>
      <c r="D807" s="10"/>
      <c r="L807" s="9" t="str">
        <f>IFERROR(VLOOKUP($A807,[1]Sheet_One!$B:$W,5,FALSE),"")</f>
        <v/>
      </c>
      <c r="M807" s="9" t="str">
        <f>IFERROR(MATCH(L807,{"U","M","T","W","R","F","S"},0),"")</f>
        <v/>
      </c>
    </row>
    <row r="808" spans="3:13" ht="15" x14ac:dyDescent="0.25">
      <c r="C808" s="1"/>
      <c r="D808" s="10"/>
      <c r="L808" s="9" t="str">
        <f>IFERROR(VLOOKUP($A808,[1]Sheet_One!$B:$W,5,FALSE),"")</f>
        <v/>
      </c>
      <c r="M808" s="9" t="str">
        <f>IFERROR(MATCH(L808,{"U","M","T","W","R","F","S"},0),"")</f>
        <v/>
      </c>
    </row>
    <row r="809" spans="3:13" ht="15" x14ac:dyDescent="0.25">
      <c r="C809" s="1"/>
      <c r="D809" s="10"/>
      <c r="L809" s="9" t="str">
        <f>IFERROR(VLOOKUP($A809,[1]Sheet_One!$B:$W,5,FALSE),"")</f>
        <v/>
      </c>
      <c r="M809" s="9" t="str">
        <f>IFERROR(MATCH(L809,{"U","M","T","W","R","F","S"},0),"")</f>
        <v/>
      </c>
    </row>
    <row r="810" spans="3:13" ht="15" x14ac:dyDescent="0.25">
      <c r="C810" s="1"/>
      <c r="D810" s="10"/>
      <c r="L810" s="9" t="str">
        <f>IFERROR(VLOOKUP($A810,[1]Sheet_One!$B:$W,5,FALSE),"")</f>
        <v/>
      </c>
      <c r="M810" s="9" t="str">
        <f>IFERROR(MATCH(L810,{"U","M","T","W","R","F","S"},0),"")</f>
        <v/>
      </c>
    </row>
    <row r="811" spans="3:13" ht="15" x14ac:dyDescent="0.25">
      <c r="C811" s="1"/>
      <c r="D811" s="10"/>
      <c r="L811" s="9" t="str">
        <f>IFERROR(VLOOKUP($A811,[1]Sheet_One!$B:$W,5,FALSE),"")</f>
        <v/>
      </c>
      <c r="M811" s="9" t="str">
        <f>IFERROR(MATCH(L811,{"U","M","T","W","R","F","S"},0),"")</f>
        <v/>
      </c>
    </row>
    <row r="812" spans="3:13" ht="15" x14ac:dyDescent="0.25">
      <c r="C812" s="1"/>
      <c r="D812" s="10"/>
      <c r="L812" s="9" t="str">
        <f>IFERROR(VLOOKUP($A812,[1]Sheet_One!$B:$W,5,FALSE),"")</f>
        <v/>
      </c>
      <c r="M812" s="9" t="str">
        <f>IFERROR(MATCH(L812,{"U","M","T","W","R","F","S"},0),"")</f>
        <v/>
      </c>
    </row>
    <row r="813" spans="3:13" ht="15" x14ac:dyDescent="0.25">
      <c r="C813" s="1"/>
      <c r="D813" s="10"/>
      <c r="L813" s="9" t="str">
        <f>IFERROR(VLOOKUP($A813,[1]Sheet_One!$B:$W,5,FALSE),"")</f>
        <v/>
      </c>
      <c r="M813" s="9" t="str">
        <f>IFERROR(MATCH(L813,{"U","M","T","W","R","F","S"},0),"")</f>
        <v/>
      </c>
    </row>
    <row r="814" spans="3:13" ht="15" x14ac:dyDescent="0.25">
      <c r="C814" s="1"/>
      <c r="D814" s="10"/>
      <c r="L814" s="9" t="str">
        <f>IFERROR(VLOOKUP($A814,[1]Sheet_One!$B:$W,5,FALSE),"")</f>
        <v/>
      </c>
      <c r="M814" s="9" t="str">
        <f>IFERROR(MATCH(L814,{"U","M","T","W","R","F","S"},0),"")</f>
        <v/>
      </c>
    </row>
    <row r="815" spans="3:13" ht="15" x14ac:dyDescent="0.25">
      <c r="C815" s="1"/>
      <c r="D815" s="10"/>
      <c r="L815" s="9" t="str">
        <f>IFERROR(VLOOKUP($A815,[1]Sheet_One!$B:$W,5,FALSE),"")</f>
        <v/>
      </c>
      <c r="M815" s="9" t="str">
        <f>IFERROR(MATCH(L815,{"U","M","T","W","R","F","S"},0),"")</f>
        <v/>
      </c>
    </row>
    <row r="816" spans="3:13" ht="15" x14ac:dyDescent="0.25">
      <c r="C816" s="1"/>
      <c r="D816" s="10"/>
      <c r="L816" s="9" t="str">
        <f>IFERROR(VLOOKUP($A816,[1]Sheet_One!$B:$W,5,FALSE),"")</f>
        <v/>
      </c>
      <c r="M816" s="9" t="str">
        <f>IFERROR(MATCH(L816,{"U","M","T","W","R","F","S"},0),"")</f>
        <v/>
      </c>
    </row>
    <row r="817" spans="3:13" ht="15" x14ac:dyDescent="0.25">
      <c r="C817" s="1"/>
      <c r="D817" s="10"/>
      <c r="L817" s="9" t="str">
        <f>IFERROR(VLOOKUP($A817,[1]Sheet_One!$B:$W,5,FALSE),"")</f>
        <v/>
      </c>
      <c r="M817" s="9" t="str">
        <f>IFERROR(MATCH(L817,{"U","M","T","W","R","F","S"},0),"")</f>
        <v/>
      </c>
    </row>
    <row r="818" spans="3:13" ht="15" x14ac:dyDescent="0.25">
      <c r="C818" s="1"/>
      <c r="D818" s="10"/>
      <c r="L818" s="9" t="str">
        <f>IFERROR(VLOOKUP($A818,[1]Sheet_One!$B:$W,5,FALSE),"")</f>
        <v/>
      </c>
      <c r="M818" s="9" t="str">
        <f>IFERROR(MATCH(L818,{"U","M","T","W","R","F","S"},0),"")</f>
        <v/>
      </c>
    </row>
    <row r="819" spans="3:13" ht="15" x14ac:dyDescent="0.25">
      <c r="C819" s="1"/>
      <c r="D819" s="10"/>
      <c r="L819" s="9" t="str">
        <f>IFERROR(VLOOKUP($A819,[1]Sheet_One!$B:$W,5,FALSE),"")</f>
        <v/>
      </c>
      <c r="M819" s="9" t="str">
        <f>IFERROR(MATCH(L819,{"U","M","T","W","R","F","S"},0),"")</f>
        <v/>
      </c>
    </row>
    <row r="820" spans="3:13" ht="15" x14ac:dyDescent="0.25">
      <c r="C820" s="1"/>
      <c r="D820" s="10"/>
      <c r="L820" s="9" t="str">
        <f>IFERROR(VLOOKUP($A820,[1]Sheet_One!$B:$W,5,FALSE),"")</f>
        <v/>
      </c>
      <c r="M820" s="9" t="str">
        <f>IFERROR(MATCH(L820,{"U","M","T","W","R","F","S"},0),"")</f>
        <v/>
      </c>
    </row>
    <row r="821" spans="3:13" ht="15" x14ac:dyDescent="0.25">
      <c r="C821" s="1"/>
      <c r="D821" s="10"/>
      <c r="L821" s="9" t="str">
        <f>IFERROR(VLOOKUP($A821,[1]Sheet_One!$B:$W,5,FALSE),"")</f>
        <v/>
      </c>
      <c r="M821" s="9" t="str">
        <f>IFERROR(MATCH(L821,{"U","M","T","W","R","F","S"},0),"")</f>
        <v/>
      </c>
    </row>
    <row r="822" spans="3:13" ht="15" x14ac:dyDescent="0.25">
      <c r="C822" s="1"/>
      <c r="D822" s="10"/>
      <c r="L822" s="9" t="str">
        <f>IFERROR(VLOOKUP($A822,[1]Sheet_One!$B:$W,5,FALSE),"")</f>
        <v/>
      </c>
      <c r="M822" s="9" t="str">
        <f>IFERROR(MATCH(L822,{"U","M","T","W","R","F","S"},0),"")</f>
        <v/>
      </c>
    </row>
    <row r="823" spans="3:13" ht="15" x14ac:dyDescent="0.25">
      <c r="C823" s="1"/>
      <c r="D823" s="10"/>
      <c r="L823" s="9" t="str">
        <f>IFERROR(VLOOKUP($A823,[1]Sheet_One!$B:$W,5,FALSE),"")</f>
        <v/>
      </c>
      <c r="M823" s="9" t="str">
        <f>IFERROR(MATCH(L823,{"U","M","T","W","R","F","S"},0),"")</f>
        <v/>
      </c>
    </row>
    <row r="824" spans="3:13" ht="15" x14ac:dyDescent="0.25">
      <c r="C824" s="1"/>
      <c r="D824" s="10"/>
      <c r="L824" s="9" t="str">
        <f>IFERROR(VLOOKUP($A824,[1]Sheet_One!$B:$W,5,FALSE),"")</f>
        <v/>
      </c>
      <c r="M824" s="9" t="str">
        <f>IFERROR(MATCH(L824,{"U","M","T","W","R","F","S"},0),"")</f>
        <v/>
      </c>
    </row>
    <row r="825" spans="3:13" ht="15" x14ac:dyDescent="0.25">
      <c r="C825" s="1"/>
      <c r="D825" s="10"/>
      <c r="L825" s="9" t="str">
        <f>IFERROR(VLOOKUP($A825,[1]Sheet_One!$B:$W,5,FALSE),"")</f>
        <v/>
      </c>
      <c r="M825" s="9" t="str">
        <f>IFERROR(MATCH(L825,{"U","M","T","W","R","F","S"},0),"")</f>
        <v/>
      </c>
    </row>
    <row r="826" spans="3:13" ht="15" x14ac:dyDescent="0.25">
      <c r="C826" s="1"/>
      <c r="D826" s="10"/>
      <c r="L826" s="9" t="str">
        <f>IFERROR(VLOOKUP($A826,[1]Sheet_One!$B:$W,5,FALSE),"")</f>
        <v/>
      </c>
      <c r="M826" s="9" t="str">
        <f>IFERROR(MATCH(L826,{"U","M","T","W","R","F","S"},0),"")</f>
        <v/>
      </c>
    </row>
    <row r="827" spans="3:13" ht="15" x14ac:dyDescent="0.25">
      <c r="C827" s="1"/>
      <c r="D827" s="10"/>
      <c r="L827" s="9" t="str">
        <f>IFERROR(VLOOKUP($A827,[1]Sheet_One!$B:$W,5,FALSE),"")</f>
        <v/>
      </c>
      <c r="M827" s="9" t="str">
        <f>IFERROR(MATCH(L827,{"U","M","T","W","R","F","S"},0),"")</f>
        <v/>
      </c>
    </row>
    <row r="828" spans="3:13" ht="15" x14ac:dyDescent="0.25">
      <c r="C828" s="1"/>
      <c r="D828" s="10"/>
      <c r="L828" s="9" t="str">
        <f>IFERROR(VLOOKUP($A828,[1]Sheet_One!$B:$W,5,FALSE),"")</f>
        <v/>
      </c>
      <c r="M828" s="9" t="str">
        <f>IFERROR(MATCH(L828,{"U","M","T","W","R","F","S"},0),"")</f>
        <v/>
      </c>
    </row>
    <row r="829" spans="3:13" ht="15" x14ac:dyDescent="0.25">
      <c r="C829" s="1"/>
      <c r="D829" s="10"/>
      <c r="L829" s="9" t="str">
        <f>IFERROR(VLOOKUP($A829,[1]Sheet_One!$B:$W,5,FALSE),"")</f>
        <v/>
      </c>
      <c r="M829" s="9" t="str">
        <f>IFERROR(MATCH(L829,{"U","M","T","W","R","F","S"},0),"")</f>
        <v/>
      </c>
    </row>
    <row r="830" spans="3:13" ht="15" x14ac:dyDescent="0.25">
      <c r="C830" s="1"/>
      <c r="D830" s="10"/>
      <c r="L830" s="9" t="str">
        <f>IFERROR(VLOOKUP($A830,[1]Sheet_One!$B:$W,5,FALSE),"")</f>
        <v/>
      </c>
      <c r="M830" s="9" t="str">
        <f>IFERROR(MATCH(L830,{"U","M","T","W","R","F","S"},0),"")</f>
        <v/>
      </c>
    </row>
    <row r="831" spans="3:13" ht="15" x14ac:dyDescent="0.25">
      <c r="C831" s="1"/>
      <c r="D831" s="10"/>
      <c r="L831" s="9" t="str">
        <f>IFERROR(VLOOKUP($A831,[1]Sheet_One!$B:$W,5,FALSE),"")</f>
        <v/>
      </c>
      <c r="M831" s="9" t="str">
        <f>IFERROR(MATCH(L831,{"U","M","T","W","R","F","S"},0),"")</f>
        <v/>
      </c>
    </row>
    <row r="832" spans="3:13" ht="15" x14ac:dyDescent="0.25">
      <c r="C832" s="1"/>
      <c r="D832" s="10"/>
      <c r="L832" s="9" t="str">
        <f>IFERROR(VLOOKUP($A832,[1]Sheet_One!$B:$W,5,FALSE),"")</f>
        <v/>
      </c>
      <c r="M832" s="9" t="str">
        <f>IFERROR(MATCH(L832,{"U","M","T","W","R","F","S"},0),"")</f>
        <v/>
      </c>
    </row>
    <row r="833" spans="3:13" ht="15" x14ac:dyDescent="0.25">
      <c r="C833" s="1"/>
      <c r="D833" s="10"/>
      <c r="L833" s="9" t="str">
        <f>IFERROR(VLOOKUP($A833,[1]Sheet_One!$B:$W,5,FALSE),"")</f>
        <v/>
      </c>
      <c r="M833" s="9" t="str">
        <f>IFERROR(MATCH(L833,{"U","M","T","W","R","F","S"},0),"")</f>
        <v/>
      </c>
    </row>
    <row r="834" spans="3:13" ht="15" x14ac:dyDescent="0.25">
      <c r="C834" s="1"/>
      <c r="D834" s="10"/>
      <c r="L834" s="9" t="str">
        <f>IFERROR(VLOOKUP($A834,[1]Sheet_One!$B:$W,5,FALSE),"")</f>
        <v/>
      </c>
      <c r="M834" s="9" t="str">
        <f>IFERROR(MATCH(L834,{"U","M","T","W","R","F","S"},0),"")</f>
        <v/>
      </c>
    </row>
    <row r="835" spans="3:13" ht="15" x14ac:dyDescent="0.25">
      <c r="C835" s="1"/>
      <c r="D835" s="10"/>
      <c r="L835" s="9" t="str">
        <f>IFERROR(VLOOKUP($A835,[1]Sheet_One!$B:$W,5,FALSE),"")</f>
        <v/>
      </c>
      <c r="M835" s="9" t="str">
        <f>IFERROR(MATCH(L835,{"U","M","T","W","R","F","S"},0),"")</f>
        <v/>
      </c>
    </row>
    <row r="836" spans="3:13" ht="15" x14ac:dyDescent="0.25">
      <c r="C836" s="1"/>
      <c r="D836" s="10"/>
      <c r="L836" s="9" t="str">
        <f>IFERROR(VLOOKUP($A836,[1]Sheet_One!$B:$W,5,FALSE),"")</f>
        <v/>
      </c>
      <c r="M836" s="9" t="str">
        <f>IFERROR(MATCH(L836,{"U","M","T","W","R","F","S"},0),"")</f>
        <v/>
      </c>
    </row>
    <row r="837" spans="3:13" ht="15" x14ac:dyDescent="0.25">
      <c r="C837" s="1"/>
      <c r="D837" s="10"/>
      <c r="L837" s="9" t="str">
        <f>IFERROR(VLOOKUP($A837,[1]Sheet_One!$B:$W,5,FALSE),"")</f>
        <v/>
      </c>
      <c r="M837" s="9" t="str">
        <f>IFERROR(MATCH(L837,{"U","M","T","W","R","F","S"},0),"")</f>
        <v/>
      </c>
    </row>
    <row r="838" spans="3:13" ht="15" x14ac:dyDescent="0.25">
      <c r="C838" s="1"/>
      <c r="D838" s="10"/>
      <c r="L838" s="9" t="str">
        <f>IFERROR(VLOOKUP($A838,[1]Sheet_One!$B:$W,5,FALSE),"")</f>
        <v/>
      </c>
      <c r="M838" s="9" t="str">
        <f>IFERROR(MATCH(L838,{"U","M","T","W","R","F","S"},0),"")</f>
        <v/>
      </c>
    </row>
    <row r="839" spans="3:13" ht="15" x14ac:dyDescent="0.25">
      <c r="C839" s="1"/>
      <c r="D839" s="10"/>
      <c r="L839" s="9" t="str">
        <f>IFERROR(VLOOKUP($A839,[1]Sheet_One!$B:$W,5,FALSE),"")</f>
        <v/>
      </c>
      <c r="M839" s="9" t="str">
        <f>IFERROR(MATCH(L839,{"U","M","T","W","R","F","S"},0),"")</f>
        <v/>
      </c>
    </row>
    <row r="840" spans="3:13" ht="15" x14ac:dyDescent="0.25">
      <c r="C840" s="1"/>
      <c r="D840" s="10"/>
      <c r="L840" s="9" t="str">
        <f>IFERROR(VLOOKUP($A840,[1]Sheet_One!$B:$W,5,FALSE),"")</f>
        <v/>
      </c>
      <c r="M840" s="9" t="str">
        <f>IFERROR(MATCH(L840,{"U","M","T","W","R","F","S"},0),"")</f>
        <v/>
      </c>
    </row>
    <row r="841" spans="3:13" ht="15" x14ac:dyDescent="0.25">
      <c r="C841" s="1"/>
      <c r="D841" s="10"/>
      <c r="L841" s="9" t="str">
        <f>IFERROR(VLOOKUP($A841,[1]Sheet_One!$B:$W,5,FALSE),"")</f>
        <v/>
      </c>
      <c r="M841" s="9" t="str">
        <f>IFERROR(MATCH(L841,{"U","M","T","W","R","F","S"},0),"")</f>
        <v/>
      </c>
    </row>
    <row r="842" spans="3:13" ht="15" x14ac:dyDescent="0.25">
      <c r="C842" s="1"/>
      <c r="D842" s="10"/>
      <c r="L842" s="9" t="str">
        <f>IFERROR(VLOOKUP($A842,[1]Sheet_One!$B:$W,5,FALSE),"")</f>
        <v/>
      </c>
      <c r="M842" s="9" t="str">
        <f>IFERROR(MATCH(L842,{"U","M","T","W","R","F","S"},0),"")</f>
        <v/>
      </c>
    </row>
    <row r="843" spans="3:13" ht="15" x14ac:dyDescent="0.25">
      <c r="C843" s="1"/>
      <c r="D843" s="10"/>
      <c r="L843" s="9" t="str">
        <f>IFERROR(VLOOKUP($A843,[1]Sheet_One!$B:$W,5,FALSE),"")</f>
        <v/>
      </c>
      <c r="M843" s="9" t="str">
        <f>IFERROR(MATCH(L843,{"U","M","T","W","R","F","S"},0),"")</f>
        <v/>
      </c>
    </row>
    <row r="844" spans="3:13" ht="15" x14ac:dyDescent="0.25">
      <c r="C844" s="1"/>
      <c r="D844" s="10"/>
      <c r="L844" s="9" t="str">
        <f>IFERROR(VLOOKUP($A844,[1]Sheet_One!$B:$W,5,FALSE),"")</f>
        <v/>
      </c>
      <c r="M844" s="9" t="str">
        <f>IFERROR(MATCH(L844,{"U","M","T","W","R","F","S"},0),"")</f>
        <v/>
      </c>
    </row>
    <row r="845" spans="3:13" ht="15" x14ac:dyDescent="0.25">
      <c r="C845" s="1"/>
      <c r="D845" s="10"/>
      <c r="L845" s="9" t="str">
        <f>IFERROR(VLOOKUP($A845,[1]Sheet_One!$B:$W,5,FALSE),"")</f>
        <v/>
      </c>
      <c r="M845" s="9" t="str">
        <f>IFERROR(MATCH(L845,{"U","M","T","W","R","F","S"},0),"")</f>
        <v/>
      </c>
    </row>
    <row r="846" spans="3:13" ht="15" x14ac:dyDescent="0.25">
      <c r="C846" s="1"/>
      <c r="D846" s="10"/>
      <c r="L846" s="9" t="str">
        <f>IFERROR(VLOOKUP($A846,[1]Sheet_One!$B:$W,5,FALSE),"")</f>
        <v/>
      </c>
      <c r="M846" s="9" t="str">
        <f>IFERROR(MATCH(L846,{"U","M","T","W","R","F","S"},0),"")</f>
        <v/>
      </c>
    </row>
    <row r="847" spans="3:13" ht="15" x14ac:dyDescent="0.25">
      <c r="C847" s="1"/>
      <c r="D847" s="10"/>
      <c r="L847" s="9" t="str">
        <f>IFERROR(VLOOKUP($A847,[1]Sheet_One!$B:$W,5,FALSE),"")</f>
        <v/>
      </c>
      <c r="M847" s="9" t="str">
        <f>IFERROR(MATCH(L847,{"U","M","T","W","R","F","S"},0),"")</f>
        <v/>
      </c>
    </row>
    <row r="848" spans="3:13" ht="15" x14ac:dyDescent="0.25">
      <c r="C848" s="1"/>
      <c r="D848" s="10"/>
      <c r="L848" s="9" t="str">
        <f>IFERROR(VLOOKUP($A848,[1]Sheet_One!$B:$W,5,FALSE),"")</f>
        <v/>
      </c>
      <c r="M848" s="9" t="str">
        <f>IFERROR(MATCH(L848,{"U","M","T","W","R","F","S"},0),"")</f>
        <v/>
      </c>
    </row>
    <row r="849" spans="3:13" ht="15" x14ac:dyDescent="0.25">
      <c r="C849" s="1"/>
      <c r="D849" s="10"/>
      <c r="L849" s="9" t="str">
        <f>IFERROR(VLOOKUP($A849,[1]Sheet_One!$B:$W,5,FALSE),"")</f>
        <v/>
      </c>
      <c r="M849" s="9" t="str">
        <f>IFERROR(MATCH(L849,{"U","M","T","W","R","F","S"},0),"")</f>
        <v/>
      </c>
    </row>
    <row r="850" spans="3:13" ht="15" x14ac:dyDescent="0.25">
      <c r="C850" s="1"/>
      <c r="D850" s="10"/>
      <c r="L850" s="9" t="str">
        <f>IFERROR(VLOOKUP($A850,[1]Sheet_One!$B:$W,5,FALSE),"")</f>
        <v/>
      </c>
      <c r="M850" s="9" t="str">
        <f>IFERROR(MATCH(L850,{"U","M","T","W","R","F","S"},0),"")</f>
        <v/>
      </c>
    </row>
    <row r="851" spans="3:13" ht="15" x14ac:dyDescent="0.25">
      <c r="C851" s="1"/>
      <c r="D851" s="10"/>
      <c r="L851" s="9" t="str">
        <f>IFERROR(VLOOKUP($A851,[1]Sheet_One!$B:$W,5,FALSE),"")</f>
        <v/>
      </c>
      <c r="M851" s="9" t="str">
        <f>IFERROR(MATCH(L851,{"U","M","T","W","R","F","S"},0),"")</f>
        <v/>
      </c>
    </row>
    <row r="852" spans="3:13" ht="15" x14ac:dyDescent="0.25">
      <c r="C852" s="1"/>
      <c r="D852" s="10"/>
      <c r="L852" s="9" t="str">
        <f>IFERROR(VLOOKUP($A852,[1]Sheet_One!$B:$W,5,FALSE),"")</f>
        <v/>
      </c>
      <c r="M852" s="9" t="str">
        <f>IFERROR(MATCH(L852,{"U","M","T","W","R","F","S"},0),"")</f>
        <v/>
      </c>
    </row>
    <row r="853" spans="3:13" ht="15" x14ac:dyDescent="0.25">
      <c r="C853" s="1"/>
      <c r="D853" s="10"/>
      <c r="L853" s="9" t="str">
        <f>IFERROR(VLOOKUP($A853,[1]Sheet_One!$B:$W,5,FALSE),"")</f>
        <v/>
      </c>
      <c r="M853" s="9" t="str">
        <f>IFERROR(MATCH(L853,{"U","M","T","W","R","F","S"},0),"")</f>
        <v/>
      </c>
    </row>
    <row r="854" spans="3:13" ht="15" x14ac:dyDescent="0.25">
      <c r="C854" s="1"/>
      <c r="D854" s="10"/>
      <c r="L854" s="9" t="str">
        <f>IFERROR(VLOOKUP($A854,[1]Sheet_One!$B:$W,5,FALSE),"")</f>
        <v/>
      </c>
      <c r="M854" s="9" t="str">
        <f>IFERROR(MATCH(L854,{"U","M","T","W","R","F","S"},0),"")</f>
        <v/>
      </c>
    </row>
    <row r="855" spans="3:13" ht="15" x14ac:dyDescent="0.25">
      <c r="C855" s="1"/>
      <c r="D855" s="10"/>
      <c r="L855" s="9" t="str">
        <f>IFERROR(VLOOKUP($A855,[1]Sheet_One!$B:$W,5,FALSE),"")</f>
        <v/>
      </c>
      <c r="M855" s="9" t="str">
        <f>IFERROR(MATCH(L855,{"U","M","T","W","R","F","S"},0),"")</f>
        <v/>
      </c>
    </row>
    <row r="856" spans="3:13" ht="15" x14ac:dyDescent="0.25">
      <c r="C856" s="1"/>
      <c r="D856" s="10"/>
      <c r="L856" s="9" t="str">
        <f>IFERROR(VLOOKUP($A856,[1]Sheet_One!$B:$W,5,FALSE),"")</f>
        <v/>
      </c>
      <c r="M856" s="9" t="str">
        <f>IFERROR(MATCH(L856,{"U","M","T","W","R","F","S"},0),"")</f>
        <v/>
      </c>
    </row>
    <row r="857" spans="3:13" ht="15" x14ac:dyDescent="0.25">
      <c r="C857" s="1"/>
      <c r="D857" s="10"/>
      <c r="L857" s="9" t="str">
        <f>IFERROR(VLOOKUP($A857,[1]Sheet_One!$B:$W,5,FALSE),"")</f>
        <v/>
      </c>
      <c r="M857" s="9" t="str">
        <f>IFERROR(MATCH(L857,{"U","M","T","W","R","F","S"},0),"")</f>
        <v/>
      </c>
    </row>
    <row r="858" spans="3:13" ht="15" x14ac:dyDescent="0.25">
      <c r="C858" s="1"/>
      <c r="D858" s="10"/>
      <c r="L858" s="9" t="str">
        <f>IFERROR(VLOOKUP($A858,[1]Sheet_One!$B:$W,5,FALSE),"")</f>
        <v/>
      </c>
      <c r="M858" s="9" t="str">
        <f>IFERROR(MATCH(L858,{"U","M","T","W","R","F","S"},0),"")</f>
        <v/>
      </c>
    </row>
    <row r="859" spans="3:13" ht="15" x14ac:dyDescent="0.25">
      <c r="C859" s="1"/>
      <c r="D859" s="10"/>
      <c r="L859" s="9" t="str">
        <f>IFERROR(VLOOKUP($A859,[1]Sheet_One!$B:$W,5,FALSE),"")</f>
        <v/>
      </c>
      <c r="M859" s="9" t="str">
        <f>IFERROR(MATCH(L859,{"U","M","T","W","R","F","S"},0),"")</f>
        <v/>
      </c>
    </row>
    <row r="860" spans="3:13" ht="15" x14ac:dyDescent="0.25">
      <c r="C860" s="1"/>
      <c r="D860" s="10"/>
      <c r="L860" s="9" t="str">
        <f>IFERROR(VLOOKUP($A860,[1]Sheet_One!$B:$W,5,FALSE),"")</f>
        <v/>
      </c>
      <c r="M860" s="9" t="str">
        <f>IFERROR(MATCH(L860,{"U","M","T","W","R","F","S"},0),"")</f>
        <v/>
      </c>
    </row>
    <row r="861" spans="3:13" ht="15" x14ac:dyDescent="0.25">
      <c r="C861" s="1"/>
      <c r="D861" s="10"/>
      <c r="L861" s="9" t="str">
        <f>IFERROR(VLOOKUP($A861,[1]Sheet_One!$B:$W,5,FALSE),"")</f>
        <v/>
      </c>
      <c r="M861" s="9" t="str">
        <f>IFERROR(MATCH(L861,{"U","M","T","W","R","F","S"},0),"")</f>
        <v/>
      </c>
    </row>
    <row r="862" spans="3:13" ht="15" x14ac:dyDescent="0.25">
      <c r="C862" s="1"/>
      <c r="D862" s="10"/>
      <c r="L862" s="9" t="str">
        <f>IFERROR(VLOOKUP($A862,[1]Sheet_One!$B:$W,5,FALSE),"")</f>
        <v/>
      </c>
      <c r="M862" s="9" t="str">
        <f>IFERROR(MATCH(L862,{"U","M","T","W","R","F","S"},0),"")</f>
        <v/>
      </c>
    </row>
    <row r="863" spans="3:13" ht="15" x14ac:dyDescent="0.25">
      <c r="C863" s="1"/>
      <c r="D863" s="10"/>
      <c r="L863" s="9" t="str">
        <f>IFERROR(VLOOKUP($A863,[1]Sheet_One!$B:$W,5,FALSE),"")</f>
        <v/>
      </c>
      <c r="M863" s="9" t="str">
        <f>IFERROR(MATCH(L863,{"U","M","T","W","R","F","S"},0),"")</f>
        <v/>
      </c>
    </row>
    <row r="864" spans="3:13" ht="15" x14ac:dyDescent="0.25">
      <c r="C864" s="1"/>
      <c r="D864" s="10"/>
      <c r="L864" s="9" t="str">
        <f>IFERROR(VLOOKUP($A864,[1]Sheet_One!$B:$W,5,FALSE),"")</f>
        <v/>
      </c>
      <c r="M864" s="9" t="str">
        <f>IFERROR(MATCH(L864,{"U","M","T","W","R","F","S"},0),"")</f>
        <v/>
      </c>
    </row>
    <row r="865" spans="3:13" ht="15" x14ac:dyDescent="0.25">
      <c r="C865" s="1"/>
      <c r="D865" s="10"/>
      <c r="L865" s="9" t="str">
        <f>IFERROR(VLOOKUP($A865,[1]Sheet_One!$B:$W,5,FALSE),"")</f>
        <v/>
      </c>
      <c r="M865" s="9" t="str">
        <f>IFERROR(MATCH(L865,{"U","M","T","W","R","F","S"},0),"")</f>
        <v/>
      </c>
    </row>
    <row r="866" spans="3:13" ht="15" x14ac:dyDescent="0.25">
      <c r="C866" s="1"/>
      <c r="D866" s="10"/>
      <c r="L866" s="9" t="str">
        <f>IFERROR(VLOOKUP($A866,[1]Sheet_One!$B:$W,5,FALSE),"")</f>
        <v/>
      </c>
      <c r="M866" s="9" t="str">
        <f>IFERROR(MATCH(L866,{"U","M","T","W","R","F","S"},0),"")</f>
        <v/>
      </c>
    </row>
    <row r="867" spans="3:13" ht="15" x14ac:dyDescent="0.25">
      <c r="C867" s="1"/>
      <c r="D867" s="10"/>
      <c r="L867" s="9" t="str">
        <f>IFERROR(VLOOKUP($A867,[1]Sheet_One!$B:$W,5,FALSE),"")</f>
        <v/>
      </c>
      <c r="M867" s="9" t="str">
        <f>IFERROR(MATCH(L867,{"U","M","T","W","R","F","S"},0),"")</f>
        <v/>
      </c>
    </row>
    <row r="868" spans="3:13" ht="15" x14ac:dyDescent="0.25">
      <c r="C868" s="1"/>
      <c r="D868" s="10"/>
      <c r="L868" s="9" t="str">
        <f>IFERROR(VLOOKUP($A868,[1]Sheet_One!$B:$W,5,FALSE),"")</f>
        <v/>
      </c>
      <c r="M868" s="9" t="str">
        <f>IFERROR(MATCH(L868,{"U","M","T","W","R","F","S"},0),"")</f>
        <v/>
      </c>
    </row>
    <row r="869" spans="3:13" ht="15" x14ac:dyDescent="0.25">
      <c r="C869" s="1"/>
      <c r="D869" s="10"/>
      <c r="L869" s="9" t="str">
        <f>IFERROR(VLOOKUP($A869,[1]Sheet_One!$B:$W,5,FALSE),"")</f>
        <v/>
      </c>
      <c r="M869" s="9" t="str">
        <f>IFERROR(MATCH(L869,{"U","M","T","W","R","F","S"},0),"")</f>
        <v/>
      </c>
    </row>
    <row r="870" spans="3:13" ht="15" x14ac:dyDescent="0.25">
      <c r="C870" s="1"/>
      <c r="D870" s="10"/>
      <c r="L870" s="9" t="str">
        <f>IFERROR(VLOOKUP($A870,[1]Sheet_One!$B:$W,5,FALSE),"")</f>
        <v/>
      </c>
      <c r="M870" s="9" t="str">
        <f>IFERROR(MATCH(L870,{"U","M","T","W","R","F","S"},0),"")</f>
        <v/>
      </c>
    </row>
    <row r="871" spans="3:13" ht="15" x14ac:dyDescent="0.25">
      <c r="C871" s="1"/>
      <c r="D871" s="10"/>
      <c r="L871" s="9" t="str">
        <f>IFERROR(VLOOKUP($A871,[1]Sheet_One!$B:$W,5,FALSE),"")</f>
        <v/>
      </c>
      <c r="M871" s="9" t="str">
        <f>IFERROR(MATCH(L871,{"U","M","T","W","R","F","S"},0),"")</f>
        <v/>
      </c>
    </row>
    <row r="872" spans="3:13" ht="15" x14ac:dyDescent="0.25">
      <c r="C872" s="1"/>
      <c r="D872" s="10"/>
      <c r="L872" s="9" t="str">
        <f>IFERROR(VLOOKUP($A872,[1]Sheet_One!$B:$W,5,FALSE),"")</f>
        <v/>
      </c>
      <c r="M872" s="9" t="str">
        <f>IFERROR(MATCH(L872,{"U","M","T","W","R","F","S"},0),"")</f>
        <v/>
      </c>
    </row>
    <row r="873" spans="3:13" ht="15" x14ac:dyDescent="0.25">
      <c r="C873" s="1"/>
      <c r="D873" s="10"/>
      <c r="L873" s="9" t="str">
        <f>IFERROR(VLOOKUP($A873,[1]Sheet_One!$B:$W,5,FALSE),"")</f>
        <v/>
      </c>
      <c r="M873" s="9" t="str">
        <f>IFERROR(MATCH(L873,{"U","M","T","W","R","F","S"},0),"")</f>
        <v/>
      </c>
    </row>
    <row r="874" spans="3:13" ht="15" x14ac:dyDescent="0.25">
      <c r="C874" s="1"/>
      <c r="D874" s="10"/>
      <c r="L874" s="9" t="str">
        <f>IFERROR(VLOOKUP($A874,[1]Sheet_One!$B:$W,5,FALSE),"")</f>
        <v/>
      </c>
      <c r="M874" s="9" t="str">
        <f>IFERROR(MATCH(L874,{"U","M","T","W","R","F","S"},0),"")</f>
        <v/>
      </c>
    </row>
    <row r="875" spans="3:13" ht="15" x14ac:dyDescent="0.25">
      <c r="C875" s="1"/>
      <c r="D875" s="10"/>
      <c r="L875" s="9" t="str">
        <f>IFERROR(VLOOKUP($A875,[1]Sheet_One!$B:$W,5,FALSE),"")</f>
        <v/>
      </c>
      <c r="M875" s="9" t="str">
        <f>IFERROR(MATCH(L875,{"U","M","T","W","R","F","S"},0),"")</f>
        <v/>
      </c>
    </row>
    <row r="876" spans="3:13" ht="15" x14ac:dyDescent="0.25">
      <c r="C876" s="1"/>
      <c r="D876" s="10"/>
      <c r="L876" s="9" t="str">
        <f>IFERROR(VLOOKUP($A876,[1]Sheet_One!$B:$W,5,FALSE),"")</f>
        <v/>
      </c>
      <c r="M876" s="9" t="str">
        <f>IFERROR(MATCH(L876,{"U","M","T","W","R","F","S"},0),"")</f>
        <v/>
      </c>
    </row>
    <row r="877" spans="3:13" ht="15" x14ac:dyDescent="0.25">
      <c r="C877" s="1"/>
      <c r="D877" s="10"/>
      <c r="L877" s="9" t="str">
        <f>IFERROR(VLOOKUP($A877,[1]Sheet_One!$B:$W,5,FALSE),"")</f>
        <v/>
      </c>
      <c r="M877" s="9" t="str">
        <f>IFERROR(MATCH(L877,{"U","M","T","W","R","F","S"},0),"")</f>
        <v/>
      </c>
    </row>
    <row r="878" spans="3:13" ht="15" x14ac:dyDescent="0.25">
      <c r="C878" s="1"/>
      <c r="D878" s="10"/>
      <c r="L878" s="9" t="str">
        <f>IFERROR(VLOOKUP($A878,[1]Sheet_One!$B:$W,5,FALSE),"")</f>
        <v/>
      </c>
      <c r="M878" s="9" t="str">
        <f>IFERROR(MATCH(L878,{"U","M","T","W","R","F","S"},0),"")</f>
        <v/>
      </c>
    </row>
    <row r="879" spans="3:13" ht="15" x14ac:dyDescent="0.25">
      <c r="C879" s="1"/>
      <c r="D879" s="10"/>
      <c r="L879" s="9" t="str">
        <f>IFERROR(VLOOKUP($A879,[1]Sheet_One!$B:$W,5,FALSE),"")</f>
        <v/>
      </c>
      <c r="M879" s="9" t="str">
        <f>IFERROR(MATCH(L879,{"U","M","T","W","R","F","S"},0),"")</f>
        <v/>
      </c>
    </row>
    <row r="880" spans="3:13" ht="15" x14ac:dyDescent="0.25">
      <c r="C880" s="1"/>
      <c r="D880" s="10"/>
      <c r="L880" s="9" t="str">
        <f>IFERROR(VLOOKUP($A880,[1]Sheet_One!$B:$W,5,FALSE),"")</f>
        <v/>
      </c>
      <c r="M880" s="9" t="str">
        <f>IFERROR(MATCH(L880,{"U","M","T","W","R","F","S"},0),"")</f>
        <v/>
      </c>
    </row>
    <row r="881" spans="3:13" ht="15" x14ac:dyDescent="0.25">
      <c r="C881" s="1"/>
      <c r="D881" s="10"/>
      <c r="L881" s="9" t="str">
        <f>IFERROR(VLOOKUP($A881,[1]Sheet_One!$B:$W,5,FALSE),"")</f>
        <v/>
      </c>
      <c r="M881" s="9" t="str">
        <f>IFERROR(MATCH(L881,{"U","M","T","W","R","F","S"},0),"")</f>
        <v/>
      </c>
    </row>
    <row r="882" spans="3:13" ht="15" x14ac:dyDescent="0.25">
      <c r="C882" s="1"/>
      <c r="D882" s="10"/>
      <c r="L882" s="9" t="str">
        <f>IFERROR(VLOOKUP($A882,[1]Sheet_One!$B:$W,5,FALSE),"")</f>
        <v/>
      </c>
      <c r="M882" s="9" t="str">
        <f>IFERROR(MATCH(L882,{"U","M","T","W","R","F","S"},0),"")</f>
        <v/>
      </c>
    </row>
    <row r="883" spans="3:13" ht="15" x14ac:dyDescent="0.25">
      <c r="C883" s="1"/>
      <c r="D883" s="10"/>
      <c r="L883" s="9" t="str">
        <f>IFERROR(VLOOKUP($A883,[1]Sheet_One!$B:$W,5,FALSE),"")</f>
        <v/>
      </c>
      <c r="M883" s="9" t="str">
        <f>IFERROR(MATCH(L883,{"U","M","T","W","R","F","S"},0),"")</f>
        <v/>
      </c>
    </row>
    <row r="884" spans="3:13" ht="15" x14ac:dyDescent="0.25">
      <c r="C884" s="1"/>
      <c r="D884" s="10"/>
      <c r="L884" s="9" t="str">
        <f>IFERROR(VLOOKUP($A884,[1]Sheet_One!$B:$W,5,FALSE),"")</f>
        <v/>
      </c>
      <c r="M884" s="9" t="str">
        <f>IFERROR(MATCH(L884,{"U","M","T","W","R","F","S"},0),"")</f>
        <v/>
      </c>
    </row>
    <row r="885" spans="3:13" ht="15" x14ac:dyDescent="0.25">
      <c r="C885" s="1"/>
      <c r="D885" s="10"/>
      <c r="L885" s="9" t="str">
        <f>IFERROR(VLOOKUP($A885,[1]Sheet_One!$B:$W,5,FALSE),"")</f>
        <v/>
      </c>
      <c r="M885" s="9" t="str">
        <f>IFERROR(MATCH(L885,{"U","M","T","W","R","F","S"},0),"")</f>
        <v/>
      </c>
    </row>
    <row r="886" spans="3:13" ht="15" x14ac:dyDescent="0.25">
      <c r="C886" s="1"/>
      <c r="D886" s="10"/>
      <c r="L886" s="9" t="str">
        <f>IFERROR(VLOOKUP($A886,[1]Sheet_One!$B:$W,5,FALSE),"")</f>
        <v/>
      </c>
      <c r="M886" s="9" t="str">
        <f>IFERROR(MATCH(L886,{"U","M","T","W","R","F","S"},0),"")</f>
        <v/>
      </c>
    </row>
    <row r="887" spans="3:13" ht="15" x14ac:dyDescent="0.25">
      <c r="C887" s="1"/>
      <c r="D887" s="10"/>
      <c r="L887" s="9" t="str">
        <f>IFERROR(VLOOKUP($A887,[1]Sheet_One!$B:$W,5,FALSE),"")</f>
        <v/>
      </c>
      <c r="M887" s="9" t="str">
        <f>IFERROR(MATCH(L887,{"U","M","T","W","R","F","S"},0),"")</f>
        <v/>
      </c>
    </row>
    <row r="888" spans="3:13" ht="15" x14ac:dyDescent="0.25">
      <c r="C888" s="1"/>
      <c r="D888" s="10"/>
      <c r="L888" s="9" t="str">
        <f>IFERROR(VLOOKUP($A888,[1]Sheet_One!$B:$W,5,FALSE),"")</f>
        <v/>
      </c>
      <c r="M888" s="9" t="str">
        <f>IFERROR(MATCH(L888,{"U","M","T","W","R","F","S"},0),"")</f>
        <v/>
      </c>
    </row>
    <row r="889" spans="3:13" ht="15" x14ac:dyDescent="0.25">
      <c r="C889" s="1"/>
      <c r="D889" s="10"/>
      <c r="L889" s="9" t="str">
        <f>IFERROR(VLOOKUP($A889,[1]Sheet_One!$B:$W,5,FALSE),"")</f>
        <v/>
      </c>
      <c r="M889" s="9" t="str">
        <f>IFERROR(MATCH(L889,{"U","M","T","W","R","F","S"},0),"")</f>
        <v/>
      </c>
    </row>
    <row r="890" spans="3:13" ht="15" x14ac:dyDescent="0.25">
      <c r="C890" s="1"/>
      <c r="D890" s="10"/>
      <c r="L890" s="9" t="str">
        <f>IFERROR(VLOOKUP($A890,[1]Sheet_One!$B:$W,5,FALSE),"")</f>
        <v/>
      </c>
      <c r="M890" s="9" t="str">
        <f>IFERROR(MATCH(L890,{"U","M","T","W","R","F","S"},0),"")</f>
        <v/>
      </c>
    </row>
    <row r="891" spans="3:13" ht="15" x14ac:dyDescent="0.25">
      <c r="C891" s="1"/>
      <c r="D891" s="10"/>
      <c r="L891" s="9" t="str">
        <f>IFERROR(VLOOKUP($A891,[1]Sheet_One!$B:$W,5,FALSE),"")</f>
        <v/>
      </c>
      <c r="M891" s="9" t="str">
        <f>IFERROR(MATCH(L891,{"U","M","T","W","R","F","S"},0),"")</f>
        <v/>
      </c>
    </row>
    <row r="892" spans="3:13" ht="15" x14ac:dyDescent="0.25">
      <c r="C892" s="1"/>
      <c r="D892" s="10"/>
      <c r="L892" s="9" t="str">
        <f>IFERROR(VLOOKUP($A892,[1]Sheet_One!$B:$W,5,FALSE),"")</f>
        <v/>
      </c>
      <c r="M892" s="9" t="str">
        <f>IFERROR(MATCH(L892,{"U","M","T","W","R","F","S"},0),"")</f>
        <v/>
      </c>
    </row>
    <row r="893" spans="3:13" ht="15" x14ac:dyDescent="0.25">
      <c r="C893" s="1"/>
      <c r="D893" s="10"/>
      <c r="L893" s="9" t="str">
        <f>IFERROR(VLOOKUP($A893,[1]Sheet_One!$B:$W,5,FALSE),"")</f>
        <v/>
      </c>
      <c r="M893" s="9" t="str">
        <f>IFERROR(MATCH(L893,{"U","M","T","W","R","F","S"},0),"")</f>
        <v/>
      </c>
    </row>
    <row r="894" spans="3:13" ht="15" x14ac:dyDescent="0.25">
      <c r="C894" s="1"/>
      <c r="D894" s="10"/>
      <c r="L894" s="9" t="str">
        <f>IFERROR(VLOOKUP($A894,[1]Sheet_One!$B:$W,5,FALSE),"")</f>
        <v/>
      </c>
      <c r="M894" s="9" t="str">
        <f>IFERROR(MATCH(L894,{"U","M","T","W","R","F","S"},0),"")</f>
        <v/>
      </c>
    </row>
    <row r="895" spans="3:13" ht="15" x14ac:dyDescent="0.25">
      <c r="C895" s="1"/>
      <c r="D895" s="10"/>
      <c r="L895" s="9" t="str">
        <f>IFERROR(VLOOKUP($A895,[1]Sheet_One!$B:$W,5,FALSE),"")</f>
        <v/>
      </c>
      <c r="M895" s="9" t="str">
        <f>IFERROR(MATCH(L895,{"U","M","T","W","R","F","S"},0),"")</f>
        <v/>
      </c>
    </row>
    <row r="896" spans="3:13" ht="15" x14ac:dyDescent="0.25">
      <c r="C896" s="1"/>
      <c r="D896" s="10"/>
      <c r="L896" s="9" t="str">
        <f>IFERROR(VLOOKUP($A896,[1]Sheet_One!$B:$W,5,FALSE),"")</f>
        <v/>
      </c>
      <c r="M896" s="9" t="str">
        <f>IFERROR(MATCH(L896,{"U","M","T","W","R","F","S"},0),"")</f>
        <v/>
      </c>
    </row>
    <row r="897" spans="3:13" ht="15" x14ac:dyDescent="0.25">
      <c r="C897" s="1"/>
      <c r="D897" s="10"/>
      <c r="L897" s="9" t="str">
        <f>IFERROR(VLOOKUP($A897,[1]Sheet_One!$B:$W,5,FALSE),"")</f>
        <v/>
      </c>
      <c r="M897" s="9" t="str">
        <f>IFERROR(MATCH(L897,{"U","M","T","W","R","F","S"},0),"")</f>
        <v/>
      </c>
    </row>
    <row r="898" spans="3:13" ht="15" x14ac:dyDescent="0.25">
      <c r="C898" s="1"/>
      <c r="D898" s="10"/>
      <c r="L898" s="9" t="str">
        <f>IFERROR(VLOOKUP($A898,[1]Sheet_One!$B:$W,5,FALSE),"")</f>
        <v/>
      </c>
      <c r="M898" s="9" t="str">
        <f>IFERROR(MATCH(L898,{"U","M","T","W","R","F","S"},0),"")</f>
        <v/>
      </c>
    </row>
    <row r="899" spans="3:13" ht="15" x14ac:dyDescent="0.25">
      <c r="C899" s="1"/>
      <c r="D899" s="10"/>
      <c r="L899" s="9" t="str">
        <f>IFERROR(VLOOKUP($A899,[1]Sheet_One!$B:$W,5,FALSE),"")</f>
        <v/>
      </c>
      <c r="M899" s="9" t="str">
        <f>IFERROR(MATCH(L899,{"U","M","T","W","R","F","S"},0),"")</f>
        <v/>
      </c>
    </row>
    <row r="900" spans="3:13" ht="15" x14ac:dyDescent="0.25">
      <c r="C900" s="1"/>
      <c r="D900" s="10"/>
      <c r="L900" s="9" t="str">
        <f>IFERROR(VLOOKUP($A900,[1]Sheet_One!$B:$W,5,FALSE),"")</f>
        <v/>
      </c>
      <c r="M900" s="9" t="str">
        <f>IFERROR(MATCH(L900,{"U","M","T","W","R","F","S"},0),"")</f>
        <v/>
      </c>
    </row>
    <row r="901" spans="3:13" ht="15" x14ac:dyDescent="0.25">
      <c r="C901" s="1"/>
      <c r="D901" s="10"/>
      <c r="L901" s="9" t="str">
        <f>IFERROR(VLOOKUP($A901,[1]Sheet_One!$B:$W,5,FALSE),"")</f>
        <v/>
      </c>
      <c r="M901" s="9" t="str">
        <f>IFERROR(MATCH(L901,{"U","M","T","W","R","F","S"},0),"")</f>
        <v/>
      </c>
    </row>
    <row r="902" spans="3:13" ht="15" x14ac:dyDescent="0.25">
      <c r="C902" s="1"/>
      <c r="D902" s="10"/>
      <c r="L902" s="9" t="str">
        <f>IFERROR(VLOOKUP($A902,[1]Sheet_One!$B:$W,5,FALSE),"")</f>
        <v/>
      </c>
      <c r="M902" s="9" t="str">
        <f>IFERROR(MATCH(L902,{"U","M","T","W","R","F","S"},0),"")</f>
        <v/>
      </c>
    </row>
    <row r="903" spans="3:13" ht="15" x14ac:dyDescent="0.25">
      <c r="C903" s="1"/>
      <c r="D903" s="10"/>
      <c r="L903" s="9" t="str">
        <f>IFERROR(VLOOKUP($A903,[1]Sheet_One!$B:$W,5,FALSE),"")</f>
        <v/>
      </c>
      <c r="M903" s="9" t="str">
        <f>IFERROR(MATCH(L903,{"U","M","T","W","R","F","S"},0),"")</f>
        <v/>
      </c>
    </row>
    <row r="904" spans="3:13" ht="15" x14ac:dyDescent="0.25">
      <c r="C904" s="1"/>
      <c r="D904" s="10"/>
      <c r="L904" s="9" t="str">
        <f>IFERROR(VLOOKUP($A904,[1]Sheet_One!$B:$W,5,FALSE),"")</f>
        <v/>
      </c>
      <c r="M904" s="9" t="str">
        <f>IFERROR(MATCH(L904,{"U","M","T","W","R","F","S"},0),"")</f>
        <v/>
      </c>
    </row>
    <row r="905" spans="3:13" ht="15" x14ac:dyDescent="0.25">
      <c r="C905" s="1"/>
      <c r="D905" s="10"/>
      <c r="L905" s="9" t="str">
        <f>IFERROR(VLOOKUP($A905,[1]Sheet_One!$B:$W,5,FALSE),"")</f>
        <v/>
      </c>
      <c r="M905" s="9" t="str">
        <f>IFERROR(MATCH(L905,{"U","M","T","W","R","F","S"},0),"")</f>
        <v/>
      </c>
    </row>
    <row r="906" spans="3:13" ht="15" x14ac:dyDescent="0.25">
      <c r="C906" s="1"/>
      <c r="D906" s="10"/>
      <c r="L906" s="9" t="str">
        <f>IFERROR(VLOOKUP($A906,[1]Sheet_One!$B:$W,5,FALSE),"")</f>
        <v/>
      </c>
      <c r="M906" s="9" t="str">
        <f>IFERROR(MATCH(L906,{"U","M","T","W","R","F","S"},0),"")</f>
        <v/>
      </c>
    </row>
    <row r="907" spans="3:13" ht="15" x14ac:dyDescent="0.25">
      <c r="C907" s="1"/>
      <c r="D907" s="10"/>
      <c r="L907" s="9" t="str">
        <f>IFERROR(VLOOKUP($A907,[1]Sheet_One!$B:$W,5,FALSE),"")</f>
        <v/>
      </c>
      <c r="M907" s="9" t="str">
        <f>IFERROR(MATCH(L907,{"U","M","T","W","R","F","S"},0),"")</f>
        <v/>
      </c>
    </row>
    <row r="908" spans="3:13" ht="15" x14ac:dyDescent="0.25">
      <c r="C908" s="1"/>
      <c r="D908" s="10"/>
      <c r="L908" s="9" t="str">
        <f>IFERROR(VLOOKUP($A908,[1]Sheet_One!$B:$W,5,FALSE),"")</f>
        <v/>
      </c>
      <c r="M908" s="9" t="str">
        <f>IFERROR(MATCH(L908,{"U","M","T","W","R","F","S"},0),"")</f>
        <v/>
      </c>
    </row>
    <row r="909" spans="3:13" ht="15" x14ac:dyDescent="0.25">
      <c r="C909" s="1"/>
      <c r="D909" s="10"/>
      <c r="L909" s="9" t="str">
        <f>IFERROR(VLOOKUP($A909,[1]Sheet_One!$B:$W,5,FALSE),"")</f>
        <v/>
      </c>
      <c r="M909" s="9" t="str">
        <f>IFERROR(MATCH(L909,{"U","M","T","W","R","F","S"},0),"")</f>
        <v/>
      </c>
    </row>
    <row r="910" spans="3:13" ht="15" x14ac:dyDescent="0.25">
      <c r="C910" s="1"/>
      <c r="D910" s="10"/>
      <c r="L910" s="9" t="str">
        <f>IFERROR(VLOOKUP($A910,[1]Sheet_One!$B:$W,5,FALSE),"")</f>
        <v/>
      </c>
      <c r="M910" s="9" t="str">
        <f>IFERROR(MATCH(L910,{"U","M","T","W","R","F","S"},0),"")</f>
        <v/>
      </c>
    </row>
    <row r="911" spans="3:13" ht="15" x14ac:dyDescent="0.25">
      <c r="C911" s="1"/>
      <c r="D911" s="10"/>
      <c r="L911" s="9" t="str">
        <f>IFERROR(VLOOKUP($A911,[1]Sheet_One!$B:$W,5,FALSE),"")</f>
        <v/>
      </c>
      <c r="M911" s="9" t="str">
        <f>IFERROR(MATCH(L911,{"U","M","T","W","R","F","S"},0),"")</f>
        <v/>
      </c>
    </row>
    <row r="912" spans="3:13" ht="15" x14ac:dyDescent="0.25">
      <c r="C912" s="1"/>
      <c r="D912" s="10"/>
      <c r="L912" s="9" t="str">
        <f>IFERROR(VLOOKUP($A912,[1]Sheet_One!$B:$W,5,FALSE),"")</f>
        <v/>
      </c>
      <c r="M912" s="9" t="str">
        <f>IFERROR(MATCH(L912,{"U","M","T","W","R","F","S"},0),"")</f>
        <v/>
      </c>
    </row>
    <row r="913" spans="3:13" ht="15" x14ac:dyDescent="0.25">
      <c r="C913" s="1"/>
      <c r="D913" s="10"/>
      <c r="L913" s="9" t="str">
        <f>IFERROR(VLOOKUP($A913,[1]Sheet_One!$B:$W,5,FALSE),"")</f>
        <v/>
      </c>
      <c r="M913" s="9" t="str">
        <f>IFERROR(MATCH(L913,{"U","M","T","W","R","F","S"},0),"")</f>
        <v/>
      </c>
    </row>
    <row r="914" spans="3:13" ht="15" x14ac:dyDescent="0.25">
      <c r="C914" s="1"/>
      <c r="D914" s="10"/>
      <c r="L914" s="9" t="str">
        <f>IFERROR(VLOOKUP($A914,[1]Sheet_One!$B:$W,5,FALSE),"")</f>
        <v/>
      </c>
      <c r="M914" s="9" t="str">
        <f>IFERROR(MATCH(L914,{"U","M","T","W","R","F","S"},0),"")</f>
        <v/>
      </c>
    </row>
    <row r="915" spans="3:13" ht="15" x14ac:dyDescent="0.25">
      <c r="C915" s="1"/>
      <c r="D915" s="10"/>
      <c r="L915" s="9" t="str">
        <f>IFERROR(VLOOKUP($A915,[1]Sheet_One!$B:$W,5,FALSE),"")</f>
        <v/>
      </c>
      <c r="M915" s="9" t="str">
        <f>IFERROR(MATCH(L915,{"U","M","T","W","R","F","S"},0),"")</f>
        <v/>
      </c>
    </row>
    <row r="916" spans="3:13" ht="15" x14ac:dyDescent="0.25">
      <c r="C916" s="1"/>
      <c r="D916" s="10"/>
      <c r="L916" s="9" t="str">
        <f>IFERROR(VLOOKUP($A916,[1]Sheet_One!$B:$W,5,FALSE),"")</f>
        <v/>
      </c>
      <c r="M916" s="9" t="str">
        <f>IFERROR(MATCH(L916,{"U","M","T","W","R","F","S"},0),"")</f>
        <v/>
      </c>
    </row>
    <row r="917" spans="3:13" ht="15" x14ac:dyDescent="0.25">
      <c r="C917" s="1"/>
      <c r="D917" s="10"/>
      <c r="L917" s="9" t="str">
        <f>IFERROR(VLOOKUP($A917,[1]Sheet_One!$B:$W,5,FALSE),"")</f>
        <v/>
      </c>
      <c r="M917" s="9" t="str">
        <f>IFERROR(MATCH(L917,{"U","M","T","W","R","F","S"},0),"")</f>
        <v/>
      </c>
    </row>
    <row r="918" spans="3:13" ht="15" x14ac:dyDescent="0.25">
      <c r="C918" s="1"/>
      <c r="D918" s="10"/>
      <c r="L918" s="9" t="str">
        <f>IFERROR(VLOOKUP($A918,[1]Sheet_One!$B:$W,5,FALSE),"")</f>
        <v/>
      </c>
      <c r="M918" s="9" t="str">
        <f>IFERROR(MATCH(L918,{"U","M","T","W","R","F","S"},0),"")</f>
        <v/>
      </c>
    </row>
    <row r="919" spans="3:13" ht="15" x14ac:dyDescent="0.25">
      <c r="C919" s="1"/>
      <c r="D919" s="10"/>
      <c r="L919" s="9" t="str">
        <f>IFERROR(VLOOKUP($A919,[1]Sheet_One!$B:$W,5,FALSE),"")</f>
        <v/>
      </c>
      <c r="M919" s="9" t="str">
        <f>IFERROR(MATCH(L919,{"U","M","T","W","R","F","S"},0),"")</f>
        <v/>
      </c>
    </row>
    <row r="920" spans="3:13" ht="15" x14ac:dyDescent="0.25">
      <c r="C920" s="1"/>
      <c r="D920" s="10"/>
      <c r="L920" s="9" t="str">
        <f>IFERROR(VLOOKUP($A920,[1]Sheet_One!$B:$W,5,FALSE),"")</f>
        <v/>
      </c>
      <c r="M920" s="9" t="str">
        <f>IFERROR(MATCH(L920,{"U","M","T","W","R","F","S"},0),"")</f>
        <v/>
      </c>
    </row>
    <row r="921" spans="3:13" ht="15" x14ac:dyDescent="0.25">
      <c r="C921" s="1"/>
      <c r="D921" s="10"/>
      <c r="L921" s="9" t="str">
        <f>IFERROR(VLOOKUP($A921,[1]Sheet_One!$B:$W,5,FALSE),"")</f>
        <v/>
      </c>
      <c r="M921" s="9" t="str">
        <f>IFERROR(MATCH(L921,{"U","M","T","W","R","F","S"},0),"")</f>
        <v/>
      </c>
    </row>
    <row r="922" spans="3:13" ht="15" x14ac:dyDescent="0.25">
      <c r="C922" s="1"/>
      <c r="D922" s="10"/>
      <c r="L922" s="9" t="str">
        <f>IFERROR(VLOOKUP($A922,[1]Sheet_One!$B:$W,5,FALSE),"")</f>
        <v/>
      </c>
      <c r="M922" s="9" t="str">
        <f>IFERROR(MATCH(L922,{"U","M","T","W","R","F","S"},0),"")</f>
        <v/>
      </c>
    </row>
    <row r="923" spans="3:13" ht="15" x14ac:dyDescent="0.25">
      <c r="C923" s="1"/>
      <c r="D923" s="10"/>
      <c r="L923" s="9" t="str">
        <f>IFERROR(VLOOKUP($A923,[1]Sheet_One!$B:$W,5,FALSE),"")</f>
        <v/>
      </c>
      <c r="M923" s="9" t="str">
        <f>IFERROR(MATCH(L923,{"U","M","T","W","R","F","S"},0),"")</f>
        <v/>
      </c>
    </row>
    <row r="924" spans="3:13" ht="15" x14ac:dyDescent="0.25">
      <c r="C924" s="1"/>
      <c r="D924" s="10"/>
      <c r="L924" s="9" t="str">
        <f>IFERROR(VLOOKUP($A924,[1]Sheet_One!$B:$W,5,FALSE),"")</f>
        <v/>
      </c>
      <c r="M924" s="9" t="str">
        <f>IFERROR(MATCH(L924,{"U","M","T","W","R","F","S"},0),"")</f>
        <v/>
      </c>
    </row>
    <row r="925" spans="3:13" ht="15" x14ac:dyDescent="0.25">
      <c r="C925" s="1"/>
      <c r="D925" s="10"/>
      <c r="L925" s="9" t="str">
        <f>IFERROR(VLOOKUP($A925,[1]Sheet_One!$B:$W,5,FALSE),"")</f>
        <v/>
      </c>
      <c r="M925" s="9" t="str">
        <f>IFERROR(MATCH(L925,{"U","M","T","W","R","F","S"},0),"")</f>
        <v/>
      </c>
    </row>
    <row r="926" spans="3:13" ht="15" x14ac:dyDescent="0.25">
      <c r="C926" s="1"/>
      <c r="D926" s="10"/>
      <c r="L926" s="9" t="str">
        <f>IFERROR(VLOOKUP($A926,[1]Sheet_One!$B:$W,5,FALSE),"")</f>
        <v/>
      </c>
      <c r="M926" s="9" t="str">
        <f>IFERROR(MATCH(L926,{"U","M","T","W","R","F","S"},0),"")</f>
        <v/>
      </c>
    </row>
    <row r="927" spans="3:13" ht="15" x14ac:dyDescent="0.25">
      <c r="C927" s="1"/>
      <c r="D927" s="10"/>
      <c r="L927" s="9" t="str">
        <f>IFERROR(VLOOKUP($A927,[1]Sheet_One!$B:$W,5,FALSE),"")</f>
        <v/>
      </c>
      <c r="M927" s="9" t="str">
        <f>IFERROR(MATCH(L927,{"U","M","T","W","R","F","S"},0),"")</f>
        <v/>
      </c>
    </row>
    <row r="928" spans="3:13" ht="15" x14ac:dyDescent="0.25">
      <c r="C928" s="1"/>
      <c r="D928" s="10"/>
      <c r="L928" s="9" t="str">
        <f>IFERROR(VLOOKUP($A928,[1]Sheet_One!$B:$W,5,FALSE),"")</f>
        <v/>
      </c>
      <c r="M928" s="9" t="str">
        <f>IFERROR(MATCH(L928,{"U","M","T","W","R","F","S"},0),"")</f>
        <v/>
      </c>
    </row>
    <row r="929" spans="3:13" ht="15" x14ac:dyDescent="0.25">
      <c r="C929" s="1"/>
      <c r="D929" s="10"/>
      <c r="L929" s="9" t="str">
        <f>IFERROR(VLOOKUP($A929,[1]Sheet_One!$B:$W,5,FALSE),"")</f>
        <v/>
      </c>
      <c r="M929" s="9" t="str">
        <f>IFERROR(MATCH(L929,{"U","M","T","W","R","F","S"},0),"")</f>
        <v/>
      </c>
    </row>
    <row r="930" spans="3:13" ht="15" x14ac:dyDescent="0.25">
      <c r="C930" s="1"/>
      <c r="D930" s="10"/>
      <c r="L930" s="9" t="str">
        <f>IFERROR(VLOOKUP($A930,[1]Sheet_One!$B:$W,5,FALSE),"")</f>
        <v/>
      </c>
      <c r="M930" s="9" t="str">
        <f>IFERROR(MATCH(L930,{"U","M","T","W","R","F","S"},0),"")</f>
        <v/>
      </c>
    </row>
    <row r="931" spans="3:13" ht="15" x14ac:dyDescent="0.25">
      <c r="C931" s="1"/>
      <c r="D931" s="10"/>
      <c r="L931" s="9" t="str">
        <f>IFERROR(VLOOKUP($A931,[1]Sheet_One!$B:$W,5,FALSE),"")</f>
        <v/>
      </c>
      <c r="M931" s="9" t="str">
        <f>IFERROR(MATCH(L931,{"U","M","T","W","R","F","S"},0),"")</f>
        <v/>
      </c>
    </row>
    <row r="932" spans="3:13" ht="15" x14ac:dyDescent="0.25">
      <c r="C932" s="1"/>
      <c r="D932" s="10"/>
      <c r="L932" s="9" t="str">
        <f>IFERROR(VLOOKUP($A932,[1]Sheet_One!$B:$W,5,FALSE),"")</f>
        <v/>
      </c>
      <c r="M932" s="9" t="str">
        <f>IFERROR(MATCH(L932,{"U","M","T","W","R","F","S"},0),"")</f>
        <v/>
      </c>
    </row>
    <row r="933" spans="3:13" ht="15" x14ac:dyDescent="0.25">
      <c r="C933" s="1"/>
      <c r="D933" s="10"/>
      <c r="L933" s="9" t="str">
        <f>IFERROR(VLOOKUP($A933,[1]Sheet_One!$B:$W,5,FALSE),"")</f>
        <v/>
      </c>
      <c r="M933" s="9" t="str">
        <f>IFERROR(MATCH(L933,{"U","M","T","W","R","F","S"},0),"")</f>
        <v/>
      </c>
    </row>
    <row r="934" spans="3:13" ht="15" x14ac:dyDescent="0.25">
      <c r="C934" s="1"/>
      <c r="D934" s="10"/>
      <c r="L934" s="9" t="str">
        <f>IFERROR(VLOOKUP($A934,[1]Sheet_One!$B:$W,5,FALSE),"")</f>
        <v/>
      </c>
      <c r="M934" s="9" t="str">
        <f>IFERROR(MATCH(L934,{"U","M","T","W","R","F","S"},0),"")</f>
        <v/>
      </c>
    </row>
    <row r="935" spans="3:13" ht="15" x14ac:dyDescent="0.25">
      <c r="C935" s="1"/>
      <c r="D935" s="10"/>
      <c r="L935" s="9" t="str">
        <f>IFERROR(VLOOKUP($A935,[1]Sheet_One!$B:$W,5,FALSE),"")</f>
        <v/>
      </c>
      <c r="M935" s="9" t="str">
        <f>IFERROR(MATCH(L935,{"U","M","T","W","R","F","S"},0),"")</f>
        <v/>
      </c>
    </row>
    <row r="936" spans="3:13" ht="15" x14ac:dyDescent="0.25">
      <c r="C936" s="1"/>
      <c r="D936" s="10"/>
      <c r="L936" s="9" t="str">
        <f>IFERROR(VLOOKUP($A936,[1]Sheet_One!$B:$W,5,FALSE),"")</f>
        <v/>
      </c>
      <c r="M936" s="9" t="str">
        <f>IFERROR(MATCH(L936,{"U","M","T","W","R","F","S"},0),"")</f>
        <v/>
      </c>
    </row>
    <row r="937" spans="3:13" ht="15" x14ac:dyDescent="0.25">
      <c r="C937" s="1"/>
      <c r="D937" s="10"/>
      <c r="L937" s="9" t="str">
        <f>IFERROR(VLOOKUP($A937,[1]Sheet_One!$B:$W,5,FALSE),"")</f>
        <v/>
      </c>
      <c r="M937" s="9" t="str">
        <f>IFERROR(MATCH(L937,{"U","M","T","W","R","F","S"},0),"")</f>
        <v/>
      </c>
    </row>
    <row r="938" spans="3:13" ht="15" x14ac:dyDescent="0.25">
      <c r="C938" s="1"/>
      <c r="D938" s="10"/>
      <c r="L938" s="9" t="str">
        <f>IFERROR(VLOOKUP($A938,[1]Sheet_One!$B:$W,5,FALSE),"")</f>
        <v/>
      </c>
      <c r="M938" s="9" t="str">
        <f>IFERROR(MATCH(L938,{"U","M","T","W","R","F","S"},0),"")</f>
        <v/>
      </c>
    </row>
    <row r="939" spans="3:13" ht="15" x14ac:dyDescent="0.25">
      <c r="C939" s="1"/>
      <c r="D939" s="10"/>
      <c r="L939" s="9" t="str">
        <f>IFERROR(VLOOKUP($A939,[1]Sheet_One!$B:$W,5,FALSE),"")</f>
        <v/>
      </c>
      <c r="M939" s="9" t="str">
        <f>IFERROR(MATCH(L939,{"U","M","T","W","R","F","S"},0),"")</f>
        <v/>
      </c>
    </row>
    <row r="940" spans="3:13" ht="15" x14ac:dyDescent="0.25">
      <c r="C940" s="1"/>
      <c r="D940" s="10"/>
      <c r="L940" s="9" t="str">
        <f>IFERROR(VLOOKUP($A940,[1]Sheet_One!$B:$W,5,FALSE),"")</f>
        <v/>
      </c>
      <c r="M940" s="9" t="str">
        <f>IFERROR(MATCH(L940,{"U","M","T","W","R","F","S"},0),"")</f>
        <v/>
      </c>
    </row>
    <row r="941" spans="3:13" ht="15" x14ac:dyDescent="0.25">
      <c r="C941" s="1"/>
      <c r="D941" s="10"/>
      <c r="L941" s="9" t="str">
        <f>IFERROR(VLOOKUP($A941,[1]Sheet_One!$B:$W,5,FALSE),"")</f>
        <v/>
      </c>
      <c r="M941" s="9" t="str">
        <f>IFERROR(MATCH(L941,{"U","M","T","W","R","F","S"},0),"")</f>
        <v/>
      </c>
    </row>
    <row r="942" spans="3:13" ht="15" x14ac:dyDescent="0.25">
      <c r="C942" s="1"/>
      <c r="D942" s="10"/>
      <c r="L942" s="9" t="str">
        <f>IFERROR(VLOOKUP($A942,[1]Sheet_One!$B:$W,5,FALSE),"")</f>
        <v/>
      </c>
      <c r="M942" s="9" t="str">
        <f>IFERROR(MATCH(L942,{"U","M","T","W","R","F","S"},0),"")</f>
        <v/>
      </c>
    </row>
    <row r="943" spans="3:13" ht="15" x14ac:dyDescent="0.25">
      <c r="C943" s="1"/>
      <c r="D943" s="10"/>
      <c r="L943" s="9" t="str">
        <f>IFERROR(VLOOKUP($A943,[1]Sheet_One!$B:$W,5,FALSE),"")</f>
        <v/>
      </c>
      <c r="M943" s="9" t="str">
        <f>IFERROR(MATCH(L943,{"U","M","T","W","R","F","S"},0),"")</f>
        <v/>
      </c>
    </row>
    <row r="944" spans="3:13" ht="15" x14ac:dyDescent="0.25">
      <c r="C944" s="1"/>
      <c r="D944" s="10"/>
      <c r="L944" s="9" t="str">
        <f>IFERROR(VLOOKUP($A944,[1]Sheet_One!$B:$W,5,FALSE),"")</f>
        <v/>
      </c>
      <c r="M944" s="9" t="str">
        <f>IFERROR(MATCH(L944,{"U","M","T","W","R","F","S"},0),"")</f>
        <v/>
      </c>
    </row>
    <row r="945" spans="3:13" ht="15" x14ac:dyDescent="0.25">
      <c r="C945" s="1"/>
      <c r="D945" s="10"/>
      <c r="L945" s="9" t="str">
        <f>IFERROR(VLOOKUP($A945,[1]Sheet_One!$B:$W,5,FALSE),"")</f>
        <v/>
      </c>
      <c r="M945" s="9" t="str">
        <f>IFERROR(MATCH(L945,{"U","M","T","W","R","F","S"},0),"")</f>
        <v/>
      </c>
    </row>
    <row r="946" spans="3:13" ht="15" x14ac:dyDescent="0.25">
      <c r="C946" s="1"/>
      <c r="D946" s="10"/>
      <c r="L946" s="9" t="str">
        <f>IFERROR(VLOOKUP($A946,[1]Sheet_One!$B:$W,5,FALSE),"")</f>
        <v/>
      </c>
      <c r="M946" s="9" t="str">
        <f>IFERROR(MATCH(L946,{"U","M","T","W","R","F","S"},0),"")</f>
        <v/>
      </c>
    </row>
    <row r="947" spans="3:13" ht="15" x14ac:dyDescent="0.25">
      <c r="C947" s="1"/>
      <c r="D947" s="10"/>
      <c r="L947" s="9" t="str">
        <f>IFERROR(VLOOKUP($A947,[1]Sheet_One!$B:$W,5,FALSE),"")</f>
        <v/>
      </c>
      <c r="M947" s="9" t="str">
        <f>IFERROR(MATCH(L947,{"U","M","T","W","R","F","S"},0),"")</f>
        <v/>
      </c>
    </row>
    <row r="948" spans="3:13" ht="15" x14ac:dyDescent="0.25">
      <c r="C948" s="1"/>
      <c r="D948" s="10"/>
      <c r="L948" s="9" t="str">
        <f>IFERROR(VLOOKUP($A948,[1]Sheet_One!$B:$W,5,FALSE),"")</f>
        <v/>
      </c>
      <c r="M948" s="9" t="str">
        <f>IFERROR(MATCH(L948,{"U","M","T","W","R","F","S"},0),"")</f>
        <v/>
      </c>
    </row>
    <row r="949" spans="3:13" ht="15" x14ac:dyDescent="0.25">
      <c r="C949" s="1"/>
      <c r="D949" s="10"/>
      <c r="L949" s="9" t="str">
        <f>IFERROR(VLOOKUP($A949,[1]Sheet_One!$B:$W,5,FALSE),"")</f>
        <v/>
      </c>
      <c r="M949" s="9" t="str">
        <f>IFERROR(MATCH(L949,{"U","M","T","W","R","F","S"},0),"")</f>
        <v/>
      </c>
    </row>
    <row r="950" spans="3:13" ht="15" x14ac:dyDescent="0.25">
      <c r="C950" s="1"/>
      <c r="D950" s="10"/>
      <c r="L950" s="9" t="str">
        <f>IFERROR(VLOOKUP($A950,[1]Sheet_One!$B:$W,5,FALSE),"")</f>
        <v/>
      </c>
      <c r="M950" s="9" t="str">
        <f>IFERROR(MATCH(L950,{"U","M","T","W","R","F","S"},0),"")</f>
        <v/>
      </c>
    </row>
    <row r="951" spans="3:13" ht="15" x14ac:dyDescent="0.25">
      <c r="C951" s="1"/>
      <c r="D951" s="10"/>
      <c r="L951" s="9" t="str">
        <f>IFERROR(VLOOKUP($A951,[1]Sheet_One!$B:$W,5,FALSE),"")</f>
        <v/>
      </c>
      <c r="M951" s="9" t="str">
        <f>IFERROR(MATCH(L951,{"U","M","T","W","R","F","S"},0),"")</f>
        <v/>
      </c>
    </row>
    <row r="952" spans="3:13" ht="15" x14ac:dyDescent="0.25">
      <c r="C952" s="1"/>
      <c r="D952" s="10"/>
      <c r="L952" s="9" t="str">
        <f>IFERROR(VLOOKUP($A952,[1]Sheet_One!$B:$W,5,FALSE),"")</f>
        <v/>
      </c>
      <c r="M952" s="9" t="str">
        <f>IFERROR(MATCH(L952,{"U","M","T","W","R","F","S"},0),"")</f>
        <v/>
      </c>
    </row>
    <row r="953" spans="3:13" ht="15" x14ac:dyDescent="0.25">
      <c r="C953" s="1"/>
      <c r="D953" s="10"/>
      <c r="L953" s="9" t="str">
        <f>IFERROR(VLOOKUP($A953,[1]Sheet_One!$B:$W,5,FALSE),"")</f>
        <v/>
      </c>
      <c r="M953" s="9" t="str">
        <f>IFERROR(MATCH(L953,{"U","M","T","W","R","F","S"},0),"")</f>
        <v/>
      </c>
    </row>
    <row r="954" spans="3:13" ht="15" x14ac:dyDescent="0.25">
      <c r="C954" s="1"/>
      <c r="D954" s="10"/>
      <c r="L954" s="9" t="str">
        <f>IFERROR(VLOOKUP($A954,[1]Sheet_One!$B:$W,5,FALSE),"")</f>
        <v/>
      </c>
      <c r="M954" s="9" t="str">
        <f>IFERROR(MATCH(L954,{"U","M","T","W","R","F","S"},0),"")</f>
        <v/>
      </c>
    </row>
    <row r="955" spans="3:13" ht="15" x14ac:dyDescent="0.25">
      <c r="C955" s="1"/>
      <c r="D955" s="10"/>
      <c r="L955" s="9" t="str">
        <f>IFERROR(VLOOKUP($A955,[1]Sheet_One!$B:$W,5,FALSE),"")</f>
        <v/>
      </c>
      <c r="M955" s="9" t="str">
        <f>IFERROR(MATCH(L955,{"U","M","T","W","R","F","S"},0),"")</f>
        <v/>
      </c>
    </row>
    <row r="956" spans="3:13" ht="15" x14ac:dyDescent="0.25">
      <c r="C956" s="1"/>
      <c r="D956" s="10"/>
      <c r="L956" s="9" t="str">
        <f>IFERROR(VLOOKUP($A956,[1]Sheet_One!$B:$W,5,FALSE),"")</f>
        <v/>
      </c>
      <c r="M956" s="9" t="str">
        <f>IFERROR(MATCH(L956,{"U","M","T","W","R","F","S"},0),"")</f>
        <v/>
      </c>
    </row>
    <row r="957" spans="3:13" ht="15" x14ac:dyDescent="0.25">
      <c r="C957" s="1"/>
      <c r="D957" s="10"/>
      <c r="L957" s="9" t="str">
        <f>IFERROR(VLOOKUP($A957,[1]Sheet_One!$B:$W,5,FALSE),"")</f>
        <v/>
      </c>
      <c r="M957" s="9" t="str">
        <f>IFERROR(MATCH(L957,{"U","M","T","W","R","F","S"},0),"")</f>
        <v/>
      </c>
    </row>
  </sheetData>
  <sheetProtection algorithmName="SHA-512" hashValue="yP2Kpvwfr4+JlFZJhPpAt1yE6bhey4Fy73ixKxhC/ZzUpWUYUtjs57LeqDentawzrWeQm6PGTQ34Lw/6ZTXdyw==" saltValue="XODDfq2EIaj5NAa5bdU7yw==" spinCount="100000" sheet="1" objects="1" scenarios="1"/>
  <autoFilter ref="A2:Z559" xr:uid="{858F08FB-33A3-47B8-AF83-793274FE4025}">
    <sortState xmlns:xlrd2="http://schemas.microsoft.com/office/spreadsheetml/2017/richdata2" ref="A3:Z559">
      <sortCondition ref="A2:A559"/>
    </sortState>
  </autoFilter>
  <sortState xmlns:xlrd2="http://schemas.microsoft.com/office/spreadsheetml/2017/richdata2" ref="A3:L559">
    <sortCondition ref="H3:H559"/>
    <sortCondition ref="G3:G559"/>
    <sortCondition ref="I3:I559"/>
  </sortState>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4" id="{8F46B233-FA59-4042-8853-A575EC50AA02}">
            <xm:f>MATCH(N3:Z559,'Holiday Dates'!$A$2:$A$33,0)</xm:f>
            <x14:dxf>
              <fill>
                <patternFill>
                  <bgColor rgb="FFFFFF00"/>
                </patternFill>
              </fill>
            </x14:dxf>
          </x14:cfRule>
          <xm:sqref>N3:Z445</xm:sqref>
        </x14:conditionalFormatting>
        <x14:conditionalFormatting xmlns:xm="http://schemas.microsoft.com/office/excel/2006/main">
          <x14:cfRule type="expression" priority="1" id="{8F46B233-FA59-4042-8853-A575EC50AA02}">
            <xm:f>MATCH(N446:Z1133,'Holiday Dates'!$A$2:$A$33,0)</xm:f>
            <x14:dxf>
              <fill>
                <patternFill>
                  <bgColor rgb="FFFFFF00"/>
                </patternFill>
              </fill>
            </x14:dxf>
          </x14:cfRule>
          <xm:sqref>N446:Z559</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E89E9-5EF0-4470-8C44-D4B911C92C56}">
  <sheetPr>
    <tabColor theme="4" tint="0.79998168889431442"/>
  </sheetPr>
  <dimension ref="A1:J20"/>
  <sheetViews>
    <sheetView view="pageBreakPreview" zoomScaleNormal="100" zoomScaleSheetLayoutView="100" workbookViewId="0">
      <selection activeCell="H32" sqref="H32"/>
    </sheetView>
  </sheetViews>
  <sheetFormatPr defaultRowHeight="15" x14ac:dyDescent="0.25"/>
  <cols>
    <col min="1" max="2" width="9.140625" style="33"/>
    <col min="3" max="3" width="12" style="34" bestFit="1" customWidth="1"/>
    <col min="4" max="4" width="9.140625" style="44"/>
    <col min="5" max="5" width="12" style="32" bestFit="1" customWidth="1"/>
    <col min="6" max="8" width="9.140625" style="32"/>
    <col min="9" max="9" width="9.140625" style="33"/>
    <col min="10" max="10" width="9.140625" style="37"/>
    <col min="11" max="16384" width="9.140625" style="32"/>
  </cols>
  <sheetData>
    <row r="1" spans="1:10" x14ac:dyDescent="0.25">
      <c r="A1" s="77" t="s">
        <v>1778</v>
      </c>
      <c r="B1" s="78"/>
    </row>
    <row r="2" spans="1:10" x14ac:dyDescent="0.25">
      <c r="A2" s="50" t="s">
        <v>1779</v>
      </c>
      <c r="B2" s="36">
        <f>COUNTIF('2023 BB Locations'!D:D,"1")</f>
        <v>93</v>
      </c>
      <c r="D2" s="32"/>
      <c r="I2" s="32"/>
      <c r="J2" s="32"/>
    </row>
    <row r="3" spans="1:10" x14ac:dyDescent="0.25">
      <c r="A3" s="50" t="s">
        <v>1780</v>
      </c>
      <c r="B3" s="36">
        <f>COUNTIF('2023 BB Locations'!D:D,"2")</f>
        <v>92</v>
      </c>
      <c r="D3" s="32"/>
      <c r="I3" s="32"/>
      <c r="J3" s="32"/>
    </row>
    <row r="4" spans="1:10" x14ac:dyDescent="0.25">
      <c r="A4" s="50" t="s">
        <v>1781</v>
      </c>
      <c r="B4" s="36">
        <f>COUNTIF('2023 BB Locations'!D:D,"3")</f>
        <v>148</v>
      </c>
      <c r="D4" s="32"/>
      <c r="I4" s="32"/>
      <c r="J4" s="32"/>
    </row>
    <row r="5" spans="1:10" x14ac:dyDescent="0.25">
      <c r="A5" s="50" t="s">
        <v>1782</v>
      </c>
      <c r="B5" s="36">
        <f>COUNTIF('2023 BB Locations'!D:D,"4")</f>
        <v>181</v>
      </c>
      <c r="D5" s="32"/>
      <c r="I5" s="32"/>
      <c r="J5" s="32"/>
    </row>
    <row r="6" spans="1:10" x14ac:dyDescent="0.25">
      <c r="D6" s="32"/>
      <c r="I6" s="32"/>
      <c r="J6" s="32"/>
    </row>
    <row r="7" spans="1:10" x14ac:dyDescent="0.25">
      <c r="A7" s="36" t="s">
        <v>87</v>
      </c>
      <c r="B7" s="36">
        <f>COUNTIF('2023 BB Locations'!$L:$L,A7)</f>
        <v>106</v>
      </c>
      <c r="C7" s="35">
        <f>B7/$B$13</f>
        <v>0.20622568093385213</v>
      </c>
      <c r="D7" s="32"/>
      <c r="I7" s="32"/>
      <c r="J7" s="32"/>
    </row>
    <row r="8" spans="1:10" x14ac:dyDescent="0.25">
      <c r="A8" s="36" t="s">
        <v>103</v>
      </c>
      <c r="B8" s="36">
        <f>COUNTIF('2023 BB Locations'!$L:$L,A8)</f>
        <v>129</v>
      </c>
      <c r="C8" s="35">
        <f>B8/$B$13</f>
        <v>0.25097276264591439</v>
      </c>
      <c r="D8" s="32"/>
      <c r="I8" s="32"/>
      <c r="J8" s="32"/>
    </row>
    <row r="9" spans="1:10" x14ac:dyDescent="0.25">
      <c r="A9" s="36" t="s">
        <v>101</v>
      </c>
      <c r="B9" s="36">
        <f>COUNTIF('2023 BB Locations'!$L:$L,A9)</f>
        <v>153</v>
      </c>
      <c r="C9" s="35">
        <f>B9/$B$13</f>
        <v>0.29766536964980544</v>
      </c>
      <c r="D9" s="32"/>
      <c r="I9" s="32"/>
      <c r="J9" s="32"/>
    </row>
    <row r="10" spans="1:10" x14ac:dyDescent="0.25">
      <c r="A10" s="36" t="s">
        <v>88</v>
      </c>
      <c r="B10" s="36">
        <f>COUNTIF('2023 BB Locations'!$L:$L,A10)</f>
        <v>44</v>
      </c>
      <c r="C10" s="35">
        <f>B10/$B$13</f>
        <v>8.5603112840466927E-2</v>
      </c>
    </row>
    <row r="11" spans="1:10" x14ac:dyDescent="0.25">
      <c r="A11" s="36" t="s">
        <v>102</v>
      </c>
      <c r="B11" s="36">
        <f>COUNTIF('2023 BB Locations'!$L:$L,A11)</f>
        <v>82</v>
      </c>
      <c r="C11" s="35">
        <f>B11/$B$13</f>
        <v>0.15953307392996108</v>
      </c>
    </row>
    <row r="12" spans="1:10" x14ac:dyDescent="0.25">
      <c r="D12" s="79" t="s">
        <v>1783</v>
      </c>
      <c r="E12" s="80"/>
      <c r="F12" s="80"/>
      <c r="G12" s="80"/>
      <c r="H12" s="80"/>
    </row>
    <row r="13" spans="1:10" x14ac:dyDescent="0.25">
      <c r="B13" s="33">
        <f>SUM(B7:B11)</f>
        <v>514</v>
      </c>
      <c r="C13" s="35">
        <f>SUM(C7:C11)</f>
        <v>1</v>
      </c>
      <c r="D13" s="39"/>
      <c r="E13" s="39">
        <v>1</v>
      </c>
      <c r="F13" s="39">
        <v>2</v>
      </c>
      <c r="G13" s="39">
        <v>3</v>
      </c>
      <c r="H13" s="39">
        <v>4</v>
      </c>
      <c r="I13" s="51" t="s">
        <v>1784</v>
      </c>
      <c r="J13" s="58" t="s">
        <v>1785</v>
      </c>
    </row>
    <row r="14" spans="1:10" x14ac:dyDescent="0.25">
      <c r="D14" s="39" t="s">
        <v>87</v>
      </c>
      <c r="E14" s="38">
        <f>SUMIFS('2023 BB Locations'!$J:$J,'2023 BB Locations'!$D:$D,'Monthy Distribution'!E13,'2023 BB Locations'!$L:$L,'Monthy Distribution'!D14)</f>
        <v>575.95303030303035</v>
      </c>
      <c r="F14" s="38">
        <f>SUMIFS('2023 BB Locations'!$J:$J,'2023 BB Locations'!$D:$D,'Monthy Distribution'!F$13,'2023 BB Locations'!$L:$L,'Monthy Distribution'!$D14)</f>
        <v>992.45894660894635</v>
      </c>
      <c r="G14" s="38">
        <f>SUMIFS('2023 BB Locations'!$J:$J,'2023 BB Locations'!$D:$D,'Monthy Distribution'!G$13,'2023 BB Locations'!$L:$L,'Monthy Distribution'!$D14)</f>
        <v>1070.4085497835497</v>
      </c>
      <c r="H14" s="38">
        <f>SUMIFS('2023 BB Locations'!$J:$J,'2023 BB Locations'!$D:$D,'Monthy Distribution'!H$13,'2023 BB Locations'!$L:$L,'Monthy Distribution'!$D14)</f>
        <v>779.30108225108233</v>
      </c>
      <c r="I14" s="55">
        <f>SUM(E14:H14)</f>
        <v>3418.1216089466088</v>
      </c>
      <c r="J14" s="56">
        <f>AVERAGE(E14:H14)</f>
        <v>854.53040223665221</v>
      </c>
    </row>
    <row r="15" spans="1:10" x14ac:dyDescent="0.25">
      <c r="D15" s="39" t="s">
        <v>103</v>
      </c>
      <c r="E15" s="38">
        <f>SUMIFS('2023 BB Locations'!$J:$J,'2023 BB Locations'!$D:$D,'Monthy Distribution'!E13,'2023 BB Locations'!$L:$L,'Monthy Distribution'!D15)</f>
        <v>1873.4334859584856</v>
      </c>
      <c r="F15" s="38">
        <f>SUMIFS('2023 BB Locations'!$J:$J,'2023 BB Locations'!$D:$D,'Monthy Distribution'!F$13,'2023 BB Locations'!$L:$L,'Monthy Distribution'!$D15)</f>
        <v>1343.313924963925</v>
      </c>
      <c r="G15" s="38">
        <f>SUMIFS('2023 BB Locations'!$J:$J,'2023 BB Locations'!$D:$D,'Monthy Distribution'!G$13,'2023 BB Locations'!$L:$L,'Monthy Distribution'!$D15)</f>
        <v>1726.2039765789766</v>
      </c>
      <c r="H15" s="38">
        <f>SUMIFS('2023 BB Locations'!$J:$J,'2023 BB Locations'!$D:$D,'Monthy Distribution'!H$13,'2023 BB Locations'!$L:$L,'Monthy Distribution'!$D15)</f>
        <v>1445.4677600177604</v>
      </c>
      <c r="I15" s="53">
        <f>SUM(E15:H15)</f>
        <v>6388.4191475191474</v>
      </c>
      <c r="J15" s="54">
        <f t="shared" ref="J15:J19" si="0">AVERAGE(E15:H15)</f>
        <v>1597.1047868797868</v>
      </c>
    </row>
    <row r="16" spans="1:10" x14ac:dyDescent="0.25">
      <c r="D16" s="39" t="s">
        <v>101</v>
      </c>
      <c r="E16" s="38">
        <f>SUMIFS('2023 BB Locations'!$J:$J,'2023 BB Locations'!$D:$D,'Monthy Distribution'!E13,'2023 BB Locations'!$L:$L,'Monthy Distribution'!D16)</f>
        <v>1456.445634920635</v>
      </c>
      <c r="F16" s="38">
        <f>SUMIFS('2023 BB Locations'!$J:$J,'2023 BB Locations'!$D:$D,'Monthy Distribution'!F$13,'2023 BB Locations'!$L:$L,'Monthy Distribution'!$D16)</f>
        <v>1348.0532828282824</v>
      </c>
      <c r="G16" s="38">
        <f>SUMIFS('2023 BB Locations'!$J:$J,'2023 BB Locations'!$D:$D,'Monthy Distribution'!G$13,'2023 BB Locations'!$L:$L,'Monthy Distribution'!$D16)</f>
        <v>1324.5578888888886</v>
      </c>
      <c r="H16" s="38">
        <f>SUMIFS('2023 BB Locations'!$J:$J,'2023 BB Locations'!$D:$D,'Monthy Distribution'!H$13,'2023 BB Locations'!$L:$L,'Monthy Distribution'!$D16)</f>
        <v>1873.8765873015868</v>
      </c>
      <c r="I16" s="53">
        <f>SUM(E16:H16)</f>
        <v>6002.9333939393928</v>
      </c>
      <c r="J16" s="54">
        <f t="shared" si="0"/>
        <v>1500.7333484848482</v>
      </c>
    </row>
    <row r="17" spans="4:10" x14ac:dyDescent="0.25">
      <c r="D17" s="39" t="s">
        <v>88</v>
      </c>
      <c r="E17" s="38">
        <f>SUMIFS('2023 BB Locations'!$J:$J,'2023 BB Locations'!$D:$D,'Monthy Distribution'!E13,'2023 BB Locations'!$L:$L,'Monthy Distribution'!D17)</f>
        <v>551.38095238095275</v>
      </c>
      <c r="F17" s="38">
        <f>SUMIFS('2023 BB Locations'!$J:$J,'2023 BB Locations'!$D:$D,'Monthy Distribution'!F$13,'2023 BB Locations'!$L:$L,'Monthy Distribution'!$D17)</f>
        <v>958.46428571428532</v>
      </c>
      <c r="G17" s="38">
        <f>SUMIFS('2023 BB Locations'!$J:$J,'2023 BB Locations'!$D:$D,'Monthy Distribution'!G$13,'2023 BB Locations'!$L:$L,'Monthy Distribution'!$D17)</f>
        <v>668.44830447330435</v>
      </c>
      <c r="H17" s="38">
        <f>SUMIFS('2023 BB Locations'!$J:$J,'2023 BB Locations'!$D:$D,'Monthy Distribution'!H$13,'2023 BB Locations'!$L:$L,'Monthy Distribution'!$D17)</f>
        <v>582.74603174603203</v>
      </c>
      <c r="I17" s="53">
        <f>SUM(E17:H17)</f>
        <v>2761.0395743145746</v>
      </c>
      <c r="J17" s="54">
        <f t="shared" si="0"/>
        <v>690.25989357864364</v>
      </c>
    </row>
    <row r="18" spans="4:10" x14ac:dyDescent="0.25">
      <c r="D18" s="39" t="s">
        <v>102</v>
      </c>
      <c r="E18" s="38">
        <f>SUMIFS('2023 BB Locations'!$J:$J,'2023 BB Locations'!$D:$D,'Monthy Distribution'!E13,'2023 BB Locations'!$L:$L,'Monthy Distribution'!D18)</f>
        <v>610.2848151848151</v>
      </c>
      <c r="F18" s="38">
        <f>SUMIFS('2023 BB Locations'!$J:$J,'2023 BB Locations'!$D:$D,'Monthy Distribution'!F$13,'2023 BB Locations'!$L:$L,'Monthy Distribution'!$D18)</f>
        <v>599.31666666666672</v>
      </c>
      <c r="G18" s="38">
        <f>SUMIFS('2023 BB Locations'!$J:$J,'2023 BB Locations'!$D:$D,'Monthy Distribution'!G$13,'2023 BB Locations'!$L:$L,'Monthy Distribution'!$D18)</f>
        <v>473.46774891774902</v>
      </c>
      <c r="H18" s="38">
        <f>SUMIFS('2023 BB Locations'!$J:$J,'2023 BB Locations'!$D:$D,'Monthy Distribution'!H$13,'2023 BB Locations'!$L:$L,'Monthy Distribution'!$D18)</f>
        <v>933.99927849927781</v>
      </c>
      <c r="I18" s="53">
        <f>SUM(E18:H18)</f>
        <v>2617.0685092685089</v>
      </c>
      <c r="J18" s="54">
        <f t="shared" si="0"/>
        <v>654.26712731712723</v>
      </c>
    </row>
    <row r="19" spans="4:10" x14ac:dyDescent="0.25">
      <c r="D19" s="52" t="s">
        <v>1784</v>
      </c>
      <c r="E19" s="59">
        <f>SUM(E14:E18)</f>
        <v>5067.4979187479175</v>
      </c>
      <c r="F19" s="59">
        <f>SUM(F14:F18)</f>
        <v>5241.6071067821058</v>
      </c>
      <c r="G19" s="59">
        <f>SUM(G14:G18)</f>
        <v>5263.0864686424684</v>
      </c>
      <c r="H19" s="59">
        <f>SUM(H14:H18)</f>
        <v>5615.3907398157389</v>
      </c>
      <c r="I19" s="60"/>
      <c r="J19" s="54">
        <f t="shared" si="0"/>
        <v>5296.8955584970572</v>
      </c>
    </row>
    <row r="20" spans="4:10" x14ac:dyDescent="0.25">
      <c r="D20" s="52" t="s">
        <v>1785</v>
      </c>
      <c r="E20" s="57">
        <f>AVERAGE(E14:E18)</f>
        <v>1013.4995837495835</v>
      </c>
      <c r="F20" s="57">
        <f t="shared" ref="F20:H20" si="1">AVERAGE(F14:F18)</f>
        <v>1048.3214213564211</v>
      </c>
      <c r="G20" s="57">
        <f t="shared" si="1"/>
        <v>1052.6172937284937</v>
      </c>
      <c r="H20" s="57">
        <f t="shared" si="1"/>
        <v>1123.0781479631478</v>
      </c>
    </row>
  </sheetData>
  <sheetProtection algorithmName="SHA-512" hashValue="jtphfuVaU/3ERi3HFB8BAfGrZjGKyc96AhlQp1iUnFqmbBApLteV9Oz1TU7jhf1wjV8u8moeJW99wt7IwfoCLw==" saltValue="8kI6BtY/MndEIBb396Ttqg==" spinCount="100000" sheet="1" objects="1" scenarios="1"/>
  <mergeCells count="2">
    <mergeCell ref="A1:B1"/>
    <mergeCell ref="D12:H12"/>
  </mergeCells>
  <phoneticPr fontId="13" type="noConversion"/>
  <pageMargins left="0.7" right="0.7" top="0.75" bottom="0.75" header="0.3" footer="0.3"/>
  <pageSetup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A1600-5998-404F-ACE8-94104F83BCCA}">
  <dimension ref="A1:F32"/>
  <sheetViews>
    <sheetView workbookViewId="0">
      <selection activeCell="G10" sqref="G10"/>
    </sheetView>
  </sheetViews>
  <sheetFormatPr defaultRowHeight="12.75" x14ac:dyDescent="0.2"/>
  <cols>
    <col min="1" max="1" width="10.140625" style="43" bestFit="1" customWidth="1"/>
    <col min="2" max="2" width="13.28515625" bestFit="1" customWidth="1"/>
  </cols>
  <sheetData>
    <row r="1" spans="1:3" x14ac:dyDescent="0.2">
      <c r="A1" s="49" t="s">
        <v>1614</v>
      </c>
    </row>
    <row r="2" spans="1:3" x14ac:dyDescent="0.2">
      <c r="A2" s="43">
        <v>45173</v>
      </c>
      <c r="B2" t="str">
        <f t="shared" ref="B2:B32" si="0">IF(WEEKDAY(A2)=1,"SUNDAY",IF(WEEKDAY(A2)=2,"MONDAY",IF(WEEKDAY(A2)=3,"TUESDAY",IF(WEEKDAY(A2)=4,"WEDNESDAY",IF(WEEKDAY(A2)=5,"THURSDAY",IF(WEEKDAY(A2)=6,"FRIDAY",IF(WEEKDAY(A2)=7,"SATURDAY","")))))))</f>
        <v>MONDAY</v>
      </c>
      <c r="C2" t="s">
        <v>1615</v>
      </c>
    </row>
    <row r="3" spans="1:3" x14ac:dyDescent="0.2">
      <c r="A3" s="43">
        <v>45184</v>
      </c>
      <c r="B3" t="str">
        <f t="shared" si="0"/>
        <v>FRIDAY</v>
      </c>
      <c r="C3" t="s">
        <v>1616</v>
      </c>
    </row>
    <row r="4" spans="1:3" x14ac:dyDescent="0.2">
      <c r="A4" s="43">
        <v>45194</v>
      </c>
      <c r="B4" t="str">
        <f t="shared" si="0"/>
        <v>MONDAY</v>
      </c>
      <c r="C4" t="s">
        <v>1617</v>
      </c>
    </row>
    <row r="5" spans="1:3" x14ac:dyDescent="0.2">
      <c r="A5" s="43">
        <v>45208</v>
      </c>
      <c r="B5" t="str">
        <f t="shared" si="0"/>
        <v>MONDAY</v>
      </c>
      <c r="C5" t="s">
        <v>1618</v>
      </c>
    </row>
    <row r="6" spans="1:3" x14ac:dyDescent="0.2">
      <c r="A6" s="43">
        <v>45237</v>
      </c>
      <c r="B6" t="str">
        <f t="shared" si="0"/>
        <v>TUESDAY</v>
      </c>
      <c r="C6" t="s">
        <v>1619</v>
      </c>
    </row>
    <row r="7" spans="1:3" x14ac:dyDescent="0.2">
      <c r="A7" s="43">
        <v>45240</v>
      </c>
      <c r="B7" t="str">
        <f t="shared" si="0"/>
        <v>FRIDAY</v>
      </c>
      <c r="C7" t="s">
        <v>1620</v>
      </c>
    </row>
    <row r="8" spans="1:3" x14ac:dyDescent="0.2">
      <c r="A8" s="43">
        <v>45252</v>
      </c>
      <c r="B8" t="str">
        <f t="shared" si="0"/>
        <v>WEDNESDAY</v>
      </c>
      <c r="C8" t="s">
        <v>1621</v>
      </c>
    </row>
    <row r="9" spans="1:3" x14ac:dyDescent="0.2">
      <c r="A9" s="43">
        <v>45253</v>
      </c>
      <c r="B9" t="str">
        <f t="shared" si="0"/>
        <v>THURSDAY</v>
      </c>
      <c r="C9" t="s">
        <v>1621</v>
      </c>
    </row>
    <row r="10" spans="1:3" x14ac:dyDescent="0.2">
      <c r="A10" s="43">
        <v>45254</v>
      </c>
      <c r="B10" t="str">
        <f t="shared" si="0"/>
        <v>FRIDAY</v>
      </c>
      <c r="C10" t="s">
        <v>1621</v>
      </c>
    </row>
    <row r="11" spans="1:3" x14ac:dyDescent="0.2">
      <c r="B11" t="str">
        <f t="shared" si="0"/>
        <v>SATURDAY</v>
      </c>
      <c r="C11" t="s">
        <v>1621</v>
      </c>
    </row>
    <row r="12" spans="1:3" x14ac:dyDescent="0.2">
      <c r="B12" t="str">
        <f t="shared" si="0"/>
        <v>SATURDAY</v>
      </c>
      <c r="C12" t="s">
        <v>1621</v>
      </c>
    </row>
    <row r="13" spans="1:3" x14ac:dyDescent="0.2">
      <c r="A13" s="43">
        <v>45282</v>
      </c>
      <c r="B13" t="str">
        <f t="shared" si="0"/>
        <v>FRIDAY</v>
      </c>
      <c r="C13" t="s">
        <v>1622</v>
      </c>
    </row>
    <row r="14" spans="1:3" x14ac:dyDescent="0.2">
      <c r="A14" s="43">
        <v>45285</v>
      </c>
      <c r="B14" t="str">
        <f t="shared" si="0"/>
        <v>MONDAY</v>
      </c>
      <c r="C14" t="s">
        <v>1622</v>
      </c>
    </row>
    <row r="15" spans="1:3" x14ac:dyDescent="0.2">
      <c r="A15" s="43">
        <v>45286</v>
      </c>
      <c r="B15" t="str">
        <f t="shared" si="0"/>
        <v>TUESDAY</v>
      </c>
      <c r="C15" t="s">
        <v>1622</v>
      </c>
    </row>
    <row r="16" spans="1:3" x14ac:dyDescent="0.2">
      <c r="A16" s="43">
        <v>45287</v>
      </c>
      <c r="B16" t="str">
        <f t="shared" si="0"/>
        <v>WEDNESDAY</v>
      </c>
      <c r="C16" t="s">
        <v>1622</v>
      </c>
    </row>
    <row r="17" spans="1:6" x14ac:dyDescent="0.2">
      <c r="A17" s="43">
        <v>45288</v>
      </c>
      <c r="B17" t="str">
        <f t="shared" si="0"/>
        <v>THURSDAY</v>
      </c>
      <c r="C17" t="s">
        <v>1622</v>
      </c>
    </row>
    <row r="18" spans="1:6" x14ac:dyDescent="0.2">
      <c r="A18" s="43">
        <v>45289</v>
      </c>
      <c r="B18" t="str">
        <f t="shared" si="0"/>
        <v>FRIDAY</v>
      </c>
      <c r="C18" t="s">
        <v>1622</v>
      </c>
    </row>
    <row r="19" spans="1:6" x14ac:dyDescent="0.2">
      <c r="A19" s="43">
        <v>45292</v>
      </c>
      <c r="B19" t="str">
        <f t="shared" si="0"/>
        <v>MONDAY</v>
      </c>
      <c r="C19" t="s">
        <v>1622</v>
      </c>
    </row>
    <row r="20" spans="1:6" x14ac:dyDescent="0.2">
      <c r="A20" s="43">
        <v>45344</v>
      </c>
      <c r="B20" t="str">
        <f t="shared" si="0"/>
        <v>THURSDAY</v>
      </c>
      <c r="C20" t="s">
        <v>1623</v>
      </c>
    </row>
    <row r="21" spans="1:6" x14ac:dyDescent="0.2">
      <c r="A21" s="43">
        <v>45306</v>
      </c>
      <c r="B21" t="str">
        <f t="shared" si="0"/>
        <v>MONDAY</v>
      </c>
      <c r="C21" t="s">
        <v>1624</v>
      </c>
    </row>
    <row r="22" spans="1:6" x14ac:dyDescent="0.2">
      <c r="A22" s="43">
        <v>45341</v>
      </c>
      <c r="B22" t="str">
        <f t="shared" si="0"/>
        <v>MONDAY</v>
      </c>
      <c r="C22" t="s">
        <v>1625</v>
      </c>
    </row>
    <row r="23" spans="1:6" x14ac:dyDescent="0.2">
      <c r="A23" s="43">
        <v>45342</v>
      </c>
      <c r="B23" t="str">
        <f t="shared" si="0"/>
        <v>TUESDAY</v>
      </c>
      <c r="C23" t="s">
        <v>1625</v>
      </c>
    </row>
    <row r="24" spans="1:6" x14ac:dyDescent="0.2">
      <c r="A24" s="43">
        <v>45343</v>
      </c>
      <c r="B24" t="str">
        <f t="shared" si="0"/>
        <v>WEDNESDAY</v>
      </c>
      <c r="C24" t="s">
        <v>1625</v>
      </c>
    </row>
    <row r="25" spans="1:6" x14ac:dyDescent="0.2">
      <c r="A25" s="43">
        <v>45380</v>
      </c>
      <c r="B25" t="str">
        <f t="shared" si="0"/>
        <v>FRIDAY</v>
      </c>
      <c r="C25" t="s">
        <v>1626</v>
      </c>
    </row>
    <row r="26" spans="1:6" x14ac:dyDescent="0.2">
      <c r="A26" s="43">
        <v>45390</v>
      </c>
      <c r="B26" t="str">
        <f t="shared" si="0"/>
        <v>MONDAY</v>
      </c>
      <c r="C26" t="s">
        <v>1627</v>
      </c>
    </row>
    <row r="27" spans="1:6" x14ac:dyDescent="0.2">
      <c r="A27" s="43">
        <v>45391</v>
      </c>
      <c r="B27" t="str">
        <f t="shared" si="0"/>
        <v>TUESDAY</v>
      </c>
      <c r="C27" t="s">
        <v>1627</v>
      </c>
    </row>
    <row r="28" spans="1:6" x14ac:dyDescent="0.2">
      <c r="A28" s="43">
        <v>45392</v>
      </c>
      <c r="B28" t="str">
        <f t="shared" si="0"/>
        <v>WEDNESDAY</v>
      </c>
      <c r="C28" t="s">
        <v>1627</v>
      </c>
    </row>
    <row r="29" spans="1:6" x14ac:dyDescent="0.2">
      <c r="A29" s="43">
        <v>45393</v>
      </c>
      <c r="B29" t="str">
        <f t="shared" si="0"/>
        <v>THURSDAY</v>
      </c>
      <c r="C29" t="s">
        <v>1627</v>
      </c>
    </row>
    <row r="30" spans="1:6" x14ac:dyDescent="0.2">
      <c r="A30" s="43">
        <v>45394</v>
      </c>
      <c r="B30" t="str">
        <f t="shared" si="0"/>
        <v>FRIDAY</v>
      </c>
      <c r="C30" t="s">
        <v>1627</v>
      </c>
    </row>
    <row r="31" spans="1:6" x14ac:dyDescent="0.2">
      <c r="A31" s="43">
        <v>45439</v>
      </c>
      <c r="B31" t="str">
        <f t="shared" si="0"/>
        <v>MONDAY</v>
      </c>
      <c r="C31" t="s">
        <v>1628</v>
      </c>
      <c r="F31" s="43"/>
    </row>
    <row r="32" spans="1:6" x14ac:dyDescent="0.2">
      <c r="A32" s="43">
        <v>45462</v>
      </c>
      <c r="B32" t="str">
        <f t="shared" si="0"/>
        <v>WEDNESDAY</v>
      </c>
      <c r="C32" t="s">
        <v>1629</v>
      </c>
    </row>
  </sheetData>
  <sheetProtection algorithmName="SHA-512" hashValue="aSGAm/EXviMUktWoeyy4FHM+oerJUDLITvrTnABeQCuQg1y7rtRV3h6PQ08ZmfKSCN7KkVTIXQ0x7XAdPR4zmw==" saltValue="zXTLp8sGv3QcXPCErlKLJw==" spinCount="100000" sheet="1" objects="1" scenarios="1"/>
  <sortState xmlns:xlrd2="http://schemas.microsoft.com/office/spreadsheetml/2017/richdata2" ref="A2:F33">
    <sortCondition ref="A2:A33"/>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A0D00-B8A7-4C52-85BF-2660F53BC2E8}">
  <dimension ref="A1:AC900"/>
  <sheetViews>
    <sheetView workbookViewId="0">
      <pane xSplit="3" ySplit="2" topLeftCell="D3" activePane="bottomRight" state="frozen"/>
      <selection pane="topRight" activeCell="C1" sqref="C1"/>
      <selection pane="bottomLeft" activeCell="A2" sqref="A2"/>
      <selection pane="bottomRight" activeCell="F12" sqref="F12"/>
    </sheetView>
  </sheetViews>
  <sheetFormatPr defaultRowHeight="15" x14ac:dyDescent="0.25"/>
  <cols>
    <col min="1" max="1" width="9.140625" style="62"/>
    <col min="2" max="2" width="31.28515625" style="63" bestFit="1" customWidth="1"/>
    <col min="3" max="3" width="6" style="62" bestFit="1" customWidth="1"/>
    <col min="4" max="4" width="11.5703125" style="62" bestFit="1" customWidth="1"/>
    <col min="5" max="8" width="9.28515625" style="62" bestFit="1" customWidth="1"/>
    <col min="9" max="9" width="9.140625" style="62"/>
    <col min="10" max="13" width="9.28515625" style="62" bestFit="1" customWidth="1"/>
    <col min="14" max="14" width="9.140625" style="62"/>
    <col min="15" max="18" width="9.28515625" style="62" bestFit="1" customWidth="1"/>
    <col min="19" max="19" width="9.140625" style="62"/>
    <col min="20" max="23" width="9.28515625" style="62" bestFit="1" customWidth="1"/>
    <col min="24" max="24" width="9.140625" style="62"/>
    <col min="25" max="28" width="9.28515625" style="62" bestFit="1" customWidth="1"/>
    <col min="29" max="16384" width="9.140625" style="62"/>
  </cols>
  <sheetData>
    <row r="1" spans="1:29" x14ac:dyDescent="0.25">
      <c r="A1" s="81" t="s">
        <v>1956</v>
      </c>
      <c r="B1" s="82"/>
      <c r="C1" s="82"/>
      <c r="D1" s="66"/>
      <c r="E1" s="66">
        <v>1</v>
      </c>
      <c r="F1" s="66">
        <v>2</v>
      </c>
      <c r="G1" s="66">
        <v>3</v>
      </c>
      <c r="H1" s="66">
        <v>4</v>
      </c>
      <c r="I1" s="66">
        <v>5</v>
      </c>
      <c r="J1" s="66">
        <v>1</v>
      </c>
      <c r="K1" s="66">
        <v>2</v>
      </c>
      <c r="L1" s="66">
        <v>3</v>
      </c>
      <c r="M1" s="66">
        <v>4</v>
      </c>
      <c r="N1" s="66">
        <v>5</v>
      </c>
      <c r="O1" s="66">
        <v>1</v>
      </c>
      <c r="P1" s="66">
        <v>2</v>
      </c>
      <c r="Q1" s="66">
        <v>3</v>
      </c>
      <c r="R1" s="66">
        <v>4</v>
      </c>
      <c r="S1" s="66">
        <v>5</v>
      </c>
      <c r="T1" s="66">
        <v>1</v>
      </c>
      <c r="U1" s="66">
        <v>2</v>
      </c>
      <c r="V1" s="66">
        <v>3</v>
      </c>
      <c r="W1" s="66">
        <v>4</v>
      </c>
      <c r="X1" s="66">
        <v>5</v>
      </c>
      <c r="Y1" s="66">
        <v>1</v>
      </c>
      <c r="Z1" s="66">
        <v>2</v>
      </c>
      <c r="AA1" s="66">
        <v>3</v>
      </c>
      <c r="AB1" s="66">
        <v>4</v>
      </c>
      <c r="AC1" s="66">
        <v>5</v>
      </c>
    </row>
    <row r="2" spans="1:29" x14ac:dyDescent="0.25">
      <c r="A2" s="75" t="s">
        <v>938</v>
      </c>
      <c r="B2" s="76" t="s">
        <v>1612</v>
      </c>
      <c r="C2" s="76" t="s">
        <v>1611</v>
      </c>
      <c r="D2" s="72" t="s">
        <v>1955</v>
      </c>
      <c r="E2" s="71">
        <v>1</v>
      </c>
      <c r="F2" s="71">
        <v>2</v>
      </c>
      <c r="G2" s="71">
        <v>3</v>
      </c>
      <c r="H2" s="71">
        <v>4</v>
      </c>
      <c r="I2" s="71">
        <v>5</v>
      </c>
      <c r="J2" s="71">
        <v>1</v>
      </c>
      <c r="K2" s="71">
        <v>2</v>
      </c>
      <c r="L2" s="71">
        <v>3</v>
      </c>
      <c r="M2" s="71">
        <v>4</v>
      </c>
      <c r="N2" s="71">
        <v>5</v>
      </c>
      <c r="O2" s="71">
        <v>1</v>
      </c>
      <c r="P2" s="71">
        <v>2</v>
      </c>
      <c r="Q2" s="71">
        <v>3</v>
      </c>
      <c r="R2" s="71">
        <v>4</v>
      </c>
      <c r="S2" s="71">
        <v>5</v>
      </c>
      <c r="T2" s="71">
        <v>1</v>
      </c>
      <c r="U2" s="71">
        <v>2</v>
      </c>
      <c r="V2" s="71">
        <v>3</v>
      </c>
      <c r="W2" s="71">
        <v>4</v>
      </c>
      <c r="X2" s="71">
        <v>5</v>
      </c>
      <c r="Y2" s="71">
        <v>1</v>
      </c>
      <c r="Z2" s="71">
        <v>2</v>
      </c>
      <c r="AA2" s="71">
        <v>3</v>
      </c>
      <c r="AB2" s="71">
        <v>4</v>
      </c>
      <c r="AC2" s="71">
        <v>5</v>
      </c>
    </row>
    <row r="3" spans="1:29" x14ac:dyDescent="0.25">
      <c r="A3" s="66">
        <f>D3</f>
        <v>770005</v>
      </c>
      <c r="B3" s="73" t="s">
        <v>1610</v>
      </c>
      <c r="C3" s="74">
        <f>INDEX($E$1:$AC$1,MATCH("Y",E3:AC3,0))</f>
        <v>3</v>
      </c>
      <c r="D3" s="65">
        <v>770005</v>
      </c>
      <c r="E3" s="70" t="s">
        <v>962</v>
      </c>
      <c r="F3" s="70" t="s">
        <v>962</v>
      </c>
      <c r="G3" s="70" t="s">
        <v>962</v>
      </c>
      <c r="H3" s="70" t="s">
        <v>962</v>
      </c>
      <c r="I3" s="70" t="s">
        <v>962</v>
      </c>
      <c r="J3" s="70" t="s">
        <v>962</v>
      </c>
      <c r="K3" s="70" t="s">
        <v>962</v>
      </c>
      <c r="L3" s="70" t="s">
        <v>962</v>
      </c>
      <c r="M3" s="70" t="s">
        <v>962</v>
      </c>
      <c r="N3" s="70" t="s">
        <v>962</v>
      </c>
      <c r="O3" s="70" t="s">
        <v>962</v>
      </c>
      <c r="P3" s="70" t="s">
        <v>962</v>
      </c>
      <c r="Q3" s="70" t="s">
        <v>962</v>
      </c>
      <c r="R3" s="70" t="s">
        <v>962</v>
      </c>
      <c r="S3" s="70" t="s">
        <v>962</v>
      </c>
      <c r="T3" s="70" t="s">
        <v>962</v>
      </c>
      <c r="U3" s="70" t="s">
        <v>962</v>
      </c>
      <c r="V3" s="70" t="s">
        <v>962</v>
      </c>
      <c r="W3" s="70" t="s">
        <v>962</v>
      </c>
      <c r="X3" s="70" t="s">
        <v>962</v>
      </c>
      <c r="Y3" s="70" t="s">
        <v>962</v>
      </c>
      <c r="Z3" s="70" t="s">
        <v>962</v>
      </c>
      <c r="AA3" s="70" t="s">
        <v>963</v>
      </c>
      <c r="AB3" s="70" t="s">
        <v>962</v>
      </c>
      <c r="AC3" s="70" t="s">
        <v>962</v>
      </c>
    </row>
    <row r="4" spans="1:29" x14ac:dyDescent="0.25">
      <c r="A4" s="66">
        <f t="shared" ref="A4:A67" si="0">D4</f>
        <v>770002</v>
      </c>
      <c r="B4" s="67" t="s">
        <v>1609</v>
      </c>
      <c r="C4" s="68">
        <f t="shared" ref="C4:C67" si="1">INDEX($E$1:$AC$1,MATCH("Y",E4:AC4,0))</f>
        <v>3</v>
      </c>
      <c r="D4" s="65">
        <v>770002</v>
      </c>
      <c r="E4" s="65" t="s">
        <v>962</v>
      </c>
      <c r="F4" s="65" t="s">
        <v>962</v>
      </c>
      <c r="G4" s="65" t="s">
        <v>963</v>
      </c>
      <c r="H4" s="65" t="s">
        <v>962</v>
      </c>
      <c r="I4" s="65" t="s">
        <v>962</v>
      </c>
      <c r="J4" s="65" t="s">
        <v>962</v>
      </c>
      <c r="K4" s="65" t="s">
        <v>962</v>
      </c>
      <c r="L4" s="65" t="s">
        <v>962</v>
      </c>
      <c r="M4" s="65" t="s">
        <v>962</v>
      </c>
      <c r="N4" s="65" t="s">
        <v>962</v>
      </c>
      <c r="O4" s="65" t="s">
        <v>962</v>
      </c>
      <c r="P4" s="65" t="s">
        <v>962</v>
      </c>
      <c r="Q4" s="65" t="s">
        <v>962</v>
      </c>
      <c r="R4" s="65" t="s">
        <v>962</v>
      </c>
      <c r="S4" s="65" t="s">
        <v>962</v>
      </c>
      <c r="T4" s="65" t="s">
        <v>962</v>
      </c>
      <c r="U4" s="65" t="s">
        <v>962</v>
      </c>
      <c r="V4" s="65" t="s">
        <v>962</v>
      </c>
      <c r="W4" s="65" t="s">
        <v>962</v>
      </c>
      <c r="X4" s="65" t="s">
        <v>962</v>
      </c>
      <c r="Y4" s="65" t="s">
        <v>962</v>
      </c>
      <c r="Z4" s="65" t="s">
        <v>962</v>
      </c>
      <c r="AA4" s="65" t="s">
        <v>962</v>
      </c>
      <c r="AB4" s="65" t="s">
        <v>962</v>
      </c>
      <c r="AC4" s="65" t="s">
        <v>962</v>
      </c>
    </row>
    <row r="5" spans="1:29" x14ac:dyDescent="0.25">
      <c r="A5" s="66">
        <f t="shared" si="0"/>
        <v>770009</v>
      </c>
      <c r="B5" s="67" t="s">
        <v>1608</v>
      </c>
      <c r="C5" s="68">
        <f t="shared" si="1"/>
        <v>3</v>
      </c>
      <c r="D5" s="65">
        <v>770009</v>
      </c>
      <c r="E5" s="65" t="s">
        <v>962</v>
      </c>
      <c r="F5" s="65" t="s">
        <v>962</v>
      </c>
      <c r="G5" s="65" t="s">
        <v>962</v>
      </c>
      <c r="H5" s="65" t="s">
        <v>962</v>
      </c>
      <c r="I5" s="65" t="s">
        <v>962</v>
      </c>
      <c r="J5" s="65" t="s">
        <v>962</v>
      </c>
      <c r="K5" s="65" t="s">
        <v>962</v>
      </c>
      <c r="L5" s="65" t="s">
        <v>962</v>
      </c>
      <c r="M5" s="65" t="s">
        <v>962</v>
      </c>
      <c r="N5" s="65" t="s">
        <v>962</v>
      </c>
      <c r="O5" s="65" t="s">
        <v>962</v>
      </c>
      <c r="P5" s="65" t="s">
        <v>962</v>
      </c>
      <c r="Q5" s="65" t="s">
        <v>962</v>
      </c>
      <c r="R5" s="65" t="s">
        <v>962</v>
      </c>
      <c r="S5" s="65" t="s">
        <v>962</v>
      </c>
      <c r="T5" s="65" t="s">
        <v>962</v>
      </c>
      <c r="U5" s="65" t="s">
        <v>962</v>
      </c>
      <c r="V5" s="65" t="s">
        <v>962</v>
      </c>
      <c r="W5" s="65" t="s">
        <v>962</v>
      </c>
      <c r="X5" s="65" t="s">
        <v>962</v>
      </c>
      <c r="Y5" s="65" t="s">
        <v>962</v>
      </c>
      <c r="Z5" s="65" t="s">
        <v>962</v>
      </c>
      <c r="AA5" s="65" t="s">
        <v>963</v>
      </c>
      <c r="AB5" s="65" t="s">
        <v>962</v>
      </c>
      <c r="AC5" s="65" t="s">
        <v>962</v>
      </c>
    </row>
    <row r="6" spans="1:29" x14ac:dyDescent="0.25">
      <c r="A6" s="66">
        <f t="shared" si="0"/>
        <v>770015</v>
      </c>
      <c r="B6" s="67" t="s">
        <v>1607</v>
      </c>
      <c r="C6" s="68">
        <f t="shared" si="1"/>
        <v>3</v>
      </c>
      <c r="D6" s="65">
        <v>770015</v>
      </c>
      <c r="E6" s="65" t="s">
        <v>962</v>
      </c>
      <c r="F6" s="65" t="s">
        <v>962</v>
      </c>
      <c r="G6" s="65" t="s">
        <v>962</v>
      </c>
      <c r="H6" s="65" t="s">
        <v>962</v>
      </c>
      <c r="I6" s="65" t="s">
        <v>962</v>
      </c>
      <c r="J6" s="65" t="s">
        <v>962</v>
      </c>
      <c r="K6" s="65" t="s">
        <v>962</v>
      </c>
      <c r="L6" s="65" t="s">
        <v>962</v>
      </c>
      <c r="M6" s="65" t="s">
        <v>962</v>
      </c>
      <c r="N6" s="65" t="s">
        <v>962</v>
      </c>
      <c r="O6" s="65" t="s">
        <v>962</v>
      </c>
      <c r="P6" s="65" t="s">
        <v>962</v>
      </c>
      <c r="Q6" s="65" t="s">
        <v>963</v>
      </c>
      <c r="R6" s="65" t="s">
        <v>962</v>
      </c>
      <c r="S6" s="65" t="s">
        <v>962</v>
      </c>
      <c r="T6" s="65" t="s">
        <v>962</v>
      </c>
      <c r="U6" s="65" t="s">
        <v>962</v>
      </c>
      <c r="V6" s="65" t="s">
        <v>962</v>
      </c>
      <c r="W6" s="65" t="s">
        <v>962</v>
      </c>
      <c r="X6" s="65" t="s">
        <v>962</v>
      </c>
      <c r="Y6" s="65" t="s">
        <v>962</v>
      </c>
      <c r="Z6" s="65" t="s">
        <v>962</v>
      </c>
      <c r="AA6" s="65" t="s">
        <v>962</v>
      </c>
      <c r="AB6" s="65" t="s">
        <v>962</v>
      </c>
      <c r="AC6" s="65" t="s">
        <v>962</v>
      </c>
    </row>
    <row r="7" spans="1:29" x14ac:dyDescent="0.25">
      <c r="A7" s="66">
        <f t="shared" si="0"/>
        <v>770018</v>
      </c>
      <c r="B7" s="67" t="s">
        <v>1606</v>
      </c>
      <c r="C7" s="68">
        <f t="shared" si="1"/>
        <v>3</v>
      </c>
      <c r="D7" s="65">
        <v>770018</v>
      </c>
      <c r="E7" s="65" t="s">
        <v>962</v>
      </c>
      <c r="F7" s="65" t="s">
        <v>962</v>
      </c>
      <c r="G7" s="65" t="s">
        <v>962</v>
      </c>
      <c r="H7" s="65" t="s">
        <v>962</v>
      </c>
      <c r="I7" s="65" t="s">
        <v>962</v>
      </c>
      <c r="J7" s="65" t="s">
        <v>962</v>
      </c>
      <c r="K7" s="65" t="s">
        <v>962</v>
      </c>
      <c r="L7" s="65" t="s">
        <v>962</v>
      </c>
      <c r="M7" s="65" t="s">
        <v>962</v>
      </c>
      <c r="N7" s="65" t="s">
        <v>962</v>
      </c>
      <c r="O7" s="65" t="s">
        <v>962</v>
      </c>
      <c r="P7" s="65" t="s">
        <v>962</v>
      </c>
      <c r="Q7" s="65" t="s">
        <v>962</v>
      </c>
      <c r="R7" s="65" t="s">
        <v>962</v>
      </c>
      <c r="S7" s="65" t="s">
        <v>962</v>
      </c>
      <c r="T7" s="65" t="s">
        <v>962</v>
      </c>
      <c r="U7" s="65" t="s">
        <v>962</v>
      </c>
      <c r="V7" s="65" t="s">
        <v>962</v>
      </c>
      <c r="W7" s="65" t="s">
        <v>962</v>
      </c>
      <c r="X7" s="65" t="s">
        <v>962</v>
      </c>
      <c r="Y7" s="65" t="s">
        <v>962</v>
      </c>
      <c r="Z7" s="65" t="s">
        <v>962</v>
      </c>
      <c r="AA7" s="65" t="s">
        <v>963</v>
      </c>
      <c r="AB7" s="65" t="s">
        <v>962</v>
      </c>
      <c r="AC7" s="65" t="s">
        <v>962</v>
      </c>
    </row>
    <row r="8" spans="1:29" x14ac:dyDescent="0.25">
      <c r="A8" s="66">
        <f t="shared" si="0"/>
        <v>770022</v>
      </c>
      <c r="B8" s="67" t="s">
        <v>1605</v>
      </c>
      <c r="C8" s="68">
        <f t="shared" si="1"/>
        <v>3</v>
      </c>
      <c r="D8" s="65">
        <v>770022</v>
      </c>
      <c r="E8" s="65" t="s">
        <v>962</v>
      </c>
      <c r="F8" s="65" t="s">
        <v>962</v>
      </c>
      <c r="G8" s="65" t="s">
        <v>962</v>
      </c>
      <c r="H8" s="65" t="s">
        <v>962</v>
      </c>
      <c r="I8" s="65" t="s">
        <v>962</v>
      </c>
      <c r="J8" s="65" t="s">
        <v>962</v>
      </c>
      <c r="K8" s="65" t="s">
        <v>962</v>
      </c>
      <c r="L8" s="65" t="s">
        <v>962</v>
      </c>
      <c r="M8" s="65" t="s">
        <v>962</v>
      </c>
      <c r="N8" s="65" t="s">
        <v>962</v>
      </c>
      <c r="O8" s="65" t="s">
        <v>962</v>
      </c>
      <c r="P8" s="65" t="s">
        <v>962</v>
      </c>
      <c r="Q8" s="65" t="s">
        <v>962</v>
      </c>
      <c r="R8" s="65" t="s">
        <v>962</v>
      </c>
      <c r="S8" s="65" t="s">
        <v>962</v>
      </c>
      <c r="T8" s="65" t="s">
        <v>962</v>
      </c>
      <c r="U8" s="65" t="s">
        <v>962</v>
      </c>
      <c r="V8" s="65" t="s">
        <v>962</v>
      </c>
      <c r="W8" s="65" t="s">
        <v>962</v>
      </c>
      <c r="X8" s="65" t="s">
        <v>962</v>
      </c>
      <c r="Y8" s="65" t="s">
        <v>962</v>
      </c>
      <c r="Z8" s="65" t="s">
        <v>962</v>
      </c>
      <c r="AA8" s="65" t="s">
        <v>963</v>
      </c>
      <c r="AB8" s="65" t="s">
        <v>962</v>
      </c>
      <c r="AC8" s="65" t="s">
        <v>962</v>
      </c>
    </row>
    <row r="9" spans="1:29" x14ac:dyDescent="0.25">
      <c r="A9" s="66">
        <f t="shared" si="0"/>
        <v>770028</v>
      </c>
      <c r="B9" s="67" t="s">
        <v>1604</v>
      </c>
      <c r="C9" s="68">
        <f t="shared" si="1"/>
        <v>3</v>
      </c>
      <c r="D9" s="65">
        <v>770028</v>
      </c>
      <c r="E9" s="65" t="s">
        <v>962</v>
      </c>
      <c r="F9" s="65" t="s">
        <v>962</v>
      </c>
      <c r="G9" s="65" t="s">
        <v>962</v>
      </c>
      <c r="H9" s="65" t="s">
        <v>962</v>
      </c>
      <c r="I9" s="65" t="s">
        <v>962</v>
      </c>
      <c r="J9" s="65" t="s">
        <v>962</v>
      </c>
      <c r="K9" s="65" t="s">
        <v>962</v>
      </c>
      <c r="L9" s="65" t="s">
        <v>963</v>
      </c>
      <c r="M9" s="65" t="s">
        <v>962</v>
      </c>
      <c r="N9" s="65" t="s">
        <v>962</v>
      </c>
      <c r="O9" s="65" t="s">
        <v>962</v>
      </c>
      <c r="P9" s="65" t="s">
        <v>962</v>
      </c>
      <c r="Q9" s="65" t="s">
        <v>962</v>
      </c>
      <c r="R9" s="65" t="s">
        <v>962</v>
      </c>
      <c r="S9" s="65" t="s">
        <v>962</v>
      </c>
      <c r="T9" s="65" t="s">
        <v>962</v>
      </c>
      <c r="U9" s="65" t="s">
        <v>962</v>
      </c>
      <c r="V9" s="65" t="s">
        <v>962</v>
      </c>
      <c r="W9" s="65" t="s">
        <v>962</v>
      </c>
      <c r="X9" s="65" t="s">
        <v>962</v>
      </c>
      <c r="Y9" s="65" t="s">
        <v>962</v>
      </c>
      <c r="Z9" s="65" t="s">
        <v>962</v>
      </c>
      <c r="AA9" s="65" t="s">
        <v>962</v>
      </c>
      <c r="AB9" s="65" t="s">
        <v>962</v>
      </c>
      <c r="AC9" s="65" t="s">
        <v>962</v>
      </c>
    </row>
    <row r="10" spans="1:29" x14ac:dyDescent="0.25">
      <c r="A10" s="66">
        <f t="shared" si="0"/>
        <v>770033</v>
      </c>
      <c r="B10" s="67" t="s">
        <v>1603</v>
      </c>
      <c r="C10" s="68">
        <f t="shared" si="1"/>
        <v>3</v>
      </c>
      <c r="D10" s="65">
        <v>770033</v>
      </c>
      <c r="E10" s="65" t="s">
        <v>962</v>
      </c>
      <c r="F10" s="65" t="s">
        <v>962</v>
      </c>
      <c r="G10" s="65" t="s">
        <v>962</v>
      </c>
      <c r="H10" s="65" t="s">
        <v>962</v>
      </c>
      <c r="I10" s="65" t="s">
        <v>962</v>
      </c>
      <c r="J10" s="65" t="s">
        <v>962</v>
      </c>
      <c r="K10" s="65" t="s">
        <v>962</v>
      </c>
      <c r="L10" s="65" t="s">
        <v>962</v>
      </c>
      <c r="M10" s="65" t="s">
        <v>962</v>
      </c>
      <c r="N10" s="65" t="s">
        <v>962</v>
      </c>
      <c r="O10" s="65" t="s">
        <v>962</v>
      </c>
      <c r="P10" s="65" t="s">
        <v>962</v>
      </c>
      <c r="Q10" s="65" t="s">
        <v>962</v>
      </c>
      <c r="R10" s="65" t="s">
        <v>962</v>
      </c>
      <c r="S10" s="65" t="s">
        <v>962</v>
      </c>
      <c r="T10" s="65" t="s">
        <v>962</v>
      </c>
      <c r="U10" s="65" t="s">
        <v>962</v>
      </c>
      <c r="V10" s="65" t="s">
        <v>962</v>
      </c>
      <c r="W10" s="65" t="s">
        <v>962</v>
      </c>
      <c r="X10" s="65" t="s">
        <v>962</v>
      </c>
      <c r="Y10" s="65" t="s">
        <v>962</v>
      </c>
      <c r="Z10" s="65" t="s">
        <v>962</v>
      </c>
      <c r="AA10" s="65" t="s">
        <v>963</v>
      </c>
      <c r="AB10" s="65" t="s">
        <v>962</v>
      </c>
      <c r="AC10" s="65" t="s">
        <v>962</v>
      </c>
    </row>
    <row r="11" spans="1:29" x14ac:dyDescent="0.25">
      <c r="A11" s="66">
        <f t="shared" si="0"/>
        <v>770059</v>
      </c>
      <c r="B11" s="67" t="s">
        <v>1602</v>
      </c>
      <c r="C11" s="68">
        <f t="shared" si="1"/>
        <v>2</v>
      </c>
      <c r="D11" s="65">
        <v>770059</v>
      </c>
      <c r="E11" s="65" t="s">
        <v>962</v>
      </c>
      <c r="F11" s="65" t="s">
        <v>963</v>
      </c>
      <c r="G11" s="65" t="s">
        <v>962</v>
      </c>
      <c r="H11" s="65" t="s">
        <v>962</v>
      </c>
      <c r="I11" s="65" t="s">
        <v>962</v>
      </c>
      <c r="J11" s="65" t="s">
        <v>962</v>
      </c>
      <c r="K11" s="65" t="s">
        <v>962</v>
      </c>
      <c r="L11" s="65" t="s">
        <v>962</v>
      </c>
      <c r="M11" s="65" t="s">
        <v>962</v>
      </c>
      <c r="N11" s="65" t="s">
        <v>962</v>
      </c>
      <c r="O11" s="65" t="s">
        <v>962</v>
      </c>
      <c r="P11" s="65" t="s">
        <v>962</v>
      </c>
      <c r="Q11" s="65" t="s">
        <v>962</v>
      </c>
      <c r="R11" s="65" t="s">
        <v>962</v>
      </c>
      <c r="S11" s="65" t="s">
        <v>962</v>
      </c>
      <c r="T11" s="65" t="s">
        <v>962</v>
      </c>
      <c r="U11" s="65" t="s">
        <v>962</v>
      </c>
      <c r="V11" s="65" t="s">
        <v>962</v>
      </c>
      <c r="W11" s="65" t="s">
        <v>962</v>
      </c>
      <c r="X11" s="65" t="s">
        <v>962</v>
      </c>
      <c r="Y11" s="65" t="s">
        <v>962</v>
      </c>
      <c r="Z11" s="65" t="s">
        <v>962</v>
      </c>
      <c r="AA11" s="65" t="s">
        <v>962</v>
      </c>
      <c r="AB11" s="65" t="s">
        <v>962</v>
      </c>
      <c r="AC11" s="65" t="s">
        <v>962</v>
      </c>
    </row>
    <row r="12" spans="1:29" x14ac:dyDescent="0.25">
      <c r="A12" s="66">
        <f t="shared" si="0"/>
        <v>770100</v>
      </c>
      <c r="B12" s="67" t="s">
        <v>1601</v>
      </c>
      <c r="C12" s="68">
        <f t="shared" si="1"/>
        <v>2</v>
      </c>
      <c r="D12" s="65">
        <v>770100</v>
      </c>
      <c r="E12" s="65" t="s">
        <v>962</v>
      </c>
      <c r="F12" s="65" t="s">
        <v>963</v>
      </c>
      <c r="G12" s="65" t="s">
        <v>962</v>
      </c>
      <c r="H12" s="65" t="s">
        <v>962</v>
      </c>
      <c r="I12" s="65" t="s">
        <v>962</v>
      </c>
      <c r="J12" s="65" t="s">
        <v>962</v>
      </c>
      <c r="K12" s="65" t="s">
        <v>962</v>
      </c>
      <c r="L12" s="65" t="s">
        <v>962</v>
      </c>
      <c r="M12" s="65" t="s">
        <v>962</v>
      </c>
      <c r="N12" s="65" t="s">
        <v>962</v>
      </c>
      <c r="O12" s="65" t="s">
        <v>962</v>
      </c>
      <c r="P12" s="65" t="s">
        <v>962</v>
      </c>
      <c r="Q12" s="65" t="s">
        <v>962</v>
      </c>
      <c r="R12" s="65" t="s">
        <v>962</v>
      </c>
      <c r="S12" s="65" t="s">
        <v>962</v>
      </c>
      <c r="T12" s="65" t="s">
        <v>962</v>
      </c>
      <c r="U12" s="65" t="s">
        <v>962</v>
      </c>
      <c r="V12" s="65" t="s">
        <v>962</v>
      </c>
      <c r="W12" s="65" t="s">
        <v>962</v>
      </c>
      <c r="X12" s="65" t="s">
        <v>962</v>
      </c>
      <c r="Y12" s="65" t="s">
        <v>962</v>
      </c>
      <c r="Z12" s="65" t="s">
        <v>962</v>
      </c>
      <c r="AA12" s="65" t="s">
        <v>962</v>
      </c>
      <c r="AB12" s="65" t="s">
        <v>962</v>
      </c>
      <c r="AC12" s="65" t="s">
        <v>962</v>
      </c>
    </row>
    <row r="13" spans="1:29" x14ac:dyDescent="0.25">
      <c r="A13" s="66">
        <f t="shared" si="0"/>
        <v>770040</v>
      </c>
      <c r="B13" s="67" t="s">
        <v>1600</v>
      </c>
      <c r="C13" s="68">
        <f t="shared" si="1"/>
        <v>3</v>
      </c>
      <c r="D13" s="65">
        <v>770040</v>
      </c>
      <c r="E13" s="65" t="s">
        <v>962</v>
      </c>
      <c r="F13" s="65" t="s">
        <v>962</v>
      </c>
      <c r="G13" s="65" t="s">
        <v>962</v>
      </c>
      <c r="H13" s="65" t="s">
        <v>962</v>
      </c>
      <c r="I13" s="65" t="s">
        <v>962</v>
      </c>
      <c r="J13" s="65" t="s">
        <v>962</v>
      </c>
      <c r="K13" s="65" t="s">
        <v>962</v>
      </c>
      <c r="L13" s="65" t="s">
        <v>962</v>
      </c>
      <c r="M13" s="65" t="s">
        <v>962</v>
      </c>
      <c r="N13" s="65" t="s">
        <v>962</v>
      </c>
      <c r="O13" s="65" t="s">
        <v>962</v>
      </c>
      <c r="P13" s="65" t="s">
        <v>962</v>
      </c>
      <c r="Q13" s="65" t="s">
        <v>962</v>
      </c>
      <c r="R13" s="65" t="s">
        <v>962</v>
      </c>
      <c r="S13" s="65" t="s">
        <v>962</v>
      </c>
      <c r="T13" s="65" t="s">
        <v>962</v>
      </c>
      <c r="U13" s="65" t="s">
        <v>962</v>
      </c>
      <c r="V13" s="65" t="s">
        <v>963</v>
      </c>
      <c r="W13" s="65" t="s">
        <v>962</v>
      </c>
      <c r="X13" s="65" t="s">
        <v>962</v>
      </c>
      <c r="Y13" s="65" t="s">
        <v>962</v>
      </c>
      <c r="Z13" s="65" t="s">
        <v>962</v>
      </c>
      <c r="AA13" s="65" t="s">
        <v>962</v>
      </c>
      <c r="AB13" s="65" t="s">
        <v>962</v>
      </c>
      <c r="AC13" s="65" t="s">
        <v>962</v>
      </c>
    </row>
    <row r="14" spans="1:29" x14ac:dyDescent="0.25">
      <c r="A14" s="66">
        <f t="shared" si="0"/>
        <v>770042</v>
      </c>
      <c r="B14" s="67" t="s">
        <v>1599</v>
      </c>
      <c r="C14" s="68">
        <f t="shared" si="1"/>
        <v>3</v>
      </c>
      <c r="D14" s="65">
        <v>770042</v>
      </c>
      <c r="E14" s="65" t="s">
        <v>962</v>
      </c>
      <c r="F14" s="65" t="s">
        <v>962</v>
      </c>
      <c r="G14" s="65" t="s">
        <v>962</v>
      </c>
      <c r="H14" s="65" t="s">
        <v>962</v>
      </c>
      <c r="I14" s="65" t="s">
        <v>962</v>
      </c>
      <c r="J14" s="65" t="s">
        <v>962</v>
      </c>
      <c r="K14" s="65" t="s">
        <v>962</v>
      </c>
      <c r="L14" s="65" t="s">
        <v>962</v>
      </c>
      <c r="M14" s="65" t="s">
        <v>962</v>
      </c>
      <c r="N14" s="65" t="s">
        <v>962</v>
      </c>
      <c r="O14" s="65" t="s">
        <v>962</v>
      </c>
      <c r="P14" s="65" t="s">
        <v>962</v>
      </c>
      <c r="Q14" s="65" t="s">
        <v>962</v>
      </c>
      <c r="R14" s="65" t="s">
        <v>962</v>
      </c>
      <c r="S14" s="65" t="s">
        <v>962</v>
      </c>
      <c r="T14" s="65" t="s">
        <v>962</v>
      </c>
      <c r="U14" s="65" t="s">
        <v>962</v>
      </c>
      <c r="V14" s="65" t="s">
        <v>962</v>
      </c>
      <c r="W14" s="65" t="s">
        <v>962</v>
      </c>
      <c r="X14" s="65" t="s">
        <v>962</v>
      </c>
      <c r="Y14" s="65" t="s">
        <v>962</v>
      </c>
      <c r="Z14" s="65" t="s">
        <v>962</v>
      </c>
      <c r="AA14" s="65" t="s">
        <v>963</v>
      </c>
      <c r="AB14" s="65" t="s">
        <v>962</v>
      </c>
      <c r="AC14" s="65" t="s">
        <v>962</v>
      </c>
    </row>
    <row r="15" spans="1:29" x14ac:dyDescent="0.25">
      <c r="A15" s="66">
        <f t="shared" si="0"/>
        <v>770045</v>
      </c>
      <c r="B15" s="67" t="s">
        <v>1598</v>
      </c>
      <c r="C15" s="68">
        <f t="shared" si="1"/>
        <v>3</v>
      </c>
      <c r="D15" s="65">
        <v>770045</v>
      </c>
      <c r="E15" s="65" t="s">
        <v>962</v>
      </c>
      <c r="F15" s="65" t="s">
        <v>962</v>
      </c>
      <c r="G15" s="65" t="s">
        <v>962</v>
      </c>
      <c r="H15" s="65" t="s">
        <v>962</v>
      </c>
      <c r="I15" s="65" t="s">
        <v>962</v>
      </c>
      <c r="J15" s="65" t="s">
        <v>962</v>
      </c>
      <c r="K15" s="65" t="s">
        <v>962</v>
      </c>
      <c r="L15" s="65" t="s">
        <v>962</v>
      </c>
      <c r="M15" s="65" t="s">
        <v>962</v>
      </c>
      <c r="N15" s="65" t="s">
        <v>962</v>
      </c>
      <c r="O15" s="65" t="s">
        <v>962</v>
      </c>
      <c r="P15" s="65" t="s">
        <v>962</v>
      </c>
      <c r="Q15" s="65" t="s">
        <v>963</v>
      </c>
      <c r="R15" s="65" t="s">
        <v>962</v>
      </c>
      <c r="S15" s="65" t="s">
        <v>962</v>
      </c>
      <c r="T15" s="65" t="s">
        <v>962</v>
      </c>
      <c r="U15" s="65" t="s">
        <v>962</v>
      </c>
      <c r="V15" s="65" t="s">
        <v>962</v>
      </c>
      <c r="W15" s="65" t="s">
        <v>962</v>
      </c>
      <c r="X15" s="65" t="s">
        <v>962</v>
      </c>
      <c r="Y15" s="65" t="s">
        <v>962</v>
      </c>
      <c r="Z15" s="65" t="s">
        <v>962</v>
      </c>
      <c r="AA15" s="65" t="s">
        <v>962</v>
      </c>
      <c r="AB15" s="65" t="s">
        <v>962</v>
      </c>
      <c r="AC15" s="65" t="s">
        <v>962</v>
      </c>
    </row>
    <row r="16" spans="1:29" x14ac:dyDescent="0.25">
      <c r="A16" s="66">
        <f t="shared" si="0"/>
        <v>770048</v>
      </c>
      <c r="B16" s="67" t="s">
        <v>1597</v>
      </c>
      <c r="C16" s="68">
        <f t="shared" si="1"/>
        <v>3</v>
      </c>
      <c r="D16" s="65">
        <v>770048</v>
      </c>
      <c r="E16" s="65" t="s">
        <v>962</v>
      </c>
      <c r="F16" s="65" t="s">
        <v>962</v>
      </c>
      <c r="G16" s="65" t="s">
        <v>962</v>
      </c>
      <c r="H16" s="65" t="s">
        <v>962</v>
      </c>
      <c r="I16" s="65" t="s">
        <v>962</v>
      </c>
      <c r="J16" s="65" t="s">
        <v>962</v>
      </c>
      <c r="K16" s="65" t="s">
        <v>962</v>
      </c>
      <c r="L16" s="65" t="s">
        <v>962</v>
      </c>
      <c r="M16" s="65" t="s">
        <v>962</v>
      </c>
      <c r="N16" s="65" t="s">
        <v>962</v>
      </c>
      <c r="O16" s="65" t="s">
        <v>962</v>
      </c>
      <c r="P16" s="65" t="s">
        <v>962</v>
      </c>
      <c r="Q16" s="65" t="s">
        <v>963</v>
      </c>
      <c r="R16" s="65" t="s">
        <v>962</v>
      </c>
      <c r="S16" s="65" t="s">
        <v>962</v>
      </c>
      <c r="T16" s="65" t="s">
        <v>962</v>
      </c>
      <c r="U16" s="65" t="s">
        <v>962</v>
      </c>
      <c r="V16" s="65" t="s">
        <v>962</v>
      </c>
      <c r="W16" s="65" t="s">
        <v>962</v>
      </c>
      <c r="X16" s="65" t="s">
        <v>962</v>
      </c>
      <c r="Y16" s="65" t="s">
        <v>962</v>
      </c>
      <c r="Z16" s="65" t="s">
        <v>962</v>
      </c>
      <c r="AA16" s="65" t="s">
        <v>962</v>
      </c>
      <c r="AB16" s="65" t="s">
        <v>962</v>
      </c>
      <c r="AC16" s="65" t="s">
        <v>962</v>
      </c>
    </row>
    <row r="17" spans="1:29" x14ac:dyDescent="0.25">
      <c r="A17" s="66">
        <f t="shared" si="0"/>
        <v>770051</v>
      </c>
      <c r="B17" s="67" t="s">
        <v>1596</v>
      </c>
      <c r="C17" s="68">
        <f t="shared" si="1"/>
        <v>3</v>
      </c>
      <c r="D17" s="65">
        <v>770051</v>
      </c>
      <c r="E17" s="65" t="s">
        <v>962</v>
      </c>
      <c r="F17" s="65" t="s">
        <v>962</v>
      </c>
      <c r="G17" s="65" t="s">
        <v>962</v>
      </c>
      <c r="H17" s="65" t="s">
        <v>962</v>
      </c>
      <c r="I17" s="65" t="s">
        <v>962</v>
      </c>
      <c r="J17" s="65" t="s">
        <v>962</v>
      </c>
      <c r="K17" s="65" t="s">
        <v>962</v>
      </c>
      <c r="L17" s="65" t="s">
        <v>962</v>
      </c>
      <c r="M17" s="65" t="s">
        <v>962</v>
      </c>
      <c r="N17" s="65" t="s">
        <v>962</v>
      </c>
      <c r="O17" s="65" t="s">
        <v>962</v>
      </c>
      <c r="P17" s="65" t="s">
        <v>962</v>
      </c>
      <c r="Q17" s="65" t="s">
        <v>963</v>
      </c>
      <c r="R17" s="65" t="s">
        <v>962</v>
      </c>
      <c r="S17" s="65" t="s">
        <v>962</v>
      </c>
      <c r="T17" s="65" t="s">
        <v>962</v>
      </c>
      <c r="U17" s="65" t="s">
        <v>962</v>
      </c>
      <c r="V17" s="65" t="s">
        <v>962</v>
      </c>
      <c r="W17" s="65" t="s">
        <v>962</v>
      </c>
      <c r="X17" s="65" t="s">
        <v>962</v>
      </c>
      <c r="Y17" s="65" t="s">
        <v>962</v>
      </c>
      <c r="Z17" s="65" t="s">
        <v>962</v>
      </c>
      <c r="AA17" s="65" t="s">
        <v>962</v>
      </c>
      <c r="AB17" s="65" t="s">
        <v>962</v>
      </c>
      <c r="AC17" s="65" t="s">
        <v>962</v>
      </c>
    </row>
    <row r="18" spans="1:29" x14ac:dyDescent="0.25">
      <c r="A18" s="66">
        <f t="shared" si="0"/>
        <v>770055</v>
      </c>
      <c r="B18" s="67" t="s">
        <v>1595</v>
      </c>
      <c r="C18" s="68">
        <f t="shared" si="1"/>
        <v>3</v>
      </c>
      <c r="D18" s="65">
        <v>770055</v>
      </c>
      <c r="E18" s="65" t="s">
        <v>962</v>
      </c>
      <c r="F18" s="65" t="s">
        <v>962</v>
      </c>
      <c r="G18" s="65" t="s">
        <v>962</v>
      </c>
      <c r="H18" s="65" t="s">
        <v>962</v>
      </c>
      <c r="I18" s="65" t="s">
        <v>962</v>
      </c>
      <c r="J18" s="65" t="s">
        <v>962</v>
      </c>
      <c r="K18" s="65" t="s">
        <v>962</v>
      </c>
      <c r="L18" s="65" t="s">
        <v>962</v>
      </c>
      <c r="M18" s="65" t="s">
        <v>962</v>
      </c>
      <c r="N18" s="65" t="s">
        <v>962</v>
      </c>
      <c r="O18" s="65" t="s">
        <v>962</v>
      </c>
      <c r="P18" s="65" t="s">
        <v>962</v>
      </c>
      <c r="Q18" s="65" t="s">
        <v>963</v>
      </c>
      <c r="R18" s="65" t="s">
        <v>962</v>
      </c>
      <c r="S18" s="65" t="s">
        <v>962</v>
      </c>
      <c r="T18" s="65" t="s">
        <v>962</v>
      </c>
      <c r="U18" s="65" t="s">
        <v>962</v>
      </c>
      <c r="V18" s="65" t="s">
        <v>962</v>
      </c>
      <c r="W18" s="65" t="s">
        <v>962</v>
      </c>
      <c r="X18" s="65" t="s">
        <v>962</v>
      </c>
      <c r="Y18" s="65" t="s">
        <v>962</v>
      </c>
      <c r="Z18" s="65" t="s">
        <v>962</v>
      </c>
      <c r="AA18" s="65" t="s">
        <v>962</v>
      </c>
      <c r="AB18" s="65" t="s">
        <v>962</v>
      </c>
      <c r="AC18" s="65" t="s">
        <v>962</v>
      </c>
    </row>
    <row r="19" spans="1:29" x14ac:dyDescent="0.25">
      <c r="A19" s="66">
        <f t="shared" si="0"/>
        <v>770058</v>
      </c>
      <c r="B19" s="67" t="s">
        <v>1594</v>
      </c>
      <c r="C19" s="68">
        <f t="shared" si="1"/>
        <v>3</v>
      </c>
      <c r="D19" s="65">
        <v>770058</v>
      </c>
      <c r="E19" s="65" t="s">
        <v>962</v>
      </c>
      <c r="F19" s="65" t="s">
        <v>962</v>
      </c>
      <c r="G19" s="65" t="s">
        <v>963</v>
      </c>
      <c r="H19" s="65" t="s">
        <v>962</v>
      </c>
      <c r="I19" s="65" t="s">
        <v>962</v>
      </c>
      <c r="J19" s="65" t="s">
        <v>962</v>
      </c>
      <c r="K19" s="65" t="s">
        <v>962</v>
      </c>
      <c r="L19" s="65" t="s">
        <v>962</v>
      </c>
      <c r="M19" s="65" t="s">
        <v>962</v>
      </c>
      <c r="N19" s="65" t="s">
        <v>962</v>
      </c>
      <c r="O19" s="65" t="s">
        <v>962</v>
      </c>
      <c r="P19" s="65" t="s">
        <v>962</v>
      </c>
      <c r="Q19" s="65" t="s">
        <v>962</v>
      </c>
      <c r="R19" s="65" t="s">
        <v>962</v>
      </c>
      <c r="S19" s="65" t="s">
        <v>962</v>
      </c>
      <c r="T19" s="65" t="s">
        <v>962</v>
      </c>
      <c r="U19" s="65" t="s">
        <v>962</v>
      </c>
      <c r="V19" s="65" t="s">
        <v>962</v>
      </c>
      <c r="W19" s="65" t="s">
        <v>962</v>
      </c>
      <c r="X19" s="65" t="s">
        <v>962</v>
      </c>
      <c r="Y19" s="65" t="s">
        <v>962</v>
      </c>
      <c r="Z19" s="65" t="s">
        <v>962</v>
      </c>
      <c r="AA19" s="65" t="s">
        <v>962</v>
      </c>
      <c r="AB19" s="65" t="s">
        <v>962</v>
      </c>
      <c r="AC19" s="65" t="s">
        <v>962</v>
      </c>
    </row>
    <row r="20" spans="1:29" x14ac:dyDescent="0.25">
      <c r="A20" s="66">
        <f t="shared" si="0"/>
        <v>770062</v>
      </c>
      <c r="B20" s="67" t="s">
        <v>1593</v>
      </c>
      <c r="C20" s="68">
        <f t="shared" si="1"/>
        <v>3</v>
      </c>
      <c r="D20" s="65">
        <v>770062</v>
      </c>
      <c r="E20" s="65" t="s">
        <v>962</v>
      </c>
      <c r="F20" s="65" t="s">
        <v>962</v>
      </c>
      <c r="G20" s="65" t="s">
        <v>962</v>
      </c>
      <c r="H20" s="65" t="s">
        <v>962</v>
      </c>
      <c r="I20" s="65" t="s">
        <v>962</v>
      </c>
      <c r="J20" s="65" t="s">
        <v>962</v>
      </c>
      <c r="K20" s="65" t="s">
        <v>962</v>
      </c>
      <c r="L20" s="65" t="s">
        <v>963</v>
      </c>
      <c r="M20" s="65" t="s">
        <v>962</v>
      </c>
      <c r="N20" s="65" t="s">
        <v>962</v>
      </c>
      <c r="O20" s="65" t="s">
        <v>962</v>
      </c>
      <c r="P20" s="65" t="s">
        <v>962</v>
      </c>
      <c r="Q20" s="65" t="s">
        <v>962</v>
      </c>
      <c r="R20" s="65" t="s">
        <v>962</v>
      </c>
      <c r="S20" s="65" t="s">
        <v>962</v>
      </c>
      <c r="T20" s="65" t="s">
        <v>962</v>
      </c>
      <c r="U20" s="65" t="s">
        <v>962</v>
      </c>
      <c r="V20" s="65" t="s">
        <v>962</v>
      </c>
      <c r="W20" s="65" t="s">
        <v>962</v>
      </c>
      <c r="X20" s="65" t="s">
        <v>962</v>
      </c>
      <c r="Y20" s="65" t="s">
        <v>962</v>
      </c>
      <c r="Z20" s="65" t="s">
        <v>962</v>
      </c>
      <c r="AA20" s="65" t="s">
        <v>962</v>
      </c>
      <c r="AB20" s="65" t="s">
        <v>962</v>
      </c>
      <c r="AC20" s="65" t="s">
        <v>962</v>
      </c>
    </row>
    <row r="21" spans="1:29" x14ac:dyDescent="0.25">
      <c r="A21" s="66">
        <f t="shared" si="0"/>
        <v>770067</v>
      </c>
      <c r="B21" s="67" t="s">
        <v>1592</v>
      </c>
      <c r="C21" s="68">
        <f t="shared" si="1"/>
        <v>3</v>
      </c>
      <c r="D21" s="65">
        <v>770067</v>
      </c>
      <c r="E21" s="65" t="s">
        <v>962</v>
      </c>
      <c r="F21" s="65" t="s">
        <v>962</v>
      </c>
      <c r="G21" s="65" t="s">
        <v>962</v>
      </c>
      <c r="H21" s="65" t="s">
        <v>962</v>
      </c>
      <c r="I21" s="65" t="s">
        <v>962</v>
      </c>
      <c r="J21" s="65" t="s">
        <v>962</v>
      </c>
      <c r="K21" s="65" t="s">
        <v>962</v>
      </c>
      <c r="L21" s="65" t="s">
        <v>962</v>
      </c>
      <c r="M21" s="65" t="s">
        <v>962</v>
      </c>
      <c r="N21" s="65" t="s">
        <v>962</v>
      </c>
      <c r="O21" s="65" t="s">
        <v>962</v>
      </c>
      <c r="P21" s="65" t="s">
        <v>962</v>
      </c>
      <c r="Q21" s="65" t="s">
        <v>963</v>
      </c>
      <c r="R21" s="65" t="s">
        <v>962</v>
      </c>
      <c r="S21" s="65" t="s">
        <v>962</v>
      </c>
      <c r="T21" s="65" t="s">
        <v>962</v>
      </c>
      <c r="U21" s="65" t="s">
        <v>962</v>
      </c>
      <c r="V21" s="65" t="s">
        <v>962</v>
      </c>
      <c r="W21" s="65" t="s">
        <v>962</v>
      </c>
      <c r="X21" s="65" t="s">
        <v>962</v>
      </c>
      <c r="Y21" s="65" t="s">
        <v>962</v>
      </c>
      <c r="Z21" s="65" t="s">
        <v>962</v>
      </c>
      <c r="AA21" s="65" t="s">
        <v>962</v>
      </c>
      <c r="AB21" s="65" t="s">
        <v>962</v>
      </c>
      <c r="AC21" s="65" t="s">
        <v>962</v>
      </c>
    </row>
    <row r="22" spans="1:29" x14ac:dyDescent="0.25">
      <c r="A22" s="66">
        <f t="shared" si="0"/>
        <v>770069</v>
      </c>
      <c r="B22" s="67" t="s">
        <v>1591</v>
      </c>
      <c r="C22" s="68">
        <f t="shared" si="1"/>
        <v>3</v>
      </c>
      <c r="D22" s="65">
        <v>770069</v>
      </c>
      <c r="E22" s="65" t="s">
        <v>962</v>
      </c>
      <c r="F22" s="65" t="s">
        <v>962</v>
      </c>
      <c r="G22" s="65" t="s">
        <v>962</v>
      </c>
      <c r="H22" s="65" t="s">
        <v>962</v>
      </c>
      <c r="I22" s="65" t="s">
        <v>962</v>
      </c>
      <c r="J22" s="65" t="s">
        <v>962</v>
      </c>
      <c r="K22" s="65" t="s">
        <v>962</v>
      </c>
      <c r="L22" s="65" t="s">
        <v>962</v>
      </c>
      <c r="M22" s="65" t="s">
        <v>962</v>
      </c>
      <c r="N22" s="65" t="s">
        <v>962</v>
      </c>
      <c r="O22" s="65" t="s">
        <v>962</v>
      </c>
      <c r="P22" s="65" t="s">
        <v>962</v>
      </c>
      <c r="Q22" s="65" t="s">
        <v>963</v>
      </c>
      <c r="R22" s="65" t="s">
        <v>962</v>
      </c>
      <c r="S22" s="65" t="s">
        <v>962</v>
      </c>
      <c r="T22" s="65" t="s">
        <v>962</v>
      </c>
      <c r="U22" s="65" t="s">
        <v>962</v>
      </c>
      <c r="V22" s="65" t="s">
        <v>962</v>
      </c>
      <c r="W22" s="65" t="s">
        <v>962</v>
      </c>
      <c r="X22" s="65" t="s">
        <v>962</v>
      </c>
      <c r="Y22" s="65" t="s">
        <v>962</v>
      </c>
      <c r="Z22" s="65" t="s">
        <v>962</v>
      </c>
      <c r="AA22" s="65" t="s">
        <v>962</v>
      </c>
      <c r="AB22" s="65" t="s">
        <v>962</v>
      </c>
      <c r="AC22" s="65" t="s">
        <v>962</v>
      </c>
    </row>
    <row r="23" spans="1:29" x14ac:dyDescent="0.25">
      <c r="A23" s="66">
        <f t="shared" si="0"/>
        <v>770073</v>
      </c>
      <c r="B23" s="67" t="s">
        <v>1590</v>
      </c>
      <c r="C23" s="68">
        <f t="shared" si="1"/>
        <v>3</v>
      </c>
      <c r="D23" s="65">
        <v>770073</v>
      </c>
      <c r="E23" s="65" t="s">
        <v>962</v>
      </c>
      <c r="F23" s="65" t="s">
        <v>962</v>
      </c>
      <c r="G23" s="65" t="s">
        <v>962</v>
      </c>
      <c r="H23" s="65" t="s">
        <v>962</v>
      </c>
      <c r="I23" s="65" t="s">
        <v>962</v>
      </c>
      <c r="J23" s="65" t="s">
        <v>962</v>
      </c>
      <c r="K23" s="65" t="s">
        <v>962</v>
      </c>
      <c r="L23" s="65" t="s">
        <v>962</v>
      </c>
      <c r="M23" s="65" t="s">
        <v>962</v>
      </c>
      <c r="N23" s="65" t="s">
        <v>962</v>
      </c>
      <c r="O23" s="65" t="s">
        <v>962</v>
      </c>
      <c r="P23" s="65" t="s">
        <v>962</v>
      </c>
      <c r="Q23" s="65" t="s">
        <v>963</v>
      </c>
      <c r="R23" s="65" t="s">
        <v>962</v>
      </c>
      <c r="S23" s="65" t="s">
        <v>962</v>
      </c>
      <c r="T23" s="65" t="s">
        <v>962</v>
      </c>
      <c r="U23" s="65" t="s">
        <v>962</v>
      </c>
      <c r="V23" s="65" t="s">
        <v>962</v>
      </c>
      <c r="W23" s="65" t="s">
        <v>962</v>
      </c>
      <c r="X23" s="65" t="s">
        <v>962</v>
      </c>
      <c r="Y23" s="65" t="s">
        <v>962</v>
      </c>
      <c r="Z23" s="65" t="s">
        <v>962</v>
      </c>
      <c r="AA23" s="65" t="s">
        <v>962</v>
      </c>
      <c r="AB23" s="65" t="s">
        <v>962</v>
      </c>
      <c r="AC23" s="65" t="s">
        <v>962</v>
      </c>
    </row>
    <row r="24" spans="1:29" x14ac:dyDescent="0.25">
      <c r="A24" s="66">
        <f t="shared" si="0"/>
        <v>770078</v>
      </c>
      <c r="B24" s="67" t="s">
        <v>1589</v>
      </c>
      <c r="C24" s="68">
        <f t="shared" si="1"/>
        <v>3</v>
      </c>
      <c r="D24" s="65">
        <v>770078</v>
      </c>
      <c r="E24" s="65" t="s">
        <v>962</v>
      </c>
      <c r="F24" s="65" t="s">
        <v>962</v>
      </c>
      <c r="G24" s="65" t="s">
        <v>962</v>
      </c>
      <c r="H24" s="65" t="s">
        <v>962</v>
      </c>
      <c r="I24" s="65" t="s">
        <v>962</v>
      </c>
      <c r="J24" s="65" t="s">
        <v>962</v>
      </c>
      <c r="K24" s="65" t="s">
        <v>962</v>
      </c>
      <c r="L24" s="65" t="s">
        <v>963</v>
      </c>
      <c r="M24" s="65" t="s">
        <v>962</v>
      </c>
      <c r="N24" s="65" t="s">
        <v>962</v>
      </c>
      <c r="O24" s="65" t="s">
        <v>962</v>
      </c>
      <c r="P24" s="65" t="s">
        <v>962</v>
      </c>
      <c r="Q24" s="65" t="s">
        <v>962</v>
      </c>
      <c r="R24" s="65" t="s">
        <v>962</v>
      </c>
      <c r="S24" s="65" t="s">
        <v>962</v>
      </c>
      <c r="T24" s="65" t="s">
        <v>962</v>
      </c>
      <c r="U24" s="65" t="s">
        <v>962</v>
      </c>
      <c r="V24" s="65" t="s">
        <v>962</v>
      </c>
      <c r="W24" s="65" t="s">
        <v>962</v>
      </c>
      <c r="X24" s="65" t="s">
        <v>962</v>
      </c>
      <c r="Y24" s="65" t="s">
        <v>962</v>
      </c>
      <c r="Z24" s="65" t="s">
        <v>962</v>
      </c>
      <c r="AA24" s="65" t="s">
        <v>962</v>
      </c>
      <c r="AB24" s="65" t="s">
        <v>962</v>
      </c>
      <c r="AC24" s="65" t="s">
        <v>962</v>
      </c>
    </row>
    <row r="25" spans="1:29" x14ac:dyDescent="0.25">
      <c r="A25" s="66">
        <f t="shared" si="0"/>
        <v>770081</v>
      </c>
      <c r="B25" s="67" t="s">
        <v>1588</v>
      </c>
      <c r="C25" s="68">
        <f t="shared" si="1"/>
        <v>3</v>
      </c>
      <c r="D25" s="65">
        <v>770081</v>
      </c>
      <c r="E25" s="65" t="s">
        <v>962</v>
      </c>
      <c r="F25" s="65" t="s">
        <v>962</v>
      </c>
      <c r="G25" s="65" t="s">
        <v>962</v>
      </c>
      <c r="H25" s="65" t="s">
        <v>962</v>
      </c>
      <c r="I25" s="65" t="s">
        <v>962</v>
      </c>
      <c r="J25" s="65" t="s">
        <v>962</v>
      </c>
      <c r="K25" s="65" t="s">
        <v>962</v>
      </c>
      <c r="L25" s="65" t="s">
        <v>962</v>
      </c>
      <c r="M25" s="65" t="s">
        <v>962</v>
      </c>
      <c r="N25" s="65" t="s">
        <v>962</v>
      </c>
      <c r="O25" s="65" t="s">
        <v>962</v>
      </c>
      <c r="P25" s="65" t="s">
        <v>962</v>
      </c>
      <c r="Q25" s="65" t="s">
        <v>962</v>
      </c>
      <c r="R25" s="65" t="s">
        <v>962</v>
      </c>
      <c r="S25" s="65" t="s">
        <v>962</v>
      </c>
      <c r="T25" s="65" t="s">
        <v>962</v>
      </c>
      <c r="U25" s="65" t="s">
        <v>962</v>
      </c>
      <c r="V25" s="65" t="s">
        <v>963</v>
      </c>
      <c r="W25" s="65" t="s">
        <v>962</v>
      </c>
      <c r="X25" s="65" t="s">
        <v>962</v>
      </c>
      <c r="Y25" s="65" t="s">
        <v>962</v>
      </c>
      <c r="Z25" s="65" t="s">
        <v>962</v>
      </c>
      <c r="AA25" s="65" t="s">
        <v>962</v>
      </c>
      <c r="AB25" s="65" t="s">
        <v>962</v>
      </c>
      <c r="AC25" s="65" t="s">
        <v>962</v>
      </c>
    </row>
    <row r="26" spans="1:29" x14ac:dyDescent="0.25">
      <c r="A26" s="66">
        <f t="shared" si="0"/>
        <v>770085</v>
      </c>
      <c r="B26" s="67" t="s">
        <v>1587</v>
      </c>
      <c r="C26" s="68">
        <f t="shared" si="1"/>
        <v>3</v>
      </c>
      <c r="D26" s="65">
        <v>770085</v>
      </c>
      <c r="E26" s="65" t="s">
        <v>962</v>
      </c>
      <c r="F26" s="65" t="s">
        <v>962</v>
      </c>
      <c r="G26" s="65" t="s">
        <v>962</v>
      </c>
      <c r="H26" s="65" t="s">
        <v>962</v>
      </c>
      <c r="I26" s="65" t="s">
        <v>962</v>
      </c>
      <c r="J26" s="65" t="s">
        <v>962</v>
      </c>
      <c r="K26" s="65" t="s">
        <v>962</v>
      </c>
      <c r="L26" s="65" t="s">
        <v>962</v>
      </c>
      <c r="M26" s="65" t="s">
        <v>962</v>
      </c>
      <c r="N26" s="65" t="s">
        <v>962</v>
      </c>
      <c r="O26" s="65" t="s">
        <v>962</v>
      </c>
      <c r="P26" s="65" t="s">
        <v>962</v>
      </c>
      <c r="Q26" s="65" t="s">
        <v>962</v>
      </c>
      <c r="R26" s="65" t="s">
        <v>962</v>
      </c>
      <c r="S26" s="65" t="s">
        <v>962</v>
      </c>
      <c r="T26" s="65" t="s">
        <v>962</v>
      </c>
      <c r="U26" s="65" t="s">
        <v>962</v>
      </c>
      <c r="V26" s="65" t="s">
        <v>963</v>
      </c>
      <c r="W26" s="65" t="s">
        <v>962</v>
      </c>
      <c r="X26" s="65" t="s">
        <v>962</v>
      </c>
      <c r="Y26" s="65" t="s">
        <v>962</v>
      </c>
      <c r="Z26" s="65" t="s">
        <v>962</v>
      </c>
      <c r="AA26" s="65" t="s">
        <v>962</v>
      </c>
      <c r="AB26" s="65" t="s">
        <v>962</v>
      </c>
      <c r="AC26" s="65" t="s">
        <v>962</v>
      </c>
    </row>
    <row r="27" spans="1:29" x14ac:dyDescent="0.25">
      <c r="A27" s="66">
        <f t="shared" si="0"/>
        <v>770090</v>
      </c>
      <c r="B27" s="67" t="s">
        <v>1586</v>
      </c>
      <c r="C27" s="68">
        <f t="shared" si="1"/>
        <v>3</v>
      </c>
      <c r="D27" s="65">
        <v>770090</v>
      </c>
      <c r="E27" s="65" t="s">
        <v>962</v>
      </c>
      <c r="F27" s="65" t="s">
        <v>962</v>
      </c>
      <c r="G27" s="65" t="s">
        <v>962</v>
      </c>
      <c r="H27" s="65" t="s">
        <v>962</v>
      </c>
      <c r="I27" s="65" t="s">
        <v>962</v>
      </c>
      <c r="J27" s="65" t="s">
        <v>962</v>
      </c>
      <c r="K27" s="65" t="s">
        <v>962</v>
      </c>
      <c r="L27" s="65" t="s">
        <v>962</v>
      </c>
      <c r="M27" s="65" t="s">
        <v>962</v>
      </c>
      <c r="N27" s="65" t="s">
        <v>962</v>
      </c>
      <c r="O27" s="65" t="s">
        <v>962</v>
      </c>
      <c r="P27" s="65" t="s">
        <v>962</v>
      </c>
      <c r="Q27" s="65" t="s">
        <v>963</v>
      </c>
      <c r="R27" s="65" t="s">
        <v>962</v>
      </c>
      <c r="S27" s="65" t="s">
        <v>962</v>
      </c>
      <c r="T27" s="65" t="s">
        <v>962</v>
      </c>
      <c r="U27" s="65" t="s">
        <v>962</v>
      </c>
      <c r="V27" s="65" t="s">
        <v>962</v>
      </c>
      <c r="W27" s="65" t="s">
        <v>962</v>
      </c>
      <c r="X27" s="65" t="s">
        <v>962</v>
      </c>
      <c r="Y27" s="65" t="s">
        <v>962</v>
      </c>
      <c r="Z27" s="65" t="s">
        <v>962</v>
      </c>
      <c r="AA27" s="65" t="s">
        <v>962</v>
      </c>
      <c r="AB27" s="65" t="s">
        <v>962</v>
      </c>
      <c r="AC27" s="65" t="s">
        <v>962</v>
      </c>
    </row>
    <row r="28" spans="1:29" x14ac:dyDescent="0.25">
      <c r="A28" s="66">
        <f t="shared" si="0"/>
        <v>770092</v>
      </c>
      <c r="B28" s="67" t="s">
        <v>1585</v>
      </c>
      <c r="C28" s="68">
        <f t="shared" si="1"/>
        <v>3</v>
      </c>
      <c r="D28" s="65">
        <v>770092</v>
      </c>
      <c r="E28" s="65" t="s">
        <v>962</v>
      </c>
      <c r="F28" s="65" t="s">
        <v>962</v>
      </c>
      <c r="G28" s="65" t="s">
        <v>962</v>
      </c>
      <c r="H28" s="65" t="s">
        <v>962</v>
      </c>
      <c r="I28" s="65" t="s">
        <v>962</v>
      </c>
      <c r="J28" s="65" t="s">
        <v>962</v>
      </c>
      <c r="K28" s="65" t="s">
        <v>962</v>
      </c>
      <c r="L28" s="65" t="s">
        <v>962</v>
      </c>
      <c r="M28" s="65" t="s">
        <v>962</v>
      </c>
      <c r="N28" s="65" t="s">
        <v>962</v>
      </c>
      <c r="O28" s="65" t="s">
        <v>962</v>
      </c>
      <c r="P28" s="65" t="s">
        <v>962</v>
      </c>
      <c r="Q28" s="65" t="s">
        <v>963</v>
      </c>
      <c r="R28" s="65" t="s">
        <v>962</v>
      </c>
      <c r="S28" s="65" t="s">
        <v>962</v>
      </c>
      <c r="T28" s="65" t="s">
        <v>962</v>
      </c>
      <c r="U28" s="65" t="s">
        <v>962</v>
      </c>
      <c r="V28" s="65" t="s">
        <v>962</v>
      </c>
      <c r="W28" s="65" t="s">
        <v>962</v>
      </c>
      <c r="X28" s="65" t="s">
        <v>962</v>
      </c>
      <c r="Y28" s="65" t="s">
        <v>962</v>
      </c>
      <c r="Z28" s="65" t="s">
        <v>962</v>
      </c>
      <c r="AA28" s="65" t="s">
        <v>962</v>
      </c>
      <c r="AB28" s="65" t="s">
        <v>962</v>
      </c>
      <c r="AC28" s="65" t="s">
        <v>962</v>
      </c>
    </row>
    <row r="29" spans="1:29" x14ac:dyDescent="0.25">
      <c r="A29" s="66">
        <f t="shared" si="0"/>
        <v>770098</v>
      </c>
      <c r="B29" s="67" t="s">
        <v>1584</v>
      </c>
      <c r="C29" s="68">
        <f t="shared" si="1"/>
        <v>3</v>
      </c>
      <c r="D29" s="65">
        <v>770098</v>
      </c>
      <c r="E29" s="65" t="s">
        <v>962</v>
      </c>
      <c r="F29" s="65" t="s">
        <v>962</v>
      </c>
      <c r="G29" s="65" t="s">
        <v>962</v>
      </c>
      <c r="H29" s="65" t="s">
        <v>962</v>
      </c>
      <c r="I29" s="65" t="s">
        <v>962</v>
      </c>
      <c r="J29" s="65" t="s">
        <v>962</v>
      </c>
      <c r="K29" s="65" t="s">
        <v>962</v>
      </c>
      <c r="L29" s="65" t="s">
        <v>962</v>
      </c>
      <c r="M29" s="65" t="s">
        <v>962</v>
      </c>
      <c r="N29" s="65" t="s">
        <v>962</v>
      </c>
      <c r="O29" s="65" t="s">
        <v>962</v>
      </c>
      <c r="P29" s="65" t="s">
        <v>962</v>
      </c>
      <c r="Q29" s="65" t="s">
        <v>963</v>
      </c>
      <c r="R29" s="65" t="s">
        <v>962</v>
      </c>
      <c r="S29" s="65" t="s">
        <v>962</v>
      </c>
      <c r="T29" s="65" t="s">
        <v>962</v>
      </c>
      <c r="U29" s="65" t="s">
        <v>962</v>
      </c>
      <c r="V29" s="65" t="s">
        <v>962</v>
      </c>
      <c r="W29" s="65" t="s">
        <v>962</v>
      </c>
      <c r="X29" s="65" t="s">
        <v>962</v>
      </c>
      <c r="Y29" s="65" t="s">
        <v>962</v>
      </c>
      <c r="Z29" s="65" t="s">
        <v>962</v>
      </c>
      <c r="AA29" s="65" t="s">
        <v>962</v>
      </c>
      <c r="AB29" s="65" t="s">
        <v>962</v>
      </c>
      <c r="AC29" s="65" t="s">
        <v>962</v>
      </c>
    </row>
    <row r="30" spans="1:29" x14ac:dyDescent="0.25">
      <c r="A30" s="66">
        <f t="shared" si="0"/>
        <v>770103</v>
      </c>
      <c r="B30" s="67" t="s">
        <v>1583</v>
      </c>
      <c r="C30" s="68">
        <f t="shared" si="1"/>
        <v>3</v>
      </c>
      <c r="D30" s="65">
        <v>770103</v>
      </c>
      <c r="E30" s="65" t="s">
        <v>962</v>
      </c>
      <c r="F30" s="65" t="s">
        <v>962</v>
      </c>
      <c r="G30" s="65" t="s">
        <v>962</v>
      </c>
      <c r="H30" s="65" t="s">
        <v>962</v>
      </c>
      <c r="I30" s="65" t="s">
        <v>962</v>
      </c>
      <c r="J30" s="65" t="s">
        <v>962</v>
      </c>
      <c r="K30" s="65" t="s">
        <v>962</v>
      </c>
      <c r="L30" s="65" t="s">
        <v>962</v>
      </c>
      <c r="M30" s="65" t="s">
        <v>962</v>
      </c>
      <c r="N30" s="65" t="s">
        <v>962</v>
      </c>
      <c r="O30" s="65" t="s">
        <v>962</v>
      </c>
      <c r="P30" s="65" t="s">
        <v>962</v>
      </c>
      <c r="Q30" s="65" t="s">
        <v>963</v>
      </c>
      <c r="R30" s="65" t="s">
        <v>962</v>
      </c>
      <c r="S30" s="65" t="s">
        <v>962</v>
      </c>
      <c r="T30" s="65" t="s">
        <v>962</v>
      </c>
      <c r="U30" s="65" t="s">
        <v>962</v>
      </c>
      <c r="V30" s="65" t="s">
        <v>962</v>
      </c>
      <c r="W30" s="65" t="s">
        <v>962</v>
      </c>
      <c r="X30" s="65" t="s">
        <v>962</v>
      </c>
      <c r="Y30" s="65" t="s">
        <v>962</v>
      </c>
      <c r="Z30" s="65" t="s">
        <v>962</v>
      </c>
      <c r="AA30" s="65" t="s">
        <v>962</v>
      </c>
      <c r="AB30" s="65" t="s">
        <v>962</v>
      </c>
      <c r="AC30" s="65" t="s">
        <v>962</v>
      </c>
    </row>
    <row r="31" spans="1:29" x14ac:dyDescent="0.25">
      <c r="A31" s="66">
        <f t="shared" si="0"/>
        <v>770102</v>
      </c>
      <c r="B31" s="67" t="s">
        <v>1521</v>
      </c>
      <c r="C31" s="68">
        <f t="shared" si="1"/>
        <v>3</v>
      </c>
      <c r="D31" s="65">
        <v>770102</v>
      </c>
      <c r="E31" s="65" t="s">
        <v>962</v>
      </c>
      <c r="F31" s="65" t="s">
        <v>962</v>
      </c>
      <c r="G31" s="65" t="s">
        <v>962</v>
      </c>
      <c r="H31" s="65" t="s">
        <v>962</v>
      </c>
      <c r="I31" s="65" t="s">
        <v>962</v>
      </c>
      <c r="J31" s="65" t="s">
        <v>962</v>
      </c>
      <c r="K31" s="65" t="s">
        <v>962</v>
      </c>
      <c r="L31" s="65" t="s">
        <v>962</v>
      </c>
      <c r="M31" s="65" t="s">
        <v>962</v>
      </c>
      <c r="N31" s="65" t="s">
        <v>962</v>
      </c>
      <c r="O31" s="65" t="s">
        <v>962</v>
      </c>
      <c r="P31" s="65" t="s">
        <v>962</v>
      </c>
      <c r="Q31" s="65" t="s">
        <v>963</v>
      </c>
      <c r="R31" s="65" t="s">
        <v>962</v>
      </c>
      <c r="S31" s="65" t="s">
        <v>962</v>
      </c>
      <c r="T31" s="65" t="s">
        <v>962</v>
      </c>
      <c r="U31" s="65" t="s">
        <v>962</v>
      </c>
      <c r="V31" s="65" t="s">
        <v>962</v>
      </c>
      <c r="W31" s="65" t="s">
        <v>962</v>
      </c>
      <c r="X31" s="65" t="s">
        <v>962</v>
      </c>
      <c r="Y31" s="65" t="s">
        <v>962</v>
      </c>
      <c r="Z31" s="65" t="s">
        <v>962</v>
      </c>
      <c r="AA31" s="65" t="s">
        <v>962</v>
      </c>
      <c r="AB31" s="65" t="s">
        <v>962</v>
      </c>
      <c r="AC31" s="65" t="s">
        <v>962</v>
      </c>
    </row>
    <row r="32" spans="1:29" x14ac:dyDescent="0.25">
      <c r="A32" s="66">
        <f t="shared" si="0"/>
        <v>770106</v>
      </c>
      <c r="B32" s="67" t="s">
        <v>1582</v>
      </c>
      <c r="C32" s="68">
        <f t="shared" si="1"/>
        <v>3</v>
      </c>
      <c r="D32" s="65">
        <v>770106</v>
      </c>
      <c r="E32" s="65" t="s">
        <v>962</v>
      </c>
      <c r="F32" s="65" t="s">
        <v>962</v>
      </c>
      <c r="G32" s="65" t="s">
        <v>962</v>
      </c>
      <c r="H32" s="65" t="s">
        <v>962</v>
      </c>
      <c r="I32" s="65" t="s">
        <v>962</v>
      </c>
      <c r="J32" s="65" t="s">
        <v>962</v>
      </c>
      <c r="K32" s="65" t="s">
        <v>962</v>
      </c>
      <c r="L32" s="65" t="s">
        <v>963</v>
      </c>
      <c r="M32" s="65" t="s">
        <v>962</v>
      </c>
      <c r="N32" s="65" t="s">
        <v>962</v>
      </c>
      <c r="O32" s="65" t="s">
        <v>962</v>
      </c>
      <c r="P32" s="65" t="s">
        <v>962</v>
      </c>
      <c r="Q32" s="65" t="s">
        <v>962</v>
      </c>
      <c r="R32" s="65" t="s">
        <v>962</v>
      </c>
      <c r="S32" s="65" t="s">
        <v>962</v>
      </c>
      <c r="T32" s="65" t="s">
        <v>962</v>
      </c>
      <c r="U32" s="65" t="s">
        <v>962</v>
      </c>
      <c r="V32" s="65" t="s">
        <v>962</v>
      </c>
      <c r="W32" s="65" t="s">
        <v>962</v>
      </c>
      <c r="X32" s="65" t="s">
        <v>962</v>
      </c>
      <c r="Y32" s="65" t="s">
        <v>962</v>
      </c>
      <c r="Z32" s="65" t="s">
        <v>962</v>
      </c>
      <c r="AA32" s="65" t="s">
        <v>962</v>
      </c>
      <c r="AB32" s="65" t="s">
        <v>962</v>
      </c>
      <c r="AC32" s="65" t="s">
        <v>962</v>
      </c>
    </row>
    <row r="33" spans="1:29" x14ac:dyDescent="0.25">
      <c r="A33" s="66">
        <f t="shared" si="0"/>
        <v>770108</v>
      </c>
      <c r="B33" s="67" t="s">
        <v>1581</v>
      </c>
      <c r="C33" s="68">
        <f t="shared" si="1"/>
        <v>3</v>
      </c>
      <c r="D33" s="65">
        <v>770108</v>
      </c>
      <c r="E33" s="65" t="s">
        <v>962</v>
      </c>
      <c r="F33" s="65" t="s">
        <v>962</v>
      </c>
      <c r="G33" s="65" t="s">
        <v>962</v>
      </c>
      <c r="H33" s="65" t="s">
        <v>962</v>
      </c>
      <c r="I33" s="65" t="s">
        <v>962</v>
      </c>
      <c r="J33" s="65" t="s">
        <v>962</v>
      </c>
      <c r="K33" s="65" t="s">
        <v>962</v>
      </c>
      <c r="L33" s="65" t="s">
        <v>962</v>
      </c>
      <c r="M33" s="65" t="s">
        <v>962</v>
      </c>
      <c r="N33" s="65" t="s">
        <v>962</v>
      </c>
      <c r="O33" s="65" t="s">
        <v>962</v>
      </c>
      <c r="P33" s="65" t="s">
        <v>962</v>
      </c>
      <c r="Q33" s="65" t="s">
        <v>962</v>
      </c>
      <c r="R33" s="65" t="s">
        <v>962</v>
      </c>
      <c r="S33" s="65" t="s">
        <v>962</v>
      </c>
      <c r="T33" s="65" t="s">
        <v>962</v>
      </c>
      <c r="U33" s="65" t="s">
        <v>962</v>
      </c>
      <c r="V33" s="65" t="s">
        <v>963</v>
      </c>
      <c r="W33" s="65" t="s">
        <v>962</v>
      </c>
      <c r="X33" s="65" t="s">
        <v>962</v>
      </c>
      <c r="Y33" s="65" t="s">
        <v>962</v>
      </c>
      <c r="Z33" s="65" t="s">
        <v>962</v>
      </c>
      <c r="AA33" s="65" t="s">
        <v>962</v>
      </c>
      <c r="AB33" s="65" t="s">
        <v>962</v>
      </c>
      <c r="AC33" s="65" t="s">
        <v>962</v>
      </c>
    </row>
    <row r="34" spans="1:29" x14ac:dyDescent="0.25">
      <c r="A34" s="66">
        <f t="shared" si="0"/>
        <v>770110</v>
      </c>
      <c r="B34" s="67" t="s">
        <v>1580</v>
      </c>
      <c r="C34" s="68">
        <f t="shared" si="1"/>
        <v>3</v>
      </c>
      <c r="D34" s="65">
        <v>770110</v>
      </c>
      <c r="E34" s="65" t="s">
        <v>962</v>
      </c>
      <c r="F34" s="65" t="s">
        <v>962</v>
      </c>
      <c r="G34" s="65" t="s">
        <v>962</v>
      </c>
      <c r="H34" s="65" t="s">
        <v>962</v>
      </c>
      <c r="I34" s="65" t="s">
        <v>962</v>
      </c>
      <c r="J34" s="65" t="s">
        <v>962</v>
      </c>
      <c r="K34" s="65" t="s">
        <v>962</v>
      </c>
      <c r="L34" s="65" t="s">
        <v>963</v>
      </c>
      <c r="M34" s="65" t="s">
        <v>962</v>
      </c>
      <c r="N34" s="65" t="s">
        <v>962</v>
      </c>
      <c r="O34" s="65" t="s">
        <v>962</v>
      </c>
      <c r="P34" s="65" t="s">
        <v>962</v>
      </c>
      <c r="Q34" s="65" t="s">
        <v>962</v>
      </c>
      <c r="R34" s="65" t="s">
        <v>962</v>
      </c>
      <c r="S34" s="65" t="s">
        <v>962</v>
      </c>
      <c r="T34" s="65" t="s">
        <v>962</v>
      </c>
      <c r="U34" s="65" t="s">
        <v>962</v>
      </c>
      <c r="V34" s="65" t="s">
        <v>962</v>
      </c>
      <c r="W34" s="65" t="s">
        <v>962</v>
      </c>
      <c r="X34" s="65" t="s">
        <v>962</v>
      </c>
      <c r="Y34" s="65" t="s">
        <v>962</v>
      </c>
      <c r="Z34" s="65" t="s">
        <v>962</v>
      </c>
      <c r="AA34" s="65" t="s">
        <v>962</v>
      </c>
      <c r="AB34" s="65" t="s">
        <v>962</v>
      </c>
      <c r="AC34" s="65" t="s">
        <v>962</v>
      </c>
    </row>
    <row r="35" spans="1:29" x14ac:dyDescent="0.25">
      <c r="A35" s="66">
        <f t="shared" si="0"/>
        <v>770115</v>
      </c>
      <c r="B35" s="67" t="s">
        <v>1579</v>
      </c>
      <c r="C35" s="68">
        <f t="shared" si="1"/>
        <v>3</v>
      </c>
      <c r="D35" s="65">
        <v>770115</v>
      </c>
      <c r="E35" s="65" t="s">
        <v>962</v>
      </c>
      <c r="F35" s="65" t="s">
        <v>962</v>
      </c>
      <c r="G35" s="65" t="s">
        <v>962</v>
      </c>
      <c r="H35" s="65" t="s">
        <v>962</v>
      </c>
      <c r="I35" s="65" t="s">
        <v>962</v>
      </c>
      <c r="J35" s="65" t="s">
        <v>962</v>
      </c>
      <c r="K35" s="65" t="s">
        <v>962</v>
      </c>
      <c r="L35" s="65" t="s">
        <v>962</v>
      </c>
      <c r="M35" s="65" t="s">
        <v>962</v>
      </c>
      <c r="N35" s="65" t="s">
        <v>962</v>
      </c>
      <c r="O35" s="65" t="s">
        <v>962</v>
      </c>
      <c r="P35" s="65" t="s">
        <v>962</v>
      </c>
      <c r="Q35" s="65" t="s">
        <v>962</v>
      </c>
      <c r="R35" s="65" t="s">
        <v>962</v>
      </c>
      <c r="S35" s="65" t="s">
        <v>962</v>
      </c>
      <c r="T35" s="65" t="s">
        <v>962</v>
      </c>
      <c r="U35" s="65" t="s">
        <v>962</v>
      </c>
      <c r="V35" s="65" t="s">
        <v>962</v>
      </c>
      <c r="W35" s="65" t="s">
        <v>962</v>
      </c>
      <c r="X35" s="65" t="s">
        <v>962</v>
      </c>
      <c r="Y35" s="65" t="s">
        <v>962</v>
      </c>
      <c r="Z35" s="65" t="s">
        <v>962</v>
      </c>
      <c r="AA35" s="65" t="s">
        <v>963</v>
      </c>
      <c r="AB35" s="65" t="s">
        <v>962</v>
      </c>
      <c r="AC35" s="65" t="s">
        <v>962</v>
      </c>
    </row>
    <row r="36" spans="1:29" x14ac:dyDescent="0.25">
      <c r="A36" s="66">
        <f t="shared" si="0"/>
        <v>770117</v>
      </c>
      <c r="B36" s="67" t="s">
        <v>1578</v>
      </c>
      <c r="C36" s="68">
        <f t="shared" si="1"/>
        <v>3</v>
      </c>
      <c r="D36" s="65">
        <v>770117</v>
      </c>
      <c r="E36" s="65" t="s">
        <v>962</v>
      </c>
      <c r="F36" s="65" t="s">
        <v>962</v>
      </c>
      <c r="G36" s="65" t="s">
        <v>962</v>
      </c>
      <c r="H36" s="65" t="s">
        <v>962</v>
      </c>
      <c r="I36" s="65" t="s">
        <v>962</v>
      </c>
      <c r="J36" s="65" t="s">
        <v>962</v>
      </c>
      <c r="K36" s="65" t="s">
        <v>962</v>
      </c>
      <c r="L36" s="65" t="s">
        <v>962</v>
      </c>
      <c r="M36" s="65" t="s">
        <v>962</v>
      </c>
      <c r="N36" s="65" t="s">
        <v>962</v>
      </c>
      <c r="O36" s="65" t="s">
        <v>962</v>
      </c>
      <c r="P36" s="65" t="s">
        <v>962</v>
      </c>
      <c r="Q36" s="65" t="s">
        <v>963</v>
      </c>
      <c r="R36" s="65" t="s">
        <v>962</v>
      </c>
      <c r="S36" s="65" t="s">
        <v>962</v>
      </c>
      <c r="T36" s="65" t="s">
        <v>962</v>
      </c>
      <c r="U36" s="65" t="s">
        <v>962</v>
      </c>
      <c r="V36" s="65" t="s">
        <v>962</v>
      </c>
      <c r="W36" s="65" t="s">
        <v>962</v>
      </c>
      <c r="X36" s="65" t="s">
        <v>962</v>
      </c>
      <c r="Y36" s="65" t="s">
        <v>962</v>
      </c>
      <c r="Z36" s="65" t="s">
        <v>962</v>
      </c>
      <c r="AA36" s="65" t="s">
        <v>962</v>
      </c>
      <c r="AB36" s="65" t="s">
        <v>962</v>
      </c>
      <c r="AC36" s="65" t="s">
        <v>962</v>
      </c>
    </row>
    <row r="37" spans="1:29" x14ac:dyDescent="0.25">
      <c r="A37" s="66">
        <f t="shared" si="0"/>
        <v>770120</v>
      </c>
      <c r="B37" s="67" t="s">
        <v>1577</v>
      </c>
      <c r="C37" s="68">
        <f t="shared" si="1"/>
        <v>3</v>
      </c>
      <c r="D37" s="65">
        <v>770120</v>
      </c>
      <c r="E37" s="65" t="s">
        <v>962</v>
      </c>
      <c r="F37" s="65" t="s">
        <v>962</v>
      </c>
      <c r="G37" s="65" t="s">
        <v>962</v>
      </c>
      <c r="H37" s="65" t="s">
        <v>962</v>
      </c>
      <c r="I37" s="65" t="s">
        <v>962</v>
      </c>
      <c r="J37" s="65" t="s">
        <v>962</v>
      </c>
      <c r="K37" s="65" t="s">
        <v>962</v>
      </c>
      <c r="L37" s="65" t="s">
        <v>963</v>
      </c>
      <c r="M37" s="65" t="s">
        <v>962</v>
      </c>
      <c r="N37" s="65" t="s">
        <v>962</v>
      </c>
      <c r="O37" s="65" t="s">
        <v>962</v>
      </c>
      <c r="P37" s="65" t="s">
        <v>962</v>
      </c>
      <c r="Q37" s="65" t="s">
        <v>962</v>
      </c>
      <c r="R37" s="65" t="s">
        <v>962</v>
      </c>
      <c r="S37" s="65" t="s">
        <v>962</v>
      </c>
      <c r="T37" s="65" t="s">
        <v>962</v>
      </c>
      <c r="U37" s="65" t="s">
        <v>962</v>
      </c>
      <c r="V37" s="65" t="s">
        <v>962</v>
      </c>
      <c r="W37" s="65" t="s">
        <v>962</v>
      </c>
      <c r="X37" s="65" t="s">
        <v>962</v>
      </c>
      <c r="Y37" s="65" t="s">
        <v>962</v>
      </c>
      <c r="Z37" s="65" t="s">
        <v>962</v>
      </c>
      <c r="AA37" s="65" t="s">
        <v>962</v>
      </c>
      <c r="AB37" s="65" t="s">
        <v>962</v>
      </c>
      <c r="AC37" s="65" t="s">
        <v>962</v>
      </c>
    </row>
    <row r="38" spans="1:29" x14ac:dyDescent="0.25">
      <c r="A38" s="66">
        <f t="shared" si="0"/>
        <v>770122</v>
      </c>
      <c r="B38" s="67" t="s">
        <v>1576</v>
      </c>
      <c r="C38" s="68">
        <f t="shared" si="1"/>
        <v>3</v>
      </c>
      <c r="D38" s="65">
        <v>770122</v>
      </c>
      <c r="E38" s="65" t="s">
        <v>962</v>
      </c>
      <c r="F38" s="65" t="s">
        <v>962</v>
      </c>
      <c r="G38" s="65" t="s">
        <v>962</v>
      </c>
      <c r="H38" s="65" t="s">
        <v>962</v>
      </c>
      <c r="I38" s="65" t="s">
        <v>962</v>
      </c>
      <c r="J38" s="65" t="s">
        <v>962</v>
      </c>
      <c r="K38" s="65" t="s">
        <v>962</v>
      </c>
      <c r="L38" s="65" t="s">
        <v>963</v>
      </c>
      <c r="M38" s="65" t="s">
        <v>962</v>
      </c>
      <c r="N38" s="65" t="s">
        <v>962</v>
      </c>
      <c r="O38" s="65" t="s">
        <v>962</v>
      </c>
      <c r="P38" s="65" t="s">
        <v>962</v>
      </c>
      <c r="Q38" s="65" t="s">
        <v>962</v>
      </c>
      <c r="R38" s="65" t="s">
        <v>962</v>
      </c>
      <c r="S38" s="65" t="s">
        <v>962</v>
      </c>
      <c r="T38" s="65" t="s">
        <v>962</v>
      </c>
      <c r="U38" s="65" t="s">
        <v>962</v>
      </c>
      <c r="V38" s="65" t="s">
        <v>962</v>
      </c>
      <c r="W38" s="65" t="s">
        <v>962</v>
      </c>
      <c r="X38" s="65" t="s">
        <v>962</v>
      </c>
      <c r="Y38" s="65" t="s">
        <v>962</v>
      </c>
      <c r="Z38" s="65" t="s">
        <v>962</v>
      </c>
      <c r="AA38" s="65" t="s">
        <v>962</v>
      </c>
      <c r="AB38" s="65" t="s">
        <v>962</v>
      </c>
      <c r="AC38" s="65" t="s">
        <v>962</v>
      </c>
    </row>
    <row r="39" spans="1:29" x14ac:dyDescent="0.25">
      <c r="A39" s="66">
        <f t="shared" si="0"/>
        <v>770127</v>
      </c>
      <c r="B39" s="67" t="s">
        <v>1575</v>
      </c>
      <c r="C39" s="68">
        <f t="shared" si="1"/>
        <v>3</v>
      </c>
      <c r="D39" s="65">
        <v>770127</v>
      </c>
      <c r="E39" s="65" t="s">
        <v>962</v>
      </c>
      <c r="F39" s="65" t="s">
        <v>962</v>
      </c>
      <c r="G39" s="65" t="s">
        <v>962</v>
      </c>
      <c r="H39" s="65" t="s">
        <v>962</v>
      </c>
      <c r="I39" s="65" t="s">
        <v>962</v>
      </c>
      <c r="J39" s="65" t="s">
        <v>962</v>
      </c>
      <c r="K39" s="65" t="s">
        <v>962</v>
      </c>
      <c r="L39" s="65" t="s">
        <v>963</v>
      </c>
      <c r="M39" s="65" t="s">
        <v>962</v>
      </c>
      <c r="N39" s="65" t="s">
        <v>962</v>
      </c>
      <c r="O39" s="65" t="s">
        <v>962</v>
      </c>
      <c r="P39" s="65" t="s">
        <v>962</v>
      </c>
      <c r="Q39" s="65" t="s">
        <v>962</v>
      </c>
      <c r="R39" s="65" t="s">
        <v>962</v>
      </c>
      <c r="S39" s="65" t="s">
        <v>962</v>
      </c>
      <c r="T39" s="65" t="s">
        <v>962</v>
      </c>
      <c r="U39" s="65" t="s">
        <v>962</v>
      </c>
      <c r="V39" s="65" t="s">
        <v>962</v>
      </c>
      <c r="W39" s="65" t="s">
        <v>962</v>
      </c>
      <c r="X39" s="65" t="s">
        <v>962</v>
      </c>
      <c r="Y39" s="65" t="s">
        <v>962</v>
      </c>
      <c r="Z39" s="65" t="s">
        <v>962</v>
      </c>
      <c r="AA39" s="65" t="s">
        <v>962</v>
      </c>
      <c r="AB39" s="65" t="s">
        <v>962</v>
      </c>
      <c r="AC39" s="65" t="s">
        <v>962</v>
      </c>
    </row>
    <row r="40" spans="1:29" x14ac:dyDescent="0.25">
      <c r="A40" s="66">
        <f t="shared" si="0"/>
        <v>770131</v>
      </c>
      <c r="B40" s="67" t="s">
        <v>677</v>
      </c>
      <c r="C40" s="68">
        <f t="shared" si="1"/>
        <v>3</v>
      </c>
      <c r="D40" s="65">
        <v>770131</v>
      </c>
      <c r="E40" s="65" t="s">
        <v>962</v>
      </c>
      <c r="F40" s="65" t="s">
        <v>962</v>
      </c>
      <c r="G40" s="65" t="s">
        <v>962</v>
      </c>
      <c r="H40" s="65" t="s">
        <v>962</v>
      </c>
      <c r="I40" s="65" t="s">
        <v>962</v>
      </c>
      <c r="J40" s="65" t="s">
        <v>962</v>
      </c>
      <c r="K40" s="65" t="s">
        <v>962</v>
      </c>
      <c r="L40" s="65" t="s">
        <v>962</v>
      </c>
      <c r="M40" s="65" t="s">
        <v>962</v>
      </c>
      <c r="N40" s="65" t="s">
        <v>962</v>
      </c>
      <c r="O40" s="65" t="s">
        <v>962</v>
      </c>
      <c r="P40" s="65" t="s">
        <v>962</v>
      </c>
      <c r="Q40" s="65" t="s">
        <v>963</v>
      </c>
      <c r="R40" s="65" t="s">
        <v>962</v>
      </c>
      <c r="S40" s="65" t="s">
        <v>962</v>
      </c>
      <c r="T40" s="65" t="s">
        <v>962</v>
      </c>
      <c r="U40" s="65" t="s">
        <v>962</v>
      </c>
      <c r="V40" s="65" t="s">
        <v>962</v>
      </c>
      <c r="W40" s="65" t="s">
        <v>962</v>
      </c>
      <c r="X40" s="65" t="s">
        <v>962</v>
      </c>
      <c r="Y40" s="65" t="s">
        <v>962</v>
      </c>
      <c r="Z40" s="65" t="s">
        <v>962</v>
      </c>
      <c r="AA40" s="65" t="s">
        <v>962</v>
      </c>
      <c r="AB40" s="65" t="s">
        <v>962</v>
      </c>
      <c r="AC40" s="65" t="s">
        <v>962</v>
      </c>
    </row>
    <row r="41" spans="1:29" x14ac:dyDescent="0.25">
      <c r="A41" s="66">
        <f t="shared" si="0"/>
        <v>770135</v>
      </c>
      <c r="B41" s="67" t="s">
        <v>1574</v>
      </c>
      <c r="C41" s="68">
        <f t="shared" si="1"/>
        <v>3</v>
      </c>
      <c r="D41" s="65">
        <v>770135</v>
      </c>
      <c r="E41" s="65" t="s">
        <v>962</v>
      </c>
      <c r="F41" s="65" t="s">
        <v>962</v>
      </c>
      <c r="G41" s="65" t="s">
        <v>962</v>
      </c>
      <c r="H41" s="65" t="s">
        <v>962</v>
      </c>
      <c r="I41" s="65" t="s">
        <v>962</v>
      </c>
      <c r="J41" s="65" t="s">
        <v>962</v>
      </c>
      <c r="K41" s="65" t="s">
        <v>962</v>
      </c>
      <c r="L41" s="65" t="s">
        <v>962</v>
      </c>
      <c r="M41" s="65" t="s">
        <v>962</v>
      </c>
      <c r="N41" s="65" t="s">
        <v>962</v>
      </c>
      <c r="O41" s="65" t="s">
        <v>962</v>
      </c>
      <c r="P41" s="65" t="s">
        <v>962</v>
      </c>
      <c r="Q41" s="65" t="s">
        <v>963</v>
      </c>
      <c r="R41" s="65" t="s">
        <v>962</v>
      </c>
      <c r="S41" s="65" t="s">
        <v>962</v>
      </c>
      <c r="T41" s="65" t="s">
        <v>962</v>
      </c>
      <c r="U41" s="65" t="s">
        <v>962</v>
      </c>
      <c r="V41" s="65" t="s">
        <v>962</v>
      </c>
      <c r="W41" s="65" t="s">
        <v>962</v>
      </c>
      <c r="X41" s="65" t="s">
        <v>962</v>
      </c>
      <c r="Y41" s="65" t="s">
        <v>962</v>
      </c>
      <c r="Z41" s="65" t="s">
        <v>962</v>
      </c>
      <c r="AA41" s="65" t="s">
        <v>962</v>
      </c>
      <c r="AB41" s="65" t="s">
        <v>962</v>
      </c>
      <c r="AC41" s="65" t="s">
        <v>962</v>
      </c>
    </row>
    <row r="42" spans="1:29" x14ac:dyDescent="0.25">
      <c r="A42" s="66">
        <f t="shared" si="0"/>
        <v>770149</v>
      </c>
      <c r="B42" s="67" t="s">
        <v>1573</v>
      </c>
      <c r="C42" s="68">
        <f t="shared" si="1"/>
        <v>3</v>
      </c>
      <c r="D42" s="65">
        <v>770149</v>
      </c>
      <c r="E42" s="65" t="s">
        <v>962</v>
      </c>
      <c r="F42" s="65" t="s">
        <v>962</v>
      </c>
      <c r="G42" s="65" t="s">
        <v>962</v>
      </c>
      <c r="H42" s="65" t="s">
        <v>962</v>
      </c>
      <c r="I42" s="65" t="s">
        <v>962</v>
      </c>
      <c r="J42" s="65" t="s">
        <v>962</v>
      </c>
      <c r="K42" s="65" t="s">
        <v>962</v>
      </c>
      <c r="L42" s="65" t="s">
        <v>962</v>
      </c>
      <c r="M42" s="65" t="s">
        <v>962</v>
      </c>
      <c r="N42" s="65" t="s">
        <v>962</v>
      </c>
      <c r="O42" s="65" t="s">
        <v>962</v>
      </c>
      <c r="P42" s="65" t="s">
        <v>962</v>
      </c>
      <c r="Q42" s="65" t="s">
        <v>963</v>
      </c>
      <c r="R42" s="65" t="s">
        <v>962</v>
      </c>
      <c r="S42" s="65" t="s">
        <v>962</v>
      </c>
      <c r="T42" s="65" t="s">
        <v>962</v>
      </c>
      <c r="U42" s="65" t="s">
        <v>962</v>
      </c>
      <c r="V42" s="65" t="s">
        <v>962</v>
      </c>
      <c r="W42" s="65" t="s">
        <v>962</v>
      </c>
      <c r="X42" s="65" t="s">
        <v>962</v>
      </c>
      <c r="Y42" s="65" t="s">
        <v>962</v>
      </c>
      <c r="Z42" s="65" t="s">
        <v>962</v>
      </c>
      <c r="AA42" s="65" t="s">
        <v>962</v>
      </c>
      <c r="AB42" s="65" t="s">
        <v>962</v>
      </c>
      <c r="AC42" s="65" t="s">
        <v>962</v>
      </c>
    </row>
    <row r="43" spans="1:29" x14ac:dyDescent="0.25">
      <c r="A43" s="66">
        <f t="shared" si="0"/>
        <v>770140</v>
      </c>
      <c r="B43" s="67" t="s">
        <v>1572</v>
      </c>
      <c r="C43" s="68">
        <f t="shared" si="1"/>
        <v>3</v>
      </c>
      <c r="D43" s="65">
        <v>770140</v>
      </c>
      <c r="E43" s="65" t="s">
        <v>962</v>
      </c>
      <c r="F43" s="65" t="s">
        <v>962</v>
      </c>
      <c r="G43" s="65" t="s">
        <v>962</v>
      </c>
      <c r="H43" s="65" t="s">
        <v>962</v>
      </c>
      <c r="I43" s="65" t="s">
        <v>962</v>
      </c>
      <c r="J43" s="65" t="s">
        <v>962</v>
      </c>
      <c r="K43" s="65" t="s">
        <v>962</v>
      </c>
      <c r="L43" s="65" t="s">
        <v>962</v>
      </c>
      <c r="M43" s="65" t="s">
        <v>962</v>
      </c>
      <c r="N43" s="65" t="s">
        <v>962</v>
      </c>
      <c r="O43" s="65" t="s">
        <v>962</v>
      </c>
      <c r="P43" s="65" t="s">
        <v>962</v>
      </c>
      <c r="Q43" s="65" t="s">
        <v>962</v>
      </c>
      <c r="R43" s="65" t="s">
        <v>962</v>
      </c>
      <c r="S43" s="65" t="s">
        <v>962</v>
      </c>
      <c r="T43" s="65" t="s">
        <v>962</v>
      </c>
      <c r="U43" s="65" t="s">
        <v>962</v>
      </c>
      <c r="V43" s="65" t="s">
        <v>962</v>
      </c>
      <c r="W43" s="65" t="s">
        <v>962</v>
      </c>
      <c r="X43" s="65" t="s">
        <v>962</v>
      </c>
      <c r="Y43" s="65" t="s">
        <v>962</v>
      </c>
      <c r="Z43" s="65" t="s">
        <v>962</v>
      </c>
      <c r="AA43" s="65" t="s">
        <v>963</v>
      </c>
      <c r="AB43" s="65" t="s">
        <v>962</v>
      </c>
      <c r="AC43" s="65" t="s">
        <v>962</v>
      </c>
    </row>
    <row r="44" spans="1:29" x14ac:dyDescent="0.25">
      <c r="A44" s="66">
        <f t="shared" si="0"/>
        <v>770144</v>
      </c>
      <c r="B44" s="67" t="s">
        <v>1571</v>
      </c>
      <c r="C44" s="68">
        <f t="shared" si="1"/>
        <v>3</v>
      </c>
      <c r="D44" s="65">
        <v>770144</v>
      </c>
      <c r="E44" s="65" t="s">
        <v>962</v>
      </c>
      <c r="F44" s="65" t="s">
        <v>962</v>
      </c>
      <c r="G44" s="65" t="s">
        <v>962</v>
      </c>
      <c r="H44" s="65" t="s">
        <v>962</v>
      </c>
      <c r="I44" s="65" t="s">
        <v>962</v>
      </c>
      <c r="J44" s="65" t="s">
        <v>962</v>
      </c>
      <c r="K44" s="65" t="s">
        <v>962</v>
      </c>
      <c r="L44" s="65" t="s">
        <v>962</v>
      </c>
      <c r="M44" s="65" t="s">
        <v>962</v>
      </c>
      <c r="N44" s="65" t="s">
        <v>962</v>
      </c>
      <c r="O44" s="65" t="s">
        <v>962</v>
      </c>
      <c r="P44" s="65" t="s">
        <v>962</v>
      </c>
      <c r="Q44" s="65" t="s">
        <v>962</v>
      </c>
      <c r="R44" s="65" t="s">
        <v>962</v>
      </c>
      <c r="S44" s="65" t="s">
        <v>962</v>
      </c>
      <c r="T44" s="65" t="s">
        <v>962</v>
      </c>
      <c r="U44" s="65" t="s">
        <v>962</v>
      </c>
      <c r="V44" s="65" t="s">
        <v>962</v>
      </c>
      <c r="W44" s="65" t="s">
        <v>962</v>
      </c>
      <c r="X44" s="65" t="s">
        <v>962</v>
      </c>
      <c r="Y44" s="65" t="s">
        <v>962</v>
      </c>
      <c r="Z44" s="65" t="s">
        <v>962</v>
      </c>
      <c r="AA44" s="65" t="s">
        <v>963</v>
      </c>
      <c r="AB44" s="65" t="s">
        <v>962</v>
      </c>
      <c r="AC44" s="65" t="s">
        <v>962</v>
      </c>
    </row>
    <row r="45" spans="1:29" x14ac:dyDescent="0.25">
      <c r="A45" s="66">
        <f t="shared" si="0"/>
        <v>770154</v>
      </c>
      <c r="B45" s="67" t="s">
        <v>1570</v>
      </c>
      <c r="C45" s="68">
        <f t="shared" si="1"/>
        <v>3</v>
      </c>
      <c r="D45" s="65">
        <v>770154</v>
      </c>
      <c r="E45" s="65" t="s">
        <v>962</v>
      </c>
      <c r="F45" s="65" t="s">
        <v>962</v>
      </c>
      <c r="G45" s="65" t="s">
        <v>963</v>
      </c>
      <c r="H45" s="65" t="s">
        <v>962</v>
      </c>
      <c r="I45" s="65" t="s">
        <v>962</v>
      </c>
      <c r="J45" s="65" t="s">
        <v>962</v>
      </c>
      <c r="K45" s="65" t="s">
        <v>962</v>
      </c>
      <c r="L45" s="65" t="s">
        <v>962</v>
      </c>
      <c r="M45" s="65" t="s">
        <v>962</v>
      </c>
      <c r="N45" s="65" t="s">
        <v>962</v>
      </c>
      <c r="O45" s="65" t="s">
        <v>962</v>
      </c>
      <c r="P45" s="65" t="s">
        <v>962</v>
      </c>
      <c r="Q45" s="65" t="s">
        <v>962</v>
      </c>
      <c r="R45" s="65" t="s">
        <v>962</v>
      </c>
      <c r="S45" s="65" t="s">
        <v>962</v>
      </c>
      <c r="T45" s="65" t="s">
        <v>962</v>
      </c>
      <c r="U45" s="65" t="s">
        <v>962</v>
      </c>
      <c r="V45" s="65" t="s">
        <v>962</v>
      </c>
      <c r="W45" s="65" t="s">
        <v>962</v>
      </c>
      <c r="X45" s="65" t="s">
        <v>962</v>
      </c>
      <c r="Y45" s="65" t="s">
        <v>962</v>
      </c>
      <c r="Z45" s="65" t="s">
        <v>962</v>
      </c>
      <c r="AA45" s="65" t="s">
        <v>962</v>
      </c>
      <c r="AB45" s="65" t="s">
        <v>962</v>
      </c>
      <c r="AC45" s="65" t="s">
        <v>962</v>
      </c>
    </row>
    <row r="46" spans="1:29" x14ac:dyDescent="0.25">
      <c r="A46" s="66">
        <f t="shared" si="0"/>
        <v>770160</v>
      </c>
      <c r="B46" s="67" t="s">
        <v>1569</v>
      </c>
      <c r="C46" s="68">
        <f t="shared" si="1"/>
        <v>3</v>
      </c>
      <c r="D46" s="65">
        <v>770160</v>
      </c>
      <c r="E46" s="65" t="s">
        <v>962</v>
      </c>
      <c r="F46" s="65" t="s">
        <v>962</v>
      </c>
      <c r="G46" s="65" t="s">
        <v>962</v>
      </c>
      <c r="H46" s="65" t="s">
        <v>962</v>
      </c>
      <c r="I46" s="65" t="s">
        <v>962</v>
      </c>
      <c r="J46" s="65" t="s">
        <v>962</v>
      </c>
      <c r="K46" s="65" t="s">
        <v>962</v>
      </c>
      <c r="L46" s="65" t="s">
        <v>962</v>
      </c>
      <c r="M46" s="65" t="s">
        <v>962</v>
      </c>
      <c r="N46" s="65" t="s">
        <v>962</v>
      </c>
      <c r="O46" s="65" t="s">
        <v>962</v>
      </c>
      <c r="P46" s="65" t="s">
        <v>962</v>
      </c>
      <c r="Q46" s="65" t="s">
        <v>962</v>
      </c>
      <c r="R46" s="65" t="s">
        <v>962</v>
      </c>
      <c r="S46" s="65" t="s">
        <v>962</v>
      </c>
      <c r="T46" s="65" t="s">
        <v>962</v>
      </c>
      <c r="U46" s="65" t="s">
        <v>962</v>
      </c>
      <c r="V46" s="65" t="s">
        <v>963</v>
      </c>
      <c r="W46" s="65" t="s">
        <v>962</v>
      </c>
      <c r="X46" s="65" t="s">
        <v>962</v>
      </c>
      <c r="Y46" s="65" t="s">
        <v>962</v>
      </c>
      <c r="Z46" s="65" t="s">
        <v>962</v>
      </c>
      <c r="AA46" s="65" t="s">
        <v>962</v>
      </c>
      <c r="AB46" s="65" t="s">
        <v>962</v>
      </c>
      <c r="AC46" s="65" t="s">
        <v>962</v>
      </c>
    </row>
    <row r="47" spans="1:29" x14ac:dyDescent="0.25">
      <c r="A47" s="66">
        <f t="shared" si="0"/>
        <v>770158</v>
      </c>
      <c r="B47" s="67" t="s">
        <v>1568</v>
      </c>
      <c r="C47" s="68">
        <f t="shared" si="1"/>
        <v>3</v>
      </c>
      <c r="D47" s="65">
        <v>770158</v>
      </c>
      <c r="E47" s="65" t="s">
        <v>962</v>
      </c>
      <c r="F47" s="65" t="s">
        <v>962</v>
      </c>
      <c r="G47" s="65" t="s">
        <v>963</v>
      </c>
      <c r="H47" s="65" t="s">
        <v>962</v>
      </c>
      <c r="I47" s="65" t="s">
        <v>962</v>
      </c>
      <c r="J47" s="65" t="s">
        <v>962</v>
      </c>
      <c r="K47" s="65" t="s">
        <v>962</v>
      </c>
      <c r="L47" s="65" t="s">
        <v>962</v>
      </c>
      <c r="M47" s="65" t="s">
        <v>962</v>
      </c>
      <c r="N47" s="65" t="s">
        <v>962</v>
      </c>
      <c r="O47" s="65" t="s">
        <v>962</v>
      </c>
      <c r="P47" s="65" t="s">
        <v>962</v>
      </c>
      <c r="Q47" s="65" t="s">
        <v>962</v>
      </c>
      <c r="R47" s="65" t="s">
        <v>962</v>
      </c>
      <c r="S47" s="65" t="s">
        <v>962</v>
      </c>
      <c r="T47" s="65" t="s">
        <v>962</v>
      </c>
      <c r="U47" s="65" t="s">
        <v>962</v>
      </c>
      <c r="V47" s="65" t="s">
        <v>962</v>
      </c>
      <c r="W47" s="65" t="s">
        <v>962</v>
      </c>
      <c r="X47" s="65" t="s">
        <v>962</v>
      </c>
      <c r="Y47" s="65" t="s">
        <v>962</v>
      </c>
      <c r="Z47" s="65" t="s">
        <v>962</v>
      </c>
      <c r="AA47" s="65" t="s">
        <v>962</v>
      </c>
      <c r="AB47" s="65" t="s">
        <v>962</v>
      </c>
      <c r="AC47" s="65" t="s">
        <v>962</v>
      </c>
    </row>
    <row r="48" spans="1:29" x14ac:dyDescent="0.25">
      <c r="A48" s="66">
        <f t="shared" si="0"/>
        <v>770166</v>
      </c>
      <c r="B48" s="67" t="s">
        <v>1567</v>
      </c>
      <c r="C48" s="68">
        <f t="shared" si="1"/>
        <v>3</v>
      </c>
      <c r="D48" s="65">
        <v>770166</v>
      </c>
      <c r="E48" s="65" t="s">
        <v>962</v>
      </c>
      <c r="F48" s="65" t="s">
        <v>962</v>
      </c>
      <c r="G48" s="65" t="s">
        <v>962</v>
      </c>
      <c r="H48" s="65" t="s">
        <v>962</v>
      </c>
      <c r="I48" s="65" t="s">
        <v>962</v>
      </c>
      <c r="J48" s="65" t="s">
        <v>962</v>
      </c>
      <c r="K48" s="65" t="s">
        <v>962</v>
      </c>
      <c r="L48" s="65" t="s">
        <v>962</v>
      </c>
      <c r="M48" s="65" t="s">
        <v>962</v>
      </c>
      <c r="N48" s="65" t="s">
        <v>962</v>
      </c>
      <c r="O48" s="65" t="s">
        <v>962</v>
      </c>
      <c r="P48" s="65" t="s">
        <v>962</v>
      </c>
      <c r="Q48" s="65" t="s">
        <v>963</v>
      </c>
      <c r="R48" s="65" t="s">
        <v>962</v>
      </c>
      <c r="S48" s="65" t="s">
        <v>962</v>
      </c>
      <c r="T48" s="65" t="s">
        <v>962</v>
      </c>
      <c r="U48" s="65" t="s">
        <v>962</v>
      </c>
      <c r="V48" s="65" t="s">
        <v>962</v>
      </c>
      <c r="W48" s="65" t="s">
        <v>962</v>
      </c>
      <c r="X48" s="65" t="s">
        <v>962</v>
      </c>
      <c r="Y48" s="65" t="s">
        <v>962</v>
      </c>
      <c r="Z48" s="65" t="s">
        <v>962</v>
      </c>
      <c r="AA48" s="65" t="s">
        <v>962</v>
      </c>
      <c r="AB48" s="65" t="s">
        <v>962</v>
      </c>
      <c r="AC48" s="65" t="s">
        <v>962</v>
      </c>
    </row>
    <row r="49" spans="1:29" x14ac:dyDescent="0.25">
      <c r="A49" s="66">
        <f t="shared" si="0"/>
        <v>770168</v>
      </c>
      <c r="B49" s="67" t="s">
        <v>1566</v>
      </c>
      <c r="C49" s="68">
        <f t="shared" si="1"/>
        <v>3</v>
      </c>
      <c r="D49" s="65">
        <v>770168</v>
      </c>
      <c r="E49" s="65" t="s">
        <v>962</v>
      </c>
      <c r="F49" s="65" t="s">
        <v>962</v>
      </c>
      <c r="G49" s="65" t="s">
        <v>963</v>
      </c>
      <c r="H49" s="65" t="s">
        <v>962</v>
      </c>
      <c r="I49" s="65" t="s">
        <v>962</v>
      </c>
      <c r="J49" s="65" t="s">
        <v>962</v>
      </c>
      <c r="K49" s="65" t="s">
        <v>962</v>
      </c>
      <c r="L49" s="65" t="s">
        <v>962</v>
      </c>
      <c r="M49" s="65" t="s">
        <v>962</v>
      </c>
      <c r="N49" s="65" t="s">
        <v>962</v>
      </c>
      <c r="O49" s="65" t="s">
        <v>962</v>
      </c>
      <c r="P49" s="65" t="s">
        <v>962</v>
      </c>
      <c r="Q49" s="65" t="s">
        <v>962</v>
      </c>
      <c r="R49" s="65" t="s">
        <v>962</v>
      </c>
      <c r="S49" s="65" t="s">
        <v>962</v>
      </c>
      <c r="T49" s="65" t="s">
        <v>962</v>
      </c>
      <c r="U49" s="65" t="s">
        <v>962</v>
      </c>
      <c r="V49" s="65" t="s">
        <v>962</v>
      </c>
      <c r="W49" s="65" t="s">
        <v>962</v>
      </c>
      <c r="X49" s="65" t="s">
        <v>962</v>
      </c>
      <c r="Y49" s="65" t="s">
        <v>962</v>
      </c>
      <c r="Z49" s="65" t="s">
        <v>962</v>
      </c>
      <c r="AA49" s="65" t="s">
        <v>962</v>
      </c>
      <c r="AB49" s="65" t="s">
        <v>962</v>
      </c>
      <c r="AC49" s="65" t="s">
        <v>962</v>
      </c>
    </row>
    <row r="50" spans="1:29" x14ac:dyDescent="0.25">
      <c r="A50" s="66">
        <f t="shared" si="0"/>
        <v>770170</v>
      </c>
      <c r="B50" s="67" t="s">
        <v>1565</v>
      </c>
      <c r="C50" s="68">
        <f t="shared" si="1"/>
        <v>3</v>
      </c>
      <c r="D50" s="65">
        <v>770170</v>
      </c>
      <c r="E50" s="65" t="s">
        <v>962</v>
      </c>
      <c r="F50" s="65" t="s">
        <v>962</v>
      </c>
      <c r="G50" s="65" t="s">
        <v>962</v>
      </c>
      <c r="H50" s="65" t="s">
        <v>962</v>
      </c>
      <c r="I50" s="65" t="s">
        <v>962</v>
      </c>
      <c r="J50" s="65" t="s">
        <v>962</v>
      </c>
      <c r="K50" s="65" t="s">
        <v>962</v>
      </c>
      <c r="L50" s="65" t="s">
        <v>963</v>
      </c>
      <c r="M50" s="65" t="s">
        <v>962</v>
      </c>
      <c r="N50" s="65" t="s">
        <v>962</v>
      </c>
      <c r="O50" s="65" t="s">
        <v>962</v>
      </c>
      <c r="P50" s="65" t="s">
        <v>962</v>
      </c>
      <c r="Q50" s="65" t="s">
        <v>962</v>
      </c>
      <c r="R50" s="65" t="s">
        <v>962</v>
      </c>
      <c r="S50" s="65" t="s">
        <v>962</v>
      </c>
      <c r="T50" s="65" t="s">
        <v>962</v>
      </c>
      <c r="U50" s="65" t="s">
        <v>962</v>
      </c>
      <c r="V50" s="65" t="s">
        <v>962</v>
      </c>
      <c r="W50" s="65" t="s">
        <v>962</v>
      </c>
      <c r="X50" s="65" t="s">
        <v>962</v>
      </c>
      <c r="Y50" s="65" t="s">
        <v>962</v>
      </c>
      <c r="Z50" s="65" t="s">
        <v>962</v>
      </c>
      <c r="AA50" s="65" t="s">
        <v>962</v>
      </c>
      <c r="AB50" s="65" t="s">
        <v>962</v>
      </c>
      <c r="AC50" s="65" t="s">
        <v>962</v>
      </c>
    </row>
    <row r="51" spans="1:29" x14ac:dyDescent="0.25">
      <c r="A51" s="66">
        <f t="shared" si="0"/>
        <v>770175</v>
      </c>
      <c r="B51" s="67" t="s">
        <v>1564</v>
      </c>
      <c r="C51" s="68">
        <f t="shared" si="1"/>
        <v>3</v>
      </c>
      <c r="D51" s="65">
        <v>770175</v>
      </c>
      <c r="E51" s="65" t="s">
        <v>962</v>
      </c>
      <c r="F51" s="65" t="s">
        <v>962</v>
      </c>
      <c r="G51" s="65" t="s">
        <v>963</v>
      </c>
      <c r="H51" s="65" t="s">
        <v>962</v>
      </c>
      <c r="I51" s="65" t="s">
        <v>962</v>
      </c>
      <c r="J51" s="65" t="s">
        <v>962</v>
      </c>
      <c r="K51" s="65" t="s">
        <v>962</v>
      </c>
      <c r="L51" s="65" t="s">
        <v>962</v>
      </c>
      <c r="M51" s="65" t="s">
        <v>962</v>
      </c>
      <c r="N51" s="65" t="s">
        <v>962</v>
      </c>
      <c r="O51" s="65" t="s">
        <v>962</v>
      </c>
      <c r="P51" s="65" t="s">
        <v>962</v>
      </c>
      <c r="Q51" s="65" t="s">
        <v>962</v>
      </c>
      <c r="R51" s="65" t="s">
        <v>962</v>
      </c>
      <c r="S51" s="65" t="s">
        <v>962</v>
      </c>
      <c r="T51" s="65" t="s">
        <v>962</v>
      </c>
      <c r="U51" s="65" t="s">
        <v>962</v>
      </c>
      <c r="V51" s="65" t="s">
        <v>962</v>
      </c>
      <c r="W51" s="65" t="s">
        <v>962</v>
      </c>
      <c r="X51" s="65" t="s">
        <v>962</v>
      </c>
      <c r="Y51" s="65" t="s">
        <v>962</v>
      </c>
      <c r="Z51" s="65" t="s">
        <v>962</v>
      </c>
      <c r="AA51" s="65" t="s">
        <v>962</v>
      </c>
      <c r="AB51" s="65" t="s">
        <v>962</v>
      </c>
      <c r="AC51" s="65" t="s">
        <v>962</v>
      </c>
    </row>
    <row r="52" spans="1:29" x14ac:dyDescent="0.25">
      <c r="A52" s="66">
        <f t="shared" si="0"/>
        <v>770177</v>
      </c>
      <c r="B52" s="67" t="s">
        <v>1563</v>
      </c>
      <c r="C52" s="68">
        <f t="shared" si="1"/>
        <v>3</v>
      </c>
      <c r="D52" s="65">
        <v>770177</v>
      </c>
      <c r="E52" s="65" t="s">
        <v>962</v>
      </c>
      <c r="F52" s="65" t="s">
        <v>962</v>
      </c>
      <c r="G52" s="65" t="s">
        <v>962</v>
      </c>
      <c r="H52" s="65" t="s">
        <v>962</v>
      </c>
      <c r="I52" s="65" t="s">
        <v>962</v>
      </c>
      <c r="J52" s="65" t="s">
        <v>962</v>
      </c>
      <c r="K52" s="65" t="s">
        <v>962</v>
      </c>
      <c r="L52" s="65" t="s">
        <v>963</v>
      </c>
      <c r="M52" s="65" t="s">
        <v>962</v>
      </c>
      <c r="N52" s="65" t="s">
        <v>962</v>
      </c>
      <c r="O52" s="65" t="s">
        <v>962</v>
      </c>
      <c r="P52" s="65" t="s">
        <v>962</v>
      </c>
      <c r="Q52" s="65" t="s">
        <v>962</v>
      </c>
      <c r="R52" s="65" t="s">
        <v>962</v>
      </c>
      <c r="S52" s="65" t="s">
        <v>962</v>
      </c>
      <c r="T52" s="65" t="s">
        <v>962</v>
      </c>
      <c r="U52" s="65" t="s">
        <v>962</v>
      </c>
      <c r="V52" s="65" t="s">
        <v>962</v>
      </c>
      <c r="W52" s="65" t="s">
        <v>962</v>
      </c>
      <c r="X52" s="65" t="s">
        <v>962</v>
      </c>
      <c r="Y52" s="65" t="s">
        <v>962</v>
      </c>
      <c r="Z52" s="65" t="s">
        <v>962</v>
      </c>
      <c r="AA52" s="65" t="s">
        <v>962</v>
      </c>
      <c r="AB52" s="65" t="s">
        <v>962</v>
      </c>
      <c r="AC52" s="65" t="s">
        <v>962</v>
      </c>
    </row>
    <row r="53" spans="1:29" x14ac:dyDescent="0.25">
      <c r="A53" s="66">
        <f t="shared" si="0"/>
        <v>770183</v>
      </c>
      <c r="B53" s="67" t="s">
        <v>1562</v>
      </c>
      <c r="C53" s="68">
        <f t="shared" si="1"/>
        <v>3</v>
      </c>
      <c r="D53" s="65">
        <v>770183</v>
      </c>
      <c r="E53" s="65" t="s">
        <v>962</v>
      </c>
      <c r="F53" s="65" t="s">
        <v>962</v>
      </c>
      <c r="G53" s="65" t="s">
        <v>963</v>
      </c>
      <c r="H53" s="65" t="s">
        <v>962</v>
      </c>
      <c r="I53" s="65" t="s">
        <v>962</v>
      </c>
      <c r="J53" s="65" t="s">
        <v>962</v>
      </c>
      <c r="K53" s="65" t="s">
        <v>962</v>
      </c>
      <c r="L53" s="65" t="s">
        <v>962</v>
      </c>
      <c r="M53" s="65" t="s">
        <v>962</v>
      </c>
      <c r="N53" s="65" t="s">
        <v>962</v>
      </c>
      <c r="O53" s="65" t="s">
        <v>962</v>
      </c>
      <c r="P53" s="65" t="s">
        <v>962</v>
      </c>
      <c r="Q53" s="65" t="s">
        <v>962</v>
      </c>
      <c r="R53" s="65" t="s">
        <v>962</v>
      </c>
      <c r="S53" s="65" t="s">
        <v>962</v>
      </c>
      <c r="T53" s="65" t="s">
        <v>962</v>
      </c>
      <c r="U53" s="65" t="s">
        <v>962</v>
      </c>
      <c r="V53" s="65" t="s">
        <v>962</v>
      </c>
      <c r="W53" s="65" t="s">
        <v>962</v>
      </c>
      <c r="X53" s="65" t="s">
        <v>962</v>
      </c>
      <c r="Y53" s="65" t="s">
        <v>962</v>
      </c>
      <c r="Z53" s="65" t="s">
        <v>962</v>
      </c>
      <c r="AA53" s="65" t="s">
        <v>962</v>
      </c>
      <c r="AB53" s="65" t="s">
        <v>962</v>
      </c>
      <c r="AC53" s="65" t="s">
        <v>962</v>
      </c>
    </row>
    <row r="54" spans="1:29" x14ac:dyDescent="0.25">
      <c r="A54" s="66">
        <f t="shared" si="0"/>
        <v>770189</v>
      </c>
      <c r="B54" s="67" t="s">
        <v>1561</v>
      </c>
      <c r="C54" s="68">
        <f t="shared" si="1"/>
        <v>3</v>
      </c>
      <c r="D54" s="65">
        <v>770189</v>
      </c>
      <c r="E54" s="65" t="s">
        <v>962</v>
      </c>
      <c r="F54" s="65" t="s">
        <v>962</v>
      </c>
      <c r="G54" s="65" t="s">
        <v>962</v>
      </c>
      <c r="H54" s="65" t="s">
        <v>962</v>
      </c>
      <c r="I54" s="65" t="s">
        <v>962</v>
      </c>
      <c r="J54" s="65" t="s">
        <v>962</v>
      </c>
      <c r="K54" s="65" t="s">
        <v>962</v>
      </c>
      <c r="L54" s="65" t="s">
        <v>962</v>
      </c>
      <c r="M54" s="65" t="s">
        <v>962</v>
      </c>
      <c r="N54" s="65" t="s">
        <v>962</v>
      </c>
      <c r="O54" s="65" t="s">
        <v>962</v>
      </c>
      <c r="P54" s="65" t="s">
        <v>962</v>
      </c>
      <c r="Q54" s="65" t="s">
        <v>963</v>
      </c>
      <c r="R54" s="65" t="s">
        <v>962</v>
      </c>
      <c r="S54" s="65" t="s">
        <v>962</v>
      </c>
      <c r="T54" s="65" t="s">
        <v>962</v>
      </c>
      <c r="U54" s="65" t="s">
        <v>962</v>
      </c>
      <c r="V54" s="65" t="s">
        <v>962</v>
      </c>
      <c r="W54" s="65" t="s">
        <v>962</v>
      </c>
      <c r="X54" s="65" t="s">
        <v>962</v>
      </c>
      <c r="Y54" s="65" t="s">
        <v>962</v>
      </c>
      <c r="Z54" s="65" t="s">
        <v>962</v>
      </c>
      <c r="AA54" s="65" t="s">
        <v>962</v>
      </c>
      <c r="AB54" s="65" t="s">
        <v>962</v>
      </c>
      <c r="AC54" s="65" t="s">
        <v>962</v>
      </c>
    </row>
    <row r="55" spans="1:29" x14ac:dyDescent="0.25">
      <c r="A55" s="66">
        <f t="shared" si="0"/>
        <v>770192</v>
      </c>
      <c r="B55" s="67" t="s">
        <v>1560</v>
      </c>
      <c r="C55" s="68">
        <f t="shared" si="1"/>
        <v>3</v>
      </c>
      <c r="D55" s="65">
        <v>770192</v>
      </c>
      <c r="E55" s="65" t="s">
        <v>962</v>
      </c>
      <c r="F55" s="65" t="s">
        <v>962</v>
      </c>
      <c r="G55" s="65" t="s">
        <v>962</v>
      </c>
      <c r="H55" s="65" t="s">
        <v>962</v>
      </c>
      <c r="I55" s="65" t="s">
        <v>962</v>
      </c>
      <c r="J55" s="65" t="s">
        <v>962</v>
      </c>
      <c r="K55" s="65" t="s">
        <v>962</v>
      </c>
      <c r="L55" s="65" t="s">
        <v>962</v>
      </c>
      <c r="M55" s="65" t="s">
        <v>962</v>
      </c>
      <c r="N55" s="65" t="s">
        <v>962</v>
      </c>
      <c r="O55" s="65" t="s">
        <v>962</v>
      </c>
      <c r="P55" s="65" t="s">
        <v>962</v>
      </c>
      <c r="Q55" s="65" t="s">
        <v>962</v>
      </c>
      <c r="R55" s="65" t="s">
        <v>962</v>
      </c>
      <c r="S55" s="65" t="s">
        <v>962</v>
      </c>
      <c r="T55" s="65" t="s">
        <v>962</v>
      </c>
      <c r="U55" s="65" t="s">
        <v>962</v>
      </c>
      <c r="V55" s="65" t="s">
        <v>962</v>
      </c>
      <c r="W55" s="65" t="s">
        <v>962</v>
      </c>
      <c r="X55" s="65" t="s">
        <v>962</v>
      </c>
      <c r="Y55" s="65" t="s">
        <v>962</v>
      </c>
      <c r="Z55" s="65" t="s">
        <v>962</v>
      </c>
      <c r="AA55" s="65" t="s">
        <v>963</v>
      </c>
      <c r="AB55" s="65" t="s">
        <v>962</v>
      </c>
      <c r="AC55" s="65" t="s">
        <v>962</v>
      </c>
    </row>
    <row r="56" spans="1:29" x14ac:dyDescent="0.25">
      <c r="A56" s="66">
        <f t="shared" si="0"/>
        <v>770196</v>
      </c>
      <c r="B56" s="67" t="s">
        <v>724</v>
      </c>
      <c r="C56" s="68">
        <f t="shared" si="1"/>
        <v>3</v>
      </c>
      <c r="D56" s="65">
        <v>770196</v>
      </c>
      <c r="E56" s="65" t="s">
        <v>962</v>
      </c>
      <c r="F56" s="65" t="s">
        <v>962</v>
      </c>
      <c r="G56" s="65" t="s">
        <v>962</v>
      </c>
      <c r="H56" s="65" t="s">
        <v>962</v>
      </c>
      <c r="I56" s="65" t="s">
        <v>962</v>
      </c>
      <c r="J56" s="65" t="s">
        <v>962</v>
      </c>
      <c r="K56" s="65" t="s">
        <v>962</v>
      </c>
      <c r="L56" s="65" t="s">
        <v>962</v>
      </c>
      <c r="M56" s="65" t="s">
        <v>962</v>
      </c>
      <c r="N56" s="65" t="s">
        <v>962</v>
      </c>
      <c r="O56" s="65" t="s">
        <v>962</v>
      </c>
      <c r="P56" s="65" t="s">
        <v>962</v>
      </c>
      <c r="Q56" s="65" t="s">
        <v>963</v>
      </c>
      <c r="R56" s="65" t="s">
        <v>962</v>
      </c>
      <c r="S56" s="65" t="s">
        <v>962</v>
      </c>
      <c r="T56" s="65" t="s">
        <v>962</v>
      </c>
      <c r="U56" s="65" t="s">
        <v>962</v>
      </c>
      <c r="V56" s="65" t="s">
        <v>962</v>
      </c>
      <c r="W56" s="65" t="s">
        <v>962</v>
      </c>
      <c r="X56" s="65" t="s">
        <v>962</v>
      </c>
      <c r="Y56" s="65" t="s">
        <v>962</v>
      </c>
      <c r="Z56" s="65" t="s">
        <v>962</v>
      </c>
      <c r="AA56" s="65" t="s">
        <v>962</v>
      </c>
      <c r="AB56" s="65" t="s">
        <v>962</v>
      </c>
      <c r="AC56" s="65" t="s">
        <v>962</v>
      </c>
    </row>
    <row r="57" spans="1:29" x14ac:dyDescent="0.25">
      <c r="A57" s="66">
        <f t="shared" si="0"/>
        <v>770198</v>
      </c>
      <c r="B57" s="67" t="s">
        <v>1559</v>
      </c>
      <c r="C57" s="68">
        <f t="shared" si="1"/>
        <v>3</v>
      </c>
      <c r="D57" s="65">
        <v>770198</v>
      </c>
      <c r="E57" s="65" t="s">
        <v>962</v>
      </c>
      <c r="F57" s="65" t="s">
        <v>962</v>
      </c>
      <c r="G57" s="65" t="s">
        <v>963</v>
      </c>
      <c r="H57" s="65" t="s">
        <v>962</v>
      </c>
      <c r="I57" s="65" t="s">
        <v>962</v>
      </c>
      <c r="J57" s="65" t="s">
        <v>962</v>
      </c>
      <c r="K57" s="65" t="s">
        <v>962</v>
      </c>
      <c r="L57" s="65" t="s">
        <v>962</v>
      </c>
      <c r="M57" s="65" t="s">
        <v>962</v>
      </c>
      <c r="N57" s="65" t="s">
        <v>962</v>
      </c>
      <c r="O57" s="65" t="s">
        <v>962</v>
      </c>
      <c r="P57" s="65" t="s">
        <v>962</v>
      </c>
      <c r="Q57" s="65" t="s">
        <v>962</v>
      </c>
      <c r="R57" s="65" t="s">
        <v>962</v>
      </c>
      <c r="S57" s="65" t="s">
        <v>962</v>
      </c>
      <c r="T57" s="65" t="s">
        <v>962</v>
      </c>
      <c r="U57" s="65" t="s">
        <v>962</v>
      </c>
      <c r="V57" s="65" t="s">
        <v>962</v>
      </c>
      <c r="W57" s="65" t="s">
        <v>962</v>
      </c>
      <c r="X57" s="65" t="s">
        <v>962</v>
      </c>
      <c r="Y57" s="65" t="s">
        <v>962</v>
      </c>
      <c r="Z57" s="65" t="s">
        <v>962</v>
      </c>
      <c r="AA57" s="65" t="s">
        <v>962</v>
      </c>
      <c r="AB57" s="65" t="s">
        <v>962</v>
      </c>
      <c r="AC57" s="65" t="s">
        <v>962</v>
      </c>
    </row>
    <row r="58" spans="1:29" x14ac:dyDescent="0.25">
      <c r="A58" s="66">
        <f t="shared" si="0"/>
        <v>770207</v>
      </c>
      <c r="B58" s="67" t="s">
        <v>1558</v>
      </c>
      <c r="C58" s="68">
        <f t="shared" si="1"/>
        <v>1</v>
      </c>
      <c r="D58" s="65">
        <v>770207</v>
      </c>
      <c r="E58" s="65" t="s">
        <v>962</v>
      </c>
      <c r="F58" s="65" t="s">
        <v>962</v>
      </c>
      <c r="G58" s="65" t="s">
        <v>962</v>
      </c>
      <c r="H58" s="65" t="s">
        <v>962</v>
      </c>
      <c r="I58" s="65" t="s">
        <v>962</v>
      </c>
      <c r="J58" s="65" t="s">
        <v>963</v>
      </c>
      <c r="K58" s="65" t="s">
        <v>962</v>
      </c>
      <c r="L58" s="65" t="s">
        <v>962</v>
      </c>
      <c r="M58" s="65" t="s">
        <v>962</v>
      </c>
      <c r="N58" s="65" t="s">
        <v>962</v>
      </c>
      <c r="O58" s="65" t="s">
        <v>962</v>
      </c>
      <c r="P58" s="65" t="s">
        <v>962</v>
      </c>
      <c r="Q58" s="65" t="s">
        <v>962</v>
      </c>
      <c r="R58" s="65" t="s">
        <v>962</v>
      </c>
      <c r="S58" s="65" t="s">
        <v>962</v>
      </c>
      <c r="T58" s="65" t="s">
        <v>962</v>
      </c>
      <c r="U58" s="65" t="s">
        <v>962</v>
      </c>
      <c r="V58" s="65" t="s">
        <v>962</v>
      </c>
      <c r="W58" s="65" t="s">
        <v>962</v>
      </c>
      <c r="X58" s="65" t="s">
        <v>962</v>
      </c>
      <c r="Y58" s="65" t="s">
        <v>962</v>
      </c>
      <c r="Z58" s="65" t="s">
        <v>962</v>
      </c>
      <c r="AA58" s="65" t="s">
        <v>962</v>
      </c>
      <c r="AB58" s="65" t="s">
        <v>962</v>
      </c>
      <c r="AC58" s="65" t="s">
        <v>962</v>
      </c>
    </row>
    <row r="59" spans="1:29" x14ac:dyDescent="0.25">
      <c r="A59" s="66">
        <f t="shared" si="0"/>
        <v>770204</v>
      </c>
      <c r="B59" s="67" t="s">
        <v>1557</v>
      </c>
      <c r="C59" s="68">
        <f t="shared" si="1"/>
        <v>1</v>
      </c>
      <c r="D59" s="65">
        <v>770204</v>
      </c>
      <c r="E59" s="65" t="s">
        <v>962</v>
      </c>
      <c r="F59" s="65" t="s">
        <v>962</v>
      </c>
      <c r="G59" s="65" t="s">
        <v>962</v>
      </c>
      <c r="H59" s="65" t="s">
        <v>962</v>
      </c>
      <c r="I59" s="65" t="s">
        <v>962</v>
      </c>
      <c r="J59" s="65" t="s">
        <v>963</v>
      </c>
      <c r="K59" s="65" t="s">
        <v>962</v>
      </c>
      <c r="L59" s="65" t="s">
        <v>962</v>
      </c>
      <c r="M59" s="65" t="s">
        <v>962</v>
      </c>
      <c r="N59" s="65" t="s">
        <v>962</v>
      </c>
      <c r="O59" s="65" t="s">
        <v>962</v>
      </c>
      <c r="P59" s="65" t="s">
        <v>962</v>
      </c>
      <c r="Q59" s="65" t="s">
        <v>962</v>
      </c>
      <c r="R59" s="65" t="s">
        <v>962</v>
      </c>
      <c r="S59" s="65" t="s">
        <v>962</v>
      </c>
      <c r="T59" s="65" t="s">
        <v>962</v>
      </c>
      <c r="U59" s="65" t="s">
        <v>962</v>
      </c>
      <c r="V59" s="65" t="s">
        <v>962</v>
      </c>
      <c r="W59" s="65" t="s">
        <v>962</v>
      </c>
      <c r="X59" s="65" t="s">
        <v>962</v>
      </c>
      <c r="Y59" s="65" t="s">
        <v>962</v>
      </c>
      <c r="Z59" s="65" t="s">
        <v>962</v>
      </c>
      <c r="AA59" s="65" t="s">
        <v>962</v>
      </c>
      <c r="AB59" s="65" t="s">
        <v>962</v>
      </c>
      <c r="AC59" s="65" t="s">
        <v>962</v>
      </c>
    </row>
    <row r="60" spans="1:29" x14ac:dyDescent="0.25">
      <c r="A60" s="66">
        <f t="shared" si="0"/>
        <v>770210</v>
      </c>
      <c r="B60" s="67" t="s">
        <v>1556</v>
      </c>
      <c r="C60" s="68">
        <f t="shared" si="1"/>
        <v>2</v>
      </c>
      <c r="D60" s="65">
        <v>770210</v>
      </c>
      <c r="E60" s="65" t="s">
        <v>962</v>
      </c>
      <c r="F60" s="65" t="s">
        <v>962</v>
      </c>
      <c r="G60" s="65" t="s">
        <v>962</v>
      </c>
      <c r="H60" s="65" t="s">
        <v>962</v>
      </c>
      <c r="I60" s="65" t="s">
        <v>962</v>
      </c>
      <c r="J60" s="65" t="s">
        <v>962</v>
      </c>
      <c r="K60" s="65" t="s">
        <v>963</v>
      </c>
      <c r="L60" s="65" t="s">
        <v>962</v>
      </c>
      <c r="M60" s="65" t="s">
        <v>962</v>
      </c>
      <c r="N60" s="65" t="s">
        <v>962</v>
      </c>
      <c r="O60" s="65" t="s">
        <v>962</v>
      </c>
      <c r="P60" s="65" t="s">
        <v>962</v>
      </c>
      <c r="Q60" s="65" t="s">
        <v>962</v>
      </c>
      <c r="R60" s="65" t="s">
        <v>962</v>
      </c>
      <c r="S60" s="65" t="s">
        <v>962</v>
      </c>
      <c r="T60" s="65" t="s">
        <v>962</v>
      </c>
      <c r="U60" s="65" t="s">
        <v>962</v>
      </c>
      <c r="V60" s="65" t="s">
        <v>962</v>
      </c>
      <c r="W60" s="65" t="s">
        <v>962</v>
      </c>
      <c r="X60" s="65" t="s">
        <v>962</v>
      </c>
      <c r="Y60" s="65" t="s">
        <v>962</v>
      </c>
      <c r="Z60" s="65" t="s">
        <v>962</v>
      </c>
      <c r="AA60" s="65" t="s">
        <v>962</v>
      </c>
      <c r="AB60" s="65" t="s">
        <v>962</v>
      </c>
      <c r="AC60" s="65" t="s">
        <v>962</v>
      </c>
    </row>
    <row r="61" spans="1:29" x14ac:dyDescent="0.25">
      <c r="A61" s="66">
        <f t="shared" si="0"/>
        <v>770214</v>
      </c>
      <c r="B61" s="67" t="s">
        <v>1555</v>
      </c>
      <c r="C61" s="68">
        <f t="shared" si="1"/>
        <v>2</v>
      </c>
      <c r="D61" s="65">
        <v>770214</v>
      </c>
      <c r="E61" s="65" t="s">
        <v>962</v>
      </c>
      <c r="F61" s="65" t="s">
        <v>962</v>
      </c>
      <c r="G61" s="65" t="s">
        <v>962</v>
      </c>
      <c r="H61" s="65" t="s">
        <v>962</v>
      </c>
      <c r="I61" s="65" t="s">
        <v>962</v>
      </c>
      <c r="J61" s="65" t="s">
        <v>962</v>
      </c>
      <c r="K61" s="65" t="s">
        <v>963</v>
      </c>
      <c r="L61" s="65" t="s">
        <v>962</v>
      </c>
      <c r="M61" s="65" t="s">
        <v>962</v>
      </c>
      <c r="N61" s="65" t="s">
        <v>962</v>
      </c>
      <c r="O61" s="65" t="s">
        <v>962</v>
      </c>
      <c r="P61" s="65" t="s">
        <v>962</v>
      </c>
      <c r="Q61" s="65" t="s">
        <v>962</v>
      </c>
      <c r="R61" s="65" t="s">
        <v>962</v>
      </c>
      <c r="S61" s="65" t="s">
        <v>962</v>
      </c>
      <c r="T61" s="65" t="s">
        <v>962</v>
      </c>
      <c r="U61" s="65" t="s">
        <v>962</v>
      </c>
      <c r="V61" s="65" t="s">
        <v>962</v>
      </c>
      <c r="W61" s="65" t="s">
        <v>962</v>
      </c>
      <c r="X61" s="65" t="s">
        <v>962</v>
      </c>
      <c r="Y61" s="65" t="s">
        <v>962</v>
      </c>
      <c r="Z61" s="65" t="s">
        <v>962</v>
      </c>
      <c r="AA61" s="65" t="s">
        <v>962</v>
      </c>
      <c r="AB61" s="65" t="s">
        <v>962</v>
      </c>
      <c r="AC61" s="65" t="s">
        <v>962</v>
      </c>
    </row>
    <row r="62" spans="1:29" x14ac:dyDescent="0.25">
      <c r="A62" s="66">
        <f t="shared" si="0"/>
        <v>770216</v>
      </c>
      <c r="B62" s="67" t="s">
        <v>1554</v>
      </c>
      <c r="C62" s="68">
        <f t="shared" si="1"/>
        <v>3</v>
      </c>
      <c r="D62" s="65">
        <v>770216</v>
      </c>
      <c r="E62" s="65" t="s">
        <v>962</v>
      </c>
      <c r="F62" s="65" t="s">
        <v>962</v>
      </c>
      <c r="G62" s="65" t="s">
        <v>963</v>
      </c>
      <c r="H62" s="65" t="s">
        <v>962</v>
      </c>
      <c r="I62" s="65" t="s">
        <v>962</v>
      </c>
      <c r="J62" s="65" t="s">
        <v>962</v>
      </c>
      <c r="K62" s="65" t="s">
        <v>962</v>
      </c>
      <c r="L62" s="65" t="s">
        <v>962</v>
      </c>
      <c r="M62" s="65" t="s">
        <v>962</v>
      </c>
      <c r="N62" s="65" t="s">
        <v>962</v>
      </c>
      <c r="O62" s="65" t="s">
        <v>962</v>
      </c>
      <c r="P62" s="65" t="s">
        <v>962</v>
      </c>
      <c r="Q62" s="65" t="s">
        <v>962</v>
      </c>
      <c r="R62" s="65" t="s">
        <v>962</v>
      </c>
      <c r="S62" s="65" t="s">
        <v>962</v>
      </c>
      <c r="T62" s="65" t="s">
        <v>962</v>
      </c>
      <c r="U62" s="65" t="s">
        <v>962</v>
      </c>
      <c r="V62" s="65" t="s">
        <v>962</v>
      </c>
      <c r="W62" s="65" t="s">
        <v>962</v>
      </c>
      <c r="X62" s="65" t="s">
        <v>962</v>
      </c>
      <c r="Y62" s="65" t="s">
        <v>962</v>
      </c>
      <c r="Z62" s="65" t="s">
        <v>962</v>
      </c>
      <c r="AA62" s="65" t="s">
        <v>962</v>
      </c>
      <c r="AB62" s="65" t="s">
        <v>962</v>
      </c>
      <c r="AC62" s="65" t="s">
        <v>962</v>
      </c>
    </row>
    <row r="63" spans="1:29" x14ac:dyDescent="0.25">
      <c r="A63" s="66">
        <f t="shared" si="0"/>
        <v>770219</v>
      </c>
      <c r="B63" s="67" t="s">
        <v>1553</v>
      </c>
      <c r="C63" s="68">
        <f t="shared" si="1"/>
        <v>3</v>
      </c>
      <c r="D63" s="65">
        <v>770219</v>
      </c>
      <c r="E63" s="65" t="s">
        <v>962</v>
      </c>
      <c r="F63" s="65" t="s">
        <v>962</v>
      </c>
      <c r="G63" s="65" t="s">
        <v>962</v>
      </c>
      <c r="H63" s="65" t="s">
        <v>962</v>
      </c>
      <c r="I63" s="65" t="s">
        <v>962</v>
      </c>
      <c r="J63" s="65" t="s">
        <v>962</v>
      </c>
      <c r="K63" s="65" t="s">
        <v>962</v>
      </c>
      <c r="L63" s="65" t="s">
        <v>962</v>
      </c>
      <c r="M63" s="65" t="s">
        <v>962</v>
      </c>
      <c r="N63" s="65" t="s">
        <v>962</v>
      </c>
      <c r="O63" s="65" t="s">
        <v>962</v>
      </c>
      <c r="P63" s="65" t="s">
        <v>962</v>
      </c>
      <c r="Q63" s="65" t="s">
        <v>963</v>
      </c>
      <c r="R63" s="65" t="s">
        <v>962</v>
      </c>
      <c r="S63" s="65" t="s">
        <v>962</v>
      </c>
      <c r="T63" s="65" t="s">
        <v>962</v>
      </c>
      <c r="U63" s="65" t="s">
        <v>962</v>
      </c>
      <c r="V63" s="65" t="s">
        <v>962</v>
      </c>
      <c r="W63" s="65" t="s">
        <v>962</v>
      </c>
      <c r="X63" s="65" t="s">
        <v>962</v>
      </c>
      <c r="Y63" s="65" t="s">
        <v>962</v>
      </c>
      <c r="Z63" s="65" t="s">
        <v>962</v>
      </c>
      <c r="AA63" s="65" t="s">
        <v>962</v>
      </c>
      <c r="AB63" s="65" t="s">
        <v>962</v>
      </c>
      <c r="AC63" s="65" t="s">
        <v>962</v>
      </c>
    </row>
    <row r="64" spans="1:29" x14ac:dyDescent="0.25">
      <c r="A64" s="66">
        <f t="shared" si="0"/>
        <v>770222</v>
      </c>
      <c r="B64" s="67" t="s">
        <v>1552</v>
      </c>
      <c r="C64" s="68">
        <f t="shared" si="1"/>
        <v>3</v>
      </c>
      <c r="D64" s="65">
        <v>770222</v>
      </c>
      <c r="E64" s="65" t="s">
        <v>962</v>
      </c>
      <c r="F64" s="65" t="s">
        <v>962</v>
      </c>
      <c r="G64" s="65" t="s">
        <v>962</v>
      </c>
      <c r="H64" s="65" t="s">
        <v>962</v>
      </c>
      <c r="I64" s="65" t="s">
        <v>962</v>
      </c>
      <c r="J64" s="65" t="s">
        <v>962</v>
      </c>
      <c r="K64" s="65" t="s">
        <v>962</v>
      </c>
      <c r="L64" s="65" t="s">
        <v>962</v>
      </c>
      <c r="M64" s="65" t="s">
        <v>962</v>
      </c>
      <c r="N64" s="65" t="s">
        <v>962</v>
      </c>
      <c r="O64" s="65" t="s">
        <v>962</v>
      </c>
      <c r="P64" s="65" t="s">
        <v>962</v>
      </c>
      <c r="Q64" s="65" t="s">
        <v>963</v>
      </c>
      <c r="R64" s="65" t="s">
        <v>962</v>
      </c>
      <c r="S64" s="65" t="s">
        <v>962</v>
      </c>
      <c r="T64" s="65" t="s">
        <v>962</v>
      </c>
      <c r="U64" s="65" t="s">
        <v>962</v>
      </c>
      <c r="V64" s="65" t="s">
        <v>962</v>
      </c>
      <c r="W64" s="65" t="s">
        <v>962</v>
      </c>
      <c r="X64" s="65" t="s">
        <v>962</v>
      </c>
      <c r="Y64" s="65" t="s">
        <v>962</v>
      </c>
      <c r="Z64" s="65" t="s">
        <v>962</v>
      </c>
      <c r="AA64" s="65" t="s">
        <v>962</v>
      </c>
      <c r="AB64" s="65" t="s">
        <v>962</v>
      </c>
      <c r="AC64" s="65" t="s">
        <v>962</v>
      </c>
    </row>
    <row r="65" spans="1:29" x14ac:dyDescent="0.25">
      <c r="A65" s="66">
        <f t="shared" si="0"/>
        <v>770225</v>
      </c>
      <c r="B65" s="67" t="s">
        <v>1551</v>
      </c>
      <c r="C65" s="68">
        <f t="shared" si="1"/>
        <v>3</v>
      </c>
      <c r="D65" s="65">
        <v>770225</v>
      </c>
      <c r="E65" s="65" t="s">
        <v>962</v>
      </c>
      <c r="F65" s="65" t="s">
        <v>962</v>
      </c>
      <c r="G65" s="65" t="s">
        <v>962</v>
      </c>
      <c r="H65" s="65" t="s">
        <v>962</v>
      </c>
      <c r="I65" s="65" t="s">
        <v>962</v>
      </c>
      <c r="J65" s="65" t="s">
        <v>962</v>
      </c>
      <c r="K65" s="65" t="s">
        <v>962</v>
      </c>
      <c r="L65" s="65" t="s">
        <v>963</v>
      </c>
      <c r="M65" s="65" t="s">
        <v>962</v>
      </c>
      <c r="N65" s="65" t="s">
        <v>962</v>
      </c>
      <c r="O65" s="65" t="s">
        <v>962</v>
      </c>
      <c r="P65" s="65" t="s">
        <v>962</v>
      </c>
      <c r="Q65" s="65" t="s">
        <v>962</v>
      </c>
      <c r="R65" s="65" t="s">
        <v>962</v>
      </c>
      <c r="S65" s="65" t="s">
        <v>962</v>
      </c>
      <c r="T65" s="65" t="s">
        <v>962</v>
      </c>
      <c r="U65" s="65" t="s">
        <v>962</v>
      </c>
      <c r="V65" s="65" t="s">
        <v>962</v>
      </c>
      <c r="W65" s="65" t="s">
        <v>962</v>
      </c>
      <c r="X65" s="65" t="s">
        <v>962</v>
      </c>
      <c r="Y65" s="65" t="s">
        <v>962</v>
      </c>
      <c r="Z65" s="65" t="s">
        <v>962</v>
      </c>
      <c r="AA65" s="65" t="s">
        <v>962</v>
      </c>
      <c r="AB65" s="65" t="s">
        <v>962</v>
      </c>
      <c r="AC65" s="65" t="s">
        <v>962</v>
      </c>
    </row>
    <row r="66" spans="1:29" x14ac:dyDescent="0.25">
      <c r="A66" s="66">
        <f t="shared" si="0"/>
        <v>770229</v>
      </c>
      <c r="B66" s="67" t="s">
        <v>1550</v>
      </c>
      <c r="C66" s="68">
        <f t="shared" si="1"/>
        <v>3</v>
      </c>
      <c r="D66" s="65">
        <v>770229</v>
      </c>
      <c r="E66" s="65" t="s">
        <v>962</v>
      </c>
      <c r="F66" s="65" t="s">
        <v>962</v>
      </c>
      <c r="G66" s="65" t="s">
        <v>962</v>
      </c>
      <c r="H66" s="65" t="s">
        <v>962</v>
      </c>
      <c r="I66" s="65" t="s">
        <v>962</v>
      </c>
      <c r="J66" s="65" t="s">
        <v>962</v>
      </c>
      <c r="K66" s="65" t="s">
        <v>962</v>
      </c>
      <c r="L66" s="65" t="s">
        <v>962</v>
      </c>
      <c r="M66" s="65" t="s">
        <v>962</v>
      </c>
      <c r="N66" s="65" t="s">
        <v>962</v>
      </c>
      <c r="O66" s="65" t="s">
        <v>962</v>
      </c>
      <c r="P66" s="65" t="s">
        <v>962</v>
      </c>
      <c r="Q66" s="65" t="s">
        <v>963</v>
      </c>
      <c r="R66" s="65" t="s">
        <v>962</v>
      </c>
      <c r="S66" s="65" t="s">
        <v>962</v>
      </c>
      <c r="T66" s="65" t="s">
        <v>962</v>
      </c>
      <c r="U66" s="65" t="s">
        <v>962</v>
      </c>
      <c r="V66" s="65" t="s">
        <v>962</v>
      </c>
      <c r="W66" s="65" t="s">
        <v>962</v>
      </c>
      <c r="X66" s="65" t="s">
        <v>962</v>
      </c>
      <c r="Y66" s="65" t="s">
        <v>962</v>
      </c>
      <c r="Z66" s="65" t="s">
        <v>962</v>
      </c>
      <c r="AA66" s="65" t="s">
        <v>962</v>
      </c>
      <c r="AB66" s="65" t="s">
        <v>962</v>
      </c>
      <c r="AC66" s="65" t="s">
        <v>962</v>
      </c>
    </row>
    <row r="67" spans="1:29" x14ac:dyDescent="0.25">
      <c r="A67" s="66">
        <f t="shared" si="0"/>
        <v>770235</v>
      </c>
      <c r="B67" s="67" t="s">
        <v>1549</v>
      </c>
      <c r="C67" s="68">
        <f t="shared" si="1"/>
        <v>3</v>
      </c>
      <c r="D67" s="65">
        <v>770235</v>
      </c>
      <c r="E67" s="65" t="s">
        <v>962</v>
      </c>
      <c r="F67" s="65" t="s">
        <v>962</v>
      </c>
      <c r="G67" s="65" t="s">
        <v>962</v>
      </c>
      <c r="H67" s="65" t="s">
        <v>962</v>
      </c>
      <c r="I67" s="65" t="s">
        <v>962</v>
      </c>
      <c r="J67" s="65" t="s">
        <v>962</v>
      </c>
      <c r="K67" s="65" t="s">
        <v>962</v>
      </c>
      <c r="L67" s="65" t="s">
        <v>962</v>
      </c>
      <c r="M67" s="65" t="s">
        <v>962</v>
      </c>
      <c r="N67" s="65" t="s">
        <v>962</v>
      </c>
      <c r="O67" s="65" t="s">
        <v>962</v>
      </c>
      <c r="P67" s="65" t="s">
        <v>962</v>
      </c>
      <c r="Q67" s="65" t="s">
        <v>962</v>
      </c>
      <c r="R67" s="65" t="s">
        <v>962</v>
      </c>
      <c r="S67" s="65" t="s">
        <v>962</v>
      </c>
      <c r="T67" s="65" t="s">
        <v>962</v>
      </c>
      <c r="U67" s="65" t="s">
        <v>962</v>
      </c>
      <c r="V67" s="65" t="s">
        <v>963</v>
      </c>
      <c r="W67" s="65" t="s">
        <v>962</v>
      </c>
      <c r="X67" s="65" t="s">
        <v>962</v>
      </c>
      <c r="Y67" s="65" t="s">
        <v>962</v>
      </c>
      <c r="Z67" s="65" t="s">
        <v>962</v>
      </c>
      <c r="AA67" s="65" t="s">
        <v>962</v>
      </c>
      <c r="AB67" s="65" t="s">
        <v>962</v>
      </c>
      <c r="AC67" s="65" t="s">
        <v>962</v>
      </c>
    </row>
    <row r="68" spans="1:29" x14ac:dyDescent="0.25">
      <c r="A68" s="66">
        <f t="shared" ref="A68:A131" si="2">D68</f>
        <v>770242</v>
      </c>
      <c r="B68" s="67" t="s">
        <v>1548</v>
      </c>
      <c r="C68" s="68">
        <f t="shared" ref="C68:C131" si="3">INDEX($E$1:$AC$1,MATCH("Y",E68:AC68,0))</f>
        <v>3</v>
      </c>
      <c r="D68" s="65">
        <v>770242</v>
      </c>
      <c r="E68" s="65" t="s">
        <v>962</v>
      </c>
      <c r="F68" s="65" t="s">
        <v>962</v>
      </c>
      <c r="G68" s="65" t="s">
        <v>962</v>
      </c>
      <c r="H68" s="65" t="s">
        <v>962</v>
      </c>
      <c r="I68" s="65" t="s">
        <v>962</v>
      </c>
      <c r="J68" s="65" t="s">
        <v>962</v>
      </c>
      <c r="K68" s="65" t="s">
        <v>962</v>
      </c>
      <c r="L68" s="65" t="s">
        <v>962</v>
      </c>
      <c r="M68" s="65" t="s">
        <v>962</v>
      </c>
      <c r="N68" s="65" t="s">
        <v>962</v>
      </c>
      <c r="O68" s="65" t="s">
        <v>962</v>
      </c>
      <c r="P68" s="65" t="s">
        <v>962</v>
      </c>
      <c r="Q68" s="65" t="s">
        <v>963</v>
      </c>
      <c r="R68" s="65" t="s">
        <v>962</v>
      </c>
      <c r="S68" s="65" t="s">
        <v>962</v>
      </c>
      <c r="T68" s="65" t="s">
        <v>962</v>
      </c>
      <c r="U68" s="65" t="s">
        <v>962</v>
      </c>
      <c r="V68" s="65" t="s">
        <v>962</v>
      </c>
      <c r="W68" s="65" t="s">
        <v>962</v>
      </c>
      <c r="X68" s="65" t="s">
        <v>962</v>
      </c>
      <c r="Y68" s="65" t="s">
        <v>962</v>
      </c>
      <c r="Z68" s="65" t="s">
        <v>962</v>
      </c>
      <c r="AA68" s="65" t="s">
        <v>962</v>
      </c>
      <c r="AB68" s="65" t="s">
        <v>962</v>
      </c>
      <c r="AC68" s="65" t="s">
        <v>962</v>
      </c>
    </row>
    <row r="69" spans="1:29" x14ac:dyDescent="0.25">
      <c r="A69" s="66">
        <f t="shared" si="2"/>
        <v>770241</v>
      </c>
      <c r="B69" s="67" t="s">
        <v>755</v>
      </c>
      <c r="C69" s="68">
        <f t="shared" si="3"/>
        <v>3</v>
      </c>
      <c r="D69" s="65">
        <v>770241</v>
      </c>
      <c r="E69" s="65" t="s">
        <v>962</v>
      </c>
      <c r="F69" s="65" t="s">
        <v>962</v>
      </c>
      <c r="G69" s="65" t="s">
        <v>962</v>
      </c>
      <c r="H69" s="65" t="s">
        <v>962</v>
      </c>
      <c r="I69" s="65" t="s">
        <v>962</v>
      </c>
      <c r="J69" s="65" t="s">
        <v>962</v>
      </c>
      <c r="K69" s="65" t="s">
        <v>962</v>
      </c>
      <c r="L69" s="65" t="s">
        <v>963</v>
      </c>
      <c r="M69" s="65" t="s">
        <v>962</v>
      </c>
      <c r="N69" s="65" t="s">
        <v>962</v>
      </c>
      <c r="O69" s="65" t="s">
        <v>962</v>
      </c>
      <c r="P69" s="65" t="s">
        <v>962</v>
      </c>
      <c r="Q69" s="65" t="s">
        <v>962</v>
      </c>
      <c r="R69" s="65" t="s">
        <v>962</v>
      </c>
      <c r="S69" s="65" t="s">
        <v>962</v>
      </c>
      <c r="T69" s="65" t="s">
        <v>962</v>
      </c>
      <c r="U69" s="65" t="s">
        <v>962</v>
      </c>
      <c r="V69" s="65" t="s">
        <v>962</v>
      </c>
      <c r="W69" s="65" t="s">
        <v>962</v>
      </c>
      <c r="X69" s="65" t="s">
        <v>962</v>
      </c>
      <c r="Y69" s="65" t="s">
        <v>962</v>
      </c>
      <c r="Z69" s="65" t="s">
        <v>962</v>
      </c>
      <c r="AA69" s="65" t="s">
        <v>962</v>
      </c>
      <c r="AB69" s="65" t="s">
        <v>962</v>
      </c>
      <c r="AC69" s="65" t="s">
        <v>962</v>
      </c>
    </row>
    <row r="70" spans="1:29" x14ac:dyDescent="0.25">
      <c r="A70" s="66">
        <f t="shared" si="2"/>
        <v>770245</v>
      </c>
      <c r="B70" s="67" t="s">
        <v>1547</v>
      </c>
      <c r="C70" s="68">
        <f t="shared" si="3"/>
        <v>3</v>
      </c>
      <c r="D70" s="65">
        <v>770245</v>
      </c>
      <c r="E70" s="65" t="s">
        <v>962</v>
      </c>
      <c r="F70" s="65" t="s">
        <v>962</v>
      </c>
      <c r="G70" s="65" t="s">
        <v>963</v>
      </c>
      <c r="H70" s="65" t="s">
        <v>962</v>
      </c>
      <c r="I70" s="65" t="s">
        <v>962</v>
      </c>
      <c r="J70" s="65" t="s">
        <v>962</v>
      </c>
      <c r="K70" s="65" t="s">
        <v>962</v>
      </c>
      <c r="L70" s="65" t="s">
        <v>962</v>
      </c>
      <c r="M70" s="65" t="s">
        <v>962</v>
      </c>
      <c r="N70" s="65" t="s">
        <v>962</v>
      </c>
      <c r="O70" s="65" t="s">
        <v>962</v>
      </c>
      <c r="P70" s="65" t="s">
        <v>962</v>
      </c>
      <c r="Q70" s="65" t="s">
        <v>962</v>
      </c>
      <c r="R70" s="65" t="s">
        <v>962</v>
      </c>
      <c r="S70" s="65" t="s">
        <v>962</v>
      </c>
      <c r="T70" s="65" t="s">
        <v>962</v>
      </c>
      <c r="U70" s="65" t="s">
        <v>962</v>
      </c>
      <c r="V70" s="65" t="s">
        <v>962</v>
      </c>
      <c r="W70" s="65" t="s">
        <v>962</v>
      </c>
      <c r="X70" s="65" t="s">
        <v>962</v>
      </c>
      <c r="Y70" s="65" t="s">
        <v>962</v>
      </c>
      <c r="Z70" s="65" t="s">
        <v>962</v>
      </c>
      <c r="AA70" s="65" t="s">
        <v>962</v>
      </c>
      <c r="AB70" s="65" t="s">
        <v>962</v>
      </c>
      <c r="AC70" s="65" t="s">
        <v>962</v>
      </c>
    </row>
    <row r="71" spans="1:29" x14ac:dyDescent="0.25">
      <c r="A71" s="66">
        <f t="shared" si="2"/>
        <v>770250</v>
      </c>
      <c r="B71" s="67" t="s">
        <v>1546</v>
      </c>
      <c r="C71" s="68">
        <f t="shared" si="3"/>
        <v>3</v>
      </c>
      <c r="D71" s="65">
        <v>770250</v>
      </c>
      <c r="E71" s="65" t="s">
        <v>962</v>
      </c>
      <c r="F71" s="65" t="s">
        <v>962</v>
      </c>
      <c r="G71" s="65" t="s">
        <v>962</v>
      </c>
      <c r="H71" s="65" t="s">
        <v>962</v>
      </c>
      <c r="I71" s="65" t="s">
        <v>962</v>
      </c>
      <c r="J71" s="65" t="s">
        <v>962</v>
      </c>
      <c r="K71" s="65" t="s">
        <v>962</v>
      </c>
      <c r="L71" s="65" t="s">
        <v>963</v>
      </c>
      <c r="M71" s="65" t="s">
        <v>962</v>
      </c>
      <c r="N71" s="65" t="s">
        <v>962</v>
      </c>
      <c r="O71" s="65" t="s">
        <v>962</v>
      </c>
      <c r="P71" s="65" t="s">
        <v>962</v>
      </c>
      <c r="Q71" s="65" t="s">
        <v>962</v>
      </c>
      <c r="R71" s="65" t="s">
        <v>962</v>
      </c>
      <c r="S71" s="65" t="s">
        <v>962</v>
      </c>
      <c r="T71" s="65" t="s">
        <v>962</v>
      </c>
      <c r="U71" s="65" t="s">
        <v>962</v>
      </c>
      <c r="V71" s="65" t="s">
        <v>962</v>
      </c>
      <c r="W71" s="65" t="s">
        <v>962</v>
      </c>
      <c r="X71" s="65" t="s">
        <v>962</v>
      </c>
      <c r="Y71" s="65" t="s">
        <v>962</v>
      </c>
      <c r="Z71" s="65" t="s">
        <v>962</v>
      </c>
      <c r="AA71" s="65" t="s">
        <v>962</v>
      </c>
      <c r="AB71" s="65" t="s">
        <v>962</v>
      </c>
      <c r="AC71" s="65" t="s">
        <v>962</v>
      </c>
    </row>
    <row r="72" spans="1:29" x14ac:dyDescent="0.25">
      <c r="A72" s="66">
        <f t="shared" si="2"/>
        <v>770253</v>
      </c>
      <c r="B72" s="67" t="s">
        <v>1545</v>
      </c>
      <c r="C72" s="68">
        <f t="shared" si="3"/>
        <v>3</v>
      </c>
      <c r="D72" s="65">
        <v>770253</v>
      </c>
      <c r="E72" s="65" t="s">
        <v>962</v>
      </c>
      <c r="F72" s="65" t="s">
        <v>962</v>
      </c>
      <c r="G72" s="65" t="s">
        <v>962</v>
      </c>
      <c r="H72" s="65" t="s">
        <v>962</v>
      </c>
      <c r="I72" s="65" t="s">
        <v>962</v>
      </c>
      <c r="J72" s="65" t="s">
        <v>962</v>
      </c>
      <c r="K72" s="65" t="s">
        <v>962</v>
      </c>
      <c r="L72" s="65" t="s">
        <v>963</v>
      </c>
      <c r="M72" s="65" t="s">
        <v>962</v>
      </c>
      <c r="N72" s="65" t="s">
        <v>962</v>
      </c>
      <c r="O72" s="65" t="s">
        <v>962</v>
      </c>
      <c r="P72" s="65" t="s">
        <v>962</v>
      </c>
      <c r="Q72" s="65" t="s">
        <v>962</v>
      </c>
      <c r="R72" s="65" t="s">
        <v>962</v>
      </c>
      <c r="S72" s="65" t="s">
        <v>962</v>
      </c>
      <c r="T72" s="65" t="s">
        <v>962</v>
      </c>
      <c r="U72" s="65" t="s">
        <v>962</v>
      </c>
      <c r="V72" s="65" t="s">
        <v>963</v>
      </c>
      <c r="W72" s="65" t="s">
        <v>962</v>
      </c>
      <c r="X72" s="65" t="s">
        <v>962</v>
      </c>
      <c r="Y72" s="65" t="s">
        <v>962</v>
      </c>
      <c r="Z72" s="65" t="s">
        <v>962</v>
      </c>
      <c r="AA72" s="65" t="s">
        <v>962</v>
      </c>
      <c r="AB72" s="65" t="s">
        <v>962</v>
      </c>
      <c r="AC72" s="65" t="s">
        <v>962</v>
      </c>
    </row>
    <row r="73" spans="1:29" x14ac:dyDescent="0.25">
      <c r="A73" s="66">
        <f t="shared" si="2"/>
        <v>770256</v>
      </c>
      <c r="B73" s="67" t="s">
        <v>1544</v>
      </c>
      <c r="C73" s="68">
        <f t="shared" si="3"/>
        <v>3</v>
      </c>
      <c r="D73" s="65">
        <v>770256</v>
      </c>
      <c r="E73" s="65" t="s">
        <v>962</v>
      </c>
      <c r="F73" s="65" t="s">
        <v>962</v>
      </c>
      <c r="G73" s="65" t="s">
        <v>962</v>
      </c>
      <c r="H73" s="65" t="s">
        <v>962</v>
      </c>
      <c r="I73" s="65" t="s">
        <v>962</v>
      </c>
      <c r="J73" s="65" t="s">
        <v>962</v>
      </c>
      <c r="K73" s="65" t="s">
        <v>962</v>
      </c>
      <c r="L73" s="65" t="s">
        <v>962</v>
      </c>
      <c r="M73" s="65" t="s">
        <v>962</v>
      </c>
      <c r="N73" s="65" t="s">
        <v>962</v>
      </c>
      <c r="O73" s="65" t="s">
        <v>962</v>
      </c>
      <c r="P73" s="65" t="s">
        <v>962</v>
      </c>
      <c r="Q73" s="65" t="s">
        <v>963</v>
      </c>
      <c r="R73" s="65" t="s">
        <v>962</v>
      </c>
      <c r="S73" s="65" t="s">
        <v>962</v>
      </c>
      <c r="T73" s="65" t="s">
        <v>962</v>
      </c>
      <c r="U73" s="65" t="s">
        <v>962</v>
      </c>
      <c r="V73" s="65" t="s">
        <v>962</v>
      </c>
      <c r="W73" s="65" t="s">
        <v>962</v>
      </c>
      <c r="X73" s="65" t="s">
        <v>962</v>
      </c>
      <c r="Y73" s="65" t="s">
        <v>962</v>
      </c>
      <c r="Z73" s="65" t="s">
        <v>962</v>
      </c>
      <c r="AA73" s="65" t="s">
        <v>962</v>
      </c>
      <c r="AB73" s="65" t="s">
        <v>962</v>
      </c>
      <c r="AC73" s="65" t="s">
        <v>962</v>
      </c>
    </row>
    <row r="74" spans="1:29" x14ac:dyDescent="0.25">
      <c r="A74" s="66">
        <f t="shared" si="2"/>
        <v>770260</v>
      </c>
      <c r="B74" s="67" t="s">
        <v>1543</v>
      </c>
      <c r="C74" s="68">
        <f t="shared" si="3"/>
        <v>3</v>
      </c>
      <c r="D74" s="65">
        <v>770260</v>
      </c>
      <c r="E74" s="65" t="s">
        <v>962</v>
      </c>
      <c r="F74" s="65" t="s">
        <v>962</v>
      </c>
      <c r="G74" s="65" t="s">
        <v>962</v>
      </c>
      <c r="H74" s="65" t="s">
        <v>962</v>
      </c>
      <c r="I74" s="65" t="s">
        <v>962</v>
      </c>
      <c r="J74" s="65" t="s">
        <v>962</v>
      </c>
      <c r="K74" s="65" t="s">
        <v>962</v>
      </c>
      <c r="L74" s="65" t="s">
        <v>962</v>
      </c>
      <c r="M74" s="65" t="s">
        <v>962</v>
      </c>
      <c r="N74" s="65" t="s">
        <v>962</v>
      </c>
      <c r="O74" s="65" t="s">
        <v>962</v>
      </c>
      <c r="P74" s="65" t="s">
        <v>962</v>
      </c>
      <c r="Q74" s="65" t="s">
        <v>962</v>
      </c>
      <c r="R74" s="65" t="s">
        <v>962</v>
      </c>
      <c r="S74" s="65" t="s">
        <v>962</v>
      </c>
      <c r="T74" s="65" t="s">
        <v>962</v>
      </c>
      <c r="U74" s="65" t="s">
        <v>962</v>
      </c>
      <c r="V74" s="65" t="s">
        <v>962</v>
      </c>
      <c r="W74" s="65" t="s">
        <v>962</v>
      </c>
      <c r="X74" s="65" t="s">
        <v>962</v>
      </c>
      <c r="Y74" s="65" t="s">
        <v>962</v>
      </c>
      <c r="Z74" s="65" t="s">
        <v>962</v>
      </c>
      <c r="AA74" s="65" t="s">
        <v>963</v>
      </c>
      <c r="AB74" s="65" t="s">
        <v>962</v>
      </c>
      <c r="AC74" s="65" t="s">
        <v>962</v>
      </c>
    </row>
    <row r="75" spans="1:29" x14ac:dyDescent="0.25">
      <c r="A75" s="66">
        <f t="shared" si="2"/>
        <v>770264</v>
      </c>
      <c r="B75" s="67" t="s">
        <v>1542</v>
      </c>
      <c r="C75" s="68">
        <f t="shared" si="3"/>
        <v>3</v>
      </c>
      <c r="D75" s="65">
        <v>770264</v>
      </c>
      <c r="E75" s="65" t="s">
        <v>962</v>
      </c>
      <c r="F75" s="65" t="s">
        <v>962</v>
      </c>
      <c r="G75" s="65" t="s">
        <v>963</v>
      </c>
      <c r="H75" s="65" t="s">
        <v>962</v>
      </c>
      <c r="I75" s="65" t="s">
        <v>962</v>
      </c>
      <c r="J75" s="65" t="s">
        <v>962</v>
      </c>
      <c r="K75" s="65" t="s">
        <v>962</v>
      </c>
      <c r="L75" s="65" t="s">
        <v>962</v>
      </c>
      <c r="M75" s="65" t="s">
        <v>962</v>
      </c>
      <c r="N75" s="65" t="s">
        <v>962</v>
      </c>
      <c r="O75" s="65" t="s">
        <v>962</v>
      </c>
      <c r="P75" s="65" t="s">
        <v>962</v>
      </c>
      <c r="Q75" s="65" t="s">
        <v>962</v>
      </c>
      <c r="R75" s="65" t="s">
        <v>962</v>
      </c>
      <c r="S75" s="65" t="s">
        <v>962</v>
      </c>
      <c r="T75" s="65" t="s">
        <v>962</v>
      </c>
      <c r="U75" s="65" t="s">
        <v>962</v>
      </c>
      <c r="V75" s="65" t="s">
        <v>962</v>
      </c>
      <c r="W75" s="65" t="s">
        <v>962</v>
      </c>
      <c r="X75" s="65" t="s">
        <v>962</v>
      </c>
      <c r="Y75" s="65" t="s">
        <v>962</v>
      </c>
      <c r="Z75" s="65" t="s">
        <v>962</v>
      </c>
      <c r="AA75" s="65" t="s">
        <v>962</v>
      </c>
      <c r="AB75" s="65" t="s">
        <v>962</v>
      </c>
      <c r="AC75" s="65" t="s">
        <v>962</v>
      </c>
    </row>
    <row r="76" spans="1:29" x14ac:dyDescent="0.25">
      <c r="A76" s="66">
        <f t="shared" si="2"/>
        <v>770267</v>
      </c>
      <c r="B76" s="67" t="s">
        <v>1541</v>
      </c>
      <c r="C76" s="68">
        <f t="shared" si="3"/>
        <v>3</v>
      </c>
      <c r="D76" s="65">
        <v>770267</v>
      </c>
      <c r="E76" s="65" t="s">
        <v>962</v>
      </c>
      <c r="F76" s="65" t="s">
        <v>962</v>
      </c>
      <c r="G76" s="65" t="s">
        <v>962</v>
      </c>
      <c r="H76" s="65" t="s">
        <v>962</v>
      </c>
      <c r="I76" s="65" t="s">
        <v>962</v>
      </c>
      <c r="J76" s="65" t="s">
        <v>962</v>
      </c>
      <c r="K76" s="65" t="s">
        <v>962</v>
      </c>
      <c r="L76" s="65" t="s">
        <v>963</v>
      </c>
      <c r="M76" s="65" t="s">
        <v>962</v>
      </c>
      <c r="N76" s="65" t="s">
        <v>962</v>
      </c>
      <c r="O76" s="65" t="s">
        <v>962</v>
      </c>
      <c r="P76" s="65" t="s">
        <v>962</v>
      </c>
      <c r="Q76" s="65" t="s">
        <v>962</v>
      </c>
      <c r="R76" s="65" t="s">
        <v>962</v>
      </c>
      <c r="S76" s="65" t="s">
        <v>962</v>
      </c>
      <c r="T76" s="65" t="s">
        <v>962</v>
      </c>
      <c r="U76" s="65" t="s">
        <v>962</v>
      </c>
      <c r="V76" s="65" t="s">
        <v>962</v>
      </c>
      <c r="W76" s="65" t="s">
        <v>962</v>
      </c>
      <c r="X76" s="65" t="s">
        <v>962</v>
      </c>
      <c r="Y76" s="65" t="s">
        <v>962</v>
      </c>
      <c r="Z76" s="65" t="s">
        <v>962</v>
      </c>
      <c r="AA76" s="65" t="s">
        <v>962</v>
      </c>
      <c r="AB76" s="65" t="s">
        <v>962</v>
      </c>
      <c r="AC76" s="65" t="s">
        <v>962</v>
      </c>
    </row>
    <row r="77" spans="1:29" x14ac:dyDescent="0.25">
      <c r="A77" s="66">
        <f t="shared" si="2"/>
        <v>770270</v>
      </c>
      <c r="B77" s="67" t="s">
        <v>1540</v>
      </c>
      <c r="C77" s="68">
        <f t="shared" si="3"/>
        <v>3</v>
      </c>
      <c r="D77" s="65">
        <v>770270</v>
      </c>
      <c r="E77" s="65" t="s">
        <v>962</v>
      </c>
      <c r="F77" s="65" t="s">
        <v>962</v>
      </c>
      <c r="G77" s="65" t="s">
        <v>962</v>
      </c>
      <c r="H77" s="65" t="s">
        <v>962</v>
      </c>
      <c r="I77" s="65" t="s">
        <v>962</v>
      </c>
      <c r="J77" s="65" t="s">
        <v>962</v>
      </c>
      <c r="K77" s="65" t="s">
        <v>962</v>
      </c>
      <c r="L77" s="65" t="s">
        <v>963</v>
      </c>
      <c r="M77" s="65" t="s">
        <v>962</v>
      </c>
      <c r="N77" s="65" t="s">
        <v>962</v>
      </c>
      <c r="O77" s="65" t="s">
        <v>962</v>
      </c>
      <c r="P77" s="65" t="s">
        <v>962</v>
      </c>
      <c r="Q77" s="65" t="s">
        <v>962</v>
      </c>
      <c r="R77" s="65" t="s">
        <v>962</v>
      </c>
      <c r="S77" s="65" t="s">
        <v>962</v>
      </c>
      <c r="T77" s="65" t="s">
        <v>962</v>
      </c>
      <c r="U77" s="65" t="s">
        <v>962</v>
      </c>
      <c r="V77" s="65" t="s">
        <v>962</v>
      </c>
      <c r="W77" s="65" t="s">
        <v>962</v>
      </c>
      <c r="X77" s="65" t="s">
        <v>962</v>
      </c>
      <c r="Y77" s="65" t="s">
        <v>962</v>
      </c>
      <c r="Z77" s="65" t="s">
        <v>962</v>
      </c>
      <c r="AA77" s="65" t="s">
        <v>962</v>
      </c>
      <c r="AB77" s="65" t="s">
        <v>962</v>
      </c>
      <c r="AC77" s="65" t="s">
        <v>962</v>
      </c>
    </row>
    <row r="78" spans="1:29" x14ac:dyDescent="0.25">
      <c r="A78" s="66">
        <f t="shared" si="2"/>
        <v>770274</v>
      </c>
      <c r="B78" s="67" t="s">
        <v>1539</v>
      </c>
      <c r="C78" s="68">
        <f t="shared" si="3"/>
        <v>3</v>
      </c>
      <c r="D78" s="65">
        <v>770274</v>
      </c>
      <c r="E78" s="65" t="s">
        <v>962</v>
      </c>
      <c r="F78" s="65" t="s">
        <v>962</v>
      </c>
      <c r="G78" s="65" t="s">
        <v>962</v>
      </c>
      <c r="H78" s="65" t="s">
        <v>962</v>
      </c>
      <c r="I78" s="65" t="s">
        <v>962</v>
      </c>
      <c r="J78" s="65" t="s">
        <v>962</v>
      </c>
      <c r="K78" s="65" t="s">
        <v>962</v>
      </c>
      <c r="L78" s="65" t="s">
        <v>963</v>
      </c>
      <c r="M78" s="65" t="s">
        <v>962</v>
      </c>
      <c r="N78" s="65" t="s">
        <v>962</v>
      </c>
      <c r="O78" s="65" t="s">
        <v>962</v>
      </c>
      <c r="P78" s="65" t="s">
        <v>962</v>
      </c>
      <c r="Q78" s="65" t="s">
        <v>962</v>
      </c>
      <c r="R78" s="65" t="s">
        <v>962</v>
      </c>
      <c r="S78" s="65" t="s">
        <v>962</v>
      </c>
      <c r="T78" s="65" t="s">
        <v>962</v>
      </c>
      <c r="U78" s="65" t="s">
        <v>962</v>
      </c>
      <c r="V78" s="65" t="s">
        <v>962</v>
      </c>
      <c r="W78" s="65" t="s">
        <v>962</v>
      </c>
      <c r="X78" s="65" t="s">
        <v>962</v>
      </c>
      <c r="Y78" s="65" t="s">
        <v>962</v>
      </c>
      <c r="Z78" s="65" t="s">
        <v>962</v>
      </c>
      <c r="AA78" s="65" t="s">
        <v>962</v>
      </c>
      <c r="AB78" s="65" t="s">
        <v>962</v>
      </c>
      <c r="AC78" s="65" t="s">
        <v>962</v>
      </c>
    </row>
    <row r="79" spans="1:29" x14ac:dyDescent="0.25">
      <c r="A79" s="66">
        <f t="shared" si="2"/>
        <v>770278</v>
      </c>
      <c r="B79" s="67" t="s">
        <v>1538</v>
      </c>
      <c r="C79" s="68">
        <f t="shared" si="3"/>
        <v>3</v>
      </c>
      <c r="D79" s="65">
        <v>770278</v>
      </c>
      <c r="E79" s="65" t="s">
        <v>962</v>
      </c>
      <c r="F79" s="65" t="s">
        <v>962</v>
      </c>
      <c r="G79" s="65" t="s">
        <v>962</v>
      </c>
      <c r="H79" s="65" t="s">
        <v>962</v>
      </c>
      <c r="I79" s="65" t="s">
        <v>962</v>
      </c>
      <c r="J79" s="65" t="s">
        <v>962</v>
      </c>
      <c r="K79" s="65" t="s">
        <v>962</v>
      </c>
      <c r="L79" s="65" t="s">
        <v>963</v>
      </c>
      <c r="M79" s="65" t="s">
        <v>962</v>
      </c>
      <c r="N79" s="65" t="s">
        <v>962</v>
      </c>
      <c r="O79" s="65" t="s">
        <v>962</v>
      </c>
      <c r="P79" s="65" t="s">
        <v>962</v>
      </c>
      <c r="Q79" s="65" t="s">
        <v>962</v>
      </c>
      <c r="R79" s="65" t="s">
        <v>962</v>
      </c>
      <c r="S79" s="65" t="s">
        <v>962</v>
      </c>
      <c r="T79" s="65" t="s">
        <v>962</v>
      </c>
      <c r="U79" s="65" t="s">
        <v>962</v>
      </c>
      <c r="V79" s="65" t="s">
        <v>962</v>
      </c>
      <c r="W79" s="65" t="s">
        <v>962</v>
      </c>
      <c r="X79" s="65" t="s">
        <v>962</v>
      </c>
      <c r="Y79" s="65" t="s">
        <v>962</v>
      </c>
      <c r="Z79" s="65" t="s">
        <v>962</v>
      </c>
      <c r="AA79" s="65" t="s">
        <v>962</v>
      </c>
      <c r="AB79" s="65" t="s">
        <v>962</v>
      </c>
      <c r="AC79" s="65" t="s">
        <v>962</v>
      </c>
    </row>
    <row r="80" spans="1:29" x14ac:dyDescent="0.25">
      <c r="A80" s="66">
        <f t="shared" si="2"/>
        <v>770283</v>
      </c>
      <c r="B80" s="67" t="s">
        <v>1537</v>
      </c>
      <c r="C80" s="68">
        <f t="shared" si="3"/>
        <v>4</v>
      </c>
      <c r="D80" s="65">
        <v>770283</v>
      </c>
      <c r="E80" s="65" t="s">
        <v>962</v>
      </c>
      <c r="F80" s="65" t="s">
        <v>962</v>
      </c>
      <c r="G80" s="65" t="s">
        <v>962</v>
      </c>
      <c r="H80" s="65" t="s">
        <v>962</v>
      </c>
      <c r="I80" s="65" t="s">
        <v>962</v>
      </c>
      <c r="J80" s="65" t="s">
        <v>962</v>
      </c>
      <c r="K80" s="65" t="s">
        <v>962</v>
      </c>
      <c r="L80" s="65" t="s">
        <v>962</v>
      </c>
      <c r="M80" s="65" t="s">
        <v>962</v>
      </c>
      <c r="N80" s="65" t="s">
        <v>962</v>
      </c>
      <c r="O80" s="65" t="s">
        <v>962</v>
      </c>
      <c r="P80" s="65" t="s">
        <v>962</v>
      </c>
      <c r="Q80" s="65" t="s">
        <v>962</v>
      </c>
      <c r="R80" s="65" t="s">
        <v>963</v>
      </c>
      <c r="S80" s="65" t="s">
        <v>962</v>
      </c>
      <c r="T80" s="65" t="s">
        <v>962</v>
      </c>
      <c r="U80" s="65" t="s">
        <v>962</v>
      </c>
      <c r="V80" s="65" t="s">
        <v>962</v>
      </c>
      <c r="W80" s="65" t="s">
        <v>962</v>
      </c>
      <c r="X80" s="65" t="s">
        <v>962</v>
      </c>
      <c r="Y80" s="65" t="s">
        <v>962</v>
      </c>
      <c r="Z80" s="65" t="s">
        <v>962</v>
      </c>
      <c r="AA80" s="65" t="s">
        <v>962</v>
      </c>
      <c r="AB80" s="65" t="s">
        <v>962</v>
      </c>
      <c r="AC80" s="65" t="s">
        <v>962</v>
      </c>
    </row>
    <row r="81" spans="1:29" x14ac:dyDescent="0.25">
      <c r="A81" s="66">
        <f t="shared" si="2"/>
        <v>770291</v>
      </c>
      <c r="B81" s="67" t="s">
        <v>1536</v>
      </c>
      <c r="C81" s="68">
        <f t="shared" si="3"/>
        <v>3</v>
      </c>
      <c r="D81" s="65">
        <v>770291</v>
      </c>
      <c r="E81" s="65" t="s">
        <v>962</v>
      </c>
      <c r="F81" s="65" t="s">
        <v>962</v>
      </c>
      <c r="G81" s="65" t="s">
        <v>963</v>
      </c>
      <c r="H81" s="65" t="s">
        <v>962</v>
      </c>
      <c r="I81" s="65" t="s">
        <v>962</v>
      </c>
      <c r="J81" s="65" t="s">
        <v>962</v>
      </c>
      <c r="K81" s="65" t="s">
        <v>962</v>
      </c>
      <c r="L81" s="65" t="s">
        <v>962</v>
      </c>
      <c r="M81" s="65" t="s">
        <v>962</v>
      </c>
      <c r="N81" s="65" t="s">
        <v>962</v>
      </c>
      <c r="O81" s="65" t="s">
        <v>962</v>
      </c>
      <c r="P81" s="65" t="s">
        <v>962</v>
      </c>
      <c r="Q81" s="65" t="s">
        <v>962</v>
      </c>
      <c r="R81" s="65" t="s">
        <v>962</v>
      </c>
      <c r="S81" s="65" t="s">
        <v>962</v>
      </c>
      <c r="T81" s="65" t="s">
        <v>962</v>
      </c>
      <c r="U81" s="65" t="s">
        <v>962</v>
      </c>
      <c r="V81" s="65" t="s">
        <v>962</v>
      </c>
      <c r="W81" s="65" t="s">
        <v>962</v>
      </c>
      <c r="X81" s="65" t="s">
        <v>962</v>
      </c>
      <c r="Y81" s="65" t="s">
        <v>962</v>
      </c>
      <c r="Z81" s="65" t="s">
        <v>962</v>
      </c>
      <c r="AA81" s="65" t="s">
        <v>962</v>
      </c>
      <c r="AB81" s="65" t="s">
        <v>962</v>
      </c>
      <c r="AC81" s="65" t="s">
        <v>962</v>
      </c>
    </row>
    <row r="82" spans="1:29" x14ac:dyDescent="0.25">
      <c r="A82" s="66">
        <f t="shared" si="2"/>
        <v>770293</v>
      </c>
      <c r="B82" s="67" t="s">
        <v>1535</v>
      </c>
      <c r="C82" s="68">
        <f t="shared" si="3"/>
        <v>3</v>
      </c>
      <c r="D82" s="65">
        <v>770293</v>
      </c>
      <c r="E82" s="65" t="s">
        <v>962</v>
      </c>
      <c r="F82" s="65" t="s">
        <v>962</v>
      </c>
      <c r="G82" s="65" t="s">
        <v>962</v>
      </c>
      <c r="H82" s="65" t="s">
        <v>962</v>
      </c>
      <c r="I82" s="65" t="s">
        <v>962</v>
      </c>
      <c r="J82" s="65" t="s">
        <v>962</v>
      </c>
      <c r="K82" s="65" t="s">
        <v>962</v>
      </c>
      <c r="L82" s="65" t="s">
        <v>962</v>
      </c>
      <c r="M82" s="65" t="s">
        <v>962</v>
      </c>
      <c r="N82" s="65" t="s">
        <v>962</v>
      </c>
      <c r="O82" s="65" t="s">
        <v>962</v>
      </c>
      <c r="P82" s="65" t="s">
        <v>962</v>
      </c>
      <c r="Q82" s="65" t="s">
        <v>963</v>
      </c>
      <c r="R82" s="65" t="s">
        <v>962</v>
      </c>
      <c r="S82" s="65" t="s">
        <v>962</v>
      </c>
      <c r="T82" s="65" t="s">
        <v>962</v>
      </c>
      <c r="U82" s="65" t="s">
        <v>962</v>
      </c>
      <c r="V82" s="65" t="s">
        <v>962</v>
      </c>
      <c r="W82" s="65" t="s">
        <v>962</v>
      </c>
      <c r="X82" s="65" t="s">
        <v>962</v>
      </c>
      <c r="Y82" s="65" t="s">
        <v>962</v>
      </c>
      <c r="Z82" s="65" t="s">
        <v>962</v>
      </c>
      <c r="AA82" s="65" t="s">
        <v>962</v>
      </c>
      <c r="AB82" s="65" t="s">
        <v>962</v>
      </c>
      <c r="AC82" s="65" t="s">
        <v>962</v>
      </c>
    </row>
    <row r="83" spans="1:29" x14ac:dyDescent="0.25">
      <c r="A83" s="66">
        <f t="shared" si="2"/>
        <v>770301</v>
      </c>
      <c r="B83" s="67" t="s">
        <v>1534</v>
      </c>
      <c r="C83" s="68">
        <f t="shared" si="3"/>
        <v>3</v>
      </c>
      <c r="D83" s="65">
        <v>770301</v>
      </c>
      <c r="E83" s="65" t="s">
        <v>962</v>
      </c>
      <c r="F83" s="65" t="s">
        <v>962</v>
      </c>
      <c r="G83" s="65" t="s">
        <v>962</v>
      </c>
      <c r="H83" s="65" t="s">
        <v>962</v>
      </c>
      <c r="I83" s="65" t="s">
        <v>962</v>
      </c>
      <c r="J83" s="65" t="s">
        <v>962</v>
      </c>
      <c r="K83" s="65" t="s">
        <v>962</v>
      </c>
      <c r="L83" s="65" t="s">
        <v>963</v>
      </c>
      <c r="M83" s="65" t="s">
        <v>962</v>
      </c>
      <c r="N83" s="65" t="s">
        <v>962</v>
      </c>
      <c r="O83" s="65" t="s">
        <v>962</v>
      </c>
      <c r="P83" s="65" t="s">
        <v>962</v>
      </c>
      <c r="Q83" s="65" t="s">
        <v>962</v>
      </c>
      <c r="R83" s="65" t="s">
        <v>962</v>
      </c>
      <c r="S83" s="65" t="s">
        <v>962</v>
      </c>
      <c r="T83" s="65" t="s">
        <v>962</v>
      </c>
      <c r="U83" s="65" t="s">
        <v>962</v>
      </c>
      <c r="V83" s="65" t="s">
        <v>962</v>
      </c>
      <c r="W83" s="65" t="s">
        <v>962</v>
      </c>
      <c r="X83" s="65" t="s">
        <v>962</v>
      </c>
      <c r="Y83" s="65" t="s">
        <v>962</v>
      </c>
      <c r="Z83" s="65" t="s">
        <v>962</v>
      </c>
      <c r="AA83" s="65" t="s">
        <v>962</v>
      </c>
      <c r="AB83" s="65" t="s">
        <v>962</v>
      </c>
      <c r="AC83" s="65" t="s">
        <v>962</v>
      </c>
    </row>
    <row r="84" spans="1:29" x14ac:dyDescent="0.25">
      <c r="A84" s="66">
        <f t="shared" si="2"/>
        <v>770304</v>
      </c>
      <c r="B84" s="67" t="s">
        <v>1533</v>
      </c>
      <c r="C84" s="68">
        <f t="shared" si="3"/>
        <v>3</v>
      </c>
      <c r="D84" s="65">
        <v>770304</v>
      </c>
      <c r="E84" s="65" t="s">
        <v>962</v>
      </c>
      <c r="F84" s="65" t="s">
        <v>962</v>
      </c>
      <c r="G84" s="65" t="s">
        <v>962</v>
      </c>
      <c r="H84" s="65" t="s">
        <v>962</v>
      </c>
      <c r="I84" s="65" t="s">
        <v>962</v>
      </c>
      <c r="J84" s="65" t="s">
        <v>962</v>
      </c>
      <c r="K84" s="65" t="s">
        <v>962</v>
      </c>
      <c r="L84" s="65" t="s">
        <v>963</v>
      </c>
      <c r="M84" s="65" t="s">
        <v>962</v>
      </c>
      <c r="N84" s="65" t="s">
        <v>962</v>
      </c>
      <c r="O84" s="65" t="s">
        <v>962</v>
      </c>
      <c r="P84" s="65" t="s">
        <v>962</v>
      </c>
      <c r="Q84" s="65" t="s">
        <v>962</v>
      </c>
      <c r="R84" s="65" t="s">
        <v>962</v>
      </c>
      <c r="S84" s="65" t="s">
        <v>962</v>
      </c>
      <c r="T84" s="65" t="s">
        <v>962</v>
      </c>
      <c r="U84" s="65" t="s">
        <v>962</v>
      </c>
      <c r="V84" s="65" t="s">
        <v>962</v>
      </c>
      <c r="W84" s="65" t="s">
        <v>962</v>
      </c>
      <c r="X84" s="65" t="s">
        <v>962</v>
      </c>
      <c r="Y84" s="65" t="s">
        <v>962</v>
      </c>
      <c r="Z84" s="65" t="s">
        <v>962</v>
      </c>
      <c r="AA84" s="65" t="s">
        <v>962</v>
      </c>
      <c r="AB84" s="65" t="s">
        <v>962</v>
      </c>
      <c r="AC84" s="65" t="s">
        <v>962</v>
      </c>
    </row>
    <row r="85" spans="1:29" x14ac:dyDescent="0.25">
      <c r="A85" s="66">
        <f t="shared" si="2"/>
        <v>770307</v>
      </c>
      <c r="B85" s="67" t="s">
        <v>1532</v>
      </c>
      <c r="C85" s="68">
        <f t="shared" si="3"/>
        <v>3</v>
      </c>
      <c r="D85" s="65">
        <v>770307</v>
      </c>
      <c r="E85" s="65" t="s">
        <v>962</v>
      </c>
      <c r="F85" s="65" t="s">
        <v>962</v>
      </c>
      <c r="G85" s="65" t="s">
        <v>962</v>
      </c>
      <c r="H85" s="65" t="s">
        <v>962</v>
      </c>
      <c r="I85" s="65" t="s">
        <v>962</v>
      </c>
      <c r="J85" s="65" t="s">
        <v>962</v>
      </c>
      <c r="K85" s="65" t="s">
        <v>962</v>
      </c>
      <c r="L85" s="65" t="s">
        <v>962</v>
      </c>
      <c r="M85" s="65" t="s">
        <v>962</v>
      </c>
      <c r="N85" s="65" t="s">
        <v>962</v>
      </c>
      <c r="O85" s="65" t="s">
        <v>962</v>
      </c>
      <c r="P85" s="65" t="s">
        <v>962</v>
      </c>
      <c r="Q85" s="65" t="s">
        <v>962</v>
      </c>
      <c r="R85" s="65" t="s">
        <v>962</v>
      </c>
      <c r="S85" s="65" t="s">
        <v>962</v>
      </c>
      <c r="T85" s="65" t="s">
        <v>962</v>
      </c>
      <c r="U85" s="65" t="s">
        <v>962</v>
      </c>
      <c r="V85" s="65" t="s">
        <v>963</v>
      </c>
      <c r="W85" s="65" t="s">
        <v>962</v>
      </c>
      <c r="X85" s="65" t="s">
        <v>962</v>
      </c>
      <c r="Y85" s="65" t="s">
        <v>962</v>
      </c>
      <c r="Z85" s="65" t="s">
        <v>962</v>
      </c>
      <c r="AA85" s="65" t="s">
        <v>962</v>
      </c>
      <c r="AB85" s="65" t="s">
        <v>962</v>
      </c>
      <c r="AC85" s="65" t="s">
        <v>962</v>
      </c>
    </row>
    <row r="86" spans="1:29" x14ac:dyDescent="0.25">
      <c r="A86" s="66">
        <f t="shared" si="2"/>
        <v>770314</v>
      </c>
      <c r="B86" s="67" t="s">
        <v>1531</v>
      </c>
      <c r="C86" s="68">
        <f t="shared" si="3"/>
        <v>3</v>
      </c>
      <c r="D86" s="65">
        <v>770314</v>
      </c>
      <c r="E86" s="65" t="s">
        <v>962</v>
      </c>
      <c r="F86" s="65" t="s">
        <v>962</v>
      </c>
      <c r="G86" s="65" t="s">
        <v>962</v>
      </c>
      <c r="H86" s="65" t="s">
        <v>962</v>
      </c>
      <c r="I86" s="65" t="s">
        <v>962</v>
      </c>
      <c r="J86" s="65" t="s">
        <v>962</v>
      </c>
      <c r="K86" s="65" t="s">
        <v>962</v>
      </c>
      <c r="L86" s="65" t="s">
        <v>963</v>
      </c>
      <c r="M86" s="65" t="s">
        <v>962</v>
      </c>
      <c r="N86" s="65" t="s">
        <v>962</v>
      </c>
      <c r="O86" s="65" t="s">
        <v>962</v>
      </c>
      <c r="P86" s="65" t="s">
        <v>962</v>
      </c>
      <c r="Q86" s="65" t="s">
        <v>962</v>
      </c>
      <c r="R86" s="65" t="s">
        <v>962</v>
      </c>
      <c r="S86" s="65" t="s">
        <v>962</v>
      </c>
      <c r="T86" s="65" t="s">
        <v>962</v>
      </c>
      <c r="U86" s="65" t="s">
        <v>962</v>
      </c>
      <c r="V86" s="65" t="s">
        <v>962</v>
      </c>
      <c r="W86" s="65" t="s">
        <v>962</v>
      </c>
      <c r="X86" s="65" t="s">
        <v>962</v>
      </c>
      <c r="Y86" s="65" t="s">
        <v>962</v>
      </c>
      <c r="Z86" s="65" t="s">
        <v>962</v>
      </c>
      <c r="AA86" s="65" t="s">
        <v>962</v>
      </c>
      <c r="AB86" s="65" t="s">
        <v>962</v>
      </c>
      <c r="AC86" s="65" t="s">
        <v>962</v>
      </c>
    </row>
    <row r="87" spans="1:29" x14ac:dyDescent="0.25">
      <c r="A87" s="66">
        <f t="shared" si="2"/>
        <v>770316</v>
      </c>
      <c r="B87" s="67" t="s">
        <v>1530</v>
      </c>
      <c r="C87" s="68">
        <f t="shared" si="3"/>
        <v>3</v>
      </c>
      <c r="D87" s="65">
        <v>770316</v>
      </c>
      <c r="E87" s="65" t="s">
        <v>962</v>
      </c>
      <c r="F87" s="65" t="s">
        <v>962</v>
      </c>
      <c r="G87" s="65" t="s">
        <v>963</v>
      </c>
      <c r="H87" s="65" t="s">
        <v>962</v>
      </c>
      <c r="I87" s="65" t="s">
        <v>962</v>
      </c>
      <c r="J87" s="65" t="s">
        <v>962</v>
      </c>
      <c r="K87" s="65" t="s">
        <v>962</v>
      </c>
      <c r="L87" s="65" t="s">
        <v>962</v>
      </c>
      <c r="M87" s="65" t="s">
        <v>962</v>
      </c>
      <c r="N87" s="65" t="s">
        <v>962</v>
      </c>
      <c r="O87" s="65" t="s">
        <v>962</v>
      </c>
      <c r="P87" s="65" t="s">
        <v>962</v>
      </c>
      <c r="Q87" s="65" t="s">
        <v>962</v>
      </c>
      <c r="R87" s="65" t="s">
        <v>962</v>
      </c>
      <c r="S87" s="65" t="s">
        <v>962</v>
      </c>
      <c r="T87" s="65" t="s">
        <v>962</v>
      </c>
      <c r="U87" s="65" t="s">
        <v>962</v>
      </c>
      <c r="V87" s="65" t="s">
        <v>962</v>
      </c>
      <c r="W87" s="65" t="s">
        <v>962</v>
      </c>
      <c r="X87" s="65" t="s">
        <v>962</v>
      </c>
      <c r="Y87" s="65" t="s">
        <v>962</v>
      </c>
      <c r="Z87" s="65" t="s">
        <v>962</v>
      </c>
      <c r="AA87" s="65" t="s">
        <v>962</v>
      </c>
      <c r="AB87" s="65" t="s">
        <v>962</v>
      </c>
      <c r="AC87" s="65" t="s">
        <v>962</v>
      </c>
    </row>
    <row r="88" spans="1:29" x14ac:dyDescent="0.25">
      <c r="A88" s="66">
        <f t="shared" si="2"/>
        <v>770326</v>
      </c>
      <c r="B88" s="67" t="s">
        <v>1529</v>
      </c>
      <c r="C88" s="68">
        <f t="shared" si="3"/>
        <v>3</v>
      </c>
      <c r="D88" s="65">
        <v>770326</v>
      </c>
      <c r="E88" s="65" t="s">
        <v>962</v>
      </c>
      <c r="F88" s="65" t="s">
        <v>962</v>
      </c>
      <c r="G88" s="65" t="s">
        <v>962</v>
      </c>
      <c r="H88" s="65" t="s">
        <v>962</v>
      </c>
      <c r="I88" s="65" t="s">
        <v>962</v>
      </c>
      <c r="J88" s="65" t="s">
        <v>962</v>
      </c>
      <c r="K88" s="65" t="s">
        <v>962</v>
      </c>
      <c r="L88" s="65" t="s">
        <v>963</v>
      </c>
      <c r="M88" s="65" t="s">
        <v>962</v>
      </c>
      <c r="N88" s="65" t="s">
        <v>962</v>
      </c>
      <c r="O88" s="65" t="s">
        <v>962</v>
      </c>
      <c r="P88" s="65" t="s">
        <v>962</v>
      </c>
      <c r="Q88" s="65" t="s">
        <v>962</v>
      </c>
      <c r="R88" s="65" t="s">
        <v>962</v>
      </c>
      <c r="S88" s="65" t="s">
        <v>962</v>
      </c>
      <c r="T88" s="65" t="s">
        <v>962</v>
      </c>
      <c r="U88" s="65" t="s">
        <v>962</v>
      </c>
      <c r="V88" s="65" t="s">
        <v>962</v>
      </c>
      <c r="W88" s="65" t="s">
        <v>962</v>
      </c>
      <c r="X88" s="65" t="s">
        <v>962</v>
      </c>
      <c r="Y88" s="65" t="s">
        <v>962</v>
      </c>
      <c r="Z88" s="65" t="s">
        <v>962</v>
      </c>
      <c r="AA88" s="65" t="s">
        <v>962</v>
      </c>
      <c r="AB88" s="65" t="s">
        <v>962</v>
      </c>
      <c r="AC88" s="65" t="s">
        <v>962</v>
      </c>
    </row>
    <row r="89" spans="1:29" x14ac:dyDescent="0.25">
      <c r="A89" s="66">
        <f t="shared" si="2"/>
        <v>770322</v>
      </c>
      <c r="B89" s="67" t="s">
        <v>1528</v>
      </c>
      <c r="C89" s="68">
        <f t="shared" si="3"/>
        <v>3</v>
      </c>
      <c r="D89" s="65">
        <v>770322</v>
      </c>
      <c r="E89" s="65" t="s">
        <v>962</v>
      </c>
      <c r="F89" s="65" t="s">
        <v>962</v>
      </c>
      <c r="G89" s="65" t="s">
        <v>962</v>
      </c>
      <c r="H89" s="65" t="s">
        <v>962</v>
      </c>
      <c r="I89" s="65" t="s">
        <v>962</v>
      </c>
      <c r="J89" s="65" t="s">
        <v>962</v>
      </c>
      <c r="K89" s="65" t="s">
        <v>962</v>
      </c>
      <c r="L89" s="65" t="s">
        <v>963</v>
      </c>
      <c r="M89" s="65" t="s">
        <v>962</v>
      </c>
      <c r="N89" s="65" t="s">
        <v>962</v>
      </c>
      <c r="O89" s="65" t="s">
        <v>962</v>
      </c>
      <c r="P89" s="65" t="s">
        <v>962</v>
      </c>
      <c r="Q89" s="65" t="s">
        <v>962</v>
      </c>
      <c r="R89" s="65" t="s">
        <v>962</v>
      </c>
      <c r="S89" s="65" t="s">
        <v>962</v>
      </c>
      <c r="T89" s="65" t="s">
        <v>962</v>
      </c>
      <c r="U89" s="65" t="s">
        <v>962</v>
      </c>
      <c r="V89" s="65" t="s">
        <v>962</v>
      </c>
      <c r="W89" s="65" t="s">
        <v>962</v>
      </c>
      <c r="X89" s="65" t="s">
        <v>962</v>
      </c>
      <c r="Y89" s="65" t="s">
        <v>962</v>
      </c>
      <c r="Z89" s="65" t="s">
        <v>962</v>
      </c>
      <c r="AA89" s="65" t="s">
        <v>962</v>
      </c>
      <c r="AB89" s="65" t="s">
        <v>962</v>
      </c>
      <c r="AC89" s="65" t="s">
        <v>962</v>
      </c>
    </row>
    <row r="90" spans="1:29" x14ac:dyDescent="0.25">
      <c r="A90" s="66">
        <f t="shared" si="2"/>
        <v>770328</v>
      </c>
      <c r="B90" s="67" t="s">
        <v>1527</v>
      </c>
      <c r="C90" s="68">
        <f t="shared" si="3"/>
        <v>3</v>
      </c>
      <c r="D90" s="65">
        <v>770328</v>
      </c>
      <c r="E90" s="65" t="s">
        <v>962</v>
      </c>
      <c r="F90" s="65" t="s">
        <v>962</v>
      </c>
      <c r="G90" s="65" t="s">
        <v>962</v>
      </c>
      <c r="H90" s="65" t="s">
        <v>962</v>
      </c>
      <c r="I90" s="65" t="s">
        <v>962</v>
      </c>
      <c r="J90" s="65" t="s">
        <v>962</v>
      </c>
      <c r="K90" s="65" t="s">
        <v>962</v>
      </c>
      <c r="L90" s="65" t="s">
        <v>963</v>
      </c>
      <c r="M90" s="65" t="s">
        <v>962</v>
      </c>
      <c r="N90" s="65" t="s">
        <v>962</v>
      </c>
      <c r="O90" s="65" t="s">
        <v>962</v>
      </c>
      <c r="P90" s="65" t="s">
        <v>962</v>
      </c>
      <c r="Q90" s="65" t="s">
        <v>962</v>
      </c>
      <c r="R90" s="65" t="s">
        <v>962</v>
      </c>
      <c r="S90" s="65" t="s">
        <v>962</v>
      </c>
      <c r="T90" s="65" t="s">
        <v>962</v>
      </c>
      <c r="U90" s="65" t="s">
        <v>962</v>
      </c>
      <c r="V90" s="65" t="s">
        <v>962</v>
      </c>
      <c r="W90" s="65" t="s">
        <v>962</v>
      </c>
      <c r="X90" s="65" t="s">
        <v>962</v>
      </c>
      <c r="Y90" s="65" t="s">
        <v>962</v>
      </c>
      <c r="Z90" s="65" t="s">
        <v>962</v>
      </c>
      <c r="AA90" s="65" t="s">
        <v>962</v>
      </c>
      <c r="AB90" s="65" t="s">
        <v>962</v>
      </c>
      <c r="AC90" s="65" t="s">
        <v>962</v>
      </c>
    </row>
    <row r="91" spans="1:29" x14ac:dyDescent="0.25">
      <c r="A91" s="66">
        <f t="shared" si="2"/>
        <v>770334</v>
      </c>
      <c r="B91" s="67" t="s">
        <v>1526</v>
      </c>
      <c r="C91" s="68">
        <f t="shared" si="3"/>
        <v>4</v>
      </c>
      <c r="D91" s="65">
        <v>770334</v>
      </c>
      <c r="E91" s="65" t="s">
        <v>962</v>
      </c>
      <c r="F91" s="65" t="s">
        <v>962</v>
      </c>
      <c r="G91" s="65" t="s">
        <v>962</v>
      </c>
      <c r="H91" s="65" t="s">
        <v>963</v>
      </c>
      <c r="I91" s="65" t="s">
        <v>962</v>
      </c>
      <c r="J91" s="65" t="s">
        <v>962</v>
      </c>
      <c r="K91" s="65" t="s">
        <v>962</v>
      </c>
      <c r="L91" s="65" t="s">
        <v>962</v>
      </c>
      <c r="M91" s="65" t="s">
        <v>962</v>
      </c>
      <c r="N91" s="65" t="s">
        <v>962</v>
      </c>
      <c r="O91" s="65" t="s">
        <v>962</v>
      </c>
      <c r="P91" s="65" t="s">
        <v>962</v>
      </c>
      <c r="Q91" s="65" t="s">
        <v>962</v>
      </c>
      <c r="R91" s="65" t="s">
        <v>962</v>
      </c>
      <c r="S91" s="65" t="s">
        <v>962</v>
      </c>
      <c r="T91" s="65" t="s">
        <v>962</v>
      </c>
      <c r="U91" s="65" t="s">
        <v>962</v>
      </c>
      <c r="V91" s="65" t="s">
        <v>962</v>
      </c>
      <c r="W91" s="65" t="s">
        <v>962</v>
      </c>
      <c r="X91" s="65" t="s">
        <v>962</v>
      </c>
      <c r="Y91" s="65" t="s">
        <v>962</v>
      </c>
      <c r="Z91" s="65" t="s">
        <v>962</v>
      </c>
      <c r="AA91" s="65" t="s">
        <v>962</v>
      </c>
      <c r="AB91" s="65" t="s">
        <v>962</v>
      </c>
      <c r="AC91" s="65" t="s">
        <v>962</v>
      </c>
    </row>
    <row r="92" spans="1:29" x14ac:dyDescent="0.25">
      <c r="A92" s="66">
        <f t="shared" si="2"/>
        <v>770339</v>
      </c>
      <c r="B92" s="67" t="s">
        <v>1525</v>
      </c>
      <c r="C92" s="68">
        <f t="shared" si="3"/>
        <v>3</v>
      </c>
      <c r="D92" s="65">
        <v>770339</v>
      </c>
      <c r="E92" s="65" t="s">
        <v>962</v>
      </c>
      <c r="F92" s="65" t="s">
        <v>962</v>
      </c>
      <c r="G92" s="65" t="s">
        <v>963</v>
      </c>
      <c r="H92" s="65" t="s">
        <v>962</v>
      </c>
      <c r="I92" s="65" t="s">
        <v>962</v>
      </c>
      <c r="J92" s="65" t="s">
        <v>962</v>
      </c>
      <c r="K92" s="65" t="s">
        <v>962</v>
      </c>
      <c r="L92" s="65" t="s">
        <v>962</v>
      </c>
      <c r="M92" s="65" t="s">
        <v>962</v>
      </c>
      <c r="N92" s="65" t="s">
        <v>962</v>
      </c>
      <c r="O92" s="65" t="s">
        <v>962</v>
      </c>
      <c r="P92" s="65" t="s">
        <v>962</v>
      </c>
      <c r="Q92" s="65" t="s">
        <v>962</v>
      </c>
      <c r="R92" s="65" t="s">
        <v>962</v>
      </c>
      <c r="S92" s="65" t="s">
        <v>962</v>
      </c>
      <c r="T92" s="65" t="s">
        <v>962</v>
      </c>
      <c r="U92" s="65" t="s">
        <v>962</v>
      </c>
      <c r="V92" s="65" t="s">
        <v>962</v>
      </c>
      <c r="W92" s="65" t="s">
        <v>962</v>
      </c>
      <c r="X92" s="65" t="s">
        <v>962</v>
      </c>
      <c r="Y92" s="65" t="s">
        <v>962</v>
      </c>
      <c r="Z92" s="65" t="s">
        <v>962</v>
      </c>
      <c r="AA92" s="65" t="s">
        <v>962</v>
      </c>
      <c r="AB92" s="65" t="s">
        <v>962</v>
      </c>
      <c r="AC92" s="65" t="s">
        <v>962</v>
      </c>
    </row>
    <row r="93" spans="1:29" x14ac:dyDescent="0.25">
      <c r="A93" s="66">
        <f t="shared" si="2"/>
        <v>770342</v>
      </c>
      <c r="B93" s="67" t="s">
        <v>1524</v>
      </c>
      <c r="C93" s="68">
        <f t="shared" si="3"/>
        <v>3</v>
      </c>
      <c r="D93" s="65">
        <v>770342</v>
      </c>
      <c r="E93" s="65" t="s">
        <v>962</v>
      </c>
      <c r="F93" s="65" t="s">
        <v>962</v>
      </c>
      <c r="G93" s="65" t="s">
        <v>962</v>
      </c>
      <c r="H93" s="65" t="s">
        <v>962</v>
      </c>
      <c r="I93" s="65" t="s">
        <v>962</v>
      </c>
      <c r="J93" s="65" t="s">
        <v>962</v>
      </c>
      <c r="K93" s="65" t="s">
        <v>962</v>
      </c>
      <c r="L93" s="65" t="s">
        <v>962</v>
      </c>
      <c r="M93" s="65" t="s">
        <v>962</v>
      </c>
      <c r="N93" s="65" t="s">
        <v>962</v>
      </c>
      <c r="O93" s="65" t="s">
        <v>962</v>
      </c>
      <c r="P93" s="65" t="s">
        <v>962</v>
      </c>
      <c r="Q93" s="65" t="s">
        <v>963</v>
      </c>
      <c r="R93" s="65" t="s">
        <v>962</v>
      </c>
      <c r="S93" s="65" t="s">
        <v>962</v>
      </c>
      <c r="T93" s="65" t="s">
        <v>962</v>
      </c>
      <c r="U93" s="65" t="s">
        <v>962</v>
      </c>
      <c r="V93" s="65" t="s">
        <v>962</v>
      </c>
      <c r="W93" s="65" t="s">
        <v>962</v>
      </c>
      <c r="X93" s="65" t="s">
        <v>962</v>
      </c>
      <c r="Y93" s="65" t="s">
        <v>962</v>
      </c>
      <c r="Z93" s="65" t="s">
        <v>962</v>
      </c>
      <c r="AA93" s="65" t="s">
        <v>962</v>
      </c>
      <c r="AB93" s="65" t="s">
        <v>962</v>
      </c>
      <c r="AC93" s="65" t="s">
        <v>962</v>
      </c>
    </row>
    <row r="94" spans="1:29" x14ac:dyDescent="0.25">
      <c r="A94" s="66">
        <f t="shared" si="2"/>
        <v>770347</v>
      </c>
      <c r="B94" s="67" t="s">
        <v>1523</v>
      </c>
      <c r="C94" s="68">
        <f t="shared" si="3"/>
        <v>3</v>
      </c>
      <c r="D94" s="65">
        <v>770347</v>
      </c>
      <c r="E94" s="65" t="s">
        <v>962</v>
      </c>
      <c r="F94" s="65" t="s">
        <v>962</v>
      </c>
      <c r="G94" s="65" t="s">
        <v>963</v>
      </c>
      <c r="H94" s="65" t="s">
        <v>962</v>
      </c>
      <c r="I94" s="65" t="s">
        <v>962</v>
      </c>
      <c r="J94" s="65" t="s">
        <v>962</v>
      </c>
      <c r="K94" s="65" t="s">
        <v>962</v>
      </c>
      <c r="L94" s="65" t="s">
        <v>962</v>
      </c>
      <c r="M94" s="65" t="s">
        <v>962</v>
      </c>
      <c r="N94" s="65" t="s">
        <v>962</v>
      </c>
      <c r="O94" s="65" t="s">
        <v>962</v>
      </c>
      <c r="P94" s="65" t="s">
        <v>962</v>
      </c>
      <c r="Q94" s="65" t="s">
        <v>962</v>
      </c>
      <c r="R94" s="65" t="s">
        <v>962</v>
      </c>
      <c r="S94" s="65" t="s">
        <v>962</v>
      </c>
      <c r="T94" s="65" t="s">
        <v>962</v>
      </c>
      <c r="U94" s="65" t="s">
        <v>962</v>
      </c>
      <c r="V94" s="65" t="s">
        <v>962</v>
      </c>
      <c r="W94" s="65" t="s">
        <v>962</v>
      </c>
      <c r="X94" s="65" t="s">
        <v>962</v>
      </c>
      <c r="Y94" s="65" t="s">
        <v>962</v>
      </c>
      <c r="Z94" s="65" t="s">
        <v>962</v>
      </c>
      <c r="AA94" s="65" t="s">
        <v>962</v>
      </c>
      <c r="AB94" s="65" t="s">
        <v>962</v>
      </c>
      <c r="AC94" s="65" t="s">
        <v>962</v>
      </c>
    </row>
    <row r="95" spans="1:29" x14ac:dyDescent="0.25">
      <c r="A95" s="66">
        <f t="shared" si="2"/>
        <v>770349</v>
      </c>
      <c r="B95" s="67" t="s">
        <v>1522</v>
      </c>
      <c r="C95" s="68">
        <f t="shared" si="3"/>
        <v>3</v>
      </c>
      <c r="D95" s="65">
        <v>770349</v>
      </c>
      <c r="E95" s="65" t="s">
        <v>962</v>
      </c>
      <c r="F95" s="65" t="s">
        <v>962</v>
      </c>
      <c r="G95" s="65" t="s">
        <v>963</v>
      </c>
      <c r="H95" s="65" t="s">
        <v>962</v>
      </c>
      <c r="I95" s="65" t="s">
        <v>962</v>
      </c>
      <c r="J95" s="65" t="s">
        <v>962</v>
      </c>
      <c r="K95" s="65" t="s">
        <v>962</v>
      </c>
      <c r="L95" s="65" t="s">
        <v>962</v>
      </c>
      <c r="M95" s="65" t="s">
        <v>962</v>
      </c>
      <c r="N95" s="65" t="s">
        <v>962</v>
      </c>
      <c r="O95" s="65" t="s">
        <v>962</v>
      </c>
      <c r="P95" s="65" t="s">
        <v>962</v>
      </c>
      <c r="Q95" s="65" t="s">
        <v>962</v>
      </c>
      <c r="R95" s="65" t="s">
        <v>962</v>
      </c>
      <c r="S95" s="65" t="s">
        <v>962</v>
      </c>
      <c r="T95" s="65" t="s">
        <v>962</v>
      </c>
      <c r="U95" s="65" t="s">
        <v>962</v>
      </c>
      <c r="V95" s="65" t="s">
        <v>962</v>
      </c>
      <c r="W95" s="65" t="s">
        <v>962</v>
      </c>
      <c r="X95" s="65" t="s">
        <v>962</v>
      </c>
      <c r="Y95" s="65" t="s">
        <v>962</v>
      </c>
      <c r="Z95" s="65" t="s">
        <v>962</v>
      </c>
      <c r="AA95" s="65" t="s">
        <v>962</v>
      </c>
      <c r="AB95" s="65" t="s">
        <v>962</v>
      </c>
      <c r="AC95" s="65" t="s">
        <v>962</v>
      </c>
    </row>
    <row r="96" spans="1:29" x14ac:dyDescent="0.25">
      <c r="A96" s="66">
        <f t="shared" si="2"/>
        <v>770353</v>
      </c>
      <c r="B96" s="67" t="s">
        <v>1521</v>
      </c>
      <c r="C96" s="68">
        <f t="shared" si="3"/>
        <v>3</v>
      </c>
      <c r="D96" s="65">
        <v>770353</v>
      </c>
      <c r="E96" s="65" t="s">
        <v>962</v>
      </c>
      <c r="F96" s="65" t="s">
        <v>962</v>
      </c>
      <c r="G96" s="65" t="s">
        <v>962</v>
      </c>
      <c r="H96" s="65" t="s">
        <v>962</v>
      </c>
      <c r="I96" s="65" t="s">
        <v>962</v>
      </c>
      <c r="J96" s="65" t="s">
        <v>962</v>
      </c>
      <c r="K96" s="65" t="s">
        <v>962</v>
      </c>
      <c r="L96" s="65" t="s">
        <v>962</v>
      </c>
      <c r="M96" s="65" t="s">
        <v>962</v>
      </c>
      <c r="N96" s="65" t="s">
        <v>962</v>
      </c>
      <c r="O96" s="65" t="s">
        <v>962</v>
      </c>
      <c r="P96" s="65" t="s">
        <v>962</v>
      </c>
      <c r="Q96" s="65" t="s">
        <v>962</v>
      </c>
      <c r="R96" s="65" t="s">
        <v>962</v>
      </c>
      <c r="S96" s="65" t="s">
        <v>962</v>
      </c>
      <c r="T96" s="65" t="s">
        <v>962</v>
      </c>
      <c r="U96" s="65" t="s">
        <v>962</v>
      </c>
      <c r="V96" s="65" t="s">
        <v>962</v>
      </c>
      <c r="W96" s="65" t="s">
        <v>962</v>
      </c>
      <c r="X96" s="65" t="s">
        <v>962</v>
      </c>
      <c r="Y96" s="65" t="s">
        <v>962</v>
      </c>
      <c r="Z96" s="65" t="s">
        <v>962</v>
      </c>
      <c r="AA96" s="65" t="s">
        <v>963</v>
      </c>
      <c r="AB96" s="65" t="s">
        <v>962</v>
      </c>
      <c r="AC96" s="65" t="s">
        <v>962</v>
      </c>
    </row>
    <row r="97" spans="1:29" x14ac:dyDescent="0.25">
      <c r="A97" s="66">
        <f t="shared" si="2"/>
        <v>770357</v>
      </c>
      <c r="B97" s="67" t="s">
        <v>1520</v>
      </c>
      <c r="C97" s="68">
        <f t="shared" si="3"/>
        <v>3</v>
      </c>
      <c r="D97" s="65">
        <v>770357</v>
      </c>
      <c r="E97" s="65" t="s">
        <v>962</v>
      </c>
      <c r="F97" s="65" t="s">
        <v>962</v>
      </c>
      <c r="G97" s="65" t="s">
        <v>962</v>
      </c>
      <c r="H97" s="65" t="s">
        <v>962</v>
      </c>
      <c r="I97" s="65" t="s">
        <v>962</v>
      </c>
      <c r="J97" s="65" t="s">
        <v>962</v>
      </c>
      <c r="K97" s="65" t="s">
        <v>962</v>
      </c>
      <c r="L97" s="65" t="s">
        <v>962</v>
      </c>
      <c r="M97" s="65" t="s">
        <v>962</v>
      </c>
      <c r="N97" s="65" t="s">
        <v>962</v>
      </c>
      <c r="O97" s="65" t="s">
        <v>962</v>
      </c>
      <c r="P97" s="65" t="s">
        <v>962</v>
      </c>
      <c r="Q97" s="65" t="s">
        <v>962</v>
      </c>
      <c r="R97" s="65" t="s">
        <v>962</v>
      </c>
      <c r="S97" s="65" t="s">
        <v>962</v>
      </c>
      <c r="T97" s="65" t="s">
        <v>962</v>
      </c>
      <c r="U97" s="65" t="s">
        <v>962</v>
      </c>
      <c r="V97" s="65" t="s">
        <v>962</v>
      </c>
      <c r="W97" s="65" t="s">
        <v>962</v>
      </c>
      <c r="X97" s="65" t="s">
        <v>962</v>
      </c>
      <c r="Y97" s="65" t="s">
        <v>962</v>
      </c>
      <c r="Z97" s="65" t="s">
        <v>962</v>
      </c>
      <c r="AA97" s="65" t="s">
        <v>963</v>
      </c>
      <c r="AB97" s="65" t="s">
        <v>962</v>
      </c>
      <c r="AC97" s="65" t="s">
        <v>962</v>
      </c>
    </row>
    <row r="98" spans="1:29" x14ac:dyDescent="0.25">
      <c r="A98" s="66">
        <f t="shared" si="2"/>
        <v>770361</v>
      </c>
      <c r="B98" s="67" t="s">
        <v>1519</v>
      </c>
      <c r="C98" s="68">
        <f t="shared" si="3"/>
        <v>3</v>
      </c>
      <c r="D98" s="65">
        <v>770361</v>
      </c>
      <c r="E98" s="65" t="s">
        <v>962</v>
      </c>
      <c r="F98" s="65" t="s">
        <v>962</v>
      </c>
      <c r="G98" s="65" t="s">
        <v>962</v>
      </c>
      <c r="H98" s="65" t="s">
        <v>962</v>
      </c>
      <c r="I98" s="65" t="s">
        <v>962</v>
      </c>
      <c r="J98" s="65" t="s">
        <v>962</v>
      </c>
      <c r="K98" s="65" t="s">
        <v>962</v>
      </c>
      <c r="L98" s="65" t="s">
        <v>962</v>
      </c>
      <c r="M98" s="65" t="s">
        <v>962</v>
      </c>
      <c r="N98" s="65" t="s">
        <v>962</v>
      </c>
      <c r="O98" s="65" t="s">
        <v>962</v>
      </c>
      <c r="P98" s="65" t="s">
        <v>962</v>
      </c>
      <c r="Q98" s="65" t="s">
        <v>962</v>
      </c>
      <c r="R98" s="65" t="s">
        <v>962</v>
      </c>
      <c r="S98" s="65" t="s">
        <v>962</v>
      </c>
      <c r="T98" s="65" t="s">
        <v>962</v>
      </c>
      <c r="U98" s="65" t="s">
        <v>962</v>
      </c>
      <c r="V98" s="65" t="s">
        <v>962</v>
      </c>
      <c r="W98" s="65" t="s">
        <v>962</v>
      </c>
      <c r="X98" s="65" t="s">
        <v>962</v>
      </c>
      <c r="Y98" s="65" t="s">
        <v>962</v>
      </c>
      <c r="Z98" s="65" t="s">
        <v>962</v>
      </c>
      <c r="AA98" s="65" t="s">
        <v>963</v>
      </c>
      <c r="AB98" s="65" t="s">
        <v>962</v>
      </c>
      <c r="AC98" s="65" t="s">
        <v>962</v>
      </c>
    </row>
    <row r="99" spans="1:29" x14ac:dyDescent="0.25">
      <c r="A99" s="66">
        <f t="shared" si="2"/>
        <v>770363</v>
      </c>
      <c r="B99" s="67" t="s">
        <v>1518</v>
      </c>
      <c r="C99" s="68">
        <f t="shared" si="3"/>
        <v>4</v>
      </c>
      <c r="D99" s="65">
        <v>770363</v>
      </c>
      <c r="E99" s="65" t="s">
        <v>962</v>
      </c>
      <c r="F99" s="65" t="s">
        <v>962</v>
      </c>
      <c r="G99" s="65" t="s">
        <v>962</v>
      </c>
      <c r="H99" s="65" t="s">
        <v>962</v>
      </c>
      <c r="I99" s="65" t="s">
        <v>962</v>
      </c>
      <c r="J99" s="65" t="s">
        <v>962</v>
      </c>
      <c r="K99" s="65" t="s">
        <v>962</v>
      </c>
      <c r="L99" s="65" t="s">
        <v>962</v>
      </c>
      <c r="M99" s="65" t="s">
        <v>962</v>
      </c>
      <c r="N99" s="65" t="s">
        <v>962</v>
      </c>
      <c r="O99" s="65" t="s">
        <v>962</v>
      </c>
      <c r="P99" s="65" t="s">
        <v>962</v>
      </c>
      <c r="Q99" s="65" t="s">
        <v>962</v>
      </c>
      <c r="R99" s="65" t="s">
        <v>962</v>
      </c>
      <c r="S99" s="65" t="s">
        <v>962</v>
      </c>
      <c r="T99" s="65" t="s">
        <v>962</v>
      </c>
      <c r="U99" s="65" t="s">
        <v>962</v>
      </c>
      <c r="V99" s="65" t="s">
        <v>962</v>
      </c>
      <c r="W99" s="65" t="s">
        <v>962</v>
      </c>
      <c r="X99" s="65" t="s">
        <v>962</v>
      </c>
      <c r="Y99" s="65" t="s">
        <v>962</v>
      </c>
      <c r="Z99" s="65" t="s">
        <v>962</v>
      </c>
      <c r="AA99" s="65" t="s">
        <v>962</v>
      </c>
      <c r="AB99" s="65" t="s">
        <v>963</v>
      </c>
      <c r="AC99" s="65" t="s">
        <v>962</v>
      </c>
    </row>
    <row r="100" spans="1:29" x14ac:dyDescent="0.25">
      <c r="A100" s="66">
        <f t="shared" si="2"/>
        <v>770373</v>
      </c>
      <c r="B100" s="67" t="s">
        <v>1517</v>
      </c>
      <c r="C100" s="68">
        <f t="shared" si="3"/>
        <v>3</v>
      </c>
      <c r="D100" s="65">
        <v>770373</v>
      </c>
      <c r="E100" s="65" t="s">
        <v>962</v>
      </c>
      <c r="F100" s="65" t="s">
        <v>962</v>
      </c>
      <c r="G100" s="65" t="s">
        <v>962</v>
      </c>
      <c r="H100" s="65" t="s">
        <v>962</v>
      </c>
      <c r="I100" s="65" t="s">
        <v>962</v>
      </c>
      <c r="J100" s="65" t="s">
        <v>962</v>
      </c>
      <c r="K100" s="65" t="s">
        <v>962</v>
      </c>
      <c r="L100" s="65" t="s">
        <v>962</v>
      </c>
      <c r="M100" s="65" t="s">
        <v>962</v>
      </c>
      <c r="N100" s="65" t="s">
        <v>962</v>
      </c>
      <c r="O100" s="65" t="s">
        <v>962</v>
      </c>
      <c r="P100" s="65" t="s">
        <v>962</v>
      </c>
      <c r="Q100" s="65" t="s">
        <v>962</v>
      </c>
      <c r="R100" s="65" t="s">
        <v>962</v>
      </c>
      <c r="S100" s="65" t="s">
        <v>962</v>
      </c>
      <c r="T100" s="65" t="s">
        <v>962</v>
      </c>
      <c r="U100" s="65" t="s">
        <v>962</v>
      </c>
      <c r="V100" s="65" t="s">
        <v>962</v>
      </c>
      <c r="W100" s="65" t="s">
        <v>962</v>
      </c>
      <c r="X100" s="65" t="s">
        <v>962</v>
      </c>
      <c r="Y100" s="65" t="s">
        <v>962</v>
      </c>
      <c r="Z100" s="65" t="s">
        <v>962</v>
      </c>
      <c r="AA100" s="65" t="s">
        <v>963</v>
      </c>
      <c r="AB100" s="65" t="s">
        <v>962</v>
      </c>
      <c r="AC100" s="65" t="s">
        <v>962</v>
      </c>
    </row>
    <row r="101" spans="1:29" x14ac:dyDescent="0.25">
      <c r="A101" s="66">
        <f t="shared" si="2"/>
        <v>770377</v>
      </c>
      <c r="B101" s="67" t="s">
        <v>1516</v>
      </c>
      <c r="C101" s="68">
        <f t="shared" si="3"/>
        <v>3</v>
      </c>
      <c r="D101" s="65">
        <v>770377</v>
      </c>
      <c r="E101" s="65" t="s">
        <v>962</v>
      </c>
      <c r="F101" s="65" t="s">
        <v>962</v>
      </c>
      <c r="G101" s="65" t="s">
        <v>962</v>
      </c>
      <c r="H101" s="65" t="s">
        <v>962</v>
      </c>
      <c r="I101" s="65" t="s">
        <v>962</v>
      </c>
      <c r="J101" s="65" t="s">
        <v>962</v>
      </c>
      <c r="K101" s="65" t="s">
        <v>962</v>
      </c>
      <c r="L101" s="65" t="s">
        <v>962</v>
      </c>
      <c r="M101" s="65" t="s">
        <v>962</v>
      </c>
      <c r="N101" s="65" t="s">
        <v>962</v>
      </c>
      <c r="O101" s="65" t="s">
        <v>962</v>
      </c>
      <c r="P101" s="65" t="s">
        <v>962</v>
      </c>
      <c r="Q101" s="65" t="s">
        <v>962</v>
      </c>
      <c r="R101" s="65" t="s">
        <v>962</v>
      </c>
      <c r="S101" s="65" t="s">
        <v>962</v>
      </c>
      <c r="T101" s="65" t="s">
        <v>962</v>
      </c>
      <c r="U101" s="65" t="s">
        <v>962</v>
      </c>
      <c r="V101" s="65" t="s">
        <v>962</v>
      </c>
      <c r="W101" s="65" t="s">
        <v>962</v>
      </c>
      <c r="X101" s="65" t="s">
        <v>962</v>
      </c>
      <c r="Y101" s="65" t="s">
        <v>962</v>
      </c>
      <c r="Z101" s="65" t="s">
        <v>962</v>
      </c>
      <c r="AA101" s="65" t="s">
        <v>963</v>
      </c>
      <c r="AB101" s="65" t="s">
        <v>962</v>
      </c>
      <c r="AC101" s="65" t="s">
        <v>962</v>
      </c>
    </row>
    <row r="102" spans="1:29" x14ac:dyDescent="0.25">
      <c r="A102" s="66">
        <f t="shared" si="2"/>
        <v>770379</v>
      </c>
      <c r="B102" s="67" t="s">
        <v>1515</v>
      </c>
      <c r="C102" s="68">
        <f t="shared" si="3"/>
        <v>3</v>
      </c>
      <c r="D102" s="65">
        <v>770379</v>
      </c>
      <c r="E102" s="65" t="s">
        <v>962</v>
      </c>
      <c r="F102" s="65" t="s">
        <v>962</v>
      </c>
      <c r="G102" s="65" t="s">
        <v>962</v>
      </c>
      <c r="H102" s="65" t="s">
        <v>962</v>
      </c>
      <c r="I102" s="65" t="s">
        <v>962</v>
      </c>
      <c r="J102" s="65" t="s">
        <v>962</v>
      </c>
      <c r="K102" s="65" t="s">
        <v>962</v>
      </c>
      <c r="L102" s="65" t="s">
        <v>962</v>
      </c>
      <c r="M102" s="65" t="s">
        <v>962</v>
      </c>
      <c r="N102" s="65" t="s">
        <v>962</v>
      </c>
      <c r="O102" s="65" t="s">
        <v>962</v>
      </c>
      <c r="P102" s="65" t="s">
        <v>962</v>
      </c>
      <c r="Q102" s="65" t="s">
        <v>962</v>
      </c>
      <c r="R102" s="65" t="s">
        <v>962</v>
      </c>
      <c r="S102" s="65" t="s">
        <v>962</v>
      </c>
      <c r="T102" s="65" t="s">
        <v>962</v>
      </c>
      <c r="U102" s="65" t="s">
        <v>962</v>
      </c>
      <c r="V102" s="65" t="s">
        <v>962</v>
      </c>
      <c r="W102" s="65" t="s">
        <v>962</v>
      </c>
      <c r="X102" s="65" t="s">
        <v>962</v>
      </c>
      <c r="Y102" s="65" t="s">
        <v>962</v>
      </c>
      <c r="Z102" s="65" t="s">
        <v>962</v>
      </c>
      <c r="AA102" s="65" t="s">
        <v>963</v>
      </c>
      <c r="AB102" s="65" t="s">
        <v>962</v>
      </c>
      <c r="AC102" s="65" t="s">
        <v>962</v>
      </c>
    </row>
    <row r="103" spans="1:29" x14ac:dyDescent="0.25">
      <c r="A103" s="66">
        <f t="shared" si="2"/>
        <v>770383</v>
      </c>
      <c r="B103" s="67" t="s">
        <v>1514</v>
      </c>
      <c r="C103" s="68">
        <f t="shared" si="3"/>
        <v>3</v>
      </c>
      <c r="D103" s="65">
        <v>770383</v>
      </c>
      <c r="E103" s="65" t="s">
        <v>962</v>
      </c>
      <c r="F103" s="65" t="s">
        <v>962</v>
      </c>
      <c r="G103" s="65" t="s">
        <v>963</v>
      </c>
      <c r="H103" s="65" t="s">
        <v>962</v>
      </c>
      <c r="I103" s="65" t="s">
        <v>962</v>
      </c>
      <c r="J103" s="65" t="s">
        <v>962</v>
      </c>
      <c r="K103" s="65" t="s">
        <v>962</v>
      </c>
      <c r="L103" s="65" t="s">
        <v>962</v>
      </c>
      <c r="M103" s="65" t="s">
        <v>962</v>
      </c>
      <c r="N103" s="65" t="s">
        <v>962</v>
      </c>
      <c r="O103" s="65" t="s">
        <v>962</v>
      </c>
      <c r="P103" s="65" t="s">
        <v>962</v>
      </c>
      <c r="Q103" s="65" t="s">
        <v>962</v>
      </c>
      <c r="R103" s="65" t="s">
        <v>962</v>
      </c>
      <c r="S103" s="65" t="s">
        <v>962</v>
      </c>
      <c r="T103" s="65" t="s">
        <v>962</v>
      </c>
      <c r="U103" s="65" t="s">
        <v>962</v>
      </c>
      <c r="V103" s="65" t="s">
        <v>962</v>
      </c>
      <c r="W103" s="65" t="s">
        <v>962</v>
      </c>
      <c r="X103" s="65" t="s">
        <v>962</v>
      </c>
      <c r="Y103" s="65" t="s">
        <v>962</v>
      </c>
      <c r="Z103" s="65" t="s">
        <v>962</v>
      </c>
      <c r="AA103" s="65" t="s">
        <v>962</v>
      </c>
      <c r="AB103" s="65" t="s">
        <v>962</v>
      </c>
      <c r="AC103" s="65" t="s">
        <v>962</v>
      </c>
    </row>
    <row r="104" spans="1:29" x14ac:dyDescent="0.25">
      <c r="A104" s="66">
        <f t="shared" si="2"/>
        <v>770386</v>
      </c>
      <c r="B104" s="67" t="s">
        <v>1513</v>
      </c>
      <c r="C104" s="68">
        <f t="shared" si="3"/>
        <v>3</v>
      </c>
      <c r="D104" s="65">
        <v>770386</v>
      </c>
      <c r="E104" s="65" t="s">
        <v>962</v>
      </c>
      <c r="F104" s="65" t="s">
        <v>962</v>
      </c>
      <c r="G104" s="65" t="s">
        <v>962</v>
      </c>
      <c r="H104" s="65" t="s">
        <v>962</v>
      </c>
      <c r="I104" s="65" t="s">
        <v>962</v>
      </c>
      <c r="J104" s="65" t="s">
        <v>962</v>
      </c>
      <c r="K104" s="65" t="s">
        <v>962</v>
      </c>
      <c r="L104" s="65" t="s">
        <v>962</v>
      </c>
      <c r="M104" s="65" t="s">
        <v>962</v>
      </c>
      <c r="N104" s="65" t="s">
        <v>962</v>
      </c>
      <c r="O104" s="65" t="s">
        <v>962</v>
      </c>
      <c r="P104" s="65" t="s">
        <v>962</v>
      </c>
      <c r="Q104" s="65" t="s">
        <v>962</v>
      </c>
      <c r="R104" s="65" t="s">
        <v>962</v>
      </c>
      <c r="S104" s="65" t="s">
        <v>962</v>
      </c>
      <c r="T104" s="65" t="s">
        <v>962</v>
      </c>
      <c r="U104" s="65" t="s">
        <v>962</v>
      </c>
      <c r="V104" s="65" t="s">
        <v>963</v>
      </c>
      <c r="W104" s="65" t="s">
        <v>962</v>
      </c>
      <c r="X104" s="65" t="s">
        <v>962</v>
      </c>
      <c r="Y104" s="65" t="s">
        <v>962</v>
      </c>
      <c r="Z104" s="65" t="s">
        <v>962</v>
      </c>
      <c r="AA104" s="65" t="s">
        <v>962</v>
      </c>
      <c r="AB104" s="65" t="s">
        <v>962</v>
      </c>
      <c r="AC104" s="65" t="s">
        <v>962</v>
      </c>
    </row>
    <row r="105" spans="1:29" x14ac:dyDescent="0.25">
      <c r="A105" s="66">
        <f t="shared" si="2"/>
        <v>770390</v>
      </c>
      <c r="B105" s="67" t="s">
        <v>1512</v>
      </c>
      <c r="C105" s="68">
        <f t="shared" si="3"/>
        <v>3</v>
      </c>
      <c r="D105" s="65">
        <v>770390</v>
      </c>
      <c r="E105" s="65" t="s">
        <v>962</v>
      </c>
      <c r="F105" s="65" t="s">
        <v>962</v>
      </c>
      <c r="G105" s="65" t="s">
        <v>963</v>
      </c>
      <c r="H105" s="65" t="s">
        <v>962</v>
      </c>
      <c r="I105" s="65" t="s">
        <v>962</v>
      </c>
      <c r="J105" s="65" t="s">
        <v>962</v>
      </c>
      <c r="K105" s="65" t="s">
        <v>962</v>
      </c>
      <c r="L105" s="65" t="s">
        <v>962</v>
      </c>
      <c r="M105" s="65" t="s">
        <v>962</v>
      </c>
      <c r="N105" s="65" t="s">
        <v>962</v>
      </c>
      <c r="O105" s="65" t="s">
        <v>962</v>
      </c>
      <c r="P105" s="65" t="s">
        <v>962</v>
      </c>
      <c r="Q105" s="65" t="s">
        <v>962</v>
      </c>
      <c r="R105" s="65" t="s">
        <v>962</v>
      </c>
      <c r="S105" s="65" t="s">
        <v>962</v>
      </c>
      <c r="T105" s="65" t="s">
        <v>962</v>
      </c>
      <c r="U105" s="65" t="s">
        <v>962</v>
      </c>
      <c r="V105" s="65" t="s">
        <v>962</v>
      </c>
      <c r="W105" s="65" t="s">
        <v>962</v>
      </c>
      <c r="X105" s="65" t="s">
        <v>962</v>
      </c>
      <c r="Y105" s="65" t="s">
        <v>962</v>
      </c>
      <c r="Z105" s="65" t="s">
        <v>962</v>
      </c>
      <c r="AA105" s="65" t="s">
        <v>962</v>
      </c>
      <c r="AB105" s="65" t="s">
        <v>962</v>
      </c>
      <c r="AC105" s="65" t="s">
        <v>962</v>
      </c>
    </row>
    <row r="106" spans="1:29" x14ac:dyDescent="0.25">
      <c r="A106" s="66">
        <f t="shared" si="2"/>
        <v>770394</v>
      </c>
      <c r="B106" s="67" t="s">
        <v>1511</v>
      </c>
      <c r="C106" s="68">
        <f t="shared" si="3"/>
        <v>3</v>
      </c>
      <c r="D106" s="65">
        <v>770394</v>
      </c>
      <c r="E106" s="65" t="s">
        <v>962</v>
      </c>
      <c r="F106" s="65" t="s">
        <v>962</v>
      </c>
      <c r="G106" s="65" t="s">
        <v>963</v>
      </c>
      <c r="H106" s="65" t="s">
        <v>962</v>
      </c>
      <c r="I106" s="65" t="s">
        <v>962</v>
      </c>
      <c r="J106" s="65" t="s">
        <v>962</v>
      </c>
      <c r="K106" s="65" t="s">
        <v>962</v>
      </c>
      <c r="L106" s="65" t="s">
        <v>962</v>
      </c>
      <c r="M106" s="65" t="s">
        <v>962</v>
      </c>
      <c r="N106" s="65" t="s">
        <v>962</v>
      </c>
      <c r="O106" s="65" t="s">
        <v>962</v>
      </c>
      <c r="P106" s="65" t="s">
        <v>962</v>
      </c>
      <c r="Q106" s="65" t="s">
        <v>962</v>
      </c>
      <c r="R106" s="65" t="s">
        <v>962</v>
      </c>
      <c r="S106" s="65" t="s">
        <v>962</v>
      </c>
      <c r="T106" s="65" t="s">
        <v>962</v>
      </c>
      <c r="U106" s="65" t="s">
        <v>962</v>
      </c>
      <c r="V106" s="65" t="s">
        <v>962</v>
      </c>
      <c r="W106" s="65" t="s">
        <v>962</v>
      </c>
      <c r="X106" s="65" t="s">
        <v>962</v>
      </c>
      <c r="Y106" s="65" t="s">
        <v>962</v>
      </c>
      <c r="Z106" s="65" t="s">
        <v>962</v>
      </c>
      <c r="AA106" s="65" t="s">
        <v>962</v>
      </c>
      <c r="AB106" s="65" t="s">
        <v>962</v>
      </c>
      <c r="AC106" s="65" t="s">
        <v>962</v>
      </c>
    </row>
    <row r="107" spans="1:29" x14ac:dyDescent="0.25">
      <c r="A107" s="66">
        <f t="shared" si="2"/>
        <v>770398</v>
      </c>
      <c r="B107" s="67" t="s">
        <v>1510</v>
      </c>
      <c r="C107" s="68">
        <f t="shared" si="3"/>
        <v>3</v>
      </c>
      <c r="D107" s="65">
        <v>770398</v>
      </c>
      <c r="E107" s="65" t="s">
        <v>962</v>
      </c>
      <c r="F107" s="65" t="s">
        <v>962</v>
      </c>
      <c r="G107" s="65" t="s">
        <v>962</v>
      </c>
      <c r="H107" s="65" t="s">
        <v>962</v>
      </c>
      <c r="I107" s="65" t="s">
        <v>962</v>
      </c>
      <c r="J107" s="65" t="s">
        <v>962</v>
      </c>
      <c r="K107" s="65" t="s">
        <v>962</v>
      </c>
      <c r="L107" s="65" t="s">
        <v>962</v>
      </c>
      <c r="M107" s="65" t="s">
        <v>962</v>
      </c>
      <c r="N107" s="65" t="s">
        <v>962</v>
      </c>
      <c r="O107" s="65" t="s">
        <v>962</v>
      </c>
      <c r="P107" s="65" t="s">
        <v>962</v>
      </c>
      <c r="Q107" s="65" t="s">
        <v>963</v>
      </c>
      <c r="R107" s="65" t="s">
        <v>962</v>
      </c>
      <c r="S107" s="65" t="s">
        <v>962</v>
      </c>
      <c r="T107" s="65" t="s">
        <v>962</v>
      </c>
      <c r="U107" s="65" t="s">
        <v>962</v>
      </c>
      <c r="V107" s="65" t="s">
        <v>962</v>
      </c>
      <c r="W107" s="65" t="s">
        <v>962</v>
      </c>
      <c r="X107" s="65" t="s">
        <v>962</v>
      </c>
      <c r="Y107" s="65" t="s">
        <v>962</v>
      </c>
      <c r="Z107" s="65" t="s">
        <v>962</v>
      </c>
      <c r="AA107" s="65" t="s">
        <v>962</v>
      </c>
      <c r="AB107" s="65" t="s">
        <v>962</v>
      </c>
      <c r="AC107" s="65" t="s">
        <v>962</v>
      </c>
    </row>
    <row r="108" spans="1:29" x14ac:dyDescent="0.25">
      <c r="A108" s="66">
        <f t="shared" si="2"/>
        <v>770402</v>
      </c>
      <c r="B108" s="67" t="s">
        <v>1509</v>
      </c>
      <c r="C108" s="68">
        <f t="shared" si="3"/>
        <v>3</v>
      </c>
      <c r="D108" s="65">
        <v>770402</v>
      </c>
      <c r="E108" s="65" t="s">
        <v>962</v>
      </c>
      <c r="F108" s="65" t="s">
        <v>962</v>
      </c>
      <c r="G108" s="65" t="s">
        <v>962</v>
      </c>
      <c r="H108" s="65" t="s">
        <v>962</v>
      </c>
      <c r="I108" s="65" t="s">
        <v>962</v>
      </c>
      <c r="J108" s="65" t="s">
        <v>962</v>
      </c>
      <c r="K108" s="65" t="s">
        <v>962</v>
      </c>
      <c r="L108" s="65" t="s">
        <v>962</v>
      </c>
      <c r="M108" s="65" t="s">
        <v>962</v>
      </c>
      <c r="N108" s="65" t="s">
        <v>962</v>
      </c>
      <c r="O108" s="65" t="s">
        <v>962</v>
      </c>
      <c r="P108" s="65" t="s">
        <v>962</v>
      </c>
      <c r="Q108" s="65" t="s">
        <v>963</v>
      </c>
      <c r="R108" s="65" t="s">
        <v>962</v>
      </c>
      <c r="S108" s="65" t="s">
        <v>962</v>
      </c>
      <c r="T108" s="65" t="s">
        <v>962</v>
      </c>
      <c r="U108" s="65" t="s">
        <v>962</v>
      </c>
      <c r="V108" s="65" t="s">
        <v>962</v>
      </c>
      <c r="W108" s="65" t="s">
        <v>962</v>
      </c>
      <c r="X108" s="65" t="s">
        <v>962</v>
      </c>
      <c r="Y108" s="65" t="s">
        <v>962</v>
      </c>
      <c r="Z108" s="65" t="s">
        <v>962</v>
      </c>
      <c r="AA108" s="65" t="s">
        <v>962</v>
      </c>
      <c r="AB108" s="65" t="s">
        <v>962</v>
      </c>
      <c r="AC108" s="65" t="s">
        <v>962</v>
      </c>
    </row>
    <row r="109" spans="1:29" x14ac:dyDescent="0.25">
      <c r="A109" s="66">
        <f t="shared" si="2"/>
        <v>770408</v>
      </c>
      <c r="B109" s="67" t="s">
        <v>1508</v>
      </c>
      <c r="C109" s="68">
        <f t="shared" si="3"/>
        <v>3</v>
      </c>
      <c r="D109" s="65">
        <v>770408</v>
      </c>
      <c r="E109" s="65" t="s">
        <v>962</v>
      </c>
      <c r="F109" s="65" t="s">
        <v>962</v>
      </c>
      <c r="G109" s="65" t="s">
        <v>963</v>
      </c>
      <c r="H109" s="65" t="s">
        <v>962</v>
      </c>
      <c r="I109" s="65" t="s">
        <v>962</v>
      </c>
      <c r="J109" s="65" t="s">
        <v>962</v>
      </c>
      <c r="K109" s="65" t="s">
        <v>962</v>
      </c>
      <c r="L109" s="65" t="s">
        <v>962</v>
      </c>
      <c r="M109" s="65" t="s">
        <v>962</v>
      </c>
      <c r="N109" s="65" t="s">
        <v>962</v>
      </c>
      <c r="O109" s="65" t="s">
        <v>962</v>
      </c>
      <c r="P109" s="65" t="s">
        <v>962</v>
      </c>
      <c r="Q109" s="65" t="s">
        <v>962</v>
      </c>
      <c r="R109" s="65" t="s">
        <v>962</v>
      </c>
      <c r="S109" s="65" t="s">
        <v>962</v>
      </c>
      <c r="T109" s="65" t="s">
        <v>962</v>
      </c>
      <c r="U109" s="65" t="s">
        <v>962</v>
      </c>
      <c r="V109" s="65" t="s">
        <v>962</v>
      </c>
      <c r="W109" s="65" t="s">
        <v>962</v>
      </c>
      <c r="X109" s="65" t="s">
        <v>962</v>
      </c>
      <c r="Y109" s="65" t="s">
        <v>962</v>
      </c>
      <c r="Z109" s="65" t="s">
        <v>962</v>
      </c>
      <c r="AA109" s="65" t="s">
        <v>962</v>
      </c>
      <c r="AB109" s="65" t="s">
        <v>962</v>
      </c>
      <c r="AC109" s="65" t="s">
        <v>962</v>
      </c>
    </row>
    <row r="110" spans="1:29" x14ac:dyDescent="0.25">
      <c r="A110" s="66">
        <f t="shared" si="2"/>
        <v>770412</v>
      </c>
      <c r="B110" s="67" t="s">
        <v>1507</v>
      </c>
      <c r="C110" s="68">
        <f t="shared" si="3"/>
        <v>3</v>
      </c>
      <c r="D110" s="65">
        <v>770412</v>
      </c>
      <c r="E110" s="65" t="s">
        <v>962</v>
      </c>
      <c r="F110" s="65" t="s">
        <v>962</v>
      </c>
      <c r="G110" s="65" t="s">
        <v>963</v>
      </c>
      <c r="H110" s="65" t="s">
        <v>962</v>
      </c>
      <c r="I110" s="65" t="s">
        <v>962</v>
      </c>
      <c r="J110" s="65" t="s">
        <v>962</v>
      </c>
      <c r="K110" s="65" t="s">
        <v>962</v>
      </c>
      <c r="L110" s="65" t="s">
        <v>962</v>
      </c>
      <c r="M110" s="65" t="s">
        <v>962</v>
      </c>
      <c r="N110" s="65" t="s">
        <v>962</v>
      </c>
      <c r="O110" s="65" t="s">
        <v>962</v>
      </c>
      <c r="P110" s="65" t="s">
        <v>962</v>
      </c>
      <c r="Q110" s="65" t="s">
        <v>962</v>
      </c>
      <c r="R110" s="65" t="s">
        <v>962</v>
      </c>
      <c r="S110" s="65" t="s">
        <v>962</v>
      </c>
      <c r="T110" s="65" t="s">
        <v>962</v>
      </c>
      <c r="U110" s="65" t="s">
        <v>962</v>
      </c>
      <c r="V110" s="65" t="s">
        <v>962</v>
      </c>
      <c r="W110" s="65" t="s">
        <v>962</v>
      </c>
      <c r="X110" s="65" t="s">
        <v>962</v>
      </c>
      <c r="Y110" s="65" t="s">
        <v>962</v>
      </c>
      <c r="Z110" s="65" t="s">
        <v>962</v>
      </c>
      <c r="AA110" s="65" t="s">
        <v>962</v>
      </c>
      <c r="AB110" s="65" t="s">
        <v>962</v>
      </c>
      <c r="AC110" s="65" t="s">
        <v>962</v>
      </c>
    </row>
    <row r="111" spans="1:29" x14ac:dyDescent="0.25">
      <c r="A111" s="66">
        <f t="shared" si="2"/>
        <v>770418</v>
      </c>
      <c r="B111" s="67" t="s">
        <v>1506</v>
      </c>
      <c r="C111" s="68">
        <f t="shared" si="3"/>
        <v>3</v>
      </c>
      <c r="D111" s="65">
        <v>770418</v>
      </c>
      <c r="E111" s="65" t="s">
        <v>962</v>
      </c>
      <c r="F111" s="65" t="s">
        <v>962</v>
      </c>
      <c r="G111" s="65" t="s">
        <v>962</v>
      </c>
      <c r="H111" s="65" t="s">
        <v>962</v>
      </c>
      <c r="I111" s="65" t="s">
        <v>962</v>
      </c>
      <c r="J111" s="65" t="s">
        <v>962</v>
      </c>
      <c r="K111" s="65" t="s">
        <v>962</v>
      </c>
      <c r="L111" s="65" t="s">
        <v>962</v>
      </c>
      <c r="M111" s="65" t="s">
        <v>962</v>
      </c>
      <c r="N111" s="65" t="s">
        <v>962</v>
      </c>
      <c r="O111" s="65" t="s">
        <v>962</v>
      </c>
      <c r="P111" s="65" t="s">
        <v>962</v>
      </c>
      <c r="Q111" s="65" t="s">
        <v>963</v>
      </c>
      <c r="R111" s="65" t="s">
        <v>962</v>
      </c>
      <c r="S111" s="65" t="s">
        <v>962</v>
      </c>
      <c r="T111" s="65" t="s">
        <v>962</v>
      </c>
      <c r="U111" s="65" t="s">
        <v>962</v>
      </c>
      <c r="V111" s="65" t="s">
        <v>962</v>
      </c>
      <c r="W111" s="65" t="s">
        <v>962</v>
      </c>
      <c r="X111" s="65" t="s">
        <v>962</v>
      </c>
      <c r="Y111" s="65" t="s">
        <v>962</v>
      </c>
      <c r="Z111" s="65" t="s">
        <v>962</v>
      </c>
      <c r="AA111" s="65" t="s">
        <v>962</v>
      </c>
      <c r="AB111" s="65" t="s">
        <v>962</v>
      </c>
      <c r="AC111" s="65" t="s">
        <v>962</v>
      </c>
    </row>
    <row r="112" spans="1:29" x14ac:dyDescent="0.25">
      <c r="A112" s="66">
        <f t="shared" si="2"/>
        <v>770422</v>
      </c>
      <c r="B112" s="67" t="s">
        <v>1505</v>
      </c>
      <c r="C112" s="68">
        <f t="shared" si="3"/>
        <v>3</v>
      </c>
      <c r="D112" s="65">
        <v>770422</v>
      </c>
      <c r="E112" s="65" t="s">
        <v>962</v>
      </c>
      <c r="F112" s="65" t="s">
        <v>962</v>
      </c>
      <c r="G112" s="65" t="s">
        <v>962</v>
      </c>
      <c r="H112" s="65" t="s">
        <v>962</v>
      </c>
      <c r="I112" s="65" t="s">
        <v>962</v>
      </c>
      <c r="J112" s="65" t="s">
        <v>962</v>
      </c>
      <c r="K112" s="65" t="s">
        <v>962</v>
      </c>
      <c r="L112" s="65" t="s">
        <v>962</v>
      </c>
      <c r="M112" s="65" t="s">
        <v>962</v>
      </c>
      <c r="N112" s="65" t="s">
        <v>962</v>
      </c>
      <c r="O112" s="65" t="s">
        <v>962</v>
      </c>
      <c r="P112" s="65" t="s">
        <v>962</v>
      </c>
      <c r="Q112" s="65" t="s">
        <v>963</v>
      </c>
      <c r="R112" s="65" t="s">
        <v>962</v>
      </c>
      <c r="S112" s="65" t="s">
        <v>962</v>
      </c>
      <c r="T112" s="65" t="s">
        <v>962</v>
      </c>
      <c r="U112" s="65" t="s">
        <v>962</v>
      </c>
      <c r="V112" s="65" t="s">
        <v>962</v>
      </c>
      <c r="W112" s="65" t="s">
        <v>962</v>
      </c>
      <c r="X112" s="65" t="s">
        <v>962</v>
      </c>
      <c r="Y112" s="65" t="s">
        <v>962</v>
      </c>
      <c r="Z112" s="65" t="s">
        <v>962</v>
      </c>
      <c r="AA112" s="65" t="s">
        <v>962</v>
      </c>
      <c r="AB112" s="65" t="s">
        <v>962</v>
      </c>
      <c r="AC112" s="65" t="s">
        <v>962</v>
      </c>
    </row>
    <row r="113" spans="1:29" x14ac:dyDescent="0.25">
      <c r="A113" s="66">
        <f t="shared" si="2"/>
        <v>770426</v>
      </c>
      <c r="B113" s="67" t="s">
        <v>1504</v>
      </c>
      <c r="C113" s="68">
        <f t="shared" si="3"/>
        <v>3</v>
      </c>
      <c r="D113" s="65">
        <v>770426</v>
      </c>
      <c r="E113" s="65" t="s">
        <v>962</v>
      </c>
      <c r="F113" s="65" t="s">
        <v>962</v>
      </c>
      <c r="G113" s="65" t="s">
        <v>962</v>
      </c>
      <c r="H113" s="65" t="s">
        <v>962</v>
      </c>
      <c r="I113" s="65" t="s">
        <v>962</v>
      </c>
      <c r="J113" s="65" t="s">
        <v>962</v>
      </c>
      <c r="K113" s="65" t="s">
        <v>962</v>
      </c>
      <c r="L113" s="65" t="s">
        <v>962</v>
      </c>
      <c r="M113" s="65" t="s">
        <v>962</v>
      </c>
      <c r="N113" s="65" t="s">
        <v>962</v>
      </c>
      <c r="O113" s="65" t="s">
        <v>962</v>
      </c>
      <c r="P113" s="65" t="s">
        <v>962</v>
      </c>
      <c r="Q113" s="65" t="s">
        <v>963</v>
      </c>
      <c r="R113" s="65" t="s">
        <v>962</v>
      </c>
      <c r="S113" s="65" t="s">
        <v>962</v>
      </c>
      <c r="T113" s="65" t="s">
        <v>962</v>
      </c>
      <c r="U113" s="65" t="s">
        <v>962</v>
      </c>
      <c r="V113" s="65" t="s">
        <v>962</v>
      </c>
      <c r="W113" s="65" t="s">
        <v>962</v>
      </c>
      <c r="X113" s="65" t="s">
        <v>962</v>
      </c>
      <c r="Y113" s="65" t="s">
        <v>962</v>
      </c>
      <c r="Z113" s="65" t="s">
        <v>962</v>
      </c>
      <c r="AA113" s="65" t="s">
        <v>962</v>
      </c>
      <c r="AB113" s="65" t="s">
        <v>962</v>
      </c>
      <c r="AC113" s="65" t="s">
        <v>962</v>
      </c>
    </row>
    <row r="114" spans="1:29" x14ac:dyDescent="0.25">
      <c r="A114" s="66">
        <f t="shared" si="2"/>
        <v>770430</v>
      </c>
      <c r="B114" s="67" t="s">
        <v>1503</v>
      </c>
      <c r="C114" s="68">
        <f t="shared" si="3"/>
        <v>3</v>
      </c>
      <c r="D114" s="65">
        <v>770430</v>
      </c>
      <c r="E114" s="65" t="s">
        <v>962</v>
      </c>
      <c r="F114" s="65" t="s">
        <v>962</v>
      </c>
      <c r="G114" s="65" t="s">
        <v>962</v>
      </c>
      <c r="H114" s="65" t="s">
        <v>962</v>
      </c>
      <c r="I114" s="65" t="s">
        <v>962</v>
      </c>
      <c r="J114" s="65" t="s">
        <v>962</v>
      </c>
      <c r="K114" s="65" t="s">
        <v>962</v>
      </c>
      <c r="L114" s="65" t="s">
        <v>962</v>
      </c>
      <c r="M114" s="65" t="s">
        <v>962</v>
      </c>
      <c r="N114" s="65" t="s">
        <v>962</v>
      </c>
      <c r="O114" s="65" t="s">
        <v>962</v>
      </c>
      <c r="P114" s="65" t="s">
        <v>962</v>
      </c>
      <c r="Q114" s="65" t="s">
        <v>963</v>
      </c>
      <c r="R114" s="65" t="s">
        <v>962</v>
      </c>
      <c r="S114" s="65" t="s">
        <v>962</v>
      </c>
      <c r="T114" s="65" t="s">
        <v>962</v>
      </c>
      <c r="U114" s="65" t="s">
        <v>962</v>
      </c>
      <c r="V114" s="65" t="s">
        <v>962</v>
      </c>
      <c r="W114" s="65" t="s">
        <v>962</v>
      </c>
      <c r="X114" s="65" t="s">
        <v>962</v>
      </c>
      <c r="Y114" s="65" t="s">
        <v>962</v>
      </c>
      <c r="Z114" s="65" t="s">
        <v>962</v>
      </c>
      <c r="AA114" s="65" t="s">
        <v>962</v>
      </c>
      <c r="AB114" s="65" t="s">
        <v>962</v>
      </c>
      <c r="AC114" s="65" t="s">
        <v>962</v>
      </c>
    </row>
    <row r="115" spans="1:29" x14ac:dyDescent="0.25">
      <c r="A115" s="66">
        <f t="shared" si="2"/>
        <v>770431</v>
      </c>
      <c r="B115" s="67" t="s">
        <v>1502</v>
      </c>
      <c r="C115" s="68">
        <f t="shared" si="3"/>
        <v>3</v>
      </c>
      <c r="D115" s="65">
        <v>770431</v>
      </c>
      <c r="E115" s="65" t="s">
        <v>962</v>
      </c>
      <c r="F115" s="65" t="s">
        <v>962</v>
      </c>
      <c r="G115" s="65" t="s">
        <v>963</v>
      </c>
      <c r="H115" s="65" t="s">
        <v>962</v>
      </c>
      <c r="I115" s="65" t="s">
        <v>962</v>
      </c>
      <c r="J115" s="65" t="s">
        <v>962</v>
      </c>
      <c r="K115" s="65" t="s">
        <v>962</v>
      </c>
      <c r="L115" s="65" t="s">
        <v>962</v>
      </c>
      <c r="M115" s="65" t="s">
        <v>962</v>
      </c>
      <c r="N115" s="65" t="s">
        <v>962</v>
      </c>
      <c r="O115" s="65" t="s">
        <v>962</v>
      </c>
      <c r="P115" s="65" t="s">
        <v>962</v>
      </c>
      <c r="Q115" s="65" t="s">
        <v>962</v>
      </c>
      <c r="R115" s="65" t="s">
        <v>962</v>
      </c>
      <c r="S115" s="65" t="s">
        <v>962</v>
      </c>
      <c r="T115" s="65" t="s">
        <v>962</v>
      </c>
      <c r="U115" s="65" t="s">
        <v>962</v>
      </c>
      <c r="V115" s="65" t="s">
        <v>962</v>
      </c>
      <c r="W115" s="65" t="s">
        <v>962</v>
      </c>
      <c r="X115" s="65" t="s">
        <v>962</v>
      </c>
      <c r="Y115" s="65" t="s">
        <v>962</v>
      </c>
      <c r="Z115" s="65" t="s">
        <v>962</v>
      </c>
      <c r="AA115" s="65" t="s">
        <v>962</v>
      </c>
      <c r="AB115" s="65" t="s">
        <v>962</v>
      </c>
      <c r="AC115" s="65" t="s">
        <v>962</v>
      </c>
    </row>
    <row r="116" spans="1:29" x14ac:dyDescent="0.25">
      <c r="A116" s="66">
        <f t="shared" si="2"/>
        <v>770435</v>
      </c>
      <c r="B116" s="67" t="s">
        <v>1501</v>
      </c>
      <c r="C116" s="68">
        <f t="shared" si="3"/>
        <v>3</v>
      </c>
      <c r="D116" s="65">
        <v>770435</v>
      </c>
      <c r="E116" s="65" t="s">
        <v>962</v>
      </c>
      <c r="F116" s="65" t="s">
        <v>962</v>
      </c>
      <c r="G116" s="65" t="s">
        <v>962</v>
      </c>
      <c r="H116" s="65" t="s">
        <v>962</v>
      </c>
      <c r="I116" s="65" t="s">
        <v>962</v>
      </c>
      <c r="J116" s="65" t="s">
        <v>962</v>
      </c>
      <c r="K116" s="65" t="s">
        <v>962</v>
      </c>
      <c r="L116" s="65" t="s">
        <v>962</v>
      </c>
      <c r="M116" s="65" t="s">
        <v>962</v>
      </c>
      <c r="N116" s="65" t="s">
        <v>962</v>
      </c>
      <c r="O116" s="65" t="s">
        <v>962</v>
      </c>
      <c r="P116" s="65" t="s">
        <v>962</v>
      </c>
      <c r="Q116" s="65" t="s">
        <v>963</v>
      </c>
      <c r="R116" s="65" t="s">
        <v>962</v>
      </c>
      <c r="S116" s="65" t="s">
        <v>962</v>
      </c>
      <c r="T116" s="65" t="s">
        <v>962</v>
      </c>
      <c r="U116" s="65" t="s">
        <v>962</v>
      </c>
      <c r="V116" s="65" t="s">
        <v>962</v>
      </c>
      <c r="W116" s="65" t="s">
        <v>962</v>
      </c>
      <c r="X116" s="65" t="s">
        <v>962</v>
      </c>
      <c r="Y116" s="65" t="s">
        <v>962</v>
      </c>
      <c r="Z116" s="65" t="s">
        <v>962</v>
      </c>
      <c r="AA116" s="65" t="s">
        <v>962</v>
      </c>
      <c r="AB116" s="65" t="s">
        <v>962</v>
      </c>
      <c r="AC116" s="65" t="s">
        <v>962</v>
      </c>
    </row>
    <row r="117" spans="1:29" x14ac:dyDescent="0.25">
      <c r="A117" s="66">
        <f t="shared" si="2"/>
        <v>770440</v>
      </c>
      <c r="B117" s="67" t="s">
        <v>1500</v>
      </c>
      <c r="C117" s="68">
        <f t="shared" si="3"/>
        <v>3</v>
      </c>
      <c r="D117" s="65">
        <v>770440</v>
      </c>
      <c r="E117" s="65" t="s">
        <v>962</v>
      </c>
      <c r="F117" s="65" t="s">
        <v>962</v>
      </c>
      <c r="G117" s="65" t="s">
        <v>962</v>
      </c>
      <c r="H117" s="65" t="s">
        <v>962</v>
      </c>
      <c r="I117" s="65" t="s">
        <v>962</v>
      </c>
      <c r="J117" s="65" t="s">
        <v>962</v>
      </c>
      <c r="K117" s="65" t="s">
        <v>962</v>
      </c>
      <c r="L117" s="65" t="s">
        <v>963</v>
      </c>
      <c r="M117" s="65" t="s">
        <v>962</v>
      </c>
      <c r="N117" s="65" t="s">
        <v>962</v>
      </c>
      <c r="O117" s="65" t="s">
        <v>962</v>
      </c>
      <c r="P117" s="65" t="s">
        <v>962</v>
      </c>
      <c r="Q117" s="65" t="s">
        <v>962</v>
      </c>
      <c r="R117" s="65" t="s">
        <v>962</v>
      </c>
      <c r="S117" s="65" t="s">
        <v>962</v>
      </c>
      <c r="T117" s="65" t="s">
        <v>962</v>
      </c>
      <c r="U117" s="65" t="s">
        <v>962</v>
      </c>
      <c r="V117" s="65" t="s">
        <v>962</v>
      </c>
      <c r="W117" s="65" t="s">
        <v>962</v>
      </c>
      <c r="X117" s="65" t="s">
        <v>962</v>
      </c>
      <c r="Y117" s="65" t="s">
        <v>962</v>
      </c>
      <c r="Z117" s="65" t="s">
        <v>962</v>
      </c>
      <c r="AA117" s="65" t="s">
        <v>962</v>
      </c>
      <c r="AB117" s="65" t="s">
        <v>962</v>
      </c>
      <c r="AC117" s="65" t="s">
        <v>962</v>
      </c>
    </row>
    <row r="118" spans="1:29" x14ac:dyDescent="0.25">
      <c r="A118" s="66">
        <f t="shared" si="2"/>
        <v>770448</v>
      </c>
      <c r="B118" s="67" t="s">
        <v>1499</v>
      </c>
      <c r="C118" s="68">
        <f t="shared" si="3"/>
        <v>3</v>
      </c>
      <c r="D118" s="65">
        <v>770448</v>
      </c>
      <c r="E118" s="65" t="s">
        <v>962</v>
      </c>
      <c r="F118" s="65" t="s">
        <v>962</v>
      </c>
      <c r="G118" s="65" t="s">
        <v>963</v>
      </c>
      <c r="H118" s="65" t="s">
        <v>962</v>
      </c>
      <c r="I118" s="65" t="s">
        <v>962</v>
      </c>
      <c r="J118" s="65" t="s">
        <v>962</v>
      </c>
      <c r="K118" s="65" t="s">
        <v>962</v>
      </c>
      <c r="L118" s="65" t="s">
        <v>962</v>
      </c>
      <c r="M118" s="65" t="s">
        <v>962</v>
      </c>
      <c r="N118" s="65" t="s">
        <v>962</v>
      </c>
      <c r="O118" s="65" t="s">
        <v>962</v>
      </c>
      <c r="P118" s="65" t="s">
        <v>962</v>
      </c>
      <c r="Q118" s="65" t="s">
        <v>962</v>
      </c>
      <c r="R118" s="65" t="s">
        <v>962</v>
      </c>
      <c r="S118" s="65" t="s">
        <v>962</v>
      </c>
      <c r="T118" s="65" t="s">
        <v>962</v>
      </c>
      <c r="U118" s="65" t="s">
        <v>962</v>
      </c>
      <c r="V118" s="65" t="s">
        <v>962</v>
      </c>
      <c r="W118" s="65" t="s">
        <v>962</v>
      </c>
      <c r="X118" s="65" t="s">
        <v>962</v>
      </c>
      <c r="Y118" s="65" t="s">
        <v>962</v>
      </c>
      <c r="Z118" s="65" t="s">
        <v>962</v>
      </c>
      <c r="AA118" s="65" t="s">
        <v>962</v>
      </c>
      <c r="AB118" s="65" t="s">
        <v>962</v>
      </c>
      <c r="AC118" s="65" t="s">
        <v>962</v>
      </c>
    </row>
    <row r="119" spans="1:29" x14ac:dyDescent="0.25">
      <c r="A119" s="66">
        <f t="shared" si="2"/>
        <v>770453</v>
      </c>
      <c r="B119" s="67" t="s">
        <v>1498</v>
      </c>
      <c r="C119" s="68">
        <f t="shared" si="3"/>
        <v>3</v>
      </c>
      <c r="D119" s="65">
        <v>770453</v>
      </c>
      <c r="E119" s="65" t="s">
        <v>962</v>
      </c>
      <c r="F119" s="65" t="s">
        <v>962</v>
      </c>
      <c r="G119" s="65" t="s">
        <v>962</v>
      </c>
      <c r="H119" s="65" t="s">
        <v>962</v>
      </c>
      <c r="I119" s="65" t="s">
        <v>962</v>
      </c>
      <c r="J119" s="65" t="s">
        <v>962</v>
      </c>
      <c r="K119" s="65" t="s">
        <v>962</v>
      </c>
      <c r="L119" s="65" t="s">
        <v>963</v>
      </c>
      <c r="M119" s="65" t="s">
        <v>962</v>
      </c>
      <c r="N119" s="65" t="s">
        <v>962</v>
      </c>
      <c r="O119" s="65" t="s">
        <v>962</v>
      </c>
      <c r="P119" s="65" t="s">
        <v>962</v>
      </c>
      <c r="Q119" s="65" t="s">
        <v>962</v>
      </c>
      <c r="R119" s="65" t="s">
        <v>962</v>
      </c>
      <c r="S119" s="65" t="s">
        <v>962</v>
      </c>
      <c r="T119" s="65" t="s">
        <v>962</v>
      </c>
      <c r="U119" s="65" t="s">
        <v>962</v>
      </c>
      <c r="V119" s="65" t="s">
        <v>962</v>
      </c>
      <c r="W119" s="65" t="s">
        <v>962</v>
      </c>
      <c r="X119" s="65" t="s">
        <v>962</v>
      </c>
      <c r="Y119" s="65" t="s">
        <v>962</v>
      </c>
      <c r="Z119" s="65" t="s">
        <v>962</v>
      </c>
      <c r="AA119" s="65" t="s">
        <v>962</v>
      </c>
      <c r="AB119" s="65" t="s">
        <v>962</v>
      </c>
      <c r="AC119" s="65" t="s">
        <v>962</v>
      </c>
    </row>
    <row r="120" spans="1:29" x14ac:dyDescent="0.25">
      <c r="A120" s="66">
        <f t="shared" si="2"/>
        <v>770456</v>
      </c>
      <c r="B120" s="67" t="s">
        <v>1497</v>
      </c>
      <c r="C120" s="68">
        <f t="shared" si="3"/>
        <v>3</v>
      </c>
      <c r="D120" s="65">
        <v>770456</v>
      </c>
      <c r="E120" s="65" t="s">
        <v>962</v>
      </c>
      <c r="F120" s="65" t="s">
        <v>962</v>
      </c>
      <c r="G120" s="65" t="s">
        <v>962</v>
      </c>
      <c r="H120" s="65" t="s">
        <v>962</v>
      </c>
      <c r="I120" s="65" t="s">
        <v>962</v>
      </c>
      <c r="J120" s="65" t="s">
        <v>962</v>
      </c>
      <c r="K120" s="65" t="s">
        <v>962</v>
      </c>
      <c r="L120" s="65" t="s">
        <v>962</v>
      </c>
      <c r="M120" s="65" t="s">
        <v>962</v>
      </c>
      <c r="N120" s="65" t="s">
        <v>962</v>
      </c>
      <c r="O120" s="65" t="s">
        <v>962</v>
      </c>
      <c r="P120" s="65" t="s">
        <v>962</v>
      </c>
      <c r="Q120" s="65" t="s">
        <v>962</v>
      </c>
      <c r="R120" s="65" t="s">
        <v>962</v>
      </c>
      <c r="S120" s="65" t="s">
        <v>962</v>
      </c>
      <c r="T120" s="65" t="s">
        <v>962</v>
      </c>
      <c r="U120" s="65" t="s">
        <v>962</v>
      </c>
      <c r="V120" s="65" t="s">
        <v>962</v>
      </c>
      <c r="W120" s="65" t="s">
        <v>962</v>
      </c>
      <c r="X120" s="65" t="s">
        <v>962</v>
      </c>
      <c r="Y120" s="65" t="s">
        <v>962</v>
      </c>
      <c r="Z120" s="65" t="s">
        <v>962</v>
      </c>
      <c r="AA120" s="65" t="s">
        <v>963</v>
      </c>
      <c r="AB120" s="65" t="s">
        <v>962</v>
      </c>
      <c r="AC120" s="65" t="s">
        <v>962</v>
      </c>
    </row>
    <row r="121" spans="1:29" x14ac:dyDescent="0.25">
      <c r="A121" s="66">
        <f t="shared" si="2"/>
        <v>770458</v>
      </c>
      <c r="B121" s="67" t="s">
        <v>1496</v>
      </c>
      <c r="C121" s="68">
        <f t="shared" si="3"/>
        <v>3</v>
      </c>
      <c r="D121" s="65">
        <v>770458</v>
      </c>
      <c r="E121" s="65" t="s">
        <v>962</v>
      </c>
      <c r="F121" s="65" t="s">
        <v>962</v>
      </c>
      <c r="G121" s="65" t="s">
        <v>963</v>
      </c>
      <c r="H121" s="65" t="s">
        <v>962</v>
      </c>
      <c r="I121" s="65" t="s">
        <v>962</v>
      </c>
      <c r="J121" s="65" t="s">
        <v>962</v>
      </c>
      <c r="K121" s="65" t="s">
        <v>962</v>
      </c>
      <c r="L121" s="65" t="s">
        <v>962</v>
      </c>
      <c r="M121" s="65" t="s">
        <v>962</v>
      </c>
      <c r="N121" s="65" t="s">
        <v>962</v>
      </c>
      <c r="O121" s="65" t="s">
        <v>962</v>
      </c>
      <c r="P121" s="65" t="s">
        <v>962</v>
      </c>
      <c r="Q121" s="65" t="s">
        <v>962</v>
      </c>
      <c r="R121" s="65" t="s">
        <v>962</v>
      </c>
      <c r="S121" s="65" t="s">
        <v>962</v>
      </c>
      <c r="T121" s="65" t="s">
        <v>962</v>
      </c>
      <c r="U121" s="65" t="s">
        <v>962</v>
      </c>
      <c r="V121" s="65" t="s">
        <v>962</v>
      </c>
      <c r="W121" s="65" t="s">
        <v>962</v>
      </c>
      <c r="X121" s="65" t="s">
        <v>962</v>
      </c>
      <c r="Y121" s="65" t="s">
        <v>962</v>
      </c>
      <c r="Z121" s="65" t="s">
        <v>962</v>
      </c>
      <c r="AA121" s="65" t="s">
        <v>962</v>
      </c>
      <c r="AB121" s="65" t="s">
        <v>962</v>
      </c>
      <c r="AC121" s="65" t="s">
        <v>962</v>
      </c>
    </row>
    <row r="122" spans="1:29" x14ac:dyDescent="0.25">
      <c r="A122" s="66">
        <f t="shared" si="2"/>
        <v>770465</v>
      </c>
      <c r="B122" s="67" t="s">
        <v>1495</v>
      </c>
      <c r="C122" s="68">
        <f t="shared" si="3"/>
        <v>3</v>
      </c>
      <c r="D122" s="65">
        <v>770465</v>
      </c>
      <c r="E122" s="65" t="s">
        <v>962</v>
      </c>
      <c r="F122" s="65" t="s">
        <v>962</v>
      </c>
      <c r="G122" s="65" t="s">
        <v>962</v>
      </c>
      <c r="H122" s="65" t="s">
        <v>962</v>
      </c>
      <c r="I122" s="65" t="s">
        <v>962</v>
      </c>
      <c r="J122" s="65" t="s">
        <v>962</v>
      </c>
      <c r="K122" s="65" t="s">
        <v>962</v>
      </c>
      <c r="L122" s="65" t="s">
        <v>963</v>
      </c>
      <c r="M122" s="65" t="s">
        <v>962</v>
      </c>
      <c r="N122" s="65" t="s">
        <v>962</v>
      </c>
      <c r="O122" s="65" t="s">
        <v>962</v>
      </c>
      <c r="P122" s="65" t="s">
        <v>962</v>
      </c>
      <c r="Q122" s="65" t="s">
        <v>962</v>
      </c>
      <c r="R122" s="65" t="s">
        <v>962</v>
      </c>
      <c r="S122" s="65" t="s">
        <v>962</v>
      </c>
      <c r="T122" s="65" t="s">
        <v>962</v>
      </c>
      <c r="U122" s="65" t="s">
        <v>962</v>
      </c>
      <c r="V122" s="65" t="s">
        <v>962</v>
      </c>
      <c r="W122" s="65" t="s">
        <v>962</v>
      </c>
      <c r="X122" s="65" t="s">
        <v>962</v>
      </c>
      <c r="Y122" s="65" t="s">
        <v>962</v>
      </c>
      <c r="Z122" s="65" t="s">
        <v>962</v>
      </c>
      <c r="AA122" s="65" t="s">
        <v>962</v>
      </c>
      <c r="AB122" s="65" t="s">
        <v>962</v>
      </c>
      <c r="AC122" s="65" t="s">
        <v>962</v>
      </c>
    </row>
    <row r="123" spans="1:29" x14ac:dyDescent="0.25">
      <c r="A123" s="66">
        <f t="shared" si="2"/>
        <v>770461</v>
      </c>
      <c r="B123" s="67" t="s">
        <v>1494</v>
      </c>
      <c r="C123" s="68">
        <f t="shared" si="3"/>
        <v>3</v>
      </c>
      <c r="D123" s="65">
        <v>770461</v>
      </c>
      <c r="E123" s="65" t="s">
        <v>962</v>
      </c>
      <c r="F123" s="65" t="s">
        <v>962</v>
      </c>
      <c r="G123" s="65" t="s">
        <v>962</v>
      </c>
      <c r="H123" s="65" t="s">
        <v>962</v>
      </c>
      <c r="I123" s="65" t="s">
        <v>962</v>
      </c>
      <c r="J123" s="65" t="s">
        <v>962</v>
      </c>
      <c r="K123" s="65" t="s">
        <v>962</v>
      </c>
      <c r="L123" s="65" t="s">
        <v>963</v>
      </c>
      <c r="M123" s="65" t="s">
        <v>962</v>
      </c>
      <c r="N123" s="65" t="s">
        <v>962</v>
      </c>
      <c r="O123" s="65" t="s">
        <v>962</v>
      </c>
      <c r="P123" s="65" t="s">
        <v>962</v>
      </c>
      <c r="Q123" s="65" t="s">
        <v>962</v>
      </c>
      <c r="R123" s="65" t="s">
        <v>962</v>
      </c>
      <c r="S123" s="65" t="s">
        <v>962</v>
      </c>
      <c r="T123" s="65" t="s">
        <v>962</v>
      </c>
      <c r="U123" s="65" t="s">
        <v>962</v>
      </c>
      <c r="V123" s="65" t="s">
        <v>962</v>
      </c>
      <c r="W123" s="65" t="s">
        <v>962</v>
      </c>
      <c r="X123" s="65" t="s">
        <v>962</v>
      </c>
      <c r="Y123" s="65" t="s">
        <v>962</v>
      </c>
      <c r="Z123" s="65" t="s">
        <v>962</v>
      </c>
      <c r="AA123" s="65" t="s">
        <v>962</v>
      </c>
      <c r="AB123" s="65" t="s">
        <v>962</v>
      </c>
      <c r="AC123" s="65" t="s">
        <v>962</v>
      </c>
    </row>
    <row r="124" spans="1:29" x14ac:dyDescent="0.25">
      <c r="A124" s="66">
        <f t="shared" si="2"/>
        <v>770468</v>
      </c>
      <c r="B124" s="67" t="s">
        <v>1493</v>
      </c>
      <c r="C124" s="68">
        <f t="shared" si="3"/>
        <v>3</v>
      </c>
      <c r="D124" s="65">
        <v>770468</v>
      </c>
      <c r="E124" s="65" t="s">
        <v>962</v>
      </c>
      <c r="F124" s="65" t="s">
        <v>962</v>
      </c>
      <c r="G124" s="65" t="s">
        <v>962</v>
      </c>
      <c r="H124" s="65" t="s">
        <v>962</v>
      </c>
      <c r="I124" s="65" t="s">
        <v>962</v>
      </c>
      <c r="J124" s="65" t="s">
        <v>962</v>
      </c>
      <c r="K124" s="65" t="s">
        <v>962</v>
      </c>
      <c r="L124" s="65" t="s">
        <v>963</v>
      </c>
      <c r="M124" s="65" t="s">
        <v>962</v>
      </c>
      <c r="N124" s="65" t="s">
        <v>962</v>
      </c>
      <c r="O124" s="65" t="s">
        <v>962</v>
      </c>
      <c r="P124" s="65" t="s">
        <v>962</v>
      </c>
      <c r="Q124" s="65" t="s">
        <v>962</v>
      </c>
      <c r="R124" s="65" t="s">
        <v>962</v>
      </c>
      <c r="S124" s="65" t="s">
        <v>962</v>
      </c>
      <c r="T124" s="65" t="s">
        <v>962</v>
      </c>
      <c r="U124" s="65" t="s">
        <v>962</v>
      </c>
      <c r="V124" s="65" t="s">
        <v>962</v>
      </c>
      <c r="W124" s="65" t="s">
        <v>962</v>
      </c>
      <c r="X124" s="65" t="s">
        <v>962</v>
      </c>
      <c r="Y124" s="65" t="s">
        <v>962</v>
      </c>
      <c r="Z124" s="65" t="s">
        <v>962</v>
      </c>
      <c r="AA124" s="65" t="s">
        <v>962</v>
      </c>
      <c r="AB124" s="65" t="s">
        <v>962</v>
      </c>
      <c r="AC124" s="65" t="s">
        <v>962</v>
      </c>
    </row>
    <row r="125" spans="1:29" x14ac:dyDescent="0.25">
      <c r="A125" s="66">
        <f t="shared" si="2"/>
        <v>770473</v>
      </c>
      <c r="B125" s="67" t="s">
        <v>1492</v>
      </c>
      <c r="C125" s="68">
        <f t="shared" si="3"/>
        <v>3</v>
      </c>
      <c r="D125" s="65">
        <v>770473</v>
      </c>
      <c r="E125" s="65" t="s">
        <v>962</v>
      </c>
      <c r="F125" s="65" t="s">
        <v>962</v>
      </c>
      <c r="G125" s="65" t="s">
        <v>962</v>
      </c>
      <c r="H125" s="65" t="s">
        <v>962</v>
      </c>
      <c r="I125" s="65" t="s">
        <v>962</v>
      </c>
      <c r="J125" s="65" t="s">
        <v>962</v>
      </c>
      <c r="K125" s="65" t="s">
        <v>962</v>
      </c>
      <c r="L125" s="65" t="s">
        <v>962</v>
      </c>
      <c r="M125" s="65" t="s">
        <v>962</v>
      </c>
      <c r="N125" s="65" t="s">
        <v>962</v>
      </c>
      <c r="O125" s="65" t="s">
        <v>962</v>
      </c>
      <c r="P125" s="65" t="s">
        <v>962</v>
      </c>
      <c r="Q125" s="65" t="s">
        <v>963</v>
      </c>
      <c r="R125" s="65" t="s">
        <v>962</v>
      </c>
      <c r="S125" s="65" t="s">
        <v>962</v>
      </c>
      <c r="T125" s="65" t="s">
        <v>962</v>
      </c>
      <c r="U125" s="65" t="s">
        <v>962</v>
      </c>
      <c r="V125" s="65" t="s">
        <v>962</v>
      </c>
      <c r="W125" s="65" t="s">
        <v>962</v>
      </c>
      <c r="X125" s="65" t="s">
        <v>962</v>
      </c>
      <c r="Y125" s="65" t="s">
        <v>962</v>
      </c>
      <c r="Z125" s="65" t="s">
        <v>962</v>
      </c>
      <c r="AA125" s="65" t="s">
        <v>962</v>
      </c>
      <c r="AB125" s="65" t="s">
        <v>962</v>
      </c>
      <c r="AC125" s="65" t="s">
        <v>962</v>
      </c>
    </row>
    <row r="126" spans="1:29" x14ac:dyDescent="0.25">
      <c r="A126" s="66">
        <f t="shared" si="2"/>
        <v>770477</v>
      </c>
      <c r="B126" s="67" t="s">
        <v>1491</v>
      </c>
      <c r="C126" s="68">
        <f t="shared" si="3"/>
        <v>3</v>
      </c>
      <c r="D126" s="65">
        <v>770477</v>
      </c>
      <c r="E126" s="65" t="s">
        <v>962</v>
      </c>
      <c r="F126" s="65" t="s">
        <v>962</v>
      </c>
      <c r="G126" s="65" t="s">
        <v>963</v>
      </c>
      <c r="H126" s="65" t="s">
        <v>962</v>
      </c>
      <c r="I126" s="65" t="s">
        <v>962</v>
      </c>
      <c r="J126" s="65" t="s">
        <v>962</v>
      </c>
      <c r="K126" s="65" t="s">
        <v>962</v>
      </c>
      <c r="L126" s="65" t="s">
        <v>962</v>
      </c>
      <c r="M126" s="65" t="s">
        <v>962</v>
      </c>
      <c r="N126" s="65" t="s">
        <v>962</v>
      </c>
      <c r="O126" s="65" t="s">
        <v>962</v>
      </c>
      <c r="P126" s="65" t="s">
        <v>962</v>
      </c>
      <c r="Q126" s="65" t="s">
        <v>962</v>
      </c>
      <c r="R126" s="65" t="s">
        <v>962</v>
      </c>
      <c r="S126" s="65" t="s">
        <v>962</v>
      </c>
      <c r="T126" s="65" t="s">
        <v>962</v>
      </c>
      <c r="U126" s="65" t="s">
        <v>962</v>
      </c>
      <c r="V126" s="65" t="s">
        <v>962</v>
      </c>
      <c r="W126" s="65" t="s">
        <v>962</v>
      </c>
      <c r="X126" s="65" t="s">
        <v>962</v>
      </c>
      <c r="Y126" s="65" t="s">
        <v>962</v>
      </c>
      <c r="Z126" s="65" t="s">
        <v>962</v>
      </c>
      <c r="AA126" s="65" t="s">
        <v>962</v>
      </c>
      <c r="AB126" s="65" t="s">
        <v>962</v>
      </c>
      <c r="AC126" s="65" t="s">
        <v>962</v>
      </c>
    </row>
    <row r="127" spans="1:29" x14ac:dyDescent="0.25">
      <c r="A127" s="66">
        <f t="shared" si="2"/>
        <v>770480</v>
      </c>
      <c r="B127" s="67" t="s">
        <v>1490</v>
      </c>
      <c r="C127" s="68">
        <f t="shared" si="3"/>
        <v>3</v>
      </c>
      <c r="D127" s="65">
        <v>770480</v>
      </c>
      <c r="E127" s="65" t="s">
        <v>962</v>
      </c>
      <c r="F127" s="65" t="s">
        <v>962</v>
      </c>
      <c r="G127" s="65" t="s">
        <v>963</v>
      </c>
      <c r="H127" s="65" t="s">
        <v>962</v>
      </c>
      <c r="I127" s="65" t="s">
        <v>962</v>
      </c>
      <c r="J127" s="65" t="s">
        <v>962</v>
      </c>
      <c r="K127" s="65" t="s">
        <v>962</v>
      </c>
      <c r="L127" s="65" t="s">
        <v>962</v>
      </c>
      <c r="M127" s="65" t="s">
        <v>962</v>
      </c>
      <c r="N127" s="65" t="s">
        <v>962</v>
      </c>
      <c r="O127" s="65" t="s">
        <v>962</v>
      </c>
      <c r="P127" s="65" t="s">
        <v>962</v>
      </c>
      <c r="Q127" s="65" t="s">
        <v>962</v>
      </c>
      <c r="R127" s="65" t="s">
        <v>962</v>
      </c>
      <c r="S127" s="65" t="s">
        <v>962</v>
      </c>
      <c r="T127" s="65" t="s">
        <v>962</v>
      </c>
      <c r="U127" s="65" t="s">
        <v>962</v>
      </c>
      <c r="V127" s="65" t="s">
        <v>962</v>
      </c>
      <c r="W127" s="65" t="s">
        <v>962</v>
      </c>
      <c r="X127" s="65" t="s">
        <v>962</v>
      </c>
      <c r="Y127" s="65" t="s">
        <v>962</v>
      </c>
      <c r="Z127" s="65" t="s">
        <v>962</v>
      </c>
      <c r="AA127" s="65" t="s">
        <v>962</v>
      </c>
      <c r="AB127" s="65" t="s">
        <v>962</v>
      </c>
      <c r="AC127" s="65" t="s">
        <v>962</v>
      </c>
    </row>
    <row r="128" spans="1:29" x14ac:dyDescent="0.25">
      <c r="A128" s="66">
        <f t="shared" si="2"/>
        <v>770485</v>
      </c>
      <c r="B128" s="67" t="s">
        <v>1489</v>
      </c>
      <c r="C128" s="68">
        <f t="shared" si="3"/>
        <v>3</v>
      </c>
      <c r="D128" s="65">
        <v>770485</v>
      </c>
      <c r="E128" s="65" t="s">
        <v>962</v>
      </c>
      <c r="F128" s="65" t="s">
        <v>962</v>
      </c>
      <c r="G128" s="65" t="s">
        <v>962</v>
      </c>
      <c r="H128" s="65" t="s">
        <v>962</v>
      </c>
      <c r="I128" s="65" t="s">
        <v>962</v>
      </c>
      <c r="J128" s="65" t="s">
        <v>962</v>
      </c>
      <c r="K128" s="65" t="s">
        <v>962</v>
      </c>
      <c r="L128" s="65" t="s">
        <v>962</v>
      </c>
      <c r="M128" s="65" t="s">
        <v>962</v>
      </c>
      <c r="N128" s="65" t="s">
        <v>962</v>
      </c>
      <c r="O128" s="65" t="s">
        <v>962</v>
      </c>
      <c r="P128" s="65" t="s">
        <v>962</v>
      </c>
      <c r="Q128" s="65" t="s">
        <v>963</v>
      </c>
      <c r="R128" s="65" t="s">
        <v>962</v>
      </c>
      <c r="S128" s="65" t="s">
        <v>962</v>
      </c>
      <c r="T128" s="65" t="s">
        <v>962</v>
      </c>
      <c r="U128" s="65" t="s">
        <v>962</v>
      </c>
      <c r="V128" s="65" t="s">
        <v>962</v>
      </c>
      <c r="W128" s="65" t="s">
        <v>962</v>
      </c>
      <c r="X128" s="65" t="s">
        <v>962</v>
      </c>
      <c r="Y128" s="65" t="s">
        <v>962</v>
      </c>
      <c r="Z128" s="65" t="s">
        <v>962</v>
      </c>
      <c r="AA128" s="65" t="s">
        <v>962</v>
      </c>
      <c r="AB128" s="65" t="s">
        <v>962</v>
      </c>
      <c r="AC128" s="65" t="s">
        <v>962</v>
      </c>
    </row>
    <row r="129" spans="1:29" x14ac:dyDescent="0.25">
      <c r="A129" s="66">
        <f t="shared" si="2"/>
        <v>770487</v>
      </c>
      <c r="B129" s="67" t="s">
        <v>1488</v>
      </c>
      <c r="C129" s="68">
        <f t="shared" si="3"/>
        <v>3</v>
      </c>
      <c r="D129" s="65">
        <v>770487</v>
      </c>
      <c r="E129" s="65" t="s">
        <v>962</v>
      </c>
      <c r="F129" s="65" t="s">
        <v>962</v>
      </c>
      <c r="G129" s="65" t="s">
        <v>962</v>
      </c>
      <c r="H129" s="65" t="s">
        <v>962</v>
      </c>
      <c r="I129" s="65" t="s">
        <v>962</v>
      </c>
      <c r="J129" s="65" t="s">
        <v>962</v>
      </c>
      <c r="K129" s="65" t="s">
        <v>962</v>
      </c>
      <c r="L129" s="65" t="s">
        <v>962</v>
      </c>
      <c r="M129" s="65" t="s">
        <v>962</v>
      </c>
      <c r="N129" s="65" t="s">
        <v>962</v>
      </c>
      <c r="O129" s="65" t="s">
        <v>962</v>
      </c>
      <c r="P129" s="65" t="s">
        <v>962</v>
      </c>
      <c r="Q129" s="65" t="s">
        <v>963</v>
      </c>
      <c r="R129" s="65" t="s">
        <v>962</v>
      </c>
      <c r="S129" s="65" t="s">
        <v>962</v>
      </c>
      <c r="T129" s="65" t="s">
        <v>962</v>
      </c>
      <c r="U129" s="65" t="s">
        <v>962</v>
      </c>
      <c r="V129" s="65" t="s">
        <v>962</v>
      </c>
      <c r="W129" s="65" t="s">
        <v>962</v>
      </c>
      <c r="X129" s="65" t="s">
        <v>962</v>
      </c>
      <c r="Y129" s="65" t="s">
        <v>962</v>
      </c>
      <c r="Z129" s="65" t="s">
        <v>962</v>
      </c>
      <c r="AA129" s="65" t="s">
        <v>962</v>
      </c>
      <c r="AB129" s="65" t="s">
        <v>962</v>
      </c>
      <c r="AC129" s="65" t="s">
        <v>962</v>
      </c>
    </row>
    <row r="130" spans="1:29" x14ac:dyDescent="0.25">
      <c r="A130" s="66">
        <f t="shared" si="2"/>
        <v>770490</v>
      </c>
      <c r="B130" s="67" t="s">
        <v>1487</v>
      </c>
      <c r="C130" s="68">
        <f t="shared" si="3"/>
        <v>3</v>
      </c>
      <c r="D130" s="65">
        <v>770490</v>
      </c>
      <c r="E130" s="65" t="s">
        <v>962</v>
      </c>
      <c r="F130" s="65" t="s">
        <v>962</v>
      </c>
      <c r="G130" s="65" t="s">
        <v>962</v>
      </c>
      <c r="H130" s="65" t="s">
        <v>962</v>
      </c>
      <c r="I130" s="65" t="s">
        <v>962</v>
      </c>
      <c r="J130" s="65" t="s">
        <v>962</v>
      </c>
      <c r="K130" s="65" t="s">
        <v>962</v>
      </c>
      <c r="L130" s="65" t="s">
        <v>962</v>
      </c>
      <c r="M130" s="65" t="s">
        <v>962</v>
      </c>
      <c r="N130" s="65" t="s">
        <v>962</v>
      </c>
      <c r="O130" s="65" t="s">
        <v>962</v>
      </c>
      <c r="P130" s="65" t="s">
        <v>962</v>
      </c>
      <c r="Q130" s="65" t="s">
        <v>962</v>
      </c>
      <c r="R130" s="65" t="s">
        <v>962</v>
      </c>
      <c r="S130" s="65" t="s">
        <v>962</v>
      </c>
      <c r="T130" s="65" t="s">
        <v>962</v>
      </c>
      <c r="U130" s="65" t="s">
        <v>962</v>
      </c>
      <c r="V130" s="65" t="s">
        <v>963</v>
      </c>
      <c r="W130" s="65" t="s">
        <v>962</v>
      </c>
      <c r="X130" s="65" t="s">
        <v>962</v>
      </c>
      <c r="Y130" s="65" t="s">
        <v>962</v>
      </c>
      <c r="Z130" s="65" t="s">
        <v>962</v>
      </c>
      <c r="AA130" s="65" t="s">
        <v>962</v>
      </c>
      <c r="AB130" s="65" t="s">
        <v>962</v>
      </c>
      <c r="AC130" s="65" t="s">
        <v>962</v>
      </c>
    </row>
    <row r="131" spans="1:29" x14ac:dyDescent="0.25">
      <c r="A131" s="66">
        <f t="shared" si="2"/>
        <v>770000</v>
      </c>
      <c r="B131" s="67" t="s">
        <v>604</v>
      </c>
      <c r="C131" s="68">
        <f t="shared" si="3"/>
        <v>4</v>
      </c>
      <c r="D131" s="65">
        <v>770000</v>
      </c>
      <c r="E131" s="65" t="s">
        <v>962</v>
      </c>
      <c r="F131" s="65" t="s">
        <v>962</v>
      </c>
      <c r="G131" s="65" t="s">
        <v>962</v>
      </c>
      <c r="H131" s="65" t="s">
        <v>962</v>
      </c>
      <c r="I131" s="65" t="s">
        <v>962</v>
      </c>
      <c r="J131" s="65" t="s">
        <v>962</v>
      </c>
      <c r="K131" s="65" t="s">
        <v>962</v>
      </c>
      <c r="L131" s="65" t="s">
        <v>962</v>
      </c>
      <c r="M131" s="65" t="s">
        <v>962</v>
      </c>
      <c r="N131" s="65" t="s">
        <v>962</v>
      </c>
      <c r="O131" s="65" t="s">
        <v>962</v>
      </c>
      <c r="P131" s="65" t="s">
        <v>962</v>
      </c>
      <c r="Q131" s="65" t="s">
        <v>962</v>
      </c>
      <c r="R131" s="65" t="s">
        <v>963</v>
      </c>
      <c r="S131" s="65" t="s">
        <v>962</v>
      </c>
      <c r="T131" s="65" t="s">
        <v>962</v>
      </c>
      <c r="U131" s="65" t="s">
        <v>962</v>
      </c>
      <c r="V131" s="65" t="s">
        <v>962</v>
      </c>
      <c r="W131" s="65" t="s">
        <v>962</v>
      </c>
      <c r="X131" s="65" t="s">
        <v>962</v>
      </c>
      <c r="Y131" s="65" t="s">
        <v>962</v>
      </c>
      <c r="Z131" s="65" t="s">
        <v>962</v>
      </c>
      <c r="AA131" s="65" t="s">
        <v>962</v>
      </c>
      <c r="AB131" s="65" t="s">
        <v>962</v>
      </c>
      <c r="AC131" s="65" t="s">
        <v>962</v>
      </c>
    </row>
    <row r="132" spans="1:29" x14ac:dyDescent="0.25">
      <c r="A132" s="66">
        <f t="shared" ref="A132:A195" si="4">D132</f>
        <v>770001</v>
      </c>
      <c r="B132" s="67" t="s">
        <v>1486</v>
      </c>
      <c r="C132" s="68">
        <f t="shared" ref="C132:C195" si="5">INDEX($E$1:$AC$1,MATCH("Y",E132:AC132,0))</f>
        <v>2</v>
      </c>
      <c r="D132" s="65">
        <v>770001</v>
      </c>
      <c r="E132" s="65" t="s">
        <v>962</v>
      </c>
      <c r="F132" s="65" t="s">
        <v>963</v>
      </c>
      <c r="G132" s="65" t="s">
        <v>962</v>
      </c>
      <c r="H132" s="65" t="s">
        <v>962</v>
      </c>
      <c r="I132" s="65" t="s">
        <v>962</v>
      </c>
      <c r="J132" s="65" t="s">
        <v>962</v>
      </c>
      <c r="K132" s="65" t="s">
        <v>962</v>
      </c>
      <c r="L132" s="65" t="s">
        <v>962</v>
      </c>
      <c r="M132" s="65" t="s">
        <v>962</v>
      </c>
      <c r="N132" s="65" t="s">
        <v>962</v>
      </c>
      <c r="O132" s="65" t="s">
        <v>962</v>
      </c>
      <c r="P132" s="65" t="s">
        <v>962</v>
      </c>
      <c r="Q132" s="65" t="s">
        <v>962</v>
      </c>
      <c r="R132" s="65" t="s">
        <v>962</v>
      </c>
      <c r="S132" s="65" t="s">
        <v>962</v>
      </c>
      <c r="T132" s="65" t="s">
        <v>962</v>
      </c>
      <c r="U132" s="65" t="s">
        <v>962</v>
      </c>
      <c r="V132" s="65" t="s">
        <v>962</v>
      </c>
      <c r="W132" s="65" t="s">
        <v>962</v>
      </c>
      <c r="X132" s="65" t="s">
        <v>962</v>
      </c>
      <c r="Y132" s="65" t="s">
        <v>962</v>
      </c>
      <c r="Z132" s="65" t="s">
        <v>962</v>
      </c>
      <c r="AA132" s="65" t="s">
        <v>962</v>
      </c>
      <c r="AB132" s="65" t="s">
        <v>962</v>
      </c>
      <c r="AC132" s="65" t="s">
        <v>962</v>
      </c>
    </row>
    <row r="133" spans="1:29" x14ac:dyDescent="0.25">
      <c r="A133" s="66">
        <f t="shared" si="4"/>
        <v>770003</v>
      </c>
      <c r="B133" s="67" t="s">
        <v>1485</v>
      </c>
      <c r="C133" s="68">
        <f t="shared" si="5"/>
        <v>4</v>
      </c>
      <c r="D133" s="65">
        <v>770003</v>
      </c>
      <c r="E133" s="65" t="s">
        <v>962</v>
      </c>
      <c r="F133" s="65" t="s">
        <v>962</v>
      </c>
      <c r="G133" s="65" t="s">
        <v>962</v>
      </c>
      <c r="H133" s="65" t="s">
        <v>962</v>
      </c>
      <c r="I133" s="65" t="s">
        <v>962</v>
      </c>
      <c r="J133" s="65" t="s">
        <v>962</v>
      </c>
      <c r="K133" s="65" t="s">
        <v>962</v>
      </c>
      <c r="L133" s="65" t="s">
        <v>962</v>
      </c>
      <c r="M133" s="65" t="s">
        <v>962</v>
      </c>
      <c r="N133" s="65" t="s">
        <v>962</v>
      </c>
      <c r="O133" s="65" t="s">
        <v>962</v>
      </c>
      <c r="P133" s="65" t="s">
        <v>962</v>
      </c>
      <c r="Q133" s="65" t="s">
        <v>962</v>
      </c>
      <c r="R133" s="65" t="s">
        <v>962</v>
      </c>
      <c r="S133" s="65" t="s">
        <v>962</v>
      </c>
      <c r="T133" s="65" t="s">
        <v>962</v>
      </c>
      <c r="U133" s="65" t="s">
        <v>962</v>
      </c>
      <c r="V133" s="65" t="s">
        <v>962</v>
      </c>
      <c r="W133" s="65" t="s">
        <v>963</v>
      </c>
      <c r="X133" s="65" t="s">
        <v>962</v>
      </c>
      <c r="Y133" s="65" t="s">
        <v>962</v>
      </c>
      <c r="Z133" s="65" t="s">
        <v>962</v>
      </c>
      <c r="AA133" s="65" t="s">
        <v>962</v>
      </c>
      <c r="AB133" s="65" t="s">
        <v>962</v>
      </c>
      <c r="AC133" s="65" t="s">
        <v>962</v>
      </c>
    </row>
    <row r="134" spans="1:29" x14ac:dyDescent="0.25">
      <c r="A134" s="66">
        <f t="shared" si="4"/>
        <v>770004</v>
      </c>
      <c r="B134" s="67" t="s">
        <v>1484</v>
      </c>
      <c r="C134" s="68">
        <f t="shared" si="5"/>
        <v>4</v>
      </c>
      <c r="D134" s="65">
        <v>770004</v>
      </c>
      <c r="E134" s="65" t="s">
        <v>962</v>
      </c>
      <c r="F134" s="65" t="s">
        <v>962</v>
      </c>
      <c r="G134" s="65" t="s">
        <v>962</v>
      </c>
      <c r="H134" s="65" t="s">
        <v>962</v>
      </c>
      <c r="I134" s="65" t="s">
        <v>962</v>
      </c>
      <c r="J134" s="65" t="s">
        <v>962</v>
      </c>
      <c r="K134" s="65" t="s">
        <v>962</v>
      </c>
      <c r="L134" s="65" t="s">
        <v>962</v>
      </c>
      <c r="M134" s="65" t="s">
        <v>962</v>
      </c>
      <c r="N134" s="65" t="s">
        <v>962</v>
      </c>
      <c r="O134" s="65" t="s">
        <v>962</v>
      </c>
      <c r="P134" s="65" t="s">
        <v>962</v>
      </c>
      <c r="Q134" s="65" t="s">
        <v>962</v>
      </c>
      <c r="R134" s="65" t="s">
        <v>962</v>
      </c>
      <c r="S134" s="65" t="s">
        <v>962</v>
      </c>
      <c r="T134" s="65" t="s">
        <v>962</v>
      </c>
      <c r="U134" s="65" t="s">
        <v>962</v>
      </c>
      <c r="V134" s="65" t="s">
        <v>962</v>
      </c>
      <c r="W134" s="65" t="s">
        <v>962</v>
      </c>
      <c r="X134" s="65" t="s">
        <v>962</v>
      </c>
      <c r="Y134" s="65" t="s">
        <v>962</v>
      </c>
      <c r="Z134" s="65" t="s">
        <v>962</v>
      </c>
      <c r="AA134" s="65" t="s">
        <v>962</v>
      </c>
      <c r="AB134" s="65" t="s">
        <v>963</v>
      </c>
      <c r="AC134" s="65" t="s">
        <v>962</v>
      </c>
    </row>
    <row r="135" spans="1:29" x14ac:dyDescent="0.25">
      <c r="A135" s="66">
        <f t="shared" si="4"/>
        <v>770008</v>
      </c>
      <c r="B135" s="67" t="s">
        <v>1483</v>
      </c>
      <c r="C135" s="68">
        <f t="shared" si="5"/>
        <v>4</v>
      </c>
      <c r="D135" s="65">
        <v>770008</v>
      </c>
      <c r="E135" s="65" t="s">
        <v>962</v>
      </c>
      <c r="F135" s="65" t="s">
        <v>962</v>
      </c>
      <c r="G135" s="65" t="s">
        <v>962</v>
      </c>
      <c r="H135" s="65" t="s">
        <v>962</v>
      </c>
      <c r="I135" s="65" t="s">
        <v>962</v>
      </c>
      <c r="J135" s="65" t="s">
        <v>962</v>
      </c>
      <c r="K135" s="65" t="s">
        <v>962</v>
      </c>
      <c r="L135" s="65" t="s">
        <v>962</v>
      </c>
      <c r="M135" s="65" t="s">
        <v>962</v>
      </c>
      <c r="N135" s="65" t="s">
        <v>962</v>
      </c>
      <c r="O135" s="65" t="s">
        <v>962</v>
      </c>
      <c r="P135" s="65" t="s">
        <v>962</v>
      </c>
      <c r="Q135" s="65" t="s">
        <v>962</v>
      </c>
      <c r="R135" s="65" t="s">
        <v>962</v>
      </c>
      <c r="S135" s="65" t="s">
        <v>962</v>
      </c>
      <c r="T135" s="65" t="s">
        <v>962</v>
      </c>
      <c r="U135" s="65" t="s">
        <v>962</v>
      </c>
      <c r="V135" s="65" t="s">
        <v>962</v>
      </c>
      <c r="W135" s="65" t="s">
        <v>962</v>
      </c>
      <c r="X135" s="65" t="s">
        <v>962</v>
      </c>
      <c r="Y135" s="65" t="s">
        <v>962</v>
      </c>
      <c r="Z135" s="65" t="s">
        <v>962</v>
      </c>
      <c r="AA135" s="65" t="s">
        <v>962</v>
      </c>
      <c r="AB135" s="65" t="s">
        <v>963</v>
      </c>
      <c r="AC135" s="65" t="s">
        <v>962</v>
      </c>
    </row>
    <row r="136" spans="1:29" x14ac:dyDescent="0.25">
      <c r="A136" s="66">
        <f t="shared" si="4"/>
        <v>770011</v>
      </c>
      <c r="B136" s="67" t="s">
        <v>939</v>
      </c>
      <c r="C136" s="68">
        <f t="shared" si="5"/>
        <v>4</v>
      </c>
      <c r="D136" s="65">
        <v>770011</v>
      </c>
      <c r="E136" s="65" t="s">
        <v>962</v>
      </c>
      <c r="F136" s="65" t="s">
        <v>962</v>
      </c>
      <c r="G136" s="65" t="s">
        <v>962</v>
      </c>
      <c r="H136" s="65" t="s">
        <v>962</v>
      </c>
      <c r="I136" s="65" t="s">
        <v>962</v>
      </c>
      <c r="J136" s="65" t="s">
        <v>962</v>
      </c>
      <c r="K136" s="65" t="s">
        <v>962</v>
      </c>
      <c r="L136" s="65" t="s">
        <v>962</v>
      </c>
      <c r="M136" s="65" t="s">
        <v>962</v>
      </c>
      <c r="N136" s="65" t="s">
        <v>962</v>
      </c>
      <c r="O136" s="65" t="s">
        <v>962</v>
      </c>
      <c r="P136" s="65" t="s">
        <v>962</v>
      </c>
      <c r="Q136" s="65" t="s">
        <v>962</v>
      </c>
      <c r="R136" s="65" t="s">
        <v>963</v>
      </c>
      <c r="S136" s="65" t="s">
        <v>962</v>
      </c>
      <c r="T136" s="65" t="s">
        <v>962</v>
      </c>
      <c r="U136" s="65" t="s">
        <v>962</v>
      </c>
      <c r="V136" s="65" t="s">
        <v>962</v>
      </c>
      <c r="W136" s="65" t="s">
        <v>962</v>
      </c>
      <c r="X136" s="65" t="s">
        <v>962</v>
      </c>
      <c r="Y136" s="65" t="s">
        <v>962</v>
      </c>
      <c r="Z136" s="65" t="s">
        <v>962</v>
      </c>
      <c r="AA136" s="65" t="s">
        <v>962</v>
      </c>
      <c r="AB136" s="65" t="s">
        <v>962</v>
      </c>
      <c r="AC136" s="65" t="s">
        <v>962</v>
      </c>
    </row>
    <row r="137" spans="1:29" x14ac:dyDescent="0.25">
      <c r="A137" s="66">
        <f t="shared" si="4"/>
        <v>770012</v>
      </c>
      <c r="B137" s="67" t="s">
        <v>1482</v>
      </c>
      <c r="C137" s="68">
        <f t="shared" si="5"/>
        <v>4</v>
      </c>
      <c r="D137" s="65">
        <v>770012</v>
      </c>
      <c r="E137" s="65" t="s">
        <v>962</v>
      </c>
      <c r="F137" s="65" t="s">
        <v>962</v>
      </c>
      <c r="G137" s="65" t="s">
        <v>962</v>
      </c>
      <c r="H137" s="65" t="s">
        <v>963</v>
      </c>
      <c r="I137" s="65" t="s">
        <v>962</v>
      </c>
      <c r="J137" s="65" t="s">
        <v>962</v>
      </c>
      <c r="K137" s="65" t="s">
        <v>962</v>
      </c>
      <c r="L137" s="65" t="s">
        <v>962</v>
      </c>
      <c r="M137" s="65" t="s">
        <v>962</v>
      </c>
      <c r="N137" s="65" t="s">
        <v>962</v>
      </c>
      <c r="O137" s="65" t="s">
        <v>962</v>
      </c>
      <c r="P137" s="65" t="s">
        <v>962</v>
      </c>
      <c r="Q137" s="65" t="s">
        <v>962</v>
      </c>
      <c r="R137" s="65" t="s">
        <v>962</v>
      </c>
      <c r="S137" s="65" t="s">
        <v>962</v>
      </c>
      <c r="T137" s="65" t="s">
        <v>962</v>
      </c>
      <c r="U137" s="65" t="s">
        <v>962</v>
      </c>
      <c r="V137" s="65" t="s">
        <v>962</v>
      </c>
      <c r="W137" s="65" t="s">
        <v>962</v>
      </c>
      <c r="X137" s="65" t="s">
        <v>962</v>
      </c>
      <c r="Y137" s="65" t="s">
        <v>962</v>
      </c>
      <c r="Z137" s="65" t="s">
        <v>962</v>
      </c>
      <c r="AA137" s="65" t="s">
        <v>962</v>
      </c>
      <c r="AB137" s="65" t="s">
        <v>962</v>
      </c>
      <c r="AC137" s="65" t="s">
        <v>962</v>
      </c>
    </row>
    <row r="138" spans="1:29" x14ac:dyDescent="0.25">
      <c r="A138" s="66">
        <f t="shared" si="4"/>
        <v>770013</v>
      </c>
      <c r="B138" s="67" t="s">
        <v>1481</v>
      </c>
      <c r="C138" s="68">
        <f t="shared" si="5"/>
        <v>4</v>
      </c>
      <c r="D138" s="65">
        <v>770013</v>
      </c>
      <c r="E138" s="65" t="s">
        <v>962</v>
      </c>
      <c r="F138" s="65" t="s">
        <v>962</v>
      </c>
      <c r="G138" s="65" t="s">
        <v>962</v>
      </c>
      <c r="H138" s="65" t="s">
        <v>962</v>
      </c>
      <c r="I138" s="65" t="s">
        <v>962</v>
      </c>
      <c r="J138" s="65" t="s">
        <v>962</v>
      </c>
      <c r="K138" s="65" t="s">
        <v>962</v>
      </c>
      <c r="L138" s="65" t="s">
        <v>962</v>
      </c>
      <c r="M138" s="65" t="s">
        <v>962</v>
      </c>
      <c r="N138" s="65" t="s">
        <v>962</v>
      </c>
      <c r="O138" s="65" t="s">
        <v>962</v>
      </c>
      <c r="P138" s="65" t="s">
        <v>962</v>
      </c>
      <c r="Q138" s="65" t="s">
        <v>962</v>
      </c>
      <c r="R138" s="65" t="s">
        <v>963</v>
      </c>
      <c r="S138" s="65" t="s">
        <v>962</v>
      </c>
      <c r="T138" s="65" t="s">
        <v>962</v>
      </c>
      <c r="U138" s="65" t="s">
        <v>962</v>
      </c>
      <c r="V138" s="65" t="s">
        <v>962</v>
      </c>
      <c r="W138" s="65" t="s">
        <v>962</v>
      </c>
      <c r="X138" s="65" t="s">
        <v>962</v>
      </c>
      <c r="Y138" s="65" t="s">
        <v>962</v>
      </c>
      <c r="Z138" s="65" t="s">
        <v>962</v>
      </c>
      <c r="AA138" s="65" t="s">
        <v>962</v>
      </c>
      <c r="AB138" s="65" t="s">
        <v>962</v>
      </c>
      <c r="AC138" s="65" t="s">
        <v>962</v>
      </c>
    </row>
    <row r="139" spans="1:29" x14ac:dyDescent="0.25">
      <c r="A139" s="66">
        <f t="shared" si="4"/>
        <v>770014</v>
      </c>
      <c r="B139" s="67" t="s">
        <v>1480</v>
      </c>
      <c r="C139" s="68">
        <f t="shared" si="5"/>
        <v>4</v>
      </c>
      <c r="D139" s="65">
        <v>770014</v>
      </c>
      <c r="E139" s="65" t="s">
        <v>962</v>
      </c>
      <c r="F139" s="65" t="s">
        <v>962</v>
      </c>
      <c r="G139" s="65" t="s">
        <v>962</v>
      </c>
      <c r="H139" s="65" t="s">
        <v>962</v>
      </c>
      <c r="I139" s="65" t="s">
        <v>962</v>
      </c>
      <c r="J139" s="65" t="s">
        <v>962</v>
      </c>
      <c r="K139" s="65" t="s">
        <v>962</v>
      </c>
      <c r="L139" s="65" t="s">
        <v>962</v>
      </c>
      <c r="M139" s="65" t="s">
        <v>962</v>
      </c>
      <c r="N139" s="65" t="s">
        <v>962</v>
      </c>
      <c r="O139" s="65" t="s">
        <v>962</v>
      </c>
      <c r="P139" s="65" t="s">
        <v>962</v>
      </c>
      <c r="Q139" s="65" t="s">
        <v>962</v>
      </c>
      <c r="R139" s="65" t="s">
        <v>963</v>
      </c>
      <c r="S139" s="65" t="s">
        <v>962</v>
      </c>
      <c r="T139" s="65" t="s">
        <v>962</v>
      </c>
      <c r="U139" s="65" t="s">
        <v>962</v>
      </c>
      <c r="V139" s="65" t="s">
        <v>962</v>
      </c>
      <c r="W139" s="65" t="s">
        <v>962</v>
      </c>
      <c r="X139" s="65" t="s">
        <v>962</v>
      </c>
      <c r="Y139" s="65" t="s">
        <v>962</v>
      </c>
      <c r="Z139" s="65" t="s">
        <v>962</v>
      </c>
      <c r="AA139" s="65" t="s">
        <v>962</v>
      </c>
      <c r="AB139" s="65" t="s">
        <v>962</v>
      </c>
      <c r="AC139" s="65" t="s">
        <v>962</v>
      </c>
    </row>
    <row r="140" spans="1:29" x14ac:dyDescent="0.25">
      <c r="A140" s="66">
        <f t="shared" si="4"/>
        <v>770016</v>
      </c>
      <c r="B140" s="67" t="s">
        <v>1479</v>
      </c>
      <c r="C140" s="68">
        <f t="shared" si="5"/>
        <v>4</v>
      </c>
      <c r="D140" s="65">
        <v>770016</v>
      </c>
      <c r="E140" s="65" t="s">
        <v>962</v>
      </c>
      <c r="F140" s="65" t="s">
        <v>962</v>
      </c>
      <c r="G140" s="65" t="s">
        <v>962</v>
      </c>
      <c r="H140" s="65" t="s">
        <v>962</v>
      </c>
      <c r="I140" s="65" t="s">
        <v>962</v>
      </c>
      <c r="J140" s="65" t="s">
        <v>962</v>
      </c>
      <c r="K140" s="65" t="s">
        <v>962</v>
      </c>
      <c r="L140" s="65" t="s">
        <v>962</v>
      </c>
      <c r="M140" s="65" t="s">
        <v>963</v>
      </c>
      <c r="N140" s="65" t="s">
        <v>962</v>
      </c>
      <c r="O140" s="65" t="s">
        <v>962</v>
      </c>
      <c r="P140" s="65" t="s">
        <v>962</v>
      </c>
      <c r="Q140" s="65" t="s">
        <v>962</v>
      </c>
      <c r="R140" s="65" t="s">
        <v>962</v>
      </c>
      <c r="S140" s="65" t="s">
        <v>962</v>
      </c>
      <c r="T140" s="65" t="s">
        <v>962</v>
      </c>
      <c r="U140" s="65" t="s">
        <v>962</v>
      </c>
      <c r="V140" s="65" t="s">
        <v>962</v>
      </c>
      <c r="W140" s="65" t="s">
        <v>962</v>
      </c>
      <c r="X140" s="65" t="s">
        <v>962</v>
      </c>
      <c r="Y140" s="65" t="s">
        <v>962</v>
      </c>
      <c r="Z140" s="65" t="s">
        <v>962</v>
      </c>
      <c r="AA140" s="65" t="s">
        <v>962</v>
      </c>
      <c r="AB140" s="65" t="s">
        <v>962</v>
      </c>
      <c r="AC140" s="65" t="s">
        <v>962</v>
      </c>
    </row>
    <row r="141" spans="1:29" x14ac:dyDescent="0.25">
      <c r="A141" s="66">
        <f t="shared" si="4"/>
        <v>770017</v>
      </c>
      <c r="B141" s="67" t="s">
        <v>1478</v>
      </c>
      <c r="C141" s="68">
        <f t="shared" si="5"/>
        <v>4</v>
      </c>
      <c r="D141" s="65">
        <v>770017</v>
      </c>
      <c r="E141" s="65" t="s">
        <v>962</v>
      </c>
      <c r="F141" s="65" t="s">
        <v>962</v>
      </c>
      <c r="G141" s="65" t="s">
        <v>962</v>
      </c>
      <c r="H141" s="65" t="s">
        <v>962</v>
      </c>
      <c r="I141" s="65" t="s">
        <v>962</v>
      </c>
      <c r="J141" s="65" t="s">
        <v>962</v>
      </c>
      <c r="K141" s="65" t="s">
        <v>962</v>
      </c>
      <c r="L141" s="65" t="s">
        <v>962</v>
      </c>
      <c r="M141" s="65" t="s">
        <v>962</v>
      </c>
      <c r="N141" s="65" t="s">
        <v>962</v>
      </c>
      <c r="O141" s="65" t="s">
        <v>962</v>
      </c>
      <c r="P141" s="65" t="s">
        <v>962</v>
      </c>
      <c r="Q141" s="65" t="s">
        <v>962</v>
      </c>
      <c r="R141" s="65" t="s">
        <v>963</v>
      </c>
      <c r="S141" s="65" t="s">
        <v>962</v>
      </c>
      <c r="T141" s="65" t="s">
        <v>962</v>
      </c>
      <c r="U141" s="65" t="s">
        <v>962</v>
      </c>
      <c r="V141" s="65" t="s">
        <v>962</v>
      </c>
      <c r="W141" s="65" t="s">
        <v>962</v>
      </c>
      <c r="X141" s="65" t="s">
        <v>962</v>
      </c>
      <c r="Y141" s="65" t="s">
        <v>962</v>
      </c>
      <c r="Z141" s="65" t="s">
        <v>962</v>
      </c>
      <c r="AA141" s="65" t="s">
        <v>962</v>
      </c>
      <c r="AB141" s="65" t="s">
        <v>962</v>
      </c>
      <c r="AC141" s="65" t="s">
        <v>962</v>
      </c>
    </row>
    <row r="142" spans="1:29" x14ac:dyDescent="0.25">
      <c r="A142" s="66">
        <f t="shared" si="4"/>
        <v>770024</v>
      </c>
      <c r="B142" s="67" t="s">
        <v>1477</v>
      </c>
      <c r="C142" s="68">
        <f t="shared" si="5"/>
        <v>4</v>
      </c>
      <c r="D142" s="65">
        <v>770024</v>
      </c>
      <c r="E142" s="65" t="s">
        <v>962</v>
      </c>
      <c r="F142" s="65" t="s">
        <v>962</v>
      </c>
      <c r="G142" s="65" t="s">
        <v>962</v>
      </c>
      <c r="H142" s="65" t="s">
        <v>962</v>
      </c>
      <c r="I142" s="65" t="s">
        <v>962</v>
      </c>
      <c r="J142" s="65" t="s">
        <v>962</v>
      </c>
      <c r="K142" s="65" t="s">
        <v>962</v>
      </c>
      <c r="L142" s="65" t="s">
        <v>962</v>
      </c>
      <c r="M142" s="65" t="s">
        <v>962</v>
      </c>
      <c r="N142" s="65" t="s">
        <v>962</v>
      </c>
      <c r="O142" s="65" t="s">
        <v>962</v>
      </c>
      <c r="P142" s="65" t="s">
        <v>962</v>
      </c>
      <c r="Q142" s="65" t="s">
        <v>962</v>
      </c>
      <c r="R142" s="65" t="s">
        <v>962</v>
      </c>
      <c r="S142" s="65" t="s">
        <v>962</v>
      </c>
      <c r="T142" s="65" t="s">
        <v>962</v>
      </c>
      <c r="U142" s="65" t="s">
        <v>962</v>
      </c>
      <c r="V142" s="65" t="s">
        <v>962</v>
      </c>
      <c r="W142" s="65" t="s">
        <v>962</v>
      </c>
      <c r="X142" s="65" t="s">
        <v>962</v>
      </c>
      <c r="Y142" s="65" t="s">
        <v>962</v>
      </c>
      <c r="Z142" s="65" t="s">
        <v>962</v>
      </c>
      <c r="AA142" s="65" t="s">
        <v>962</v>
      </c>
      <c r="AB142" s="65" t="s">
        <v>963</v>
      </c>
      <c r="AC142" s="65" t="s">
        <v>962</v>
      </c>
    </row>
    <row r="143" spans="1:29" x14ac:dyDescent="0.25">
      <c r="A143" s="66">
        <f t="shared" si="4"/>
        <v>770021</v>
      </c>
      <c r="B143" s="67" t="s">
        <v>1476</v>
      </c>
      <c r="C143" s="68">
        <f t="shared" si="5"/>
        <v>4</v>
      </c>
      <c r="D143" s="65">
        <v>770021</v>
      </c>
      <c r="E143" s="65" t="s">
        <v>962</v>
      </c>
      <c r="F143" s="65" t="s">
        <v>962</v>
      </c>
      <c r="G143" s="65" t="s">
        <v>962</v>
      </c>
      <c r="H143" s="65" t="s">
        <v>962</v>
      </c>
      <c r="I143" s="65" t="s">
        <v>962</v>
      </c>
      <c r="J143" s="65" t="s">
        <v>962</v>
      </c>
      <c r="K143" s="65" t="s">
        <v>962</v>
      </c>
      <c r="L143" s="65" t="s">
        <v>962</v>
      </c>
      <c r="M143" s="65" t="s">
        <v>962</v>
      </c>
      <c r="N143" s="65" t="s">
        <v>962</v>
      </c>
      <c r="O143" s="65" t="s">
        <v>962</v>
      </c>
      <c r="P143" s="65" t="s">
        <v>962</v>
      </c>
      <c r="Q143" s="65" t="s">
        <v>962</v>
      </c>
      <c r="R143" s="65" t="s">
        <v>962</v>
      </c>
      <c r="S143" s="65" t="s">
        <v>962</v>
      </c>
      <c r="T143" s="65" t="s">
        <v>962</v>
      </c>
      <c r="U143" s="65" t="s">
        <v>962</v>
      </c>
      <c r="V143" s="65" t="s">
        <v>962</v>
      </c>
      <c r="W143" s="65" t="s">
        <v>962</v>
      </c>
      <c r="X143" s="65" t="s">
        <v>962</v>
      </c>
      <c r="Y143" s="65" t="s">
        <v>962</v>
      </c>
      <c r="Z143" s="65" t="s">
        <v>962</v>
      </c>
      <c r="AA143" s="65" t="s">
        <v>962</v>
      </c>
      <c r="AB143" s="65" t="s">
        <v>963</v>
      </c>
      <c r="AC143" s="65" t="s">
        <v>962</v>
      </c>
    </row>
    <row r="144" spans="1:29" x14ac:dyDescent="0.25">
      <c r="A144" s="66">
        <f t="shared" si="4"/>
        <v>770025</v>
      </c>
      <c r="B144" s="67" t="s">
        <v>1475</v>
      </c>
      <c r="C144" s="68">
        <f t="shared" si="5"/>
        <v>4</v>
      </c>
      <c r="D144" s="65">
        <v>770025</v>
      </c>
      <c r="E144" s="65" t="s">
        <v>962</v>
      </c>
      <c r="F144" s="65" t="s">
        <v>962</v>
      </c>
      <c r="G144" s="65" t="s">
        <v>962</v>
      </c>
      <c r="H144" s="65" t="s">
        <v>962</v>
      </c>
      <c r="I144" s="65" t="s">
        <v>962</v>
      </c>
      <c r="J144" s="65" t="s">
        <v>962</v>
      </c>
      <c r="K144" s="65" t="s">
        <v>962</v>
      </c>
      <c r="L144" s="65" t="s">
        <v>962</v>
      </c>
      <c r="M144" s="65" t="s">
        <v>962</v>
      </c>
      <c r="N144" s="65" t="s">
        <v>962</v>
      </c>
      <c r="O144" s="65" t="s">
        <v>962</v>
      </c>
      <c r="P144" s="65" t="s">
        <v>962</v>
      </c>
      <c r="Q144" s="65" t="s">
        <v>962</v>
      </c>
      <c r="R144" s="65" t="s">
        <v>963</v>
      </c>
      <c r="S144" s="65" t="s">
        <v>962</v>
      </c>
      <c r="T144" s="65" t="s">
        <v>962</v>
      </c>
      <c r="U144" s="65" t="s">
        <v>962</v>
      </c>
      <c r="V144" s="65" t="s">
        <v>962</v>
      </c>
      <c r="W144" s="65" t="s">
        <v>962</v>
      </c>
      <c r="X144" s="65" t="s">
        <v>962</v>
      </c>
      <c r="Y144" s="65" t="s">
        <v>962</v>
      </c>
      <c r="Z144" s="65" t="s">
        <v>962</v>
      </c>
      <c r="AA144" s="65" t="s">
        <v>962</v>
      </c>
      <c r="AB144" s="65" t="s">
        <v>962</v>
      </c>
      <c r="AC144" s="65" t="s">
        <v>962</v>
      </c>
    </row>
    <row r="145" spans="1:29" x14ac:dyDescent="0.25">
      <c r="A145" s="66">
        <f t="shared" si="4"/>
        <v>770026</v>
      </c>
      <c r="B145" s="67" t="s">
        <v>1474</v>
      </c>
      <c r="C145" s="68">
        <f t="shared" si="5"/>
        <v>4</v>
      </c>
      <c r="D145" s="65">
        <v>770026</v>
      </c>
      <c r="E145" s="65" t="s">
        <v>962</v>
      </c>
      <c r="F145" s="65" t="s">
        <v>962</v>
      </c>
      <c r="G145" s="65" t="s">
        <v>962</v>
      </c>
      <c r="H145" s="65" t="s">
        <v>962</v>
      </c>
      <c r="I145" s="65" t="s">
        <v>962</v>
      </c>
      <c r="J145" s="65" t="s">
        <v>962</v>
      </c>
      <c r="K145" s="65" t="s">
        <v>962</v>
      </c>
      <c r="L145" s="65" t="s">
        <v>962</v>
      </c>
      <c r="M145" s="65" t="s">
        <v>962</v>
      </c>
      <c r="N145" s="65" t="s">
        <v>962</v>
      </c>
      <c r="O145" s="65" t="s">
        <v>962</v>
      </c>
      <c r="P145" s="65" t="s">
        <v>962</v>
      </c>
      <c r="Q145" s="65" t="s">
        <v>962</v>
      </c>
      <c r="R145" s="65" t="s">
        <v>963</v>
      </c>
      <c r="S145" s="65" t="s">
        <v>962</v>
      </c>
      <c r="T145" s="65" t="s">
        <v>962</v>
      </c>
      <c r="U145" s="65" t="s">
        <v>962</v>
      </c>
      <c r="V145" s="65" t="s">
        <v>962</v>
      </c>
      <c r="W145" s="65" t="s">
        <v>962</v>
      </c>
      <c r="X145" s="65" t="s">
        <v>962</v>
      </c>
      <c r="Y145" s="65" t="s">
        <v>962</v>
      </c>
      <c r="Z145" s="65" t="s">
        <v>962</v>
      </c>
      <c r="AA145" s="65" t="s">
        <v>962</v>
      </c>
      <c r="AB145" s="65" t="s">
        <v>962</v>
      </c>
      <c r="AC145" s="65" t="s">
        <v>962</v>
      </c>
    </row>
    <row r="146" spans="1:29" x14ac:dyDescent="0.25">
      <c r="A146" s="66">
        <f t="shared" si="4"/>
        <v>770027</v>
      </c>
      <c r="B146" s="67" t="s">
        <v>1473</v>
      </c>
      <c r="C146" s="68">
        <f t="shared" si="5"/>
        <v>4</v>
      </c>
      <c r="D146" s="65">
        <v>770027</v>
      </c>
      <c r="E146" s="65" t="s">
        <v>962</v>
      </c>
      <c r="F146" s="65" t="s">
        <v>962</v>
      </c>
      <c r="G146" s="65" t="s">
        <v>962</v>
      </c>
      <c r="H146" s="65" t="s">
        <v>962</v>
      </c>
      <c r="I146" s="65" t="s">
        <v>962</v>
      </c>
      <c r="J146" s="65" t="s">
        <v>962</v>
      </c>
      <c r="K146" s="65" t="s">
        <v>962</v>
      </c>
      <c r="L146" s="65" t="s">
        <v>962</v>
      </c>
      <c r="M146" s="65" t="s">
        <v>963</v>
      </c>
      <c r="N146" s="65" t="s">
        <v>962</v>
      </c>
      <c r="O146" s="65" t="s">
        <v>962</v>
      </c>
      <c r="P146" s="65" t="s">
        <v>962</v>
      </c>
      <c r="Q146" s="65" t="s">
        <v>962</v>
      </c>
      <c r="R146" s="65" t="s">
        <v>962</v>
      </c>
      <c r="S146" s="65" t="s">
        <v>962</v>
      </c>
      <c r="T146" s="65" t="s">
        <v>962</v>
      </c>
      <c r="U146" s="65" t="s">
        <v>962</v>
      </c>
      <c r="V146" s="65" t="s">
        <v>962</v>
      </c>
      <c r="W146" s="65" t="s">
        <v>962</v>
      </c>
      <c r="X146" s="65" t="s">
        <v>962</v>
      </c>
      <c r="Y146" s="65" t="s">
        <v>962</v>
      </c>
      <c r="Z146" s="65" t="s">
        <v>962</v>
      </c>
      <c r="AA146" s="65" t="s">
        <v>962</v>
      </c>
      <c r="AB146" s="65" t="s">
        <v>962</v>
      </c>
      <c r="AC146" s="65" t="s">
        <v>962</v>
      </c>
    </row>
    <row r="147" spans="1:29" x14ac:dyDescent="0.25">
      <c r="A147" s="66">
        <f t="shared" si="4"/>
        <v>770031</v>
      </c>
      <c r="B147" s="67" t="s">
        <v>1472</v>
      </c>
      <c r="C147" s="68">
        <f t="shared" si="5"/>
        <v>4</v>
      </c>
      <c r="D147" s="65">
        <v>770031</v>
      </c>
      <c r="E147" s="65" t="s">
        <v>962</v>
      </c>
      <c r="F147" s="65" t="s">
        <v>962</v>
      </c>
      <c r="G147" s="65" t="s">
        <v>962</v>
      </c>
      <c r="H147" s="65" t="s">
        <v>962</v>
      </c>
      <c r="I147" s="65" t="s">
        <v>962</v>
      </c>
      <c r="J147" s="65" t="s">
        <v>962</v>
      </c>
      <c r="K147" s="65" t="s">
        <v>962</v>
      </c>
      <c r="L147" s="65" t="s">
        <v>962</v>
      </c>
      <c r="M147" s="65" t="s">
        <v>963</v>
      </c>
      <c r="N147" s="65" t="s">
        <v>962</v>
      </c>
      <c r="O147" s="65" t="s">
        <v>962</v>
      </c>
      <c r="P147" s="65" t="s">
        <v>962</v>
      </c>
      <c r="Q147" s="65" t="s">
        <v>962</v>
      </c>
      <c r="R147" s="65" t="s">
        <v>962</v>
      </c>
      <c r="S147" s="65" t="s">
        <v>962</v>
      </c>
      <c r="T147" s="65" t="s">
        <v>962</v>
      </c>
      <c r="U147" s="65" t="s">
        <v>962</v>
      </c>
      <c r="V147" s="65" t="s">
        <v>962</v>
      </c>
      <c r="W147" s="65" t="s">
        <v>962</v>
      </c>
      <c r="X147" s="65" t="s">
        <v>962</v>
      </c>
      <c r="Y147" s="65" t="s">
        <v>962</v>
      </c>
      <c r="Z147" s="65" t="s">
        <v>962</v>
      </c>
      <c r="AA147" s="65" t="s">
        <v>962</v>
      </c>
      <c r="AB147" s="65" t="s">
        <v>962</v>
      </c>
      <c r="AC147" s="65" t="s">
        <v>962</v>
      </c>
    </row>
    <row r="148" spans="1:29" x14ac:dyDescent="0.25">
      <c r="A148" s="66">
        <f t="shared" si="4"/>
        <v>770032</v>
      </c>
      <c r="B148" s="67" t="s">
        <v>1471</v>
      </c>
      <c r="C148" s="68">
        <f t="shared" si="5"/>
        <v>4</v>
      </c>
      <c r="D148" s="65">
        <v>770032</v>
      </c>
      <c r="E148" s="65" t="s">
        <v>962</v>
      </c>
      <c r="F148" s="65" t="s">
        <v>962</v>
      </c>
      <c r="G148" s="65" t="s">
        <v>962</v>
      </c>
      <c r="H148" s="65" t="s">
        <v>962</v>
      </c>
      <c r="I148" s="65" t="s">
        <v>962</v>
      </c>
      <c r="J148" s="65" t="s">
        <v>962</v>
      </c>
      <c r="K148" s="65" t="s">
        <v>962</v>
      </c>
      <c r="L148" s="65" t="s">
        <v>962</v>
      </c>
      <c r="M148" s="65" t="s">
        <v>962</v>
      </c>
      <c r="N148" s="65" t="s">
        <v>962</v>
      </c>
      <c r="O148" s="65" t="s">
        <v>962</v>
      </c>
      <c r="P148" s="65" t="s">
        <v>962</v>
      </c>
      <c r="Q148" s="65" t="s">
        <v>962</v>
      </c>
      <c r="R148" s="65" t="s">
        <v>962</v>
      </c>
      <c r="S148" s="65" t="s">
        <v>962</v>
      </c>
      <c r="T148" s="65" t="s">
        <v>962</v>
      </c>
      <c r="U148" s="65" t="s">
        <v>962</v>
      </c>
      <c r="V148" s="65" t="s">
        <v>962</v>
      </c>
      <c r="W148" s="65" t="s">
        <v>962</v>
      </c>
      <c r="X148" s="65" t="s">
        <v>962</v>
      </c>
      <c r="Y148" s="65" t="s">
        <v>962</v>
      </c>
      <c r="Z148" s="65" t="s">
        <v>962</v>
      </c>
      <c r="AA148" s="65" t="s">
        <v>962</v>
      </c>
      <c r="AB148" s="65" t="s">
        <v>963</v>
      </c>
      <c r="AC148" s="65" t="s">
        <v>962</v>
      </c>
    </row>
    <row r="149" spans="1:29" x14ac:dyDescent="0.25">
      <c r="A149" s="66">
        <f t="shared" si="4"/>
        <v>770036</v>
      </c>
      <c r="B149" s="67" t="s">
        <v>942</v>
      </c>
      <c r="C149" s="68">
        <f t="shared" si="5"/>
        <v>2</v>
      </c>
      <c r="D149" s="65">
        <v>770036</v>
      </c>
      <c r="E149" s="65" t="s">
        <v>962</v>
      </c>
      <c r="F149" s="65" t="s">
        <v>962</v>
      </c>
      <c r="G149" s="65" t="s">
        <v>962</v>
      </c>
      <c r="H149" s="65" t="s">
        <v>962</v>
      </c>
      <c r="I149" s="65" t="s">
        <v>962</v>
      </c>
      <c r="J149" s="65" t="s">
        <v>962</v>
      </c>
      <c r="K149" s="65" t="s">
        <v>962</v>
      </c>
      <c r="L149" s="65" t="s">
        <v>962</v>
      </c>
      <c r="M149" s="65" t="s">
        <v>962</v>
      </c>
      <c r="N149" s="65" t="s">
        <v>962</v>
      </c>
      <c r="O149" s="65" t="s">
        <v>962</v>
      </c>
      <c r="P149" s="65" t="s">
        <v>962</v>
      </c>
      <c r="Q149" s="65" t="s">
        <v>962</v>
      </c>
      <c r="R149" s="65" t="s">
        <v>962</v>
      </c>
      <c r="S149" s="65" t="s">
        <v>962</v>
      </c>
      <c r="T149" s="65" t="s">
        <v>962</v>
      </c>
      <c r="U149" s="65" t="s">
        <v>962</v>
      </c>
      <c r="V149" s="65" t="s">
        <v>962</v>
      </c>
      <c r="W149" s="65" t="s">
        <v>962</v>
      </c>
      <c r="X149" s="65" t="s">
        <v>962</v>
      </c>
      <c r="Y149" s="65" t="s">
        <v>962</v>
      </c>
      <c r="Z149" s="65" t="s">
        <v>963</v>
      </c>
      <c r="AA149" s="65" t="s">
        <v>962</v>
      </c>
      <c r="AB149" s="65" t="s">
        <v>962</v>
      </c>
      <c r="AC149" s="65" t="s">
        <v>962</v>
      </c>
    </row>
    <row r="150" spans="1:29" x14ac:dyDescent="0.25">
      <c r="A150" s="66">
        <f t="shared" si="4"/>
        <v>770037</v>
      </c>
      <c r="B150" s="67" t="s">
        <v>1470</v>
      </c>
      <c r="C150" s="68">
        <f t="shared" si="5"/>
        <v>2</v>
      </c>
      <c r="D150" s="65">
        <v>770037</v>
      </c>
      <c r="E150" s="65" t="s">
        <v>962</v>
      </c>
      <c r="F150" s="65" t="s">
        <v>962</v>
      </c>
      <c r="G150" s="65" t="s">
        <v>962</v>
      </c>
      <c r="H150" s="65" t="s">
        <v>962</v>
      </c>
      <c r="I150" s="65" t="s">
        <v>962</v>
      </c>
      <c r="J150" s="65" t="s">
        <v>962</v>
      </c>
      <c r="K150" s="65" t="s">
        <v>962</v>
      </c>
      <c r="L150" s="65" t="s">
        <v>962</v>
      </c>
      <c r="M150" s="65" t="s">
        <v>962</v>
      </c>
      <c r="N150" s="65" t="s">
        <v>962</v>
      </c>
      <c r="O150" s="65" t="s">
        <v>962</v>
      </c>
      <c r="P150" s="65" t="s">
        <v>963</v>
      </c>
      <c r="Q150" s="65" t="s">
        <v>962</v>
      </c>
      <c r="R150" s="65" t="s">
        <v>962</v>
      </c>
      <c r="S150" s="65" t="s">
        <v>962</v>
      </c>
      <c r="T150" s="65" t="s">
        <v>962</v>
      </c>
      <c r="U150" s="65" t="s">
        <v>962</v>
      </c>
      <c r="V150" s="65" t="s">
        <v>962</v>
      </c>
      <c r="W150" s="65" t="s">
        <v>962</v>
      </c>
      <c r="X150" s="65" t="s">
        <v>962</v>
      </c>
      <c r="Y150" s="65" t="s">
        <v>962</v>
      </c>
      <c r="Z150" s="65" t="s">
        <v>962</v>
      </c>
      <c r="AA150" s="65" t="s">
        <v>962</v>
      </c>
      <c r="AB150" s="65" t="s">
        <v>962</v>
      </c>
      <c r="AC150" s="65" t="s">
        <v>962</v>
      </c>
    </row>
    <row r="151" spans="1:29" x14ac:dyDescent="0.25">
      <c r="A151" s="66">
        <f t="shared" si="4"/>
        <v>770038</v>
      </c>
      <c r="B151" s="67" t="s">
        <v>1469</v>
      </c>
      <c r="C151" s="68">
        <f t="shared" si="5"/>
        <v>4</v>
      </c>
      <c r="D151" s="65">
        <v>770038</v>
      </c>
      <c r="E151" s="65" t="s">
        <v>962</v>
      </c>
      <c r="F151" s="65" t="s">
        <v>962</v>
      </c>
      <c r="G151" s="65" t="s">
        <v>962</v>
      </c>
      <c r="H151" s="65" t="s">
        <v>962</v>
      </c>
      <c r="I151" s="65" t="s">
        <v>962</v>
      </c>
      <c r="J151" s="65" t="s">
        <v>962</v>
      </c>
      <c r="K151" s="65" t="s">
        <v>962</v>
      </c>
      <c r="L151" s="65" t="s">
        <v>962</v>
      </c>
      <c r="M151" s="65" t="s">
        <v>963</v>
      </c>
      <c r="N151" s="65" t="s">
        <v>962</v>
      </c>
      <c r="O151" s="65" t="s">
        <v>962</v>
      </c>
      <c r="P151" s="65" t="s">
        <v>962</v>
      </c>
      <c r="Q151" s="65" t="s">
        <v>962</v>
      </c>
      <c r="R151" s="65" t="s">
        <v>962</v>
      </c>
      <c r="S151" s="65" t="s">
        <v>962</v>
      </c>
      <c r="T151" s="65" t="s">
        <v>962</v>
      </c>
      <c r="U151" s="65" t="s">
        <v>962</v>
      </c>
      <c r="V151" s="65" t="s">
        <v>962</v>
      </c>
      <c r="W151" s="65" t="s">
        <v>962</v>
      </c>
      <c r="X151" s="65" t="s">
        <v>962</v>
      </c>
      <c r="Y151" s="65" t="s">
        <v>962</v>
      </c>
      <c r="Z151" s="65" t="s">
        <v>962</v>
      </c>
      <c r="AA151" s="65" t="s">
        <v>962</v>
      </c>
      <c r="AB151" s="65" t="s">
        <v>962</v>
      </c>
      <c r="AC151" s="65" t="s">
        <v>962</v>
      </c>
    </row>
    <row r="152" spans="1:29" x14ac:dyDescent="0.25">
      <c r="A152" s="66">
        <f t="shared" si="4"/>
        <v>770039</v>
      </c>
      <c r="B152" s="67" t="s">
        <v>1468</v>
      </c>
      <c r="C152" s="68">
        <f t="shared" si="5"/>
        <v>3</v>
      </c>
      <c r="D152" s="65">
        <v>770039</v>
      </c>
      <c r="E152" s="65" t="s">
        <v>962</v>
      </c>
      <c r="F152" s="65" t="s">
        <v>962</v>
      </c>
      <c r="G152" s="65" t="s">
        <v>962</v>
      </c>
      <c r="H152" s="65" t="s">
        <v>962</v>
      </c>
      <c r="I152" s="65" t="s">
        <v>962</v>
      </c>
      <c r="J152" s="65" t="s">
        <v>962</v>
      </c>
      <c r="K152" s="65" t="s">
        <v>962</v>
      </c>
      <c r="L152" s="65" t="s">
        <v>962</v>
      </c>
      <c r="M152" s="65" t="s">
        <v>962</v>
      </c>
      <c r="N152" s="65" t="s">
        <v>962</v>
      </c>
      <c r="O152" s="65" t="s">
        <v>962</v>
      </c>
      <c r="P152" s="65" t="s">
        <v>962</v>
      </c>
      <c r="Q152" s="65" t="s">
        <v>962</v>
      </c>
      <c r="R152" s="65" t="s">
        <v>962</v>
      </c>
      <c r="S152" s="65" t="s">
        <v>962</v>
      </c>
      <c r="T152" s="65" t="s">
        <v>962</v>
      </c>
      <c r="U152" s="65" t="s">
        <v>962</v>
      </c>
      <c r="V152" s="65" t="s">
        <v>963</v>
      </c>
      <c r="W152" s="65" t="s">
        <v>962</v>
      </c>
      <c r="X152" s="65" t="s">
        <v>962</v>
      </c>
      <c r="Y152" s="65" t="s">
        <v>962</v>
      </c>
      <c r="Z152" s="65" t="s">
        <v>962</v>
      </c>
      <c r="AA152" s="65" t="s">
        <v>962</v>
      </c>
      <c r="AB152" s="65" t="s">
        <v>962</v>
      </c>
      <c r="AC152" s="65" t="s">
        <v>962</v>
      </c>
    </row>
    <row r="153" spans="1:29" x14ac:dyDescent="0.25">
      <c r="A153" s="66">
        <f t="shared" si="4"/>
        <v>770041</v>
      </c>
      <c r="B153" s="67" t="s">
        <v>1467</v>
      </c>
      <c r="C153" s="68">
        <f t="shared" si="5"/>
        <v>4</v>
      </c>
      <c r="D153" s="65">
        <v>770041</v>
      </c>
      <c r="E153" s="65" t="s">
        <v>962</v>
      </c>
      <c r="F153" s="65" t="s">
        <v>962</v>
      </c>
      <c r="G153" s="65" t="s">
        <v>962</v>
      </c>
      <c r="H153" s="65" t="s">
        <v>962</v>
      </c>
      <c r="I153" s="65" t="s">
        <v>962</v>
      </c>
      <c r="J153" s="65" t="s">
        <v>962</v>
      </c>
      <c r="K153" s="65" t="s">
        <v>962</v>
      </c>
      <c r="L153" s="65" t="s">
        <v>962</v>
      </c>
      <c r="M153" s="65" t="s">
        <v>963</v>
      </c>
      <c r="N153" s="65" t="s">
        <v>962</v>
      </c>
      <c r="O153" s="65" t="s">
        <v>962</v>
      </c>
      <c r="P153" s="65" t="s">
        <v>962</v>
      </c>
      <c r="Q153" s="65" t="s">
        <v>962</v>
      </c>
      <c r="R153" s="65" t="s">
        <v>962</v>
      </c>
      <c r="S153" s="65" t="s">
        <v>962</v>
      </c>
      <c r="T153" s="65" t="s">
        <v>962</v>
      </c>
      <c r="U153" s="65" t="s">
        <v>962</v>
      </c>
      <c r="V153" s="65" t="s">
        <v>962</v>
      </c>
      <c r="W153" s="65" t="s">
        <v>962</v>
      </c>
      <c r="X153" s="65" t="s">
        <v>962</v>
      </c>
      <c r="Y153" s="65" t="s">
        <v>962</v>
      </c>
      <c r="Z153" s="65" t="s">
        <v>962</v>
      </c>
      <c r="AA153" s="65" t="s">
        <v>962</v>
      </c>
      <c r="AB153" s="65" t="s">
        <v>962</v>
      </c>
      <c r="AC153" s="65" t="s">
        <v>962</v>
      </c>
    </row>
    <row r="154" spans="1:29" x14ac:dyDescent="0.25">
      <c r="A154" s="66">
        <f t="shared" si="4"/>
        <v>770043</v>
      </c>
      <c r="B154" s="67" t="s">
        <v>1466</v>
      </c>
      <c r="C154" s="68">
        <f t="shared" si="5"/>
        <v>4</v>
      </c>
      <c r="D154" s="65">
        <v>770043</v>
      </c>
      <c r="E154" s="65" t="s">
        <v>962</v>
      </c>
      <c r="F154" s="65" t="s">
        <v>962</v>
      </c>
      <c r="G154" s="65" t="s">
        <v>962</v>
      </c>
      <c r="H154" s="65" t="s">
        <v>962</v>
      </c>
      <c r="I154" s="65" t="s">
        <v>962</v>
      </c>
      <c r="J154" s="65" t="s">
        <v>962</v>
      </c>
      <c r="K154" s="65" t="s">
        <v>962</v>
      </c>
      <c r="L154" s="65" t="s">
        <v>962</v>
      </c>
      <c r="M154" s="65" t="s">
        <v>962</v>
      </c>
      <c r="N154" s="65" t="s">
        <v>962</v>
      </c>
      <c r="O154" s="65" t="s">
        <v>962</v>
      </c>
      <c r="P154" s="65" t="s">
        <v>962</v>
      </c>
      <c r="Q154" s="65" t="s">
        <v>962</v>
      </c>
      <c r="R154" s="65" t="s">
        <v>963</v>
      </c>
      <c r="S154" s="65" t="s">
        <v>962</v>
      </c>
      <c r="T154" s="65" t="s">
        <v>962</v>
      </c>
      <c r="U154" s="65" t="s">
        <v>962</v>
      </c>
      <c r="V154" s="65" t="s">
        <v>962</v>
      </c>
      <c r="W154" s="65" t="s">
        <v>962</v>
      </c>
      <c r="X154" s="65" t="s">
        <v>962</v>
      </c>
      <c r="Y154" s="65" t="s">
        <v>962</v>
      </c>
      <c r="Z154" s="65" t="s">
        <v>962</v>
      </c>
      <c r="AA154" s="65" t="s">
        <v>962</v>
      </c>
      <c r="AB154" s="65" t="s">
        <v>962</v>
      </c>
      <c r="AC154" s="65" t="s">
        <v>962</v>
      </c>
    </row>
    <row r="155" spans="1:29" x14ac:dyDescent="0.25">
      <c r="A155" s="66">
        <f t="shared" si="4"/>
        <v>770044</v>
      </c>
      <c r="B155" s="67" t="s">
        <v>1465</v>
      </c>
      <c r="C155" s="68">
        <f t="shared" si="5"/>
        <v>4</v>
      </c>
      <c r="D155" s="65">
        <v>770044</v>
      </c>
      <c r="E155" s="65" t="s">
        <v>962</v>
      </c>
      <c r="F155" s="65" t="s">
        <v>962</v>
      </c>
      <c r="G155" s="65" t="s">
        <v>962</v>
      </c>
      <c r="H155" s="65" t="s">
        <v>962</v>
      </c>
      <c r="I155" s="65" t="s">
        <v>962</v>
      </c>
      <c r="J155" s="65" t="s">
        <v>962</v>
      </c>
      <c r="K155" s="65" t="s">
        <v>962</v>
      </c>
      <c r="L155" s="65" t="s">
        <v>962</v>
      </c>
      <c r="M155" s="65" t="s">
        <v>962</v>
      </c>
      <c r="N155" s="65" t="s">
        <v>962</v>
      </c>
      <c r="O155" s="65" t="s">
        <v>962</v>
      </c>
      <c r="P155" s="65" t="s">
        <v>962</v>
      </c>
      <c r="Q155" s="65" t="s">
        <v>962</v>
      </c>
      <c r="R155" s="65" t="s">
        <v>963</v>
      </c>
      <c r="S155" s="65" t="s">
        <v>962</v>
      </c>
      <c r="T155" s="65" t="s">
        <v>962</v>
      </c>
      <c r="U155" s="65" t="s">
        <v>962</v>
      </c>
      <c r="V155" s="65" t="s">
        <v>962</v>
      </c>
      <c r="W155" s="65" t="s">
        <v>962</v>
      </c>
      <c r="X155" s="65" t="s">
        <v>962</v>
      </c>
      <c r="Y155" s="65" t="s">
        <v>962</v>
      </c>
      <c r="Z155" s="65" t="s">
        <v>962</v>
      </c>
      <c r="AA155" s="65" t="s">
        <v>962</v>
      </c>
      <c r="AB155" s="65" t="s">
        <v>962</v>
      </c>
      <c r="AC155" s="65" t="s">
        <v>962</v>
      </c>
    </row>
    <row r="156" spans="1:29" x14ac:dyDescent="0.25">
      <c r="A156" s="66">
        <f t="shared" si="4"/>
        <v>770046</v>
      </c>
      <c r="B156" s="67" t="s">
        <v>1464</v>
      </c>
      <c r="C156" s="68">
        <f t="shared" si="5"/>
        <v>4</v>
      </c>
      <c r="D156" s="65">
        <v>770046</v>
      </c>
      <c r="E156" s="65" t="s">
        <v>962</v>
      </c>
      <c r="F156" s="65" t="s">
        <v>962</v>
      </c>
      <c r="G156" s="65" t="s">
        <v>962</v>
      </c>
      <c r="H156" s="65" t="s">
        <v>963</v>
      </c>
      <c r="I156" s="65" t="s">
        <v>962</v>
      </c>
      <c r="J156" s="65" t="s">
        <v>962</v>
      </c>
      <c r="K156" s="65" t="s">
        <v>962</v>
      </c>
      <c r="L156" s="65" t="s">
        <v>962</v>
      </c>
      <c r="M156" s="65" t="s">
        <v>962</v>
      </c>
      <c r="N156" s="65" t="s">
        <v>962</v>
      </c>
      <c r="O156" s="65" t="s">
        <v>962</v>
      </c>
      <c r="P156" s="65" t="s">
        <v>962</v>
      </c>
      <c r="Q156" s="65" t="s">
        <v>962</v>
      </c>
      <c r="R156" s="65" t="s">
        <v>962</v>
      </c>
      <c r="S156" s="65" t="s">
        <v>962</v>
      </c>
      <c r="T156" s="65" t="s">
        <v>962</v>
      </c>
      <c r="U156" s="65" t="s">
        <v>962</v>
      </c>
      <c r="V156" s="65" t="s">
        <v>962</v>
      </c>
      <c r="W156" s="65" t="s">
        <v>962</v>
      </c>
      <c r="X156" s="65" t="s">
        <v>962</v>
      </c>
      <c r="Y156" s="65" t="s">
        <v>962</v>
      </c>
      <c r="Z156" s="65" t="s">
        <v>962</v>
      </c>
      <c r="AA156" s="65" t="s">
        <v>962</v>
      </c>
      <c r="AB156" s="65" t="s">
        <v>962</v>
      </c>
      <c r="AC156" s="65" t="s">
        <v>962</v>
      </c>
    </row>
    <row r="157" spans="1:29" x14ac:dyDescent="0.25">
      <c r="A157" s="66">
        <f t="shared" si="4"/>
        <v>770047</v>
      </c>
      <c r="B157" s="67" t="s">
        <v>1463</v>
      </c>
      <c r="C157" s="68">
        <f t="shared" si="5"/>
        <v>4</v>
      </c>
      <c r="D157" s="65">
        <v>770047</v>
      </c>
      <c r="E157" s="65" t="s">
        <v>962</v>
      </c>
      <c r="F157" s="65" t="s">
        <v>962</v>
      </c>
      <c r="G157" s="65" t="s">
        <v>962</v>
      </c>
      <c r="H157" s="65" t="s">
        <v>962</v>
      </c>
      <c r="I157" s="65" t="s">
        <v>962</v>
      </c>
      <c r="J157" s="65" t="s">
        <v>962</v>
      </c>
      <c r="K157" s="65" t="s">
        <v>962</v>
      </c>
      <c r="L157" s="65" t="s">
        <v>962</v>
      </c>
      <c r="M157" s="65" t="s">
        <v>962</v>
      </c>
      <c r="N157" s="65" t="s">
        <v>962</v>
      </c>
      <c r="O157" s="65" t="s">
        <v>962</v>
      </c>
      <c r="P157" s="65" t="s">
        <v>962</v>
      </c>
      <c r="Q157" s="65" t="s">
        <v>962</v>
      </c>
      <c r="R157" s="65" t="s">
        <v>962</v>
      </c>
      <c r="S157" s="65" t="s">
        <v>962</v>
      </c>
      <c r="T157" s="65" t="s">
        <v>962</v>
      </c>
      <c r="U157" s="65" t="s">
        <v>962</v>
      </c>
      <c r="V157" s="65" t="s">
        <v>962</v>
      </c>
      <c r="W157" s="65" t="s">
        <v>963</v>
      </c>
      <c r="X157" s="65" t="s">
        <v>962</v>
      </c>
      <c r="Y157" s="65" t="s">
        <v>962</v>
      </c>
      <c r="Z157" s="65" t="s">
        <v>962</v>
      </c>
      <c r="AA157" s="65" t="s">
        <v>962</v>
      </c>
      <c r="AB157" s="65" t="s">
        <v>962</v>
      </c>
      <c r="AC157" s="65" t="s">
        <v>962</v>
      </c>
    </row>
    <row r="158" spans="1:29" x14ac:dyDescent="0.25">
      <c r="A158" s="66">
        <f t="shared" si="4"/>
        <v>770049</v>
      </c>
      <c r="B158" s="67" t="s">
        <v>1462</v>
      </c>
      <c r="C158" s="68">
        <f t="shared" si="5"/>
        <v>4</v>
      </c>
      <c r="D158" s="65">
        <v>770049</v>
      </c>
      <c r="E158" s="65" t="s">
        <v>962</v>
      </c>
      <c r="F158" s="65" t="s">
        <v>962</v>
      </c>
      <c r="G158" s="65" t="s">
        <v>962</v>
      </c>
      <c r="H158" s="65" t="s">
        <v>962</v>
      </c>
      <c r="I158" s="65" t="s">
        <v>962</v>
      </c>
      <c r="J158" s="65" t="s">
        <v>962</v>
      </c>
      <c r="K158" s="65" t="s">
        <v>962</v>
      </c>
      <c r="L158" s="65" t="s">
        <v>962</v>
      </c>
      <c r="M158" s="65" t="s">
        <v>962</v>
      </c>
      <c r="N158" s="65" t="s">
        <v>962</v>
      </c>
      <c r="O158" s="65" t="s">
        <v>962</v>
      </c>
      <c r="P158" s="65" t="s">
        <v>962</v>
      </c>
      <c r="Q158" s="65" t="s">
        <v>962</v>
      </c>
      <c r="R158" s="65" t="s">
        <v>963</v>
      </c>
      <c r="S158" s="65" t="s">
        <v>962</v>
      </c>
      <c r="T158" s="65" t="s">
        <v>962</v>
      </c>
      <c r="U158" s="65" t="s">
        <v>962</v>
      </c>
      <c r="V158" s="65" t="s">
        <v>962</v>
      </c>
      <c r="W158" s="65" t="s">
        <v>962</v>
      </c>
      <c r="X158" s="65" t="s">
        <v>962</v>
      </c>
      <c r="Y158" s="65" t="s">
        <v>962</v>
      </c>
      <c r="Z158" s="65" t="s">
        <v>962</v>
      </c>
      <c r="AA158" s="65" t="s">
        <v>962</v>
      </c>
      <c r="AB158" s="65" t="s">
        <v>962</v>
      </c>
      <c r="AC158" s="65" t="s">
        <v>962</v>
      </c>
    </row>
    <row r="159" spans="1:29" x14ac:dyDescent="0.25">
      <c r="A159" s="66">
        <f t="shared" si="4"/>
        <v>770050</v>
      </c>
      <c r="B159" s="67" t="s">
        <v>1461</v>
      </c>
      <c r="C159" s="68">
        <f t="shared" si="5"/>
        <v>4</v>
      </c>
      <c r="D159" s="65">
        <v>770050</v>
      </c>
      <c r="E159" s="65" t="s">
        <v>962</v>
      </c>
      <c r="F159" s="65" t="s">
        <v>962</v>
      </c>
      <c r="G159" s="65" t="s">
        <v>962</v>
      </c>
      <c r="H159" s="65" t="s">
        <v>962</v>
      </c>
      <c r="I159" s="65" t="s">
        <v>962</v>
      </c>
      <c r="J159" s="65" t="s">
        <v>962</v>
      </c>
      <c r="K159" s="65" t="s">
        <v>962</v>
      </c>
      <c r="L159" s="65" t="s">
        <v>962</v>
      </c>
      <c r="M159" s="65" t="s">
        <v>962</v>
      </c>
      <c r="N159" s="65" t="s">
        <v>962</v>
      </c>
      <c r="O159" s="65" t="s">
        <v>962</v>
      </c>
      <c r="P159" s="65" t="s">
        <v>962</v>
      </c>
      <c r="Q159" s="65" t="s">
        <v>962</v>
      </c>
      <c r="R159" s="65" t="s">
        <v>963</v>
      </c>
      <c r="S159" s="65" t="s">
        <v>962</v>
      </c>
      <c r="T159" s="65" t="s">
        <v>962</v>
      </c>
      <c r="U159" s="65" t="s">
        <v>962</v>
      </c>
      <c r="V159" s="65" t="s">
        <v>962</v>
      </c>
      <c r="W159" s="65" t="s">
        <v>962</v>
      </c>
      <c r="X159" s="65" t="s">
        <v>962</v>
      </c>
      <c r="Y159" s="65" t="s">
        <v>962</v>
      </c>
      <c r="Z159" s="65" t="s">
        <v>962</v>
      </c>
      <c r="AA159" s="65" t="s">
        <v>962</v>
      </c>
      <c r="AB159" s="65" t="s">
        <v>962</v>
      </c>
      <c r="AC159" s="65" t="s">
        <v>962</v>
      </c>
    </row>
    <row r="160" spans="1:29" x14ac:dyDescent="0.25">
      <c r="A160" s="66">
        <f t="shared" si="4"/>
        <v>770054</v>
      </c>
      <c r="B160" s="67" t="s">
        <v>1460</v>
      </c>
      <c r="C160" s="68">
        <f t="shared" si="5"/>
        <v>2</v>
      </c>
      <c r="D160" s="65">
        <v>770054</v>
      </c>
      <c r="E160" s="65" t="s">
        <v>962</v>
      </c>
      <c r="F160" s="65" t="s">
        <v>962</v>
      </c>
      <c r="G160" s="65" t="s">
        <v>962</v>
      </c>
      <c r="H160" s="65" t="s">
        <v>962</v>
      </c>
      <c r="I160" s="65" t="s">
        <v>962</v>
      </c>
      <c r="J160" s="65" t="s">
        <v>962</v>
      </c>
      <c r="K160" s="65" t="s">
        <v>962</v>
      </c>
      <c r="L160" s="65" t="s">
        <v>962</v>
      </c>
      <c r="M160" s="65" t="s">
        <v>962</v>
      </c>
      <c r="N160" s="65" t="s">
        <v>962</v>
      </c>
      <c r="O160" s="65" t="s">
        <v>962</v>
      </c>
      <c r="P160" s="65" t="s">
        <v>963</v>
      </c>
      <c r="Q160" s="65" t="s">
        <v>962</v>
      </c>
      <c r="R160" s="65" t="s">
        <v>962</v>
      </c>
      <c r="S160" s="65" t="s">
        <v>962</v>
      </c>
      <c r="T160" s="65" t="s">
        <v>962</v>
      </c>
      <c r="U160" s="65" t="s">
        <v>962</v>
      </c>
      <c r="V160" s="65" t="s">
        <v>962</v>
      </c>
      <c r="W160" s="65" t="s">
        <v>962</v>
      </c>
      <c r="X160" s="65" t="s">
        <v>962</v>
      </c>
      <c r="Y160" s="65" t="s">
        <v>962</v>
      </c>
      <c r="Z160" s="65" t="s">
        <v>962</v>
      </c>
      <c r="AA160" s="65" t="s">
        <v>962</v>
      </c>
      <c r="AB160" s="65" t="s">
        <v>962</v>
      </c>
      <c r="AC160" s="65" t="s">
        <v>962</v>
      </c>
    </row>
    <row r="161" spans="1:29" x14ac:dyDescent="0.25">
      <c r="A161" s="66">
        <f t="shared" si="4"/>
        <v>770056</v>
      </c>
      <c r="B161" s="67" t="s">
        <v>1459</v>
      </c>
      <c r="C161" s="68">
        <f t="shared" si="5"/>
        <v>4</v>
      </c>
      <c r="D161" s="65">
        <v>770056</v>
      </c>
      <c r="E161" s="65" t="s">
        <v>962</v>
      </c>
      <c r="F161" s="65" t="s">
        <v>962</v>
      </c>
      <c r="G161" s="65" t="s">
        <v>962</v>
      </c>
      <c r="H161" s="65" t="s">
        <v>963</v>
      </c>
      <c r="I161" s="65" t="s">
        <v>962</v>
      </c>
      <c r="J161" s="65" t="s">
        <v>962</v>
      </c>
      <c r="K161" s="65" t="s">
        <v>962</v>
      </c>
      <c r="L161" s="65" t="s">
        <v>962</v>
      </c>
      <c r="M161" s="65" t="s">
        <v>962</v>
      </c>
      <c r="N161" s="65" t="s">
        <v>962</v>
      </c>
      <c r="O161" s="65" t="s">
        <v>962</v>
      </c>
      <c r="P161" s="65" t="s">
        <v>962</v>
      </c>
      <c r="Q161" s="65" t="s">
        <v>962</v>
      </c>
      <c r="R161" s="65" t="s">
        <v>962</v>
      </c>
      <c r="S161" s="65" t="s">
        <v>962</v>
      </c>
      <c r="T161" s="65" t="s">
        <v>962</v>
      </c>
      <c r="U161" s="65" t="s">
        <v>962</v>
      </c>
      <c r="V161" s="65" t="s">
        <v>962</v>
      </c>
      <c r="W161" s="65" t="s">
        <v>962</v>
      </c>
      <c r="X161" s="65" t="s">
        <v>962</v>
      </c>
      <c r="Y161" s="65" t="s">
        <v>962</v>
      </c>
      <c r="Z161" s="65" t="s">
        <v>962</v>
      </c>
      <c r="AA161" s="65" t="s">
        <v>962</v>
      </c>
      <c r="AB161" s="65" t="s">
        <v>962</v>
      </c>
      <c r="AC161" s="65" t="s">
        <v>962</v>
      </c>
    </row>
    <row r="162" spans="1:29" x14ac:dyDescent="0.25">
      <c r="A162" s="66">
        <f t="shared" si="4"/>
        <v>770057</v>
      </c>
      <c r="B162" s="67" t="s">
        <v>634</v>
      </c>
      <c r="C162" s="68">
        <f t="shared" si="5"/>
        <v>4</v>
      </c>
      <c r="D162" s="65">
        <v>770057</v>
      </c>
      <c r="E162" s="65" t="s">
        <v>962</v>
      </c>
      <c r="F162" s="65" t="s">
        <v>962</v>
      </c>
      <c r="G162" s="65" t="s">
        <v>962</v>
      </c>
      <c r="H162" s="65" t="s">
        <v>963</v>
      </c>
      <c r="I162" s="65" t="s">
        <v>962</v>
      </c>
      <c r="J162" s="65" t="s">
        <v>962</v>
      </c>
      <c r="K162" s="65" t="s">
        <v>962</v>
      </c>
      <c r="L162" s="65" t="s">
        <v>962</v>
      </c>
      <c r="M162" s="65" t="s">
        <v>962</v>
      </c>
      <c r="N162" s="65" t="s">
        <v>962</v>
      </c>
      <c r="O162" s="65" t="s">
        <v>962</v>
      </c>
      <c r="P162" s="65" t="s">
        <v>962</v>
      </c>
      <c r="Q162" s="65" t="s">
        <v>962</v>
      </c>
      <c r="R162" s="65" t="s">
        <v>962</v>
      </c>
      <c r="S162" s="65" t="s">
        <v>962</v>
      </c>
      <c r="T162" s="65" t="s">
        <v>962</v>
      </c>
      <c r="U162" s="65" t="s">
        <v>962</v>
      </c>
      <c r="V162" s="65" t="s">
        <v>962</v>
      </c>
      <c r="W162" s="65" t="s">
        <v>962</v>
      </c>
      <c r="X162" s="65" t="s">
        <v>962</v>
      </c>
      <c r="Y162" s="65" t="s">
        <v>962</v>
      </c>
      <c r="Z162" s="65" t="s">
        <v>962</v>
      </c>
      <c r="AA162" s="65" t="s">
        <v>962</v>
      </c>
      <c r="AB162" s="65" t="s">
        <v>962</v>
      </c>
      <c r="AC162" s="65" t="s">
        <v>962</v>
      </c>
    </row>
    <row r="163" spans="1:29" x14ac:dyDescent="0.25">
      <c r="A163" s="66">
        <f t="shared" si="4"/>
        <v>770061</v>
      </c>
      <c r="B163" s="67" t="s">
        <v>1458</v>
      </c>
      <c r="C163" s="68">
        <f t="shared" si="5"/>
        <v>4</v>
      </c>
      <c r="D163" s="65">
        <v>770061</v>
      </c>
      <c r="E163" s="65" t="s">
        <v>962</v>
      </c>
      <c r="F163" s="65" t="s">
        <v>962</v>
      </c>
      <c r="G163" s="65" t="s">
        <v>962</v>
      </c>
      <c r="H163" s="65" t="s">
        <v>962</v>
      </c>
      <c r="I163" s="65" t="s">
        <v>962</v>
      </c>
      <c r="J163" s="65" t="s">
        <v>962</v>
      </c>
      <c r="K163" s="65" t="s">
        <v>962</v>
      </c>
      <c r="L163" s="65" t="s">
        <v>962</v>
      </c>
      <c r="M163" s="65" t="s">
        <v>963</v>
      </c>
      <c r="N163" s="65" t="s">
        <v>962</v>
      </c>
      <c r="O163" s="65" t="s">
        <v>962</v>
      </c>
      <c r="P163" s="65" t="s">
        <v>962</v>
      </c>
      <c r="Q163" s="65" t="s">
        <v>962</v>
      </c>
      <c r="R163" s="65" t="s">
        <v>962</v>
      </c>
      <c r="S163" s="65" t="s">
        <v>962</v>
      </c>
      <c r="T163" s="65" t="s">
        <v>962</v>
      </c>
      <c r="U163" s="65" t="s">
        <v>962</v>
      </c>
      <c r="V163" s="65" t="s">
        <v>962</v>
      </c>
      <c r="W163" s="65" t="s">
        <v>962</v>
      </c>
      <c r="X163" s="65" t="s">
        <v>962</v>
      </c>
      <c r="Y163" s="65" t="s">
        <v>962</v>
      </c>
      <c r="Z163" s="65" t="s">
        <v>962</v>
      </c>
      <c r="AA163" s="65" t="s">
        <v>962</v>
      </c>
      <c r="AB163" s="65" t="s">
        <v>962</v>
      </c>
      <c r="AC163" s="65" t="s">
        <v>962</v>
      </c>
    </row>
    <row r="164" spans="1:29" x14ac:dyDescent="0.25">
      <c r="A164" s="66">
        <f t="shared" si="4"/>
        <v>770066</v>
      </c>
      <c r="B164" s="67" t="s">
        <v>1457</v>
      </c>
      <c r="C164" s="68">
        <f t="shared" si="5"/>
        <v>4</v>
      </c>
      <c r="D164" s="65">
        <v>770066</v>
      </c>
      <c r="E164" s="65" t="s">
        <v>962</v>
      </c>
      <c r="F164" s="65" t="s">
        <v>962</v>
      </c>
      <c r="G164" s="65" t="s">
        <v>962</v>
      </c>
      <c r="H164" s="65" t="s">
        <v>962</v>
      </c>
      <c r="I164" s="65" t="s">
        <v>962</v>
      </c>
      <c r="J164" s="65" t="s">
        <v>962</v>
      </c>
      <c r="K164" s="65" t="s">
        <v>962</v>
      </c>
      <c r="L164" s="65" t="s">
        <v>962</v>
      </c>
      <c r="M164" s="65" t="s">
        <v>962</v>
      </c>
      <c r="N164" s="65" t="s">
        <v>962</v>
      </c>
      <c r="O164" s="65" t="s">
        <v>962</v>
      </c>
      <c r="P164" s="65" t="s">
        <v>962</v>
      </c>
      <c r="Q164" s="65" t="s">
        <v>962</v>
      </c>
      <c r="R164" s="65" t="s">
        <v>963</v>
      </c>
      <c r="S164" s="65" t="s">
        <v>962</v>
      </c>
      <c r="T164" s="65" t="s">
        <v>962</v>
      </c>
      <c r="U164" s="65" t="s">
        <v>962</v>
      </c>
      <c r="V164" s="65" t="s">
        <v>962</v>
      </c>
      <c r="W164" s="65" t="s">
        <v>962</v>
      </c>
      <c r="X164" s="65" t="s">
        <v>962</v>
      </c>
      <c r="Y164" s="65" t="s">
        <v>962</v>
      </c>
      <c r="Z164" s="65" t="s">
        <v>962</v>
      </c>
      <c r="AA164" s="65" t="s">
        <v>962</v>
      </c>
      <c r="AB164" s="65" t="s">
        <v>962</v>
      </c>
      <c r="AC164" s="65" t="s">
        <v>962</v>
      </c>
    </row>
    <row r="165" spans="1:29" x14ac:dyDescent="0.25">
      <c r="A165" s="66">
        <f t="shared" si="4"/>
        <v>770076</v>
      </c>
      <c r="B165" s="67" t="s">
        <v>1456</v>
      </c>
      <c r="C165" s="68">
        <f t="shared" si="5"/>
        <v>4</v>
      </c>
      <c r="D165" s="65">
        <v>770076</v>
      </c>
      <c r="E165" s="65" t="s">
        <v>962</v>
      </c>
      <c r="F165" s="65" t="s">
        <v>962</v>
      </c>
      <c r="G165" s="65" t="s">
        <v>962</v>
      </c>
      <c r="H165" s="65" t="s">
        <v>962</v>
      </c>
      <c r="I165" s="65" t="s">
        <v>962</v>
      </c>
      <c r="J165" s="65" t="s">
        <v>962</v>
      </c>
      <c r="K165" s="65" t="s">
        <v>962</v>
      </c>
      <c r="L165" s="65" t="s">
        <v>962</v>
      </c>
      <c r="M165" s="65" t="s">
        <v>962</v>
      </c>
      <c r="N165" s="65" t="s">
        <v>962</v>
      </c>
      <c r="O165" s="65" t="s">
        <v>962</v>
      </c>
      <c r="P165" s="65" t="s">
        <v>962</v>
      </c>
      <c r="Q165" s="65" t="s">
        <v>962</v>
      </c>
      <c r="R165" s="65" t="s">
        <v>963</v>
      </c>
      <c r="S165" s="65" t="s">
        <v>962</v>
      </c>
      <c r="T165" s="65" t="s">
        <v>962</v>
      </c>
      <c r="U165" s="65" t="s">
        <v>962</v>
      </c>
      <c r="V165" s="65" t="s">
        <v>962</v>
      </c>
      <c r="W165" s="65" t="s">
        <v>962</v>
      </c>
      <c r="X165" s="65" t="s">
        <v>962</v>
      </c>
      <c r="Y165" s="65" t="s">
        <v>962</v>
      </c>
      <c r="Z165" s="65" t="s">
        <v>962</v>
      </c>
      <c r="AA165" s="65" t="s">
        <v>962</v>
      </c>
      <c r="AB165" s="65" t="s">
        <v>962</v>
      </c>
      <c r="AC165" s="65" t="s">
        <v>962</v>
      </c>
    </row>
    <row r="166" spans="1:29" x14ac:dyDescent="0.25">
      <c r="A166" s="66">
        <f t="shared" si="4"/>
        <v>770072</v>
      </c>
      <c r="B166" s="67" t="s">
        <v>1455</v>
      </c>
      <c r="C166" s="68">
        <f t="shared" si="5"/>
        <v>4</v>
      </c>
      <c r="D166" s="65">
        <v>770072</v>
      </c>
      <c r="E166" s="65" t="s">
        <v>962</v>
      </c>
      <c r="F166" s="65" t="s">
        <v>962</v>
      </c>
      <c r="G166" s="65" t="s">
        <v>962</v>
      </c>
      <c r="H166" s="65" t="s">
        <v>962</v>
      </c>
      <c r="I166" s="65" t="s">
        <v>962</v>
      </c>
      <c r="J166" s="65" t="s">
        <v>962</v>
      </c>
      <c r="K166" s="65" t="s">
        <v>962</v>
      </c>
      <c r="L166" s="65" t="s">
        <v>962</v>
      </c>
      <c r="M166" s="65" t="s">
        <v>962</v>
      </c>
      <c r="N166" s="65" t="s">
        <v>962</v>
      </c>
      <c r="O166" s="65" t="s">
        <v>962</v>
      </c>
      <c r="P166" s="65" t="s">
        <v>962</v>
      </c>
      <c r="Q166" s="65" t="s">
        <v>962</v>
      </c>
      <c r="R166" s="65" t="s">
        <v>963</v>
      </c>
      <c r="S166" s="65" t="s">
        <v>962</v>
      </c>
      <c r="T166" s="65" t="s">
        <v>962</v>
      </c>
      <c r="U166" s="65" t="s">
        <v>962</v>
      </c>
      <c r="V166" s="65" t="s">
        <v>962</v>
      </c>
      <c r="W166" s="65" t="s">
        <v>962</v>
      </c>
      <c r="X166" s="65" t="s">
        <v>962</v>
      </c>
      <c r="Y166" s="65" t="s">
        <v>962</v>
      </c>
      <c r="Z166" s="65" t="s">
        <v>962</v>
      </c>
      <c r="AA166" s="65" t="s">
        <v>962</v>
      </c>
      <c r="AB166" s="65" t="s">
        <v>962</v>
      </c>
      <c r="AC166" s="65" t="s">
        <v>962</v>
      </c>
    </row>
    <row r="167" spans="1:29" x14ac:dyDescent="0.25">
      <c r="A167" s="66">
        <f t="shared" si="4"/>
        <v>770077</v>
      </c>
      <c r="B167" s="67" t="s">
        <v>1454</v>
      </c>
      <c r="C167" s="68">
        <f t="shared" si="5"/>
        <v>4</v>
      </c>
      <c r="D167" s="65">
        <v>770077</v>
      </c>
      <c r="E167" s="65" t="s">
        <v>962</v>
      </c>
      <c r="F167" s="65" t="s">
        <v>962</v>
      </c>
      <c r="G167" s="65" t="s">
        <v>962</v>
      </c>
      <c r="H167" s="65" t="s">
        <v>962</v>
      </c>
      <c r="I167" s="65" t="s">
        <v>962</v>
      </c>
      <c r="J167" s="65" t="s">
        <v>962</v>
      </c>
      <c r="K167" s="65" t="s">
        <v>962</v>
      </c>
      <c r="L167" s="65" t="s">
        <v>962</v>
      </c>
      <c r="M167" s="65" t="s">
        <v>963</v>
      </c>
      <c r="N167" s="65" t="s">
        <v>962</v>
      </c>
      <c r="O167" s="65" t="s">
        <v>962</v>
      </c>
      <c r="P167" s="65" t="s">
        <v>962</v>
      </c>
      <c r="Q167" s="65" t="s">
        <v>962</v>
      </c>
      <c r="R167" s="65" t="s">
        <v>962</v>
      </c>
      <c r="S167" s="65" t="s">
        <v>962</v>
      </c>
      <c r="T167" s="65" t="s">
        <v>962</v>
      </c>
      <c r="U167" s="65" t="s">
        <v>962</v>
      </c>
      <c r="V167" s="65" t="s">
        <v>962</v>
      </c>
      <c r="W167" s="65" t="s">
        <v>962</v>
      </c>
      <c r="X167" s="65" t="s">
        <v>962</v>
      </c>
      <c r="Y167" s="65" t="s">
        <v>962</v>
      </c>
      <c r="Z167" s="65" t="s">
        <v>962</v>
      </c>
      <c r="AA167" s="65" t="s">
        <v>962</v>
      </c>
      <c r="AB167" s="65" t="s">
        <v>962</v>
      </c>
      <c r="AC167" s="65" t="s">
        <v>962</v>
      </c>
    </row>
    <row r="168" spans="1:29" x14ac:dyDescent="0.25">
      <c r="A168" s="66">
        <f t="shared" si="4"/>
        <v>770083</v>
      </c>
      <c r="B168" s="67" t="s">
        <v>1453</v>
      </c>
      <c r="C168" s="68">
        <f t="shared" si="5"/>
        <v>4</v>
      </c>
      <c r="D168" s="65">
        <v>770083</v>
      </c>
      <c r="E168" s="65" t="s">
        <v>962</v>
      </c>
      <c r="F168" s="65" t="s">
        <v>962</v>
      </c>
      <c r="G168" s="65" t="s">
        <v>962</v>
      </c>
      <c r="H168" s="65" t="s">
        <v>962</v>
      </c>
      <c r="I168" s="65" t="s">
        <v>962</v>
      </c>
      <c r="J168" s="65" t="s">
        <v>962</v>
      </c>
      <c r="K168" s="65" t="s">
        <v>962</v>
      </c>
      <c r="L168" s="65" t="s">
        <v>962</v>
      </c>
      <c r="M168" s="65" t="s">
        <v>962</v>
      </c>
      <c r="N168" s="65" t="s">
        <v>962</v>
      </c>
      <c r="O168" s="65" t="s">
        <v>962</v>
      </c>
      <c r="P168" s="65" t="s">
        <v>962</v>
      </c>
      <c r="Q168" s="65" t="s">
        <v>962</v>
      </c>
      <c r="R168" s="65" t="s">
        <v>962</v>
      </c>
      <c r="S168" s="65" t="s">
        <v>962</v>
      </c>
      <c r="T168" s="65" t="s">
        <v>962</v>
      </c>
      <c r="U168" s="65" t="s">
        <v>962</v>
      </c>
      <c r="V168" s="65" t="s">
        <v>962</v>
      </c>
      <c r="W168" s="65" t="s">
        <v>963</v>
      </c>
      <c r="X168" s="65" t="s">
        <v>962</v>
      </c>
      <c r="Y168" s="65" t="s">
        <v>962</v>
      </c>
      <c r="Z168" s="65" t="s">
        <v>962</v>
      </c>
      <c r="AA168" s="65" t="s">
        <v>962</v>
      </c>
      <c r="AB168" s="65" t="s">
        <v>962</v>
      </c>
      <c r="AC168" s="65" t="s">
        <v>962</v>
      </c>
    </row>
    <row r="169" spans="1:29" x14ac:dyDescent="0.25">
      <c r="A169" s="66">
        <f t="shared" si="4"/>
        <v>770084</v>
      </c>
      <c r="B169" s="67" t="s">
        <v>1452</v>
      </c>
      <c r="C169" s="68">
        <f t="shared" si="5"/>
        <v>4</v>
      </c>
      <c r="D169" s="65">
        <v>770084</v>
      </c>
      <c r="E169" s="65" t="s">
        <v>962</v>
      </c>
      <c r="F169" s="65" t="s">
        <v>962</v>
      </c>
      <c r="G169" s="65" t="s">
        <v>962</v>
      </c>
      <c r="H169" s="65" t="s">
        <v>962</v>
      </c>
      <c r="I169" s="65" t="s">
        <v>962</v>
      </c>
      <c r="J169" s="65" t="s">
        <v>962</v>
      </c>
      <c r="K169" s="65" t="s">
        <v>962</v>
      </c>
      <c r="L169" s="65" t="s">
        <v>962</v>
      </c>
      <c r="M169" s="65" t="s">
        <v>962</v>
      </c>
      <c r="N169" s="65" t="s">
        <v>962</v>
      </c>
      <c r="O169" s="65" t="s">
        <v>962</v>
      </c>
      <c r="P169" s="65" t="s">
        <v>962</v>
      </c>
      <c r="Q169" s="65" t="s">
        <v>962</v>
      </c>
      <c r="R169" s="65" t="s">
        <v>962</v>
      </c>
      <c r="S169" s="65" t="s">
        <v>962</v>
      </c>
      <c r="T169" s="65" t="s">
        <v>962</v>
      </c>
      <c r="U169" s="65" t="s">
        <v>962</v>
      </c>
      <c r="V169" s="65" t="s">
        <v>962</v>
      </c>
      <c r="W169" s="65" t="s">
        <v>963</v>
      </c>
      <c r="X169" s="65" t="s">
        <v>962</v>
      </c>
      <c r="Y169" s="65" t="s">
        <v>962</v>
      </c>
      <c r="Z169" s="65" t="s">
        <v>962</v>
      </c>
      <c r="AA169" s="65" t="s">
        <v>962</v>
      </c>
      <c r="AB169" s="65" t="s">
        <v>962</v>
      </c>
      <c r="AC169" s="65" t="s">
        <v>962</v>
      </c>
    </row>
    <row r="170" spans="1:29" x14ac:dyDescent="0.25">
      <c r="A170" s="66">
        <f t="shared" si="4"/>
        <v>770087</v>
      </c>
      <c r="B170" s="67" t="s">
        <v>654</v>
      </c>
      <c r="C170" s="68">
        <f t="shared" si="5"/>
        <v>4</v>
      </c>
      <c r="D170" s="65">
        <v>770087</v>
      </c>
      <c r="E170" s="65" t="s">
        <v>962</v>
      </c>
      <c r="F170" s="65" t="s">
        <v>962</v>
      </c>
      <c r="G170" s="65" t="s">
        <v>962</v>
      </c>
      <c r="H170" s="65" t="s">
        <v>963</v>
      </c>
      <c r="I170" s="65" t="s">
        <v>962</v>
      </c>
      <c r="J170" s="65" t="s">
        <v>962</v>
      </c>
      <c r="K170" s="65" t="s">
        <v>962</v>
      </c>
      <c r="L170" s="65" t="s">
        <v>962</v>
      </c>
      <c r="M170" s="65" t="s">
        <v>962</v>
      </c>
      <c r="N170" s="65" t="s">
        <v>962</v>
      </c>
      <c r="O170" s="65" t="s">
        <v>962</v>
      </c>
      <c r="P170" s="65" t="s">
        <v>962</v>
      </c>
      <c r="Q170" s="65" t="s">
        <v>962</v>
      </c>
      <c r="R170" s="65" t="s">
        <v>962</v>
      </c>
      <c r="S170" s="65" t="s">
        <v>962</v>
      </c>
      <c r="T170" s="65" t="s">
        <v>962</v>
      </c>
      <c r="U170" s="65" t="s">
        <v>962</v>
      </c>
      <c r="V170" s="65" t="s">
        <v>962</v>
      </c>
      <c r="W170" s="65" t="s">
        <v>962</v>
      </c>
      <c r="X170" s="65" t="s">
        <v>962</v>
      </c>
      <c r="Y170" s="65" t="s">
        <v>962</v>
      </c>
      <c r="Z170" s="65" t="s">
        <v>962</v>
      </c>
      <c r="AA170" s="65" t="s">
        <v>962</v>
      </c>
      <c r="AB170" s="65" t="s">
        <v>962</v>
      </c>
      <c r="AC170" s="65" t="s">
        <v>962</v>
      </c>
    </row>
    <row r="171" spans="1:29" x14ac:dyDescent="0.25">
      <c r="A171" s="66">
        <f t="shared" si="4"/>
        <v>770088</v>
      </c>
      <c r="B171" s="67" t="s">
        <v>1451</v>
      </c>
      <c r="C171" s="68">
        <f t="shared" si="5"/>
        <v>4</v>
      </c>
      <c r="D171" s="65">
        <v>770088</v>
      </c>
      <c r="E171" s="65" t="s">
        <v>962</v>
      </c>
      <c r="F171" s="65" t="s">
        <v>962</v>
      </c>
      <c r="G171" s="65" t="s">
        <v>962</v>
      </c>
      <c r="H171" s="65" t="s">
        <v>962</v>
      </c>
      <c r="I171" s="65" t="s">
        <v>962</v>
      </c>
      <c r="J171" s="65" t="s">
        <v>962</v>
      </c>
      <c r="K171" s="65" t="s">
        <v>962</v>
      </c>
      <c r="L171" s="65" t="s">
        <v>962</v>
      </c>
      <c r="M171" s="65" t="s">
        <v>962</v>
      </c>
      <c r="N171" s="65" t="s">
        <v>962</v>
      </c>
      <c r="O171" s="65" t="s">
        <v>962</v>
      </c>
      <c r="P171" s="65" t="s">
        <v>962</v>
      </c>
      <c r="Q171" s="65" t="s">
        <v>962</v>
      </c>
      <c r="R171" s="65" t="s">
        <v>962</v>
      </c>
      <c r="S171" s="65" t="s">
        <v>962</v>
      </c>
      <c r="T171" s="65" t="s">
        <v>962</v>
      </c>
      <c r="U171" s="65" t="s">
        <v>962</v>
      </c>
      <c r="V171" s="65" t="s">
        <v>962</v>
      </c>
      <c r="W171" s="65" t="s">
        <v>962</v>
      </c>
      <c r="X171" s="65" t="s">
        <v>962</v>
      </c>
      <c r="Y171" s="65" t="s">
        <v>962</v>
      </c>
      <c r="Z171" s="65" t="s">
        <v>962</v>
      </c>
      <c r="AA171" s="65" t="s">
        <v>962</v>
      </c>
      <c r="AB171" s="65" t="s">
        <v>963</v>
      </c>
      <c r="AC171" s="65" t="s">
        <v>962</v>
      </c>
    </row>
    <row r="172" spans="1:29" x14ac:dyDescent="0.25">
      <c r="A172" s="66">
        <f t="shared" si="4"/>
        <v>770089</v>
      </c>
      <c r="B172" s="67" t="s">
        <v>1450</v>
      </c>
      <c r="C172" s="68">
        <f t="shared" si="5"/>
        <v>4</v>
      </c>
      <c r="D172" s="65">
        <v>770089</v>
      </c>
      <c r="E172" s="65" t="s">
        <v>962</v>
      </c>
      <c r="F172" s="65" t="s">
        <v>962</v>
      </c>
      <c r="G172" s="65" t="s">
        <v>962</v>
      </c>
      <c r="H172" s="65" t="s">
        <v>962</v>
      </c>
      <c r="I172" s="65" t="s">
        <v>962</v>
      </c>
      <c r="J172" s="65" t="s">
        <v>962</v>
      </c>
      <c r="K172" s="65" t="s">
        <v>962</v>
      </c>
      <c r="L172" s="65" t="s">
        <v>962</v>
      </c>
      <c r="M172" s="65" t="s">
        <v>962</v>
      </c>
      <c r="N172" s="65" t="s">
        <v>962</v>
      </c>
      <c r="O172" s="65" t="s">
        <v>962</v>
      </c>
      <c r="P172" s="65" t="s">
        <v>962</v>
      </c>
      <c r="Q172" s="65" t="s">
        <v>962</v>
      </c>
      <c r="R172" s="65" t="s">
        <v>963</v>
      </c>
      <c r="S172" s="65" t="s">
        <v>962</v>
      </c>
      <c r="T172" s="65" t="s">
        <v>962</v>
      </c>
      <c r="U172" s="65" t="s">
        <v>962</v>
      </c>
      <c r="V172" s="65" t="s">
        <v>962</v>
      </c>
      <c r="W172" s="65" t="s">
        <v>962</v>
      </c>
      <c r="X172" s="65" t="s">
        <v>962</v>
      </c>
      <c r="Y172" s="65" t="s">
        <v>962</v>
      </c>
      <c r="Z172" s="65" t="s">
        <v>962</v>
      </c>
      <c r="AA172" s="65" t="s">
        <v>962</v>
      </c>
      <c r="AB172" s="65" t="s">
        <v>962</v>
      </c>
      <c r="AC172" s="65" t="s">
        <v>962</v>
      </c>
    </row>
    <row r="173" spans="1:29" x14ac:dyDescent="0.25">
      <c r="A173" s="66">
        <f t="shared" si="4"/>
        <v>770091</v>
      </c>
      <c r="B173" s="67" t="s">
        <v>945</v>
      </c>
      <c r="C173" s="68">
        <f t="shared" si="5"/>
        <v>4</v>
      </c>
      <c r="D173" s="65">
        <v>770091</v>
      </c>
      <c r="E173" s="65" t="s">
        <v>962</v>
      </c>
      <c r="F173" s="65" t="s">
        <v>962</v>
      </c>
      <c r="G173" s="65" t="s">
        <v>962</v>
      </c>
      <c r="H173" s="65" t="s">
        <v>962</v>
      </c>
      <c r="I173" s="65" t="s">
        <v>962</v>
      </c>
      <c r="J173" s="65" t="s">
        <v>962</v>
      </c>
      <c r="K173" s="65" t="s">
        <v>962</v>
      </c>
      <c r="L173" s="65" t="s">
        <v>962</v>
      </c>
      <c r="M173" s="65" t="s">
        <v>962</v>
      </c>
      <c r="N173" s="65" t="s">
        <v>962</v>
      </c>
      <c r="O173" s="65" t="s">
        <v>962</v>
      </c>
      <c r="P173" s="65" t="s">
        <v>962</v>
      </c>
      <c r="Q173" s="65" t="s">
        <v>962</v>
      </c>
      <c r="R173" s="65" t="s">
        <v>963</v>
      </c>
      <c r="S173" s="65" t="s">
        <v>962</v>
      </c>
      <c r="T173" s="65" t="s">
        <v>962</v>
      </c>
      <c r="U173" s="65" t="s">
        <v>962</v>
      </c>
      <c r="V173" s="65" t="s">
        <v>962</v>
      </c>
      <c r="W173" s="65" t="s">
        <v>962</v>
      </c>
      <c r="X173" s="65" t="s">
        <v>962</v>
      </c>
      <c r="Y173" s="65" t="s">
        <v>962</v>
      </c>
      <c r="Z173" s="65" t="s">
        <v>962</v>
      </c>
      <c r="AA173" s="65" t="s">
        <v>962</v>
      </c>
      <c r="AB173" s="65" t="s">
        <v>962</v>
      </c>
      <c r="AC173" s="65" t="s">
        <v>962</v>
      </c>
    </row>
    <row r="174" spans="1:29" x14ac:dyDescent="0.25">
      <c r="A174" s="66">
        <f t="shared" si="4"/>
        <v>770097</v>
      </c>
      <c r="B174" s="67" t="s">
        <v>1449</v>
      </c>
      <c r="C174" s="68">
        <f t="shared" si="5"/>
        <v>4</v>
      </c>
      <c r="D174" s="65">
        <v>770097</v>
      </c>
      <c r="E174" s="65" t="s">
        <v>962</v>
      </c>
      <c r="F174" s="65" t="s">
        <v>962</v>
      </c>
      <c r="G174" s="65" t="s">
        <v>962</v>
      </c>
      <c r="H174" s="65" t="s">
        <v>962</v>
      </c>
      <c r="I174" s="65" t="s">
        <v>962</v>
      </c>
      <c r="J174" s="65" t="s">
        <v>962</v>
      </c>
      <c r="K174" s="65" t="s">
        <v>962</v>
      </c>
      <c r="L174" s="65" t="s">
        <v>962</v>
      </c>
      <c r="M174" s="65" t="s">
        <v>962</v>
      </c>
      <c r="N174" s="65" t="s">
        <v>962</v>
      </c>
      <c r="O174" s="65" t="s">
        <v>962</v>
      </c>
      <c r="P174" s="65" t="s">
        <v>962</v>
      </c>
      <c r="Q174" s="65" t="s">
        <v>962</v>
      </c>
      <c r="R174" s="65" t="s">
        <v>963</v>
      </c>
      <c r="S174" s="65" t="s">
        <v>962</v>
      </c>
      <c r="T174" s="65" t="s">
        <v>962</v>
      </c>
      <c r="U174" s="65" t="s">
        <v>962</v>
      </c>
      <c r="V174" s="65" t="s">
        <v>962</v>
      </c>
      <c r="W174" s="65" t="s">
        <v>962</v>
      </c>
      <c r="X174" s="65" t="s">
        <v>962</v>
      </c>
      <c r="Y174" s="65" t="s">
        <v>962</v>
      </c>
      <c r="Z174" s="65" t="s">
        <v>962</v>
      </c>
      <c r="AA174" s="65" t="s">
        <v>962</v>
      </c>
      <c r="AB174" s="65" t="s">
        <v>962</v>
      </c>
      <c r="AC174" s="65" t="s">
        <v>962</v>
      </c>
    </row>
    <row r="175" spans="1:29" x14ac:dyDescent="0.25">
      <c r="A175" s="66">
        <f t="shared" si="4"/>
        <v>770099</v>
      </c>
      <c r="B175" s="67" t="s">
        <v>1448</v>
      </c>
      <c r="C175" s="68">
        <f t="shared" si="5"/>
        <v>4</v>
      </c>
      <c r="D175" s="65">
        <v>770099</v>
      </c>
      <c r="E175" s="65" t="s">
        <v>962</v>
      </c>
      <c r="F175" s="65" t="s">
        <v>962</v>
      </c>
      <c r="G175" s="65" t="s">
        <v>962</v>
      </c>
      <c r="H175" s="65" t="s">
        <v>962</v>
      </c>
      <c r="I175" s="65" t="s">
        <v>962</v>
      </c>
      <c r="J175" s="65" t="s">
        <v>962</v>
      </c>
      <c r="K175" s="65" t="s">
        <v>962</v>
      </c>
      <c r="L175" s="65" t="s">
        <v>962</v>
      </c>
      <c r="M175" s="65" t="s">
        <v>963</v>
      </c>
      <c r="N175" s="65" t="s">
        <v>962</v>
      </c>
      <c r="O175" s="65" t="s">
        <v>962</v>
      </c>
      <c r="P175" s="65" t="s">
        <v>962</v>
      </c>
      <c r="Q175" s="65" t="s">
        <v>962</v>
      </c>
      <c r="R175" s="65" t="s">
        <v>962</v>
      </c>
      <c r="S175" s="65" t="s">
        <v>962</v>
      </c>
      <c r="T175" s="65" t="s">
        <v>962</v>
      </c>
      <c r="U175" s="65" t="s">
        <v>962</v>
      </c>
      <c r="V175" s="65" t="s">
        <v>962</v>
      </c>
      <c r="W175" s="65" t="s">
        <v>962</v>
      </c>
      <c r="X175" s="65" t="s">
        <v>962</v>
      </c>
      <c r="Y175" s="65" t="s">
        <v>962</v>
      </c>
      <c r="Z175" s="65" t="s">
        <v>962</v>
      </c>
      <c r="AA175" s="65" t="s">
        <v>962</v>
      </c>
      <c r="AB175" s="65" t="s">
        <v>962</v>
      </c>
      <c r="AC175" s="65" t="s">
        <v>962</v>
      </c>
    </row>
    <row r="176" spans="1:29" x14ac:dyDescent="0.25">
      <c r="A176" s="66">
        <f t="shared" si="4"/>
        <v>770104</v>
      </c>
      <c r="B176" s="67" t="s">
        <v>1447</v>
      </c>
      <c r="C176" s="68">
        <f t="shared" si="5"/>
        <v>4</v>
      </c>
      <c r="D176" s="65">
        <v>770104</v>
      </c>
      <c r="E176" s="65" t="s">
        <v>962</v>
      </c>
      <c r="F176" s="65" t="s">
        <v>962</v>
      </c>
      <c r="G176" s="65" t="s">
        <v>962</v>
      </c>
      <c r="H176" s="65" t="s">
        <v>962</v>
      </c>
      <c r="I176" s="65" t="s">
        <v>962</v>
      </c>
      <c r="J176" s="65" t="s">
        <v>962</v>
      </c>
      <c r="K176" s="65" t="s">
        <v>962</v>
      </c>
      <c r="L176" s="65" t="s">
        <v>962</v>
      </c>
      <c r="M176" s="65" t="s">
        <v>962</v>
      </c>
      <c r="N176" s="65" t="s">
        <v>962</v>
      </c>
      <c r="O176" s="65" t="s">
        <v>962</v>
      </c>
      <c r="P176" s="65" t="s">
        <v>962</v>
      </c>
      <c r="Q176" s="65" t="s">
        <v>962</v>
      </c>
      <c r="R176" s="65" t="s">
        <v>963</v>
      </c>
      <c r="S176" s="65" t="s">
        <v>962</v>
      </c>
      <c r="T176" s="65" t="s">
        <v>962</v>
      </c>
      <c r="U176" s="65" t="s">
        <v>962</v>
      </c>
      <c r="V176" s="65" t="s">
        <v>962</v>
      </c>
      <c r="W176" s="65" t="s">
        <v>962</v>
      </c>
      <c r="X176" s="65" t="s">
        <v>962</v>
      </c>
      <c r="Y176" s="65" t="s">
        <v>962</v>
      </c>
      <c r="Z176" s="65" t="s">
        <v>962</v>
      </c>
      <c r="AA176" s="65" t="s">
        <v>962</v>
      </c>
      <c r="AB176" s="65" t="s">
        <v>962</v>
      </c>
      <c r="AC176" s="65" t="s">
        <v>962</v>
      </c>
    </row>
    <row r="177" spans="1:29" x14ac:dyDescent="0.25">
      <c r="A177" s="66">
        <f t="shared" si="4"/>
        <v>770105</v>
      </c>
      <c r="B177" s="67" t="s">
        <v>1446</v>
      </c>
      <c r="C177" s="68">
        <f t="shared" si="5"/>
        <v>4</v>
      </c>
      <c r="D177" s="65">
        <v>770105</v>
      </c>
      <c r="E177" s="65" t="s">
        <v>962</v>
      </c>
      <c r="F177" s="65" t="s">
        <v>962</v>
      </c>
      <c r="G177" s="65" t="s">
        <v>962</v>
      </c>
      <c r="H177" s="65" t="s">
        <v>962</v>
      </c>
      <c r="I177" s="65" t="s">
        <v>962</v>
      </c>
      <c r="J177" s="65" t="s">
        <v>962</v>
      </c>
      <c r="K177" s="65" t="s">
        <v>962</v>
      </c>
      <c r="L177" s="65" t="s">
        <v>962</v>
      </c>
      <c r="M177" s="65" t="s">
        <v>963</v>
      </c>
      <c r="N177" s="65" t="s">
        <v>962</v>
      </c>
      <c r="O177" s="65" t="s">
        <v>962</v>
      </c>
      <c r="P177" s="65" t="s">
        <v>962</v>
      </c>
      <c r="Q177" s="65" t="s">
        <v>962</v>
      </c>
      <c r="R177" s="65" t="s">
        <v>962</v>
      </c>
      <c r="S177" s="65" t="s">
        <v>962</v>
      </c>
      <c r="T177" s="65" t="s">
        <v>962</v>
      </c>
      <c r="U177" s="65" t="s">
        <v>962</v>
      </c>
      <c r="V177" s="65" t="s">
        <v>962</v>
      </c>
      <c r="W177" s="65" t="s">
        <v>962</v>
      </c>
      <c r="X177" s="65" t="s">
        <v>962</v>
      </c>
      <c r="Y177" s="65" t="s">
        <v>962</v>
      </c>
      <c r="Z177" s="65" t="s">
        <v>962</v>
      </c>
      <c r="AA177" s="65" t="s">
        <v>962</v>
      </c>
      <c r="AB177" s="65" t="s">
        <v>962</v>
      </c>
      <c r="AC177" s="65" t="s">
        <v>962</v>
      </c>
    </row>
    <row r="178" spans="1:29" x14ac:dyDescent="0.25">
      <c r="A178" s="66">
        <f t="shared" si="4"/>
        <v>770107</v>
      </c>
      <c r="B178" s="67" t="s">
        <v>1445</v>
      </c>
      <c r="C178" s="68">
        <f t="shared" si="5"/>
        <v>4</v>
      </c>
      <c r="D178" s="65">
        <v>770107</v>
      </c>
      <c r="E178" s="65" t="s">
        <v>962</v>
      </c>
      <c r="F178" s="65" t="s">
        <v>962</v>
      </c>
      <c r="G178" s="65" t="s">
        <v>962</v>
      </c>
      <c r="H178" s="65" t="s">
        <v>962</v>
      </c>
      <c r="I178" s="65" t="s">
        <v>962</v>
      </c>
      <c r="J178" s="65" t="s">
        <v>962</v>
      </c>
      <c r="K178" s="65" t="s">
        <v>962</v>
      </c>
      <c r="L178" s="65" t="s">
        <v>962</v>
      </c>
      <c r="M178" s="65" t="s">
        <v>962</v>
      </c>
      <c r="N178" s="65" t="s">
        <v>962</v>
      </c>
      <c r="O178" s="65" t="s">
        <v>962</v>
      </c>
      <c r="P178" s="65" t="s">
        <v>962</v>
      </c>
      <c r="Q178" s="65" t="s">
        <v>962</v>
      </c>
      <c r="R178" s="65" t="s">
        <v>962</v>
      </c>
      <c r="S178" s="65" t="s">
        <v>962</v>
      </c>
      <c r="T178" s="65" t="s">
        <v>962</v>
      </c>
      <c r="U178" s="65" t="s">
        <v>962</v>
      </c>
      <c r="V178" s="65" t="s">
        <v>962</v>
      </c>
      <c r="W178" s="65" t="s">
        <v>963</v>
      </c>
      <c r="X178" s="65" t="s">
        <v>962</v>
      </c>
      <c r="Y178" s="65" t="s">
        <v>962</v>
      </c>
      <c r="Z178" s="65" t="s">
        <v>962</v>
      </c>
      <c r="AA178" s="65" t="s">
        <v>962</v>
      </c>
      <c r="AB178" s="65" t="s">
        <v>962</v>
      </c>
      <c r="AC178" s="65" t="s">
        <v>962</v>
      </c>
    </row>
    <row r="179" spans="1:29" x14ac:dyDescent="0.25">
      <c r="A179" s="66">
        <f t="shared" si="4"/>
        <v>770109</v>
      </c>
      <c r="B179" s="67" t="s">
        <v>1444</v>
      </c>
      <c r="C179" s="68">
        <f t="shared" si="5"/>
        <v>4</v>
      </c>
      <c r="D179" s="65">
        <v>770109</v>
      </c>
      <c r="E179" s="65" t="s">
        <v>962</v>
      </c>
      <c r="F179" s="65" t="s">
        <v>962</v>
      </c>
      <c r="G179" s="65" t="s">
        <v>962</v>
      </c>
      <c r="H179" s="65" t="s">
        <v>962</v>
      </c>
      <c r="I179" s="65" t="s">
        <v>962</v>
      </c>
      <c r="J179" s="65" t="s">
        <v>962</v>
      </c>
      <c r="K179" s="65" t="s">
        <v>962</v>
      </c>
      <c r="L179" s="65" t="s">
        <v>962</v>
      </c>
      <c r="M179" s="65" t="s">
        <v>963</v>
      </c>
      <c r="N179" s="65" t="s">
        <v>962</v>
      </c>
      <c r="O179" s="65" t="s">
        <v>962</v>
      </c>
      <c r="P179" s="65" t="s">
        <v>962</v>
      </c>
      <c r="Q179" s="65" t="s">
        <v>962</v>
      </c>
      <c r="R179" s="65" t="s">
        <v>962</v>
      </c>
      <c r="S179" s="65" t="s">
        <v>962</v>
      </c>
      <c r="T179" s="65" t="s">
        <v>962</v>
      </c>
      <c r="U179" s="65" t="s">
        <v>962</v>
      </c>
      <c r="V179" s="65" t="s">
        <v>962</v>
      </c>
      <c r="W179" s="65" t="s">
        <v>962</v>
      </c>
      <c r="X179" s="65" t="s">
        <v>962</v>
      </c>
      <c r="Y179" s="65" t="s">
        <v>962</v>
      </c>
      <c r="Z179" s="65" t="s">
        <v>962</v>
      </c>
      <c r="AA179" s="65" t="s">
        <v>962</v>
      </c>
      <c r="AB179" s="65" t="s">
        <v>962</v>
      </c>
      <c r="AC179" s="65" t="s">
        <v>962</v>
      </c>
    </row>
    <row r="180" spans="1:29" x14ac:dyDescent="0.25">
      <c r="A180" s="66">
        <f t="shared" si="4"/>
        <v>770112</v>
      </c>
      <c r="B180" s="67" t="s">
        <v>1443</v>
      </c>
      <c r="C180" s="68">
        <f t="shared" si="5"/>
        <v>4</v>
      </c>
      <c r="D180" s="65">
        <v>770112</v>
      </c>
      <c r="E180" s="65" t="s">
        <v>962</v>
      </c>
      <c r="F180" s="65" t="s">
        <v>962</v>
      </c>
      <c r="G180" s="65" t="s">
        <v>962</v>
      </c>
      <c r="H180" s="65" t="s">
        <v>962</v>
      </c>
      <c r="I180" s="65" t="s">
        <v>962</v>
      </c>
      <c r="J180" s="65" t="s">
        <v>962</v>
      </c>
      <c r="K180" s="65" t="s">
        <v>962</v>
      </c>
      <c r="L180" s="65" t="s">
        <v>962</v>
      </c>
      <c r="M180" s="65" t="s">
        <v>962</v>
      </c>
      <c r="N180" s="65" t="s">
        <v>962</v>
      </c>
      <c r="O180" s="65" t="s">
        <v>962</v>
      </c>
      <c r="P180" s="65" t="s">
        <v>962</v>
      </c>
      <c r="Q180" s="65" t="s">
        <v>962</v>
      </c>
      <c r="R180" s="65" t="s">
        <v>963</v>
      </c>
      <c r="S180" s="65" t="s">
        <v>962</v>
      </c>
      <c r="T180" s="65" t="s">
        <v>962</v>
      </c>
      <c r="U180" s="65" t="s">
        <v>962</v>
      </c>
      <c r="V180" s="65" t="s">
        <v>962</v>
      </c>
      <c r="W180" s="65" t="s">
        <v>962</v>
      </c>
      <c r="X180" s="65" t="s">
        <v>962</v>
      </c>
      <c r="Y180" s="65" t="s">
        <v>962</v>
      </c>
      <c r="Z180" s="65" t="s">
        <v>962</v>
      </c>
      <c r="AA180" s="65" t="s">
        <v>962</v>
      </c>
      <c r="AB180" s="65" t="s">
        <v>962</v>
      </c>
      <c r="AC180" s="65" t="s">
        <v>962</v>
      </c>
    </row>
    <row r="181" spans="1:29" x14ac:dyDescent="0.25">
      <c r="A181" s="66">
        <f t="shared" si="4"/>
        <v>770113</v>
      </c>
      <c r="B181" s="67" t="s">
        <v>1442</v>
      </c>
      <c r="C181" s="68">
        <f t="shared" si="5"/>
        <v>4</v>
      </c>
      <c r="D181" s="65">
        <v>770113</v>
      </c>
      <c r="E181" s="65" t="s">
        <v>962</v>
      </c>
      <c r="F181" s="65" t="s">
        <v>962</v>
      </c>
      <c r="G181" s="65" t="s">
        <v>962</v>
      </c>
      <c r="H181" s="65" t="s">
        <v>962</v>
      </c>
      <c r="I181" s="65" t="s">
        <v>962</v>
      </c>
      <c r="J181" s="65" t="s">
        <v>962</v>
      </c>
      <c r="K181" s="65" t="s">
        <v>962</v>
      </c>
      <c r="L181" s="65" t="s">
        <v>962</v>
      </c>
      <c r="M181" s="65" t="s">
        <v>962</v>
      </c>
      <c r="N181" s="65" t="s">
        <v>962</v>
      </c>
      <c r="O181" s="65" t="s">
        <v>962</v>
      </c>
      <c r="P181" s="65" t="s">
        <v>962</v>
      </c>
      <c r="Q181" s="65" t="s">
        <v>962</v>
      </c>
      <c r="R181" s="65" t="s">
        <v>963</v>
      </c>
      <c r="S181" s="65" t="s">
        <v>962</v>
      </c>
      <c r="T181" s="65" t="s">
        <v>962</v>
      </c>
      <c r="U181" s="65" t="s">
        <v>962</v>
      </c>
      <c r="V181" s="65" t="s">
        <v>962</v>
      </c>
      <c r="W181" s="65" t="s">
        <v>962</v>
      </c>
      <c r="X181" s="65" t="s">
        <v>962</v>
      </c>
      <c r="Y181" s="65" t="s">
        <v>962</v>
      </c>
      <c r="Z181" s="65" t="s">
        <v>962</v>
      </c>
      <c r="AA181" s="65" t="s">
        <v>962</v>
      </c>
      <c r="AB181" s="65" t="s">
        <v>962</v>
      </c>
      <c r="AC181" s="65" t="s">
        <v>962</v>
      </c>
    </row>
    <row r="182" spans="1:29" x14ac:dyDescent="0.25">
      <c r="A182" s="66">
        <f t="shared" si="4"/>
        <v>770114</v>
      </c>
      <c r="B182" s="67" t="s">
        <v>666</v>
      </c>
      <c r="C182" s="68">
        <f t="shared" si="5"/>
        <v>4</v>
      </c>
      <c r="D182" s="65">
        <v>770114</v>
      </c>
      <c r="E182" s="65" t="s">
        <v>962</v>
      </c>
      <c r="F182" s="65" t="s">
        <v>962</v>
      </c>
      <c r="G182" s="65" t="s">
        <v>962</v>
      </c>
      <c r="H182" s="65" t="s">
        <v>962</v>
      </c>
      <c r="I182" s="65" t="s">
        <v>962</v>
      </c>
      <c r="J182" s="65" t="s">
        <v>962</v>
      </c>
      <c r="K182" s="65" t="s">
        <v>962</v>
      </c>
      <c r="L182" s="65" t="s">
        <v>962</v>
      </c>
      <c r="M182" s="65" t="s">
        <v>962</v>
      </c>
      <c r="N182" s="65" t="s">
        <v>962</v>
      </c>
      <c r="O182" s="65" t="s">
        <v>962</v>
      </c>
      <c r="P182" s="65" t="s">
        <v>962</v>
      </c>
      <c r="Q182" s="65" t="s">
        <v>962</v>
      </c>
      <c r="R182" s="65" t="s">
        <v>963</v>
      </c>
      <c r="S182" s="65" t="s">
        <v>962</v>
      </c>
      <c r="T182" s="65" t="s">
        <v>962</v>
      </c>
      <c r="U182" s="65" t="s">
        <v>962</v>
      </c>
      <c r="V182" s="65" t="s">
        <v>962</v>
      </c>
      <c r="W182" s="65" t="s">
        <v>962</v>
      </c>
      <c r="X182" s="65" t="s">
        <v>962</v>
      </c>
      <c r="Y182" s="65" t="s">
        <v>962</v>
      </c>
      <c r="Z182" s="65" t="s">
        <v>962</v>
      </c>
      <c r="AA182" s="65" t="s">
        <v>962</v>
      </c>
      <c r="AB182" s="65" t="s">
        <v>962</v>
      </c>
      <c r="AC182" s="65" t="s">
        <v>962</v>
      </c>
    </row>
    <row r="183" spans="1:29" x14ac:dyDescent="0.25">
      <c r="A183" s="66">
        <f t="shared" si="4"/>
        <v>770116</v>
      </c>
      <c r="B183" s="67" t="s">
        <v>1441</v>
      </c>
      <c r="C183" s="68">
        <f t="shared" si="5"/>
        <v>4</v>
      </c>
      <c r="D183" s="65">
        <v>770116</v>
      </c>
      <c r="E183" s="65" t="s">
        <v>962</v>
      </c>
      <c r="F183" s="65" t="s">
        <v>962</v>
      </c>
      <c r="G183" s="65" t="s">
        <v>962</v>
      </c>
      <c r="H183" s="65" t="s">
        <v>962</v>
      </c>
      <c r="I183" s="65" t="s">
        <v>962</v>
      </c>
      <c r="J183" s="65" t="s">
        <v>962</v>
      </c>
      <c r="K183" s="65" t="s">
        <v>962</v>
      </c>
      <c r="L183" s="65" t="s">
        <v>962</v>
      </c>
      <c r="M183" s="65" t="s">
        <v>962</v>
      </c>
      <c r="N183" s="65" t="s">
        <v>962</v>
      </c>
      <c r="O183" s="65" t="s">
        <v>962</v>
      </c>
      <c r="P183" s="65" t="s">
        <v>962</v>
      </c>
      <c r="Q183" s="65" t="s">
        <v>962</v>
      </c>
      <c r="R183" s="65" t="s">
        <v>963</v>
      </c>
      <c r="S183" s="65" t="s">
        <v>962</v>
      </c>
      <c r="T183" s="65" t="s">
        <v>962</v>
      </c>
      <c r="U183" s="65" t="s">
        <v>962</v>
      </c>
      <c r="V183" s="65" t="s">
        <v>962</v>
      </c>
      <c r="W183" s="65" t="s">
        <v>962</v>
      </c>
      <c r="X183" s="65" t="s">
        <v>962</v>
      </c>
      <c r="Y183" s="65" t="s">
        <v>962</v>
      </c>
      <c r="Z183" s="65" t="s">
        <v>962</v>
      </c>
      <c r="AA183" s="65" t="s">
        <v>962</v>
      </c>
      <c r="AB183" s="65" t="s">
        <v>962</v>
      </c>
      <c r="AC183" s="65" t="s">
        <v>962</v>
      </c>
    </row>
    <row r="184" spans="1:29" x14ac:dyDescent="0.25">
      <c r="A184" s="66">
        <f t="shared" si="4"/>
        <v>770119</v>
      </c>
      <c r="B184" s="67" t="s">
        <v>1440</v>
      </c>
      <c r="C184" s="68">
        <f t="shared" si="5"/>
        <v>4</v>
      </c>
      <c r="D184" s="65">
        <v>770119</v>
      </c>
      <c r="E184" s="65" t="s">
        <v>962</v>
      </c>
      <c r="F184" s="65" t="s">
        <v>962</v>
      </c>
      <c r="G184" s="65" t="s">
        <v>962</v>
      </c>
      <c r="H184" s="65" t="s">
        <v>962</v>
      </c>
      <c r="I184" s="65" t="s">
        <v>962</v>
      </c>
      <c r="J184" s="65" t="s">
        <v>962</v>
      </c>
      <c r="K184" s="65" t="s">
        <v>962</v>
      </c>
      <c r="L184" s="65" t="s">
        <v>962</v>
      </c>
      <c r="M184" s="65" t="s">
        <v>963</v>
      </c>
      <c r="N184" s="65" t="s">
        <v>962</v>
      </c>
      <c r="O184" s="65" t="s">
        <v>962</v>
      </c>
      <c r="P184" s="65" t="s">
        <v>962</v>
      </c>
      <c r="Q184" s="65" t="s">
        <v>962</v>
      </c>
      <c r="R184" s="65" t="s">
        <v>962</v>
      </c>
      <c r="S184" s="65" t="s">
        <v>962</v>
      </c>
      <c r="T184" s="65" t="s">
        <v>962</v>
      </c>
      <c r="U184" s="65" t="s">
        <v>962</v>
      </c>
      <c r="V184" s="65" t="s">
        <v>962</v>
      </c>
      <c r="W184" s="65" t="s">
        <v>962</v>
      </c>
      <c r="X184" s="65" t="s">
        <v>962</v>
      </c>
      <c r="Y184" s="65" t="s">
        <v>962</v>
      </c>
      <c r="Z184" s="65" t="s">
        <v>962</v>
      </c>
      <c r="AA184" s="65" t="s">
        <v>962</v>
      </c>
      <c r="AB184" s="65" t="s">
        <v>962</v>
      </c>
      <c r="AC184" s="65" t="s">
        <v>962</v>
      </c>
    </row>
    <row r="185" spans="1:29" x14ac:dyDescent="0.25">
      <c r="A185" s="66">
        <f t="shared" si="4"/>
        <v>770123</v>
      </c>
      <c r="B185" s="67" t="s">
        <v>1439</v>
      </c>
      <c r="C185" s="68">
        <f t="shared" si="5"/>
        <v>4</v>
      </c>
      <c r="D185" s="65">
        <v>770123</v>
      </c>
      <c r="E185" s="65" t="s">
        <v>962</v>
      </c>
      <c r="F185" s="65" t="s">
        <v>962</v>
      </c>
      <c r="G185" s="65" t="s">
        <v>962</v>
      </c>
      <c r="H185" s="65" t="s">
        <v>962</v>
      </c>
      <c r="I185" s="65" t="s">
        <v>962</v>
      </c>
      <c r="J185" s="65" t="s">
        <v>962</v>
      </c>
      <c r="K185" s="65" t="s">
        <v>962</v>
      </c>
      <c r="L185" s="65" t="s">
        <v>962</v>
      </c>
      <c r="M185" s="65" t="s">
        <v>963</v>
      </c>
      <c r="N185" s="65" t="s">
        <v>962</v>
      </c>
      <c r="O185" s="65" t="s">
        <v>962</v>
      </c>
      <c r="P185" s="65" t="s">
        <v>962</v>
      </c>
      <c r="Q185" s="65" t="s">
        <v>962</v>
      </c>
      <c r="R185" s="65" t="s">
        <v>962</v>
      </c>
      <c r="S185" s="65" t="s">
        <v>962</v>
      </c>
      <c r="T185" s="65" t="s">
        <v>962</v>
      </c>
      <c r="U185" s="65" t="s">
        <v>962</v>
      </c>
      <c r="V185" s="65" t="s">
        <v>962</v>
      </c>
      <c r="W185" s="65" t="s">
        <v>962</v>
      </c>
      <c r="X185" s="65" t="s">
        <v>962</v>
      </c>
      <c r="Y185" s="65" t="s">
        <v>962</v>
      </c>
      <c r="Z185" s="65" t="s">
        <v>962</v>
      </c>
      <c r="AA185" s="65" t="s">
        <v>962</v>
      </c>
      <c r="AB185" s="65" t="s">
        <v>962</v>
      </c>
      <c r="AC185" s="65" t="s">
        <v>962</v>
      </c>
    </row>
    <row r="186" spans="1:29" x14ac:dyDescent="0.25">
      <c r="A186" s="66">
        <f t="shared" si="4"/>
        <v>770126</v>
      </c>
      <c r="B186" s="67" t="s">
        <v>1438</v>
      </c>
      <c r="C186" s="68">
        <f t="shared" si="5"/>
        <v>4</v>
      </c>
      <c r="D186" s="65">
        <v>770126</v>
      </c>
      <c r="E186" s="65" t="s">
        <v>962</v>
      </c>
      <c r="F186" s="65" t="s">
        <v>962</v>
      </c>
      <c r="G186" s="65" t="s">
        <v>962</v>
      </c>
      <c r="H186" s="65" t="s">
        <v>962</v>
      </c>
      <c r="I186" s="65" t="s">
        <v>962</v>
      </c>
      <c r="J186" s="65" t="s">
        <v>962</v>
      </c>
      <c r="K186" s="65" t="s">
        <v>962</v>
      </c>
      <c r="L186" s="65" t="s">
        <v>962</v>
      </c>
      <c r="M186" s="65" t="s">
        <v>963</v>
      </c>
      <c r="N186" s="65" t="s">
        <v>962</v>
      </c>
      <c r="O186" s="65" t="s">
        <v>962</v>
      </c>
      <c r="P186" s="65" t="s">
        <v>962</v>
      </c>
      <c r="Q186" s="65" t="s">
        <v>962</v>
      </c>
      <c r="R186" s="65" t="s">
        <v>962</v>
      </c>
      <c r="S186" s="65" t="s">
        <v>962</v>
      </c>
      <c r="T186" s="65" t="s">
        <v>962</v>
      </c>
      <c r="U186" s="65" t="s">
        <v>962</v>
      </c>
      <c r="V186" s="65" t="s">
        <v>962</v>
      </c>
      <c r="W186" s="65" t="s">
        <v>962</v>
      </c>
      <c r="X186" s="65" t="s">
        <v>962</v>
      </c>
      <c r="Y186" s="65" t="s">
        <v>962</v>
      </c>
      <c r="Z186" s="65" t="s">
        <v>962</v>
      </c>
      <c r="AA186" s="65" t="s">
        <v>962</v>
      </c>
      <c r="AB186" s="65" t="s">
        <v>962</v>
      </c>
      <c r="AC186" s="65" t="s">
        <v>962</v>
      </c>
    </row>
    <row r="187" spans="1:29" x14ac:dyDescent="0.25">
      <c r="A187" s="66">
        <f t="shared" si="4"/>
        <v>770130</v>
      </c>
      <c r="B187" s="67" t="s">
        <v>1437</v>
      </c>
      <c r="C187" s="68">
        <f t="shared" si="5"/>
        <v>4</v>
      </c>
      <c r="D187" s="65">
        <v>770130</v>
      </c>
      <c r="E187" s="65" t="s">
        <v>962</v>
      </c>
      <c r="F187" s="65" t="s">
        <v>962</v>
      </c>
      <c r="G187" s="65" t="s">
        <v>962</v>
      </c>
      <c r="H187" s="65" t="s">
        <v>962</v>
      </c>
      <c r="I187" s="65" t="s">
        <v>962</v>
      </c>
      <c r="J187" s="65" t="s">
        <v>962</v>
      </c>
      <c r="K187" s="65" t="s">
        <v>962</v>
      </c>
      <c r="L187" s="65" t="s">
        <v>962</v>
      </c>
      <c r="M187" s="65" t="s">
        <v>962</v>
      </c>
      <c r="N187" s="65" t="s">
        <v>962</v>
      </c>
      <c r="O187" s="65" t="s">
        <v>962</v>
      </c>
      <c r="P187" s="65" t="s">
        <v>962</v>
      </c>
      <c r="Q187" s="65" t="s">
        <v>962</v>
      </c>
      <c r="R187" s="65" t="s">
        <v>963</v>
      </c>
      <c r="S187" s="65" t="s">
        <v>962</v>
      </c>
      <c r="T187" s="65" t="s">
        <v>962</v>
      </c>
      <c r="U187" s="65" t="s">
        <v>962</v>
      </c>
      <c r="V187" s="65" t="s">
        <v>962</v>
      </c>
      <c r="W187" s="65" t="s">
        <v>962</v>
      </c>
      <c r="X187" s="65" t="s">
        <v>962</v>
      </c>
      <c r="Y187" s="65" t="s">
        <v>962</v>
      </c>
      <c r="Z187" s="65" t="s">
        <v>962</v>
      </c>
      <c r="AA187" s="65" t="s">
        <v>962</v>
      </c>
      <c r="AB187" s="65" t="s">
        <v>962</v>
      </c>
      <c r="AC187" s="65" t="s">
        <v>962</v>
      </c>
    </row>
    <row r="188" spans="1:29" x14ac:dyDescent="0.25">
      <c r="A188" s="66">
        <f t="shared" si="4"/>
        <v>770134</v>
      </c>
      <c r="B188" s="67" t="s">
        <v>1436</v>
      </c>
      <c r="C188" s="68">
        <f t="shared" si="5"/>
        <v>4</v>
      </c>
      <c r="D188" s="65">
        <v>770134</v>
      </c>
      <c r="E188" s="65" t="s">
        <v>962</v>
      </c>
      <c r="F188" s="65" t="s">
        <v>962</v>
      </c>
      <c r="G188" s="65" t="s">
        <v>962</v>
      </c>
      <c r="H188" s="65" t="s">
        <v>962</v>
      </c>
      <c r="I188" s="65" t="s">
        <v>962</v>
      </c>
      <c r="J188" s="65" t="s">
        <v>962</v>
      </c>
      <c r="K188" s="65" t="s">
        <v>962</v>
      </c>
      <c r="L188" s="65" t="s">
        <v>962</v>
      </c>
      <c r="M188" s="65" t="s">
        <v>962</v>
      </c>
      <c r="N188" s="65" t="s">
        <v>962</v>
      </c>
      <c r="O188" s="65" t="s">
        <v>962</v>
      </c>
      <c r="P188" s="65" t="s">
        <v>962</v>
      </c>
      <c r="Q188" s="65" t="s">
        <v>962</v>
      </c>
      <c r="R188" s="65" t="s">
        <v>963</v>
      </c>
      <c r="S188" s="65" t="s">
        <v>962</v>
      </c>
      <c r="T188" s="65" t="s">
        <v>962</v>
      </c>
      <c r="U188" s="65" t="s">
        <v>962</v>
      </c>
      <c r="V188" s="65" t="s">
        <v>962</v>
      </c>
      <c r="W188" s="65" t="s">
        <v>962</v>
      </c>
      <c r="X188" s="65" t="s">
        <v>962</v>
      </c>
      <c r="Y188" s="65" t="s">
        <v>962</v>
      </c>
      <c r="Z188" s="65" t="s">
        <v>962</v>
      </c>
      <c r="AA188" s="65" t="s">
        <v>962</v>
      </c>
      <c r="AB188" s="65" t="s">
        <v>962</v>
      </c>
      <c r="AC188" s="65" t="s">
        <v>962</v>
      </c>
    </row>
    <row r="189" spans="1:29" x14ac:dyDescent="0.25">
      <c r="A189" s="66">
        <f t="shared" si="4"/>
        <v>770147</v>
      </c>
      <c r="B189" s="67" t="s">
        <v>1435</v>
      </c>
      <c r="C189" s="68">
        <f t="shared" si="5"/>
        <v>4</v>
      </c>
      <c r="D189" s="65">
        <v>770147</v>
      </c>
      <c r="E189" s="65" t="s">
        <v>962</v>
      </c>
      <c r="F189" s="65" t="s">
        <v>962</v>
      </c>
      <c r="G189" s="65" t="s">
        <v>962</v>
      </c>
      <c r="H189" s="65" t="s">
        <v>962</v>
      </c>
      <c r="I189" s="65" t="s">
        <v>962</v>
      </c>
      <c r="J189" s="65" t="s">
        <v>962</v>
      </c>
      <c r="K189" s="65" t="s">
        <v>962</v>
      </c>
      <c r="L189" s="65" t="s">
        <v>962</v>
      </c>
      <c r="M189" s="65" t="s">
        <v>962</v>
      </c>
      <c r="N189" s="65" t="s">
        <v>962</v>
      </c>
      <c r="O189" s="65" t="s">
        <v>962</v>
      </c>
      <c r="P189" s="65" t="s">
        <v>962</v>
      </c>
      <c r="Q189" s="65" t="s">
        <v>962</v>
      </c>
      <c r="R189" s="65" t="s">
        <v>962</v>
      </c>
      <c r="S189" s="65" t="s">
        <v>962</v>
      </c>
      <c r="T189" s="65" t="s">
        <v>962</v>
      </c>
      <c r="U189" s="65" t="s">
        <v>962</v>
      </c>
      <c r="V189" s="65" t="s">
        <v>962</v>
      </c>
      <c r="W189" s="65" t="s">
        <v>962</v>
      </c>
      <c r="X189" s="65" t="s">
        <v>962</v>
      </c>
      <c r="Y189" s="65" t="s">
        <v>962</v>
      </c>
      <c r="Z189" s="65" t="s">
        <v>962</v>
      </c>
      <c r="AA189" s="65" t="s">
        <v>962</v>
      </c>
      <c r="AB189" s="65" t="s">
        <v>963</v>
      </c>
      <c r="AC189" s="65" t="s">
        <v>962</v>
      </c>
    </row>
    <row r="190" spans="1:29" x14ac:dyDescent="0.25">
      <c r="A190" s="66">
        <f t="shared" si="4"/>
        <v>770143</v>
      </c>
      <c r="B190" s="67" t="s">
        <v>1434</v>
      </c>
      <c r="C190" s="68">
        <f t="shared" si="5"/>
        <v>4</v>
      </c>
      <c r="D190" s="65">
        <v>770143</v>
      </c>
      <c r="E190" s="65" t="s">
        <v>962</v>
      </c>
      <c r="F190" s="65" t="s">
        <v>962</v>
      </c>
      <c r="G190" s="65" t="s">
        <v>962</v>
      </c>
      <c r="H190" s="65" t="s">
        <v>962</v>
      </c>
      <c r="I190" s="65" t="s">
        <v>962</v>
      </c>
      <c r="J190" s="65" t="s">
        <v>962</v>
      </c>
      <c r="K190" s="65" t="s">
        <v>962</v>
      </c>
      <c r="L190" s="65" t="s">
        <v>962</v>
      </c>
      <c r="M190" s="65" t="s">
        <v>962</v>
      </c>
      <c r="N190" s="65" t="s">
        <v>962</v>
      </c>
      <c r="O190" s="65" t="s">
        <v>962</v>
      </c>
      <c r="P190" s="65" t="s">
        <v>962</v>
      </c>
      <c r="Q190" s="65" t="s">
        <v>962</v>
      </c>
      <c r="R190" s="65" t="s">
        <v>962</v>
      </c>
      <c r="S190" s="65" t="s">
        <v>962</v>
      </c>
      <c r="T190" s="65" t="s">
        <v>962</v>
      </c>
      <c r="U190" s="65" t="s">
        <v>962</v>
      </c>
      <c r="V190" s="65" t="s">
        <v>962</v>
      </c>
      <c r="W190" s="65" t="s">
        <v>962</v>
      </c>
      <c r="X190" s="65" t="s">
        <v>962</v>
      </c>
      <c r="Y190" s="65" t="s">
        <v>962</v>
      </c>
      <c r="Z190" s="65" t="s">
        <v>962</v>
      </c>
      <c r="AA190" s="65" t="s">
        <v>962</v>
      </c>
      <c r="AB190" s="65" t="s">
        <v>963</v>
      </c>
      <c r="AC190" s="65" t="s">
        <v>962</v>
      </c>
    </row>
    <row r="191" spans="1:29" x14ac:dyDescent="0.25">
      <c r="A191" s="66">
        <f t="shared" si="4"/>
        <v>770139</v>
      </c>
      <c r="B191" s="67" t="s">
        <v>1433</v>
      </c>
      <c r="C191" s="68">
        <f t="shared" si="5"/>
        <v>4</v>
      </c>
      <c r="D191" s="65">
        <v>770139</v>
      </c>
      <c r="E191" s="65" t="s">
        <v>962</v>
      </c>
      <c r="F191" s="65" t="s">
        <v>962</v>
      </c>
      <c r="G191" s="65" t="s">
        <v>962</v>
      </c>
      <c r="H191" s="65" t="s">
        <v>962</v>
      </c>
      <c r="I191" s="65" t="s">
        <v>962</v>
      </c>
      <c r="J191" s="65" t="s">
        <v>962</v>
      </c>
      <c r="K191" s="65" t="s">
        <v>962</v>
      </c>
      <c r="L191" s="65" t="s">
        <v>962</v>
      </c>
      <c r="M191" s="65" t="s">
        <v>962</v>
      </c>
      <c r="N191" s="65" t="s">
        <v>962</v>
      </c>
      <c r="O191" s="65" t="s">
        <v>962</v>
      </c>
      <c r="P191" s="65" t="s">
        <v>962</v>
      </c>
      <c r="Q191" s="65" t="s">
        <v>962</v>
      </c>
      <c r="R191" s="65" t="s">
        <v>962</v>
      </c>
      <c r="S191" s="65" t="s">
        <v>962</v>
      </c>
      <c r="T191" s="65" t="s">
        <v>962</v>
      </c>
      <c r="U191" s="65" t="s">
        <v>962</v>
      </c>
      <c r="V191" s="65" t="s">
        <v>962</v>
      </c>
      <c r="W191" s="65" t="s">
        <v>962</v>
      </c>
      <c r="X191" s="65" t="s">
        <v>962</v>
      </c>
      <c r="Y191" s="65" t="s">
        <v>962</v>
      </c>
      <c r="Z191" s="65" t="s">
        <v>962</v>
      </c>
      <c r="AA191" s="65" t="s">
        <v>962</v>
      </c>
      <c r="AB191" s="65" t="s">
        <v>963</v>
      </c>
      <c r="AC191" s="65" t="s">
        <v>962</v>
      </c>
    </row>
    <row r="192" spans="1:29" x14ac:dyDescent="0.25">
      <c r="A192" s="66">
        <f t="shared" si="4"/>
        <v>770150</v>
      </c>
      <c r="B192" s="67" t="s">
        <v>1432</v>
      </c>
      <c r="C192" s="68">
        <f t="shared" si="5"/>
        <v>4</v>
      </c>
      <c r="D192" s="65">
        <v>770150</v>
      </c>
      <c r="E192" s="65" t="s">
        <v>962</v>
      </c>
      <c r="F192" s="65" t="s">
        <v>962</v>
      </c>
      <c r="G192" s="65" t="s">
        <v>962</v>
      </c>
      <c r="H192" s="65" t="s">
        <v>962</v>
      </c>
      <c r="I192" s="65" t="s">
        <v>962</v>
      </c>
      <c r="J192" s="65" t="s">
        <v>962</v>
      </c>
      <c r="K192" s="65" t="s">
        <v>962</v>
      </c>
      <c r="L192" s="65" t="s">
        <v>962</v>
      </c>
      <c r="M192" s="65" t="s">
        <v>962</v>
      </c>
      <c r="N192" s="65" t="s">
        <v>962</v>
      </c>
      <c r="O192" s="65" t="s">
        <v>962</v>
      </c>
      <c r="P192" s="65" t="s">
        <v>962</v>
      </c>
      <c r="Q192" s="65" t="s">
        <v>962</v>
      </c>
      <c r="R192" s="65" t="s">
        <v>963</v>
      </c>
      <c r="S192" s="65" t="s">
        <v>962</v>
      </c>
      <c r="T192" s="65" t="s">
        <v>962</v>
      </c>
      <c r="U192" s="65" t="s">
        <v>962</v>
      </c>
      <c r="V192" s="65" t="s">
        <v>962</v>
      </c>
      <c r="W192" s="65" t="s">
        <v>962</v>
      </c>
      <c r="X192" s="65" t="s">
        <v>962</v>
      </c>
      <c r="Y192" s="65" t="s">
        <v>962</v>
      </c>
      <c r="Z192" s="65" t="s">
        <v>962</v>
      </c>
      <c r="AA192" s="65" t="s">
        <v>962</v>
      </c>
      <c r="AB192" s="65" t="s">
        <v>962</v>
      </c>
      <c r="AC192" s="65" t="s">
        <v>962</v>
      </c>
    </row>
    <row r="193" spans="1:29" x14ac:dyDescent="0.25">
      <c r="A193" s="66">
        <f t="shared" si="4"/>
        <v>770155</v>
      </c>
      <c r="B193" s="67" t="s">
        <v>1431</v>
      </c>
      <c r="C193" s="68">
        <f t="shared" si="5"/>
        <v>4</v>
      </c>
      <c r="D193" s="65">
        <v>770155</v>
      </c>
      <c r="E193" s="65" t="s">
        <v>962</v>
      </c>
      <c r="F193" s="65" t="s">
        <v>962</v>
      </c>
      <c r="G193" s="65" t="s">
        <v>962</v>
      </c>
      <c r="H193" s="65" t="s">
        <v>963</v>
      </c>
      <c r="I193" s="65" t="s">
        <v>962</v>
      </c>
      <c r="J193" s="65" t="s">
        <v>962</v>
      </c>
      <c r="K193" s="65" t="s">
        <v>962</v>
      </c>
      <c r="L193" s="65" t="s">
        <v>962</v>
      </c>
      <c r="M193" s="65" t="s">
        <v>962</v>
      </c>
      <c r="N193" s="65" t="s">
        <v>962</v>
      </c>
      <c r="O193" s="65" t="s">
        <v>962</v>
      </c>
      <c r="P193" s="65" t="s">
        <v>962</v>
      </c>
      <c r="Q193" s="65" t="s">
        <v>962</v>
      </c>
      <c r="R193" s="65" t="s">
        <v>962</v>
      </c>
      <c r="S193" s="65" t="s">
        <v>962</v>
      </c>
      <c r="T193" s="65" t="s">
        <v>962</v>
      </c>
      <c r="U193" s="65" t="s">
        <v>962</v>
      </c>
      <c r="V193" s="65" t="s">
        <v>962</v>
      </c>
      <c r="W193" s="65" t="s">
        <v>962</v>
      </c>
      <c r="X193" s="65" t="s">
        <v>962</v>
      </c>
      <c r="Y193" s="65" t="s">
        <v>962</v>
      </c>
      <c r="Z193" s="65" t="s">
        <v>962</v>
      </c>
      <c r="AA193" s="65" t="s">
        <v>962</v>
      </c>
      <c r="AB193" s="65" t="s">
        <v>962</v>
      </c>
      <c r="AC193" s="65" t="s">
        <v>962</v>
      </c>
    </row>
    <row r="194" spans="1:29" x14ac:dyDescent="0.25">
      <c r="A194" s="66">
        <f t="shared" si="4"/>
        <v>770153</v>
      </c>
      <c r="B194" s="67" t="s">
        <v>1430</v>
      </c>
      <c r="C194" s="68">
        <f t="shared" si="5"/>
        <v>4</v>
      </c>
      <c r="D194" s="65">
        <v>770153</v>
      </c>
      <c r="E194" s="65" t="s">
        <v>962</v>
      </c>
      <c r="F194" s="65" t="s">
        <v>962</v>
      </c>
      <c r="G194" s="65" t="s">
        <v>962</v>
      </c>
      <c r="H194" s="65" t="s">
        <v>962</v>
      </c>
      <c r="I194" s="65" t="s">
        <v>962</v>
      </c>
      <c r="J194" s="65" t="s">
        <v>962</v>
      </c>
      <c r="K194" s="65" t="s">
        <v>962</v>
      </c>
      <c r="L194" s="65" t="s">
        <v>962</v>
      </c>
      <c r="M194" s="65" t="s">
        <v>962</v>
      </c>
      <c r="N194" s="65" t="s">
        <v>962</v>
      </c>
      <c r="O194" s="65" t="s">
        <v>962</v>
      </c>
      <c r="P194" s="65" t="s">
        <v>962</v>
      </c>
      <c r="Q194" s="65" t="s">
        <v>962</v>
      </c>
      <c r="R194" s="65" t="s">
        <v>963</v>
      </c>
      <c r="S194" s="65" t="s">
        <v>962</v>
      </c>
      <c r="T194" s="65" t="s">
        <v>962</v>
      </c>
      <c r="U194" s="65" t="s">
        <v>962</v>
      </c>
      <c r="V194" s="65" t="s">
        <v>962</v>
      </c>
      <c r="W194" s="65" t="s">
        <v>962</v>
      </c>
      <c r="X194" s="65" t="s">
        <v>962</v>
      </c>
      <c r="Y194" s="65" t="s">
        <v>962</v>
      </c>
      <c r="Z194" s="65" t="s">
        <v>962</v>
      </c>
      <c r="AA194" s="65" t="s">
        <v>962</v>
      </c>
      <c r="AB194" s="65" t="s">
        <v>962</v>
      </c>
      <c r="AC194" s="65" t="s">
        <v>962</v>
      </c>
    </row>
    <row r="195" spans="1:29" x14ac:dyDescent="0.25">
      <c r="A195" s="66">
        <f t="shared" si="4"/>
        <v>770159</v>
      </c>
      <c r="B195" s="67" t="s">
        <v>1429</v>
      </c>
      <c r="C195" s="68">
        <f t="shared" si="5"/>
        <v>4</v>
      </c>
      <c r="D195" s="65">
        <v>770159</v>
      </c>
      <c r="E195" s="65" t="s">
        <v>962</v>
      </c>
      <c r="F195" s="65" t="s">
        <v>962</v>
      </c>
      <c r="G195" s="65" t="s">
        <v>962</v>
      </c>
      <c r="H195" s="65" t="s">
        <v>962</v>
      </c>
      <c r="I195" s="65" t="s">
        <v>962</v>
      </c>
      <c r="J195" s="65" t="s">
        <v>962</v>
      </c>
      <c r="K195" s="65" t="s">
        <v>962</v>
      </c>
      <c r="L195" s="65" t="s">
        <v>962</v>
      </c>
      <c r="M195" s="65" t="s">
        <v>962</v>
      </c>
      <c r="N195" s="65" t="s">
        <v>962</v>
      </c>
      <c r="O195" s="65" t="s">
        <v>962</v>
      </c>
      <c r="P195" s="65" t="s">
        <v>962</v>
      </c>
      <c r="Q195" s="65" t="s">
        <v>962</v>
      </c>
      <c r="R195" s="65" t="s">
        <v>963</v>
      </c>
      <c r="S195" s="65" t="s">
        <v>962</v>
      </c>
      <c r="T195" s="65" t="s">
        <v>962</v>
      </c>
      <c r="U195" s="65" t="s">
        <v>962</v>
      </c>
      <c r="V195" s="65" t="s">
        <v>962</v>
      </c>
      <c r="W195" s="65" t="s">
        <v>962</v>
      </c>
      <c r="X195" s="65" t="s">
        <v>962</v>
      </c>
      <c r="Y195" s="65" t="s">
        <v>962</v>
      </c>
      <c r="Z195" s="65" t="s">
        <v>962</v>
      </c>
      <c r="AA195" s="65" t="s">
        <v>962</v>
      </c>
      <c r="AB195" s="65" t="s">
        <v>962</v>
      </c>
      <c r="AC195" s="65" t="s">
        <v>962</v>
      </c>
    </row>
    <row r="196" spans="1:29" x14ac:dyDescent="0.25">
      <c r="A196" s="66">
        <f t="shared" ref="A196:A259" si="6">D196</f>
        <v>770163</v>
      </c>
      <c r="B196" s="67" t="s">
        <v>1428</v>
      </c>
      <c r="C196" s="68">
        <f t="shared" ref="C196:C259" si="7">INDEX($E$1:$AC$1,MATCH("Y",E196:AC196,0))</f>
        <v>4</v>
      </c>
      <c r="D196" s="65">
        <v>770163</v>
      </c>
      <c r="E196" s="65" t="s">
        <v>962</v>
      </c>
      <c r="F196" s="65" t="s">
        <v>962</v>
      </c>
      <c r="G196" s="65" t="s">
        <v>962</v>
      </c>
      <c r="H196" s="65" t="s">
        <v>963</v>
      </c>
      <c r="I196" s="65" t="s">
        <v>962</v>
      </c>
      <c r="J196" s="65" t="s">
        <v>962</v>
      </c>
      <c r="K196" s="65" t="s">
        <v>962</v>
      </c>
      <c r="L196" s="65" t="s">
        <v>962</v>
      </c>
      <c r="M196" s="65" t="s">
        <v>962</v>
      </c>
      <c r="N196" s="65" t="s">
        <v>962</v>
      </c>
      <c r="O196" s="65" t="s">
        <v>962</v>
      </c>
      <c r="P196" s="65" t="s">
        <v>962</v>
      </c>
      <c r="Q196" s="65" t="s">
        <v>962</v>
      </c>
      <c r="R196" s="65" t="s">
        <v>962</v>
      </c>
      <c r="S196" s="65" t="s">
        <v>962</v>
      </c>
      <c r="T196" s="65" t="s">
        <v>962</v>
      </c>
      <c r="U196" s="65" t="s">
        <v>962</v>
      </c>
      <c r="V196" s="65" t="s">
        <v>962</v>
      </c>
      <c r="W196" s="65" t="s">
        <v>962</v>
      </c>
      <c r="X196" s="65" t="s">
        <v>962</v>
      </c>
      <c r="Y196" s="65" t="s">
        <v>962</v>
      </c>
      <c r="Z196" s="65" t="s">
        <v>962</v>
      </c>
      <c r="AA196" s="65" t="s">
        <v>962</v>
      </c>
      <c r="AB196" s="65" t="s">
        <v>962</v>
      </c>
      <c r="AC196" s="65" t="s">
        <v>962</v>
      </c>
    </row>
    <row r="197" spans="1:29" x14ac:dyDescent="0.25">
      <c r="A197" s="66">
        <f t="shared" si="6"/>
        <v>770164</v>
      </c>
      <c r="B197" s="67" t="s">
        <v>1427</v>
      </c>
      <c r="C197" s="68">
        <f t="shared" si="7"/>
        <v>4</v>
      </c>
      <c r="D197" s="65">
        <v>770164</v>
      </c>
      <c r="E197" s="65" t="s">
        <v>962</v>
      </c>
      <c r="F197" s="65" t="s">
        <v>962</v>
      </c>
      <c r="G197" s="65" t="s">
        <v>962</v>
      </c>
      <c r="H197" s="65" t="s">
        <v>962</v>
      </c>
      <c r="I197" s="65" t="s">
        <v>962</v>
      </c>
      <c r="J197" s="65" t="s">
        <v>962</v>
      </c>
      <c r="K197" s="65" t="s">
        <v>962</v>
      </c>
      <c r="L197" s="65" t="s">
        <v>962</v>
      </c>
      <c r="M197" s="65" t="s">
        <v>962</v>
      </c>
      <c r="N197" s="65" t="s">
        <v>962</v>
      </c>
      <c r="O197" s="65" t="s">
        <v>962</v>
      </c>
      <c r="P197" s="65" t="s">
        <v>962</v>
      </c>
      <c r="Q197" s="65" t="s">
        <v>962</v>
      </c>
      <c r="R197" s="65" t="s">
        <v>962</v>
      </c>
      <c r="S197" s="65" t="s">
        <v>962</v>
      </c>
      <c r="T197" s="65" t="s">
        <v>962</v>
      </c>
      <c r="U197" s="65" t="s">
        <v>962</v>
      </c>
      <c r="V197" s="65" t="s">
        <v>962</v>
      </c>
      <c r="W197" s="65" t="s">
        <v>962</v>
      </c>
      <c r="X197" s="65" t="s">
        <v>962</v>
      </c>
      <c r="Y197" s="65" t="s">
        <v>962</v>
      </c>
      <c r="Z197" s="65" t="s">
        <v>962</v>
      </c>
      <c r="AA197" s="65" t="s">
        <v>962</v>
      </c>
      <c r="AB197" s="65" t="s">
        <v>963</v>
      </c>
      <c r="AC197" s="65" t="s">
        <v>962</v>
      </c>
    </row>
    <row r="198" spans="1:29" x14ac:dyDescent="0.25">
      <c r="A198" s="66">
        <f t="shared" si="6"/>
        <v>770165</v>
      </c>
      <c r="B198" s="67" t="s">
        <v>1426</v>
      </c>
      <c r="C198" s="68">
        <f t="shared" si="7"/>
        <v>4</v>
      </c>
      <c r="D198" s="65">
        <v>770165</v>
      </c>
      <c r="E198" s="65" t="s">
        <v>962</v>
      </c>
      <c r="F198" s="65" t="s">
        <v>962</v>
      </c>
      <c r="G198" s="65" t="s">
        <v>962</v>
      </c>
      <c r="H198" s="65" t="s">
        <v>962</v>
      </c>
      <c r="I198" s="65" t="s">
        <v>962</v>
      </c>
      <c r="J198" s="65" t="s">
        <v>962</v>
      </c>
      <c r="K198" s="65" t="s">
        <v>962</v>
      </c>
      <c r="L198" s="65" t="s">
        <v>962</v>
      </c>
      <c r="M198" s="65" t="s">
        <v>962</v>
      </c>
      <c r="N198" s="65" t="s">
        <v>962</v>
      </c>
      <c r="O198" s="65" t="s">
        <v>962</v>
      </c>
      <c r="P198" s="65" t="s">
        <v>962</v>
      </c>
      <c r="Q198" s="65" t="s">
        <v>962</v>
      </c>
      <c r="R198" s="65" t="s">
        <v>963</v>
      </c>
      <c r="S198" s="65" t="s">
        <v>962</v>
      </c>
      <c r="T198" s="65" t="s">
        <v>962</v>
      </c>
      <c r="U198" s="65" t="s">
        <v>962</v>
      </c>
      <c r="V198" s="65" t="s">
        <v>962</v>
      </c>
      <c r="W198" s="65" t="s">
        <v>962</v>
      </c>
      <c r="X198" s="65" t="s">
        <v>962</v>
      </c>
      <c r="Y198" s="65" t="s">
        <v>962</v>
      </c>
      <c r="Z198" s="65" t="s">
        <v>962</v>
      </c>
      <c r="AA198" s="65" t="s">
        <v>962</v>
      </c>
      <c r="AB198" s="65" t="s">
        <v>962</v>
      </c>
      <c r="AC198" s="65" t="s">
        <v>962</v>
      </c>
    </row>
    <row r="199" spans="1:29" x14ac:dyDescent="0.25">
      <c r="A199" s="66">
        <f t="shared" si="6"/>
        <v>770167</v>
      </c>
      <c r="B199" s="67" t="s">
        <v>1425</v>
      </c>
      <c r="C199" s="68">
        <f t="shared" si="7"/>
        <v>4</v>
      </c>
      <c r="D199" s="65">
        <v>770167</v>
      </c>
      <c r="E199" s="65" t="s">
        <v>962</v>
      </c>
      <c r="F199" s="65" t="s">
        <v>962</v>
      </c>
      <c r="G199" s="65" t="s">
        <v>962</v>
      </c>
      <c r="H199" s="65" t="s">
        <v>963</v>
      </c>
      <c r="I199" s="65" t="s">
        <v>962</v>
      </c>
      <c r="J199" s="65" t="s">
        <v>962</v>
      </c>
      <c r="K199" s="65" t="s">
        <v>962</v>
      </c>
      <c r="L199" s="65" t="s">
        <v>962</v>
      </c>
      <c r="M199" s="65" t="s">
        <v>962</v>
      </c>
      <c r="N199" s="65" t="s">
        <v>962</v>
      </c>
      <c r="O199" s="65" t="s">
        <v>962</v>
      </c>
      <c r="P199" s="65" t="s">
        <v>962</v>
      </c>
      <c r="Q199" s="65" t="s">
        <v>962</v>
      </c>
      <c r="R199" s="65" t="s">
        <v>962</v>
      </c>
      <c r="S199" s="65" t="s">
        <v>962</v>
      </c>
      <c r="T199" s="65" t="s">
        <v>962</v>
      </c>
      <c r="U199" s="65" t="s">
        <v>962</v>
      </c>
      <c r="V199" s="65" t="s">
        <v>962</v>
      </c>
      <c r="W199" s="65" t="s">
        <v>962</v>
      </c>
      <c r="X199" s="65" t="s">
        <v>962</v>
      </c>
      <c r="Y199" s="65" t="s">
        <v>962</v>
      </c>
      <c r="Z199" s="65" t="s">
        <v>962</v>
      </c>
      <c r="AA199" s="65" t="s">
        <v>962</v>
      </c>
      <c r="AB199" s="65" t="s">
        <v>962</v>
      </c>
      <c r="AC199" s="65" t="s">
        <v>962</v>
      </c>
    </row>
    <row r="200" spans="1:29" x14ac:dyDescent="0.25">
      <c r="A200" s="66">
        <f t="shared" si="6"/>
        <v>770173</v>
      </c>
      <c r="B200" s="67" t="s">
        <v>1424</v>
      </c>
      <c r="C200" s="68">
        <f t="shared" si="7"/>
        <v>4</v>
      </c>
      <c r="D200" s="65">
        <v>770173</v>
      </c>
      <c r="E200" s="65" t="s">
        <v>962</v>
      </c>
      <c r="F200" s="65" t="s">
        <v>962</v>
      </c>
      <c r="G200" s="65" t="s">
        <v>962</v>
      </c>
      <c r="H200" s="65" t="s">
        <v>962</v>
      </c>
      <c r="I200" s="65" t="s">
        <v>962</v>
      </c>
      <c r="J200" s="65" t="s">
        <v>962</v>
      </c>
      <c r="K200" s="65" t="s">
        <v>962</v>
      </c>
      <c r="L200" s="65" t="s">
        <v>962</v>
      </c>
      <c r="M200" s="65" t="s">
        <v>962</v>
      </c>
      <c r="N200" s="65" t="s">
        <v>962</v>
      </c>
      <c r="O200" s="65" t="s">
        <v>962</v>
      </c>
      <c r="P200" s="65" t="s">
        <v>962</v>
      </c>
      <c r="Q200" s="65" t="s">
        <v>962</v>
      </c>
      <c r="R200" s="65" t="s">
        <v>963</v>
      </c>
      <c r="S200" s="65" t="s">
        <v>962</v>
      </c>
      <c r="T200" s="65" t="s">
        <v>962</v>
      </c>
      <c r="U200" s="65" t="s">
        <v>962</v>
      </c>
      <c r="V200" s="65" t="s">
        <v>962</v>
      </c>
      <c r="W200" s="65" t="s">
        <v>962</v>
      </c>
      <c r="X200" s="65" t="s">
        <v>962</v>
      </c>
      <c r="Y200" s="65" t="s">
        <v>962</v>
      </c>
      <c r="Z200" s="65" t="s">
        <v>962</v>
      </c>
      <c r="AA200" s="65" t="s">
        <v>962</v>
      </c>
      <c r="AB200" s="65" t="s">
        <v>962</v>
      </c>
      <c r="AC200" s="65" t="s">
        <v>962</v>
      </c>
    </row>
    <row r="201" spans="1:29" x14ac:dyDescent="0.25">
      <c r="A201" s="66">
        <f t="shared" si="6"/>
        <v>770174</v>
      </c>
      <c r="B201" s="67" t="s">
        <v>1423</v>
      </c>
      <c r="C201" s="68">
        <f t="shared" si="7"/>
        <v>4</v>
      </c>
      <c r="D201" s="65">
        <v>770174</v>
      </c>
      <c r="E201" s="65" t="s">
        <v>962</v>
      </c>
      <c r="F201" s="65" t="s">
        <v>962</v>
      </c>
      <c r="G201" s="65" t="s">
        <v>962</v>
      </c>
      <c r="H201" s="65" t="s">
        <v>963</v>
      </c>
      <c r="I201" s="65" t="s">
        <v>962</v>
      </c>
      <c r="J201" s="65" t="s">
        <v>962</v>
      </c>
      <c r="K201" s="65" t="s">
        <v>962</v>
      </c>
      <c r="L201" s="65" t="s">
        <v>962</v>
      </c>
      <c r="M201" s="65" t="s">
        <v>962</v>
      </c>
      <c r="N201" s="65" t="s">
        <v>962</v>
      </c>
      <c r="O201" s="65" t="s">
        <v>962</v>
      </c>
      <c r="P201" s="65" t="s">
        <v>962</v>
      </c>
      <c r="Q201" s="65" t="s">
        <v>962</v>
      </c>
      <c r="R201" s="65" t="s">
        <v>962</v>
      </c>
      <c r="S201" s="65" t="s">
        <v>962</v>
      </c>
      <c r="T201" s="65" t="s">
        <v>962</v>
      </c>
      <c r="U201" s="65" t="s">
        <v>962</v>
      </c>
      <c r="V201" s="65" t="s">
        <v>962</v>
      </c>
      <c r="W201" s="65" t="s">
        <v>962</v>
      </c>
      <c r="X201" s="65" t="s">
        <v>962</v>
      </c>
      <c r="Y201" s="65" t="s">
        <v>962</v>
      </c>
      <c r="Z201" s="65" t="s">
        <v>962</v>
      </c>
      <c r="AA201" s="65" t="s">
        <v>962</v>
      </c>
      <c r="AB201" s="65" t="s">
        <v>962</v>
      </c>
      <c r="AC201" s="65" t="s">
        <v>962</v>
      </c>
    </row>
    <row r="202" spans="1:29" x14ac:dyDescent="0.25">
      <c r="A202" s="66">
        <f t="shared" si="6"/>
        <v>770176</v>
      </c>
      <c r="B202" s="67" t="s">
        <v>1422</v>
      </c>
      <c r="C202" s="68">
        <f t="shared" si="7"/>
        <v>4</v>
      </c>
      <c r="D202" s="65">
        <v>770176</v>
      </c>
      <c r="E202" s="65" t="s">
        <v>962</v>
      </c>
      <c r="F202" s="65" t="s">
        <v>962</v>
      </c>
      <c r="G202" s="65" t="s">
        <v>962</v>
      </c>
      <c r="H202" s="65" t="s">
        <v>962</v>
      </c>
      <c r="I202" s="65" t="s">
        <v>962</v>
      </c>
      <c r="J202" s="65" t="s">
        <v>962</v>
      </c>
      <c r="K202" s="65" t="s">
        <v>962</v>
      </c>
      <c r="L202" s="65" t="s">
        <v>962</v>
      </c>
      <c r="M202" s="65" t="s">
        <v>962</v>
      </c>
      <c r="N202" s="65" t="s">
        <v>962</v>
      </c>
      <c r="O202" s="65" t="s">
        <v>962</v>
      </c>
      <c r="P202" s="65" t="s">
        <v>962</v>
      </c>
      <c r="Q202" s="65" t="s">
        <v>962</v>
      </c>
      <c r="R202" s="65" t="s">
        <v>963</v>
      </c>
      <c r="S202" s="65" t="s">
        <v>962</v>
      </c>
      <c r="T202" s="65" t="s">
        <v>962</v>
      </c>
      <c r="U202" s="65" t="s">
        <v>962</v>
      </c>
      <c r="V202" s="65" t="s">
        <v>962</v>
      </c>
      <c r="W202" s="65" t="s">
        <v>962</v>
      </c>
      <c r="X202" s="65" t="s">
        <v>962</v>
      </c>
      <c r="Y202" s="65" t="s">
        <v>962</v>
      </c>
      <c r="Z202" s="65" t="s">
        <v>962</v>
      </c>
      <c r="AA202" s="65" t="s">
        <v>962</v>
      </c>
      <c r="AB202" s="65" t="s">
        <v>962</v>
      </c>
      <c r="AC202" s="65" t="s">
        <v>962</v>
      </c>
    </row>
    <row r="203" spans="1:29" x14ac:dyDescent="0.25">
      <c r="A203" s="66">
        <f t="shared" si="6"/>
        <v>770179</v>
      </c>
      <c r="B203" s="67" t="s">
        <v>1421</v>
      </c>
      <c r="C203" s="68">
        <f t="shared" si="7"/>
        <v>4</v>
      </c>
      <c r="D203" s="65">
        <v>770179</v>
      </c>
      <c r="E203" s="65" t="s">
        <v>962</v>
      </c>
      <c r="F203" s="65" t="s">
        <v>962</v>
      </c>
      <c r="G203" s="65" t="s">
        <v>962</v>
      </c>
      <c r="H203" s="65" t="s">
        <v>962</v>
      </c>
      <c r="I203" s="65" t="s">
        <v>962</v>
      </c>
      <c r="J203" s="65" t="s">
        <v>962</v>
      </c>
      <c r="K203" s="65" t="s">
        <v>962</v>
      </c>
      <c r="L203" s="65" t="s">
        <v>962</v>
      </c>
      <c r="M203" s="65" t="s">
        <v>963</v>
      </c>
      <c r="N203" s="65" t="s">
        <v>962</v>
      </c>
      <c r="O203" s="65" t="s">
        <v>962</v>
      </c>
      <c r="P203" s="65" t="s">
        <v>962</v>
      </c>
      <c r="Q203" s="65" t="s">
        <v>962</v>
      </c>
      <c r="R203" s="65" t="s">
        <v>962</v>
      </c>
      <c r="S203" s="65" t="s">
        <v>962</v>
      </c>
      <c r="T203" s="65" t="s">
        <v>962</v>
      </c>
      <c r="U203" s="65" t="s">
        <v>962</v>
      </c>
      <c r="V203" s="65" t="s">
        <v>962</v>
      </c>
      <c r="W203" s="65" t="s">
        <v>962</v>
      </c>
      <c r="X203" s="65" t="s">
        <v>962</v>
      </c>
      <c r="Y203" s="65" t="s">
        <v>962</v>
      </c>
      <c r="Z203" s="65" t="s">
        <v>962</v>
      </c>
      <c r="AA203" s="65" t="s">
        <v>962</v>
      </c>
      <c r="AB203" s="65" t="s">
        <v>962</v>
      </c>
      <c r="AC203" s="65" t="s">
        <v>962</v>
      </c>
    </row>
    <row r="204" spans="1:29" x14ac:dyDescent="0.25">
      <c r="A204" s="66">
        <f t="shared" si="6"/>
        <v>770181</v>
      </c>
      <c r="B204" s="67" t="s">
        <v>1420</v>
      </c>
      <c r="C204" s="68">
        <f t="shared" si="7"/>
        <v>4</v>
      </c>
      <c r="D204" s="65">
        <v>770181</v>
      </c>
      <c r="E204" s="65" t="s">
        <v>962</v>
      </c>
      <c r="F204" s="65" t="s">
        <v>962</v>
      </c>
      <c r="G204" s="65" t="s">
        <v>962</v>
      </c>
      <c r="H204" s="65" t="s">
        <v>962</v>
      </c>
      <c r="I204" s="65" t="s">
        <v>962</v>
      </c>
      <c r="J204" s="65" t="s">
        <v>962</v>
      </c>
      <c r="K204" s="65" t="s">
        <v>962</v>
      </c>
      <c r="L204" s="65" t="s">
        <v>962</v>
      </c>
      <c r="M204" s="65" t="s">
        <v>963</v>
      </c>
      <c r="N204" s="65" t="s">
        <v>962</v>
      </c>
      <c r="O204" s="65" t="s">
        <v>962</v>
      </c>
      <c r="P204" s="65" t="s">
        <v>962</v>
      </c>
      <c r="Q204" s="65" t="s">
        <v>962</v>
      </c>
      <c r="R204" s="65" t="s">
        <v>962</v>
      </c>
      <c r="S204" s="65" t="s">
        <v>962</v>
      </c>
      <c r="T204" s="65" t="s">
        <v>962</v>
      </c>
      <c r="U204" s="65" t="s">
        <v>962</v>
      </c>
      <c r="V204" s="65" t="s">
        <v>962</v>
      </c>
      <c r="W204" s="65" t="s">
        <v>962</v>
      </c>
      <c r="X204" s="65" t="s">
        <v>962</v>
      </c>
      <c r="Y204" s="65" t="s">
        <v>962</v>
      </c>
      <c r="Z204" s="65" t="s">
        <v>962</v>
      </c>
      <c r="AA204" s="65" t="s">
        <v>962</v>
      </c>
      <c r="AB204" s="65" t="s">
        <v>962</v>
      </c>
      <c r="AC204" s="65" t="s">
        <v>962</v>
      </c>
    </row>
    <row r="205" spans="1:29" x14ac:dyDescent="0.25">
      <c r="A205" s="66">
        <f t="shared" si="6"/>
        <v>770182</v>
      </c>
      <c r="B205" s="67" t="s">
        <v>1419</v>
      </c>
      <c r="C205" s="68">
        <f t="shared" si="7"/>
        <v>4</v>
      </c>
      <c r="D205" s="65">
        <v>770182</v>
      </c>
      <c r="E205" s="65" t="s">
        <v>962</v>
      </c>
      <c r="F205" s="65" t="s">
        <v>962</v>
      </c>
      <c r="G205" s="65" t="s">
        <v>962</v>
      </c>
      <c r="H205" s="65" t="s">
        <v>963</v>
      </c>
      <c r="I205" s="65" t="s">
        <v>962</v>
      </c>
      <c r="J205" s="65" t="s">
        <v>962</v>
      </c>
      <c r="K205" s="65" t="s">
        <v>962</v>
      </c>
      <c r="L205" s="65" t="s">
        <v>962</v>
      </c>
      <c r="M205" s="65" t="s">
        <v>962</v>
      </c>
      <c r="N205" s="65" t="s">
        <v>962</v>
      </c>
      <c r="O205" s="65" t="s">
        <v>962</v>
      </c>
      <c r="P205" s="65" t="s">
        <v>962</v>
      </c>
      <c r="Q205" s="65" t="s">
        <v>962</v>
      </c>
      <c r="R205" s="65" t="s">
        <v>962</v>
      </c>
      <c r="S205" s="65" t="s">
        <v>962</v>
      </c>
      <c r="T205" s="65" t="s">
        <v>962</v>
      </c>
      <c r="U205" s="65" t="s">
        <v>962</v>
      </c>
      <c r="V205" s="65" t="s">
        <v>962</v>
      </c>
      <c r="W205" s="65" t="s">
        <v>962</v>
      </c>
      <c r="X205" s="65" t="s">
        <v>962</v>
      </c>
      <c r="Y205" s="65" t="s">
        <v>962</v>
      </c>
      <c r="Z205" s="65" t="s">
        <v>962</v>
      </c>
      <c r="AA205" s="65" t="s">
        <v>962</v>
      </c>
      <c r="AB205" s="65" t="s">
        <v>962</v>
      </c>
      <c r="AC205" s="65" t="s">
        <v>962</v>
      </c>
    </row>
    <row r="206" spans="1:29" x14ac:dyDescent="0.25">
      <c r="A206" s="66">
        <f t="shared" si="6"/>
        <v>770184</v>
      </c>
      <c r="B206" s="67" t="s">
        <v>1418</v>
      </c>
      <c r="C206" s="68">
        <f t="shared" si="7"/>
        <v>4</v>
      </c>
      <c r="D206" s="65">
        <v>770184</v>
      </c>
      <c r="E206" s="65" t="s">
        <v>962</v>
      </c>
      <c r="F206" s="65" t="s">
        <v>962</v>
      </c>
      <c r="G206" s="65" t="s">
        <v>962</v>
      </c>
      <c r="H206" s="65" t="s">
        <v>962</v>
      </c>
      <c r="I206" s="65" t="s">
        <v>962</v>
      </c>
      <c r="J206" s="65" t="s">
        <v>962</v>
      </c>
      <c r="K206" s="65" t="s">
        <v>962</v>
      </c>
      <c r="L206" s="65" t="s">
        <v>962</v>
      </c>
      <c r="M206" s="65" t="s">
        <v>962</v>
      </c>
      <c r="N206" s="65" t="s">
        <v>962</v>
      </c>
      <c r="O206" s="65" t="s">
        <v>962</v>
      </c>
      <c r="P206" s="65" t="s">
        <v>962</v>
      </c>
      <c r="Q206" s="65" t="s">
        <v>962</v>
      </c>
      <c r="R206" s="65" t="s">
        <v>963</v>
      </c>
      <c r="S206" s="65" t="s">
        <v>962</v>
      </c>
      <c r="T206" s="65" t="s">
        <v>962</v>
      </c>
      <c r="U206" s="65" t="s">
        <v>962</v>
      </c>
      <c r="V206" s="65" t="s">
        <v>962</v>
      </c>
      <c r="W206" s="65" t="s">
        <v>962</v>
      </c>
      <c r="X206" s="65" t="s">
        <v>962</v>
      </c>
      <c r="Y206" s="65" t="s">
        <v>962</v>
      </c>
      <c r="Z206" s="65" t="s">
        <v>962</v>
      </c>
      <c r="AA206" s="65" t="s">
        <v>962</v>
      </c>
      <c r="AB206" s="65" t="s">
        <v>962</v>
      </c>
      <c r="AC206" s="65" t="s">
        <v>962</v>
      </c>
    </row>
    <row r="207" spans="1:29" x14ac:dyDescent="0.25">
      <c r="A207" s="66">
        <f t="shared" si="6"/>
        <v>770188</v>
      </c>
      <c r="B207" s="67" t="s">
        <v>1417</v>
      </c>
      <c r="C207" s="68">
        <f t="shared" si="7"/>
        <v>4</v>
      </c>
      <c r="D207" s="65">
        <v>770188</v>
      </c>
      <c r="E207" s="65" t="s">
        <v>962</v>
      </c>
      <c r="F207" s="65" t="s">
        <v>962</v>
      </c>
      <c r="G207" s="65" t="s">
        <v>962</v>
      </c>
      <c r="H207" s="65" t="s">
        <v>962</v>
      </c>
      <c r="I207" s="65" t="s">
        <v>962</v>
      </c>
      <c r="J207" s="65" t="s">
        <v>962</v>
      </c>
      <c r="K207" s="65" t="s">
        <v>962</v>
      </c>
      <c r="L207" s="65" t="s">
        <v>962</v>
      </c>
      <c r="M207" s="65" t="s">
        <v>962</v>
      </c>
      <c r="N207" s="65" t="s">
        <v>962</v>
      </c>
      <c r="O207" s="65" t="s">
        <v>962</v>
      </c>
      <c r="P207" s="65" t="s">
        <v>962</v>
      </c>
      <c r="Q207" s="65" t="s">
        <v>962</v>
      </c>
      <c r="R207" s="65" t="s">
        <v>963</v>
      </c>
      <c r="S207" s="65" t="s">
        <v>962</v>
      </c>
      <c r="T207" s="65" t="s">
        <v>962</v>
      </c>
      <c r="U207" s="65" t="s">
        <v>962</v>
      </c>
      <c r="V207" s="65" t="s">
        <v>962</v>
      </c>
      <c r="W207" s="65" t="s">
        <v>962</v>
      </c>
      <c r="X207" s="65" t="s">
        <v>962</v>
      </c>
      <c r="Y207" s="65" t="s">
        <v>962</v>
      </c>
      <c r="Z207" s="65" t="s">
        <v>962</v>
      </c>
      <c r="AA207" s="65" t="s">
        <v>962</v>
      </c>
      <c r="AB207" s="65" t="s">
        <v>962</v>
      </c>
      <c r="AC207" s="65" t="s">
        <v>962</v>
      </c>
    </row>
    <row r="208" spans="1:29" x14ac:dyDescent="0.25">
      <c r="A208" s="66">
        <f t="shared" si="6"/>
        <v>770191</v>
      </c>
      <c r="B208" s="67" t="s">
        <v>1416</v>
      </c>
      <c r="C208" s="68">
        <f t="shared" si="7"/>
        <v>4</v>
      </c>
      <c r="D208" s="65">
        <v>770191</v>
      </c>
      <c r="E208" s="65" t="s">
        <v>962</v>
      </c>
      <c r="F208" s="65" t="s">
        <v>962</v>
      </c>
      <c r="G208" s="65" t="s">
        <v>962</v>
      </c>
      <c r="H208" s="65" t="s">
        <v>962</v>
      </c>
      <c r="I208" s="65" t="s">
        <v>962</v>
      </c>
      <c r="J208" s="65" t="s">
        <v>962</v>
      </c>
      <c r="K208" s="65" t="s">
        <v>962</v>
      </c>
      <c r="L208" s="65" t="s">
        <v>962</v>
      </c>
      <c r="M208" s="65" t="s">
        <v>962</v>
      </c>
      <c r="N208" s="65" t="s">
        <v>962</v>
      </c>
      <c r="O208" s="65" t="s">
        <v>962</v>
      </c>
      <c r="P208" s="65" t="s">
        <v>962</v>
      </c>
      <c r="Q208" s="65" t="s">
        <v>962</v>
      </c>
      <c r="R208" s="65" t="s">
        <v>962</v>
      </c>
      <c r="S208" s="65" t="s">
        <v>962</v>
      </c>
      <c r="T208" s="65" t="s">
        <v>962</v>
      </c>
      <c r="U208" s="65" t="s">
        <v>962</v>
      </c>
      <c r="V208" s="65" t="s">
        <v>962</v>
      </c>
      <c r="W208" s="65" t="s">
        <v>962</v>
      </c>
      <c r="X208" s="65" t="s">
        <v>962</v>
      </c>
      <c r="Y208" s="65" t="s">
        <v>962</v>
      </c>
      <c r="Z208" s="65" t="s">
        <v>962</v>
      </c>
      <c r="AA208" s="65" t="s">
        <v>962</v>
      </c>
      <c r="AB208" s="65" t="s">
        <v>963</v>
      </c>
      <c r="AC208" s="65" t="s">
        <v>962</v>
      </c>
    </row>
    <row r="209" spans="1:29" x14ac:dyDescent="0.25">
      <c r="A209" s="66">
        <f t="shared" si="6"/>
        <v>770193</v>
      </c>
      <c r="B209" s="67" t="s">
        <v>1415</v>
      </c>
      <c r="C209" s="68">
        <f t="shared" si="7"/>
        <v>4</v>
      </c>
      <c r="D209" s="65">
        <v>770193</v>
      </c>
      <c r="E209" s="65" t="s">
        <v>962</v>
      </c>
      <c r="F209" s="65" t="s">
        <v>962</v>
      </c>
      <c r="G209" s="65" t="s">
        <v>962</v>
      </c>
      <c r="H209" s="65" t="s">
        <v>962</v>
      </c>
      <c r="I209" s="65" t="s">
        <v>962</v>
      </c>
      <c r="J209" s="65" t="s">
        <v>962</v>
      </c>
      <c r="K209" s="65" t="s">
        <v>962</v>
      </c>
      <c r="L209" s="65" t="s">
        <v>962</v>
      </c>
      <c r="M209" s="65" t="s">
        <v>962</v>
      </c>
      <c r="N209" s="65" t="s">
        <v>962</v>
      </c>
      <c r="O209" s="65" t="s">
        <v>962</v>
      </c>
      <c r="P209" s="65" t="s">
        <v>962</v>
      </c>
      <c r="Q209" s="65" t="s">
        <v>962</v>
      </c>
      <c r="R209" s="65" t="s">
        <v>962</v>
      </c>
      <c r="S209" s="65" t="s">
        <v>962</v>
      </c>
      <c r="T209" s="65" t="s">
        <v>962</v>
      </c>
      <c r="U209" s="65" t="s">
        <v>962</v>
      </c>
      <c r="V209" s="65" t="s">
        <v>962</v>
      </c>
      <c r="W209" s="65" t="s">
        <v>962</v>
      </c>
      <c r="X209" s="65" t="s">
        <v>962</v>
      </c>
      <c r="Y209" s="65" t="s">
        <v>962</v>
      </c>
      <c r="Z209" s="65" t="s">
        <v>962</v>
      </c>
      <c r="AA209" s="65" t="s">
        <v>962</v>
      </c>
      <c r="AB209" s="65" t="s">
        <v>963</v>
      </c>
      <c r="AC209" s="65" t="s">
        <v>962</v>
      </c>
    </row>
    <row r="210" spans="1:29" x14ac:dyDescent="0.25">
      <c r="A210" s="66">
        <f t="shared" si="6"/>
        <v>770194</v>
      </c>
      <c r="B210" s="67" t="s">
        <v>1414</v>
      </c>
      <c r="C210" s="68">
        <f t="shared" si="7"/>
        <v>4</v>
      </c>
      <c r="D210" s="65">
        <v>770194</v>
      </c>
      <c r="E210" s="65" t="s">
        <v>962</v>
      </c>
      <c r="F210" s="65" t="s">
        <v>962</v>
      </c>
      <c r="G210" s="65" t="s">
        <v>962</v>
      </c>
      <c r="H210" s="65" t="s">
        <v>962</v>
      </c>
      <c r="I210" s="65" t="s">
        <v>962</v>
      </c>
      <c r="J210" s="65" t="s">
        <v>962</v>
      </c>
      <c r="K210" s="65" t="s">
        <v>962</v>
      </c>
      <c r="L210" s="65" t="s">
        <v>962</v>
      </c>
      <c r="M210" s="65" t="s">
        <v>962</v>
      </c>
      <c r="N210" s="65" t="s">
        <v>962</v>
      </c>
      <c r="O210" s="65" t="s">
        <v>962</v>
      </c>
      <c r="P210" s="65" t="s">
        <v>962</v>
      </c>
      <c r="Q210" s="65" t="s">
        <v>962</v>
      </c>
      <c r="R210" s="65" t="s">
        <v>963</v>
      </c>
      <c r="S210" s="65" t="s">
        <v>962</v>
      </c>
      <c r="T210" s="65" t="s">
        <v>962</v>
      </c>
      <c r="U210" s="65" t="s">
        <v>962</v>
      </c>
      <c r="V210" s="65" t="s">
        <v>962</v>
      </c>
      <c r="W210" s="65" t="s">
        <v>962</v>
      </c>
      <c r="X210" s="65" t="s">
        <v>962</v>
      </c>
      <c r="Y210" s="65" t="s">
        <v>962</v>
      </c>
      <c r="Z210" s="65" t="s">
        <v>962</v>
      </c>
      <c r="AA210" s="65" t="s">
        <v>962</v>
      </c>
      <c r="AB210" s="65" t="s">
        <v>962</v>
      </c>
      <c r="AC210" s="65" t="s">
        <v>962</v>
      </c>
    </row>
    <row r="211" spans="1:29" x14ac:dyDescent="0.25">
      <c r="A211" s="66">
        <f t="shared" si="6"/>
        <v>770195</v>
      </c>
      <c r="B211" s="67" t="s">
        <v>1413</v>
      </c>
      <c r="C211" s="68">
        <f t="shared" si="7"/>
        <v>4</v>
      </c>
      <c r="D211" s="65">
        <v>770195</v>
      </c>
      <c r="E211" s="65" t="s">
        <v>962</v>
      </c>
      <c r="F211" s="65" t="s">
        <v>962</v>
      </c>
      <c r="G211" s="65" t="s">
        <v>962</v>
      </c>
      <c r="H211" s="65" t="s">
        <v>962</v>
      </c>
      <c r="I211" s="65" t="s">
        <v>962</v>
      </c>
      <c r="J211" s="65" t="s">
        <v>962</v>
      </c>
      <c r="K211" s="65" t="s">
        <v>962</v>
      </c>
      <c r="L211" s="65" t="s">
        <v>962</v>
      </c>
      <c r="M211" s="65" t="s">
        <v>962</v>
      </c>
      <c r="N211" s="65" t="s">
        <v>962</v>
      </c>
      <c r="O211" s="65" t="s">
        <v>962</v>
      </c>
      <c r="P211" s="65" t="s">
        <v>962</v>
      </c>
      <c r="Q211" s="65" t="s">
        <v>962</v>
      </c>
      <c r="R211" s="65" t="s">
        <v>963</v>
      </c>
      <c r="S211" s="65" t="s">
        <v>962</v>
      </c>
      <c r="T211" s="65" t="s">
        <v>962</v>
      </c>
      <c r="U211" s="65" t="s">
        <v>962</v>
      </c>
      <c r="V211" s="65" t="s">
        <v>962</v>
      </c>
      <c r="W211" s="65" t="s">
        <v>962</v>
      </c>
      <c r="X211" s="65" t="s">
        <v>962</v>
      </c>
      <c r="Y211" s="65" t="s">
        <v>962</v>
      </c>
      <c r="Z211" s="65" t="s">
        <v>962</v>
      </c>
      <c r="AA211" s="65" t="s">
        <v>962</v>
      </c>
      <c r="AB211" s="65" t="s">
        <v>962</v>
      </c>
      <c r="AC211" s="65" t="s">
        <v>962</v>
      </c>
    </row>
    <row r="212" spans="1:29" x14ac:dyDescent="0.25">
      <c r="A212" s="66">
        <f t="shared" si="6"/>
        <v>770197</v>
      </c>
      <c r="B212" s="67" t="s">
        <v>1412</v>
      </c>
      <c r="C212" s="68">
        <f t="shared" si="7"/>
        <v>4</v>
      </c>
      <c r="D212" s="65">
        <v>770197</v>
      </c>
      <c r="E212" s="65" t="s">
        <v>962</v>
      </c>
      <c r="F212" s="65" t="s">
        <v>962</v>
      </c>
      <c r="G212" s="65" t="s">
        <v>962</v>
      </c>
      <c r="H212" s="65" t="s">
        <v>963</v>
      </c>
      <c r="I212" s="65" t="s">
        <v>962</v>
      </c>
      <c r="J212" s="65" t="s">
        <v>962</v>
      </c>
      <c r="K212" s="65" t="s">
        <v>962</v>
      </c>
      <c r="L212" s="65" t="s">
        <v>962</v>
      </c>
      <c r="M212" s="65" t="s">
        <v>962</v>
      </c>
      <c r="N212" s="65" t="s">
        <v>962</v>
      </c>
      <c r="O212" s="65" t="s">
        <v>962</v>
      </c>
      <c r="P212" s="65" t="s">
        <v>962</v>
      </c>
      <c r="Q212" s="65" t="s">
        <v>962</v>
      </c>
      <c r="R212" s="65" t="s">
        <v>962</v>
      </c>
      <c r="S212" s="65" t="s">
        <v>962</v>
      </c>
      <c r="T212" s="65" t="s">
        <v>962</v>
      </c>
      <c r="U212" s="65" t="s">
        <v>962</v>
      </c>
      <c r="V212" s="65" t="s">
        <v>962</v>
      </c>
      <c r="W212" s="65" t="s">
        <v>962</v>
      </c>
      <c r="X212" s="65" t="s">
        <v>962</v>
      </c>
      <c r="Y212" s="65" t="s">
        <v>962</v>
      </c>
      <c r="Z212" s="65" t="s">
        <v>962</v>
      </c>
      <c r="AA212" s="65" t="s">
        <v>962</v>
      </c>
      <c r="AB212" s="65" t="s">
        <v>962</v>
      </c>
      <c r="AC212" s="65" t="s">
        <v>962</v>
      </c>
    </row>
    <row r="213" spans="1:29" x14ac:dyDescent="0.25">
      <c r="A213" s="66">
        <f t="shared" si="6"/>
        <v>770200</v>
      </c>
      <c r="B213" s="67" t="s">
        <v>1411</v>
      </c>
      <c r="C213" s="68">
        <f t="shared" si="7"/>
        <v>4</v>
      </c>
      <c r="D213" s="65">
        <v>770200</v>
      </c>
      <c r="E213" s="65" t="s">
        <v>962</v>
      </c>
      <c r="F213" s="65" t="s">
        <v>962</v>
      </c>
      <c r="G213" s="65" t="s">
        <v>962</v>
      </c>
      <c r="H213" s="65" t="s">
        <v>962</v>
      </c>
      <c r="I213" s="65" t="s">
        <v>962</v>
      </c>
      <c r="J213" s="65" t="s">
        <v>962</v>
      </c>
      <c r="K213" s="65" t="s">
        <v>962</v>
      </c>
      <c r="L213" s="65" t="s">
        <v>962</v>
      </c>
      <c r="M213" s="65" t="s">
        <v>963</v>
      </c>
      <c r="N213" s="65" t="s">
        <v>962</v>
      </c>
      <c r="O213" s="65" t="s">
        <v>962</v>
      </c>
      <c r="P213" s="65" t="s">
        <v>962</v>
      </c>
      <c r="Q213" s="65" t="s">
        <v>962</v>
      </c>
      <c r="R213" s="65" t="s">
        <v>962</v>
      </c>
      <c r="S213" s="65" t="s">
        <v>962</v>
      </c>
      <c r="T213" s="65" t="s">
        <v>962</v>
      </c>
      <c r="U213" s="65" t="s">
        <v>962</v>
      </c>
      <c r="V213" s="65" t="s">
        <v>962</v>
      </c>
      <c r="W213" s="65" t="s">
        <v>962</v>
      </c>
      <c r="X213" s="65" t="s">
        <v>962</v>
      </c>
      <c r="Y213" s="65" t="s">
        <v>962</v>
      </c>
      <c r="Z213" s="65" t="s">
        <v>962</v>
      </c>
      <c r="AA213" s="65" t="s">
        <v>962</v>
      </c>
      <c r="AB213" s="65" t="s">
        <v>962</v>
      </c>
      <c r="AC213" s="65" t="s">
        <v>962</v>
      </c>
    </row>
    <row r="214" spans="1:29" x14ac:dyDescent="0.25">
      <c r="A214" s="66">
        <f t="shared" si="6"/>
        <v>770209</v>
      </c>
      <c r="B214" s="67" t="s">
        <v>1410</v>
      </c>
      <c r="C214" s="68">
        <f t="shared" si="7"/>
        <v>4</v>
      </c>
      <c r="D214" s="65">
        <v>770209</v>
      </c>
      <c r="E214" s="65" t="s">
        <v>962</v>
      </c>
      <c r="F214" s="65" t="s">
        <v>962</v>
      </c>
      <c r="G214" s="65" t="s">
        <v>962</v>
      </c>
      <c r="H214" s="65" t="s">
        <v>962</v>
      </c>
      <c r="I214" s="65" t="s">
        <v>962</v>
      </c>
      <c r="J214" s="65" t="s">
        <v>962</v>
      </c>
      <c r="K214" s="65" t="s">
        <v>962</v>
      </c>
      <c r="L214" s="65" t="s">
        <v>962</v>
      </c>
      <c r="M214" s="65" t="s">
        <v>963</v>
      </c>
      <c r="N214" s="65" t="s">
        <v>962</v>
      </c>
      <c r="O214" s="65" t="s">
        <v>962</v>
      </c>
      <c r="P214" s="65" t="s">
        <v>962</v>
      </c>
      <c r="Q214" s="65" t="s">
        <v>962</v>
      </c>
      <c r="R214" s="65" t="s">
        <v>962</v>
      </c>
      <c r="S214" s="65" t="s">
        <v>962</v>
      </c>
      <c r="T214" s="65" t="s">
        <v>962</v>
      </c>
      <c r="U214" s="65" t="s">
        <v>962</v>
      </c>
      <c r="V214" s="65" t="s">
        <v>962</v>
      </c>
      <c r="W214" s="65" t="s">
        <v>962</v>
      </c>
      <c r="X214" s="65" t="s">
        <v>962</v>
      </c>
      <c r="Y214" s="65" t="s">
        <v>962</v>
      </c>
      <c r="Z214" s="65" t="s">
        <v>962</v>
      </c>
      <c r="AA214" s="65" t="s">
        <v>962</v>
      </c>
      <c r="AB214" s="65" t="s">
        <v>962</v>
      </c>
      <c r="AC214" s="65" t="s">
        <v>962</v>
      </c>
    </row>
    <row r="215" spans="1:29" x14ac:dyDescent="0.25">
      <c r="A215" s="66">
        <f t="shared" si="6"/>
        <v>770205</v>
      </c>
      <c r="B215" s="67" t="s">
        <v>1409</v>
      </c>
      <c r="C215" s="68">
        <f t="shared" si="7"/>
        <v>1</v>
      </c>
      <c r="D215" s="65">
        <v>770205</v>
      </c>
      <c r="E215" s="65" t="s">
        <v>962</v>
      </c>
      <c r="F215" s="65" t="s">
        <v>962</v>
      </c>
      <c r="G215" s="65" t="s">
        <v>962</v>
      </c>
      <c r="H215" s="65" t="s">
        <v>962</v>
      </c>
      <c r="I215" s="65" t="s">
        <v>962</v>
      </c>
      <c r="J215" s="65" t="s">
        <v>963</v>
      </c>
      <c r="K215" s="65" t="s">
        <v>962</v>
      </c>
      <c r="L215" s="65" t="s">
        <v>962</v>
      </c>
      <c r="M215" s="65" t="s">
        <v>962</v>
      </c>
      <c r="N215" s="65" t="s">
        <v>962</v>
      </c>
      <c r="O215" s="65" t="s">
        <v>962</v>
      </c>
      <c r="P215" s="65" t="s">
        <v>962</v>
      </c>
      <c r="Q215" s="65" t="s">
        <v>962</v>
      </c>
      <c r="R215" s="65" t="s">
        <v>962</v>
      </c>
      <c r="S215" s="65" t="s">
        <v>962</v>
      </c>
      <c r="T215" s="65" t="s">
        <v>962</v>
      </c>
      <c r="U215" s="65" t="s">
        <v>962</v>
      </c>
      <c r="V215" s="65" t="s">
        <v>962</v>
      </c>
      <c r="W215" s="65" t="s">
        <v>962</v>
      </c>
      <c r="X215" s="65" t="s">
        <v>962</v>
      </c>
      <c r="Y215" s="65" t="s">
        <v>962</v>
      </c>
      <c r="Z215" s="65" t="s">
        <v>962</v>
      </c>
      <c r="AA215" s="65" t="s">
        <v>962</v>
      </c>
      <c r="AB215" s="65" t="s">
        <v>962</v>
      </c>
      <c r="AC215" s="65" t="s">
        <v>962</v>
      </c>
    </row>
    <row r="216" spans="1:29" x14ac:dyDescent="0.25">
      <c r="A216" s="66">
        <f t="shared" si="6"/>
        <v>770203</v>
      </c>
      <c r="B216" s="67" t="s">
        <v>1408</v>
      </c>
      <c r="C216" s="68">
        <f t="shared" si="7"/>
        <v>1</v>
      </c>
      <c r="D216" s="65">
        <v>770203</v>
      </c>
      <c r="E216" s="65" t="s">
        <v>962</v>
      </c>
      <c r="F216" s="65" t="s">
        <v>962</v>
      </c>
      <c r="G216" s="65" t="s">
        <v>962</v>
      </c>
      <c r="H216" s="65" t="s">
        <v>962</v>
      </c>
      <c r="I216" s="65" t="s">
        <v>962</v>
      </c>
      <c r="J216" s="65" t="s">
        <v>963</v>
      </c>
      <c r="K216" s="65" t="s">
        <v>962</v>
      </c>
      <c r="L216" s="65" t="s">
        <v>962</v>
      </c>
      <c r="M216" s="65" t="s">
        <v>962</v>
      </c>
      <c r="N216" s="65" t="s">
        <v>962</v>
      </c>
      <c r="O216" s="65" t="s">
        <v>962</v>
      </c>
      <c r="P216" s="65" t="s">
        <v>962</v>
      </c>
      <c r="Q216" s="65" t="s">
        <v>962</v>
      </c>
      <c r="R216" s="65" t="s">
        <v>962</v>
      </c>
      <c r="S216" s="65" t="s">
        <v>962</v>
      </c>
      <c r="T216" s="65" t="s">
        <v>962</v>
      </c>
      <c r="U216" s="65" t="s">
        <v>962</v>
      </c>
      <c r="V216" s="65" t="s">
        <v>962</v>
      </c>
      <c r="W216" s="65" t="s">
        <v>962</v>
      </c>
      <c r="X216" s="65" t="s">
        <v>962</v>
      </c>
      <c r="Y216" s="65" t="s">
        <v>962</v>
      </c>
      <c r="Z216" s="65" t="s">
        <v>962</v>
      </c>
      <c r="AA216" s="65" t="s">
        <v>962</v>
      </c>
      <c r="AB216" s="65" t="s">
        <v>962</v>
      </c>
      <c r="AC216" s="65" t="s">
        <v>962</v>
      </c>
    </row>
    <row r="217" spans="1:29" x14ac:dyDescent="0.25">
      <c r="A217" s="66">
        <f t="shared" si="6"/>
        <v>770213</v>
      </c>
      <c r="B217" s="67" t="s">
        <v>1407</v>
      </c>
      <c r="C217" s="68">
        <f t="shared" si="7"/>
        <v>2</v>
      </c>
      <c r="D217" s="65">
        <v>770213</v>
      </c>
      <c r="E217" s="65" t="s">
        <v>962</v>
      </c>
      <c r="F217" s="65" t="s">
        <v>962</v>
      </c>
      <c r="G217" s="65" t="s">
        <v>962</v>
      </c>
      <c r="H217" s="65" t="s">
        <v>962</v>
      </c>
      <c r="I217" s="65" t="s">
        <v>962</v>
      </c>
      <c r="J217" s="65" t="s">
        <v>962</v>
      </c>
      <c r="K217" s="65" t="s">
        <v>963</v>
      </c>
      <c r="L217" s="65" t="s">
        <v>962</v>
      </c>
      <c r="M217" s="65" t="s">
        <v>962</v>
      </c>
      <c r="N217" s="65" t="s">
        <v>962</v>
      </c>
      <c r="O217" s="65" t="s">
        <v>962</v>
      </c>
      <c r="P217" s="65" t="s">
        <v>962</v>
      </c>
      <c r="Q217" s="65" t="s">
        <v>962</v>
      </c>
      <c r="R217" s="65" t="s">
        <v>962</v>
      </c>
      <c r="S217" s="65" t="s">
        <v>962</v>
      </c>
      <c r="T217" s="65" t="s">
        <v>962</v>
      </c>
      <c r="U217" s="65" t="s">
        <v>962</v>
      </c>
      <c r="V217" s="65" t="s">
        <v>962</v>
      </c>
      <c r="W217" s="65" t="s">
        <v>962</v>
      </c>
      <c r="X217" s="65" t="s">
        <v>962</v>
      </c>
      <c r="Y217" s="65" t="s">
        <v>962</v>
      </c>
      <c r="Z217" s="65" t="s">
        <v>962</v>
      </c>
      <c r="AA217" s="65" t="s">
        <v>962</v>
      </c>
      <c r="AB217" s="65" t="s">
        <v>962</v>
      </c>
      <c r="AC217" s="65" t="s">
        <v>962</v>
      </c>
    </row>
    <row r="218" spans="1:29" x14ac:dyDescent="0.25">
      <c r="A218" s="66">
        <f t="shared" si="6"/>
        <v>770215</v>
      </c>
      <c r="B218" s="67" t="s">
        <v>1406</v>
      </c>
      <c r="C218" s="68">
        <f t="shared" si="7"/>
        <v>4</v>
      </c>
      <c r="D218" s="65">
        <v>770215</v>
      </c>
      <c r="E218" s="65" t="s">
        <v>962</v>
      </c>
      <c r="F218" s="65" t="s">
        <v>962</v>
      </c>
      <c r="G218" s="65" t="s">
        <v>962</v>
      </c>
      <c r="H218" s="65" t="s">
        <v>962</v>
      </c>
      <c r="I218" s="65" t="s">
        <v>962</v>
      </c>
      <c r="J218" s="65" t="s">
        <v>962</v>
      </c>
      <c r="K218" s="65" t="s">
        <v>962</v>
      </c>
      <c r="L218" s="65" t="s">
        <v>962</v>
      </c>
      <c r="M218" s="65" t="s">
        <v>963</v>
      </c>
      <c r="N218" s="65" t="s">
        <v>962</v>
      </c>
      <c r="O218" s="65" t="s">
        <v>962</v>
      </c>
      <c r="P218" s="65" t="s">
        <v>962</v>
      </c>
      <c r="Q218" s="65" t="s">
        <v>962</v>
      </c>
      <c r="R218" s="65" t="s">
        <v>962</v>
      </c>
      <c r="S218" s="65" t="s">
        <v>962</v>
      </c>
      <c r="T218" s="65" t="s">
        <v>962</v>
      </c>
      <c r="U218" s="65" t="s">
        <v>962</v>
      </c>
      <c r="V218" s="65" t="s">
        <v>962</v>
      </c>
      <c r="W218" s="65" t="s">
        <v>962</v>
      </c>
      <c r="X218" s="65" t="s">
        <v>962</v>
      </c>
      <c r="Y218" s="65" t="s">
        <v>962</v>
      </c>
      <c r="Z218" s="65" t="s">
        <v>962</v>
      </c>
      <c r="AA218" s="65" t="s">
        <v>962</v>
      </c>
      <c r="AB218" s="65" t="s">
        <v>962</v>
      </c>
      <c r="AC218" s="65" t="s">
        <v>962</v>
      </c>
    </row>
    <row r="219" spans="1:29" x14ac:dyDescent="0.25">
      <c r="A219" s="66">
        <f t="shared" si="6"/>
        <v>770217</v>
      </c>
      <c r="B219" s="67" t="s">
        <v>1405</v>
      </c>
      <c r="C219" s="68">
        <f t="shared" si="7"/>
        <v>4</v>
      </c>
      <c r="D219" s="65">
        <v>770217</v>
      </c>
      <c r="E219" s="65" t="s">
        <v>962</v>
      </c>
      <c r="F219" s="65" t="s">
        <v>962</v>
      </c>
      <c r="G219" s="65" t="s">
        <v>962</v>
      </c>
      <c r="H219" s="65" t="s">
        <v>962</v>
      </c>
      <c r="I219" s="65" t="s">
        <v>962</v>
      </c>
      <c r="J219" s="65" t="s">
        <v>962</v>
      </c>
      <c r="K219" s="65" t="s">
        <v>962</v>
      </c>
      <c r="L219" s="65" t="s">
        <v>962</v>
      </c>
      <c r="M219" s="65" t="s">
        <v>962</v>
      </c>
      <c r="N219" s="65" t="s">
        <v>962</v>
      </c>
      <c r="O219" s="65" t="s">
        <v>962</v>
      </c>
      <c r="P219" s="65" t="s">
        <v>962</v>
      </c>
      <c r="Q219" s="65" t="s">
        <v>962</v>
      </c>
      <c r="R219" s="65" t="s">
        <v>963</v>
      </c>
      <c r="S219" s="65" t="s">
        <v>962</v>
      </c>
      <c r="T219" s="65" t="s">
        <v>962</v>
      </c>
      <c r="U219" s="65" t="s">
        <v>962</v>
      </c>
      <c r="V219" s="65" t="s">
        <v>962</v>
      </c>
      <c r="W219" s="65" t="s">
        <v>962</v>
      </c>
      <c r="X219" s="65" t="s">
        <v>962</v>
      </c>
      <c r="Y219" s="65" t="s">
        <v>962</v>
      </c>
      <c r="Z219" s="65" t="s">
        <v>962</v>
      </c>
      <c r="AA219" s="65" t="s">
        <v>962</v>
      </c>
      <c r="AB219" s="65" t="s">
        <v>962</v>
      </c>
      <c r="AC219" s="65" t="s">
        <v>962</v>
      </c>
    </row>
    <row r="220" spans="1:29" x14ac:dyDescent="0.25">
      <c r="A220" s="66">
        <f t="shared" si="6"/>
        <v>770221</v>
      </c>
      <c r="B220" s="67" t="s">
        <v>1404</v>
      </c>
      <c r="C220" s="68">
        <f t="shared" si="7"/>
        <v>4</v>
      </c>
      <c r="D220" s="65">
        <v>770221</v>
      </c>
      <c r="E220" s="65" t="s">
        <v>962</v>
      </c>
      <c r="F220" s="65" t="s">
        <v>962</v>
      </c>
      <c r="G220" s="65" t="s">
        <v>962</v>
      </c>
      <c r="H220" s="65" t="s">
        <v>962</v>
      </c>
      <c r="I220" s="65" t="s">
        <v>962</v>
      </c>
      <c r="J220" s="65" t="s">
        <v>962</v>
      </c>
      <c r="K220" s="65" t="s">
        <v>962</v>
      </c>
      <c r="L220" s="65" t="s">
        <v>962</v>
      </c>
      <c r="M220" s="65" t="s">
        <v>962</v>
      </c>
      <c r="N220" s="65" t="s">
        <v>962</v>
      </c>
      <c r="O220" s="65" t="s">
        <v>962</v>
      </c>
      <c r="P220" s="65" t="s">
        <v>962</v>
      </c>
      <c r="Q220" s="65" t="s">
        <v>962</v>
      </c>
      <c r="R220" s="65" t="s">
        <v>963</v>
      </c>
      <c r="S220" s="65" t="s">
        <v>962</v>
      </c>
      <c r="T220" s="65" t="s">
        <v>962</v>
      </c>
      <c r="U220" s="65" t="s">
        <v>962</v>
      </c>
      <c r="V220" s="65" t="s">
        <v>962</v>
      </c>
      <c r="W220" s="65" t="s">
        <v>962</v>
      </c>
      <c r="X220" s="65" t="s">
        <v>962</v>
      </c>
      <c r="Y220" s="65" t="s">
        <v>962</v>
      </c>
      <c r="Z220" s="65" t="s">
        <v>962</v>
      </c>
      <c r="AA220" s="65" t="s">
        <v>962</v>
      </c>
      <c r="AB220" s="65" t="s">
        <v>962</v>
      </c>
      <c r="AC220" s="65" t="s">
        <v>962</v>
      </c>
    </row>
    <row r="221" spans="1:29" x14ac:dyDescent="0.25">
      <c r="A221" s="66">
        <f t="shared" si="6"/>
        <v>770224</v>
      </c>
      <c r="B221" s="67" t="s">
        <v>1403</v>
      </c>
      <c r="C221" s="68">
        <f t="shared" si="7"/>
        <v>4</v>
      </c>
      <c r="D221" s="65">
        <v>770224</v>
      </c>
      <c r="E221" s="65" t="s">
        <v>962</v>
      </c>
      <c r="F221" s="65" t="s">
        <v>962</v>
      </c>
      <c r="G221" s="65" t="s">
        <v>962</v>
      </c>
      <c r="H221" s="65" t="s">
        <v>962</v>
      </c>
      <c r="I221" s="65" t="s">
        <v>962</v>
      </c>
      <c r="J221" s="65" t="s">
        <v>962</v>
      </c>
      <c r="K221" s="65" t="s">
        <v>962</v>
      </c>
      <c r="L221" s="65" t="s">
        <v>962</v>
      </c>
      <c r="M221" s="65" t="s">
        <v>963</v>
      </c>
      <c r="N221" s="65" t="s">
        <v>962</v>
      </c>
      <c r="O221" s="65" t="s">
        <v>962</v>
      </c>
      <c r="P221" s="65" t="s">
        <v>962</v>
      </c>
      <c r="Q221" s="65" t="s">
        <v>962</v>
      </c>
      <c r="R221" s="65" t="s">
        <v>962</v>
      </c>
      <c r="S221" s="65" t="s">
        <v>962</v>
      </c>
      <c r="T221" s="65" t="s">
        <v>962</v>
      </c>
      <c r="U221" s="65" t="s">
        <v>962</v>
      </c>
      <c r="V221" s="65" t="s">
        <v>962</v>
      </c>
      <c r="W221" s="65" t="s">
        <v>962</v>
      </c>
      <c r="X221" s="65" t="s">
        <v>962</v>
      </c>
      <c r="Y221" s="65" t="s">
        <v>962</v>
      </c>
      <c r="Z221" s="65" t="s">
        <v>962</v>
      </c>
      <c r="AA221" s="65" t="s">
        <v>962</v>
      </c>
      <c r="AB221" s="65" t="s">
        <v>962</v>
      </c>
      <c r="AC221" s="65" t="s">
        <v>962</v>
      </c>
    </row>
    <row r="222" spans="1:29" x14ac:dyDescent="0.25">
      <c r="A222" s="66">
        <f t="shared" si="6"/>
        <v>770226</v>
      </c>
      <c r="B222" s="67" t="s">
        <v>1402</v>
      </c>
      <c r="C222" s="68">
        <f t="shared" si="7"/>
        <v>4</v>
      </c>
      <c r="D222" s="65">
        <v>770226</v>
      </c>
      <c r="E222" s="65" t="s">
        <v>962</v>
      </c>
      <c r="F222" s="65" t="s">
        <v>962</v>
      </c>
      <c r="G222" s="65" t="s">
        <v>962</v>
      </c>
      <c r="H222" s="65" t="s">
        <v>963</v>
      </c>
      <c r="I222" s="65" t="s">
        <v>962</v>
      </c>
      <c r="J222" s="65" t="s">
        <v>962</v>
      </c>
      <c r="K222" s="65" t="s">
        <v>962</v>
      </c>
      <c r="L222" s="65" t="s">
        <v>962</v>
      </c>
      <c r="M222" s="65" t="s">
        <v>962</v>
      </c>
      <c r="N222" s="65" t="s">
        <v>962</v>
      </c>
      <c r="O222" s="65" t="s">
        <v>962</v>
      </c>
      <c r="P222" s="65" t="s">
        <v>962</v>
      </c>
      <c r="Q222" s="65" t="s">
        <v>962</v>
      </c>
      <c r="R222" s="65" t="s">
        <v>962</v>
      </c>
      <c r="S222" s="65" t="s">
        <v>962</v>
      </c>
      <c r="T222" s="65" t="s">
        <v>962</v>
      </c>
      <c r="U222" s="65" t="s">
        <v>962</v>
      </c>
      <c r="V222" s="65" t="s">
        <v>962</v>
      </c>
      <c r="W222" s="65" t="s">
        <v>962</v>
      </c>
      <c r="X222" s="65" t="s">
        <v>962</v>
      </c>
      <c r="Y222" s="65" t="s">
        <v>962</v>
      </c>
      <c r="Z222" s="65" t="s">
        <v>962</v>
      </c>
      <c r="AA222" s="65" t="s">
        <v>962</v>
      </c>
      <c r="AB222" s="65" t="s">
        <v>962</v>
      </c>
      <c r="AC222" s="65" t="s">
        <v>962</v>
      </c>
    </row>
    <row r="223" spans="1:29" x14ac:dyDescent="0.25">
      <c r="A223" s="66">
        <f t="shared" si="6"/>
        <v>770230</v>
      </c>
      <c r="B223" s="67" t="s">
        <v>1401</v>
      </c>
      <c r="C223" s="68">
        <f t="shared" si="7"/>
        <v>4</v>
      </c>
      <c r="D223" s="65">
        <v>770230</v>
      </c>
      <c r="E223" s="65" t="s">
        <v>962</v>
      </c>
      <c r="F223" s="65" t="s">
        <v>962</v>
      </c>
      <c r="G223" s="65" t="s">
        <v>962</v>
      </c>
      <c r="H223" s="65" t="s">
        <v>962</v>
      </c>
      <c r="I223" s="65" t="s">
        <v>962</v>
      </c>
      <c r="J223" s="65" t="s">
        <v>962</v>
      </c>
      <c r="K223" s="65" t="s">
        <v>962</v>
      </c>
      <c r="L223" s="65" t="s">
        <v>962</v>
      </c>
      <c r="M223" s="65" t="s">
        <v>962</v>
      </c>
      <c r="N223" s="65" t="s">
        <v>962</v>
      </c>
      <c r="O223" s="65" t="s">
        <v>962</v>
      </c>
      <c r="P223" s="65" t="s">
        <v>962</v>
      </c>
      <c r="Q223" s="65" t="s">
        <v>962</v>
      </c>
      <c r="R223" s="65" t="s">
        <v>963</v>
      </c>
      <c r="S223" s="65" t="s">
        <v>962</v>
      </c>
      <c r="T223" s="65" t="s">
        <v>962</v>
      </c>
      <c r="U223" s="65" t="s">
        <v>962</v>
      </c>
      <c r="V223" s="65" t="s">
        <v>962</v>
      </c>
      <c r="W223" s="65" t="s">
        <v>962</v>
      </c>
      <c r="X223" s="65" t="s">
        <v>962</v>
      </c>
      <c r="Y223" s="65" t="s">
        <v>962</v>
      </c>
      <c r="Z223" s="65" t="s">
        <v>962</v>
      </c>
      <c r="AA223" s="65" t="s">
        <v>962</v>
      </c>
      <c r="AB223" s="65" t="s">
        <v>962</v>
      </c>
      <c r="AC223" s="65" t="s">
        <v>962</v>
      </c>
    </row>
    <row r="224" spans="1:29" x14ac:dyDescent="0.25">
      <c r="A224" s="66">
        <f t="shared" si="6"/>
        <v>770232</v>
      </c>
      <c r="B224" s="67" t="s">
        <v>1400</v>
      </c>
      <c r="C224" s="68">
        <f t="shared" si="7"/>
        <v>4</v>
      </c>
      <c r="D224" s="65">
        <v>770232</v>
      </c>
      <c r="E224" s="65" t="s">
        <v>962</v>
      </c>
      <c r="F224" s="65" t="s">
        <v>962</v>
      </c>
      <c r="G224" s="65" t="s">
        <v>962</v>
      </c>
      <c r="H224" s="65" t="s">
        <v>962</v>
      </c>
      <c r="I224" s="65" t="s">
        <v>962</v>
      </c>
      <c r="J224" s="65" t="s">
        <v>962</v>
      </c>
      <c r="K224" s="65" t="s">
        <v>962</v>
      </c>
      <c r="L224" s="65" t="s">
        <v>962</v>
      </c>
      <c r="M224" s="65" t="s">
        <v>962</v>
      </c>
      <c r="N224" s="65" t="s">
        <v>962</v>
      </c>
      <c r="O224" s="65" t="s">
        <v>962</v>
      </c>
      <c r="P224" s="65" t="s">
        <v>962</v>
      </c>
      <c r="Q224" s="65" t="s">
        <v>962</v>
      </c>
      <c r="R224" s="65" t="s">
        <v>963</v>
      </c>
      <c r="S224" s="65" t="s">
        <v>962</v>
      </c>
      <c r="T224" s="65" t="s">
        <v>962</v>
      </c>
      <c r="U224" s="65" t="s">
        <v>962</v>
      </c>
      <c r="V224" s="65" t="s">
        <v>962</v>
      </c>
      <c r="W224" s="65" t="s">
        <v>962</v>
      </c>
      <c r="X224" s="65" t="s">
        <v>962</v>
      </c>
      <c r="Y224" s="65" t="s">
        <v>962</v>
      </c>
      <c r="Z224" s="65" t="s">
        <v>962</v>
      </c>
      <c r="AA224" s="65" t="s">
        <v>962</v>
      </c>
      <c r="AB224" s="65" t="s">
        <v>962</v>
      </c>
      <c r="AC224" s="65" t="s">
        <v>962</v>
      </c>
    </row>
    <row r="225" spans="1:29" x14ac:dyDescent="0.25">
      <c r="A225" s="66">
        <f t="shared" si="6"/>
        <v>770233</v>
      </c>
      <c r="B225" s="67" t="s">
        <v>1399</v>
      </c>
      <c r="C225" s="68">
        <f t="shared" si="7"/>
        <v>4</v>
      </c>
      <c r="D225" s="65">
        <v>770233</v>
      </c>
      <c r="E225" s="65" t="s">
        <v>962</v>
      </c>
      <c r="F225" s="65" t="s">
        <v>962</v>
      </c>
      <c r="G225" s="65" t="s">
        <v>962</v>
      </c>
      <c r="H225" s="65" t="s">
        <v>963</v>
      </c>
      <c r="I225" s="65" t="s">
        <v>962</v>
      </c>
      <c r="J225" s="65" t="s">
        <v>962</v>
      </c>
      <c r="K225" s="65" t="s">
        <v>962</v>
      </c>
      <c r="L225" s="65" t="s">
        <v>962</v>
      </c>
      <c r="M225" s="65" t="s">
        <v>962</v>
      </c>
      <c r="N225" s="65" t="s">
        <v>962</v>
      </c>
      <c r="O225" s="65" t="s">
        <v>962</v>
      </c>
      <c r="P225" s="65" t="s">
        <v>962</v>
      </c>
      <c r="Q225" s="65" t="s">
        <v>962</v>
      </c>
      <c r="R225" s="65" t="s">
        <v>962</v>
      </c>
      <c r="S225" s="65" t="s">
        <v>962</v>
      </c>
      <c r="T225" s="65" t="s">
        <v>962</v>
      </c>
      <c r="U225" s="65" t="s">
        <v>962</v>
      </c>
      <c r="V225" s="65" t="s">
        <v>962</v>
      </c>
      <c r="W225" s="65" t="s">
        <v>962</v>
      </c>
      <c r="X225" s="65" t="s">
        <v>962</v>
      </c>
      <c r="Y225" s="65" t="s">
        <v>962</v>
      </c>
      <c r="Z225" s="65" t="s">
        <v>962</v>
      </c>
      <c r="AA225" s="65" t="s">
        <v>962</v>
      </c>
      <c r="AB225" s="65" t="s">
        <v>962</v>
      </c>
      <c r="AC225" s="65" t="s">
        <v>962</v>
      </c>
    </row>
    <row r="226" spans="1:29" x14ac:dyDescent="0.25">
      <c r="A226" s="66">
        <f t="shared" si="6"/>
        <v>770234</v>
      </c>
      <c r="B226" s="67" t="s">
        <v>1398</v>
      </c>
      <c r="C226" s="68">
        <f t="shared" si="7"/>
        <v>4</v>
      </c>
      <c r="D226" s="65">
        <v>770234</v>
      </c>
      <c r="E226" s="65" t="s">
        <v>962</v>
      </c>
      <c r="F226" s="65" t="s">
        <v>962</v>
      </c>
      <c r="G226" s="65" t="s">
        <v>962</v>
      </c>
      <c r="H226" s="65" t="s">
        <v>962</v>
      </c>
      <c r="I226" s="65" t="s">
        <v>962</v>
      </c>
      <c r="J226" s="65" t="s">
        <v>962</v>
      </c>
      <c r="K226" s="65" t="s">
        <v>962</v>
      </c>
      <c r="L226" s="65" t="s">
        <v>962</v>
      </c>
      <c r="M226" s="65" t="s">
        <v>962</v>
      </c>
      <c r="N226" s="65" t="s">
        <v>962</v>
      </c>
      <c r="O226" s="65" t="s">
        <v>962</v>
      </c>
      <c r="P226" s="65" t="s">
        <v>962</v>
      </c>
      <c r="Q226" s="65" t="s">
        <v>962</v>
      </c>
      <c r="R226" s="65" t="s">
        <v>962</v>
      </c>
      <c r="S226" s="65" t="s">
        <v>962</v>
      </c>
      <c r="T226" s="65" t="s">
        <v>962</v>
      </c>
      <c r="U226" s="65" t="s">
        <v>962</v>
      </c>
      <c r="V226" s="65" t="s">
        <v>962</v>
      </c>
      <c r="W226" s="65" t="s">
        <v>963</v>
      </c>
      <c r="X226" s="65" t="s">
        <v>962</v>
      </c>
      <c r="Y226" s="65" t="s">
        <v>962</v>
      </c>
      <c r="Z226" s="65" t="s">
        <v>962</v>
      </c>
      <c r="AA226" s="65" t="s">
        <v>962</v>
      </c>
      <c r="AB226" s="65" t="s">
        <v>962</v>
      </c>
      <c r="AC226" s="65" t="s">
        <v>962</v>
      </c>
    </row>
    <row r="227" spans="1:29" x14ac:dyDescent="0.25">
      <c r="A227" s="66">
        <f t="shared" si="6"/>
        <v>770239</v>
      </c>
      <c r="B227" s="67" t="s">
        <v>1397</v>
      </c>
      <c r="C227" s="68">
        <f t="shared" si="7"/>
        <v>4</v>
      </c>
      <c r="D227" s="65">
        <v>770239</v>
      </c>
      <c r="E227" s="65" t="s">
        <v>962</v>
      </c>
      <c r="F227" s="65" t="s">
        <v>962</v>
      </c>
      <c r="G227" s="65" t="s">
        <v>962</v>
      </c>
      <c r="H227" s="65" t="s">
        <v>962</v>
      </c>
      <c r="I227" s="65" t="s">
        <v>962</v>
      </c>
      <c r="J227" s="65" t="s">
        <v>962</v>
      </c>
      <c r="K227" s="65" t="s">
        <v>962</v>
      </c>
      <c r="L227" s="65" t="s">
        <v>962</v>
      </c>
      <c r="M227" s="65" t="s">
        <v>962</v>
      </c>
      <c r="N227" s="65" t="s">
        <v>962</v>
      </c>
      <c r="O227" s="65" t="s">
        <v>962</v>
      </c>
      <c r="P227" s="65" t="s">
        <v>962</v>
      </c>
      <c r="Q227" s="65" t="s">
        <v>962</v>
      </c>
      <c r="R227" s="65" t="s">
        <v>963</v>
      </c>
      <c r="S227" s="65" t="s">
        <v>962</v>
      </c>
      <c r="T227" s="65" t="s">
        <v>962</v>
      </c>
      <c r="U227" s="65" t="s">
        <v>962</v>
      </c>
      <c r="V227" s="65" t="s">
        <v>962</v>
      </c>
      <c r="W227" s="65" t="s">
        <v>962</v>
      </c>
      <c r="X227" s="65" t="s">
        <v>962</v>
      </c>
      <c r="Y227" s="65" t="s">
        <v>962</v>
      </c>
      <c r="Z227" s="65" t="s">
        <v>962</v>
      </c>
      <c r="AA227" s="65" t="s">
        <v>962</v>
      </c>
      <c r="AB227" s="65" t="s">
        <v>962</v>
      </c>
      <c r="AC227" s="65" t="s">
        <v>962</v>
      </c>
    </row>
    <row r="228" spans="1:29" x14ac:dyDescent="0.25">
      <c r="A228" s="66">
        <f t="shared" si="6"/>
        <v>770240</v>
      </c>
      <c r="B228" s="67" t="s">
        <v>1396</v>
      </c>
      <c r="C228" s="68">
        <f t="shared" si="7"/>
        <v>4</v>
      </c>
      <c r="D228" s="65">
        <v>770240</v>
      </c>
      <c r="E228" s="65" t="s">
        <v>962</v>
      </c>
      <c r="F228" s="65" t="s">
        <v>962</v>
      </c>
      <c r="G228" s="65" t="s">
        <v>962</v>
      </c>
      <c r="H228" s="65" t="s">
        <v>962</v>
      </c>
      <c r="I228" s="65" t="s">
        <v>962</v>
      </c>
      <c r="J228" s="65" t="s">
        <v>962</v>
      </c>
      <c r="K228" s="65" t="s">
        <v>962</v>
      </c>
      <c r="L228" s="65" t="s">
        <v>962</v>
      </c>
      <c r="M228" s="65" t="s">
        <v>962</v>
      </c>
      <c r="N228" s="65" t="s">
        <v>962</v>
      </c>
      <c r="O228" s="65" t="s">
        <v>962</v>
      </c>
      <c r="P228" s="65" t="s">
        <v>962</v>
      </c>
      <c r="Q228" s="65" t="s">
        <v>962</v>
      </c>
      <c r="R228" s="65" t="s">
        <v>962</v>
      </c>
      <c r="S228" s="65" t="s">
        <v>962</v>
      </c>
      <c r="T228" s="65" t="s">
        <v>962</v>
      </c>
      <c r="U228" s="65" t="s">
        <v>962</v>
      </c>
      <c r="V228" s="65" t="s">
        <v>962</v>
      </c>
      <c r="W228" s="65" t="s">
        <v>962</v>
      </c>
      <c r="X228" s="65" t="s">
        <v>962</v>
      </c>
      <c r="Y228" s="65" t="s">
        <v>962</v>
      </c>
      <c r="Z228" s="65" t="s">
        <v>962</v>
      </c>
      <c r="AA228" s="65" t="s">
        <v>962</v>
      </c>
      <c r="AB228" s="65" t="s">
        <v>963</v>
      </c>
      <c r="AC228" s="65" t="s">
        <v>962</v>
      </c>
    </row>
    <row r="229" spans="1:29" x14ac:dyDescent="0.25">
      <c r="A229" s="66">
        <f t="shared" si="6"/>
        <v>770244</v>
      </c>
      <c r="B229" s="67" t="s">
        <v>1395</v>
      </c>
      <c r="C229" s="68">
        <f t="shared" si="7"/>
        <v>4</v>
      </c>
      <c r="D229" s="65">
        <v>770244</v>
      </c>
      <c r="E229" s="65" t="s">
        <v>962</v>
      </c>
      <c r="F229" s="65" t="s">
        <v>962</v>
      </c>
      <c r="G229" s="65" t="s">
        <v>962</v>
      </c>
      <c r="H229" s="65" t="s">
        <v>963</v>
      </c>
      <c r="I229" s="65" t="s">
        <v>962</v>
      </c>
      <c r="J229" s="65" t="s">
        <v>962</v>
      </c>
      <c r="K229" s="65" t="s">
        <v>962</v>
      </c>
      <c r="L229" s="65" t="s">
        <v>962</v>
      </c>
      <c r="M229" s="65" t="s">
        <v>962</v>
      </c>
      <c r="N229" s="65" t="s">
        <v>962</v>
      </c>
      <c r="O229" s="65" t="s">
        <v>962</v>
      </c>
      <c r="P229" s="65" t="s">
        <v>962</v>
      </c>
      <c r="Q229" s="65" t="s">
        <v>962</v>
      </c>
      <c r="R229" s="65" t="s">
        <v>962</v>
      </c>
      <c r="S229" s="65" t="s">
        <v>962</v>
      </c>
      <c r="T229" s="65" t="s">
        <v>962</v>
      </c>
      <c r="U229" s="65" t="s">
        <v>962</v>
      </c>
      <c r="V229" s="65" t="s">
        <v>962</v>
      </c>
      <c r="W229" s="65" t="s">
        <v>962</v>
      </c>
      <c r="X229" s="65" t="s">
        <v>962</v>
      </c>
      <c r="Y229" s="65" t="s">
        <v>962</v>
      </c>
      <c r="Z229" s="65" t="s">
        <v>962</v>
      </c>
      <c r="AA229" s="65" t="s">
        <v>962</v>
      </c>
      <c r="AB229" s="65" t="s">
        <v>962</v>
      </c>
      <c r="AC229" s="65" t="s">
        <v>962</v>
      </c>
    </row>
    <row r="230" spans="1:29" x14ac:dyDescent="0.25">
      <c r="A230" s="66">
        <f t="shared" si="6"/>
        <v>770248</v>
      </c>
      <c r="B230" s="67" t="s">
        <v>1394</v>
      </c>
      <c r="C230" s="68">
        <f t="shared" si="7"/>
        <v>4</v>
      </c>
      <c r="D230" s="65">
        <v>770248</v>
      </c>
      <c r="E230" s="65" t="s">
        <v>962</v>
      </c>
      <c r="F230" s="65" t="s">
        <v>962</v>
      </c>
      <c r="G230" s="65" t="s">
        <v>962</v>
      </c>
      <c r="H230" s="65" t="s">
        <v>963</v>
      </c>
      <c r="I230" s="65" t="s">
        <v>962</v>
      </c>
      <c r="J230" s="65" t="s">
        <v>962</v>
      </c>
      <c r="K230" s="65" t="s">
        <v>962</v>
      </c>
      <c r="L230" s="65" t="s">
        <v>962</v>
      </c>
      <c r="M230" s="65" t="s">
        <v>962</v>
      </c>
      <c r="N230" s="65" t="s">
        <v>962</v>
      </c>
      <c r="O230" s="65" t="s">
        <v>962</v>
      </c>
      <c r="P230" s="65" t="s">
        <v>962</v>
      </c>
      <c r="Q230" s="65" t="s">
        <v>962</v>
      </c>
      <c r="R230" s="65" t="s">
        <v>962</v>
      </c>
      <c r="S230" s="65" t="s">
        <v>962</v>
      </c>
      <c r="T230" s="65" t="s">
        <v>962</v>
      </c>
      <c r="U230" s="65" t="s">
        <v>962</v>
      </c>
      <c r="V230" s="65" t="s">
        <v>962</v>
      </c>
      <c r="W230" s="65" t="s">
        <v>962</v>
      </c>
      <c r="X230" s="65" t="s">
        <v>962</v>
      </c>
      <c r="Y230" s="65" t="s">
        <v>962</v>
      </c>
      <c r="Z230" s="65" t="s">
        <v>962</v>
      </c>
      <c r="AA230" s="65" t="s">
        <v>962</v>
      </c>
      <c r="AB230" s="65" t="s">
        <v>962</v>
      </c>
      <c r="AC230" s="65" t="s">
        <v>962</v>
      </c>
    </row>
    <row r="231" spans="1:29" x14ac:dyDescent="0.25">
      <c r="A231" s="66">
        <f t="shared" si="6"/>
        <v>770249</v>
      </c>
      <c r="B231" s="67" t="s">
        <v>1393</v>
      </c>
      <c r="C231" s="68">
        <f t="shared" si="7"/>
        <v>4</v>
      </c>
      <c r="D231" s="65">
        <v>770249</v>
      </c>
      <c r="E231" s="65" t="s">
        <v>962</v>
      </c>
      <c r="F231" s="65" t="s">
        <v>962</v>
      </c>
      <c r="G231" s="65" t="s">
        <v>962</v>
      </c>
      <c r="H231" s="65" t="s">
        <v>962</v>
      </c>
      <c r="I231" s="65" t="s">
        <v>962</v>
      </c>
      <c r="J231" s="65" t="s">
        <v>962</v>
      </c>
      <c r="K231" s="65" t="s">
        <v>962</v>
      </c>
      <c r="L231" s="65" t="s">
        <v>962</v>
      </c>
      <c r="M231" s="65" t="s">
        <v>963</v>
      </c>
      <c r="N231" s="65" t="s">
        <v>962</v>
      </c>
      <c r="O231" s="65" t="s">
        <v>962</v>
      </c>
      <c r="P231" s="65" t="s">
        <v>962</v>
      </c>
      <c r="Q231" s="65" t="s">
        <v>962</v>
      </c>
      <c r="R231" s="65" t="s">
        <v>962</v>
      </c>
      <c r="S231" s="65" t="s">
        <v>962</v>
      </c>
      <c r="T231" s="65" t="s">
        <v>962</v>
      </c>
      <c r="U231" s="65" t="s">
        <v>962</v>
      </c>
      <c r="V231" s="65" t="s">
        <v>962</v>
      </c>
      <c r="W231" s="65" t="s">
        <v>962</v>
      </c>
      <c r="X231" s="65" t="s">
        <v>962</v>
      </c>
      <c r="Y231" s="65" t="s">
        <v>962</v>
      </c>
      <c r="Z231" s="65" t="s">
        <v>962</v>
      </c>
      <c r="AA231" s="65" t="s">
        <v>962</v>
      </c>
      <c r="AB231" s="65" t="s">
        <v>962</v>
      </c>
      <c r="AC231" s="65" t="s">
        <v>962</v>
      </c>
    </row>
    <row r="232" spans="1:29" x14ac:dyDescent="0.25">
      <c r="A232" s="66">
        <f t="shared" si="6"/>
        <v>770251</v>
      </c>
      <c r="B232" s="67" t="s">
        <v>1392</v>
      </c>
      <c r="C232" s="68">
        <f t="shared" si="7"/>
        <v>4</v>
      </c>
      <c r="D232" s="65">
        <v>770251</v>
      </c>
      <c r="E232" s="65" t="s">
        <v>962</v>
      </c>
      <c r="F232" s="65" t="s">
        <v>962</v>
      </c>
      <c r="G232" s="65" t="s">
        <v>962</v>
      </c>
      <c r="H232" s="65" t="s">
        <v>962</v>
      </c>
      <c r="I232" s="65" t="s">
        <v>962</v>
      </c>
      <c r="J232" s="65" t="s">
        <v>962</v>
      </c>
      <c r="K232" s="65" t="s">
        <v>962</v>
      </c>
      <c r="L232" s="65" t="s">
        <v>962</v>
      </c>
      <c r="M232" s="65" t="s">
        <v>962</v>
      </c>
      <c r="N232" s="65" t="s">
        <v>962</v>
      </c>
      <c r="O232" s="65" t="s">
        <v>962</v>
      </c>
      <c r="P232" s="65" t="s">
        <v>962</v>
      </c>
      <c r="Q232" s="65" t="s">
        <v>962</v>
      </c>
      <c r="R232" s="65" t="s">
        <v>962</v>
      </c>
      <c r="S232" s="65" t="s">
        <v>962</v>
      </c>
      <c r="T232" s="65" t="s">
        <v>962</v>
      </c>
      <c r="U232" s="65" t="s">
        <v>962</v>
      </c>
      <c r="V232" s="65" t="s">
        <v>962</v>
      </c>
      <c r="W232" s="65" t="s">
        <v>962</v>
      </c>
      <c r="X232" s="65" t="s">
        <v>962</v>
      </c>
      <c r="Y232" s="65" t="s">
        <v>962</v>
      </c>
      <c r="Z232" s="65" t="s">
        <v>962</v>
      </c>
      <c r="AA232" s="65" t="s">
        <v>962</v>
      </c>
      <c r="AB232" s="65" t="s">
        <v>963</v>
      </c>
      <c r="AC232" s="65" t="s">
        <v>962</v>
      </c>
    </row>
    <row r="233" spans="1:29" x14ac:dyDescent="0.25">
      <c r="A233" s="66">
        <f t="shared" si="6"/>
        <v>770252</v>
      </c>
      <c r="B233" s="67" t="s">
        <v>1391</v>
      </c>
      <c r="C233" s="68">
        <f t="shared" si="7"/>
        <v>4</v>
      </c>
      <c r="D233" s="65">
        <v>770252</v>
      </c>
      <c r="E233" s="65" t="s">
        <v>962</v>
      </c>
      <c r="F233" s="65" t="s">
        <v>962</v>
      </c>
      <c r="G233" s="65" t="s">
        <v>962</v>
      </c>
      <c r="H233" s="65" t="s">
        <v>962</v>
      </c>
      <c r="I233" s="65" t="s">
        <v>962</v>
      </c>
      <c r="J233" s="65" t="s">
        <v>962</v>
      </c>
      <c r="K233" s="65" t="s">
        <v>962</v>
      </c>
      <c r="L233" s="65" t="s">
        <v>962</v>
      </c>
      <c r="M233" s="65" t="s">
        <v>962</v>
      </c>
      <c r="N233" s="65" t="s">
        <v>962</v>
      </c>
      <c r="O233" s="65" t="s">
        <v>962</v>
      </c>
      <c r="P233" s="65" t="s">
        <v>962</v>
      </c>
      <c r="Q233" s="65" t="s">
        <v>962</v>
      </c>
      <c r="R233" s="65" t="s">
        <v>963</v>
      </c>
      <c r="S233" s="65" t="s">
        <v>962</v>
      </c>
      <c r="T233" s="65" t="s">
        <v>962</v>
      </c>
      <c r="U233" s="65" t="s">
        <v>962</v>
      </c>
      <c r="V233" s="65" t="s">
        <v>962</v>
      </c>
      <c r="W233" s="65" t="s">
        <v>962</v>
      </c>
      <c r="X233" s="65" t="s">
        <v>962</v>
      </c>
      <c r="Y233" s="65" t="s">
        <v>962</v>
      </c>
      <c r="Z233" s="65" t="s">
        <v>962</v>
      </c>
      <c r="AA233" s="65" t="s">
        <v>962</v>
      </c>
      <c r="AB233" s="65" t="s">
        <v>962</v>
      </c>
      <c r="AC233" s="65" t="s">
        <v>962</v>
      </c>
    </row>
    <row r="234" spans="1:29" x14ac:dyDescent="0.25">
      <c r="A234" s="66">
        <f t="shared" si="6"/>
        <v>770254</v>
      </c>
      <c r="B234" s="67" t="s">
        <v>1390</v>
      </c>
      <c r="C234" s="68">
        <f t="shared" si="7"/>
        <v>4</v>
      </c>
      <c r="D234" s="65">
        <v>770254</v>
      </c>
      <c r="E234" s="65" t="s">
        <v>962</v>
      </c>
      <c r="F234" s="65" t="s">
        <v>962</v>
      </c>
      <c r="G234" s="65" t="s">
        <v>962</v>
      </c>
      <c r="H234" s="65" t="s">
        <v>963</v>
      </c>
      <c r="I234" s="65" t="s">
        <v>962</v>
      </c>
      <c r="J234" s="65" t="s">
        <v>962</v>
      </c>
      <c r="K234" s="65" t="s">
        <v>962</v>
      </c>
      <c r="L234" s="65" t="s">
        <v>962</v>
      </c>
      <c r="M234" s="65" t="s">
        <v>962</v>
      </c>
      <c r="N234" s="65" t="s">
        <v>962</v>
      </c>
      <c r="O234" s="65" t="s">
        <v>962</v>
      </c>
      <c r="P234" s="65" t="s">
        <v>962</v>
      </c>
      <c r="Q234" s="65" t="s">
        <v>962</v>
      </c>
      <c r="R234" s="65" t="s">
        <v>962</v>
      </c>
      <c r="S234" s="65" t="s">
        <v>962</v>
      </c>
      <c r="T234" s="65" t="s">
        <v>962</v>
      </c>
      <c r="U234" s="65" t="s">
        <v>962</v>
      </c>
      <c r="V234" s="65" t="s">
        <v>962</v>
      </c>
      <c r="W234" s="65" t="s">
        <v>962</v>
      </c>
      <c r="X234" s="65" t="s">
        <v>962</v>
      </c>
      <c r="Y234" s="65" t="s">
        <v>962</v>
      </c>
      <c r="Z234" s="65" t="s">
        <v>962</v>
      </c>
      <c r="AA234" s="65" t="s">
        <v>962</v>
      </c>
      <c r="AB234" s="65" t="s">
        <v>962</v>
      </c>
      <c r="AC234" s="65" t="s">
        <v>962</v>
      </c>
    </row>
    <row r="235" spans="1:29" x14ac:dyDescent="0.25">
      <c r="A235" s="66">
        <f t="shared" si="6"/>
        <v>770255</v>
      </c>
      <c r="B235" s="67" t="s">
        <v>1389</v>
      </c>
      <c r="C235" s="68">
        <f t="shared" si="7"/>
        <v>4</v>
      </c>
      <c r="D235" s="65">
        <v>770255</v>
      </c>
      <c r="E235" s="65" t="s">
        <v>962</v>
      </c>
      <c r="F235" s="65" t="s">
        <v>962</v>
      </c>
      <c r="G235" s="65" t="s">
        <v>962</v>
      </c>
      <c r="H235" s="65" t="s">
        <v>962</v>
      </c>
      <c r="I235" s="65" t="s">
        <v>962</v>
      </c>
      <c r="J235" s="65" t="s">
        <v>962</v>
      </c>
      <c r="K235" s="65" t="s">
        <v>962</v>
      </c>
      <c r="L235" s="65" t="s">
        <v>962</v>
      </c>
      <c r="M235" s="65" t="s">
        <v>962</v>
      </c>
      <c r="N235" s="65" t="s">
        <v>962</v>
      </c>
      <c r="O235" s="65" t="s">
        <v>962</v>
      </c>
      <c r="P235" s="65" t="s">
        <v>962</v>
      </c>
      <c r="Q235" s="65" t="s">
        <v>962</v>
      </c>
      <c r="R235" s="65" t="s">
        <v>963</v>
      </c>
      <c r="S235" s="65" t="s">
        <v>962</v>
      </c>
      <c r="T235" s="65" t="s">
        <v>962</v>
      </c>
      <c r="U235" s="65" t="s">
        <v>962</v>
      </c>
      <c r="V235" s="65" t="s">
        <v>962</v>
      </c>
      <c r="W235" s="65" t="s">
        <v>962</v>
      </c>
      <c r="X235" s="65" t="s">
        <v>962</v>
      </c>
      <c r="Y235" s="65" t="s">
        <v>962</v>
      </c>
      <c r="Z235" s="65" t="s">
        <v>962</v>
      </c>
      <c r="AA235" s="65" t="s">
        <v>962</v>
      </c>
      <c r="AB235" s="65" t="s">
        <v>962</v>
      </c>
      <c r="AC235" s="65" t="s">
        <v>962</v>
      </c>
    </row>
    <row r="236" spans="1:29" x14ac:dyDescent="0.25">
      <c r="A236" s="66">
        <f t="shared" si="6"/>
        <v>770258</v>
      </c>
      <c r="B236" s="67" t="s">
        <v>1388</v>
      </c>
      <c r="C236" s="68">
        <f t="shared" si="7"/>
        <v>4</v>
      </c>
      <c r="D236" s="65">
        <v>770258</v>
      </c>
      <c r="E236" s="65" t="s">
        <v>962</v>
      </c>
      <c r="F236" s="65" t="s">
        <v>962</v>
      </c>
      <c r="G236" s="65" t="s">
        <v>962</v>
      </c>
      <c r="H236" s="65" t="s">
        <v>962</v>
      </c>
      <c r="I236" s="65" t="s">
        <v>962</v>
      </c>
      <c r="J236" s="65" t="s">
        <v>962</v>
      </c>
      <c r="K236" s="65" t="s">
        <v>962</v>
      </c>
      <c r="L236" s="65" t="s">
        <v>962</v>
      </c>
      <c r="M236" s="65" t="s">
        <v>962</v>
      </c>
      <c r="N236" s="65" t="s">
        <v>962</v>
      </c>
      <c r="O236" s="65" t="s">
        <v>962</v>
      </c>
      <c r="P236" s="65" t="s">
        <v>962</v>
      </c>
      <c r="Q236" s="65" t="s">
        <v>962</v>
      </c>
      <c r="R236" s="65" t="s">
        <v>963</v>
      </c>
      <c r="S236" s="65" t="s">
        <v>962</v>
      </c>
      <c r="T236" s="65" t="s">
        <v>962</v>
      </c>
      <c r="U236" s="65" t="s">
        <v>962</v>
      </c>
      <c r="V236" s="65" t="s">
        <v>962</v>
      </c>
      <c r="W236" s="65" t="s">
        <v>962</v>
      </c>
      <c r="X236" s="65" t="s">
        <v>962</v>
      </c>
      <c r="Y236" s="65" t="s">
        <v>962</v>
      </c>
      <c r="Z236" s="65" t="s">
        <v>962</v>
      </c>
      <c r="AA236" s="65" t="s">
        <v>962</v>
      </c>
      <c r="AB236" s="65" t="s">
        <v>962</v>
      </c>
      <c r="AC236" s="65" t="s">
        <v>962</v>
      </c>
    </row>
    <row r="237" spans="1:29" x14ac:dyDescent="0.25">
      <c r="A237" s="66">
        <f t="shared" si="6"/>
        <v>770259</v>
      </c>
      <c r="B237" s="67" t="s">
        <v>1387</v>
      </c>
      <c r="C237" s="68">
        <f t="shared" si="7"/>
        <v>4</v>
      </c>
      <c r="D237" s="65">
        <v>770259</v>
      </c>
      <c r="E237" s="65" t="s">
        <v>962</v>
      </c>
      <c r="F237" s="65" t="s">
        <v>962</v>
      </c>
      <c r="G237" s="65" t="s">
        <v>962</v>
      </c>
      <c r="H237" s="65" t="s">
        <v>962</v>
      </c>
      <c r="I237" s="65" t="s">
        <v>962</v>
      </c>
      <c r="J237" s="65" t="s">
        <v>962</v>
      </c>
      <c r="K237" s="65" t="s">
        <v>962</v>
      </c>
      <c r="L237" s="65" t="s">
        <v>962</v>
      </c>
      <c r="M237" s="65" t="s">
        <v>962</v>
      </c>
      <c r="N237" s="65" t="s">
        <v>962</v>
      </c>
      <c r="O237" s="65" t="s">
        <v>962</v>
      </c>
      <c r="P237" s="65" t="s">
        <v>962</v>
      </c>
      <c r="Q237" s="65" t="s">
        <v>962</v>
      </c>
      <c r="R237" s="65" t="s">
        <v>962</v>
      </c>
      <c r="S237" s="65" t="s">
        <v>962</v>
      </c>
      <c r="T237" s="65" t="s">
        <v>962</v>
      </c>
      <c r="U237" s="65" t="s">
        <v>962</v>
      </c>
      <c r="V237" s="65" t="s">
        <v>962</v>
      </c>
      <c r="W237" s="65" t="s">
        <v>963</v>
      </c>
      <c r="X237" s="65" t="s">
        <v>962</v>
      </c>
      <c r="Y237" s="65" t="s">
        <v>962</v>
      </c>
      <c r="Z237" s="65" t="s">
        <v>962</v>
      </c>
      <c r="AA237" s="65" t="s">
        <v>962</v>
      </c>
      <c r="AB237" s="65" t="s">
        <v>962</v>
      </c>
      <c r="AC237" s="65" t="s">
        <v>962</v>
      </c>
    </row>
    <row r="238" spans="1:29" x14ac:dyDescent="0.25">
      <c r="A238" s="66">
        <f t="shared" si="6"/>
        <v>770262</v>
      </c>
      <c r="B238" s="67" t="s">
        <v>1386</v>
      </c>
      <c r="C238" s="68">
        <f t="shared" si="7"/>
        <v>4</v>
      </c>
      <c r="D238" s="65">
        <v>770262</v>
      </c>
      <c r="E238" s="65" t="s">
        <v>962</v>
      </c>
      <c r="F238" s="65" t="s">
        <v>962</v>
      </c>
      <c r="G238" s="65" t="s">
        <v>962</v>
      </c>
      <c r="H238" s="65" t="s">
        <v>962</v>
      </c>
      <c r="I238" s="65" t="s">
        <v>962</v>
      </c>
      <c r="J238" s="65" t="s">
        <v>962</v>
      </c>
      <c r="K238" s="65" t="s">
        <v>962</v>
      </c>
      <c r="L238" s="65" t="s">
        <v>962</v>
      </c>
      <c r="M238" s="65" t="s">
        <v>962</v>
      </c>
      <c r="N238" s="65" t="s">
        <v>962</v>
      </c>
      <c r="O238" s="65" t="s">
        <v>962</v>
      </c>
      <c r="P238" s="65" t="s">
        <v>962</v>
      </c>
      <c r="Q238" s="65" t="s">
        <v>962</v>
      </c>
      <c r="R238" s="65" t="s">
        <v>962</v>
      </c>
      <c r="S238" s="65" t="s">
        <v>962</v>
      </c>
      <c r="T238" s="65" t="s">
        <v>962</v>
      </c>
      <c r="U238" s="65" t="s">
        <v>962</v>
      </c>
      <c r="V238" s="65" t="s">
        <v>962</v>
      </c>
      <c r="W238" s="65" t="s">
        <v>962</v>
      </c>
      <c r="X238" s="65" t="s">
        <v>962</v>
      </c>
      <c r="Y238" s="65" t="s">
        <v>962</v>
      </c>
      <c r="Z238" s="65" t="s">
        <v>962</v>
      </c>
      <c r="AA238" s="65" t="s">
        <v>962</v>
      </c>
      <c r="AB238" s="65" t="s">
        <v>963</v>
      </c>
      <c r="AC238" s="65" t="s">
        <v>962</v>
      </c>
    </row>
    <row r="239" spans="1:29" x14ac:dyDescent="0.25">
      <c r="A239" s="66">
        <f t="shared" si="6"/>
        <v>770263</v>
      </c>
      <c r="B239" s="67" t="s">
        <v>1385</v>
      </c>
      <c r="C239" s="68">
        <f t="shared" si="7"/>
        <v>4</v>
      </c>
      <c r="D239" s="65">
        <v>770263</v>
      </c>
      <c r="E239" s="65" t="s">
        <v>962</v>
      </c>
      <c r="F239" s="65" t="s">
        <v>962</v>
      </c>
      <c r="G239" s="65" t="s">
        <v>962</v>
      </c>
      <c r="H239" s="65" t="s">
        <v>963</v>
      </c>
      <c r="I239" s="65" t="s">
        <v>962</v>
      </c>
      <c r="J239" s="65" t="s">
        <v>962</v>
      </c>
      <c r="K239" s="65" t="s">
        <v>962</v>
      </c>
      <c r="L239" s="65" t="s">
        <v>962</v>
      </c>
      <c r="M239" s="65" t="s">
        <v>962</v>
      </c>
      <c r="N239" s="65" t="s">
        <v>962</v>
      </c>
      <c r="O239" s="65" t="s">
        <v>962</v>
      </c>
      <c r="P239" s="65" t="s">
        <v>962</v>
      </c>
      <c r="Q239" s="65" t="s">
        <v>962</v>
      </c>
      <c r="R239" s="65" t="s">
        <v>962</v>
      </c>
      <c r="S239" s="65" t="s">
        <v>962</v>
      </c>
      <c r="T239" s="65" t="s">
        <v>962</v>
      </c>
      <c r="U239" s="65" t="s">
        <v>962</v>
      </c>
      <c r="V239" s="65" t="s">
        <v>962</v>
      </c>
      <c r="W239" s="65" t="s">
        <v>962</v>
      </c>
      <c r="X239" s="65" t="s">
        <v>962</v>
      </c>
      <c r="Y239" s="65" t="s">
        <v>962</v>
      </c>
      <c r="Z239" s="65" t="s">
        <v>962</v>
      </c>
      <c r="AA239" s="65" t="s">
        <v>962</v>
      </c>
      <c r="AB239" s="65" t="s">
        <v>962</v>
      </c>
      <c r="AC239" s="65" t="s">
        <v>962</v>
      </c>
    </row>
    <row r="240" spans="1:29" x14ac:dyDescent="0.25">
      <c r="A240" s="66">
        <f t="shared" si="6"/>
        <v>770265</v>
      </c>
      <c r="B240" s="67" t="s">
        <v>1384</v>
      </c>
      <c r="C240" s="68">
        <f t="shared" si="7"/>
        <v>4</v>
      </c>
      <c r="D240" s="65">
        <v>770265</v>
      </c>
      <c r="E240" s="65" t="s">
        <v>962</v>
      </c>
      <c r="F240" s="65" t="s">
        <v>962</v>
      </c>
      <c r="G240" s="65" t="s">
        <v>962</v>
      </c>
      <c r="H240" s="65" t="s">
        <v>962</v>
      </c>
      <c r="I240" s="65" t="s">
        <v>962</v>
      </c>
      <c r="J240" s="65" t="s">
        <v>962</v>
      </c>
      <c r="K240" s="65" t="s">
        <v>962</v>
      </c>
      <c r="L240" s="65" t="s">
        <v>962</v>
      </c>
      <c r="M240" s="65" t="s">
        <v>963</v>
      </c>
      <c r="N240" s="65" t="s">
        <v>962</v>
      </c>
      <c r="O240" s="65" t="s">
        <v>962</v>
      </c>
      <c r="P240" s="65" t="s">
        <v>962</v>
      </c>
      <c r="Q240" s="65" t="s">
        <v>962</v>
      </c>
      <c r="R240" s="65" t="s">
        <v>962</v>
      </c>
      <c r="S240" s="65" t="s">
        <v>962</v>
      </c>
      <c r="T240" s="65" t="s">
        <v>962</v>
      </c>
      <c r="U240" s="65" t="s">
        <v>962</v>
      </c>
      <c r="V240" s="65" t="s">
        <v>962</v>
      </c>
      <c r="W240" s="65" t="s">
        <v>962</v>
      </c>
      <c r="X240" s="65" t="s">
        <v>962</v>
      </c>
      <c r="Y240" s="65" t="s">
        <v>962</v>
      </c>
      <c r="Z240" s="65" t="s">
        <v>962</v>
      </c>
      <c r="AA240" s="65" t="s">
        <v>962</v>
      </c>
      <c r="AB240" s="65" t="s">
        <v>962</v>
      </c>
      <c r="AC240" s="65" t="s">
        <v>962</v>
      </c>
    </row>
    <row r="241" spans="1:29" x14ac:dyDescent="0.25">
      <c r="A241" s="66">
        <f t="shared" si="6"/>
        <v>770266</v>
      </c>
      <c r="B241" s="67" t="s">
        <v>1383</v>
      </c>
      <c r="C241" s="68">
        <f t="shared" si="7"/>
        <v>4</v>
      </c>
      <c r="D241" s="65">
        <v>770266</v>
      </c>
      <c r="E241" s="65" t="s">
        <v>962</v>
      </c>
      <c r="F241" s="65" t="s">
        <v>962</v>
      </c>
      <c r="G241" s="65" t="s">
        <v>962</v>
      </c>
      <c r="H241" s="65" t="s">
        <v>962</v>
      </c>
      <c r="I241" s="65" t="s">
        <v>962</v>
      </c>
      <c r="J241" s="65" t="s">
        <v>962</v>
      </c>
      <c r="K241" s="65" t="s">
        <v>962</v>
      </c>
      <c r="L241" s="65" t="s">
        <v>962</v>
      </c>
      <c r="M241" s="65" t="s">
        <v>962</v>
      </c>
      <c r="N241" s="65" t="s">
        <v>962</v>
      </c>
      <c r="O241" s="65" t="s">
        <v>962</v>
      </c>
      <c r="P241" s="65" t="s">
        <v>962</v>
      </c>
      <c r="Q241" s="65" t="s">
        <v>962</v>
      </c>
      <c r="R241" s="65" t="s">
        <v>963</v>
      </c>
      <c r="S241" s="65" t="s">
        <v>962</v>
      </c>
      <c r="T241" s="65" t="s">
        <v>962</v>
      </c>
      <c r="U241" s="65" t="s">
        <v>962</v>
      </c>
      <c r="V241" s="65" t="s">
        <v>962</v>
      </c>
      <c r="W241" s="65" t="s">
        <v>962</v>
      </c>
      <c r="X241" s="65" t="s">
        <v>962</v>
      </c>
      <c r="Y241" s="65" t="s">
        <v>962</v>
      </c>
      <c r="Z241" s="65" t="s">
        <v>962</v>
      </c>
      <c r="AA241" s="65" t="s">
        <v>962</v>
      </c>
      <c r="AB241" s="65" t="s">
        <v>962</v>
      </c>
      <c r="AC241" s="65" t="s">
        <v>962</v>
      </c>
    </row>
    <row r="242" spans="1:29" x14ac:dyDescent="0.25">
      <c r="A242" s="66">
        <f t="shared" si="6"/>
        <v>770268</v>
      </c>
      <c r="B242" s="67" t="s">
        <v>1382</v>
      </c>
      <c r="C242" s="68">
        <f t="shared" si="7"/>
        <v>4</v>
      </c>
      <c r="D242" s="65">
        <v>770268</v>
      </c>
      <c r="E242" s="65" t="s">
        <v>962</v>
      </c>
      <c r="F242" s="65" t="s">
        <v>962</v>
      </c>
      <c r="G242" s="65" t="s">
        <v>962</v>
      </c>
      <c r="H242" s="65" t="s">
        <v>962</v>
      </c>
      <c r="I242" s="65" t="s">
        <v>962</v>
      </c>
      <c r="J242" s="65" t="s">
        <v>962</v>
      </c>
      <c r="K242" s="65" t="s">
        <v>962</v>
      </c>
      <c r="L242" s="65" t="s">
        <v>962</v>
      </c>
      <c r="M242" s="65" t="s">
        <v>963</v>
      </c>
      <c r="N242" s="65" t="s">
        <v>962</v>
      </c>
      <c r="O242" s="65" t="s">
        <v>962</v>
      </c>
      <c r="P242" s="65" t="s">
        <v>962</v>
      </c>
      <c r="Q242" s="65" t="s">
        <v>962</v>
      </c>
      <c r="R242" s="65" t="s">
        <v>962</v>
      </c>
      <c r="S242" s="65" t="s">
        <v>962</v>
      </c>
      <c r="T242" s="65" t="s">
        <v>962</v>
      </c>
      <c r="U242" s="65" t="s">
        <v>962</v>
      </c>
      <c r="V242" s="65" t="s">
        <v>962</v>
      </c>
      <c r="W242" s="65" t="s">
        <v>962</v>
      </c>
      <c r="X242" s="65" t="s">
        <v>962</v>
      </c>
      <c r="Y242" s="65" t="s">
        <v>962</v>
      </c>
      <c r="Z242" s="65" t="s">
        <v>962</v>
      </c>
      <c r="AA242" s="65" t="s">
        <v>962</v>
      </c>
      <c r="AB242" s="65" t="s">
        <v>962</v>
      </c>
      <c r="AC242" s="65" t="s">
        <v>962</v>
      </c>
    </row>
    <row r="243" spans="1:29" x14ac:dyDescent="0.25">
      <c r="A243" s="66">
        <f t="shared" si="6"/>
        <v>770269</v>
      </c>
      <c r="B243" s="67" t="s">
        <v>1381</v>
      </c>
      <c r="C243" s="68">
        <f t="shared" si="7"/>
        <v>4</v>
      </c>
      <c r="D243" s="65">
        <v>770269</v>
      </c>
      <c r="E243" s="65" t="s">
        <v>962</v>
      </c>
      <c r="F243" s="65" t="s">
        <v>962</v>
      </c>
      <c r="G243" s="65" t="s">
        <v>962</v>
      </c>
      <c r="H243" s="65" t="s">
        <v>962</v>
      </c>
      <c r="I243" s="65" t="s">
        <v>962</v>
      </c>
      <c r="J243" s="65" t="s">
        <v>962</v>
      </c>
      <c r="K243" s="65" t="s">
        <v>962</v>
      </c>
      <c r="L243" s="65" t="s">
        <v>962</v>
      </c>
      <c r="M243" s="65" t="s">
        <v>963</v>
      </c>
      <c r="N243" s="65" t="s">
        <v>962</v>
      </c>
      <c r="O243" s="65" t="s">
        <v>962</v>
      </c>
      <c r="P243" s="65" t="s">
        <v>962</v>
      </c>
      <c r="Q243" s="65" t="s">
        <v>962</v>
      </c>
      <c r="R243" s="65" t="s">
        <v>962</v>
      </c>
      <c r="S243" s="65" t="s">
        <v>962</v>
      </c>
      <c r="T243" s="65" t="s">
        <v>962</v>
      </c>
      <c r="U243" s="65" t="s">
        <v>962</v>
      </c>
      <c r="V243" s="65" t="s">
        <v>962</v>
      </c>
      <c r="W243" s="65" t="s">
        <v>962</v>
      </c>
      <c r="X243" s="65" t="s">
        <v>962</v>
      </c>
      <c r="Y243" s="65" t="s">
        <v>962</v>
      </c>
      <c r="Z243" s="65" t="s">
        <v>962</v>
      </c>
      <c r="AA243" s="65" t="s">
        <v>962</v>
      </c>
      <c r="AB243" s="65" t="s">
        <v>962</v>
      </c>
      <c r="AC243" s="65" t="s">
        <v>962</v>
      </c>
    </row>
    <row r="244" spans="1:29" x14ac:dyDescent="0.25">
      <c r="A244" s="66">
        <f t="shared" si="6"/>
        <v>770273</v>
      </c>
      <c r="B244" s="67" t="s">
        <v>1380</v>
      </c>
      <c r="C244" s="68">
        <f t="shared" si="7"/>
        <v>4</v>
      </c>
      <c r="D244" s="65">
        <v>770273</v>
      </c>
      <c r="E244" s="65" t="s">
        <v>962</v>
      </c>
      <c r="F244" s="65" t="s">
        <v>962</v>
      </c>
      <c r="G244" s="65" t="s">
        <v>962</v>
      </c>
      <c r="H244" s="65" t="s">
        <v>962</v>
      </c>
      <c r="I244" s="65" t="s">
        <v>962</v>
      </c>
      <c r="J244" s="65" t="s">
        <v>962</v>
      </c>
      <c r="K244" s="65" t="s">
        <v>962</v>
      </c>
      <c r="L244" s="65" t="s">
        <v>962</v>
      </c>
      <c r="M244" s="65" t="s">
        <v>963</v>
      </c>
      <c r="N244" s="65" t="s">
        <v>962</v>
      </c>
      <c r="O244" s="65" t="s">
        <v>962</v>
      </c>
      <c r="P244" s="65" t="s">
        <v>962</v>
      </c>
      <c r="Q244" s="65" t="s">
        <v>962</v>
      </c>
      <c r="R244" s="65" t="s">
        <v>962</v>
      </c>
      <c r="S244" s="65" t="s">
        <v>962</v>
      </c>
      <c r="T244" s="65" t="s">
        <v>962</v>
      </c>
      <c r="U244" s="65" t="s">
        <v>962</v>
      </c>
      <c r="V244" s="65" t="s">
        <v>962</v>
      </c>
      <c r="W244" s="65" t="s">
        <v>962</v>
      </c>
      <c r="X244" s="65" t="s">
        <v>962</v>
      </c>
      <c r="Y244" s="65" t="s">
        <v>962</v>
      </c>
      <c r="Z244" s="65" t="s">
        <v>962</v>
      </c>
      <c r="AA244" s="65" t="s">
        <v>962</v>
      </c>
      <c r="AB244" s="65" t="s">
        <v>962</v>
      </c>
      <c r="AC244" s="65" t="s">
        <v>962</v>
      </c>
    </row>
    <row r="245" spans="1:29" x14ac:dyDescent="0.25">
      <c r="A245" s="66">
        <f t="shared" si="6"/>
        <v>770277</v>
      </c>
      <c r="B245" s="67" t="s">
        <v>1379</v>
      </c>
      <c r="C245" s="68">
        <f t="shared" si="7"/>
        <v>4</v>
      </c>
      <c r="D245" s="65">
        <v>770277</v>
      </c>
      <c r="E245" s="65" t="s">
        <v>962</v>
      </c>
      <c r="F245" s="65" t="s">
        <v>962</v>
      </c>
      <c r="G245" s="65" t="s">
        <v>962</v>
      </c>
      <c r="H245" s="65" t="s">
        <v>962</v>
      </c>
      <c r="I245" s="65" t="s">
        <v>962</v>
      </c>
      <c r="J245" s="65" t="s">
        <v>962</v>
      </c>
      <c r="K245" s="65" t="s">
        <v>962</v>
      </c>
      <c r="L245" s="65" t="s">
        <v>962</v>
      </c>
      <c r="M245" s="65" t="s">
        <v>963</v>
      </c>
      <c r="N245" s="65" t="s">
        <v>962</v>
      </c>
      <c r="O245" s="65" t="s">
        <v>962</v>
      </c>
      <c r="P245" s="65" t="s">
        <v>962</v>
      </c>
      <c r="Q245" s="65" t="s">
        <v>962</v>
      </c>
      <c r="R245" s="65" t="s">
        <v>962</v>
      </c>
      <c r="S245" s="65" t="s">
        <v>962</v>
      </c>
      <c r="T245" s="65" t="s">
        <v>962</v>
      </c>
      <c r="U245" s="65" t="s">
        <v>962</v>
      </c>
      <c r="V245" s="65" t="s">
        <v>962</v>
      </c>
      <c r="W245" s="65" t="s">
        <v>962</v>
      </c>
      <c r="X245" s="65" t="s">
        <v>962</v>
      </c>
      <c r="Y245" s="65" t="s">
        <v>962</v>
      </c>
      <c r="Z245" s="65" t="s">
        <v>962</v>
      </c>
      <c r="AA245" s="65" t="s">
        <v>962</v>
      </c>
      <c r="AB245" s="65" t="s">
        <v>962</v>
      </c>
      <c r="AC245" s="65" t="s">
        <v>962</v>
      </c>
    </row>
    <row r="246" spans="1:29" x14ac:dyDescent="0.25">
      <c r="A246" s="66">
        <f t="shared" si="6"/>
        <v>770281</v>
      </c>
      <c r="B246" s="67" t="s">
        <v>1378</v>
      </c>
      <c r="C246" s="68">
        <f t="shared" si="7"/>
        <v>4</v>
      </c>
      <c r="D246" s="65">
        <v>770281</v>
      </c>
      <c r="E246" s="65" t="s">
        <v>962</v>
      </c>
      <c r="F246" s="65" t="s">
        <v>962</v>
      </c>
      <c r="G246" s="65" t="s">
        <v>962</v>
      </c>
      <c r="H246" s="65" t="s">
        <v>962</v>
      </c>
      <c r="I246" s="65" t="s">
        <v>962</v>
      </c>
      <c r="J246" s="65" t="s">
        <v>962</v>
      </c>
      <c r="K246" s="65" t="s">
        <v>962</v>
      </c>
      <c r="L246" s="65" t="s">
        <v>962</v>
      </c>
      <c r="M246" s="65" t="s">
        <v>963</v>
      </c>
      <c r="N246" s="65" t="s">
        <v>962</v>
      </c>
      <c r="O246" s="65" t="s">
        <v>962</v>
      </c>
      <c r="P246" s="65" t="s">
        <v>962</v>
      </c>
      <c r="Q246" s="65" t="s">
        <v>962</v>
      </c>
      <c r="R246" s="65" t="s">
        <v>962</v>
      </c>
      <c r="S246" s="65" t="s">
        <v>962</v>
      </c>
      <c r="T246" s="65" t="s">
        <v>962</v>
      </c>
      <c r="U246" s="65" t="s">
        <v>962</v>
      </c>
      <c r="V246" s="65" t="s">
        <v>962</v>
      </c>
      <c r="W246" s="65" t="s">
        <v>962</v>
      </c>
      <c r="X246" s="65" t="s">
        <v>962</v>
      </c>
      <c r="Y246" s="65" t="s">
        <v>962</v>
      </c>
      <c r="Z246" s="65" t="s">
        <v>962</v>
      </c>
      <c r="AA246" s="65" t="s">
        <v>962</v>
      </c>
      <c r="AB246" s="65" t="s">
        <v>962</v>
      </c>
      <c r="AC246" s="65" t="s">
        <v>962</v>
      </c>
    </row>
    <row r="247" spans="1:29" x14ac:dyDescent="0.25">
      <c r="A247" s="66">
        <f t="shared" si="6"/>
        <v>770282</v>
      </c>
      <c r="B247" s="67" t="s">
        <v>1377</v>
      </c>
      <c r="C247" s="68">
        <f t="shared" si="7"/>
        <v>4</v>
      </c>
      <c r="D247" s="65">
        <v>770282</v>
      </c>
      <c r="E247" s="65" t="s">
        <v>962</v>
      </c>
      <c r="F247" s="65" t="s">
        <v>962</v>
      </c>
      <c r="G247" s="65" t="s">
        <v>962</v>
      </c>
      <c r="H247" s="65" t="s">
        <v>962</v>
      </c>
      <c r="I247" s="65" t="s">
        <v>962</v>
      </c>
      <c r="J247" s="65" t="s">
        <v>962</v>
      </c>
      <c r="K247" s="65" t="s">
        <v>962</v>
      </c>
      <c r="L247" s="65" t="s">
        <v>962</v>
      </c>
      <c r="M247" s="65" t="s">
        <v>962</v>
      </c>
      <c r="N247" s="65" t="s">
        <v>962</v>
      </c>
      <c r="O247" s="65" t="s">
        <v>962</v>
      </c>
      <c r="P247" s="65" t="s">
        <v>962</v>
      </c>
      <c r="Q247" s="65" t="s">
        <v>962</v>
      </c>
      <c r="R247" s="65" t="s">
        <v>963</v>
      </c>
      <c r="S247" s="65" t="s">
        <v>962</v>
      </c>
      <c r="T247" s="65" t="s">
        <v>962</v>
      </c>
      <c r="U247" s="65" t="s">
        <v>962</v>
      </c>
      <c r="V247" s="65" t="s">
        <v>962</v>
      </c>
      <c r="W247" s="65" t="s">
        <v>962</v>
      </c>
      <c r="X247" s="65" t="s">
        <v>962</v>
      </c>
      <c r="Y247" s="65" t="s">
        <v>962</v>
      </c>
      <c r="Z247" s="65" t="s">
        <v>962</v>
      </c>
      <c r="AA247" s="65" t="s">
        <v>962</v>
      </c>
      <c r="AB247" s="65" t="s">
        <v>962</v>
      </c>
      <c r="AC247" s="65" t="s">
        <v>962</v>
      </c>
    </row>
    <row r="248" spans="1:29" x14ac:dyDescent="0.25">
      <c r="A248" s="66">
        <f t="shared" si="6"/>
        <v>770286</v>
      </c>
      <c r="B248" s="67" t="s">
        <v>1376</v>
      </c>
      <c r="C248" s="68">
        <f t="shared" si="7"/>
        <v>4</v>
      </c>
      <c r="D248" s="65">
        <v>770286</v>
      </c>
      <c r="E248" s="65" t="s">
        <v>962</v>
      </c>
      <c r="F248" s="65" t="s">
        <v>962</v>
      </c>
      <c r="G248" s="65" t="s">
        <v>962</v>
      </c>
      <c r="H248" s="65" t="s">
        <v>962</v>
      </c>
      <c r="I248" s="65" t="s">
        <v>962</v>
      </c>
      <c r="J248" s="65" t="s">
        <v>962</v>
      </c>
      <c r="K248" s="65" t="s">
        <v>962</v>
      </c>
      <c r="L248" s="65" t="s">
        <v>962</v>
      </c>
      <c r="M248" s="65" t="s">
        <v>962</v>
      </c>
      <c r="N248" s="65" t="s">
        <v>962</v>
      </c>
      <c r="O248" s="65" t="s">
        <v>962</v>
      </c>
      <c r="P248" s="65" t="s">
        <v>962</v>
      </c>
      <c r="Q248" s="65" t="s">
        <v>962</v>
      </c>
      <c r="R248" s="65" t="s">
        <v>963</v>
      </c>
      <c r="S248" s="65" t="s">
        <v>962</v>
      </c>
      <c r="T248" s="65" t="s">
        <v>962</v>
      </c>
      <c r="U248" s="65" t="s">
        <v>962</v>
      </c>
      <c r="V248" s="65" t="s">
        <v>962</v>
      </c>
      <c r="W248" s="65" t="s">
        <v>962</v>
      </c>
      <c r="X248" s="65" t="s">
        <v>962</v>
      </c>
      <c r="Y248" s="65" t="s">
        <v>962</v>
      </c>
      <c r="Z248" s="65" t="s">
        <v>962</v>
      </c>
      <c r="AA248" s="65" t="s">
        <v>962</v>
      </c>
      <c r="AB248" s="65" t="s">
        <v>962</v>
      </c>
      <c r="AC248" s="65" t="s">
        <v>962</v>
      </c>
    </row>
    <row r="249" spans="1:29" x14ac:dyDescent="0.25">
      <c r="A249" s="66">
        <f t="shared" si="6"/>
        <v>770287</v>
      </c>
      <c r="B249" s="67" t="s">
        <v>1375</v>
      </c>
      <c r="C249" s="68">
        <f t="shared" si="7"/>
        <v>4</v>
      </c>
      <c r="D249" s="65">
        <v>770287</v>
      </c>
      <c r="E249" s="65" t="s">
        <v>962</v>
      </c>
      <c r="F249" s="65" t="s">
        <v>962</v>
      </c>
      <c r="G249" s="65" t="s">
        <v>962</v>
      </c>
      <c r="H249" s="65" t="s">
        <v>962</v>
      </c>
      <c r="I249" s="65" t="s">
        <v>962</v>
      </c>
      <c r="J249" s="65" t="s">
        <v>962</v>
      </c>
      <c r="K249" s="65" t="s">
        <v>962</v>
      </c>
      <c r="L249" s="65" t="s">
        <v>962</v>
      </c>
      <c r="M249" s="65" t="s">
        <v>963</v>
      </c>
      <c r="N249" s="65" t="s">
        <v>962</v>
      </c>
      <c r="O249" s="65" t="s">
        <v>962</v>
      </c>
      <c r="P249" s="65" t="s">
        <v>962</v>
      </c>
      <c r="Q249" s="65" t="s">
        <v>962</v>
      </c>
      <c r="R249" s="65" t="s">
        <v>962</v>
      </c>
      <c r="S249" s="65" t="s">
        <v>962</v>
      </c>
      <c r="T249" s="65" t="s">
        <v>962</v>
      </c>
      <c r="U249" s="65" t="s">
        <v>962</v>
      </c>
      <c r="V249" s="65" t="s">
        <v>962</v>
      </c>
      <c r="W249" s="65" t="s">
        <v>962</v>
      </c>
      <c r="X249" s="65" t="s">
        <v>962</v>
      </c>
      <c r="Y249" s="65" t="s">
        <v>962</v>
      </c>
      <c r="Z249" s="65" t="s">
        <v>962</v>
      </c>
      <c r="AA249" s="65" t="s">
        <v>962</v>
      </c>
      <c r="AB249" s="65" t="s">
        <v>962</v>
      </c>
      <c r="AC249" s="65" t="s">
        <v>962</v>
      </c>
    </row>
    <row r="250" spans="1:29" x14ac:dyDescent="0.25">
      <c r="A250" s="66">
        <f t="shared" si="6"/>
        <v>770288</v>
      </c>
      <c r="B250" s="67" t="s">
        <v>1374</v>
      </c>
      <c r="C250" s="68">
        <f t="shared" si="7"/>
        <v>4</v>
      </c>
      <c r="D250" s="65">
        <v>770288</v>
      </c>
      <c r="E250" s="65" t="s">
        <v>962</v>
      </c>
      <c r="F250" s="65" t="s">
        <v>962</v>
      </c>
      <c r="G250" s="65" t="s">
        <v>962</v>
      </c>
      <c r="H250" s="65" t="s">
        <v>962</v>
      </c>
      <c r="I250" s="65" t="s">
        <v>962</v>
      </c>
      <c r="J250" s="65" t="s">
        <v>962</v>
      </c>
      <c r="K250" s="65" t="s">
        <v>962</v>
      </c>
      <c r="L250" s="65" t="s">
        <v>962</v>
      </c>
      <c r="M250" s="65" t="s">
        <v>962</v>
      </c>
      <c r="N250" s="65" t="s">
        <v>962</v>
      </c>
      <c r="O250" s="65" t="s">
        <v>962</v>
      </c>
      <c r="P250" s="65" t="s">
        <v>962</v>
      </c>
      <c r="Q250" s="65" t="s">
        <v>962</v>
      </c>
      <c r="R250" s="65" t="s">
        <v>963</v>
      </c>
      <c r="S250" s="65" t="s">
        <v>962</v>
      </c>
      <c r="T250" s="65" t="s">
        <v>962</v>
      </c>
      <c r="U250" s="65" t="s">
        <v>962</v>
      </c>
      <c r="V250" s="65" t="s">
        <v>962</v>
      </c>
      <c r="W250" s="65" t="s">
        <v>962</v>
      </c>
      <c r="X250" s="65" t="s">
        <v>962</v>
      </c>
      <c r="Y250" s="65" t="s">
        <v>962</v>
      </c>
      <c r="Z250" s="65" t="s">
        <v>962</v>
      </c>
      <c r="AA250" s="65" t="s">
        <v>962</v>
      </c>
      <c r="AB250" s="65" t="s">
        <v>962</v>
      </c>
      <c r="AC250" s="65" t="s">
        <v>962</v>
      </c>
    </row>
    <row r="251" spans="1:29" x14ac:dyDescent="0.25">
      <c r="A251" s="66">
        <f t="shared" si="6"/>
        <v>770289</v>
      </c>
      <c r="B251" s="67" t="s">
        <v>1373</v>
      </c>
      <c r="C251" s="68">
        <f t="shared" si="7"/>
        <v>4</v>
      </c>
      <c r="D251" s="65">
        <v>770289</v>
      </c>
      <c r="E251" s="65" t="s">
        <v>962</v>
      </c>
      <c r="F251" s="65" t="s">
        <v>962</v>
      </c>
      <c r="G251" s="65" t="s">
        <v>962</v>
      </c>
      <c r="H251" s="65" t="s">
        <v>962</v>
      </c>
      <c r="I251" s="65" t="s">
        <v>962</v>
      </c>
      <c r="J251" s="65" t="s">
        <v>962</v>
      </c>
      <c r="K251" s="65" t="s">
        <v>962</v>
      </c>
      <c r="L251" s="65" t="s">
        <v>962</v>
      </c>
      <c r="M251" s="65" t="s">
        <v>963</v>
      </c>
      <c r="N251" s="65" t="s">
        <v>962</v>
      </c>
      <c r="O251" s="65" t="s">
        <v>962</v>
      </c>
      <c r="P251" s="65" t="s">
        <v>962</v>
      </c>
      <c r="Q251" s="65" t="s">
        <v>962</v>
      </c>
      <c r="R251" s="65" t="s">
        <v>962</v>
      </c>
      <c r="S251" s="65" t="s">
        <v>962</v>
      </c>
      <c r="T251" s="65" t="s">
        <v>962</v>
      </c>
      <c r="U251" s="65" t="s">
        <v>962</v>
      </c>
      <c r="V251" s="65" t="s">
        <v>962</v>
      </c>
      <c r="W251" s="65" t="s">
        <v>962</v>
      </c>
      <c r="X251" s="65" t="s">
        <v>962</v>
      </c>
      <c r="Y251" s="65" t="s">
        <v>962</v>
      </c>
      <c r="Z251" s="65" t="s">
        <v>962</v>
      </c>
      <c r="AA251" s="65" t="s">
        <v>962</v>
      </c>
      <c r="AB251" s="65" t="s">
        <v>962</v>
      </c>
      <c r="AC251" s="65" t="s">
        <v>962</v>
      </c>
    </row>
    <row r="252" spans="1:29" x14ac:dyDescent="0.25">
      <c r="A252" s="66">
        <f t="shared" si="6"/>
        <v>770290</v>
      </c>
      <c r="B252" s="67" t="s">
        <v>1372</v>
      </c>
      <c r="C252" s="68">
        <f t="shared" si="7"/>
        <v>4</v>
      </c>
      <c r="D252" s="65">
        <v>770290</v>
      </c>
      <c r="E252" s="65" t="s">
        <v>962</v>
      </c>
      <c r="F252" s="65" t="s">
        <v>962</v>
      </c>
      <c r="G252" s="65" t="s">
        <v>962</v>
      </c>
      <c r="H252" s="65" t="s">
        <v>963</v>
      </c>
      <c r="I252" s="65" t="s">
        <v>962</v>
      </c>
      <c r="J252" s="65" t="s">
        <v>962</v>
      </c>
      <c r="K252" s="65" t="s">
        <v>962</v>
      </c>
      <c r="L252" s="65" t="s">
        <v>962</v>
      </c>
      <c r="M252" s="65" t="s">
        <v>962</v>
      </c>
      <c r="N252" s="65" t="s">
        <v>962</v>
      </c>
      <c r="O252" s="65" t="s">
        <v>962</v>
      </c>
      <c r="P252" s="65" t="s">
        <v>962</v>
      </c>
      <c r="Q252" s="65" t="s">
        <v>962</v>
      </c>
      <c r="R252" s="65" t="s">
        <v>962</v>
      </c>
      <c r="S252" s="65" t="s">
        <v>962</v>
      </c>
      <c r="T252" s="65" t="s">
        <v>962</v>
      </c>
      <c r="U252" s="65" t="s">
        <v>962</v>
      </c>
      <c r="V252" s="65" t="s">
        <v>962</v>
      </c>
      <c r="W252" s="65" t="s">
        <v>962</v>
      </c>
      <c r="X252" s="65" t="s">
        <v>962</v>
      </c>
      <c r="Y252" s="65" t="s">
        <v>962</v>
      </c>
      <c r="Z252" s="65" t="s">
        <v>962</v>
      </c>
      <c r="AA252" s="65" t="s">
        <v>962</v>
      </c>
      <c r="AB252" s="65" t="s">
        <v>962</v>
      </c>
      <c r="AC252" s="65" t="s">
        <v>962</v>
      </c>
    </row>
    <row r="253" spans="1:29" x14ac:dyDescent="0.25">
      <c r="A253" s="66">
        <f t="shared" si="6"/>
        <v>770296</v>
      </c>
      <c r="B253" s="67" t="s">
        <v>1371</v>
      </c>
      <c r="C253" s="68">
        <f t="shared" si="7"/>
        <v>4</v>
      </c>
      <c r="D253" s="65">
        <v>770296</v>
      </c>
      <c r="E253" s="65" t="s">
        <v>962</v>
      </c>
      <c r="F253" s="65" t="s">
        <v>962</v>
      </c>
      <c r="G253" s="65" t="s">
        <v>962</v>
      </c>
      <c r="H253" s="65" t="s">
        <v>962</v>
      </c>
      <c r="I253" s="65" t="s">
        <v>962</v>
      </c>
      <c r="J253" s="65" t="s">
        <v>962</v>
      </c>
      <c r="K253" s="65" t="s">
        <v>962</v>
      </c>
      <c r="L253" s="65" t="s">
        <v>962</v>
      </c>
      <c r="M253" s="65" t="s">
        <v>962</v>
      </c>
      <c r="N253" s="65" t="s">
        <v>962</v>
      </c>
      <c r="O253" s="65" t="s">
        <v>962</v>
      </c>
      <c r="P253" s="65" t="s">
        <v>962</v>
      </c>
      <c r="Q253" s="65" t="s">
        <v>962</v>
      </c>
      <c r="R253" s="65" t="s">
        <v>963</v>
      </c>
      <c r="S253" s="65" t="s">
        <v>962</v>
      </c>
      <c r="T253" s="65" t="s">
        <v>962</v>
      </c>
      <c r="U253" s="65" t="s">
        <v>962</v>
      </c>
      <c r="V253" s="65" t="s">
        <v>962</v>
      </c>
      <c r="W253" s="65" t="s">
        <v>962</v>
      </c>
      <c r="X253" s="65" t="s">
        <v>962</v>
      </c>
      <c r="Y253" s="65" t="s">
        <v>962</v>
      </c>
      <c r="Z253" s="65" t="s">
        <v>962</v>
      </c>
      <c r="AA253" s="65" t="s">
        <v>962</v>
      </c>
      <c r="AB253" s="65" t="s">
        <v>962</v>
      </c>
      <c r="AC253" s="65" t="s">
        <v>962</v>
      </c>
    </row>
    <row r="254" spans="1:29" x14ac:dyDescent="0.25">
      <c r="A254" s="66">
        <f t="shared" si="6"/>
        <v>770297</v>
      </c>
      <c r="B254" s="67" t="s">
        <v>1370</v>
      </c>
      <c r="C254" s="68">
        <f t="shared" si="7"/>
        <v>4</v>
      </c>
      <c r="D254" s="65">
        <v>770297</v>
      </c>
      <c r="E254" s="65" t="s">
        <v>962</v>
      </c>
      <c r="F254" s="65" t="s">
        <v>962</v>
      </c>
      <c r="G254" s="65" t="s">
        <v>962</v>
      </c>
      <c r="H254" s="65" t="s">
        <v>962</v>
      </c>
      <c r="I254" s="65" t="s">
        <v>962</v>
      </c>
      <c r="J254" s="65" t="s">
        <v>962</v>
      </c>
      <c r="K254" s="65" t="s">
        <v>962</v>
      </c>
      <c r="L254" s="65" t="s">
        <v>962</v>
      </c>
      <c r="M254" s="65" t="s">
        <v>962</v>
      </c>
      <c r="N254" s="65" t="s">
        <v>962</v>
      </c>
      <c r="O254" s="65" t="s">
        <v>962</v>
      </c>
      <c r="P254" s="65" t="s">
        <v>962</v>
      </c>
      <c r="Q254" s="65" t="s">
        <v>962</v>
      </c>
      <c r="R254" s="65" t="s">
        <v>963</v>
      </c>
      <c r="S254" s="65" t="s">
        <v>962</v>
      </c>
      <c r="T254" s="65" t="s">
        <v>962</v>
      </c>
      <c r="U254" s="65" t="s">
        <v>962</v>
      </c>
      <c r="V254" s="65" t="s">
        <v>962</v>
      </c>
      <c r="W254" s="65" t="s">
        <v>962</v>
      </c>
      <c r="X254" s="65" t="s">
        <v>962</v>
      </c>
      <c r="Y254" s="65" t="s">
        <v>962</v>
      </c>
      <c r="Z254" s="65" t="s">
        <v>962</v>
      </c>
      <c r="AA254" s="65" t="s">
        <v>962</v>
      </c>
      <c r="AB254" s="65" t="s">
        <v>962</v>
      </c>
      <c r="AC254" s="65" t="s">
        <v>962</v>
      </c>
    </row>
    <row r="255" spans="1:29" x14ac:dyDescent="0.25">
      <c r="A255" s="66">
        <f t="shared" si="6"/>
        <v>770298</v>
      </c>
      <c r="B255" s="67" t="s">
        <v>1369</v>
      </c>
      <c r="C255" s="68">
        <f t="shared" si="7"/>
        <v>4</v>
      </c>
      <c r="D255" s="65">
        <v>770298</v>
      </c>
      <c r="E255" s="65" t="s">
        <v>962</v>
      </c>
      <c r="F255" s="65" t="s">
        <v>962</v>
      </c>
      <c r="G255" s="65" t="s">
        <v>962</v>
      </c>
      <c r="H255" s="65" t="s">
        <v>962</v>
      </c>
      <c r="I255" s="65" t="s">
        <v>962</v>
      </c>
      <c r="J255" s="65" t="s">
        <v>962</v>
      </c>
      <c r="K255" s="65" t="s">
        <v>962</v>
      </c>
      <c r="L255" s="65" t="s">
        <v>962</v>
      </c>
      <c r="M255" s="65" t="s">
        <v>962</v>
      </c>
      <c r="N255" s="65" t="s">
        <v>962</v>
      </c>
      <c r="O255" s="65" t="s">
        <v>962</v>
      </c>
      <c r="P255" s="65" t="s">
        <v>962</v>
      </c>
      <c r="Q255" s="65" t="s">
        <v>962</v>
      </c>
      <c r="R255" s="65" t="s">
        <v>962</v>
      </c>
      <c r="S255" s="65" t="s">
        <v>962</v>
      </c>
      <c r="T255" s="65" t="s">
        <v>962</v>
      </c>
      <c r="U255" s="65" t="s">
        <v>962</v>
      </c>
      <c r="V255" s="65" t="s">
        <v>962</v>
      </c>
      <c r="W255" s="65" t="s">
        <v>963</v>
      </c>
      <c r="X255" s="65" t="s">
        <v>962</v>
      </c>
      <c r="Y255" s="65" t="s">
        <v>962</v>
      </c>
      <c r="Z255" s="65" t="s">
        <v>962</v>
      </c>
      <c r="AA255" s="65" t="s">
        <v>962</v>
      </c>
      <c r="AB255" s="65" t="s">
        <v>962</v>
      </c>
      <c r="AC255" s="65" t="s">
        <v>962</v>
      </c>
    </row>
    <row r="256" spans="1:29" x14ac:dyDescent="0.25">
      <c r="A256" s="66">
        <f t="shared" si="6"/>
        <v>770300</v>
      </c>
      <c r="B256" s="67" t="s">
        <v>1368</v>
      </c>
      <c r="C256" s="68">
        <f t="shared" si="7"/>
        <v>4</v>
      </c>
      <c r="D256" s="65">
        <v>770300</v>
      </c>
      <c r="E256" s="65" t="s">
        <v>962</v>
      </c>
      <c r="F256" s="65" t="s">
        <v>962</v>
      </c>
      <c r="G256" s="65" t="s">
        <v>962</v>
      </c>
      <c r="H256" s="65" t="s">
        <v>962</v>
      </c>
      <c r="I256" s="65" t="s">
        <v>962</v>
      </c>
      <c r="J256" s="65" t="s">
        <v>962</v>
      </c>
      <c r="K256" s="65" t="s">
        <v>962</v>
      </c>
      <c r="L256" s="65" t="s">
        <v>962</v>
      </c>
      <c r="M256" s="65" t="s">
        <v>963</v>
      </c>
      <c r="N256" s="65" t="s">
        <v>962</v>
      </c>
      <c r="O256" s="65" t="s">
        <v>962</v>
      </c>
      <c r="P256" s="65" t="s">
        <v>962</v>
      </c>
      <c r="Q256" s="65" t="s">
        <v>962</v>
      </c>
      <c r="R256" s="65" t="s">
        <v>962</v>
      </c>
      <c r="S256" s="65" t="s">
        <v>962</v>
      </c>
      <c r="T256" s="65" t="s">
        <v>962</v>
      </c>
      <c r="U256" s="65" t="s">
        <v>962</v>
      </c>
      <c r="V256" s="65" t="s">
        <v>962</v>
      </c>
      <c r="W256" s="65" t="s">
        <v>962</v>
      </c>
      <c r="X256" s="65" t="s">
        <v>962</v>
      </c>
      <c r="Y256" s="65" t="s">
        <v>962</v>
      </c>
      <c r="Z256" s="65" t="s">
        <v>962</v>
      </c>
      <c r="AA256" s="65" t="s">
        <v>962</v>
      </c>
      <c r="AB256" s="65" t="s">
        <v>962</v>
      </c>
      <c r="AC256" s="65" t="s">
        <v>962</v>
      </c>
    </row>
    <row r="257" spans="1:29" x14ac:dyDescent="0.25">
      <c r="A257" s="66">
        <f t="shared" si="6"/>
        <v>770303</v>
      </c>
      <c r="B257" s="67" t="s">
        <v>1367</v>
      </c>
      <c r="C257" s="68">
        <f t="shared" si="7"/>
        <v>4</v>
      </c>
      <c r="D257" s="65">
        <v>770303</v>
      </c>
      <c r="E257" s="65" t="s">
        <v>962</v>
      </c>
      <c r="F257" s="65" t="s">
        <v>962</v>
      </c>
      <c r="G257" s="65" t="s">
        <v>962</v>
      </c>
      <c r="H257" s="65" t="s">
        <v>962</v>
      </c>
      <c r="I257" s="65" t="s">
        <v>962</v>
      </c>
      <c r="J257" s="65" t="s">
        <v>962</v>
      </c>
      <c r="K257" s="65" t="s">
        <v>962</v>
      </c>
      <c r="L257" s="65" t="s">
        <v>962</v>
      </c>
      <c r="M257" s="65" t="s">
        <v>963</v>
      </c>
      <c r="N257" s="65" t="s">
        <v>962</v>
      </c>
      <c r="O257" s="65" t="s">
        <v>962</v>
      </c>
      <c r="P257" s="65" t="s">
        <v>962</v>
      </c>
      <c r="Q257" s="65" t="s">
        <v>962</v>
      </c>
      <c r="R257" s="65" t="s">
        <v>962</v>
      </c>
      <c r="S257" s="65" t="s">
        <v>962</v>
      </c>
      <c r="T257" s="65" t="s">
        <v>962</v>
      </c>
      <c r="U257" s="65" t="s">
        <v>962</v>
      </c>
      <c r="V257" s="65" t="s">
        <v>962</v>
      </c>
      <c r="W257" s="65" t="s">
        <v>962</v>
      </c>
      <c r="X257" s="65" t="s">
        <v>962</v>
      </c>
      <c r="Y257" s="65" t="s">
        <v>962</v>
      </c>
      <c r="Z257" s="65" t="s">
        <v>962</v>
      </c>
      <c r="AA257" s="65" t="s">
        <v>962</v>
      </c>
      <c r="AB257" s="65" t="s">
        <v>962</v>
      </c>
      <c r="AC257" s="65" t="s">
        <v>962</v>
      </c>
    </row>
    <row r="258" spans="1:29" x14ac:dyDescent="0.25">
      <c r="A258" s="66">
        <f t="shared" si="6"/>
        <v>770306</v>
      </c>
      <c r="B258" s="67" t="s">
        <v>1366</v>
      </c>
      <c r="C258" s="68">
        <f t="shared" si="7"/>
        <v>4</v>
      </c>
      <c r="D258" s="65">
        <v>770306</v>
      </c>
      <c r="E258" s="65" t="s">
        <v>962</v>
      </c>
      <c r="F258" s="65" t="s">
        <v>962</v>
      </c>
      <c r="G258" s="65" t="s">
        <v>962</v>
      </c>
      <c r="H258" s="65" t="s">
        <v>962</v>
      </c>
      <c r="I258" s="65" t="s">
        <v>962</v>
      </c>
      <c r="J258" s="65" t="s">
        <v>962</v>
      </c>
      <c r="K258" s="65" t="s">
        <v>962</v>
      </c>
      <c r="L258" s="65" t="s">
        <v>962</v>
      </c>
      <c r="M258" s="65" t="s">
        <v>962</v>
      </c>
      <c r="N258" s="65" t="s">
        <v>962</v>
      </c>
      <c r="O258" s="65" t="s">
        <v>962</v>
      </c>
      <c r="P258" s="65" t="s">
        <v>962</v>
      </c>
      <c r="Q258" s="65" t="s">
        <v>962</v>
      </c>
      <c r="R258" s="65" t="s">
        <v>962</v>
      </c>
      <c r="S258" s="65" t="s">
        <v>962</v>
      </c>
      <c r="T258" s="65" t="s">
        <v>962</v>
      </c>
      <c r="U258" s="65" t="s">
        <v>962</v>
      </c>
      <c r="V258" s="65" t="s">
        <v>962</v>
      </c>
      <c r="W258" s="65" t="s">
        <v>963</v>
      </c>
      <c r="X258" s="65" t="s">
        <v>962</v>
      </c>
      <c r="Y258" s="65" t="s">
        <v>962</v>
      </c>
      <c r="Z258" s="65" t="s">
        <v>962</v>
      </c>
      <c r="AA258" s="65" t="s">
        <v>962</v>
      </c>
      <c r="AB258" s="65" t="s">
        <v>962</v>
      </c>
      <c r="AC258" s="65" t="s">
        <v>962</v>
      </c>
    </row>
    <row r="259" spans="1:29" x14ac:dyDescent="0.25">
      <c r="A259" s="66">
        <f t="shared" si="6"/>
        <v>770308</v>
      </c>
      <c r="B259" s="67" t="s">
        <v>1365</v>
      </c>
      <c r="C259" s="68">
        <f t="shared" si="7"/>
        <v>2</v>
      </c>
      <c r="D259" s="65">
        <v>770308</v>
      </c>
      <c r="E259" s="65" t="s">
        <v>962</v>
      </c>
      <c r="F259" s="65" t="s">
        <v>962</v>
      </c>
      <c r="G259" s="65" t="s">
        <v>962</v>
      </c>
      <c r="H259" s="65" t="s">
        <v>962</v>
      </c>
      <c r="I259" s="65" t="s">
        <v>962</v>
      </c>
      <c r="J259" s="65" t="s">
        <v>962</v>
      </c>
      <c r="K259" s="65" t="s">
        <v>962</v>
      </c>
      <c r="L259" s="65" t="s">
        <v>962</v>
      </c>
      <c r="M259" s="65" t="s">
        <v>962</v>
      </c>
      <c r="N259" s="65" t="s">
        <v>962</v>
      </c>
      <c r="O259" s="65" t="s">
        <v>962</v>
      </c>
      <c r="P259" s="65" t="s">
        <v>962</v>
      </c>
      <c r="Q259" s="65" t="s">
        <v>962</v>
      </c>
      <c r="R259" s="65" t="s">
        <v>962</v>
      </c>
      <c r="S259" s="65" t="s">
        <v>962</v>
      </c>
      <c r="T259" s="65" t="s">
        <v>962</v>
      </c>
      <c r="U259" s="65" t="s">
        <v>963</v>
      </c>
      <c r="V259" s="65" t="s">
        <v>962</v>
      </c>
      <c r="W259" s="65" t="s">
        <v>962</v>
      </c>
      <c r="X259" s="65" t="s">
        <v>962</v>
      </c>
      <c r="Y259" s="65" t="s">
        <v>962</v>
      </c>
      <c r="Z259" s="65" t="s">
        <v>962</v>
      </c>
      <c r="AA259" s="65" t="s">
        <v>962</v>
      </c>
      <c r="AB259" s="65" t="s">
        <v>962</v>
      </c>
      <c r="AC259" s="65" t="s">
        <v>962</v>
      </c>
    </row>
    <row r="260" spans="1:29" x14ac:dyDescent="0.25">
      <c r="A260" s="66">
        <f t="shared" ref="A260:A323" si="8">D260</f>
        <v>770309</v>
      </c>
      <c r="B260" s="67" t="s">
        <v>1364</v>
      </c>
      <c r="C260" s="68">
        <f t="shared" ref="C260:C323" si="9">INDEX($E$1:$AC$1,MATCH("Y",E260:AC260,0))</f>
        <v>4</v>
      </c>
      <c r="D260" s="65">
        <v>770309</v>
      </c>
      <c r="E260" s="65" t="s">
        <v>962</v>
      </c>
      <c r="F260" s="65" t="s">
        <v>962</v>
      </c>
      <c r="G260" s="65" t="s">
        <v>962</v>
      </c>
      <c r="H260" s="65" t="s">
        <v>962</v>
      </c>
      <c r="I260" s="65" t="s">
        <v>962</v>
      </c>
      <c r="J260" s="65" t="s">
        <v>962</v>
      </c>
      <c r="K260" s="65" t="s">
        <v>962</v>
      </c>
      <c r="L260" s="65" t="s">
        <v>962</v>
      </c>
      <c r="M260" s="65" t="s">
        <v>962</v>
      </c>
      <c r="N260" s="65" t="s">
        <v>962</v>
      </c>
      <c r="O260" s="65" t="s">
        <v>962</v>
      </c>
      <c r="P260" s="65" t="s">
        <v>962</v>
      </c>
      <c r="Q260" s="65" t="s">
        <v>962</v>
      </c>
      <c r="R260" s="65" t="s">
        <v>962</v>
      </c>
      <c r="S260" s="65" t="s">
        <v>962</v>
      </c>
      <c r="T260" s="65" t="s">
        <v>962</v>
      </c>
      <c r="U260" s="65" t="s">
        <v>962</v>
      </c>
      <c r="V260" s="65" t="s">
        <v>962</v>
      </c>
      <c r="W260" s="65" t="s">
        <v>962</v>
      </c>
      <c r="X260" s="65" t="s">
        <v>962</v>
      </c>
      <c r="Y260" s="65" t="s">
        <v>962</v>
      </c>
      <c r="Z260" s="65" t="s">
        <v>962</v>
      </c>
      <c r="AA260" s="65" t="s">
        <v>962</v>
      </c>
      <c r="AB260" s="65" t="s">
        <v>963</v>
      </c>
      <c r="AC260" s="65" t="s">
        <v>962</v>
      </c>
    </row>
    <row r="261" spans="1:29" x14ac:dyDescent="0.25">
      <c r="A261" s="66">
        <f t="shared" si="8"/>
        <v>770310</v>
      </c>
      <c r="B261" s="67" t="s">
        <v>1363</v>
      </c>
      <c r="C261" s="68">
        <f t="shared" si="9"/>
        <v>4</v>
      </c>
      <c r="D261" s="65">
        <v>770310</v>
      </c>
      <c r="E261" s="65" t="s">
        <v>962</v>
      </c>
      <c r="F261" s="65" t="s">
        <v>962</v>
      </c>
      <c r="G261" s="65" t="s">
        <v>962</v>
      </c>
      <c r="H261" s="65" t="s">
        <v>963</v>
      </c>
      <c r="I261" s="65" t="s">
        <v>962</v>
      </c>
      <c r="J261" s="65" t="s">
        <v>962</v>
      </c>
      <c r="K261" s="65" t="s">
        <v>962</v>
      </c>
      <c r="L261" s="65" t="s">
        <v>962</v>
      </c>
      <c r="M261" s="65" t="s">
        <v>962</v>
      </c>
      <c r="N261" s="65" t="s">
        <v>962</v>
      </c>
      <c r="O261" s="65" t="s">
        <v>962</v>
      </c>
      <c r="P261" s="65" t="s">
        <v>962</v>
      </c>
      <c r="Q261" s="65" t="s">
        <v>962</v>
      </c>
      <c r="R261" s="65" t="s">
        <v>962</v>
      </c>
      <c r="S261" s="65" t="s">
        <v>962</v>
      </c>
      <c r="T261" s="65" t="s">
        <v>962</v>
      </c>
      <c r="U261" s="65" t="s">
        <v>962</v>
      </c>
      <c r="V261" s="65" t="s">
        <v>962</v>
      </c>
      <c r="W261" s="65" t="s">
        <v>962</v>
      </c>
      <c r="X261" s="65" t="s">
        <v>962</v>
      </c>
      <c r="Y261" s="65" t="s">
        <v>962</v>
      </c>
      <c r="Z261" s="65" t="s">
        <v>962</v>
      </c>
      <c r="AA261" s="65" t="s">
        <v>962</v>
      </c>
      <c r="AB261" s="65" t="s">
        <v>962</v>
      </c>
      <c r="AC261" s="65" t="s">
        <v>962</v>
      </c>
    </row>
    <row r="262" spans="1:29" x14ac:dyDescent="0.25">
      <c r="A262" s="66">
        <f t="shared" si="8"/>
        <v>770311</v>
      </c>
      <c r="B262" s="67" t="s">
        <v>1362</v>
      </c>
      <c r="C262" s="68">
        <f t="shared" si="9"/>
        <v>4</v>
      </c>
      <c r="D262" s="65">
        <v>770311</v>
      </c>
      <c r="E262" s="65" t="s">
        <v>962</v>
      </c>
      <c r="F262" s="65" t="s">
        <v>962</v>
      </c>
      <c r="G262" s="65" t="s">
        <v>962</v>
      </c>
      <c r="H262" s="65" t="s">
        <v>962</v>
      </c>
      <c r="I262" s="65" t="s">
        <v>962</v>
      </c>
      <c r="J262" s="65" t="s">
        <v>962</v>
      </c>
      <c r="K262" s="65" t="s">
        <v>962</v>
      </c>
      <c r="L262" s="65" t="s">
        <v>962</v>
      </c>
      <c r="M262" s="65" t="s">
        <v>962</v>
      </c>
      <c r="N262" s="65" t="s">
        <v>962</v>
      </c>
      <c r="O262" s="65" t="s">
        <v>962</v>
      </c>
      <c r="P262" s="65" t="s">
        <v>962</v>
      </c>
      <c r="Q262" s="65" t="s">
        <v>962</v>
      </c>
      <c r="R262" s="65" t="s">
        <v>962</v>
      </c>
      <c r="S262" s="65" t="s">
        <v>962</v>
      </c>
      <c r="T262" s="65" t="s">
        <v>962</v>
      </c>
      <c r="U262" s="65" t="s">
        <v>962</v>
      </c>
      <c r="V262" s="65" t="s">
        <v>962</v>
      </c>
      <c r="W262" s="65" t="s">
        <v>963</v>
      </c>
      <c r="X262" s="65" t="s">
        <v>962</v>
      </c>
      <c r="Y262" s="65" t="s">
        <v>962</v>
      </c>
      <c r="Z262" s="65" t="s">
        <v>962</v>
      </c>
      <c r="AA262" s="65" t="s">
        <v>962</v>
      </c>
      <c r="AB262" s="65" t="s">
        <v>962</v>
      </c>
      <c r="AC262" s="65" t="s">
        <v>962</v>
      </c>
    </row>
    <row r="263" spans="1:29" x14ac:dyDescent="0.25">
      <c r="A263" s="66">
        <f t="shared" si="8"/>
        <v>770312</v>
      </c>
      <c r="B263" s="67" t="s">
        <v>1361</v>
      </c>
      <c r="C263" s="68">
        <f t="shared" si="9"/>
        <v>4</v>
      </c>
      <c r="D263" s="65">
        <v>770312</v>
      </c>
      <c r="E263" s="65" t="s">
        <v>962</v>
      </c>
      <c r="F263" s="65" t="s">
        <v>962</v>
      </c>
      <c r="G263" s="65" t="s">
        <v>962</v>
      </c>
      <c r="H263" s="65" t="s">
        <v>962</v>
      </c>
      <c r="I263" s="65" t="s">
        <v>962</v>
      </c>
      <c r="J263" s="65" t="s">
        <v>962</v>
      </c>
      <c r="K263" s="65" t="s">
        <v>962</v>
      </c>
      <c r="L263" s="65" t="s">
        <v>962</v>
      </c>
      <c r="M263" s="65" t="s">
        <v>962</v>
      </c>
      <c r="N263" s="65" t="s">
        <v>962</v>
      </c>
      <c r="O263" s="65" t="s">
        <v>962</v>
      </c>
      <c r="P263" s="65" t="s">
        <v>962</v>
      </c>
      <c r="Q263" s="65" t="s">
        <v>962</v>
      </c>
      <c r="R263" s="65" t="s">
        <v>962</v>
      </c>
      <c r="S263" s="65" t="s">
        <v>962</v>
      </c>
      <c r="T263" s="65" t="s">
        <v>962</v>
      </c>
      <c r="U263" s="65" t="s">
        <v>962</v>
      </c>
      <c r="V263" s="65" t="s">
        <v>962</v>
      </c>
      <c r="W263" s="65" t="s">
        <v>962</v>
      </c>
      <c r="X263" s="65" t="s">
        <v>962</v>
      </c>
      <c r="Y263" s="65" t="s">
        <v>962</v>
      </c>
      <c r="Z263" s="65" t="s">
        <v>962</v>
      </c>
      <c r="AA263" s="65" t="s">
        <v>962</v>
      </c>
      <c r="AB263" s="65" t="s">
        <v>963</v>
      </c>
      <c r="AC263" s="65" t="s">
        <v>962</v>
      </c>
    </row>
    <row r="264" spans="1:29" x14ac:dyDescent="0.25">
      <c r="A264" s="66">
        <f t="shared" si="8"/>
        <v>770313</v>
      </c>
      <c r="B264" s="67" t="s">
        <v>1360</v>
      </c>
      <c r="C264" s="68">
        <f t="shared" si="9"/>
        <v>4</v>
      </c>
      <c r="D264" s="65">
        <v>770313</v>
      </c>
      <c r="E264" s="65" t="s">
        <v>962</v>
      </c>
      <c r="F264" s="65" t="s">
        <v>962</v>
      </c>
      <c r="G264" s="65" t="s">
        <v>962</v>
      </c>
      <c r="H264" s="65" t="s">
        <v>962</v>
      </c>
      <c r="I264" s="65" t="s">
        <v>962</v>
      </c>
      <c r="J264" s="65" t="s">
        <v>962</v>
      </c>
      <c r="K264" s="65" t="s">
        <v>962</v>
      </c>
      <c r="L264" s="65" t="s">
        <v>962</v>
      </c>
      <c r="M264" s="65" t="s">
        <v>963</v>
      </c>
      <c r="N264" s="65" t="s">
        <v>962</v>
      </c>
      <c r="O264" s="65" t="s">
        <v>962</v>
      </c>
      <c r="P264" s="65" t="s">
        <v>962</v>
      </c>
      <c r="Q264" s="65" t="s">
        <v>962</v>
      </c>
      <c r="R264" s="65" t="s">
        <v>962</v>
      </c>
      <c r="S264" s="65" t="s">
        <v>962</v>
      </c>
      <c r="T264" s="65" t="s">
        <v>962</v>
      </c>
      <c r="U264" s="65" t="s">
        <v>962</v>
      </c>
      <c r="V264" s="65" t="s">
        <v>962</v>
      </c>
      <c r="W264" s="65" t="s">
        <v>962</v>
      </c>
      <c r="X264" s="65" t="s">
        <v>962</v>
      </c>
      <c r="Y264" s="65" t="s">
        <v>962</v>
      </c>
      <c r="Z264" s="65" t="s">
        <v>962</v>
      </c>
      <c r="AA264" s="65" t="s">
        <v>962</v>
      </c>
      <c r="AB264" s="65" t="s">
        <v>962</v>
      </c>
      <c r="AC264" s="65" t="s">
        <v>962</v>
      </c>
    </row>
    <row r="265" spans="1:29" x14ac:dyDescent="0.25">
      <c r="A265" s="66">
        <f t="shared" si="8"/>
        <v>770315</v>
      </c>
      <c r="B265" s="67" t="s">
        <v>1359</v>
      </c>
      <c r="C265" s="68">
        <f t="shared" si="9"/>
        <v>4</v>
      </c>
      <c r="D265" s="65">
        <v>770315</v>
      </c>
      <c r="E265" s="65" t="s">
        <v>962</v>
      </c>
      <c r="F265" s="65" t="s">
        <v>962</v>
      </c>
      <c r="G265" s="65" t="s">
        <v>962</v>
      </c>
      <c r="H265" s="65" t="s">
        <v>963</v>
      </c>
      <c r="I265" s="65" t="s">
        <v>962</v>
      </c>
      <c r="J265" s="65" t="s">
        <v>962</v>
      </c>
      <c r="K265" s="65" t="s">
        <v>962</v>
      </c>
      <c r="L265" s="65" t="s">
        <v>962</v>
      </c>
      <c r="M265" s="65" t="s">
        <v>962</v>
      </c>
      <c r="N265" s="65" t="s">
        <v>962</v>
      </c>
      <c r="O265" s="65" t="s">
        <v>962</v>
      </c>
      <c r="P265" s="65" t="s">
        <v>962</v>
      </c>
      <c r="Q265" s="65" t="s">
        <v>962</v>
      </c>
      <c r="R265" s="65" t="s">
        <v>962</v>
      </c>
      <c r="S265" s="65" t="s">
        <v>962</v>
      </c>
      <c r="T265" s="65" t="s">
        <v>962</v>
      </c>
      <c r="U265" s="65" t="s">
        <v>962</v>
      </c>
      <c r="V265" s="65" t="s">
        <v>962</v>
      </c>
      <c r="W265" s="65" t="s">
        <v>962</v>
      </c>
      <c r="X265" s="65" t="s">
        <v>962</v>
      </c>
      <c r="Y265" s="65" t="s">
        <v>962</v>
      </c>
      <c r="Z265" s="65" t="s">
        <v>962</v>
      </c>
      <c r="AA265" s="65" t="s">
        <v>962</v>
      </c>
      <c r="AB265" s="65" t="s">
        <v>962</v>
      </c>
      <c r="AC265" s="65" t="s">
        <v>962</v>
      </c>
    </row>
    <row r="266" spans="1:29" x14ac:dyDescent="0.25">
      <c r="A266" s="66">
        <f t="shared" si="8"/>
        <v>770317</v>
      </c>
      <c r="B266" s="67" t="s">
        <v>1358</v>
      </c>
      <c r="C266" s="68">
        <f t="shared" si="9"/>
        <v>4</v>
      </c>
      <c r="D266" s="65">
        <v>770317</v>
      </c>
      <c r="E266" s="65" t="s">
        <v>962</v>
      </c>
      <c r="F266" s="65" t="s">
        <v>962</v>
      </c>
      <c r="G266" s="65" t="s">
        <v>962</v>
      </c>
      <c r="H266" s="65" t="s">
        <v>962</v>
      </c>
      <c r="I266" s="65" t="s">
        <v>962</v>
      </c>
      <c r="J266" s="65" t="s">
        <v>962</v>
      </c>
      <c r="K266" s="65" t="s">
        <v>962</v>
      </c>
      <c r="L266" s="65" t="s">
        <v>962</v>
      </c>
      <c r="M266" s="65" t="s">
        <v>962</v>
      </c>
      <c r="N266" s="65" t="s">
        <v>962</v>
      </c>
      <c r="O266" s="65" t="s">
        <v>962</v>
      </c>
      <c r="P266" s="65" t="s">
        <v>962</v>
      </c>
      <c r="Q266" s="65" t="s">
        <v>962</v>
      </c>
      <c r="R266" s="65" t="s">
        <v>962</v>
      </c>
      <c r="S266" s="65" t="s">
        <v>962</v>
      </c>
      <c r="T266" s="65" t="s">
        <v>962</v>
      </c>
      <c r="U266" s="65" t="s">
        <v>962</v>
      </c>
      <c r="V266" s="65" t="s">
        <v>962</v>
      </c>
      <c r="W266" s="65" t="s">
        <v>963</v>
      </c>
      <c r="X266" s="65" t="s">
        <v>962</v>
      </c>
      <c r="Y266" s="65" t="s">
        <v>962</v>
      </c>
      <c r="Z266" s="65" t="s">
        <v>962</v>
      </c>
      <c r="AA266" s="65" t="s">
        <v>962</v>
      </c>
      <c r="AB266" s="65" t="s">
        <v>962</v>
      </c>
      <c r="AC266" s="65" t="s">
        <v>962</v>
      </c>
    </row>
    <row r="267" spans="1:29" x14ac:dyDescent="0.25">
      <c r="A267" s="66">
        <f t="shared" si="8"/>
        <v>770318</v>
      </c>
      <c r="B267" s="67" t="s">
        <v>1357</v>
      </c>
      <c r="C267" s="68">
        <f t="shared" si="9"/>
        <v>4</v>
      </c>
      <c r="D267" s="65">
        <v>770318</v>
      </c>
      <c r="E267" s="65" t="s">
        <v>962</v>
      </c>
      <c r="F267" s="65" t="s">
        <v>962</v>
      </c>
      <c r="G267" s="65" t="s">
        <v>962</v>
      </c>
      <c r="H267" s="65" t="s">
        <v>962</v>
      </c>
      <c r="I267" s="65" t="s">
        <v>962</v>
      </c>
      <c r="J267" s="65" t="s">
        <v>962</v>
      </c>
      <c r="K267" s="65" t="s">
        <v>962</v>
      </c>
      <c r="L267" s="65" t="s">
        <v>962</v>
      </c>
      <c r="M267" s="65" t="s">
        <v>962</v>
      </c>
      <c r="N267" s="65" t="s">
        <v>962</v>
      </c>
      <c r="O267" s="65" t="s">
        <v>962</v>
      </c>
      <c r="P267" s="65" t="s">
        <v>962</v>
      </c>
      <c r="Q267" s="65" t="s">
        <v>962</v>
      </c>
      <c r="R267" s="65" t="s">
        <v>963</v>
      </c>
      <c r="S267" s="65" t="s">
        <v>962</v>
      </c>
      <c r="T267" s="65" t="s">
        <v>962</v>
      </c>
      <c r="U267" s="65" t="s">
        <v>962</v>
      </c>
      <c r="V267" s="65" t="s">
        <v>962</v>
      </c>
      <c r="W267" s="65" t="s">
        <v>962</v>
      </c>
      <c r="X267" s="65" t="s">
        <v>962</v>
      </c>
      <c r="Y267" s="65" t="s">
        <v>962</v>
      </c>
      <c r="Z267" s="65" t="s">
        <v>962</v>
      </c>
      <c r="AA267" s="65" t="s">
        <v>962</v>
      </c>
      <c r="AB267" s="65" t="s">
        <v>962</v>
      </c>
      <c r="AC267" s="65" t="s">
        <v>962</v>
      </c>
    </row>
    <row r="268" spans="1:29" x14ac:dyDescent="0.25">
      <c r="A268" s="66">
        <f t="shared" si="8"/>
        <v>770324</v>
      </c>
      <c r="B268" s="67" t="s">
        <v>1356</v>
      </c>
      <c r="C268" s="68">
        <f t="shared" si="9"/>
        <v>4</v>
      </c>
      <c r="D268" s="65">
        <v>770324</v>
      </c>
      <c r="E268" s="65" t="s">
        <v>962</v>
      </c>
      <c r="F268" s="65" t="s">
        <v>962</v>
      </c>
      <c r="G268" s="65" t="s">
        <v>962</v>
      </c>
      <c r="H268" s="65" t="s">
        <v>962</v>
      </c>
      <c r="I268" s="65" t="s">
        <v>962</v>
      </c>
      <c r="J268" s="65" t="s">
        <v>962</v>
      </c>
      <c r="K268" s="65" t="s">
        <v>962</v>
      </c>
      <c r="L268" s="65" t="s">
        <v>962</v>
      </c>
      <c r="M268" s="65" t="s">
        <v>963</v>
      </c>
      <c r="N268" s="65" t="s">
        <v>962</v>
      </c>
      <c r="O268" s="65" t="s">
        <v>962</v>
      </c>
      <c r="P268" s="65" t="s">
        <v>962</v>
      </c>
      <c r="Q268" s="65" t="s">
        <v>962</v>
      </c>
      <c r="R268" s="65" t="s">
        <v>962</v>
      </c>
      <c r="S268" s="65" t="s">
        <v>962</v>
      </c>
      <c r="T268" s="65" t="s">
        <v>962</v>
      </c>
      <c r="U268" s="65" t="s">
        <v>962</v>
      </c>
      <c r="V268" s="65" t="s">
        <v>962</v>
      </c>
      <c r="W268" s="65" t="s">
        <v>962</v>
      </c>
      <c r="X268" s="65" t="s">
        <v>962</v>
      </c>
      <c r="Y268" s="65" t="s">
        <v>962</v>
      </c>
      <c r="Z268" s="65" t="s">
        <v>962</v>
      </c>
      <c r="AA268" s="65" t="s">
        <v>962</v>
      </c>
      <c r="AB268" s="65" t="s">
        <v>962</v>
      </c>
      <c r="AC268" s="65" t="s">
        <v>962</v>
      </c>
    </row>
    <row r="269" spans="1:29" x14ac:dyDescent="0.25">
      <c r="A269" s="66">
        <f t="shared" si="8"/>
        <v>770321</v>
      </c>
      <c r="B269" s="67" t="s">
        <v>1355</v>
      </c>
      <c r="C269" s="68">
        <f t="shared" si="9"/>
        <v>4</v>
      </c>
      <c r="D269" s="65">
        <v>770321</v>
      </c>
      <c r="E269" s="65" t="s">
        <v>962</v>
      </c>
      <c r="F269" s="65" t="s">
        <v>962</v>
      </c>
      <c r="G269" s="65" t="s">
        <v>962</v>
      </c>
      <c r="H269" s="65" t="s">
        <v>962</v>
      </c>
      <c r="I269" s="65" t="s">
        <v>962</v>
      </c>
      <c r="J269" s="65" t="s">
        <v>962</v>
      </c>
      <c r="K269" s="65" t="s">
        <v>962</v>
      </c>
      <c r="L269" s="65" t="s">
        <v>962</v>
      </c>
      <c r="M269" s="65" t="s">
        <v>963</v>
      </c>
      <c r="N269" s="65" t="s">
        <v>962</v>
      </c>
      <c r="O269" s="65" t="s">
        <v>962</v>
      </c>
      <c r="P269" s="65" t="s">
        <v>962</v>
      </c>
      <c r="Q269" s="65" t="s">
        <v>962</v>
      </c>
      <c r="R269" s="65" t="s">
        <v>962</v>
      </c>
      <c r="S269" s="65" t="s">
        <v>962</v>
      </c>
      <c r="T269" s="65" t="s">
        <v>962</v>
      </c>
      <c r="U269" s="65" t="s">
        <v>962</v>
      </c>
      <c r="V269" s="65" t="s">
        <v>962</v>
      </c>
      <c r="W269" s="65" t="s">
        <v>962</v>
      </c>
      <c r="X269" s="65" t="s">
        <v>962</v>
      </c>
      <c r="Y269" s="65" t="s">
        <v>962</v>
      </c>
      <c r="Z269" s="65" t="s">
        <v>962</v>
      </c>
      <c r="AA269" s="65" t="s">
        <v>962</v>
      </c>
      <c r="AB269" s="65" t="s">
        <v>962</v>
      </c>
      <c r="AC269" s="65" t="s">
        <v>962</v>
      </c>
    </row>
    <row r="270" spans="1:29" x14ac:dyDescent="0.25">
      <c r="A270" s="66">
        <f t="shared" si="8"/>
        <v>770327</v>
      </c>
      <c r="B270" s="67" t="s">
        <v>1354</v>
      </c>
      <c r="C270" s="68">
        <f t="shared" si="9"/>
        <v>4</v>
      </c>
      <c r="D270" s="65">
        <v>770327</v>
      </c>
      <c r="E270" s="65" t="s">
        <v>962</v>
      </c>
      <c r="F270" s="65" t="s">
        <v>962</v>
      </c>
      <c r="G270" s="65" t="s">
        <v>962</v>
      </c>
      <c r="H270" s="65" t="s">
        <v>962</v>
      </c>
      <c r="I270" s="65" t="s">
        <v>962</v>
      </c>
      <c r="J270" s="65" t="s">
        <v>962</v>
      </c>
      <c r="K270" s="65" t="s">
        <v>962</v>
      </c>
      <c r="L270" s="65" t="s">
        <v>962</v>
      </c>
      <c r="M270" s="65" t="s">
        <v>963</v>
      </c>
      <c r="N270" s="65" t="s">
        <v>962</v>
      </c>
      <c r="O270" s="65" t="s">
        <v>962</v>
      </c>
      <c r="P270" s="65" t="s">
        <v>962</v>
      </c>
      <c r="Q270" s="65" t="s">
        <v>962</v>
      </c>
      <c r="R270" s="65" t="s">
        <v>962</v>
      </c>
      <c r="S270" s="65" t="s">
        <v>962</v>
      </c>
      <c r="T270" s="65" t="s">
        <v>962</v>
      </c>
      <c r="U270" s="65" t="s">
        <v>962</v>
      </c>
      <c r="V270" s="65" t="s">
        <v>962</v>
      </c>
      <c r="W270" s="65" t="s">
        <v>962</v>
      </c>
      <c r="X270" s="65" t="s">
        <v>962</v>
      </c>
      <c r="Y270" s="65" t="s">
        <v>962</v>
      </c>
      <c r="Z270" s="65" t="s">
        <v>962</v>
      </c>
      <c r="AA270" s="65" t="s">
        <v>962</v>
      </c>
      <c r="AB270" s="65" t="s">
        <v>962</v>
      </c>
      <c r="AC270" s="65" t="s">
        <v>962</v>
      </c>
    </row>
    <row r="271" spans="1:29" x14ac:dyDescent="0.25">
      <c r="A271" s="66">
        <f t="shared" si="8"/>
        <v>770330</v>
      </c>
      <c r="B271" s="67" t="s">
        <v>1353</v>
      </c>
      <c r="C271" s="68">
        <f t="shared" si="9"/>
        <v>4</v>
      </c>
      <c r="D271" s="65">
        <v>770330</v>
      </c>
      <c r="E271" s="65" t="s">
        <v>962</v>
      </c>
      <c r="F271" s="65" t="s">
        <v>962</v>
      </c>
      <c r="G271" s="65" t="s">
        <v>962</v>
      </c>
      <c r="H271" s="65" t="s">
        <v>962</v>
      </c>
      <c r="I271" s="65" t="s">
        <v>962</v>
      </c>
      <c r="J271" s="65" t="s">
        <v>962</v>
      </c>
      <c r="K271" s="65" t="s">
        <v>962</v>
      </c>
      <c r="L271" s="65" t="s">
        <v>962</v>
      </c>
      <c r="M271" s="65" t="s">
        <v>962</v>
      </c>
      <c r="N271" s="65" t="s">
        <v>962</v>
      </c>
      <c r="O271" s="65" t="s">
        <v>962</v>
      </c>
      <c r="P271" s="65" t="s">
        <v>962</v>
      </c>
      <c r="Q271" s="65" t="s">
        <v>962</v>
      </c>
      <c r="R271" s="65" t="s">
        <v>963</v>
      </c>
      <c r="S271" s="65" t="s">
        <v>962</v>
      </c>
      <c r="T271" s="65" t="s">
        <v>962</v>
      </c>
      <c r="U271" s="65" t="s">
        <v>962</v>
      </c>
      <c r="V271" s="65" t="s">
        <v>962</v>
      </c>
      <c r="W271" s="65" t="s">
        <v>962</v>
      </c>
      <c r="X271" s="65" t="s">
        <v>962</v>
      </c>
      <c r="Y271" s="65" t="s">
        <v>962</v>
      </c>
      <c r="Z271" s="65" t="s">
        <v>962</v>
      </c>
      <c r="AA271" s="65" t="s">
        <v>962</v>
      </c>
      <c r="AB271" s="65" t="s">
        <v>962</v>
      </c>
      <c r="AC271" s="65" t="s">
        <v>962</v>
      </c>
    </row>
    <row r="272" spans="1:29" x14ac:dyDescent="0.25">
      <c r="A272" s="66">
        <f t="shared" si="8"/>
        <v>770331</v>
      </c>
      <c r="B272" s="67" t="s">
        <v>1352</v>
      </c>
      <c r="C272" s="68">
        <f t="shared" si="9"/>
        <v>4</v>
      </c>
      <c r="D272" s="65">
        <v>770331</v>
      </c>
      <c r="E272" s="65" t="s">
        <v>962</v>
      </c>
      <c r="F272" s="65" t="s">
        <v>962</v>
      </c>
      <c r="G272" s="65" t="s">
        <v>962</v>
      </c>
      <c r="H272" s="65" t="s">
        <v>962</v>
      </c>
      <c r="I272" s="65" t="s">
        <v>962</v>
      </c>
      <c r="J272" s="65" t="s">
        <v>962</v>
      </c>
      <c r="K272" s="65" t="s">
        <v>962</v>
      </c>
      <c r="L272" s="65" t="s">
        <v>962</v>
      </c>
      <c r="M272" s="65" t="s">
        <v>962</v>
      </c>
      <c r="N272" s="65" t="s">
        <v>962</v>
      </c>
      <c r="O272" s="65" t="s">
        <v>962</v>
      </c>
      <c r="P272" s="65" t="s">
        <v>962</v>
      </c>
      <c r="Q272" s="65" t="s">
        <v>962</v>
      </c>
      <c r="R272" s="65" t="s">
        <v>962</v>
      </c>
      <c r="S272" s="65" t="s">
        <v>962</v>
      </c>
      <c r="T272" s="65" t="s">
        <v>962</v>
      </c>
      <c r="U272" s="65" t="s">
        <v>962</v>
      </c>
      <c r="V272" s="65" t="s">
        <v>962</v>
      </c>
      <c r="W272" s="65" t="s">
        <v>962</v>
      </c>
      <c r="X272" s="65" t="s">
        <v>962</v>
      </c>
      <c r="Y272" s="65" t="s">
        <v>962</v>
      </c>
      <c r="Z272" s="65" t="s">
        <v>962</v>
      </c>
      <c r="AA272" s="65" t="s">
        <v>962</v>
      </c>
      <c r="AB272" s="65" t="s">
        <v>963</v>
      </c>
      <c r="AC272" s="65" t="s">
        <v>962</v>
      </c>
    </row>
    <row r="273" spans="1:29" x14ac:dyDescent="0.25">
      <c r="A273" s="66">
        <f t="shared" si="8"/>
        <v>770332</v>
      </c>
      <c r="B273" s="67" t="s">
        <v>1351</v>
      </c>
      <c r="C273" s="68">
        <f t="shared" si="9"/>
        <v>4</v>
      </c>
      <c r="D273" s="65">
        <v>770332</v>
      </c>
      <c r="E273" s="65" t="s">
        <v>962</v>
      </c>
      <c r="F273" s="65" t="s">
        <v>962</v>
      </c>
      <c r="G273" s="65" t="s">
        <v>962</v>
      </c>
      <c r="H273" s="65" t="s">
        <v>962</v>
      </c>
      <c r="I273" s="65" t="s">
        <v>962</v>
      </c>
      <c r="J273" s="65" t="s">
        <v>962</v>
      </c>
      <c r="K273" s="65" t="s">
        <v>962</v>
      </c>
      <c r="L273" s="65" t="s">
        <v>962</v>
      </c>
      <c r="M273" s="65" t="s">
        <v>962</v>
      </c>
      <c r="N273" s="65" t="s">
        <v>962</v>
      </c>
      <c r="O273" s="65" t="s">
        <v>962</v>
      </c>
      <c r="P273" s="65" t="s">
        <v>962</v>
      </c>
      <c r="Q273" s="65" t="s">
        <v>962</v>
      </c>
      <c r="R273" s="65" t="s">
        <v>963</v>
      </c>
      <c r="S273" s="65" t="s">
        <v>962</v>
      </c>
      <c r="T273" s="65" t="s">
        <v>962</v>
      </c>
      <c r="U273" s="65" t="s">
        <v>962</v>
      </c>
      <c r="V273" s="65" t="s">
        <v>962</v>
      </c>
      <c r="W273" s="65" t="s">
        <v>962</v>
      </c>
      <c r="X273" s="65" t="s">
        <v>962</v>
      </c>
      <c r="Y273" s="65" t="s">
        <v>962</v>
      </c>
      <c r="Z273" s="65" t="s">
        <v>962</v>
      </c>
      <c r="AA273" s="65" t="s">
        <v>962</v>
      </c>
      <c r="AB273" s="65" t="s">
        <v>962</v>
      </c>
      <c r="AC273" s="65" t="s">
        <v>962</v>
      </c>
    </row>
    <row r="274" spans="1:29" x14ac:dyDescent="0.25">
      <c r="A274" s="66">
        <f t="shared" si="8"/>
        <v>770333</v>
      </c>
      <c r="B274" s="67" t="s">
        <v>1350</v>
      </c>
      <c r="C274" s="68">
        <f t="shared" si="9"/>
        <v>4</v>
      </c>
      <c r="D274" s="65">
        <v>770333</v>
      </c>
      <c r="E274" s="65" t="s">
        <v>962</v>
      </c>
      <c r="F274" s="65" t="s">
        <v>962</v>
      </c>
      <c r="G274" s="65" t="s">
        <v>962</v>
      </c>
      <c r="H274" s="65" t="s">
        <v>963</v>
      </c>
      <c r="I274" s="65" t="s">
        <v>962</v>
      </c>
      <c r="J274" s="65" t="s">
        <v>962</v>
      </c>
      <c r="K274" s="65" t="s">
        <v>962</v>
      </c>
      <c r="L274" s="65" t="s">
        <v>962</v>
      </c>
      <c r="M274" s="65" t="s">
        <v>962</v>
      </c>
      <c r="N274" s="65" t="s">
        <v>962</v>
      </c>
      <c r="O274" s="65" t="s">
        <v>962</v>
      </c>
      <c r="P274" s="65" t="s">
        <v>962</v>
      </c>
      <c r="Q274" s="65" t="s">
        <v>962</v>
      </c>
      <c r="R274" s="65" t="s">
        <v>962</v>
      </c>
      <c r="S274" s="65" t="s">
        <v>962</v>
      </c>
      <c r="T274" s="65" t="s">
        <v>962</v>
      </c>
      <c r="U274" s="65" t="s">
        <v>962</v>
      </c>
      <c r="V274" s="65" t="s">
        <v>962</v>
      </c>
      <c r="W274" s="65" t="s">
        <v>962</v>
      </c>
      <c r="X274" s="65" t="s">
        <v>962</v>
      </c>
      <c r="Y274" s="65" t="s">
        <v>962</v>
      </c>
      <c r="Z274" s="65" t="s">
        <v>962</v>
      </c>
      <c r="AA274" s="65" t="s">
        <v>962</v>
      </c>
      <c r="AB274" s="65" t="s">
        <v>962</v>
      </c>
      <c r="AC274" s="65" t="s">
        <v>962</v>
      </c>
    </row>
    <row r="275" spans="1:29" x14ac:dyDescent="0.25">
      <c r="A275" s="66">
        <f t="shared" si="8"/>
        <v>770337</v>
      </c>
      <c r="B275" s="67" t="s">
        <v>1349</v>
      </c>
      <c r="C275" s="68">
        <f t="shared" si="9"/>
        <v>4</v>
      </c>
      <c r="D275" s="65">
        <v>770337</v>
      </c>
      <c r="E275" s="65" t="s">
        <v>962</v>
      </c>
      <c r="F275" s="65" t="s">
        <v>962</v>
      </c>
      <c r="G275" s="65" t="s">
        <v>962</v>
      </c>
      <c r="H275" s="65" t="s">
        <v>962</v>
      </c>
      <c r="I275" s="65" t="s">
        <v>962</v>
      </c>
      <c r="J275" s="65" t="s">
        <v>962</v>
      </c>
      <c r="K275" s="65" t="s">
        <v>962</v>
      </c>
      <c r="L275" s="65" t="s">
        <v>962</v>
      </c>
      <c r="M275" s="65" t="s">
        <v>962</v>
      </c>
      <c r="N275" s="65" t="s">
        <v>962</v>
      </c>
      <c r="O275" s="65" t="s">
        <v>962</v>
      </c>
      <c r="P275" s="65" t="s">
        <v>962</v>
      </c>
      <c r="Q275" s="65" t="s">
        <v>962</v>
      </c>
      <c r="R275" s="65" t="s">
        <v>963</v>
      </c>
      <c r="S275" s="65" t="s">
        <v>962</v>
      </c>
      <c r="T275" s="65" t="s">
        <v>962</v>
      </c>
      <c r="U275" s="65" t="s">
        <v>962</v>
      </c>
      <c r="V275" s="65" t="s">
        <v>962</v>
      </c>
      <c r="W275" s="65" t="s">
        <v>962</v>
      </c>
      <c r="X275" s="65" t="s">
        <v>962</v>
      </c>
      <c r="Y275" s="65" t="s">
        <v>962</v>
      </c>
      <c r="Z275" s="65" t="s">
        <v>962</v>
      </c>
      <c r="AA275" s="65" t="s">
        <v>962</v>
      </c>
      <c r="AB275" s="65" t="s">
        <v>962</v>
      </c>
      <c r="AC275" s="65" t="s">
        <v>962</v>
      </c>
    </row>
    <row r="276" spans="1:29" x14ac:dyDescent="0.25">
      <c r="A276" s="66">
        <f t="shared" si="8"/>
        <v>770338</v>
      </c>
      <c r="B276" s="67" t="s">
        <v>1348</v>
      </c>
      <c r="C276" s="68">
        <f t="shared" si="9"/>
        <v>4</v>
      </c>
      <c r="D276" s="65">
        <v>770338</v>
      </c>
      <c r="E276" s="65" t="s">
        <v>962</v>
      </c>
      <c r="F276" s="65" t="s">
        <v>962</v>
      </c>
      <c r="G276" s="65" t="s">
        <v>962</v>
      </c>
      <c r="H276" s="65" t="s">
        <v>963</v>
      </c>
      <c r="I276" s="65" t="s">
        <v>962</v>
      </c>
      <c r="J276" s="65" t="s">
        <v>962</v>
      </c>
      <c r="K276" s="65" t="s">
        <v>962</v>
      </c>
      <c r="L276" s="65" t="s">
        <v>962</v>
      </c>
      <c r="M276" s="65" t="s">
        <v>962</v>
      </c>
      <c r="N276" s="65" t="s">
        <v>962</v>
      </c>
      <c r="O276" s="65" t="s">
        <v>962</v>
      </c>
      <c r="P276" s="65" t="s">
        <v>962</v>
      </c>
      <c r="Q276" s="65" t="s">
        <v>962</v>
      </c>
      <c r="R276" s="65" t="s">
        <v>962</v>
      </c>
      <c r="S276" s="65" t="s">
        <v>962</v>
      </c>
      <c r="T276" s="65" t="s">
        <v>962</v>
      </c>
      <c r="U276" s="65" t="s">
        <v>962</v>
      </c>
      <c r="V276" s="65" t="s">
        <v>962</v>
      </c>
      <c r="W276" s="65" t="s">
        <v>962</v>
      </c>
      <c r="X276" s="65" t="s">
        <v>962</v>
      </c>
      <c r="Y276" s="65" t="s">
        <v>962</v>
      </c>
      <c r="Z276" s="65" t="s">
        <v>962</v>
      </c>
      <c r="AA276" s="65" t="s">
        <v>962</v>
      </c>
      <c r="AB276" s="65" t="s">
        <v>962</v>
      </c>
      <c r="AC276" s="65" t="s">
        <v>962</v>
      </c>
    </row>
    <row r="277" spans="1:29" x14ac:dyDescent="0.25">
      <c r="A277" s="66">
        <f t="shared" si="8"/>
        <v>770341</v>
      </c>
      <c r="B277" s="67" t="s">
        <v>1347</v>
      </c>
      <c r="C277" s="68">
        <f t="shared" si="9"/>
        <v>4</v>
      </c>
      <c r="D277" s="65">
        <v>770341</v>
      </c>
      <c r="E277" s="65" t="s">
        <v>962</v>
      </c>
      <c r="F277" s="65" t="s">
        <v>962</v>
      </c>
      <c r="G277" s="65" t="s">
        <v>962</v>
      </c>
      <c r="H277" s="65" t="s">
        <v>962</v>
      </c>
      <c r="I277" s="65" t="s">
        <v>962</v>
      </c>
      <c r="J277" s="65" t="s">
        <v>962</v>
      </c>
      <c r="K277" s="65" t="s">
        <v>962</v>
      </c>
      <c r="L277" s="65" t="s">
        <v>962</v>
      </c>
      <c r="M277" s="65" t="s">
        <v>962</v>
      </c>
      <c r="N277" s="65" t="s">
        <v>962</v>
      </c>
      <c r="O277" s="65" t="s">
        <v>962</v>
      </c>
      <c r="P277" s="65" t="s">
        <v>962</v>
      </c>
      <c r="Q277" s="65" t="s">
        <v>962</v>
      </c>
      <c r="R277" s="65" t="s">
        <v>963</v>
      </c>
      <c r="S277" s="65" t="s">
        <v>962</v>
      </c>
      <c r="T277" s="65" t="s">
        <v>962</v>
      </c>
      <c r="U277" s="65" t="s">
        <v>962</v>
      </c>
      <c r="V277" s="65" t="s">
        <v>962</v>
      </c>
      <c r="W277" s="65" t="s">
        <v>962</v>
      </c>
      <c r="X277" s="65" t="s">
        <v>962</v>
      </c>
      <c r="Y277" s="65" t="s">
        <v>962</v>
      </c>
      <c r="Z277" s="65" t="s">
        <v>962</v>
      </c>
      <c r="AA277" s="65" t="s">
        <v>962</v>
      </c>
      <c r="AB277" s="65" t="s">
        <v>962</v>
      </c>
      <c r="AC277" s="65" t="s">
        <v>962</v>
      </c>
    </row>
    <row r="278" spans="1:29" x14ac:dyDescent="0.25">
      <c r="A278" s="66">
        <f t="shared" si="8"/>
        <v>770344</v>
      </c>
      <c r="B278" s="67" t="s">
        <v>1346</v>
      </c>
      <c r="C278" s="68">
        <f t="shared" si="9"/>
        <v>4</v>
      </c>
      <c r="D278" s="65">
        <v>770344</v>
      </c>
      <c r="E278" s="65" t="s">
        <v>962</v>
      </c>
      <c r="F278" s="65" t="s">
        <v>962</v>
      </c>
      <c r="G278" s="65" t="s">
        <v>962</v>
      </c>
      <c r="H278" s="65" t="s">
        <v>963</v>
      </c>
      <c r="I278" s="65" t="s">
        <v>962</v>
      </c>
      <c r="J278" s="65" t="s">
        <v>962</v>
      </c>
      <c r="K278" s="65" t="s">
        <v>962</v>
      </c>
      <c r="L278" s="65" t="s">
        <v>962</v>
      </c>
      <c r="M278" s="65" t="s">
        <v>962</v>
      </c>
      <c r="N278" s="65" t="s">
        <v>962</v>
      </c>
      <c r="O278" s="65" t="s">
        <v>962</v>
      </c>
      <c r="P278" s="65" t="s">
        <v>962</v>
      </c>
      <c r="Q278" s="65" t="s">
        <v>962</v>
      </c>
      <c r="R278" s="65" t="s">
        <v>962</v>
      </c>
      <c r="S278" s="65" t="s">
        <v>962</v>
      </c>
      <c r="T278" s="65" t="s">
        <v>962</v>
      </c>
      <c r="U278" s="65" t="s">
        <v>962</v>
      </c>
      <c r="V278" s="65" t="s">
        <v>962</v>
      </c>
      <c r="W278" s="65" t="s">
        <v>962</v>
      </c>
      <c r="X278" s="65" t="s">
        <v>962</v>
      </c>
      <c r="Y278" s="65" t="s">
        <v>962</v>
      </c>
      <c r="Z278" s="65" t="s">
        <v>962</v>
      </c>
      <c r="AA278" s="65" t="s">
        <v>962</v>
      </c>
      <c r="AB278" s="65" t="s">
        <v>962</v>
      </c>
      <c r="AC278" s="65" t="s">
        <v>962</v>
      </c>
    </row>
    <row r="279" spans="1:29" x14ac:dyDescent="0.25">
      <c r="A279" s="66">
        <f t="shared" si="8"/>
        <v>770345</v>
      </c>
      <c r="B279" s="67" t="s">
        <v>1345</v>
      </c>
      <c r="C279" s="68">
        <f t="shared" si="9"/>
        <v>4</v>
      </c>
      <c r="D279" s="65">
        <v>770345</v>
      </c>
      <c r="E279" s="65" t="s">
        <v>962</v>
      </c>
      <c r="F279" s="65" t="s">
        <v>962</v>
      </c>
      <c r="G279" s="65" t="s">
        <v>962</v>
      </c>
      <c r="H279" s="65" t="s">
        <v>963</v>
      </c>
      <c r="I279" s="65" t="s">
        <v>962</v>
      </c>
      <c r="J279" s="65" t="s">
        <v>962</v>
      </c>
      <c r="K279" s="65" t="s">
        <v>962</v>
      </c>
      <c r="L279" s="65" t="s">
        <v>962</v>
      </c>
      <c r="M279" s="65" t="s">
        <v>962</v>
      </c>
      <c r="N279" s="65" t="s">
        <v>962</v>
      </c>
      <c r="O279" s="65" t="s">
        <v>962</v>
      </c>
      <c r="P279" s="65" t="s">
        <v>962</v>
      </c>
      <c r="Q279" s="65" t="s">
        <v>962</v>
      </c>
      <c r="R279" s="65" t="s">
        <v>962</v>
      </c>
      <c r="S279" s="65" t="s">
        <v>962</v>
      </c>
      <c r="T279" s="65" t="s">
        <v>962</v>
      </c>
      <c r="U279" s="65" t="s">
        <v>962</v>
      </c>
      <c r="V279" s="65" t="s">
        <v>962</v>
      </c>
      <c r="W279" s="65" t="s">
        <v>962</v>
      </c>
      <c r="X279" s="65" t="s">
        <v>962</v>
      </c>
      <c r="Y279" s="65" t="s">
        <v>962</v>
      </c>
      <c r="Z279" s="65" t="s">
        <v>962</v>
      </c>
      <c r="AA279" s="65" t="s">
        <v>962</v>
      </c>
      <c r="AB279" s="65" t="s">
        <v>962</v>
      </c>
      <c r="AC279" s="65" t="s">
        <v>962</v>
      </c>
    </row>
    <row r="280" spans="1:29" x14ac:dyDescent="0.25">
      <c r="A280" s="66">
        <f t="shared" si="8"/>
        <v>770348</v>
      </c>
      <c r="B280" s="67" t="s">
        <v>1344</v>
      </c>
      <c r="C280" s="68">
        <f t="shared" si="9"/>
        <v>4</v>
      </c>
      <c r="D280" s="65">
        <v>770348</v>
      </c>
      <c r="E280" s="65" t="s">
        <v>962</v>
      </c>
      <c r="F280" s="65" t="s">
        <v>962</v>
      </c>
      <c r="G280" s="65" t="s">
        <v>962</v>
      </c>
      <c r="H280" s="65" t="s">
        <v>963</v>
      </c>
      <c r="I280" s="65" t="s">
        <v>962</v>
      </c>
      <c r="J280" s="65" t="s">
        <v>962</v>
      </c>
      <c r="K280" s="65" t="s">
        <v>962</v>
      </c>
      <c r="L280" s="65" t="s">
        <v>962</v>
      </c>
      <c r="M280" s="65" t="s">
        <v>962</v>
      </c>
      <c r="N280" s="65" t="s">
        <v>962</v>
      </c>
      <c r="O280" s="65" t="s">
        <v>962</v>
      </c>
      <c r="P280" s="65" t="s">
        <v>962</v>
      </c>
      <c r="Q280" s="65" t="s">
        <v>962</v>
      </c>
      <c r="R280" s="65" t="s">
        <v>962</v>
      </c>
      <c r="S280" s="65" t="s">
        <v>962</v>
      </c>
      <c r="T280" s="65" t="s">
        <v>962</v>
      </c>
      <c r="U280" s="65" t="s">
        <v>962</v>
      </c>
      <c r="V280" s="65" t="s">
        <v>962</v>
      </c>
      <c r="W280" s="65" t="s">
        <v>962</v>
      </c>
      <c r="X280" s="65" t="s">
        <v>962</v>
      </c>
      <c r="Y280" s="65" t="s">
        <v>962</v>
      </c>
      <c r="Z280" s="65" t="s">
        <v>962</v>
      </c>
      <c r="AA280" s="65" t="s">
        <v>962</v>
      </c>
      <c r="AB280" s="65" t="s">
        <v>962</v>
      </c>
      <c r="AC280" s="65" t="s">
        <v>962</v>
      </c>
    </row>
    <row r="281" spans="1:29" x14ac:dyDescent="0.25">
      <c r="A281" s="66">
        <f t="shared" si="8"/>
        <v>770352</v>
      </c>
      <c r="B281" s="67" t="s">
        <v>1343</v>
      </c>
      <c r="C281" s="68">
        <f t="shared" si="9"/>
        <v>4</v>
      </c>
      <c r="D281" s="65">
        <v>770352</v>
      </c>
      <c r="E281" s="65" t="s">
        <v>962</v>
      </c>
      <c r="F281" s="65" t="s">
        <v>962</v>
      </c>
      <c r="G281" s="65" t="s">
        <v>962</v>
      </c>
      <c r="H281" s="65" t="s">
        <v>962</v>
      </c>
      <c r="I281" s="65" t="s">
        <v>962</v>
      </c>
      <c r="J281" s="65" t="s">
        <v>962</v>
      </c>
      <c r="K281" s="65" t="s">
        <v>962</v>
      </c>
      <c r="L281" s="65" t="s">
        <v>962</v>
      </c>
      <c r="M281" s="65" t="s">
        <v>962</v>
      </c>
      <c r="N281" s="65" t="s">
        <v>962</v>
      </c>
      <c r="O281" s="65" t="s">
        <v>962</v>
      </c>
      <c r="P281" s="65" t="s">
        <v>962</v>
      </c>
      <c r="Q281" s="65" t="s">
        <v>962</v>
      </c>
      <c r="R281" s="65" t="s">
        <v>962</v>
      </c>
      <c r="S281" s="65" t="s">
        <v>962</v>
      </c>
      <c r="T281" s="65" t="s">
        <v>962</v>
      </c>
      <c r="U281" s="65" t="s">
        <v>962</v>
      </c>
      <c r="V281" s="65" t="s">
        <v>962</v>
      </c>
      <c r="W281" s="65" t="s">
        <v>962</v>
      </c>
      <c r="X281" s="65" t="s">
        <v>962</v>
      </c>
      <c r="Y281" s="65" t="s">
        <v>962</v>
      </c>
      <c r="Z281" s="65" t="s">
        <v>962</v>
      </c>
      <c r="AA281" s="65" t="s">
        <v>962</v>
      </c>
      <c r="AB281" s="65" t="s">
        <v>963</v>
      </c>
      <c r="AC281" s="65" t="s">
        <v>962</v>
      </c>
    </row>
    <row r="282" spans="1:29" x14ac:dyDescent="0.25">
      <c r="A282" s="66">
        <f t="shared" si="8"/>
        <v>770356</v>
      </c>
      <c r="B282" s="67" t="s">
        <v>1342</v>
      </c>
      <c r="C282" s="68">
        <f t="shared" si="9"/>
        <v>4</v>
      </c>
      <c r="D282" s="65">
        <v>770356</v>
      </c>
      <c r="E282" s="65" t="s">
        <v>962</v>
      </c>
      <c r="F282" s="65" t="s">
        <v>962</v>
      </c>
      <c r="G282" s="65" t="s">
        <v>962</v>
      </c>
      <c r="H282" s="65" t="s">
        <v>962</v>
      </c>
      <c r="I282" s="65" t="s">
        <v>962</v>
      </c>
      <c r="J282" s="65" t="s">
        <v>962</v>
      </c>
      <c r="K282" s="65" t="s">
        <v>962</v>
      </c>
      <c r="L282" s="65" t="s">
        <v>962</v>
      </c>
      <c r="M282" s="65" t="s">
        <v>962</v>
      </c>
      <c r="N282" s="65" t="s">
        <v>962</v>
      </c>
      <c r="O282" s="65" t="s">
        <v>962</v>
      </c>
      <c r="P282" s="65" t="s">
        <v>962</v>
      </c>
      <c r="Q282" s="65" t="s">
        <v>962</v>
      </c>
      <c r="R282" s="65" t="s">
        <v>962</v>
      </c>
      <c r="S282" s="65" t="s">
        <v>962</v>
      </c>
      <c r="T282" s="65" t="s">
        <v>962</v>
      </c>
      <c r="U282" s="65" t="s">
        <v>962</v>
      </c>
      <c r="V282" s="65" t="s">
        <v>962</v>
      </c>
      <c r="W282" s="65" t="s">
        <v>962</v>
      </c>
      <c r="X282" s="65" t="s">
        <v>962</v>
      </c>
      <c r="Y282" s="65" t="s">
        <v>962</v>
      </c>
      <c r="Z282" s="65" t="s">
        <v>962</v>
      </c>
      <c r="AA282" s="65" t="s">
        <v>962</v>
      </c>
      <c r="AB282" s="65" t="s">
        <v>963</v>
      </c>
      <c r="AC282" s="65" t="s">
        <v>962</v>
      </c>
    </row>
    <row r="283" spans="1:29" x14ac:dyDescent="0.25">
      <c r="A283" s="66">
        <f t="shared" si="8"/>
        <v>770360</v>
      </c>
      <c r="B283" s="67" t="s">
        <v>1341</v>
      </c>
      <c r="C283" s="68">
        <f t="shared" si="9"/>
        <v>4</v>
      </c>
      <c r="D283" s="65">
        <v>770360</v>
      </c>
      <c r="E283" s="65" t="s">
        <v>962</v>
      </c>
      <c r="F283" s="65" t="s">
        <v>962</v>
      </c>
      <c r="G283" s="65" t="s">
        <v>962</v>
      </c>
      <c r="H283" s="65" t="s">
        <v>962</v>
      </c>
      <c r="I283" s="65" t="s">
        <v>962</v>
      </c>
      <c r="J283" s="65" t="s">
        <v>962</v>
      </c>
      <c r="K283" s="65" t="s">
        <v>962</v>
      </c>
      <c r="L283" s="65" t="s">
        <v>962</v>
      </c>
      <c r="M283" s="65" t="s">
        <v>962</v>
      </c>
      <c r="N283" s="65" t="s">
        <v>962</v>
      </c>
      <c r="O283" s="65" t="s">
        <v>962</v>
      </c>
      <c r="P283" s="65" t="s">
        <v>962</v>
      </c>
      <c r="Q283" s="65" t="s">
        <v>962</v>
      </c>
      <c r="R283" s="65" t="s">
        <v>962</v>
      </c>
      <c r="S283" s="65" t="s">
        <v>962</v>
      </c>
      <c r="T283" s="65" t="s">
        <v>962</v>
      </c>
      <c r="U283" s="65" t="s">
        <v>962</v>
      </c>
      <c r="V283" s="65" t="s">
        <v>962</v>
      </c>
      <c r="W283" s="65" t="s">
        <v>962</v>
      </c>
      <c r="X283" s="65" t="s">
        <v>962</v>
      </c>
      <c r="Y283" s="65" t="s">
        <v>962</v>
      </c>
      <c r="Z283" s="65" t="s">
        <v>962</v>
      </c>
      <c r="AA283" s="65" t="s">
        <v>962</v>
      </c>
      <c r="AB283" s="65" t="s">
        <v>963</v>
      </c>
      <c r="AC283" s="65" t="s">
        <v>962</v>
      </c>
    </row>
    <row r="284" spans="1:29" x14ac:dyDescent="0.25">
      <c r="A284" s="66">
        <f t="shared" si="8"/>
        <v>770362</v>
      </c>
      <c r="B284" s="67" t="s">
        <v>1340</v>
      </c>
      <c r="C284" s="68">
        <f t="shared" si="9"/>
        <v>4</v>
      </c>
      <c r="D284" s="65">
        <v>770362</v>
      </c>
      <c r="E284" s="65" t="s">
        <v>962</v>
      </c>
      <c r="F284" s="65" t="s">
        <v>962</v>
      </c>
      <c r="G284" s="65" t="s">
        <v>962</v>
      </c>
      <c r="H284" s="65" t="s">
        <v>962</v>
      </c>
      <c r="I284" s="65" t="s">
        <v>962</v>
      </c>
      <c r="J284" s="65" t="s">
        <v>962</v>
      </c>
      <c r="K284" s="65" t="s">
        <v>962</v>
      </c>
      <c r="L284" s="65" t="s">
        <v>962</v>
      </c>
      <c r="M284" s="65" t="s">
        <v>962</v>
      </c>
      <c r="N284" s="65" t="s">
        <v>962</v>
      </c>
      <c r="O284" s="65" t="s">
        <v>962</v>
      </c>
      <c r="P284" s="65" t="s">
        <v>962</v>
      </c>
      <c r="Q284" s="65" t="s">
        <v>962</v>
      </c>
      <c r="R284" s="65" t="s">
        <v>962</v>
      </c>
      <c r="S284" s="65" t="s">
        <v>962</v>
      </c>
      <c r="T284" s="65" t="s">
        <v>962</v>
      </c>
      <c r="U284" s="65" t="s">
        <v>962</v>
      </c>
      <c r="V284" s="65" t="s">
        <v>962</v>
      </c>
      <c r="W284" s="65" t="s">
        <v>962</v>
      </c>
      <c r="X284" s="65" t="s">
        <v>962</v>
      </c>
      <c r="Y284" s="65" t="s">
        <v>962</v>
      </c>
      <c r="Z284" s="65" t="s">
        <v>962</v>
      </c>
      <c r="AA284" s="65" t="s">
        <v>962</v>
      </c>
      <c r="AB284" s="65" t="s">
        <v>963</v>
      </c>
      <c r="AC284" s="65" t="s">
        <v>962</v>
      </c>
    </row>
    <row r="285" spans="1:29" x14ac:dyDescent="0.25">
      <c r="A285" s="66">
        <f t="shared" si="8"/>
        <v>770367</v>
      </c>
      <c r="B285" s="67" t="s">
        <v>1339</v>
      </c>
      <c r="C285" s="68">
        <f t="shared" si="9"/>
        <v>4</v>
      </c>
      <c r="D285" s="65">
        <v>770367</v>
      </c>
      <c r="E285" s="65" t="s">
        <v>962</v>
      </c>
      <c r="F285" s="65" t="s">
        <v>962</v>
      </c>
      <c r="G285" s="65" t="s">
        <v>962</v>
      </c>
      <c r="H285" s="65" t="s">
        <v>962</v>
      </c>
      <c r="I285" s="65" t="s">
        <v>962</v>
      </c>
      <c r="J285" s="65" t="s">
        <v>962</v>
      </c>
      <c r="K285" s="65" t="s">
        <v>962</v>
      </c>
      <c r="L285" s="65" t="s">
        <v>962</v>
      </c>
      <c r="M285" s="65" t="s">
        <v>963</v>
      </c>
      <c r="N285" s="65" t="s">
        <v>962</v>
      </c>
      <c r="O285" s="65" t="s">
        <v>962</v>
      </c>
      <c r="P285" s="65" t="s">
        <v>962</v>
      </c>
      <c r="Q285" s="65" t="s">
        <v>962</v>
      </c>
      <c r="R285" s="65" t="s">
        <v>962</v>
      </c>
      <c r="S285" s="65" t="s">
        <v>962</v>
      </c>
      <c r="T285" s="65" t="s">
        <v>962</v>
      </c>
      <c r="U285" s="65" t="s">
        <v>962</v>
      </c>
      <c r="V285" s="65" t="s">
        <v>962</v>
      </c>
      <c r="W285" s="65" t="s">
        <v>962</v>
      </c>
      <c r="X285" s="65" t="s">
        <v>962</v>
      </c>
      <c r="Y285" s="65" t="s">
        <v>962</v>
      </c>
      <c r="Z285" s="65" t="s">
        <v>962</v>
      </c>
      <c r="AA285" s="65" t="s">
        <v>962</v>
      </c>
      <c r="AB285" s="65" t="s">
        <v>962</v>
      </c>
      <c r="AC285" s="65" t="s">
        <v>962</v>
      </c>
    </row>
    <row r="286" spans="1:29" x14ac:dyDescent="0.25">
      <c r="A286" s="66">
        <f t="shared" si="8"/>
        <v>770370</v>
      </c>
      <c r="B286" s="67" t="s">
        <v>1338</v>
      </c>
      <c r="C286" s="68">
        <f t="shared" si="9"/>
        <v>4</v>
      </c>
      <c r="D286" s="65">
        <v>770370</v>
      </c>
      <c r="E286" s="65" t="s">
        <v>962</v>
      </c>
      <c r="F286" s="65" t="s">
        <v>962</v>
      </c>
      <c r="G286" s="65" t="s">
        <v>962</v>
      </c>
      <c r="H286" s="65" t="s">
        <v>962</v>
      </c>
      <c r="I286" s="65" t="s">
        <v>962</v>
      </c>
      <c r="J286" s="65" t="s">
        <v>962</v>
      </c>
      <c r="K286" s="65" t="s">
        <v>962</v>
      </c>
      <c r="L286" s="65" t="s">
        <v>962</v>
      </c>
      <c r="M286" s="65" t="s">
        <v>962</v>
      </c>
      <c r="N286" s="65" t="s">
        <v>962</v>
      </c>
      <c r="O286" s="65" t="s">
        <v>962</v>
      </c>
      <c r="P286" s="65" t="s">
        <v>962</v>
      </c>
      <c r="Q286" s="65" t="s">
        <v>962</v>
      </c>
      <c r="R286" s="65" t="s">
        <v>962</v>
      </c>
      <c r="S286" s="65" t="s">
        <v>962</v>
      </c>
      <c r="T286" s="65" t="s">
        <v>962</v>
      </c>
      <c r="U286" s="65" t="s">
        <v>962</v>
      </c>
      <c r="V286" s="65" t="s">
        <v>962</v>
      </c>
      <c r="W286" s="65" t="s">
        <v>963</v>
      </c>
      <c r="X286" s="65" t="s">
        <v>962</v>
      </c>
      <c r="Y286" s="65" t="s">
        <v>962</v>
      </c>
      <c r="Z286" s="65" t="s">
        <v>962</v>
      </c>
      <c r="AA286" s="65" t="s">
        <v>962</v>
      </c>
      <c r="AB286" s="65" t="s">
        <v>962</v>
      </c>
      <c r="AC286" s="65" t="s">
        <v>962</v>
      </c>
    </row>
    <row r="287" spans="1:29" x14ac:dyDescent="0.25">
      <c r="A287" s="66">
        <f t="shared" si="8"/>
        <v>770371</v>
      </c>
      <c r="B287" s="67" t="s">
        <v>1337</v>
      </c>
      <c r="C287" s="68">
        <f t="shared" si="9"/>
        <v>4</v>
      </c>
      <c r="D287" s="65">
        <v>770371</v>
      </c>
      <c r="E287" s="65" t="s">
        <v>962</v>
      </c>
      <c r="F287" s="65" t="s">
        <v>962</v>
      </c>
      <c r="G287" s="65" t="s">
        <v>962</v>
      </c>
      <c r="H287" s="65" t="s">
        <v>962</v>
      </c>
      <c r="I287" s="65" t="s">
        <v>962</v>
      </c>
      <c r="J287" s="65" t="s">
        <v>962</v>
      </c>
      <c r="K287" s="65" t="s">
        <v>962</v>
      </c>
      <c r="L287" s="65" t="s">
        <v>962</v>
      </c>
      <c r="M287" s="65" t="s">
        <v>963</v>
      </c>
      <c r="N287" s="65" t="s">
        <v>962</v>
      </c>
      <c r="O287" s="65" t="s">
        <v>962</v>
      </c>
      <c r="P287" s="65" t="s">
        <v>962</v>
      </c>
      <c r="Q287" s="65" t="s">
        <v>962</v>
      </c>
      <c r="R287" s="65" t="s">
        <v>962</v>
      </c>
      <c r="S287" s="65" t="s">
        <v>962</v>
      </c>
      <c r="T287" s="65" t="s">
        <v>962</v>
      </c>
      <c r="U287" s="65" t="s">
        <v>962</v>
      </c>
      <c r="V287" s="65" t="s">
        <v>962</v>
      </c>
      <c r="W287" s="65" t="s">
        <v>962</v>
      </c>
      <c r="X287" s="65" t="s">
        <v>962</v>
      </c>
      <c r="Y287" s="65" t="s">
        <v>962</v>
      </c>
      <c r="Z287" s="65" t="s">
        <v>962</v>
      </c>
      <c r="AA287" s="65" t="s">
        <v>962</v>
      </c>
      <c r="AB287" s="65" t="s">
        <v>962</v>
      </c>
      <c r="AC287" s="65" t="s">
        <v>962</v>
      </c>
    </row>
    <row r="288" spans="1:29" x14ac:dyDescent="0.25">
      <c r="A288" s="66">
        <f t="shared" si="8"/>
        <v>770372</v>
      </c>
      <c r="B288" s="67" t="s">
        <v>1336</v>
      </c>
      <c r="C288" s="68">
        <f t="shared" si="9"/>
        <v>4</v>
      </c>
      <c r="D288" s="65">
        <v>770372</v>
      </c>
      <c r="E288" s="65" t="s">
        <v>962</v>
      </c>
      <c r="F288" s="65" t="s">
        <v>962</v>
      </c>
      <c r="G288" s="65" t="s">
        <v>962</v>
      </c>
      <c r="H288" s="65" t="s">
        <v>962</v>
      </c>
      <c r="I288" s="65" t="s">
        <v>962</v>
      </c>
      <c r="J288" s="65" t="s">
        <v>962</v>
      </c>
      <c r="K288" s="65" t="s">
        <v>962</v>
      </c>
      <c r="L288" s="65" t="s">
        <v>962</v>
      </c>
      <c r="M288" s="65" t="s">
        <v>962</v>
      </c>
      <c r="N288" s="65" t="s">
        <v>962</v>
      </c>
      <c r="O288" s="65" t="s">
        <v>962</v>
      </c>
      <c r="P288" s="65" t="s">
        <v>962</v>
      </c>
      <c r="Q288" s="65" t="s">
        <v>962</v>
      </c>
      <c r="R288" s="65" t="s">
        <v>962</v>
      </c>
      <c r="S288" s="65" t="s">
        <v>962</v>
      </c>
      <c r="T288" s="65" t="s">
        <v>962</v>
      </c>
      <c r="U288" s="65" t="s">
        <v>962</v>
      </c>
      <c r="V288" s="65" t="s">
        <v>962</v>
      </c>
      <c r="W288" s="65" t="s">
        <v>962</v>
      </c>
      <c r="X288" s="65" t="s">
        <v>962</v>
      </c>
      <c r="Y288" s="65" t="s">
        <v>962</v>
      </c>
      <c r="Z288" s="65" t="s">
        <v>962</v>
      </c>
      <c r="AA288" s="65" t="s">
        <v>962</v>
      </c>
      <c r="AB288" s="65" t="s">
        <v>963</v>
      </c>
      <c r="AC288" s="65" t="s">
        <v>962</v>
      </c>
    </row>
    <row r="289" spans="1:29" x14ac:dyDescent="0.25">
      <c r="A289" s="66">
        <f t="shared" si="8"/>
        <v>770375</v>
      </c>
      <c r="B289" s="67" t="s">
        <v>1335</v>
      </c>
      <c r="C289" s="68">
        <f t="shared" si="9"/>
        <v>4</v>
      </c>
      <c r="D289" s="65">
        <v>770375</v>
      </c>
      <c r="E289" s="65" t="s">
        <v>962</v>
      </c>
      <c r="F289" s="65" t="s">
        <v>962</v>
      </c>
      <c r="G289" s="65" t="s">
        <v>962</v>
      </c>
      <c r="H289" s="65" t="s">
        <v>962</v>
      </c>
      <c r="I289" s="65" t="s">
        <v>962</v>
      </c>
      <c r="J289" s="65" t="s">
        <v>962</v>
      </c>
      <c r="K289" s="65" t="s">
        <v>962</v>
      </c>
      <c r="L289" s="65" t="s">
        <v>962</v>
      </c>
      <c r="M289" s="65" t="s">
        <v>962</v>
      </c>
      <c r="N289" s="65" t="s">
        <v>962</v>
      </c>
      <c r="O289" s="65" t="s">
        <v>962</v>
      </c>
      <c r="P289" s="65" t="s">
        <v>962</v>
      </c>
      <c r="Q289" s="65" t="s">
        <v>962</v>
      </c>
      <c r="R289" s="65" t="s">
        <v>962</v>
      </c>
      <c r="S289" s="65" t="s">
        <v>962</v>
      </c>
      <c r="T289" s="65" t="s">
        <v>962</v>
      </c>
      <c r="U289" s="65" t="s">
        <v>962</v>
      </c>
      <c r="V289" s="65" t="s">
        <v>962</v>
      </c>
      <c r="W289" s="65" t="s">
        <v>963</v>
      </c>
      <c r="X289" s="65" t="s">
        <v>962</v>
      </c>
      <c r="Y289" s="65" t="s">
        <v>962</v>
      </c>
      <c r="Z289" s="65" t="s">
        <v>962</v>
      </c>
      <c r="AA289" s="65" t="s">
        <v>962</v>
      </c>
      <c r="AB289" s="65" t="s">
        <v>962</v>
      </c>
      <c r="AC289" s="65" t="s">
        <v>962</v>
      </c>
    </row>
    <row r="290" spans="1:29" x14ac:dyDescent="0.25">
      <c r="A290" s="66">
        <f t="shared" si="8"/>
        <v>770376</v>
      </c>
      <c r="B290" s="67" t="s">
        <v>1334</v>
      </c>
      <c r="C290" s="68">
        <f t="shared" si="9"/>
        <v>4</v>
      </c>
      <c r="D290" s="65">
        <v>770376</v>
      </c>
      <c r="E290" s="65" t="s">
        <v>962</v>
      </c>
      <c r="F290" s="65" t="s">
        <v>962</v>
      </c>
      <c r="G290" s="65" t="s">
        <v>962</v>
      </c>
      <c r="H290" s="65" t="s">
        <v>962</v>
      </c>
      <c r="I290" s="65" t="s">
        <v>962</v>
      </c>
      <c r="J290" s="65" t="s">
        <v>962</v>
      </c>
      <c r="K290" s="65" t="s">
        <v>962</v>
      </c>
      <c r="L290" s="65" t="s">
        <v>962</v>
      </c>
      <c r="M290" s="65" t="s">
        <v>962</v>
      </c>
      <c r="N290" s="65" t="s">
        <v>962</v>
      </c>
      <c r="O290" s="65" t="s">
        <v>962</v>
      </c>
      <c r="P290" s="65" t="s">
        <v>962</v>
      </c>
      <c r="Q290" s="65" t="s">
        <v>962</v>
      </c>
      <c r="R290" s="65" t="s">
        <v>962</v>
      </c>
      <c r="S290" s="65" t="s">
        <v>962</v>
      </c>
      <c r="T290" s="65" t="s">
        <v>962</v>
      </c>
      <c r="U290" s="65" t="s">
        <v>962</v>
      </c>
      <c r="V290" s="65" t="s">
        <v>962</v>
      </c>
      <c r="W290" s="65" t="s">
        <v>962</v>
      </c>
      <c r="X290" s="65" t="s">
        <v>962</v>
      </c>
      <c r="Y290" s="65" t="s">
        <v>962</v>
      </c>
      <c r="Z290" s="65" t="s">
        <v>962</v>
      </c>
      <c r="AA290" s="65" t="s">
        <v>962</v>
      </c>
      <c r="AB290" s="65" t="s">
        <v>963</v>
      </c>
      <c r="AC290" s="65" t="s">
        <v>962</v>
      </c>
    </row>
    <row r="291" spans="1:29" x14ac:dyDescent="0.25">
      <c r="A291" s="66">
        <f t="shared" si="8"/>
        <v>770378</v>
      </c>
      <c r="B291" s="67" t="s">
        <v>1333</v>
      </c>
      <c r="C291" s="68">
        <f t="shared" si="9"/>
        <v>4</v>
      </c>
      <c r="D291" s="65">
        <v>770378</v>
      </c>
      <c r="E291" s="65" t="s">
        <v>962</v>
      </c>
      <c r="F291" s="65" t="s">
        <v>962</v>
      </c>
      <c r="G291" s="65" t="s">
        <v>962</v>
      </c>
      <c r="H291" s="65" t="s">
        <v>962</v>
      </c>
      <c r="I291" s="65" t="s">
        <v>962</v>
      </c>
      <c r="J291" s="65" t="s">
        <v>962</v>
      </c>
      <c r="K291" s="65" t="s">
        <v>962</v>
      </c>
      <c r="L291" s="65" t="s">
        <v>962</v>
      </c>
      <c r="M291" s="65" t="s">
        <v>962</v>
      </c>
      <c r="N291" s="65" t="s">
        <v>962</v>
      </c>
      <c r="O291" s="65" t="s">
        <v>962</v>
      </c>
      <c r="P291" s="65" t="s">
        <v>962</v>
      </c>
      <c r="Q291" s="65" t="s">
        <v>962</v>
      </c>
      <c r="R291" s="65" t="s">
        <v>962</v>
      </c>
      <c r="S291" s="65" t="s">
        <v>962</v>
      </c>
      <c r="T291" s="65" t="s">
        <v>962</v>
      </c>
      <c r="U291" s="65" t="s">
        <v>962</v>
      </c>
      <c r="V291" s="65" t="s">
        <v>962</v>
      </c>
      <c r="W291" s="65" t="s">
        <v>962</v>
      </c>
      <c r="X291" s="65" t="s">
        <v>962</v>
      </c>
      <c r="Y291" s="65" t="s">
        <v>962</v>
      </c>
      <c r="Z291" s="65" t="s">
        <v>962</v>
      </c>
      <c r="AA291" s="65" t="s">
        <v>962</v>
      </c>
      <c r="AB291" s="65" t="s">
        <v>963</v>
      </c>
      <c r="AC291" s="65" t="s">
        <v>962</v>
      </c>
    </row>
    <row r="292" spans="1:29" x14ac:dyDescent="0.25">
      <c r="A292" s="66">
        <f t="shared" si="8"/>
        <v>770382</v>
      </c>
      <c r="B292" s="67" t="s">
        <v>1332</v>
      </c>
      <c r="C292" s="68">
        <f t="shared" si="9"/>
        <v>4</v>
      </c>
      <c r="D292" s="65">
        <v>770382</v>
      </c>
      <c r="E292" s="65" t="s">
        <v>962</v>
      </c>
      <c r="F292" s="65" t="s">
        <v>962</v>
      </c>
      <c r="G292" s="65" t="s">
        <v>962</v>
      </c>
      <c r="H292" s="65" t="s">
        <v>963</v>
      </c>
      <c r="I292" s="65" t="s">
        <v>962</v>
      </c>
      <c r="J292" s="65" t="s">
        <v>962</v>
      </c>
      <c r="K292" s="65" t="s">
        <v>962</v>
      </c>
      <c r="L292" s="65" t="s">
        <v>962</v>
      </c>
      <c r="M292" s="65" t="s">
        <v>962</v>
      </c>
      <c r="N292" s="65" t="s">
        <v>962</v>
      </c>
      <c r="O292" s="65" t="s">
        <v>962</v>
      </c>
      <c r="P292" s="65" t="s">
        <v>962</v>
      </c>
      <c r="Q292" s="65" t="s">
        <v>962</v>
      </c>
      <c r="R292" s="65" t="s">
        <v>962</v>
      </c>
      <c r="S292" s="65" t="s">
        <v>962</v>
      </c>
      <c r="T292" s="65" t="s">
        <v>962</v>
      </c>
      <c r="U292" s="65" t="s">
        <v>962</v>
      </c>
      <c r="V292" s="65" t="s">
        <v>962</v>
      </c>
      <c r="W292" s="65" t="s">
        <v>962</v>
      </c>
      <c r="X292" s="65" t="s">
        <v>962</v>
      </c>
      <c r="Y292" s="65" t="s">
        <v>962</v>
      </c>
      <c r="Z292" s="65" t="s">
        <v>962</v>
      </c>
      <c r="AA292" s="65" t="s">
        <v>962</v>
      </c>
      <c r="AB292" s="65" t="s">
        <v>962</v>
      </c>
      <c r="AC292" s="65" t="s">
        <v>962</v>
      </c>
    </row>
    <row r="293" spans="1:29" x14ac:dyDescent="0.25">
      <c r="A293" s="66">
        <f t="shared" si="8"/>
        <v>770385</v>
      </c>
      <c r="B293" s="67" t="s">
        <v>1331</v>
      </c>
      <c r="C293" s="68">
        <f t="shared" si="9"/>
        <v>4</v>
      </c>
      <c r="D293" s="65">
        <v>770385</v>
      </c>
      <c r="E293" s="65" t="s">
        <v>962</v>
      </c>
      <c r="F293" s="65" t="s">
        <v>962</v>
      </c>
      <c r="G293" s="65" t="s">
        <v>962</v>
      </c>
      <c r="H293" s="65" t="s">
        <v>962</v>
      </c>
      <c r="I293" s="65" t="s">
        <v>962</v>
      </c>
      <c r="J293" s="65" t="s">
        <v>962</v>
      </c>
      <c r="K293" s="65" t="s">
        <v>962</v>
      </c>
      <c r="L293" s="65" t="s">
        <v>962</v>
      </c>
      <c r="M293" s="65" t="s">
        <v>962</v>
      </c>
      <c r="N293" s="65" t="s">
        <v>962</v>
      </c>
      <c r="O293" s="65" t="s">
        <v>962</v>
      </c>
      <c r="P293" s="65" t="s">
        <v>962</v>
      </c>
      <c r="Q293" s="65" t="s">
        <v>962</v>
      </c>
      <c r="R293" s="65" t="s">
        <v>962</v>
      </c>
      <c r="S293" s="65" t="s">
        <v>962</v>
      </c>
      <c r="T293" s="65" t="s">
        <v>962</v>
      </c>
      <c r="U293" s="65" t="s">
        <v>962</v>
      </c>
      <c r="V293" s="65" t="s">
        <v>962</v>
      </c>
      <c r="W293" s="65" t="s">
        <v>963</v>
      </c>
      <c r="X293" s="65" t="s">
        <v>962</v>
      </c>
      <c r="Y293" s="65" t="s">
        <v>962</v>
      </c>
      <c r="Z293" s="65" t="s">
        <v>962</v>
      </c>
      <c r="AA293" s="65" t="s">
        <v>962</v>
      </c>
      <c r="AB293" s="65" t="s">
        <v>962</v>
      </c>
      <c r="AC293" s="65" t="s">
        <v>962</v>
      </c>
    </row>
    <row r="294" spans="1:29" x14ac:dyDescent="0.25">
      <c r="A294" s="66">
        <f t="shared" si="8"/>
        <v>770389</v>
      </c>
      <c r="B294" s="67" t="s">
        <v>1330</v>
      </c>
      <c r="C294" s="68">
        <f t="shared" si="9"/>
        <v>4</v>
      </c>
      <c r="D294" s="65">
        <v>770389</v>
      </c>
      <c r="E294" s="65" t="s">
        <v>962</v>
      </c>
      <c r="F294" s="65" t="s">
        <v>962</v>
      </c>
      <c r="G294" s="65" t="s">
        <v>962</v>
      </c>
      <c r="H294" s="65" t="s">
        <v>963</v>
      </c>
      <c r="I294" s="65" t="s">
        <v>962</v>
      </c>
      <c r="J294" s="65" t="s">
        <v>962</v>
      </c>
      <c r="K294" s="65" t="s">
        <v>962</v>
      </c>
      <c r="L294" s="65" t="s">
        <v>962</v>
      </c>
      <c r="M294" s="65" t="s">
        <v>962</v>
      </c>
      <c r="N294" s="65" t="s">
        <v>962</v>
      </c>
      <c r="O294" s="65" t="s">
        <v>962</v>
      </c>
      <c r="P294" s="65" t="s">
        <v>962</v>
      </c>
      <c r="Q294" s="65" t="s">
        <v>962</v>
      </c>
      <c r="R294" s="65" t="s">
        <v>962</v>
      </c>
      <c r="S294" s="65" t="s">
        <v>962</v>
      </c>
      <c r="T294" s="65" t="s">
        <v>962</v>
      </c>
      <c r="U294" s="65" t="s">
        <v>962</v>
      </c>
      <c r="V294" s="65" t="s">
        <v>962</v>
      </c>
      <c r="W294" s="65" t="s">
        <v>962</v>
      </c>
      <c r="X294" s="65" t="s">
        <v>962</v>
      </c>
      <c r="Y294" s="65" t="s">
        <v>962</v>
      </c>
      <c r="Z294" s="65" t="s">
        <v>962</v>
      </c>
      <c r="AA294" s="65" t="s">
        <v>962</v>
      </c>
      <c r="AB294" s="65" t="s">
        <v>962</v>
      </c>
      <c r="AC294" s="65" t="s">
        <v>962</v>
      </c>
    </row>
    <row r="295" spans="1:29" x14ac:dyDescent="0.25">
      <c r="A295" s="66">
        <f t="shared" si="8"/>
        <v>770393</v>
      </c>
      <c r="B295" s="67" t="s">
        <v>1329</v>
      </c>
      <c r="C295" s="68">
        <f t="shared" si="9"/>
        <v>4</v>
      </c>
      <c r="D295" s="65">
        <v>770393</v>
      </c>
      <c r="E295" s="65" t="s">
        <v>962</v>
      </c>
      <c r="F295" s="65" t="s">
        <v>962</v>
      </c>
      <c r="G295" s="65" t="s">
        <v>962</v>
      </c>
      <c r="H295" s="65" t="s">
        <v>963</v>
      </c>
      <c r="I295" s="65" t="s">
        <v>962</v>
      </c>
      <c r="J295" s="65" t="s">
        <v>962</v>
      </c>
      <c r="K295" s="65" t="s">
        <v>962</v>
      </c>
      <c r="L295" s="65" t="s">
        <v>962</v>
      </c>
      <c r="M295" s="65" t="s">
        <v>962</v>
      </c>
      <c r="N295" s="65" t="s">
        <v>962</v>
      </c>
      <c r="O295" s="65" t="s">
        <v>962</v>
      </c>
      <c r="P295" s="65" t="s">
        <v>962</v>
      </c>
      <c r="Q295" s="65" t="s">
        <v>962</v>
      </c>
      <c r="R295" s="65" t="s">
        <v>962</v>
      </c>
      <c r="S295" s="65" t="s">
        <v>962</v>
      </c>
      <c r="T295" s="65" t="s">
        <v>962</v>
      </c>
      <c r="U295" s="65" t="s">
        <v>962</v>
      </c>
      <c r="V295" s="65" t="s">
        <v>962</v>
      </c>
      <c r="W295" s="65" t="s">
        <v>962</v>
      </c>
      <c r="X295" s="65" t="s">
        <v>962</v>
      </c>
      <c r="Y295" s="65" t="s">
        <v>962</v>
      </c>
      <c r="Z295" s="65" t="s">
        <v>962</v>
      </c>
      <c r="AA295" s="65" t="s">
        <v>962</v>
      </c>
      <c r="AB295" s="65" t="s">
        <v>962</v>
      </c>
      <c r="AC295" s="65" t="s">
        <v>962</v>
      </c>
    </row>
    <row r="296" spans="1:29" x14ac:dyDescent="0.25">
      <c r="A296" s="66">
        <f t="shared" si="8"/>
        <v>770397</v>
      </c>
      <c r="B296" s="67" t="s">
        <v>1328</v>
      </c>
      <c r="C296" s="68">
        <f t="shared" si="9"/>
        <v>4</v>
      </c>
      <c r="D296" s="65">
        <v>770397</v>
      </c>
      <c r="E296" s="65" t="s">
        <v>962</v>
      </c>
      <c r="F296" s="65" t="s">
        <v>962</v>
      </c>
      <c r="G296" s="65" t="s">
        <v>962</v>
      </c>
      <c r="H296" s="65" t="s">
        <v>962</v>
      </c>
      <c r="I296" s="65" t="s">
        <v>962</v>
      </c>
      <c r="J296" s="65" t="s">
        <v>962</v>
      </c>
      <c r="K296" s="65" t="s">
        <v>962</v>
      </c>
      <c r="L296" s="65" t="s">
        <v>962</v>
      </c>
      <c r="M296" s="65" t="s">
        <v>962</v>
      </c>
      <c r="N296" s="65" t="s">
        <v>962</v>
      </c>
      <c r="O296" s="65" t="s">
        <v>962</v>
      </c>
      <c r="P296" s="65" t="s">
        <v>962</v>
      </c>
      <c r="Q296" s="65" t="s">
        <v>962</v>
      </c>
      <c r="R296" s="65" t="s">
        <v>963</v>
      </c>
      <c r="S296" s="65" t="s">
        <v>962</v>
      </c>
      <c r="T296" s="65" t="s">
        <v>962</v>
      </c>
      <c r="U296" s="65" t="s">
        <v>962</v>
      </c>
      <c r="V296" s="65" t="s">
        <v>962</v>
      </c>
      <c r="W296" s="65" t="s">
        <v>962</v>
      </c>
      <c r="X296" s="65" t="s">
        <v>962</v>
      </c>
      <c r="Y296" s="65" t="s">
        <v>962</v>
      </c>
      <c r="Z296" s="65" t="s">
        <v>962</v>
      </c>
      <c r="AA296" s="65" t="s">
        <v>962</v>
      </c>
      <c r="AB296" s="65" t="s">
        <v>962</v>
      </c>
      <c r="AC296" s="65" t="s">
        <v>962</v>
      </c>
    </row>
    <row r="297" spans="1:29" x14ac:dyDescent="0.25">
      <c r="A297" s="66">
        <f t="shared" si="8"/>
        <v>770401</v>
      </c>
      <c r="B297" s="67" t="s">
        <v>1327</v>
      </c>
      <c r="C297" s="68">
        <f t="shared" si="9"/>
        <v>4</v>
      </c>
      <c r="D297" s="65">
        <v>770401</v>
      </c>
      <c r="E297" s="65" t="s">
        <v>962</v>
      </c>
      <c r="F297" s="65" t="s">
        <v>962</v>
      </c>
      <c r="G297" s="65" t="s">
        <v>962</v>
      </c>
      <c r="H297" s="65" t="s">
        <v>962</v>
      </c>
      <c r="I297" s="65" t="s">
        <v>962</v>
      </c>
      <c r="J297" s="65" t="s">
        <v>962</v>
      </c>
      <c r="K297" s="65" t="s">
        <v>962</v>
      </c>
      <c r="L297" s="65" t="s">
        <v>962</v>
      </c>
      <c r="M297" s="65" t="s">
        <v>962</v>
      </c>
      <c r="N297" s="65" t="s">
        <v>962</v>
      </c>
      <c r="O297" s="65" t="s">
        <v>962</v>
      </c>
      <c r="P297" s="65" t="s">
        <v>962</v>
      </c>
      <c r="Q297" s="65" t="s">
        <v>962</v>
      </c>
      <c r="R297" s="65" t="s">
        <v>963</v>
      </c>
      <c r="S297" s="65" t="s">
        <v>962</v>
      </c>
      <c r="T297" s="65" t="s">
        <v>962</v>
      </c>
      <c r="U297" s="65" t="s">
        <v>962</v>
      </c>
      <c r="V297" s="65" t="s">
        <v>962</v>
      </c>
      <c r="W297" s="65" t="s">
        <v>962</v>
      </c>
      <c r="X297" s="65" t="s">
        <v>962</v>
      </c>
      <c r="Y297" s="65" t="s">
        <v>962</v>
      </c>
      <c r="Z297" s="65" t="s">
        <v>962</v>
      </c>
      <c r="AA297" s="65" t="s">
        <v>962</v>
      </c>
      <c r="AB297" s="65" t="s">
        <v>962</v>
      </c>
      <c r="AC297" s="65" t="s">
        <v>962</v>
      </c>
    </row>
    <row r="298" spans="1:29" x14ac:dyDescent="0.25">
      <c r="A298" s="66">
        <f t="shared" si="8"/>
        <v>770405</v>
      </c>
      <c r="B298" s="67" t="s">
        <v>1326</v>
      </c>
      <c r="C298" s="68">
        <f t="shared" si="9"/>
        <v>4</v>
      </c>
      <c r="D298" s="65">
        <v>770405</v>
      </c>
      <c r="E298" s="65" t="s">
        <v>962</v>
      </c>
      <c r="F298" s="65" t="s">
        <v>962</v>
      </c>
      <c r="G298" s="65" t="s">
        <v>962</v>
      </c>
      <c r="H298" s="65" t="s">
        <v>962</v>
      </c>
      <c r="I298" s="65" t="s">
        <v>962</v>
      </c>
      <c r="J298" s="65" t="s">
        <v>962</v>
      </c>
      <c r="K298" s="65" t="s">
        <v>962</v>
      </c>
      <c r="L298" s="65" t="s">
        <v>962</v>
      </c>
      <c r="M298" s="65" t="s">
        <v>962</v>
      </c>
      <c r="N298" s="65" t="s">
        <v>962</v>
      </c>
      <c r="O298" s="65" t="s">
        <v>962</v>
      </c>
      <c r="P298" s="65" t="s">
        <v>962</v>
      </c>
      <c r="Q298" s="65" t="s">
        <v>962</v>
      </c>
      <c r="R298" s="65" t="s">
        <v>963</v>
      </c>
      <c r="S298" s="65" t="s">
        <v>962</v>
      </c>
      <c r="T298" s="65" t="s">
        <v>962</v>
      </c>
      <c r="U298" s="65" t="s">
        <v>962</v>
      </c>
      <c r="V298" s="65" t="s">
        <v>962</v>
      </c>
      <c r="W298" s="65" t="s">
        <v>962</v>
      </c>
      <c r="X298" s="65" t="s">
        <v>962</v>
      </c>
      <c r="Y298" s="65" t="s">
        <v>962</v>
      </c>
      <c r="Z298" s="65" t="s">
        <v>962</v>
      </c>
      <c r="AA298" s="65" t="s">
        <v>962</v>
      </c>
      <c r="AB298" s="65" t="s">
        <v>962</v>
      </c>
      <c r="AC298" s="65" t="s">
        <v>962</v>
      </c>
    </row>
    <row r="299" spans="1:29" x14ac:dyDescent="0.25">
      <c r="A299" s="66">
        <f t="shared" si="8"/>
        <v>770406</v>
      </c>
      <c r="B299" s="67" t="s">
        <v>1325</v>
      </c>
      <c r="C299" s="68">
        <f t="shared" si="9"/>
        <v>4</v>
      </c>
      <c r="D299" s="65">
        <v>770406</v>
      </c>
      <c r="E299" s="65" t="s">
        <v>962</v>
      </c>
      <c r="F299" s="65" t="s">
        <v>962</v>
      </c>
      <c r="G299" s="65" t="s">
        <v>962</v>
      </c>
      <c r="H299" s="65" t="s">
        <v>962</v>
      </c>
      <c r="I299" s="65" t="s">
        <v>962</v>
      </c>
      <c r="J299" s="65" t="s">
        <v>962</v>
      </c>
      <c r="K299" s="65" t="s">
        <v>962</v>
      </c>
      <c r="L299" s="65" t="s">
        <v>962</v>
      </c>
      <c r="M299" s="65" t="s">
        <v>962</v>
      </c>
      <c r="N299" s="65" t="s">
        <v>962</v>
      </c>
      <c r="O299" s="65" t="s">
        <v>962</v>
      </c>
      <c r="P299" s="65" t="s">
        <v>962</v>
      </c>
      <c r="Q299" s="65" t="s">
        <v>962</v>
      </c>
      <c r="R299" s="65" t="s">
        <v>963</v>
      </c>
      <c r="S299" s="65" t="s">
        <v>962</v>
      </c>
      <c r="T299" s="65" t="s">
        <v>962</v>
      </c>
      <c r="U299" s="65" t="s">
        <v>962</v>
      </c>
      <c r="V299" s="65" t="s">
        <v>962</v>
      </c>
      <c r="W299" s="65" t="s">
        <v>962</v>
      </c>
      <c r="X299" s="65" t="s">
        <v>962</v>
      </c>
      <c r="Y299" s="65" t="s">
        <v>962</v>
      </c>
      <c r="Z299" s="65" t="s">
        <v>962</v>
      </c>
      <c r="AA299" s="65" t="s">
        <v>962</v>
      </c>
      <c r="AB299" s="65" t="s">
        <v>962</v>
      </c>
      <c r="AC299" s="65" t="s">
        <v>962</v>
      </c>
    </row>
    <row r="300" spans="1:29" x14ac:dyDescent="0.25">
      <c r="A300" s="66">
        <f t="shared" si="8"/>
        <v>770407</v>
      </c>
      <c r="B300" s="67" t="s">
        <v>1324</v>
      </c>
      <c r="C300" s="68">
        <f t="shared" si="9"/>
        <v>4</v>
      </c>
      <c r="D300" s="65">
        <v>770407</v>
      </c>
      <c r="E300" s="65" t="s">
        <v>962</v>
      </c>
      <c r="F300" s="65" t="s">
        <v>962</v>
      </c>
      <c r="G300" s="65" t="s">
        <v>962</v>
      </c>
      <c r="H300" s="65" t="s">
        <v>963</v>
      </c>
      <c r="I300" s="65" t="s">
        <v>962</v>
      </c>
      <c r="J300" s="65" t="s">
        <v>962</v>
      </c>
      <c r="K300" s="65" t="s">
        <v>962</v>
      </c>
      <c r="L300" s="65" t="s">
        <v>962</v>
      </c>
      <c r="M300" s="65" t="s">
        <v>962</v>
      </c>
      <c r="N300" s="65" t="s">
        <v>962</v>
      </c>
      <c r="O300" s="65" t="s">
        <v>962</v>
      </c>
      <c r="P300" s="65" t="s">
        <v>962</v>
      </c>
      <c r="Q300" s="65" t="s">
        <v>962</v>
      </c>
      <c r="R300" s="65" t="s">
        <v>962</v>
      </c>
      <c r="S300" s="65" t="s">
        <v>962</v>
      </c>
      <c r="T300" s="65" t="s">
        <v>962</v>
      </c>
      <c r="U300" s="65" t="s">
        <v>962</v>
      </c>
      <c r="V300" s="65" t="s">
        <v>962</v>
      </c>
      <c r="W300" s="65" t="s">
        <v>962</v>
      </c>
      <c r="X300" s="65" t="s">
        <v>962</v>
      </c>
      <c r="Y300" s="65" t="s">
        <v>962</v>
      </c>
      <c r="Z300" s="65" t="s">
        <v>962</v>
      </c>
      <c r="AA300" s="65" t="s">
        <v>962</v>
      </c>
      <c r="AB300" s="65" t="s">
        <v>962</v>
      </c>
      <c r="AC300" s="65" t="s">
        <v>962</v>
      </c>
    </row>
    <row r="301" spans="1:29" x14ac:dyDescent="0.25">
      <c r="A301" s="66">
        <f t="shared" si="8"/>
        <v>770411</v>
      </c>
      <c r="B301" s="67" t="s">
        <v>1323</v>
      </c>
      <c r="C301" s="68">
        <f t="shared" si="9"/>
        <v>4</v>
      </c>
      <c r="D301" s="65">
        <v>770411</v>
      </c>
      <c r="E301" s="65" t="s">
        <v>962</v>
      </c>
      <c r="F301" s="65" t="s">
        <v>962</v>
      </c>
      <c r="G301" s="65" t="s">
        <v>962</v>
      </c>
      <c r="H301" s="65" t="s">
        <v>963</v>
      </c>
      <c r="I301" s="65" t="s">
        <v>962</v>
      </c>
      <c r="J301" s="65" t="s">
        <v>962</v>
      </c>
      <c r="K301" s="65" t="s">
        <v>962</v>
      </c>
      <c r="L301" s="65" t="s">
        <v>962</v>
      </c>
      <c r="M301" s="65" t="s">
        <v>962</v>
      </c>
      <c r="N301" s="65" t="s">
        <v>962</v>
      </c>
      <c r="O301" s="65" t="s">
        <v>962</v>
      </c>
      <c r="P301" s="65" t="s">
        <v>962</v>
      </c>
      <c r="Q301" s="65" t="s">
        <v>962</v>
      </c>
      <c r="R301" s="65" t="s">
        <v>962</v>
      </c>
      <c r="S301" s="65" t="s">
        <v>962</v>
      </c>
      <c r="T301" s="65" t="s">
        <v>962</v>
      </c>
      <c r="U301" s="65" t="s">
        <v>962</v>
      </c>
      <c r="V301" s="65" t="s">
        <v>962</v>
      </c>
      <c r="W301" s="65" t="s">
        <v>962</v>
      </c>
      <c r="X301" s="65" t="s">
        <v>962</v>
      </c>
      <c r="Y301" s="65" t="s">
        <v>962</v>
      </c>
      <c r="Z301" s="65" t="s">
        <v>962</v>
      </c>
      <c r="AA301" s="65" t="s">
        <v>962</v>
      </c>
      <c r="AB301" s="65" t="s">
        <v>962</v>
      </c>
      <c r="AC301" s="65" t="s">
        <v>962</v>
      </c>
    </row>
    <row r="302" spans="1:29" x14ac:dyDescent="0.25">
      <c r="A302" s="66">
        <f t="shared" si="8"/>
        <v>770414</v>
      </c>
      <c r="B302" s="67" t="s">
        <v>1322</v>
      </c>
      <c r="C302" s="68">
        <f t="shared" si="9"/>
        <v>4</v>
      </c>
      <c r="D302" s="65">
        <v>770414</v>
      </c>
      <c r="E302" s="65" t="s">
        <v>962</v>
      </c>
      <c r="F302" s="65" t="s">
        <v>962</v>
      </c>
      <c r="G302" s="65" t="s">
        <v>962</v>
      </c>
      <c r="H302" s="65" t="s">
        <v>962</v>
      </c>
      <c r="I302" s="65" t="s">
        <v>962</v>
      </c>
      <c r="J302" s="65" t="s">
        <v>962</v>
      </c>
      <c r="K302" s="65" t="s">
        <v>962</v>
      </c>
      <c r="L302" s="65" t="s">
        <v>962</v>
      </c>
      <c r="M302" s="65" t="s">
        <v>963</v>
      </c>
      <c r="N302" s="65" t="s">
        <v>962</v>
      </c>
      <c r="O302" s="65" t="s">
        <v>962</v>
      </c>
      <c r="P302" s="65" t="s">
        <v>962</v>
      </c>
      <c r="Q302" s="65" t="s">
        <v>962</v>
      </c>
      <c r="R302" s="65" t="s">
        <v>962</v>
      </c>
      <c r="S302" s="65" t="s">
        <v>962</v>
      </c>
      <c r="T302" s="65" t="s">
        <v>962</v>
      </c>
      <c r="U302" s="65" t="s">
        <v>962</v>
      </c>
      <c r="V302" s="65" t="s">
        <v>962</v>
      </c>
      <c r="W302" s="65" t="s">
        <v>962</v>
      </c>
      <c r="X302" s="65" t="s">
        <v>962</v>
      </c>
      <c r="Y302" s="65" t="s">
        <v>962</v>
      </c>
      <c r="Z302" s="65" t="s">
        <v>962</v>
      </c>
      <c r="AA302" s="65" t="s">
        <v>962</v>
      </c>
      <c r="AB302" s="65" t="s">
        <v>962</v>
      </c>
      <c r="AC302" s="65" t="s">
        <v>962</v>
      </c>
    </row>
    <row r="303" spans="1:29" x14ac:dyDescent="0.25">
      <c r="A303" s="66">
        <f t="shared" si="8"/>
        <v>770415</v>
      </c>
      <c r="B303" s="67" t="s">
        <v>1321</v>
      </c>
      <c r="C303" s="68">
        <f t="shared" si="9"/>
        <v>4</v>
      </c>
      <c r="D303" s="65">
        <v>770415</v>
      </c>
      <c r="E303" s="65" t="s">
        <v>962</v>
      </c>
      <c r="F303" s="65" t="s">
        <v>962</v>
      </c>
      <c r="G303" s="65" t="s">
        <v>962</v>
      </c>
      <c r="H303" s="65" t="s">
        <v>962</v>
      </c>
      <c r="I303" s="65" t="s">
        <v>962</v>
      </c>
      <c r="J303" s="65" t="s">
        <v>962</v>
      </c>
      <c r="K303" s="65" t="s">
        <v>962</v>
      </c>
      <c r="L303" s="65" t="s">
        <v>962</v>
      </c>
      <c r="M303" s="65" t="s">
        <v>962</v>
      </c>
      <c r="N303" s="65" t="s">
        <v>962</v>
      </c>
      <c r="O303" s="65" t="s">
        <v>962</v>
      </c>
      <c r="P303" s="65" t="s">
        <v>962</v>
      </c>
      <c r="Q303" s="65" t="s">
        <v>962</v>
      </c>
      <c r="R303" s="65" t="s">
        <v>962</v>
      </c>
      <c r="S303" s="65" t="s">
        <v>962</v>
      </c>
      <c r="T303" s="65" t="s">
        <v>962</v>
      </c>
      <c r="U303" s="65" t="s">
        <v>962</v>
      </c>
      <c r="V303" s="65" t="s">
        <v>962</v>
      </c>
      <c r="W303" s="65" t="s">
        <v>962</v>
      </c>
      <c r="X303" s="65" t="s">
        <v>962</v>
      </c>
      <c r="Y303" s="65" t="s">
        <v>962</v>
      </c>
      <c r="Z303" s="65" t="s">
        <v>962</v>
      </c>
      <c r="AA303" s="65" t="s">
        <v>962</v>
      </c>
      <c r="AB303" s="65" t="s">
        <v>963</v>
      </c>
      <c r="AC303" s="65" t="s">
        <v>962</v>
      </c>
    </row>
    <row r="304" spans="1:29" x14ac:dyDescent="0.25">
      <c r="A304" s="66">
        <f t="shared" si="8"/>
        <v>770416</v>
      </c>
      <c r="B304" s="67" t="s">
        <v>1320</v>
      </c>
      <c r="C304" s="68">
        <f t="shared" si="9"/>
        <v>4</v>
      </c>
      <c r="D304" s="65">
        <v>770416</v>
      </c>
      <c r="E304" s="65" t="s">
        <v>962</v>
      </c>
      <c r="F304" s="65" t="s">
        <v>962</v>
      </c>
      <c r="G304" s="65" t="s">
        <v>962</v>
      </c>
      <c r="H304" s="65" t="s">
        <v>963</v>
      </c>
      <c r="I304" s="65" t="s">
        <v>962</v>
      </c>
      <c r="J304" s="65" t="s">
        <v>962</v>
      </c>
      <c r="K304" s="65" t="s">
        <v>962</v>
      </c>
      <c r="L304" s="65" t="s">
        <v>962</v>
      </c>
      <c r="M304" s="65" t="s">
        <v>962</v>
      </c>
      <c r="N304" s="65" t="s">
        <v>962</v>
      </c>
      <c r="O304" s="65" t="s">
        <v>962</v>
      </c>
      <c r="P304" s="65" t="s">
        <v>962</v>
      </c>
      <c r="Q304" s="65" t="s">
        <v>962</v>
      </c>
      <c r="R304" s="65" t="s">
        <v>962</v>
      </c>
      <c r="S304" s="65" t="s">
        <v>962</v>
      </c>
      <c r="T304" s="65" t="s">
        <v>962</v>
      </c>
      <c r="U304" s="65" t="s">
        <v>962</v>
      </c>
      <c r="V304" s="65" t="s">
        <v>962</v>
      </c>
      <c r="W304" s="65" t="s">
        <v>962</v>
      </c>
      <c r="X304" s="65" t="s">
        <v>962</v>
      </c>
      <c r="Y304" s="65" t="s">
        <v>962</v>
      </c>
      <c r="Z304" s="65" t="s">
        <v>962</v>
      </c>
      <c r="AA304" s="65" t="s">
        <v>962</v>
      </c>
      <c r="AB304" s="65" t="s">
        <v>962</v>
      </c>
      <c r="AC304" s="65" t="s">
        <v>962</v>
      </c>
    </row>
    <row r="305" spans="1:29" x14ac:dyDescent="0.25">
      <c r="A305" s="66">
        <f t="shared" si="8"/>
        <v>770421</v>
      </c>
      <c r="B305" s="67" t="s">
        <v>1319</v>
      </c>
      <c r="C305" s="68">
        <f t="shared" si="9"/>
        <v>4</v>
      </c>
      <c r="D305" s="65">
        <v>770421</v>
      </c>
      <c r="E305" s="65" t="s">
        <v>962</v>
      </c>
      <c r="F305" s="65" t="s">
        <v>962</v>
      </c>
      <c r="G305" s="65" t="s">
        <v>962</v>
      </c>
      <c r="H305" s="65" t="s">
        <v>962</v>
      </c>
      <c r="I305" s="65" t="s">
        <v>962</v>
      </c>
      <c r="J305" s="65" t="s">
        <v>962</v>
      </c>
      <c r="K305" s="65" t="s">
        <v>962</v>
      </c>
      <c r="L305" s="65" t="s">
        <v>962</v>
      </c>
      <c r="M305" s="65" t="s">
        <v>962</v>
      </c>
      <c r="N305" s="65" t="s">
        <v>962</v>
      </c>
      <c r="O305" s="65" t="s">
        <v>962</v>
      </c>
      <c r="P305" s="65" t="s">
        <v>962</v>
      </c>
      <c r="Q305" s="65" t="s">
        <v>962</v>
      </c>
      <c r="R305" s="65" t="s">
        <v>963</v>
      </c>
      <c r="S305" s="65" t="s">
        <v>962</v>
      </c>
      <c r="T305" s="65" t="s">
        <v>962</v>
      </c>
      <c r="U305" s="65" t="s">
        <v>962</v>
      </c>
      <c r="V305" s="65" t="s">
        <v>962</v>
      </c>
      <c r="W305" s="65" t="s">
        <v>962</v>
      </c>
      <c r="X305" s="65" t="s">
        <v>962</v>
      </c>
      <c r="Y305" s="65" t="s">
        <v>962</v>
      </c>
      <c r="Z305" s="65" t="s">
        <v>962</v>
      </c>
      <c r="AA305" s="65" t="s">
        <v>962</v>
      </c>
      <c r="AB305" s="65" t="s">
        <v>962</v>
      </c>
      <c r="AC305" s="65" t="s">
        <v>962</v>
      </c>
    </row>
    <row r="306" spans="1:29" x14ac:dyDescent="0.25">
      <c r="A306" s="66">
        <f t="shared" si="8"/>
        <v>770425</v>
      </c>
      <c r="B306" s="67" t="s">
        <v>1318</v>
      </c>
      <c r="C306" s="68">
        <f t="shared" si="9"/>
        <v>4</v>
      </c>
      <c r="D306" s="65">
        <v>770425</v>
      </c>
      <c r="E306" s="65" t="s">
        <v>962</v>
      </c>
      <c r="F306" s="65" t="s">
        <v>962</v>
      </c>
      <c r="G306" s="65" t="s">
        <v>962</v>
      </c>
      <c r="H306" s="65" t="s">
        <v>962</v>
      </c>
      <c r="I306" s="65" t="s">
        <v>962</v>
      </c>
      <c r="J306" s="65" t="s">
        <v>962</v>
      </c>
      <c r="K306" s="65" t="s">
        <v>962</v>
      </c>
      <c r="L306" s="65" t="s">
        <v>962</v>
      </c>
      <c r="M306" s="65" t="s">
        <v>962</v>
      </c>
      <c r="N306" s="65" t="s">
        <v>962</v>
      </c>
      <c r="O306" s="65" t="s">
        <v>962</v>
      </c>
      <c r="P306" s="65" t="s">
        <v>962</v>
      </c>
      <c r="Q306" s="65" t="s">
        <v>962</v>
      </c>
      <c r="R306" s="65" t="s">
        <v>963</v>
      </c>
      <c r="S306" s="65" t="s">
        <v>962</v>
      </c>
      <c r="T306" s="65" t="s">
        <v>962</v>
      </c>
      <c r="U306" s="65" t="s">
        <v>962</v>
      </c>
      <c r="V306" s="65" t="s">
        <v>962</v>
      </c>
      <c r="W306" s="65" t="s">
        <v>962</v>
      </c>
      <c r="X306" s="65" t="s">
        <v>962</v>
      </c>
      <c r="Y306" s="65" t="s">
        <v>962</v>
      </c>
      <c r="Z306" s="65" t="s">
        <v>962</v>
      </c>
      <c r="AA306" s="65" t="s">
        <v>962</v>
      </c>
      <c r="AB306" s="65" t="s">
        <v>962</v>
      </c>
      <c r="AC306" s="65" t="s">
        <v>962</v>
      </c>
    </row>
    <row r="307" spans="1:29" x14ac:dyDescent="0.25">
      <c r="A307" s="66">
        <f t="shared" si="8"/>
        <v>770429</v>
      </c>
      <c r="B307" s="67" t="s">
        <v>1317</v>
      </c>
      <c r="C307" s="68">
        <f t="shared" si="9"/>
        <v>4</v>
      </c>
      <c r="D307" s="65">
        <v>770429</v>
      </c>
      <c r="E307" s="65" t="s">
        <v>962</v>
      </c>
      <c r="F307" s="65" t="s">
        <v>962</v>
      </c>
      <c r="G307" s="65" t="s">
        <v>962</v>
      </c>
      <c r="H307" s="65" t="s">
        <v>962</v>
      </c>
      <c r="I307" s="65" t="s">
        <v>962</v>
      </c>
      <c r="J307" s="65" t="s">
        <v>962</v>
      </c>
      <c r="K307" s="65" t="s">
        <v>962</v>
      </c>
      <c r="L307" s="65" t="s">
        <v>962</v>
      </c>
      <c r="M307" s="65" t="s">
        <v>962</v>
      </c>
      <c r="N307" s="65" t="s">
        <v>962</v>
      </c>
      <c r="O307" s="65" t="s">
        <v>962</v>
      </c>
      <c r="P307" s="65" t="s">
        <v>962</v>
      </c>
      <c r="Q307" s="65" t="s">
        <v>962</v>
      </c>
      <c r="R307" s="65" t="s">
        <v>963</v>
      </c>
      <c r="S307" s="65" t="s">
        <v>962</v>
      </c>
      <c r="T307" s="65" t="s">
        <v>962</v>
      </c>
      <c r="U307" s="65" t="s">
        <v>962</v>
      </c>
      <c r="V307" s="65" t="s">
        <v>962</v>
      </c>
      <c r="W307" s="65" t="s">
        <v>962</v>
      </c>
      <c r="X307" s="65" t="s">
        <v>962</v>
      </c>
      <c r="Y307" s="65" t="s">
        <v>962</v>
      </c>
      <c r="Z307" s="65" t="s">
        <v>962</v>
      </c>
      <c r="AA307" s="65" t="s">
        <v>962</v>
      </c>
      <c r="AB307" s="65" t="s">
        <v>962</v>
      </c>
      <c r="AC307" s="65" t="s">
        <v>962</v>
      </c>
    </row>
    <row r="308" spans="1:29" x14ac:dyDescent="0.25">
      <c r="A308" s="66">
        <f t="shared" si="8"/>
        <v>770417</v>
      </c>
      <c r="B308" s="67" t="s">
        <v>1316</v>
      </c>
      <c r="C308" s="68">
        <f t="shared" si="9"/>
        <v>4</v>
      </c>
      <c r="D308" s="65">
        <v>770417</v>
      </c>
      <c r="E308" s="65" t="s">
        <v>962</v>
      </c>
      <c r="F308" s="65" t="s">
        <v>962</v>
      </c>
      <c r="G308" s="65" t="s">
        <v>962</v>
      </c>
      <c r="H308" s="65" t="s">
        <v>962</v>
      </c>
      <c r="I308" s="65" t="s">
        <v>962</v>
      </c>
      <c r="J308" s="65" t="s">
        <v>962</v>
      </c>
      <c r="K308" s="65" t="s">
        <v>962</v>
      </c>
      <c r="L308" s="65" t="s">
        <v>962</v>
      </c>
      <c r="M308" s="65" t="s">
        <v>962</v>
      </c>
      <c r="N308" s="65" t="s">
        <v>962</v>
      </c>
      <c r="O308" s="65" t="s">
        <v>962</v>
      </c>
      <c r="P308" s="65" t="s">
        <v>962</v>
      </c>
      <c r="Q308" s="65" t="s">
        <v>962</v>
      </c>
      <c r="R308" s="65" t="s">
        <v>963</v>
      </c>
      <c r="S308" s="65" t="s">
        <v>962</v>
      </c>
      <c r="T308" s="65" t="s">
        <v>962</v>
      </c>
      <c r="U308" s="65" t="s">
        <v>962</v>
      </c>
      <c r="V308" s="65" t="s">
        <v>962</v>
      </c>
      <c r="W308" s="65" t="s">
        <v>962</v>
      </c>
      <c r="X308" s="65" t="s">
        <v>962</v>
      </c>
      <c r="Y308" s="65" t="s">
        <v>962</v>
      </c>
      <c r="Z308" s="65" t="s">
        <v>962</v>
      </c>
      <c r="AA308" s="65" t="s">
        <v>962</v>
      </c>
      <c r="AB308" s="65" t="s">
        <v>962</v>
      </c>
      <c r="AC308" s="65" t="s">
        <v>962</v>
      </c>
    </row>
    <row r="309" spans="1:29" x14ac:dyDescent="0.25">
      <c r="A309" s="66">
        <f t="shared" si="8"/>
        <v>770434</v>
      </c>
      <c r="B309" s="67" t="s">
        <v>1315</v>
      </c>
      <c r="C309" s="68">
        <f t="shared" si="9"/>
        <v>4</v>
      </c>
      <c r="D309" s="65">
        <v>770434</v>
      </c>
      <c r="E309" s="65" t="s">
        <v>962</v>
      </c>
      <c r="F309" s="65" t="s">
        <v>962</v>
      </c>
      <c r="G309" s="65" t="s">
        <v>962</v>
      </c>
      <c r="H309" s="65" t="s">
        <v>962</v>
      </c>
      <c r="I309" s="65" t="s">
        <v>962</v>
      </c>
      <c r="J309" s="65" t="s">
        <v>962</v>
      </c>
      <c r="K309" s="65" t="s">
        <v>962</v>
      </c>
      <c r="L309" s="65" t="s">
        <v>962</v>
      </c>
      <c r="M309" s="65" t="s">
        <v>962</v>
      </c>
      <c r="N309" s="65" t="s">
        <v>962</v>
      </c>
      <c r="O309" s="65" t="s">
        <v>962</v>
      </c>
      <c r="P309" s="65" t="s">
        <v>962</v>
      </c>
      <c r="Q309" s="65" t="s">
        <v>962</v>
      </c>
      <c r="R309" s="65" t="s">
        <v>963</v>
      </c>
      <c r="S309" s="65" t="s">
        <v>962</v>
      </c>
      <c r="T309" s="65" t="s">
        <v>962</v>
      </c>
      <c r="U309" s="65" t="s">
        <v>962</v>
      </c>
      <c r="V309" s="65" t="s">
        <v>962</v>
      </c>
      <c r="W309" s="65" t="s">
        <v>962</v>
      </c>
      <c r="X309" s="65" t="s">
        <v>962</v>
      </c>
      <c r="Y309" s="65" t="s">
        <v>962</v>
      </c>
      <c r="Z309" s="65" t="s">
        <v>962</v>
      </c>
      <c r="AA309" s="65" t="s">
        <v>962</v>
      </c>
      <c r="AB309" s="65" t="s">
        <v>962</v>
      </c>
      <c r="AC309" s="65" t="s">
        <v>962</v>
      </c>
    </row>
    <row r="310" spans="1:29" x14ac:dyDescent="0.25">
      <c r="A310" s="66">
        <f t="shared" si="8"/>
        <v>770438</v>
      </c>
      <c r="B310" s="67" t="s">
        <v>1314</v>
      </c>
      <c r="C310" s="68">
        <f t="shared" si="9"/>
        <v>4</v>
      </c>
      <c r="D310" s="65">
        <v>770438</v>
      </c>
      <c r="E310" s="65" t="s">
        <v>962</v>
      </c>
      <c r="F310" s="65" t="s">
        <v>962</v>
      </c>
      <c r="G310" s="65" t="s">
        <v>962</v>
      </c>
      <c r="H310" s="65" t="s">
        <v>962</v>
      </c>
      <c r="I310" s="65" t="s">
        <v>962</v>
      </c>
      <c r="J310" s="65" t="s">
        <v>962</v>
      </c>
      <c r="K310" s="65" t="s">
        <v>962</v>
      </c>
      <c r="L310" s="65" t="s">
        <v>962</v>
      </c>
      <c r="M310" s="65" t="s">
        <v>962</v>
      </c>
      <c r="N310" s="65" t="s">
        <v>962</v>
      </c>
      <c r="O310" s="65" t="s">
        <v>962</v>
      </c>
      <c r="P310" s="65" t="s">
        <v>962</v>
      </c>
      <c r="Q310" s="65" t="s">
        <v>962</v>
      </c>
      <c r="R310" s="65" t="s">
        <v>963</v>
      </c>
      <c r="S310" s="65" t="s">
        <v>962</v>
      </c>
      <c r="T310" s="65" t="s">
        <v>962</v>
      </c>
      <c r="U310" s="65" t="s">
        <v>962</v>
      </c>
      <c r="V310" s="65" t="s">
        <v>962</v>
      </c>
      <c r="W310" s="65" t="s">
        <v>962</v>
      </c>
      <c r="X310" s="65" t="s">
        <v>962</v>
      </c>
      <c r="Y310" s="65" t="s">
        <v>962</v>
      </c>
      <c r="Z310" s="65" t="s">
        <v>962</v>
      </c>
      <c r="AA310" s="65" t="s">
        <v>962</v>
      </c>
      <c r="AB310" s="65" t="s">
        <v>962</v>
      </c>
      <c r="AC310" s="65" t="s">
        <v>962</v>
      </c>
    </row>
    <row r="311" spans="1:29" x14ac:dyDescent="0.25">
      <c r="A311" s="66">
        <f t="shared" si="8"/>
        <v>770439</v>
      </c>
      <c r="B311" s="67" t="s">
        <v>1313</v>
      </c>
      <c r="C311" s="68">
        <f t="shared" si="9"/>
        <v>4</v>
      </c>
      <c r="D311" s="65">
        <v>770439</v>
      </c>
      <c r="E311" s="65" t="s">
        <v>962</v>
      </c>
      <c r="F311" s="65" t="s">
        <v>962</v>
      </c>
      <c r="G311" s="65" t="s">
        <v>962</v>
      </c>
      <c r="H311" s="65" t="s">
        <v>962</v>
      </c>
      <c r="I311" s="65" t="s">
        <v>962</v>
      </c>
      <c r="J311" s="65" t="s">
        <v>962</v>
      </c>
      <c r="K311" s="65" t="s">
        <v>962</v>
      </c>
      <c r="L311" s="65" t="s">
        <v>962</v>
      </c>
      <c r="M311" s="65" t="s">
        <v>963</v>
      </c>
      <c r="N311" s="65" t="s">
        <v>962</v>
      </c>
      <c r="O311" s="65" t="s">
        <v>962</v>
      </c>
      <c r="P311" s="65" t="s">
        <v>962</v>
      </c>
      <c r="Q311" s="65" t="s">
        <v>962</v>
      </c>
      <c r="R311" s="65" t="s">
        <v>962</v>
      </c>
      <c r="S311" s="65" t="s">
        <v>962</v>
      </c>
      <c r="T311" s="65" t="s">
        <v>962</v>
      </c>
      <c r="U311" s="65" t="s">
        <v>962</v>
      </c>
      <c r="V311" s="65" t="s">
        <v>962</v>
      </c>
      <c r="W311" s="65" t="s">
        <v>962</v>
      </c>
      <c r="X311" s="65" t="s">
        <v>962</v>
      </c>
      <c r="Y311" s="65" t="s">
        <v>962</v>
      </c>
      <c r="Z311" s="65" t="s">
        <v>962</v>
      </c>
      <c r="AA311" s="65" t="s">
        <v>962</v>
      </c>
      <c r="AB311" s="65" t="s">
        <v>962</v>
      </c>
      <c r="AC311" s="65" t="s">
        <v>962</v>
      </c>
    </row>
    <row r="312" spans="1:29" x14ac:dyDescent="0.25">
      <c r="A312" s="66">
        <f t="shared" si="8"/>
        <v>770445</v>
      </c>
      <c r="B312" s="67" t="s">
        <v>1312</v>
      </c>
      <c r="C312" s="68">
        <f t="shared" si="9"/>
        <v>4</v>
      </c>
      <c r="D312" s="65">
        <v>770445</v>
      </c>
      <c r="E312" s="65" t="s">
        <v>962</v>
      </c>
      <c r="F312" s="65" t="s">
        <v>962</v>
      </c>
      <c r="G312" s="65" t="s">
        <v>962</v>
      </c>
      <c r="H312" s="65" t="s">
        <v>962</v>
      </c>
      <c r="I312" s="65" t="s">
        <v>962</v>
      </c>
      <c r="J312" s="65" t="s">
        <v>962</v>
      </c>
      <c r="K312" s="65" t="s">
        <v>962</v>
      </c>
      <c r="L312" s="65" t="s">
        <v>962</v>
      </c>
      <c r="M312" s="65" t="s">
        <v>962</v>
      </c>
      <c r="N312" s="65" t="s">
        <v>962</v>
      </c>
      <c r="O312" s="65" t="s">
        <v>962</v>
      </c>
      <c r="P312" s="65" t="s">
        <v>962</v>
      </c>
      <c r="Q312" s="65" t="s">
        <v>962</v>
      </c>
      <c r="R312" s="65" t="s">
        <v>963</v>
      </c>
      <c r="S312" s="65" t="s">
        <v>962</v>
      </c>
      <c r="T312" s="65" t="s">
        <v>962</v>
      </c>
      <c r="U312" s="65" t="s">
        <v>962</v>
      </c>
      <c r="V312" s="65" t="s">
        <v>962</v>
      </c>
      <c r="W312" s="65" t="s">
        <v>962</v>
      </c>
      <c r="X312" s="65" t="s">
        <v>962</v>
      </c>
      <c r="Y312" s="65" t="s">
        <v>962</v>
      </c>
      <c r="Z312" s="65" t="s">
        <v>962</v>
      </c>
      <c r="AA312" s="65" t="s">
        <v>962</v>
      </c>
      <c r="AB312" s="65" t="s">
        <v>962</v>
      </c>
      <c r="AC312" s="65" t="s">
        <v>962</v>
      </c>
    </row>
    <row r="313" spans="1:29" x14ac:dyDescent="0.25">
      <c r="A313" s="66">
        <f t="shared" si="8"/>
        <v>770447</v>
      </c>
      <c r="B313" s="67" t="s">
        <v>961</v>
      </c>
      <c r="C313" s="68">
        <f t="shared" si="9"/>
        <v>4</v>
      </c>
      <c r="D313" s="65">
        <v>770447</v>
      </c>
      <c r="E313" s="65" t="s">
        <v>962</v>
      </c>
      <c r="F313" s="65" t="s">
        <v>962</v>
      </c>
      <c r="G313" s="65" t="s">
        <v>962</v>
      </c>
      <c r="H313" s="65" t="s">
        <v>963</v>
      </c>
      <c r="I313" s="65" t="s">
        <v>962</v>
      </c>
      <c r="J313" s="65" t="s">
        <v>962</v>
      </c>
      <c r="K313" s="65" t="s">
        <v>962</v>
      </c>
      <c r="L313" s="65" t="s">
        <v>962</v>
      </c>
      <c r="M313" s="65" t="s">
        <v>962</v>
      </c>
      <c r="N313" s="65" t="s">
        <v>962</v>
      </c>
      <c r="O313" s="65" t="s">
        <v>962</v>
      </c>
      <c r="P313" s="65" t="s">
        <v>962</v>
      </c>
      <c r="Q313" s="65" t="s">
        <v>962</v>
      </c>
      <c r="R313" s="65" t="s">
        <v>962</v>
      </c>
      <c r="S313" s="65" t="s">
        <v>962</v>
      </c>
      <c r="T313" s="65" t="s">
        <v>962</v>
      </c>
      <c r="U313" s="65" t="s">
        <v>962</v>
      </c>
      <c r="V313" s="65" t="s">
        <v>962</v>
      </c>
      <c r="W313" s="65" t="s">
        <v>962</v>
      </c>
      <c r="X313" s="65" t="s">
        <v>962</v>
      </c>
      <c r="Y313" s="65" t="s">
        <v>962</v>
      </c>
      <c r="Z313" s="65" t="s">
        <v>962</v>
      </c>
      <c r="AA313" s="65" t="s">
        <v>962</v>
      </c>
      <c r="AB313" s="65" t="s">
        <v>962</v>
      </c>
      <c r="AC313" s="65" t="s">
        <v>962</v>
      </c>
    </row>
    <row r="314" spans="1:29" x14ac:dyDescent="0.25">
      <c r="A314" s="66">
        <f t="shared" si="8"/>
        <v>770451</v>
      </c>
      <c r="B314" s="67" t="s">
        <v>1311</v>
      </c>
      <c r="C314" s="68">
        <f t="shared" si="9"/>
        <v>4</v>
      </c>
      <c r="D314" s="65">
        <v>770451</v>
      </c>
      <c r="E314" s="65" t="s">
        <v>962</v>
      </c>
      <c r="F314" s="65" t="s">
        <v>962</v>
      </c>
      <c r="G314" s="65" t="s">
        <v>962</v>
      </c>
      <c r="H314" s="65" t="s">
        <v>962</v>
      </c>
      <c r="I314" s="65" t="s">
        <v>962</v>
      </c>
      <c r="J314" s="65" t="s">
        <v>962</v>
      </c>
      <c r="K314" s="65" t="s">
        <v>962</v>
      </c>
      <c r="L314" s="65" t="s">
        <v>962</v>
      </c>
      <c r="M314" s="65" t="s">
        <v>962</v>
      </c>
      <c r="N314" s="65" t="s">
        <v>962</v>
      </c>
      <c r="O314" s="65" t="s">
        <v>962</v>
      </c>
      <c r="P314" s="65" t="s">
        <v>962</v>
      </c>
      <c r="Q314" s="65" t="s">
        <v>962</v>
      </c>
      <c r="R314" s="65" t="s">
        <v>962</v>
      </c>
      <c r="S314" s="65" t="s">
        <v>962</v>
      </c>
      <c r="T314" s="65" t="s">
        <v>962</v>
      </c>
      <c r="U314" s="65" t="s">
        <v>962</v>
      </c>
      <c r="V314" s="65" t="s">
        <v>962</v>
      </c>
      <c r="W314" s="65" t="s">
        <v>963</v>
      </c>
      <c r="X314" s="65" t="s">
        <v>962</v>
      </c>
      <c r="Y314" s="65" t="s">
        <v>962</v>
      </c>
      <c r="Z314" s="65" t="s">
        <v>962</v>
      </c>
      <c r="AA314" s="65" t="s">
        <v>962</v>
      </c>
      <c r="AB314" s="65" t="s">
        <v>962</v>
      </c>
      <c r="AC314" s="65" t="s">
        <v>962</v>
      </c>
    </row>
    <row r="315" spans="1:29" x14ac:dyDescent="0.25">
      <c r="A315" s="66">
        <f t="shared" si="8"/>
        <v>770452</v>
      </c>
      <c r="B315" s="67" t="s">
        <v>1310</v>
      </c>
      <c r="C315" s="68">
        <f t="shared" si="9"/>
        <v>4</v>
      </c>
      <c r="D315" s="65">
        <v>770452</v>
      </c>
      <c r="E315" s="65" t="s">
        <v>962</v>
      </c>
      <c r="F315" s="65" t="s">
        <v>962</v>
      </c>
      <c r="G315" s="65" t="s">
        <v>962</v>
      </c>
      <c r="H315" s="65" t="s">
        <v>962</v>
      </c>
      <c r="I315" s="65" t="s">
        <v>962</v>
      </c>
      <c r="J315" s="65" t="s">
        <v>962</v>
      </c>
      <c r="K315" s="65" t="s">
        <v>962</v>
      </c>
      <c r="L315" s="65" t="s">
        <v>962</v>
      </c>
      <c r="M315" s="65" t="s">
        <v>963</v>
      </c>
      <c r="N315" s="65" t="s">
        <v>962</v>
      </c>
      <c r="O315" s="65" t="s">
        <v>962</v>
      </c>
      <c r="P315" s="65" t="s">
        <v>962</v>
      </c>
      <c r="Q315" s="65" t="s">
        <v>962</v>
      </c>
      <c r="R315" s="65" t="s">
        <v>962</v>
      </c>
      <c r="S315" s="65" t="s">
        <v>962</v>
      </c>
      <c r="T315" s="65" t="s">
        <v>962</v>
      </c>
      <c r="U315" s="65" t="s">
        <v>962</v>
      </c>
      <c r="V315" s="65" t="s">
        <v>962</v>
      </c>
      <c r="W315" s="65" t="s">
        <v>962</v>
      </c>
      <c r="X315" s="65" t="s">
        <v>962</v>
      </c>
      <c r="Y315" s="65" t="s">
        <v>962</v>
      </c>
      <c r="Z315" s="65" t="s">
        <v>962</v>
      </c>
      <c r="AA315" s="65" t="s">
        <v>962</v>
      </c>
      <c r="AB315" s="65" t="s">
        <v>962</v>
      </c>
      <c r="AC315" s="65" t="s">
        <v>962</v>
      </c>
    </row>
    <row r="316" spans="1:29" x14ac:dyDescent="0.25">
      <c r="A316" s="66">
        <f t="shared" si="8"/>
        <v>770455</v>
      </c>
      <c r="B316" s="67" t="s">
        <v>1309</v>
      </c>
      <c r="C316" s="68">
        <f t="shared" si="9"/>
        <v>4</v>
      </c>
      <c r="D316" s="65">
        <v>770455</v>
      </c>
      <c r="E316" s="65" t="s">
        <v>962</v>
      </c>
      <c r="F316" s="65" t="s">
        <v>962</v>
      </c>
      <c r="G316" s="65" t="s">
        <v>962</v>
      </c>
      <c r="H316" s="65" t="s">
        <v>962</v>
      </c>
      <c r="I316" s="65" t="s">
        <v>962</v>
      </c>
      <c r="J316" s="65" t="s">
        <v>962</v>
      </c>
      <c r="K316" s="65" t="s">
        <v>962</v>
      </c>
      <c r="L316" s="65" t="s">
        <v>962</v>
      </c>
      <c r="M316" s="65" t="s">
        <v>962</v>
      </c>
      <c r="N316" s="65" t="s">
        <v>962</v>
      </c>
      <c r="O316" s="65" t="s">
        <v>962</v>
      </c>
      <c r="P316" s="65" t="s">
        <v>962</v>
      </c>
      <c r="Q316" s="65" t="s">
        <v>962</v>
      </c>
      <c r="R316" s="65" t="s">
        <v>962</v>
      </c>
      <c r="S316" s="65" t="s">
        <v>962</v>
      </c>
      <c r="T316" s="65" t="s">
        <v>962</v>
      </c>
      <c r="U316" s="65" t="s">
        <v>962</v>
      </c>
      <c r="V316" s="65" t="s">
        <v>962</v>
      </c>
      <c r="W316" s="65" t="s">
        <v>962</v>
      </c>
      <c r="X316" s="65" t="s">
        <v>962</v>
      </c>
      <c r="Y316" s="65" t="s">
        <v>962</v>
      </c>
      <c r="Z316" s="65" t="s">
        <v>962</v>
      </c>
      <c r="AA316" s="65" t="s">
        <v>962</v>
      </c>
      <c r="AB316" s="65" t="s">
        <v>963</v>
      </c>
      <c r="AC316" s="65" t="s">
        <v>962</v>
      </c>
    </row>
    <row r="317" spans="1:29" x14ac:dyDescent="0.25">
      <c r="A317" s="66">
        <f t="shared" si="8"/>
        <v>770457</v>
      </c>
      <c r="B317" s="67" t="s">
        <v>1308</v>
      </c>
      <c r="C317" s="68">
        <f t="shared" si="9"/>
        <v>4</v>
      </c>
      <c r="D317" s="65">
        <v>770457</v>
      </c>
      <c r="E317" s="65" t="s">
        <v>962</v>
      </c>
      <c r="F317" s="65" t="s">
        <v>962</v>
      </c>
      <c r="G317" s="65" t="s">
        <v>962</v>
      </c>
      <c r="H317" s="65" t="s">
        <v>963</v>
      </c>
      <c r="I317" s="65" t="s">
        <v>962</v>
      </c>
      <c r="J317" s="65" t="s">
        <v>962</v>
      </c>
      <c r="K317" s="65" t="s">
        <v>962</v>
      </c>
      <c r="L317" s="65" t="s">
        <v>962</v>
      </c>
      <c r="M317" s="65" t="s">
        <v>962</v>
      </c>
      <c r="N317" s="65" t="s">
        <v>962</v>
      </c>
      <c r="O317" s="65" t="s">
        <v>962</v>
      </c>
      <c r="P317" s="65" t="s">
        <v>962</v>
      </c>
      <c r="Q317" s="65" t="s">
        <v>962</v>
      </c>
      <c r="R317" s="65" t="s">
        <v>962</v>
      </c>
      <c r="S317" s="65" t="s">
        <v>962</v>
      </c>
      <c r="T317" s="65" t="s">
        <v>962</v>
      </c>
      <c r="U317" s="65" t="s">
        <v>962</v>
      </c>
      <c r="V317" s="65" t="s">
        <v>962</v>
      </c>
      <c r="W317" s="65" t="s">
        <v>962</v>
      </c>
      <c r="X317" s="65" t="s">
        <v>962</v>
      </c>
      <c r="Y317" s="65" t="s">
        <v>962</v>
      </c>
      <c r="Z317" s="65" t="s">
        <v>962</v>
      </c>
      <c r="AA317" s="65" t="s">
        <v>962</v>
      </c>
      <c r="AB317" s="65" t="s">
        <v>962</v>
      </c>
      <c r="AC317" s="65" t="s">
        <v>962</v>
      </c>
    </row>
    <row r="318" spans="1:29" x14ac:dyDescent="0.25">
      <c r="A318" s="66">
        <f t="shared" si="8"/>
        <v>770459</v>
      </c>
      <c r="B318" s="67" t="s">
        <v>1307</v>
      </c>
      <c r="C318" s="68">
        <f t="shared" si="9"/>
        <v>4</v>
      </c>
      <c r="D318" s="65">
        <v>770459</v>
      </c>
      <c r="E318" s="65" t="s">
        <v>962</v>
      </c>
      <c r="F318" s="65" t="s">
        <v>962</v>
      </c>
      <c r="G318" s="65" t="s">
        <v>962</v>
      </c>
      <c r="H318" s="65" t="s">
        <v>962</v>
      </c>
      <c r="I318" s="65" t="s">
        <v>962</v>
      </c>
      <c r="J318" s="65" t="s">
        <v>962</v>
      </c>
      <c r="K318" s="65" t="s">
        <v>962</v>
      </c>
      <c r="L318" s="65" t="s">
        <v>962</v>
      </c>
      <c r="M318" s="65" t="s">
        <v>963</v>
      </c>
      <c r="N318" s="65" t="s">
        <v>962</v>
      </c>
      <c r="O318" s="65" t="s">
        <v>962</v>
      </c>
      <c r="P318" s="65" t="s">
        <v>962</v>
      </c>
      <c r="Q318" s="65" t="s">
        <v>962</v>
      </c>
      <c r="R318" s="65" t="s">
        <v>962</v>
      </c>
      <c r="S318" s="65" t="s">
        <v>962</v>
      </c>
      <c r="T318" s="65" t="s">
        <v>962</v>
      </c>
      <c r="U318" s="65" t="s">
        <v>962</v>
      </c>
      <c r="V318" s="65" t="s">
        <v>962</v>
      </c>
      <c r="W318" s="65" t="s">
        <v>962</v>
      </c>
      <c r="X318" s="65" t="s">
        <v>962</v>
      </c>
      <c r="Y318" s="65" t="s">
        <v>962</v>
      </c>
      <c r="Z318" s="65" t="s">
        <v>962</v>
      </c>
      <c r="AA318" s="65" t="s">
        <v>962</v>
      </c>
      <c r="AB318" s="65" t="s">
        <v>962</v>
      </c>
      <c r="AC318" s="65" t="s">
        <v>962</v>
      </c>
    </row>
    <row r="319" spans="1:29" x14ac:dyDescent="0.25">
      <c r="A319" s="66">
        <f t="shared" si="8"/>
        <v>770460</v>
      </c>
      <c r="B319" s="67" t="s">
        <v>1306</v>
      </c>
      <c r="C319" s="68">
        <f t="shared" si="9"/>
        <v>4</v>
      </c>
      <c r="D319" s="65">
        <v>770460</v>
      </c>
      <c r="E319" s="65" t="s">
        <v>962</v>
      </c>
      <c r="F319" s="65" t="s">
        <v>962</v>
      </c>
      <c r="G319" s="65" t="s">
        <v>962</v>
      </c>
      <c r="H319" s="65" t="s">
        <v>962</v>
      </c>
      <c r="I319" s="65" t="s">
        <v>962</v>
      </c>
      <c r="J319" s="65" t="s">
        <v>962</v>
      </c>
      <c r="K319" s="65" t="s">
        <v>962</v>
      </c>
      <c r="L319" s="65" t="s">
        <v>962</v>
      </c>
      <c r="M319" s="65" t="s">
        <v>963</v>
      </c>
      <c r="N319" s="65" t="s">
        <v>962</v>
      </c>
      <c r="O319" s="65" t="s">
        <v>962</v>
      </c>
      <c r="P319" s="65" t="s">
        <v>962</v>
      </c>
      <c r="Q319" s="65" t="s">
        <v>962</v>
      </c>
      <c r="R319" s="65" t="s">
        <v>962</v>
      </c>
      <c r="S319" s="65" t="s">
        <v>962</v>
      </c>
      <c r="T319" s="65" t="s">
        <v>962</v>
      </c>
      <c r="U319" s="65" t="s">
        <v>962</v>
      </c>
      <c r="V319" s="65" t="s">
        <v>962</v>
      </c>
      <c r="W319" s="65" t="s">
        <v>962</v>
      </c>
      <c r="X319" s="65" t="s">
        <v>962</v>
      </c>
      <c r="Y319" s="65" t="s">
        <v>962</v>
      </c>
      <c r="Z319" s="65" t="s">
        <v>962</v>
      </c>
      <c r="AA319" s="65" t="s">
        <v>962</v>
      </c>
      <c r="AB319" s="65" t="s">
        <v>962</v>
      </c>
      <c r="AC319" s="65" t="s">
        <v>962</v>
      </c>
    </row>
    <row r="320" spans="1:29" x14ac:dyDescent="0.25">
      <c r="A320" s="66">
        <f t="shared" si="8"/>
        <v>770464</v>
      </c>
      <c r="B320" s="67" t="s">
        <v>1305</v>
      </c>
      <c r="C320" s="68">
        <f t="shared" si="9"/>
        <v>4</v>
      </c>
      <c r="D320" s="65">
        <v>770464</v>
      </c>
      <c r="E320" s="65" t="s">
        <v>962</v>
      </c>
      <c r="F320" s="65" t="s">
        <v>962</v>
      </c>
      <c r="G320" s="65" t="s">
        <v>962</v>
      </c>
      <c r="H320" s="65" t="s">
        <v>962</v>
      </c>
      <c r="I320" s="65" t="s">
        <v>962</v>
      </c>
      <c r="J320" s="65" t="s">
        <v>962</v>
      </c>
      <c r="K320" s="65" t="s">
        <v>962</v>
      </c>
      <c r="L320" s="65" t="s">
        <v>962</v>
      </c>
      <c r="M320" s="65" t="s">
        <v>963</v>
      </c>
      <c r="N320" s="65" t="s">
        <v>962</v>
      </c>
      <c r="O320" s="65" t="s">
        <v>962</v>
      </c>
      <c r="P320" s="65" t="s">
        <v>962</v>
      </c>
      <c r="Q320" s="65" t="s">
        <v>962</v>
      </c>
      <c r="R320" s="65" t="s">
        <v>962</v>
      </c>
      <c r="S320" s="65" t="s">
        <v>962</v>
      </c>
      <c r="T320" s="65" t="s">
        <v>962</v>
      </c>
      <c r="U320" s="65" t="s">
        <v>962</v>
      </c>
      <c r="V320" s="65" t="s">
        <v>962</v>
      </c>
      <c r="W320" s="65" t="s">
        <v>962</v>
      </c>
      <c r="X320" s="65" t="s">
        <v>962</v>
      </c>
      <c r="Y320" s="65" t="s">
        <v>962</v>
      </c>
      <c r="Z320" s="65" t="s">
        <v>962</v>
      </c>
      <c r="AA320" s="65" t="s">
        <v>962</v>
      </c>
      <c r="AB320" s="65" t="s">
        <v>962</v>
      </c>
      <c r="AC320" s="65" t="s">
        <v>962</v>
      </c>
    </row>
    <row r="321" spans="1:29" x14ac:dyDescent="0.25">
      <c r="A321" s="66">
        <f t="shared" si="8"/>
        <v>770466</v>
      </c>
      <c r="B321" s="67" t="s">
        <v>1304</v>
      </c>
      <c r="C321" s="68">
        <f t="shared" si="9"/>
        <v>4</v>
      </c>
      <c r="D321" s="65">
        <v>770466</v>
      </c>
      <c r="E321" s="65" t="s">
        <v>962</v>
      </c>
      <c r="F321" s="65" t="s">
        <v>962</v>
      </c>
      <c r="G321" s="65" t="s">
        <v>962</v>
      </c>
      <c r="H321" s="65" t="s">
        <v>962</v>
      </c>
      <c r="I321" s="65" t="s">
        <v>962</v>
      </c>
      <c r="J321" s="65" t="s">
        <v>962</v>
      </c>
      <c r="K321" s="65" t="s">
        <v>962</v>
      </c>
      <c r="L321" s="65" t="s">
        <v>962</v>
      </c>
      <c r="M321" s="65" t="s">
        <v>962</v>
      </c>
      <c r="N321" s="65" t="s">
        <v>962</v>
      </c>
      <c r="O321" s="65" t="s">
        <v>962</v>
      </c>
      <c r="P321" s="65" t="s">
        <v>962</v>
      </c>
      <c r="Q321" s="65" t="s">
        <v>962</v>
      </c>
      <c r="R321" s="65" t="s">
        <v>962</v>
      </c>
      <c r="S321" s="65" t="s">
        <v>962</v>
      </c>
      <c r="T321" s="65" t="s">
        <v>962</v>
      </c>
      <c r="U321" s="65" t="s">
        <v>962</v>
      </c>
      <c r="V321" s="65" t="s">
        <v>962</v>
      </c>
      <c r="W321" s="65" t="s">
        <v>963</v>
      </c>
      <c r="X321" s="65" t="s">
        <v>962</v>
      </c>
      <c r="Y321" s="65" t="s">
        <v>962</v>
      </c>
      <c r="Z321" s="65" t="s">
        <v>962</v>
      </c>
      <c r="AA321" s="65" t="s">
        <v>962</v>
      </c>
      <c r="AB321" s="65" t="s">
        <v>962</v>
      </c>
      <c r="AC321" s="65" t="s">
        <v>962</v>
      </c>
    </row>
    <row r="322" spans="1:29" x14ac:dyDescent="0.25">
      <c r="A322" s="66">
        <f t="shared" si="8"/>
        <v>770467</v>
      </c>
      <c r="B322" s="67" t="s">
        <v>1303</v>
      </c>
      <c r="C322" s="68">
        <f t="shared" si="9"/>
        <v>4</v>
      </c>
      <c r="D322" s="65">
        <v>770467</v>
      </c>
      <c r="E322" s="65" t="s">
        <v>962</v>
      </c>
      <c r="F322" s="65" t="s">
        <v>962</v>
      </c>
      <c r="G322" s="65" t="s">
        <v>962</v>
      </c>
      <c r="H322" s="65" t="s">
        <v>962</v>
      </c>
      <c r="I322" s="65" t="s">
        <v>962</v>
      </c>
      <c r="J322" s="65" t="s">
        <v>962</v>
      </c>
      <c r="K322" s="65" t="s">
        <v>962</v>
      </c>
      <c r="L322" s="65" t="s">
        <v>962</v>
      </c>
      <c r="M322" s="65" t="s">
        <v>963</v>
      </c>
      <c r="N322" s="65" t="s">
        <v>962</v>
      </c>
      <c r="O322" s="65" t="s">
        <v>962</v>
      </c>
      <c r="P322" s="65" t="s">
        <v>962</v>
      </c>
      <c r="Q322" s="65" t="s">
        <v>962</v>
      </c>
      <c r="R322" s="65" t="s">
        <v>962</v>
      </c>
      <c r="S322" s="65" t="s">
        <v>962</v>
      </c>
      <c r="T322" s="65" t="s">
        <v>962</v>
      </c>
      <c r="U322" s="65" t="s">
        <v>962</v>
      </c>
      <c r="V322" s="65" t="s">
        <v>962</v>
      </c>
      <c r="W322" s="65" t="s">
        <v>962</v>
      </c>
      <c r="X322" s="65" t="s">
        <v>962</v>
      </c>
      <c r="Y322" s="65" t="s">
        <v>962</v>
      </c>
      <c r="Z322" s="65" t="s">
        <v>962</v>
      </c>
      <c r="AA322" s="65" t="s">
        <v>962</v>
      </c>
      <c r="AB322" s="65" t="s">
        <v>962</v>
      </c>
      <c r="AC322" s="65" t="s">
        <v>962</v>
      </c>
    </row>
    <row r="323" spans="1:29" x14ac:dyDescent="0.25">
      <c r="A323" s="66">
        <f t="shared" si="8"/>
        <v>770470</v>
      </c>
      <c r="B323" s="67" t="s">
        <v>1302</v>
      </c>
      <c r="C323" s="68">
        <f t="shared" si="9"/>
        <v>4</v>
      </c>
      <c r="D323" s="65">
        <v>770470</v>
      </c>
      <c r="E323" s="65" t="s">
        <v>962</v>
      </c>
      <c r="F323" s="65" t="s">
        <v>962</v>
      </c>
      <c r="G323" s="65" t="s">
        <v>962</v>
      </c>
      <c r="H323" s="65" t="s">
        <v>962</v>
      </c>
      <c r="I323" s="65" t="s">
        <v>962</v>
      </c>
      <c r="J323" s="65" t="s">
        <v>962</v>
      </c>
      <c r="K323" s="65" t="s">
        <v>962</v>
      </c>
      <c r="L323" s="65" t="s">
        <v>962</v>
      </c>
      <c r="M323" s="65" t="s">
        <v>963</v>
      </c>
      <c r="N323" s="65" t="s">
        <v>962</v>
      </c>
      <c r="O323" s="65" t="s">
        <v>962</v>
      </c>
      <c r="P323" s="65" t="s">
        <v>962</v>
      </c>
      <c r="Q323" s="65" t="s">
        <v>962</v>
      </c>
      <c r="R323" s="65" t="s">
        <v>962</v>
      </c>
      <c r="S323" s="65" t="s">
        <v>962</v>
      </c>
      <c r="T323" s="65" t="s">
        <v>962</v>
      </c>
      <c r="U323" s="65" t="s">
        <v>962</v>
      </c>
      <c r="V323" s="65" t="s">
        <v>962</v>
      </c>
      <c r="W323" s="65" t="s">
        <v>962</v>
      </c>
      <c r="X323" s="65" t="s">
        <v>962</v>
      </c>
      <c r="Y323" s="65" t="s">
        <v>962</v>
      </c>
      <c r="Z323" s="65" t="s">
        <v>962</v>
      </c>
      <c r="AA323" s="65" t="s">
        <v>962</v>
      </c>
      <c r="AB323" s="65" t="s">
        <v>962</v>
      </c>
      <c r="AC323" s="65" t="s">
        <v>962</v>
      </c>
    </row>
    <row r="324" spans="1:29" x14ac:dyDescent="0.25">
      <c r="A324" s="66">
        <f t="shared" ref="A324:A387" si="10">D324</f>
        <v>770471</v>
      </c>
      <c r="B324" s="67" t="s">
        <v>1301</v>
      </c>
      <c r="C324" s="68">
        <f t="shared" ref="C324:C387" si="11">INDEX($E$1:$AC$1,MATCH("Y",E324:AC324,0))</f>
        <v>4</v>
      </c>
      <c r="D324" s="65">
        <v>770471</v>
      </c>
      <c r="E324" s="65" t="s">
        <v>962</v>
      </c>
      <c r="F324" s="65" t="s">
        <v>962</v>
      </c>
      <c r="G324" s="65" t="s">
        <v>962</v>
      </c>
      <c r="H324" s="65" t="s">
        <v>962</v>
      </c>
      <c r="I324" s="65" t="s">
        <v>962</v>
      </c>
      <c r="J324" s="65" t="s">
        <v>962</v>
      </c>
      <c r="K324" s="65" t="s">
        <v>962</v>
      </c>
      <c r="L324" s="65" t="s">
        <v>962</v>
      </c>
      <c r="M324" s="65" t="s">
        <v>962</v>
      </c>
      <c r="N324" s="65" t="s">
        <v>962</v>
      </c>
      <c r="O324" s="65" t="s">
        <v>962</v>
      </c>
      <c r="P324" s="65" t="s">
        <v>962</v>
      </c>
      <c r="Q324" s="65" t="s">
        <v>962</v>
      </c>
      <c r="R324" s="65" t="s">
        <v>962</v>
      </c>
      <c r="S324" s="65" t="s">
        <v>962</v>
      </c>
      <c r="T324" s="65" t="s">
        <v>962</v>
      </c>
      <c r="U324" s="65" t="s">
        <v>962</v>
      </c>
      <c r="V324" s="65" t="s">
        <v>962</v>
      </c>
      <c r="W324" s="65" t="s">
        <v>962</v>
      </c>
      <c r="X324" s="65" t="s">
        <v>962</v>
      </c>
      <c r="Y324" s="65" t="s">
        <v>962</v>
      </c>
      <c r="Z324" s="65" t="s">
        <v>962</v>
      </c>
      <c r="AA324" s="65" t="s">
        <v>962</v>
      </c>
      <c r="AB324" s="65" t="s">
        <v>963</v>
      </c>
      <c r="AC324" s="65" t="s">
        <v>962</v>
      </c>
    </row>
    <row r="325" spans="1:29" x14ac:dyDescent="0.25">
      <c r="A325" s="66">
        <f t="shared" si="10"/>
        <v>770472</v>
      </c>
      <c r="B325" s="67" t="s">
        <v>1300</v>
      </c>
      <c r="C325" s="68">
        <f t="shared" si="11"/>
        <v>4</v>
      </c>
      <c r="D325" s="65">
        <v>770472</v>
      </c>
      <c r="E325" s="65" t="s">
        <v>962</v>
      </c>
      <c r="F325" s="65" t="s">
        <v>962</v>
      </c>
      <c r="G325" s="65" t="s">
        <v>962</v>
      </c>
      <c r="H325" s="65" t="s">
        <v>962</v>
      </c>
      <c r="I325" s="65" t="s">
        <v>962</v>
      </c>
      <c r="J325" s="65" t="s">
        <v>962</v>
      </c>
      <c r="K325" s="65" t="s">
        <v>962</v>
      </c>
      <c r="L325" s="65" t="s">
        <v>962</v>
      </c>
      <c r="M325" s="65" t="s">
        <v>962</v>
      </c>
      <c r="N325" s="65" t="s">
        <v>962</v>
      </c>
      <c r="O325" s="65" t="s">
        <v>962</v>
      </c>
      <c r="P325" s="65" t="s">
        <v>962</v>
      </c>
      <c r="Q325" s="65" t="s">
        <v>962</v>
      </c>
      <c r="R325" s="65" t="s">
        <v>963</v>
      </c>
      <c r="S325" s="65" t="s">
        <v>962</v>
      </c>
      <c r="T325" s="65" t="s">
        <v>962</v>
      </c>
      <c r="U325" s="65" t="s">
        <v>962</v>
      </c>
      <c r="V325" s="65" t="s">
        <v>962</v>
      </c>
      <c r="W325" s="65" t="s">
        <v>962</v>
      </c>
      <c r="X325" s="65" t="s">
        <v>962</v>
      </c>
      <c r="Y325" s="65" t="s">
        <v>962</v>
      </c>
      <c r="Z325" s="65" t="s">
        <v>962</v>
      </c>
      <c r="AA325" s="65" t="s">
        <v>962</v>
      </c>
      <c r="AB325" s="65" t="s">
        <v>962</v>
      </c>
      <c r="AC325" s="65" t="s">
        <v>962</v>
      </c>
    </row>
    <row r="326" spans="1:29" x14ac:dyDescent="0.25">
      <c r="A326" s="66">
        <f t="shared" si="10"/>
        <v>770476</v>
      </c>
      <c r="B326" s="67" t="s">
        <v>1299</v>
      </c>
      <c r="C326" s="68">
        <f t="shared" si="11"/>
        <v>4</v>
      </c>
      <c r="D326" s="65">
        <v>770476</v>
      </c>
      <c r="E326" s="65" t="s">
        <v>962</v>
      </c>
      <c r="F326" s="65" t="s">
        <v>962</v>
      </c>
      <c r="G326" s="65" t="s">
        <v>962</v>
      </c>
      <c r="H326" s="65" t="s">
        <v>963</v>
      </c>
      <c r="I326" s="65" t="s">
        <v>962</v>
      </c>
      <c r="J326" s="65" t="s">
        <v>962</v>
      </c>
      <c r="K326" s="65" t="s">
        <v>962</v>
      </c>
      <c r="L326" s="65" t="s">
        <v>962</v>
      </c>
      <c r="M326" s="65" t="s">
        <v>962</v>
      </c>
      <c r="N326" s="65" t="s">
        <v>962</v>
      </c>
      <c r="O326" s="65" t="s">
        <v>962</v>
      </c>
      <c r="P326" s="65" t="s">
        <v>962</v>
      </c>
      <c r="Q326" s="65" t="s">
        <v>962</v>
      </c>
      <c r="R326" s="65" t="s">
        <v>962</v>
      </c>
      <c r="S326" s="65" t="s">
        <v>962</v>
      </c>
      <c r="T326" s="65" t="s">
        <v>962</v>
      </c>
      <c r="U326" s="65" t="s">
        <v>962</v>
      </c>
      <c r="V326" s="65" t="s">
        <v>962</v>
      </c>
      <c r="W326" s="65" t="s">
        <v>962</v>
      </c>
      <c r="X326" s="65" t="s">
        <v>962</v>
      </c>
      <c r="Y326" s="65" t="s">
        <v>962</v>
      </c>
      <c r="Z326" s="65" t="s">
        <v>962</v>
      </c>
      <c r="AA326" s="65" t="s">
        <v>962</v>
      </c>
      <c r="AB326" s="65" t="s">
        <v>962</v>
      </c>
      <c r="AC326" s="65" t="s">
        <v>962</v>
      </c>
    </row>
    <row r="327" spans="1:29" x14ac:dyDescent="0.25">
      <c r="A327" s="66">
        <f t="shared" si="10"/>
        <v>770479</v>
      </c>
      <c r="B327" s="67" t="s">
        <v>1298</v>
      </c>
      <c r="C327" s="68">
        <f t="shared" si="11"/>
        <v>4</v>
      </c>
      <c r="D327" s="65">
        <v>770479</v>
      </c>
      <c r="E327" s="65" t="s">
        <v>962</v>
      </c>
      <c r="F327" s="65" t="s">
        <v>962</v>
      </c>
      <c r="G327" s="65" t="s">
        <v>962</v>
      </c>
      <c r="H327" s="65" t="s">
        <v>963</v>
      </c>
      <c r="I327" s="65" t="s">
        <v>962</v>
      </c>
      <c r="J327" s="65" t="s">
        <v>962</v>
      </c>
      <c r="K327" s="65" t="s">
        <v>962</v>
      </c>
      <c r="L327" s="65" t="s">
        <v>962</v>
      </c>
      <c r="M327" s="65" t="s">
        <v>962</v>
      </c>
      <c r="N327" s="65" t="s">
        <v>962</v>
      </c>
      <c r="O327" s="65" t="s">
        <v>962</v>
      </c>
      <c r="P327" s="65" t="s">
        <v>962</v>
      </c>
      <c r="Q327" s="65" t="s">
        <v>962</v>
      </c>
      <c r="R327" s="65" t="s">
        <v>962</v>
      </c>
      <c r="S327" s="65" t="s">
        <v>962</v>
      </c>
      <c r="T327" s="65" t="s">
        <v>962</v>
      </c>
      <c r="U327" s="65" t="s">
        <v>962</v>
      </c>
      <c r="V327" s="65" t="s">
        <v>962</v>
      </c>
      <c r="W327" s="65" t="s">
        <v>962</v>
      </c>
      <c r="X327" s="65" t="s">
        <v>962</v>
      </c>
      <c r="Y327" s="65" t="s">
        <v>962</v>
      </c>
      <c r="Z327" s="65" t="s">
        <v>962</v>
      </c>
      <c r="AA327" s="65" t="s">
        <v>962</v>
      </c>
      <c r="AB327" s="65" t="s">
        <v>962</v>
      </c>
      <c r="AC327" s="65" t="s">
        <v>962</v>
      </c>
    </row>
    <row r="328" spans="1:29" x14ac:dyDescent="0.25">
      <c r="A328" s="66">
        <f t="shared" si="10"/>
        <v>770483</v>
      </c>
      <c r="B328" s="67" t="s">
        <v>1297</v>
      </c>
      <c r="C328" s="68">
        <f t="shared" si="11"/>
        <v>4</v>
      </c>
      <c r="D328" s="65">
        <v>770483</v>
      </c>
      <c r="E328" s="65" t="s">
        <v>962</v>
      </c>
      <c r="F328" s="65" t="s">
        <v>962</v>
      </c>
      <c r="G328" s="65" t="s">
        <v>962</v>
      </c>
      <c r="H328" s="65" t="s">
        <v>963</v>
      </c>
      <c r="I328" s="65" t="s">
        <v>962</v>
      </c>
      <c r="J328" s="65" t="s">
        <v>962</v>
      </c>
      <c r="K328" s="65" t="s">
        <v>962</v>
      </c>
      <c r="L328" s="65" t="s">
        <v>962</v>
      </c>
      <c r="M328" s="65" t="s">
        <v>962</v>
      </c>
      <c r="N328" s="65" t="s">
        <v>962</v>
      </c>
      <c r="O328" s="65" t="s">
        <v>962</v>
      </c>
      <c r="P328" s="65" t="s">
        <v>962</v>
      </c>
      <c r="Q328" s="65" t="s">
        <v>962</v>
      </c>
      <c r="R328" s="65" t="s">
        <v>962</v>
      </c>
      <c r="S328" s="65" t="s">
        <v>962</v>
      </c>
      <c r="T328" s="65" t="s">
        <v>962</v>
      </c>
      <c r="U328" s="65" t="s">
        <v>962</v>
      </c>
      <c r="V328" s="65" t="s">
        <v>962</v>
      </c>
      <c r="W328" s="65" t="s">
        <v>962</v>
      </c>
      <c r="X328" s="65" t="s">
        <v>962</v>
      </c>
      <c r="Y328" s="65" t="s">
        <v>962</v>
      </c>
      <c r="Z328" s="65" t="s">
        <v>962</v>
      </c>
      <c r="AA328" s="65" t="s">
        <v>962</v>
      </c>
      <c r="AB328" s="65" t="s">
        <v>962</v>
      </c>
      <c r="AC328" s="65" t="s">
        <v>962</v>
      </c>
    </row>
    <row r="329" spans="1:29" x14ac:dyDescent="0.25">
      <c r="A329" s="66">
        <f t="shared" si="10"/>
        <v>770484</v>
      </c>
      <c r="B329" s="67" t="s">
        <v>1296</v>
      </c>
      <c r="C329" s="68">
        <f t="shared" si="11"/>
        <v>4</v>
      </c>
      <c r="D329" s="65">
        <v>770484</v>
      </c>
      <c r="E329" s="65" t="s">
        <v>962</v>
      </c>
      <c r="F329" s="65" t="s">
        <v>962</v>
      </c>
      <c r="G329" s="65" t="s">
        <v>962</v>
      </c>
      <c r="H329" s="65" t="s">
        <v>962</v>
      </c>
      <c r="I329" s="65" t="s">
        <v>962</v>
      </c>
      <c r="J329" s="65" t="s">
        <v>962</v>
      </c>
      <c r="K329" s="65" t="s">
        <v>962</v>
      </c>
      <c r="L329" s="65" t="s">
        <v>962</v>
      </c>
      <c r="M329" s="65" t="s">
        <v>962</v>
      </c>
      <c r="N329" s="65" t="s">
        <v>962</v>
      </c>
      <c r="O329" s="65" t="s">
        <v>962</v>
      </c>
      <c r="P329" s="65" t="s">
        <v>962</v>
      </c>
      <c r="Q329" s="65" t="s">
        <v>962</v>
      </c>
      <c r="R329" s="65" t="s">
        <v>963</v>
      </c>
      <c r="S329" s="65" t="s">
        <v>962</v>
      </c>
      <c r="T329" s="65" t="s">
        <v>962</v>
      </c>
      <c r="U329" s="65" t="s">
        <v>962</v>
      </c>
      <c r="V329" s="65" t="s">
        <v>962</v>
      </c>
      <c r="W329" s="65" t="s">
        <v>962</v>
      </c>
      <c r="X329" s="65" t="s">
        <v>962</v>
      </c>
      <c r="Y329" s="65" t="s">
        <v>962</v>
      </c>
      <c r="Z329" s="65" t="s">
        <v>962</v>
      </c>
      <c r="AA329" s="65" t="s">
        <v>962</v>
      </c>
      <c r="AB329" s="65" t="s">
        <v>962</v>
      </c>
      <c r="AC329" s="65" t="s">
        <v>962</v>
      </c>
    </row>
    <row r="330" spans="1:29" x14ac:dyDescent="0.25">
      <c r="A330" s="66">
        <f t="shared" si="10"/>
        <v>770486</v>
      </c>
      <c r="B330" s="67" t="s">
        <v>1295</v>
      </c>
      <c r="C330" s="68">
        <f t="shared" si="11"/>
        <v>4</v>
      </c>
      <c r="D330" s="65">
        <v>770486</v>
      </c>
      <c r="E330" s="65" t="s">
        <v>962</v>
      </c>
      <c r="F330" s="65" t="s">
        <v>962</v>
      </c>
      <c r="G330" s="65" t="s">
        <v>962</v>
      </c>
      <c r="H330" s="65" t="s">
        <v>962</v>
      </c>
      <c r="I330" s="65" t="s">
        <v>962</v>
      </c>
      <c r="J330" s="65" t="s">
        <v>962</v>
      </c>
      <c r="K330" s="65" t="s">
        <v>962</v>
      </c>
      <c r="L330" s="65" t="s">
        <v>962</v>
      </c>
      <c r="M330" s="65" t="s">
        <v>962</v>
      </c>
      <c r="N330" s="65" t="s">
        <v>962</v>
      </c>
      <c r="O330" s="65" t="s">
        <v>962</v>
      </c>
      <c r="P330" s="65" t="s">
        <v>962</v>
      </c>
      <c r="Q330" s="65" t="s">
        <v>962</v>
      </c>
      <c r="R330" s="65" t="s">
        <v>963</v>
      </c>
      <c r="S330" s="65" t="s">
        <v>962</v>
      </c>
      <c r="T330" s="65" t="s">
        <v>962</v>
      </c>
      <c r="U330" s="65" t="s">
        <v>962</v>
      </c>
      <c r="V330" s="65" t="s">
        <v>962</v>
      </c>
      <c r="W330" s="65" t="s">
        <v>962</v>
      </c>
      <c r="X330" s="65" t="s">
        <v>962</v>
      </c>
      <c r="Y330" s="65" t="s">
        <v>962</v>
      </c>
      <c r="Z330" s="65" t="s">
        <v>962</v>
      </c>
      <c r="AA330" s="65" t="s">
        <v>962</v>
      </c>
      <c r="AB330" s="65" t="s">
        <v>962</v>
      </c>
      <c r="AC330" s="65" t="s">
        <v>962</v>
      </c>
    </row>
    <row r="331" spans="1:29" x14ac:dyDescent="0.25">
      <c r="A331" s="66">
        <f t="shared" si="10"/>
        <v>770489</v>
      </c>
      <c r="B331" s="67" t="s">
        <v>1294</v>
      </c>
      <c r="C331" s="68">
        <f t="shared" si="11"/>
        <v>4</v>
      </c>
      <c r="D331" s="65">
        <v>770489</v>
      </c>
      <c r="E331" s="65" t="s">
        <v>962</v>
      </c>
      <c r="F331" s="65" t="s">
        <v>962</v>
      </c>
      <c r="G331" s="65" t="s">
        <v>962</v>
      </c>
      <c r="H331" s="65" t="s">
        <v>962</v>
      </c>
      <c r="I331" s="65" t="s">
        <v>962</v>
      </c>
      <c r="J331" s="65" t="s">
        <v>962</v>
      </c>
      <c r="K331" s="65" t="s">
        <v>962</v>
      </c>
      <c r="L331" s="65" t="s">
        <v>962</v>
      </c>
      <c r="M331" s="65" t="s">
        <v>962</v>
      </c>
      <c r="N331" s="65" t="s">
        <v>962</v>
      </c>
      <c r="O331" s="65" t="s">
        <v>962</v>
      </c>
      <c r="P331" s="65" t="s">
        <v>962</v>
      </c>
      <c r="Q331" s="65" t="s">
        <v>962</v>
      </c>
      <c r="R331" s="65" t="s">
        <v>962</v>
      </c>
      <c r="S331" s="65" t="s">
        <v>962</v>
      </c>
      <c r="T331" s="65" t="s">
        <v>962</v>
      </c>
      <c r="U331" s="65" t="s">
        <v>962</v>
      </c>
      <c r="V331" s="65" t="s">
        <v>962</v>
      </c>
      <c r="W331" s="65" t="s">
        <v>963</v>
      </c>
      <c r="X331" s="65" t="s">
        <v>962</v>
      </c>
      <c r="Y331" s="65" t="s">
        <v>962</v>
      </c>
      <c r="Z331" s="65" t="s">
        <v>962</v>
      </c>
      <c r="AA331" s="65" t="s">
        <v>962</v>
      </c>
      <c r="AB331" s="65" t="s">
        <v>962</v>
      </c>
      <c r="AC331" s="65" t="s">
        <v>962</v>
      </c>
    </row>
    <row r="332" spans="1:29" x14ac:dyDescent="0.25">
      <c r="A332" s="66">
        <f t="shared" si="10"/>
        <v>770007</v>
      </c>
      <c r="B332" s="67" t="s">
        <v>1293</v>
      </c>
      <c r="C332" s="68">
        <f t="shared" si="11"/>
        <v>1</v>
      </c>
      <c r="D332" s="65">
        <v>770007</v>
      </c>
      <c r="E332" s="65" t="s">
        <v>962</v>
      </c>
      <c r="F332" s="65" t="s">
        <v>962</v>
      </c>
      <c r="G332" s="65" t="s">
        <v>962</v>
      </c>
      <c r="H332" s="65" t="s">
        <v>962</v>
      </c>
      <c r="I332" s="65" t="s">
        <v>962</v>
      </c>
      <c r="J332" s="65" t="s">
        <v>962</v>
      </c>
      <c r="K332" s="65" t="s">
        <v>962</v>
      </c>
      <c r="L332" s="65" t="s">
        <v>962</v>
      </c>
      <c r="M332" s="65" t="s">
        <v>962</v>
      </c>
      <c r="N332" s="65" t="s">
        <v>962</v>
      </c>
      <c r="O332" s="65" t="s">
        <v>962</v>
      </c>
      <c r="P332" s="65" t="s">
        <v>962</v>
      </c>
      <c r="Q332" s="65" t="s">
        <v>962</v>
      </c>
      <c r="R332" s="65" t="s">
        <v>962</v>
      </c>
      <c r="S332" s="65" t="s">
        <v>962</v>
      </c>
      <c r="T332" s="65" t="s">
        <v>962</v>
      </c>
      <c r="U332" s="65" t="s">
        <v>962</v>
      </c>
      <c r="V332" s="65" t="s">
        <v>962</v>
      </c>
      <c r="W332" s="65" t="s">
        <v>962</v>
      </c>
      <c r="X332" s="65" t="s">
        <v>962</v>
      </c>
      <c r="Y332" s="65" t="s">
        <v>963</v>
      </c>
      <c r="Z332" s="65" t="s">
        <v>962</v>
      </c>
      <c r="AA332" s="65" t="s">
        <v>962</v>
      </c>
      <c r="AB332" s="65" t="s">
        <v>962</v>
      </c>
      <c r="AC332" s="65" t="s">
        <v>962</v>
      </c>
    </row>
    <row r="333" spans="1:29" x14ac:dyDescent="0.25">
      <c r="A333" s="66">
        <f t="shared" si="10"/>
        <v>770020</v>
      </c>
      <c r="B333" s="67" t="s">
        <v>1292</v>
      </c>
      <c r="C333" s="68">
        <f t="shared" si="11"/>
        <v>1</v>
      </c>
      <c r="D333" s="65">
        <v>770020</v>
      </c>
      <c r="E333" s="65" t="s">
        <v>962</v>
      </c>
      <c r="F333" s="65" t="s">
        <v>962</v>
      </c>
      <c r="G333" s="65" t="s">
        <v>962</v>
      </c>
      <c r="H333" s="65" t="s">
        <v>962</v>
      </c>
      <c r="I333" s="65" t="s">
        <v>962</v>
      </c>
      <c r="J333" s="65" t="s">
        <v>962</v>
      </c>
      <c r="K333" s="65" t="s">
        <v>962</v>
      </c>
      <c r="L333" s="65" t="s">
        <v>962</v>
      </c>
      <c r="M333" s="65" t="s">
        <v>962</v>
      </c>
      <c r="N333" s="65" t="s">
        <v>962</v>
      </c>
      <c r="O333" s="65" t="s">
        <v>962</v>
      </c>
      <c r="P333" s="65" t="s">
        <v>962</v>
      </c>
      <c r="Q333" s="65" t="s">
        <v>962</v>
      </c>
      <c r="R333" s="65" t="s">
        <v>962</v>
      </c>
      <c r="S333" s="65" t="s">
        <v>962</v>
      </c>
      <c r="T333" s="65" t="s">
        <v>962</v>
      </c>
      <c r="U333" s="65" t="s">
        <v>962</v>
      </c>
      <c r="V333" s="65" t="s">
        <v>962</v>
      </c>
      <c r="W333" s="65" t="s">
        <v>962</v>
      </c>
      <c r="X333" s="65" t="s">
        <v>962</v>
      </c>
      <c r="Y333" s="65" t="s">
        <v>963</v>
      </c>
      <c r="Z333" s="65" t="s">
        <v>962</v>
      </c>
      <c r="AA333" s="65" t="s">
        <v>962</v>
      </c>
      <c r="AB333" s="65" t="s">
        <v>962</v>
      </c>
      <c r="AC333" s="65" t="s">
        <v>962</v>
      </c>
    </row>
    <row r="334" spans="1:29" x14ac:dyDescent="0.25">
      <c r="A334" s="66">
        <f t="shared" si="10"/>
        <v>770030</v>
      </c>
      <c r="B334" s="67" t="s">
        <v>1291</v>
      </c>
      <c r="C334" s="68">
        <f t="shared" si="11"/>
        <v>1</v>
      </c>
      <c r="D334" s="65">
        <v>770030</v>
      </c>
      <c r="E334" s="65" t="s">
        <v>962</v>
      </c>
      <c r="F334" s="65" t="s">
        <v>962</v>
      </c>
      <c r="G334" s="65" t="s">
        <v>962</v>
      </c>
      <c r="H334" s="65" t="s">
        <v>962</v>
      </c>
      <c r="I334" s="65" t="s">
        <v>962</v>
      </c>
      <c r="J334" s="65" t="s">
        <v>963</v>
      </c>
      <c r="K334" s="65" t="s">
        <v>962</v>
      </c>
      <c r="L334" s="65" t="s">
        <v>962</v>
      </c>
      <c r="M334" s="65" t="s">
        <v>962</v>
      </c>
      <c r="N334" s="65" t="s">
        <v>962</v>
      </c>
      <c r="O334" s="65" t="s">
        <v>962</v>
      </c>
      <c r="P334" s="65" t="s">
        <v>962</v>
      </c>
      <c r="Q334" s="65" t="s">
        <v>962</v>
      </c>
      <c r="R334" s="65" t="s">
        <v>962</v>
      </c>
      <c r="S334" s="65" t="s">
        <v>962</v>
      </c>
      <c r="T334" s="65" t="s">
        <v>962</v>
      </c>
      <c r="U334" s="65" t="s">
        <v>962</v>
      </c>
      <c r="V334" s="65" t="s">
        <v>962</v>
      </c>
      <c r="W334" s="65" t="s">
        <v>962</v>
      </c>
      <c r="X334" s="65" t="s">
        <v>962</v>
      </c>
      <c r="Y334" s="65" t="s">
        <v>962</v>
      </c>
      <c r="Z334" s="65" t="s">
        <v>962</v>
      </c>
      <c r="AA334" s="65" t="s">
        <v>962</v>
      </c>
      <c r="AB334" s="65" t="s">
        <v>962</v>
      </c>
      <c r="AC334" s="65" t="s">
        <v>962</v>
      </c>
    </row>
    <row r="335" spans="1:29" x14ac:dyDescent="0.25">
      <c r="A335" s="66">
        <f t="shared" si="10"/>
        <v>770035</v>
      </c>
      <c r="B335" s="67" t="s">
        <v>1290</v>
      </c>
      <c r="C335" s="68">
        <f t="shared" si="11"/>
        <v>1</v>
      </c>
      <c r="D335" s="65">
        <v>770035</v>
      </c>
      <c r="E335" s="65" t="s">
        <v>962</v>
      </c>
      <c r="F335" s="65" t="s">
        <v>962</v>
      </c>
      <c r="G335" s="65" t="s">
        <v>962</v>
      </c>
      <c r="H335" s="65" t="s">
        <v>962</v>
      </c>
      <c r="I335" s="65" t="s">
        <v>962</v>
      </c>
      <c r="J335" s="65" t="s">
        <v>962</v>
      </c>
      <c r="K335" s="65" t="s">
        <v>962</v>
      </c>
      <c r="L335" s="65" t="s">
        <v>962</v>
      </c>
      <c r="M335" s="65" t="s">
        <v>962</v>
      </c>
      <c r="N335" s="65" t="s">
        <v>962</v>
      </c>
      <c r="O335" s="65" t="s">
        <v>962</v>
      </c>
      <c r="P335" s="65" t="s">
        <v>962</v>
      </c>
      <c r="Q335" s="65" t="s">
        <v>962</v>
      </c>
      <c r="R335" s="65" t="s">
        <v>962</v>
      </c>
      <c r="S335" s="65" t="s">
        <v>962</v>
      </c>
      <c r="T335" s="65" t="s">
        <v>962</v>
      </c>
      <c r="U335" s="65" t="s">
        <v>962</v>
      </c>
      <c r="V335" s="65" t="s">
        <v>962</v>
      </c>
      <c r="W335" s="65" t="s">
        <v>962</v>
      </c>
      <c r="X335" s="65" t="s">
        <v>962</v>
      </c>
      <c r="Y335" s="65" t="s">
        <v>963</v>
      </c>
      <c r="Z335" s="65" t="s">
        <v>962</v>
      </c>
      <c r="AA335" s="65" t="s">
        <v>962</v>
      </c>
      <c r="AB335" s="65" t="s">
        <v>962</v>
      </c>
      <c r="AC335" s="65" t="s">
        <v>962</v>
      </c>
    </row>
    <row r="336" spans="1:29" x14ac:dyDescent="0.25">
      <c r="A336" s="66">
        <f t="shared" si="10"/>
        <v>770053</v>
      </c>
      <c r="B336" s="67" t="s">
        <v>1289</v>
      </c>
      <c r="C336" s="68">
        <f t="shared" si="11"/>
        <v>1</v>
      </c>
      <c r="D336" s="65">
        <v>770053</v>
      </c>
      <c r="E336" s="65" t="s">
        <v>962</v>
      </c>
      <c r="F336" s="65" t="s">
        <v>962</v>
      </c>
      <c r="G336" s="65" t="s">
        <v>962</v>
      </c>
      <c r="H336" s="65" t="s">
        <v>962</v>
      </c>
      <c r="I336" s="65" t="s">
        <v>962</v>
      </c>
      <c r="J336" s="65" t="s">
        <v>962</v>
      </c>
      <c r="K336" s="65" t="s">
        <v>962</v>
      </c>
      <c r="L336" s="65" t="s">
        <v>962</v>
      </c>
      <c r="M336" s="65" t="s">
        <v>962</v>
      </c>
      <c r="N336" s="65" t="s">
        <v>962</v>
      </c>
      <c r="O336" s="65" t="s">
        <v>963</v>
      </c>
      <c r="P336" s="65" t="s">
        <v>962</v>
      </c>
      <c r="Q336" s="65" t="s">
        <v>962</v>
      </c>
      <c r="R336" s="65" t="s">
        <v>962</v>
      </c>
      <c r="S336" s="65" t="s">
        <v>962</v>
      </c>
      <c r="T336" s="65" t="s">
        <v>962</v>
      </c>
      <c r="U336" s="65" t="s">
        <v>962</v>
      </c>
      <c r="V336" s="65" t="s">
        <v>962</v>
      </c>
      <c r="W336" s="65" t="s">
        <v>962</v>
      </c>
      <c r="X336" s="65" t="s">
        <v>962</v>
      </c>
      <c r="Y336" s="65" t="s">
        <v>962</v>
      </c>
      <c r="Z336" s="65" t="s">
        <v>962</v>
      </c>
      <c r="AA336" s="65" t="s">
        <v>962</v>
      </c>
      <c r="AB336" s="65" t="s">
        <v>962</v>
      </c>
      <c r="AC336" s="65" t="s">
        <v>962</v>
      </c>
    </row>
    <row r="337" spans="1:29" x14ac:dyDescent="0.25">
      <c r="A337" s="66">
        <f t="shared" si="10"/>
        <v>770060</v>
      </c>
      <c r="B337" s="67" t="s">
        <v>1288</v>
      </c>
      <c r="C337" s="68">
        <f t="shared" si="11"/>
        <v>1</v>
      </c>
      <c r="D337" s="65">
        <v>770060</v>
      </c>
      <c r="E337" s="65" t="s">
        <v>963</v>
      </c>
      <c r="F337" s="65" t="s">
        <v>962</v>
      </c>
      <c r="G337" s="65" t="s">
        <v>962</v>
      </c>
      <c r="H337" s="65" t="s">
        <v>962</v>
      </c>
      <c r="I337" s="65" t="s">
        <v>962</v>
      </c>
      <c r="J337" s="65" t="s">
        <v>962</v>
      </c>
      <c r="K337" s="65" t="s">
        <v>962</v>
      </c>
      <c r="L337" s="65" t="s">
        <v>962</v>
      </c>
      <c r="M337" s="65" t="s">
        <v>962</v>
      </c>
      <c r="N337" s="65" t="s">
        <v>962</v>
      </c>
      <c r="O337" s="65" t="s">
        <v>962</v>
      </c>
      <c r="P337" s="65" t="s">
        <v>962</v>
      </c>
      <c r="Q337" s="65" t="s">
        <v>962</v>
      </c>
      <c r="R337" s="65" t="s">
        <v>962</v>
      </c>
      <c r="S337" s="65" t="s">
        <v>962</v>
      </c>
      <c r="T337" s="65" t="s">
        <v>962</v>
      </c>
      <c r="U337" s="65" t="s">
        <v>962</v>
      </c>
      <c r="V337" s="65" t="s">
        <v>962</v>
      </c>
      <c r="W337" s="65" t="s">
        <v>962</v>
      </c>
      <c r="X337" s="65" t="s">
        <v>962</v>
      </c>
      <c r="Y337" s="65" t="s">
        <v>962</v>
      </c>
      <c r="Z337" s="65" t="s">
        <v>962</v>
      </c>
      <c r="AA337" s="65" t="s">
        <v>962</v>
      </c>
      <c r="AB337" s="65" t="s">
        <v>962</v>
      </c>
      <c r="AC337" s="65" t="s">
        <v>962</v>
      </c>
    </row>
    <row r="338" spans="1:29" x14ac:dyDescent="0.25">
      <c r="A338" s="66">
        <f t="shared" si="10"/>
        <v>770064</v>
      </c>
      <c r="B338" s="67" t="s">
        <v>1287</v>
      </c>
      <c r="C338" s="68">
        <f t="shared" si="11"/>
        <v>1</v>
      </c>
      <c r="D338" s="65">
        <v>770064</v>
      </c>
      <c r="E338" s="65" t="s">
        <v>962</v>
      </c>
      <c r="F338" s="65" t="s">
        <v>962</v>
      </c>
      <c r="G338" s="65" t="s">
        <v>962</v>
      </c>
      <c r="H338" s="65" t="s">
        <v>962</v>
      </c>
      <c r="I338" s="65" t="s">
        <v>962</v>
      </c>
      <c r="J338" s="65" t="s">
        <v>963</v>
      </c>
      <c r="K338" s="65" t="s">
        <v>962</v>
      </c>
      <c r="L338" s="65" t="s">
        <v>962</v>
      </c>
      <c r="M338" s="65" t="s">
        <v>962</v>
      </c>
      <c r="N338" s="65" t="s">
        <v>962</v>
      </c>
      <c r="O338" s="65" t="s">
        <v>962</v>
      </c>
      <c r="P338" s="65" t="s">
        <v>962</v>
      </c>
      <c r="Q338" s="65" t="s">
        <v>962</v>
      </c>
      <c r="R338" s="65" t="s">
        <v>962</v>
      </c>
      <c r="S338" s="65" t="s">
        <v>962</v>
      </c>
      <c r="T338" s="65" t="s">
        <v>962</v>
      </c>
      <c r="U338" s="65" t="s">
        <v>962</v>
      </c>
      <c r="V338" s="65" t="s">
        <v>962</v>
      </c>
      <c r="W338" s="65" t="s">
        <v>962</v>
      </c>
      <c r="X338" s="65" t="s">
        <v>962</v>
      </c>
      <c r="Y338" s="65" t="s">
        <v>962</v>
      </c>
      <c r="Z338" s="65" t="s">
        <v>962</v>
      </c>
      <c r="AA338" s="65" t="s">
        <v>962</v>
      </c>
      <c r="AB338" s="65" t="s">
        <v>962</v>
      </c>
      <c r="AC338" s="65" t="s">
        <v>962</v>
      </c>
    </row>
    <row r="339" spans="1:29" x14ac:dyDescent="0.25">
      <c r="A339" s="66">
        <f t="shared" si="10"/>
        <v>770071</v>
      </c>
      <c r="B339" s="67" t="s">
        <v>1286</v>
      </c>
      <c r="C339" s="68">
        <f t="shared" si="11"/>
        <v>1</v>
      </c>
      <c r="D339" s="65">
        <v>770071</v>
      </c>
      <c r="E339" s="65" t="s">
        <v>962</v>
      </c>
      <c r="F339" s="65" t="s">
        <v>962</v>
      </c>
      <c r="G339" s="65" t="s">
        <v>962</v>
      </c>
      <c r="H339" s="65" t="s">
        <v>962</v>
      </c>
      <c r="I339" s="65" t="s">
        <v>962</v>
      </c>
      <c r="J339" s="65" t="s">
        <v>962</v>
      </c>
      <c r="K339" s="65" t="s">
        <v>962</v>
      </c>
      <c r="L339" s="65" t="s">
        <v>962</v>
      </c>
      <c r="M339" s="65" t="s">
        <v>962</v>
      </c>
      <c r="N339" s="65" t="s">
        <v>962</v>
      </c>
      <c r="O339" s="65" t="s">
        <v>963</v>
      </c>
      <c r="P339" s="65" t="s">
        <v>962</v>
      </c>
      <c r="Q339" s="65" t="s">
        <v>962</v>
      </c>
      <c r="R339" s="65" t="s">
        <v>962</v>
      </c>
      <c r="S339" s="65" t="s">
        <v>962</v>
      </c>
      <c r="T339" s="65" t="s">
        <v>962</v>
      </c>
      <c r="U339" s="65" t="s">
        <v>962</v>
      </c>
      <c r="V339" s="65" t="s">
        <v>962</v>
      </c>
      <c r="W339" s="65" t="s">
        <v>962</v>
      </c>
      <c r="X339" s="65" t="s">
        <v>962</v>
      </c>
      <c r="Y339" s="65" t="s">
        <v>962</v>
      </c>
      <c r="Z339" s="65" t="s">
        <v>962</v>
      </c>
      <c r="AA339" s="65" t="s">
        <v>962</v>
      </c>
      <c r="AB339" s="65" t="s">
        <v>962</v>
      </c>
      <c r="AC339" s="65" t="s">
        <v>962</v>
      </c>
    </row>
    <row r="340" spans="1:29" x14ac:dyDescent="0.25">
      <c r="A340" s="66">
        <f t="shared" si="10"/>
        <v>770075</v>
      </c>
      <c r="B340" s="67" t="s">
        <v>1285</v>
      </c>
      <c r="C340" s="68">
        <f t="shared" si="11"/>
        <v>1</v>
      </c>
      <c r="D340" s="65">
        <v>770075</v>
      </c>
      <c r="E340" s="65" t="s">
        <v>963</v>
      </c>
      <c r="F340" s="65" t="s">
        <v>962</v>
      </c>
      <c r="G340" s="65" t="s">
        <v>962</v>
      </c>
      <c r="H340" s="65" t="s">
        <v>962</v>
      </c>
      <c r="I340" s="65" t="s">
        <v>962</v>
      </c>
      <c r="J340" s="65" t="s">
        <v>962</v>
      </c>
      <c r="K340" s="65" t="s">
        <v>962</v>
      </c>
      <c r="L340" s="65" t="s">
        <v>962</v>
      </c>
      <c r="M340" s="65" t="s">
        <v>962</v>
      </c>
      <c r="N340" s="65" t="s">
        <v>962</v>
      </c>
      <c r="O340" s="65" t="s">
        <v>962</v>
      </c>
      <c r="P340" s="65" t="s">
        <v>962</v>
      </c>
      <c r="Q340" s="65" t="s">
        <v>962</v>
      </c>
      <c r="R340" s="65" t="s">
        <v>962</v>
      </c>
      <c r="S340" s="65" t="s">
        <v>962</v>
      </c>
      <c r="T340" s="65" t="s">
        <v>962</v>
      </c>
      <c r="U340" s="65" t="s">
        <v>962</v>
      </c>
      <c r="V340" s="65" t="s">
        <v>962</v>
      </c>
      <c r="W340" s="65" t="s">
        <v>962</v>
      </c>
      <c r="X340" s="65" t="s">
        <v>962</v>
      </c>
      <c r="Y340" s="65" t="s">
        <v>962</v>
      </c>
      <c r="Z340" s="65" t="s">
        <v>962</v>
      </c>
      <c r="AA340" s="65" t="s">
        <v>962</v>
      </c>
      <c r="AB340" s="65" t="s">
        <v>962</v>
      </c>
      <c r="AC340" s="65" t="s">
        <v>962</v>
      </c>
    </row>
    <row r="341" spans="1:29" x14ac:dyDescent="0.25">
      <c r="A341" s="66">
        <f t="shared" si="10"/>
        <v>770080</v>
      </c>
      <c r="B341" s="67" t="s">
        <v>1284</v>
      </c>
      <c r="C341" s="68">
        <f t="shared" si="11"/>
        <v>1</v>
      </c>
      <c r="D341" s="65">
        <v>770080</v>
      </c>
      <c r="E341" s="65" t="s">
        <v>962</v>
      </c>
      <c r="F341" s="65" t="s">
        <v>962</v>
      </c>
      <c r="G341" s="65" t="s">
        <v>962</v>
      </c>
      <c r="H341" s="65" t="s">
        <v>962</v>
      </c>
      <c r="I341" s="65" t="s">
        <v>962</v>
      </c>
      <c r="J341" s="65" t="s">
        <v>963</v>
      </c>
      <c r="K341" s="65" t="s">
        <v>962</v>
      </c>
      <c r="L341" s="65" t="s">
        <v>962</v>
      </c>
      <c r="M341" s="65" t="s">
        <v>962</v>
      </c>
      <c r="N341" s="65" t="s">
        <v>962</v>
      </c>
      <c r="O341" s="65" t="s">
        <v>962</v>
      </c>
      <c r="P341" s="65" t="s">
        <v>962</v>
      </c>
      <c r="Q341" s="65" t="s">
        <v>962</v>
      </c>
      <c r="R341" s="65" t="s">
        <v>962</v>
      </c>
      <c r="S341" s="65" t="s">
        <v>962</v>
      </c>
      <c r="T341" s="65" t="s">
        <v>962</v>
      </c>
      <c r="U341" s="65" t="s">
        <v>962</v>
      </c>
      <c r="V341" s="65" t="s">
        <v>962</v>
      </c>
      <c r="W341" s="65" t="s">
        <v>962</v>
      </c>
      <c r="X341" s="65" t="s">
        <v>962</v>
      </c>
      <c r="Y341" s="65" t="s">
        <v>962</v>
      </c>
      <c r="Z341" s="65" t="s">
        <v>962</v>
      </c>
      <c r="AA341" s="65" t="s">
        <v>962</v>
      </c>
      <c r="AB341" s="65" t="s">
        <v>962</v>
      </c>
      <c r="AC341" s="65" t="s">
        <v>962</v>
      </c>
    </row>
    <row r="342" spans="1:29" x14ac:dyDescent="0.25">
      <c r="A342" s="66">
        <f t="shared" si="10"/>
        <v>770094</v>
      </c>
      <c r="B342" s="67" t="s">
        <v>1283</v>
      </c>
      <c r="C342" s="68">
        <f t="shared" si="11"/>
        <v>1</v>
      </c>
      <c r="D342" s="65">
        <v>770094</v>
      </c>
      <c r="E342" s="65" t="s">
        <v>962</v>
      </c>
      <c r="F342" s="65" t="s">
        <v>962</v>
      </c>
      <c r="G342" s="65" t="s">
        <v>962</v>
      </c>
      <c r="H342" s="65" t="s">
        <v>962</v>
      </c>
      <c r="I342" s="65" t="s">
        <v>962</v>
      </c>
      <c r="J342" s="65" t="s">
        <v>962</v>
      </c>
      <c r="K342" s="65" t="s">
        <v>962</v>
      </c>
      <c r="L342" s="65" t="s">
        <v>962</v>
      </c>
      <c r="M342" s="65" t="s">
        <v>962</v>
      </c>
      <c r="N342" s="65" t="s">
        <v>962</v>
      </c>
      <c r="O342" s="65" t="s">
        <v>963</v>
      </c>
      <c r="P342" s="65" t="s">
        <v>962</v>
      </c>
      <c r="Q342" s="65" t="s">
        <v>962</v>
      </c>
      <c r="R342" s="65" t="s">
        <v>962</v>
      </c>
      <c r="S342" s="65" t="s">
        <v>962</v>
      </c>
      <c r="T342" s="65" t="s">
        <v>962</v>
      </c>
      <c r="U342" s="65" t="s">
        <v>962</v>
      </c>
      <c r="V342" s="65" t="s">
        <v>962</v>
      </c>
      <c r="W342" s="65" t="s">
        <v>962</v>
      </c>
      <c r="X342" s="65" t="s">
        <v>962</v>
      </c>
      <c r="Y342" s="65" t="s">
        <v>962</v>
      </c>
      <c r="Z342" s="65" t="s">
        <v>962</v>
      </c>
      <c r="AA342" s="65" t="s">
        <v>962</v>
      </c>
      <c r="AB342" s="65" t="s">
        <v>962</v>
      </c>
      <c r="AC342" s="65" t="s">
        <v>962</v>
      </c>
    </row>
    <row r="343" spans="1:29" x14ac:dyDescent="0.25">
      <c r="A343" s="66">
        <f t="shared" si="10"/>
        <v>770096</v>
      </c>
      <c r="B343" s="67" t="s">
        <v>1282</v>
      </c>
      <c r="C343" s="68">
        <f t="shared" si="11"/>
        <v>1</v>
      </c>
      <c r="D343" s="65">
        <v>770096</v>
      </c>
      <c r="E343" s="65" t="s">
        <v>962</v>
      </c>
      <c r="F343" s="65" t="s">
        <v>962</v>
      </c>
      <c r="G343" s="65" t="s">
        <v>962</v>
      </c>
      <c r="H343" s="65" t="s">
        <v>962</v>
      </c>
      <c r="I343" s="65" t="s">
        <v>962</v>
      </c>
      <c r="J343" s="65" t="s">
        <v>962</v>
      </c>
      <c r="K343" s="65" t="s">
        <v>962</v>
      </c>
      <c r="L343" s="65" t="s">
        <v>962</v>
      </c>
      <c r="M343" s="65" t="s">
        <v>962</v>
      </c>
      <c r="N343" s="65" t="s">
        <v>962</v>
      </c>
      <c r="O343" s="65" t="s">
        <v>963</v>
      </c>
      <c r="P343" s="65" t="s">
        <v>962</v>
      </c>
      <c r="Q343" s="65" t="s">
        <v>962</v>
      </c>
      <c r="R343" s="65" t="s">
        <v>962</v>
      </c>
      <c r="S343" s="65" t="s">
        <v>962</v>
      </c>
      <c r="T343" s="65" t="s">
        <v>962</v>
      </c>
      <c r="U343" s="65" t="s">
        <v>962</v>
      </c>
      <c r="V343" s="65" t="s">
        <v>962</v>
      </c>
      <c r="W343" s="65" t="s">
        <v>962</v>
      </c>
      <c r="X343" s="65" t="s">
        <v>962</v>
      </c>
      <c r="Y343" s="65" t="s">
        <v>962</v>
      </c>
      <c r="Z343" s="65" t="s">
        <v>962</v>
      </c>
      <c r="AA343" s="65" t="s">
        <v>962</v>
      </c>
      <c r="AB343" s="65" t="s">
        <v>962</v>
      </c>
      <c r="AC343" s="65" t="s">
        <v>962</v>
      </c>
    </row>
    <row r="344" spans="1:29" x14ac:dyDescent="0.25">
      <c r="A344" s="66">
        <f t="shared" si="10"/>
        <v>770101</v>
      </c>
      <c r="B344" s="67" t="s">
        <v>1281</v>
      </c>
      <c r="C344" s="68">
        <f t="shared" si="11"/>
        <v>1</v>
      </c>
      <c r="D344" s="65">
        <v>770101</v>
      </c>
      <c r="E344" s="65" t="s">
        <v>963</v>
      </c>
      <c r="F344" s="65" t="s">
        <v>962</v>
      </c>
      <c r="G344" s="65" t="s">
        <v>962</v>
      </c>
      <c r="H344" s="65" t="s">
        <v>962</v>
      </c>
      <c r="I344" s="65" t="s">
        <v>962</v>
      </c>
      <c r="J344" s="65" t="s">
        <v>962</v>
      </c>
      <c r="K344" s="65" t="s">
        <v>962</v>
      </c>
      <c r="L344" s="65" t="s">
        <v>962</v>
      </c>
      <c r="M344" s="65" t="s">
        <v>962</v>
      </c>
      <c r="N344" s="65" t="s">
        <v>962</v>
      </c>
      <c r="O344" s="65" t="s">
        <v>962</v>
      </c>
      <c r="P344" s="65" t="s">
        <v>962</v>
      </c>
      <c r="Q344" s="65" t="s">
        <v>962</v>
      </c>
      <c r="R344" s="65" t="s">
        <v>962</v>
      </c>
      <c r="S344" s="65" t="s">
        <v>962</v>
      </c>
      <c r="T344" s="65" t="s">
        <v>962</v>
      </c>
      <c r="U344" s="65" t="s">
        <v>962</v>
      </c>
      <c r="V344" s="65" t="s">
        <v>962</v>
      </c>
      <c r="W344" s="65" t="s">
        <v>962</v>
      </c>
      <c r="X344" s="65" t="s">
        <v>962</v>
      </c>
      <c r="Y344" s="65" t="s">
        <v>962</v>
      </c>
      <c r="Z344" s="65" t="s">
        <v>962</v>
      </c>
      <c r="AA344" s="65" t="s">
        <v>962</v>
      </c>
      <c r="AB344" s="65" t="s">
        <v>962</v>
      </c>
      <c r="AC344" s="65" t="s">
        <v>962</v>
      </c>
    </row>
    <row r="345" spans="1:29" x14ac:dyDescent="0.25">
      <c r="A345" s="66">
        <f t="shared" si="10"/>
        <v>770125</v>
      </c>
      <c r="B345" s="67" t="s">
        <v>1280</v>
      </c>
      <c r="C345" s="68">
        <f t="shared" si="11"/>
        <v>1</v>
      </c>
      <c r="D345" s="65">
        <v>770125</v>
      </c>
      <c r="E345" s="65" t="s">
        <v>962</v>
      </c>
      <c r="F345" s="65" t="s">
        <v>962</v>
      </c>
      <c r="G345" s="65" t="s">
        <v>962</v>
      </c>
      <c r="H345" s="65" t="s">
        <v>962</v>
      </c>
      <c r="I345" s="65" t="s">
        <v>962</v>
      </c>
      <c r="J345" s="65" t="s">
        <v>963</v>
      </c>
      <c r="K345" s="65" t="s">
        <v>962</v>
      </c>
      <c r="L345" s="65" t="s">
        <v>962</v>
      </c>
      <c r="M345" s="65" t="s">
        <v>962</v>
      </c>
      <c r="N345" s="65" t="s">
        <v>962</v>
      </c>
      <c r="O345" s="65" t="s">
        <v>962</v>
      </c>
      <c r="P345" s="65" t="s">
        <v>962</v>
      </c>
      <c r="Q345" s="65" t="s">
        <v>962</v>
      </c>
      <c r="R345" s="65" t="s">
        <v>962</v>
      </c>
      <c r="S345" s="65" t="s">
        <v>962</v>
      </c>
      <c r="T345" s="65" t="s">
        <v>962</v>
      </c>
      <c r="U345" s="65" t="s">
        <v>962</v>
      </c>
      <c r="V345" s="65" t="s">
        <v>962</v>
      </c>
      <c r="W345" s="65" t="s">
        <v>962</v>
      </c>
      <c r="X345" s="65" t="s">
        <v>962</v>
      </c>
      <c r="Y345" s="65" t="s">
        <v>962</v>
      </c>
      <c r="Z345" s="65" t="s">
        <v>962</v>
      </c>
      <c r="AA345" s="65" t="s">
        <v>962</v>
      </c>
      <c r="AB345" s="65" t="s">
        <v>962</v>
      </c>
      <c r="AC345" s="65" t="s">
        <v>962</v>
      </c>
    </row>
    <row r="346" spans="1:29" x14ac:dyDescent="0.25">
      <c r="A346" s="66">
        <f t="shared" si="10"/>
        <v>770129</v>
      </c>
      <c r="B346" s="67" t="s">
        <v>1279</v>
      </c>
      <c r="C346" s="68">
        <f t="shared" si="11"/>
        <v>1</v>
      </c>
      <c r="D346" s="65">
        <v>770129</v>
      </c>
      <c r="E346" s="65" t="s">
        <v>962</v>
      </c>
      <c r="F346" s="65" t="s">
        <v>962</v>
      </c>
      <c r="G346" s="65" t="s">
        <v>962</v>
      </c>
      <c r="H346" s="65" t="s">
        <v>962</v>
      </c>
      <c r="I346" s="65" t="s">
        <v>962</v>
      </c>
      <c r="J346" s="65" t="s">
        <v>963</v>
      </c>
      <c r="K346" s="65" t="s">
        <v>962</v>
      </c>
      <c r="L346" s="65" t="s">
        <v>962</v>
      </c>
      <c r="M346" s="65" t="s">
        <v>962</v>
      </c>
      <c r="N346" s="65" t="s">
        <v>962</v>
      </c>
      <c r="O346" s="65" t="s">
        <v>962</v>
      </c>
      <c r="P346" s="65" t="s">
        <v>962</v>
      </c>
      <c r="Q346" s="65" t="s">
        <v>962</v>
      </c>
      <c r="R346" s="65" t="s">
        <v>962</v>
      </c>
      <c r="S346" s="65" t="s">
        <v>962</v>
      </c>
      <c r="T346" s="65" t="s">
        <v>962</v>
      </c>
      <c r="U346" s="65" t="s">
        <v>962</v>
      </c>
      <c r="V346" s="65" t="s">
        <v>962</v>
      </c>
      <c r="W346" s="65" t="s">
        <v>962</v>
      </c>
      <c r="X346" s="65" t="s">
        <v>962</v>
      </c>
      <c r="Y346" s="65" t="s">
        <v>962</v>
      </c>
      <c r="Z346" s="65" t="s">
        <v>962</v>
      </c>
      <c r="AA346" s="65" t="s">
        <v>962</v>
      </c>
      <c r="AB346" s="65" t="s">
        <v>962</v>
      </c>
      <c r="AC346" s="65" t="s">
        <v>962</v>
      </c>
    </row>
    <row r="347" spans="1:29" x14ac:dyDescent="0.25">
      <c r="A347" s="66">
        <f t="shared" si="10"/>
        <v>770133</v>
      </c>
      <c r="B347" s="67" t="s">
        <v>1278</v>
      </c>
      <c r="C347" s="68">
        <f t="shared" si="11"/>
        <v>1</v>
      </c>
      <c r="D347" s="65">
        <v>770133</v>
      </c>
      <c r="E347" s="65" t="s">
        <v>962</v>
      </c>
      <c r="F347" s="65" t="s">
        <v>962</v>
      </c>
      <c r="G347" s="65" t="s">
        <v>962</v>
      </c>
      <c r="H347" s="65" t="s">
        <v>962</v>
      </c>
      <c r="I347" s="65" t="s">
        <v>962</v>
      </c>
      <c r="J347" s="65" t="s">
        <v>962</v>
      </c>
      <c r="K347" s="65" t="s">
        <v>962</v>
      </c>
      <c r="L347" s="65" t="s">
        <v>962</v>
      </c>
      <c r="M347" s="65" t="s">
        <v>962</v>
      </c>
      <c r="N347" s="65" t="s">
        <v>962</v>
      </c>
      <c r="O347" s="65" t="s">
        <v>963</v>
      </c>
      <c r="P347" s="65" t="s">
        <v>962</v>
      </c>
      <c r="Q347" s="65" t="s">
        <v>962</v>
      </c>
      <c r="R347" s="65" t="s">
        <v>962</v>
      </c>
      <c r="S347" s="65" t="s">
        <v>962</v>
      </c>
      <c r="T347" s="65" t="s">
        <v>962</v>
      </c>
      <c r="U347" s="65" t="s">
        <v>962</v>
      </c>
      <c r="V347" s="65" t="s">
        <v>962</v>
      </c>
      <c r="W347" s="65" t="s">
        <v>962</v>
      </c>
      <c r="X347" s="65" t="s">
        <v>962</v>
      </c>
      <c r="Y347" s="65" t="s">
        <v>962</v>
      </c>
      <c r="Z347" s="65" t="s">
        <v>962</v>
      </c>
      <c r="AA347" s="65" t="s">
        <v>962</v>
      </c>
      <c r="AB347" s="65" t="s">
        <v>962</v>
      </c>
      <c r="AC347" s="65" t="s">
        <v>962</v>
      </c>
    </row>
    <row r="348" spans="1:29" x14ac:dyDescent="0.25">
      <c r="A348" s="66">
        <f t="shared" si="10"/>
        <v>770138</v>
      </c>
      <c r="B348" s="67" t="s">
        <v>1277</v>
      </c>
      <c r="C348" s="68">
        <f t="shared" si="11"/>
        <v>1</v>
      </c>
      <c r="D348" s="65">
        <v>770138</v>
      </c>
      <c r="E348" s="65" t="s">
        <v>962</v>
      </c>
      <c r="F348" s="65" t="s">
        <v>962</v>
      </c>
      <c r="G348" s="65" t="s">
        <v>962</v>
      </c>
      <c r="H348" s="65" t="s">
        <v>962</v>
      </c>
      <c r="I348" s="65" t="s">
        <v>962</v>
      </c>
      <c r="J348" s="65" t="s">
        <v>962</v>
      </c>
      <c r="K348" s="65" t="s">
        <v>962</v>
      </c>
      <c r="L348" s="65" t="s">
        <v>962</v>
      </c>
      <c r="M348" s="65" t="s">
        <v>962</v>
      </c>
      <c r="N348" s="65" t="s">
        <v>962</v>
      </c>
      <c r="O348" s="65" t="s">
        <v>962</v>
      </c>
      <c r="P348" s="65" t="s">
        <v>962</v>
      </c>
      <c r="Q348" s="65" t="s">
        <v>962</v>
      </c>
      <c r="R348" s="65" t="s">
        <v>962</v>
      </c>
      <c r="S348" s="65" t="s">
        <v>962</v>
      </c>
      <c r="T348" s="65" t="s">
        <v>962</v>
      </c>
      <c r="U348" s="65" t="s">
        <v>962</v>
      </c>
      <c r="V348" s="65" t="s">
        <v>962</v>
      </c>
      <c r="W348" s="65" t="s">
        <v>962</v>
      </c>
      <c r="X348" s="65" t="s">
        <v>962</v>
      </c>
      <c r="Y348" s="65" t="s">
        <v>963</v>
      </c>
      <c r="Z348" s="65" t="s">
        <v>962</v>
      </c>
      <c r="AA348" s="65" t="s">
        <v>962</v>
      </c>
      <c r="AB348" s="65" t="s">
        <v>962</v>
      </c>
      <c r="AC348" s="65" t="s">
        <v>962</v>
      </c>
    </row>
    <row r="349" spans="1:29" x14ac:dyDescent="0.25">
      <c r="A349" s="66">
        <f t="shared" si="10"/>
        <v>770142</v>
      </c>
      <c r="B349" s="67" t="s">
        <v>1276</v>
      </c>
      <c r="C349" s="68">
        <f t="shared" si="11"/>
        <v>1</v>
      </c>
      <c r="D349" s="65">
        <v>770142</v>
      </c>
      <c r="E349" s="65" t="s">
        <v>962</v>
      </c>
      <c r="F349" s="65" t="s">
        <v>962</v>
      </c>
      <c r="G349" s="65" t="s">
        <v>962</v>
      </c>
      <c r="H349" s="65" t="s">
        <v>962</v>
      </c>
      <c r="I349" s="65" t="s">
        <v>962</v>
      </c>
      <c r="J349" s="65" t="s">
        <v>962</v>
      </c>
      <c r="K349" s="65" t="s">
        <v>962</v>
      </c>
      <c r="L349" s="65" t="s">
        <v>962</v>
      </c>
      <c r="M349" s="65" t="s">
        <v>962</v>
      </c>
      <c r="N349" s="65" t="s">
        <v>962</v>
      </c>
      <c r="O349" s="65" t="s">
        <v>962</v>
      </c>
      <c r="P349" s="65" t="s">
        <v>962</v>
      </c>
      <c r="Q349" s="65" t="s">
        <v>962</v>
      </c>
      <c r="R349" s="65" t="s">
        <v>962</v>
      </c>
      <c r="S349" s="65" t="s">
        <v>962</v>
      </c>
      <c r="T349" s="65" t="s">
        <v>962</v>
      </c>
      <c r="U349" s="65" t="s">
        <v>962</v>
      </c>
      <c r="V349" s="65" t="s">
        <v>962</v>
      </c>
      <c r="W349" s="65" t="s">
        <v>962</v>
      </c>
      <c r="X349" s="65" t="s">
        <v>962</v>
      </c>
      <c r="Y349" s="65" t="s">
        <v>963</v>
      </c>
      <c r="Z349" s="65" t="s">
        <v>962</v>
      </c>
      <c r="AA349" s="65" t="s">
        <v>962</v>
      </c>
      <c r="AB349" s="65" t="s">
        <v>962</v>
      </c>
      <c r="AC349" s="65" t="s">
        <v>962</v>
      </c>
    </row>
    <row r="350" spans="1:29" x14ac:dyDescent="0.25">
      <c r="A350" s="66">
        <f t="shared" si="10"/>
        <v>770146</v>
      </c>
      <c r="B350" s="67" t="s">
        <v>1275</v>
      </c>
      <c r="C350" s="68">
        <f t="shared" si="11"/>
        <v>1</v>
      </c>
      <c r="D350" s="65">
        <v>770146</v>
      </c>
      <c r="E350" s="65" t="s">
        <v>962</v>
      </c>
      <c r="F350" s="65" t="s">
        <v>962</v>
      </c>
      <c r="G350" s="65" t="s">
        <v>962</v>
      </c>
      <c r="H350" s="65" t="s">
        <v>962</v>
      </c>
      <c r="I350" s="65" t="s">
        <v>962</v>
      </c>
      <c r="J350" s="65" t="s">
        <v>962</v>
      </c>
      <c r="K350" s="65" t="s">
        <v>962</v>
      </c>
      <c r="L350" s="65" t="s">
        <v>962</v>
      </c>
      <c r="M350" s="65" t="s">
        <v>962</v>
      </c>
      <c r="N350" s="65" t="s">
        <v>962</v>
      </c>
      <c r="O350" s="65" t="s">
        <v>962</v>
      </c>
      <c r="P350" s="65" t="s">
        <v>962</v>
      </c>
      <c r="Q350" s="65" t="s">
        <v>962</v>
      </c>
      <c r="R350" s="65" t="s">
        <v>962</v>
      </c>
      <c r="S350" s="65" t="s">
        <v>962</v>
      </c>
      <c r="T350" s="65" t="s">
        <v>962</v>
      </c>
      <c r="U350" s="65" t="s">
        <v>962</v>
      </c>
      <c r="V350" s="65" t="s">
        <v>962</v>
      </c>
      <c r="W350" s="65" t="s">
        <v>962</v>
      </c>
      <c r="X350" s="65" t="s">
        <v>962</v>
      </c>
      <c r="Y350" s="65" t="s">
        <v>963</v>
      </c>
      <c r="Z350" s="65" t="s">
        <v>962</v>
      </c>
      <c r="AA350" s="65" t="s">
        <v>962</v>
      </c>
      <c r="AB350" s="65" t="s">
        <v>962</v>
      </c>
      <c r="AC350" s="65" t="s">
        <v>962</v>
      </c>
    </row>
    <row r="351" spans="1:29" x14ac:dyDescent="0.25">
      <c r="A351" s="66">
        <f t="shared" si="10"/>
        <v>770152</v>
      </c>
      <c r="B351" s="67" t="s">
        <v>1274</v>
      </c>
      <c r="C351" s="68">
        <f t="shared" si="11"/>
        <v>1</v>
      </c>
      <c r="D351" s="65">
        <v>770152</v>
      </c>
      <c r="E351" s="65" t="s">
        <v>962</v>
      </c>
      <c r="F351" s="65" t="s">
        <v>962</v>
      </c>
      <c r="G351" s="65" t="s">
        <v>962</v>
      </c>
      <c r="H351" s="65" t="s">
        <v>962</v>
      </c>
      <c r="I351" s="65" t="s">
        <v>962</v>
      </c>
      <c r="J351" s="65" t="s">
        <v>962</v>
      </c>
      <c r="K351" s="65" t="s">
        <v>962</v>
      </c>
      <c r="L351" s="65" t="s">
        <v>962</v>
      </c>
      <c r="M351" s="65" t="s">
        <v>962</v>
      </c>
      <c r="N351" s="65" t="s">
        <v>962</v>
      </c>
      <c r="O351" s="65" t="s">
        <v>962</v>
      </c>
      <c r="P351" s="65" t="s">
        <v>962</v>
      </c>
      <c r="Q351" s="65" t="s">
        <v>962</v>
      </c>
      <c r="R351" s="65" t="s">
        <v>962</v>
      </c>
      <c r="S351" s="65" t="s">
        <v>962</v>
      </c>
      <c r="T351" s="65" t="s">
        <v>963</v>
      </c>
      <c r="U351" s="65" t="s">
        <v>962</v>
      </c>
      <c r="V351" s="65" t="s">
        <v>962</v>
      </c>
      <c r="W351" s="65" t="s">
        <v>962</v>
      </c>
      <c r="X351" s="65" t="s">
        <v>962</v>
      </c>
      <c r="Y351" s="65" t="s">
        <v>962</v>
      </c>
      <c r="Z351" s="65" t="s">
        <v>962</v>
      </c>
      <c r="AA351" s="65" t="s">
        <v>962</v>
      </c>
      <c r="AB351" s="65" t="s">
        <v>962</v>
      </c>
      <c r="AC351" s="65" t="s">
        <v>962</v>
      </c>
    </row>
    <row r="352" spans="1:29" x14ac:dyDescent="0.25">
      <c r="A352" s="66">
        <f t="shared" si="10"/>
        <v>770157</v>
      </c>
      <c r="B352" s="67" t="s">
        <v>1273</v>
      </c>
      <c r="C352" s="68">
        <f t="shared" si="11"/>
        <v>1</v>
      </c>
      <c r="D352" s="65">
        <v>770157</v>
      </c>
      <c r="E352" s="65" t="s">
        <v>962</v>
      </c>
      <c r="F352" s="65" t="s">
        <v>962</v>
      </c>
      <c r="G352" s="65" t="s">
        <v>962</v>
      </c>
      <c r="H352" s="65" t="s">
        <v>962</v>
      </c>
      <c r="I352" s="65" t="s">
        <v>962</v>
      </c>
      <c r="J352" s="65" t="s">
        <v>962</v>
      </c>
      <c r="K352" s="65" t="s">
        <v>962</v>
      </c>
      <c r="L352" s="65" t="s">
        <v>962</v>
      </c>
      <c r="M352" s="65" t="s">
        <v>962</v>
      </c>
      <c r="N352" s="65" t="s">
        <v>962</v>
      </c>
      <c r="O352" s="65" t="s">
        <v>963</v>
      </c>
      <c r="P352" s="65" t="s">
        <v>962</v>
      </c>
      <c r="Q352" s="65" t="s">
        <v>962</v>
      </c>
      <c r="R352" s="65" t="s">
        <v>962</v>
      </c>
      <c r="S352" s="65" t="s">
        <v>962</v>
      </c>
      <c r="T352" s="65" t="s">
        <v>962</v>
      </c>
      <c r="U352" s="65" t="s">
        <v>962</v>
      </c>
      <c r="V352" s="65" t="s">
        <v>962</v>
      </c>
      <c r="W352" s="65" t="s">
        <v>962</v>
      </c>
      <c r="X352" s="65" t="s">
        <v>962</v>
      </c>
      <c r="Y352" s="65" t="s">
        <v>962</v>
      </c>
      <c r="Z352" s="65" t="s">
        <v>962</v>
      </c>
      <c r="AA352" s="65" t="s">
        <v>962</v>
      </c>
      <c r="AB352" s="65" t="s">
        <v>962</v>
      </c>
      <c r="AC352" s="65" t="s">
        <v>962</v>
      </c>
    </row>
    <row r="353" spans="1:29" x14ac:dyDescent="0.25">
      <c r="A353" s="66">
        <f t="shared" si="10"/>
        <v>770162</v>
      </c>
      <c r="B353" s="67" t="s">
        <v>1272</v>
      </c>
      <c r="C353" s="68">
        <f t="shared" si="11"/>
        <v>1</v>
      </c>
      <c r="D353" s="65">
        <v>770162</v>
      </c>
      <c r="E353" s="65" t="s">
        <v>962</v>
      </c>
      <c r="F353" s="65" t="s">
        <v>962</v>
      </c>
      <c r="G353" s="65" t="s">
        <v>962</v>
      </c>
      <c r="H353" s="65" t="s">
        <v>962</v>
      </c>
      <c r="I353" s="65" t="s">
        <v>962</v>
      </c>
      <c r="J353" s="65" t="s">
        <v>962</v>
      </c>
      <c r="K353" s="65" t="s">
        <v>962</v>
      </c>
      <c r="L353" s="65" t="s">
        <v>962</v>
      </c>
      <c r="M353" s="65" t="s">
        <v>962</v>
      </c>
      <c r="N353" s="65" t="s">
        <v>962</v>
      </c>
      <c r="O353" s="65" t="s">
        <v>962</v>
      </c>
      <c r="P353" s="65" t="s">
        <v>962</v>
      </c>
      <c r="Q353" s="65" t="s">
        <v>962</v>
      </c>
      <c r="R353" s="65" t="s">
        <v>962</v>
      </c>
      <c r="S353" s="65" t="s">
        <v>962</v>
      </c>
      <c r="T353" s="65" t="s">
        <v>963</v>
      </c>
      <c r="U353" s="65" t="s">
        <v>962</v>
      </c>
      <c r="V353" s="65" t="s">
        <v>962</v>
      </c>
      <c r="W353" s="65" t="s">
        <v>962</v>
      </c>
      <c r="X353" s="65" t="s">
        <v>962</v>
      </c>
      <c r="Y353" s="65" t="s">
        <v>962</v>
      </c>
      <c r="Z353" s="65" t="s">
        <v>962</v>
      </c>
      <c r="AA353" s="65" t="s">
        <v>962</v>
      </c>
      <c r="AB353" s="65" t="s">
        <v>962</v>
      </c>
      <c r="AC353" s="65" t="s">
        <v>962</v>
      </c>
    </row>
    <row r="354" spans="1:29" x14ac:dyDescent="0.25">
      <c r="A354" s="66">
        <f t="shared" si="10"/>
        <v>770172</v>
      </c>
      <c r="B354" s="67" t="s">
        <v>1271</v>
      </c>
      <c r="C354" s="68">
        <f t="shared" si="11"/>
        <v>1</v>
      </c>
      <c r="D354" s="65">
        <v>770172</v>
      </c>
      <c r="E354" s="65" t="s">
        <v>962</v>
      </c>
      <c r="F354" s="65" t="s">
        <v>962</v>
      </c>
      <c r="G354" s="65" t="s">
        <v>962</v>
      </c>
      <c r="H354" s="65" t="s">
        <v>962</v>
      </c>
      <c r="I354" s="65" t="s">
        <v>962</v>
      </c>
      <c r="J354" s="65" t="s">
        <v>963</v>
      </c>
      <c r="K354" s="65" t="s">
        <v>962</v>
      </c>
      <c r="L354" s="65" t="s">
        <v>962</v>
      </c>
      <c r="M354" s="65" t="s">
        <v>962</v>
      </c>
      <c r="N354" s="65" t="s">
        <v>962</v>
      </c>
      <c r="O354" s="65" t="s">
        <v>962</v>
      </c>
      <c r="P354" s="65" t="s">
        <v>962</v>
      </c>
      <c r="Q354" s="65" t="s">
        <v>962</v>
      </c>
      <c r="R354" s="65" t="s">
        <v>962</v>
      </c>
      <c r="S354" s="65" t="s">
        <v>962</v>
      </c>
      <c r="T354" s="65" t="s">
        <v>962</v>
      </c>
      <c r="U354" s="65" t="s">
        <v>962</v>
      </c>
      <c r="V354" s="65" t="s">
        <v>962</v>
      </c>
      <c r="W354" s="65" t="s">
        <v>962</v>
      </c>
      <c r="X354" s="65" t="s">
        <v>962</v>
      </c>
      <c r="Y354" s="65" t="s">
        <v>962</v>
      </c>
      <c r="Z354" s="65" t="s">
        <v>962</v>
      </c>
      <c r="AA354" s="65" t="s">
        <v>962</v>
      </c>
      <c r="AB354" s="65" t="s">
        <v>962</v>
      </c>
      <c r="AC354" s="65" t="s">
        <v>962</v>
      </c>
    </row>
    <row r="355" spans="1:29" x14ac:dyDescent="0.25">
      <c r="A355" s="66">
        <f t="shared" si="10"/>
        <v>770180</v>
      </c>
      <c r="B355" s="67" t="s">
        <v>1270</v>
      </c>
      <c r="C355" s="68">
        <f t="shared" si="11"/>
        <v>1</v>
      </c>
      <c r="D355" s="65">
        <v>770180</v>
      </c>
      <c r="E355" s="65" t="s">
        <v>962</v>
      </c>
      <c r="F355" s="65" t="s">
        <v>962</v>
      </c>
      <c r="G355" s="65" t="s">
        <v>962</v>
      </c>
      <c r="H355" s="65" t="s">
        <v>962</v>
      </c>
      <c r="I355" s="65" t="s">
        <v>962</v>
      </c>
      <c r="J355" s="65" t="s">
        <v>963</v>
      </c>
      <c r="K355" s="65" t="s">
        <v>962</v>
      </c>
      <c r="L355" s="65" t="s">
        <v>962</v>
      </c>
      <c r="M355" s="65" t="s">
        <v>962</v>
      </c>
      <c r="N355" s="65" t="s">
        <v>962</v>
      </c>
      <c r="O355" s="65" t="s">
        <v>962</v>
      </c>
      <c r="P355" s="65" t="s">
        <v>962</v>
      </c>
      <c r="Q355" s="65" t="s">
        <v>962</v>
      </c>
      <c r="R355" s="65" t="s">
        <v>962</v>
      </c>
      <c r="S355" s="65" t="s">
        <v>962</v>
      </c>
      <c r="T355" s="65" t="s">
        <v>962</v>
      </c>
      <c r="U355" s="65" t="s">
        <v>962</v>
      </c>
      <c r="V355" s="65" t="s">
        <v>962</v>
      </c>
      <c r="W355" s="65" t="s">
        <v>962</v>
      </c>
      <c r="X355" s="65" t="s">
        <v>962</v>
      </c>
      <c r="Y355" s="65" t="s">
        <v>962</v>
      </c>
      <c r="Z355" s="65" t="s">
        <v>962</v>
      </c>
      <c r="AA355" s="65" t="s">
        <v>962</v>
      </c>
      <c r="AB355" s="65" t="s">
        <v>962</v>
      </c>
      <c r="AC355" s="65" t="s">
        <v>962</v>
      </c>
    </row>
    <row r="356" spans="1:29" x14ac:dyDescent="0.25">
      <c r="A356" s="66">
        <f t="shared" si="10"/>
        <v>770187</v>
      </c>
      <c r="B356" s="67" t="s">
        <v>1269</v>
      </c>
      <c r="C356" s="68">
        <f t="shared" si="11"/>
        <v>1</v>
      </c>
      <c r="D356" s="65">
        <v>770187</v>
      </c>
      <c r="E356" s="65" t="s">
        <v>962</v>
      </c>
      <c r="F356" s="65" t="s">
        <v>962</v>
      </c>
      <c r="G356" s="65" t="s">
        <v>962</v>
      </c>
      <c r="H356" s="65" t="s">
        <v>962</v>
      </c>
      <c r="I356" s="65" t="s">
        <v>962</v>
      </c>
      <c r="J356" s="65" t="s">
        <v>962</v>
      </c>
      <c r="K356" s="65" t="s">
        <v>962</v>
      </c>
      <c r="L356" s="65" t="s">
        <v>962</v>
      </c>
      <c r="M356" s="65" t="s">
        <v>962</v>
      </c>
      <c r="N356" s="65" t="s">
        <v>962</v>
      </c>
      <c r="O356" s="65" t="s">
        <v>963</v>
      </c>
      <c r="P356" s="65" t="s">
        <v>962</v>
      </c>
      <c r="Q356" s="65" t="s">
        <v>962</v>
      </c>
      <c r="R356" s="65" t="s">
        <v>962</v>
      </c>
      <c r="S356" s="65" t="s">
        <v>962</v>
      </c>
      <c r="T356" s="65" t="s">
        <v>962</v>
      </c>
      <c r="U356" s="65" t="s">
        <v>962</v>
      </c>
      <c r="V356" s="65" t="s">
        <v>962</v>
      </c>
      <c r="W356" s="65" t="s">
        <v>962</v>
      </c>
      <c r="X356" s="65" t="s">
        <v>962</v>
      </c>
      <c r="Y356" s="65" t="s">
        <v>962</v>
      </c>
      <c r="Z356" s="65" t="s">
        <v>962</v>
      </c>
      <c r="AA356" s="65" t="s">
        <v>962</v>
      </c>
      <c r="AB356" s="65" t="s">
        <v>962</v>
      </c>
      <c r="AC356" s="65" t="s">
        <v>962</v>
      </c>
    </row>
    <row r="357" spans="1:29" x14ac:dyDescent="0.25">
      <c r="A357" s="66">
        <f t="shared" si="10"/>
        <v>770202</v>
      </c>
      <c r="B357" s="67" t="s">
        <v>1268</v>
      </c>
      <c r="C357" s="68">
        <f t="shared" si="11"/>
        <v>1</v>
      </c>
      <c r="D357" s="65">
        <v>770202</v>
      </c>
      <c r="E357" s="65" t="s">
        <v>962</v>
      </c>
      <c r="F357" s="65" t="s">
        <v>962</v>
      </c>
      <c r="G357" s="65" t="s">
        <v>962</v>
      </c>
      <c r="H357" s="65" t="s">
        <v>962</v>
      </c>
      <c r="I357" s="65" t="s">
        <v>962</v>
      </c>
      <c r="J357" s="65" t="s">
        <v>963</v>
      </c>
      <c r="K357" s="65" t="s">
        <v>962</v>
      </c>
      <c r="L357" s="65" t="s">
        <v>962</v>
      </c>
      <c r="M357" s="65" t="s">
        <v>962</v>
      </c>
      <c r="N357" s="65" t="s">
        <v>962</v>
      </c>
      <c r="O357" s="65" t="s">
        <v>962</v>
      </c>
      <c r="P357" s="65" t="s">
        <v>962</v>
      </c>
      <c r="Q357" s="65" t="s">
        <v>962</v>
      </c>
      <c r="R357" s="65" t="s">
        <v>962</v>
      </c>
      <c r="S357" s="65" t="s">
        <v>962</v>
      </c>
      <c r="T357" s="65" t="s">
        <v>962</v>
      </c>
      <c r="U357" s="65" t="s">
        <v>962</v>
      </c>
      <c r="V357" s="65" t="s">
        <v>962</v>
      </c>
      <c r="W357" s="65" t="s">
        <v>962</v>
      </c>
      <c r="X357" s="65" t="s">
        <v>962</v>
      </c>
      <c r="Y357" s="65" t="s">
        <v>962</v>
      </c>
      <c r="Z357" s="65" t="s">
        <v>962</v>
      </c>
      <c r="AA357" s="65" t="s">
        <v>962</v>
      </c>
      <c r="AB357" s="65" t="s">
        <v>962</v>
      </c>
      <c r="AC357" s="65" t="s">
        <v>962</v>
      </c>
    </row>
    <row r="358" spans="1:29" x14ac:dyDescent="0.25">
      <c r="A358" s="66">
        <f t="shared" si="10"/>
        <v>770208</v>
      </c>
      <c r="B358" s="67" t="s">
        <v>1267</v>
      </c>
      <c r="C358" s="68">
        <f t="shared" si="11"/>
        <v>2</v>
      </c>
      <c r="D358" s="65">
        <v>770208</v>
      </c>
      <c r="E358" s="65" t="s">
        <v>962</v>
      </c>
      <c r="F358" s="65" t="s">
        <v>962</v>
      </c>
      <c r="G358" s="65" t="s">
        <v>962</v>
      </c>
      <c r="H358" s="65" t="s">
        <v>962</v>
      </c>
      <c r="I358" s="65" t="s">
        <v>962</v>
      </c>
      <c r="J358" s="65" t="s">
        <v>962</v>
      </c>
      <c r="K358" s="65" t="s">
        <v>963</v>
      </c>
      <c r="L358" s="65" t="s">
        <v>962</v>
      </c>
      <c r="M358" s="65" t="s">
        <v>962</v>
      </c>
      <c r="N358" s="65" t="s">
        <v>962</v>
      </c>
      <c r="O358" s="65" t="s">
        <v>962</v>
      </c>
      <c r="P358" s="65" t="s">
        <v>962</v>
      </c>
      <c r="Q358" s="65" t="s">
        <v>962</v>
      </c>
      <c r="R358" s="65" t="s">
        <v>962</v>
      </c>
      <c r="S358" s="65" t="s">
        <v>962</v>
      </c>
      <c r="T358" s="65" t="s">
        <v>962</v>
      </c>
      <c r="U358" s="65" t="s">
        <v>962</v>
      </c>
      <c r="V358" s="65" t="s">
        <v>962</v>
      </c>
      <c r="W358" s="65" t="s">
        <v>962</v>
      </c>
      <c r="X358" s="65" t="s">
        <v>962</v>
      </c>
      <c r="Y358" s="65" t="s">
        <v>962</v>
      </c>
      <c r="Z358" s="65" t="s">
        <v>962</v>
      </c>
      <c r="AA358" s="65" t="s">
        <v>962</v>
      </c>
      <c r="AB358" s="65" t="s">
        <v>962</v>
      </c>
      <c r="AC358" s="65" t="s">
        <v>962</v>
      </c>
    </row>
    <row r="359" spans="1:29" x14ac:dyDescent="0.25">
      <c r="A359" s="66">
        <f t="shared" si="10"/>
        <v>770212</v>
      </c>
      <c r="B359" s="67" t="s">
        <v>1266</v>
      </c>
      <c r="C359" s="68">
        <f t="shared" si="11"/>
        <v>1</v>
      </c>
      <c r="D359" s="65">
        <v>770212</v>
      </c>
      <c r="E359" s="65" t="s">
        <v>962</v>
      </c>
      <c r="F359" s="65" t="s">
        <v>962</v>
      </c>
      <c r="G359" s="65" t="s">
        <v>962</v>
      </c>
      <c r="H359" s="65" t="s">
        <v>962</v>
      </c>
      <c r="I359" s="65" t="s">
        <v>962</v>
      </c>
      <c r="J359" s="65" t="s">
        <v>963</v>
      </c>
      <c r="K359" s="65" t="s">
        <v>962</v>
      </c>
      <c r="L359" s="65" t="s">
        <v>962</v>
      </c>
      <c r="M359" s="65" t="s">
        <v>962</v>
      </c>
      <c r="N359" s="65" t="s">
        <v>962</v>
      </c>
      <c r="O359" s="65" t="s">
        <v>962</v>
      </c>
      <c r="P359" s="65" t="s">
        <v>962</v>
      </c>
      <c r="Q359" s="65" t="s">
        <v>962</v>
      </c>
      <c r="R359" s="65" t="s">
        <v>962</v>
      </c>
      <c r="S359" s="65" t="s">
        <v>962</v>
      </c>
      <c r="T359" s="65" t="s">
        <v>962</v>
      </c>
      <c r="U359" s="65" t="s">
        <v>962</v>
      </c>
      <c r="V359" s="65" t="s">
        <v>962</v>
      </c>
      <c r="W359" s="65" t="s">
        <v>962</v>
      </c>
      <c r="X359" s="65" t="s">
        <v>962</v>
      </c>
      <c r="Y359" s="65" t="s">
        <v>962</v>
      </c>
      <c r="Z359" s="65" t="s">
        <v>962</v>
      </c>
      <c r="AA359" s="65" t="s">
        <v>962</v>
      </c>
      <c r="AB359" s="65" t="s">
        <v>962</v>
      </c>
      <c r="AC359" s="65" t="s">
        <v>962</v>
      </c>
    </row>
    <row r="360" spans="1:29" x14ac:dyDescent="0.25">
      <c r="A360" s="66">
        <f t="shared" si="10"/>
        <v>770220</v>
      </c>
      <c r="B360" s="67" t="s">
        <v>1265</v>
      </c>
      <c r="C360" s="68">
        <f t="shared" si="11"/>
        <v>1</v>
      </c>
      <c r="D360" s="65">
        <v>770220</v>
      </c>
      <c r="E360" s="65" t="s">
        <v>962</v>
      </c>
      <c r="F360" s="65" t="s">
        <v>962</v>
      </c>
      <c r="G360" s="65" t="s">
        <v>962</v>
      </c>
      <c r="H360" s="65" t="s">
        <v>962</v>
      </c>
      <c r="I360" s="65" t="s">
        <v>962</v>
      </c>
      <c r="J360" s="65" t="s">
        <v>962</v>
      </c>
      <c r="K360" s="65" t="s">
        <v>962</v>
      </c>
      <c r="L360" s="65" t="s">
        <v>962</v>
      </c>
      <c r="M360" s="65" t="s">
        <v>962</v>
      </c>
      <c r="N360" s="65" t="s">
        <v>962</v>
      </c>
      <c r="O360" s="65" t="s">
        <v>963</v>
      </c>
      <c r="P360" s="65" t="s">
        <v>962</v>
      </c>
      <c r="Q360" s="65" t="s">
        <v>962</v>
      </c>
      <c r="R360" s="65" t="s">
        <v>962</v>
      </c>
      <c r="S360" s="65" t="s">
        <v>962</v>
      </c>
      <c r="T360" s="65" t="s">
        <v>962</v>
      </c>
      <c r="U360" s="65" t="s">
        <v>962</v>
      </c>
      <c r="V360" s="65" t="s">
        <v>962</v>
      </c>
      <c r="W360" s="65" t="s">
        <v>962</v>
      </c>
      <c r="X360" s="65" t="s">
        <v>962</v>
      </c>
      <c r="Y360" s="65" t="s">
        <v>962</v>
      </c>
      <c r="Z360" s="65" t="s">
        <v>962</v>
      </c>
      <c r="AA360" s="65" t="s">
        <v>962</v>
      </c>
      <c r="AB360" s="65" t="s">
        <v>962</v>
      </c>
      <c r="AC360" s="65" t="s">
        <v>962</v>
      </c>
    </row>
    <row r="361" spans="1:29" x14ac:dyDescent="0.25">
      <c r="A361" s="66">
        <f t="shared" si="10"/>
        <v>770237</v>
      </c>
      <c r="B361" s="67" t="s">
        <v>1264</v>
      </c>
      <c r="C361" s="68">
        <f t="shared" si="11"/>
        <v>1</v>
      </c>
      <c r="D361" s="65">
        <v>770237</v>
      </c>
      <c r="E361" s="65" t="s">
        <v>962</v>
      </c>
      <c r="F361" s="65" t="s">
        <v>962</v>
      </c>
      <c r="G361" s="65" t="s">
        <v>962</v>
      </c>
      <c r="H361" s="65" t="s">
        <v>962</v>
      </c>
      <c r="I361" s="65" t="s">
        <v>962</v>
      </c>
      <c r="J361" s="65" t="s">
        <v>962</v>
      </c>
      <c r="K361" s="65" t="s">
        <v>962</v>
      </c>
      <c r="L361" s="65" t="s">
        <v>962</v>
      </c>
      <c r="M361" s="65" t="s">
        <v>962</v>
      </c>
      <c r="N361" s="65" t="s">
        <v>962</v>
      </c>
      <c r="O361" s="65" t="s">
        <v>962</v>
      </c>
      <c r="P361" s="65" t="s">
        <v>962</v>
      </c>
      <c r="Q361" s="65" t="s">
        <v>962</v>
      </c>
      <c r="R361" s="65" t="s">
        <v>962</v>
      </c>
      <c r="S361" s="65" t="s">
        <v>962</v>
      </c>
      <c r="T361" s="65" t="s">
        <v>963</v>
      </c>
      <c r="U361" s="65" t="s">
        <v>962</v>
      </c>
      <c r="V361" s="65" t="s">
        <v>962</v>
      </c>
      <c r="W361" s="65" t="s">
        <v>962</v>
      </c>
      <c r="X361" s="65" t="s">
        <v>962</v>
      </c>
      <c r="Y361" s="65" t="s">
        <v>962</v>
      </c>
      <c r="Z361" s="65" t="s">
        <v>962</v>
      </c>
      <c r="AA361" s="65" t="s">
        <v>962</v>
      </c>
      <c r="AB361" s="65" t="s">
        <v>962</v>
      </c>
      <c r="AC361" s="65" t="s">
        <v>962</v>
      </c>
    </row>
    <row r="362" spans="1:29" x14ac:dyDescent="0.25">
      <c r="A362" s="66">
        <f t="shared" si="10"/>
        <v>770238</v>
      </c>
      <c r="B362" s="67" t="s">
        <v>1263</v>
      </c>
      <c r="C362" s="68">
        <f t="shared" si="11"/>
        <v>1</v>
      </c>
      <c r="D362" s="65">
        <v>770238</v>
      </c>
      <c r="E362" s="65" t="s">
        <v>962</v>
      </c>
      <c r="F362" s="65" t="s">
        <v>962</v>
      </c>
      <c r="G362" s="65" t="s">
        <v>962</v>
      </c>
      <c r="H362" s="65" t="s">
        <v>962</v>
      </c>
      <c r="I362" s="65" t="s">
        <v>962</v>
      </c>
      <c r="J362" s="65" t="s">
        <v>963</v>
      </c>
      <c r="K362" s="65" t="s">
        <v>962</v>
      </c>
      <c r="L362" s="65" t="s">
        <v>962</v>
      </c>
      <c r="M362" s="65" t="s">
        <v>962</v>
      </c>
      <c r="N362" s="65" t="s">
        <v>962</v>
      </c>
      <c r="O362" s="65" t="s">
        <v>962</v>
      </c>
      <c r="P362" s="65" t="s">
        <v>962</v>
      </c>
      <c r="Q362" s="65" t="s">
        <v>962</v>
      </c>
      <c r="R362" s="65" t="s">
        <v>962</v>
      </c>
      <c r="S362" s="65" t="s">
        <v>962</v>
      </c>
      <c r="T362" s="65" t="s">
        <v>962</v>
      </c>
      <c r="U362" s="65" t="s">
        <v>962</v>
      </c>
      <c r="V362" s="65" t="s">
        <v>962</v>
      </c>
      <c r="W362" s="65" t="s">
        <v>962</v>
      </c>
      <c r="X362" s="65" t="s">
        <v>962</v>
      </c>
      <c r="Y362" s="65" t="s">
        <v>962</v>
      </c>
      <c r="Z362" s="65" t="s">
        <v>962</v>
      </c>
      <c r="AA362" s="65" t="s">
        <v>962</v>
      </c>
      <c r="AB362" s="65" t="s">
        <v>962</v>
      </c>
      <c r="AC362" s="65" t="s">
        <v>962</v>
      </c>
    </row>
    <row r="363" spans="1:29" x14ac:dyDescent="0.25">
      <c r="A363" s="66">
        <f t="shared" si="10"/>
        <v>770247</v>
      </c>
      <c r="B363" s="67" t="s">
        <v>1262</v>
      </c>
      <c r="C363" s="68">
        <f t="shared" si="11"/>
        <v>1</v>
      </c>
      <c r="D363" s="65">
        <v>770247</v>
      </c>
      <c r="E363" s="65" t="s">
        <v>963</v>
      </c>
      <c r="F363" s="65" t="s">
        <v>962</v>
      </c>
      <c r="G363" s="65" t="s">
        <v>962</v>
      </c>
      <c r="H363" s="65" t="s">
        <v>962</v>
      </c>
      <c r="I363" s="65" t="s">
        <v>962</v>
      </c>
      <c r="J363" s="65" t="s">
        <v>962</v>
      </c>
      <c r="K363" s="65" t="s">
        <v>962</v>
      </c>
      <c r="L363" s="65" t="s">
        <v>962</v>
      </c>
      <c r="M363" s="65" t="s">
        <v>962</v>
      </c>
      <c r="N363" s="65" t="s">
        <v>962</v>
      </c>
      <c r="O363" s="65" t="s">
        <v>962</v>
      </c>
      <c r="P363" s="65" t="s">
        <v>962</v>
      </c>
      <c r="Q363" s="65" t="s">
        <v>962</v>
      </c>
      <c r="R363" s="65" t="s">
        <v>962</v>
      </c>
      <c r="S363" s="65" t="s">
        <v>962</v>
      </c>
      <c r="T363" s="65" t="s">
        <v>962</v>
      </c>
      <c r="U363" s="65" t="s">
        <v>962</v>
      </c>
      <c r="V363" s="65" t="s">
        <v>962</v>
      </c>
      <c r="W363" s="65" t="s">
        <v>962</v>
      </c>
      <c r="X363" s="65" t="s">
        <v>962</v>
      </c>
      <c r="Y363" s="65" t="s">
        <v>962</v>
      </c>
      <c r="Z363" s="65" t="s">
        <v>962</v>
      </c>
      <c r="AA363" s="65" t="s">
        <v>962</v>
      </c>
      <c r="AB363" s="65" t="s">
        <v>962</v>
      </c>
      <c r="AC363" s="65" t="s">
        <v>962</v>
      </c>
    </row>
    <row r="364" spans="1:29" x14ac:dyDescent="0.25">
      <c r="A364" s="66">
        <f t="shared" si="10"/>
        <v>770272</v>
      </c>
      <c r="B364" s="67" t="s">
        <v>1261</v>
      </c>
      <c r="C364" s="68">
        <f t="shared" si="11"/>
        <v>1</v>
      </c>
      <c r="D364" s="65">
        <v>770272</v>
      </c>
      <c r="E364" s="65" t="s">
        <v>962</v>
      </c>
      <c r="F364" s="65" t="s">
        <v>962</v>
      </c>
      <c r="G364" s="65" t="s">
        <v>962</v>
      </c>
      <c r="H364" s="65" t="s">
        <v>962</v>
      </c>
      <c r="I364" s="65" t="s">
        <v>962</v>
      </c>
      <c r="J364" s="65" t="s">
        <v>963</v>
      </c>
      <c r="K364" s="65" t="s">
        <v>962</v>
      </c>
      <c r="L364" s="65" t="s">
        <v>962</v>
      </c>
      <c r="M364" s="65" t="s">
        <v>962</v>
      </c>
      <c r="N364" s="65" t="s">
        <v>962</v>
      </c>
      <c r="O364" s="65" t="s">
        <v>962</v>
      </c>
      <c r="P364" s="65" t="s">
        <v>962</v>
      </c>
      <c r="Q364" s="65" t="s">
        <v>962</v>
      </c>
      <c r="R364" s="65" t="s">
        <v>962</v>
      </c>
      <c r="S364" s="65" t="s">
        <v>962</v>
      </c>
      <c r="T364" s="65" t="s">
        <v>962</v>
      </c>
      <c r="U364" s="65" t="s">
        <v>962</v>
      </c>
      <c r="V364" s="65" t="s">
        <v>962</v>
      </c>
      <c r="W364" s="65" t="s">
        <v>962</v>
      </c>
      <c r="X364" s="65" t="s">
        <v>962</v>
      </c>
      <c r="Y364" s="65" t="s">
        <v>962</v>
      </c>
      <c r="Z364" s="65" t="s">
        <v>962</v>
      </c>
      <c r="AA364" s="65" t="s">
        <v>962</v>
      </c>
      <c r="AB364" s="65" t="s">
        <v>962</v>
      </c>
      <c r="AC364" s="65" t="s">
        <v>962</v>
      </c>
    </row>
    <row r="365" spans="1:29" x14ac:dyDescent="0.25">
      <c r="A365" s="66">
        <f t="shared" si="10"/>
        <v>770280</v>
      </c>
      <c r="B365" s="67" t="s">
        <v>1260</v>
      </c>
      <c r="C365" s="68">
        <f t="shared" si="11"/>
        <v>1</v>
      </c>
      <c r="D365" s="65">
        <v>770280</v>
      </c>
      <c r="E365" s="65" t="s">
        <v>962</v>
      </c>
      <c r="F365" s="65" t="s">
        <v>962</v>
      </c>
      <c r="G365" s="65" t="s">
        <v>962</v>
      </c>
      <c r="H365" s="65" t="s">
        <v>962</v>
      </c>
      <c r="I365" s="65" t="s">
        <v>962</v>
      </c>
      <c r="J365" s="65" t="s">
        <v>963</v>
      </c>
      <c r="K365" s="65" t="s">
        <v>962</v>
      </c>
      <c r="L365" s="65" t="s">
        <v>962</v>
      </c>
      <c r="M365" s="65" t="s">
        <v>962</v>
      </c>
      <c r="N365" s="65" t="s">
        <v>962</v>
      </c>
      <c r="O365" s="65" t="s">
        <v>962</v>
      </c>
      <c r="P365" s="65" t="s">
        <v>962</v>
      </c>
      <c r="Q365" s="65" t="s">
        <v>962</v>
      </c>
      <c r="R365" s="65" t="s">
        <v>962</v>
      </c>
      <c r="S365" s="65" t="s">
        <v>962</v>
      </c>
      <c r="T365" s="65" t="s">
        <v>962</v>
      </c>
      <c r="U365" s="65" t="s">
        <v>962</v>
      </c>
      <c r="V365" s="65" t="s">
        <v>962</v>
      </c>
      <c r="W365" s="65" t="s">
        <v>962</v>
      </c>
      <c r="X365" s="65" t="s">
        <v>962</v>
      </c>
      <c r="Y365" s="65" t="s">
        <v>962</v>
      </c>
      <c r="Z365" s="65" t="s">
        <v>962</v>
      </c>
      <c r="AA365" s="65" t="s">
        <v>962</v>
      </c>
      <c r="AB365" s="65" t="s">
        <v>962</v>
      </c>
      <c r="AC365" s="65" t="s">
        <v>962</v>
      </c>
    </row>
    <row r="366" spans="1:29" x14ac:dyDescent="0.25">
      <c r="A366" s="66">
        <f t="shared" si="10"/>
        <v>770276</v>
      </c>
      <c r="B366" s="67" t="s">
        <v>1259</v>
      </c>
      <c r="C366" s="68">
        <f t="shared" si="11"/>
        <v>1</v>
      </c>
      <c r="D366" s="65">
        <v>770276</v>
      </c>
      <c r="E366" s="65" t="s">
        <v>962</v>
      </c>
      <c r="F366" s="65" t="s">
        <v>962</v>
      </c>
      <c r="G366" s="65" t="s">
        <v>962</v>
      </c>
      <c r="H366" s="65" t="s">
        <v>962</v>
      </c>
      <c r="I366" s="65" t="s">
        <v>962</v>
      </c>
      <c r="J366" s="65" t="s">
        <v>963</v>
      </c>
      <c r="K366" s="65" t="s">
        <v>962</v>
      </c>
      <c r="L366" s="65" t="s">
        <v>962</v>
      </c>
      <c r="M366" s="65" t="s">
        <v>962</v>
      </c>
      <c r="N366" s="65" t="s">
        <v>962</v>
      </c>
      <c r="O366" s="65" t="s">
        <v>962</v>
      </c>
      <c r="P366" s="65" t="s">
        <v>962</v>
      </c>
      <c r="Q366" s="65" t="s">
        <v>962</v>
      </c>
      <c r="R366" s="65" t="s">
        <v>962</v>
      </c>
      <c r="S366" s="65" t="s">
        <v>962</v>
      </c>
      <c r="T366" s="65" t="s">
        <v>962</v>
      </c>
      <c r="U366" s="65" t="s">
        <v>962</v>
      </c>
      <c r="V366" s="65" t="s">
        <v>962</v>
      </c>
      <c r="W366" s="65" t="s">
        <v>962</v>
      </c>
      <c r="X366" s="65" t="s">
        <v>962</v>
      </c>
      <c r="Y366" s="65" t="s">
        <v>962</v>
      </c>
      <c r="Z366" s="65" t="s">
        <v>962</v>
      </c>
      <c r="AA366" s="65" t="s">
        <v>962</v>
      </c>
      <c r="AB366" s="65" t="s">
        <v>962</v>
      </c>
      <c r="AC366" s="65" t="s">
        <v>962</v>
      </c>
    </row>
    <row r="367" spans="1:29" x14ac:dyDescent="0.25">
      <c r="A367" s="66">
        <f t="shared" si="10"/>
        <v>770285</v>
      </c>
      <c r="B367" s="67" t="s">
        <v>1258</v>
      </c>
      <c r="C367" s="68">
        <f t="shared" si="11"/>
        <v>4</v>
      </c>
      <c r="D367" s="65">
        <v>770285</v>
      </c>
      <c r="E367" s="65" t="s">
        <v>962</v>
      </c>
      <c r="F367" s="65" t="s">
        <v>962</v>
      </c>
      <c r="G367" s="65" t="s">
        <v>962</v>
      </c>
      <c r="H367" s="65" t="s">
        <v>962</v>
      </c>
      <c r="I367" s="65" t="s">
        <v>962</v>
      </c>
      <c r="J367" s="65" t="s">
        <v>962</v>
      </c>
      <c r="K367" s="65" t="s">
        <v>962</v>
      </c>
      <c r="L367" s="65" t="s">
        <v>962</v>
      </c>
      <c r="M367" s="65" t="s">
        <v>962</v>
      </c>
      <c r="N367" s="65" t="s">
        <v>962</v>
      </c>
      <c r="O367" s="65" t="s">
        <v>962</v>
      </c>
      <c r="P367" s="65" t="s">
        <v>962</v>
      </c>
      <c r="Q367" s="65" t="s">
        <v>962</v>
      </c>
      <c r="R367" s="65" t="s">
        <v>963</v>
      </c>
      <c r="S367" s="65" t="s">
        <v>962</v>
      </c>
      <c r="T367" s="65" t="s">
        <v>962</v>
      </c>
      <c r="U367" s="65" t="s">
        <v>962</v>
      </c>
      <c r="V367" s="65" t="s">
        <v>962</v>
      </c>
      <c r="W367" s="65" t="s">
        <v>962</v>
      </c>
      <c r="X367" s="65" t="s">
        <v>962</v>
      </c>
      <c r="Y367" s="65" t="s">
        <v>962</v>
      </c>
      <c r="Z367" s="65" t="s">
        <v>962</v>
      </c>
      <c r="AA367" s="65" t="s">
        <v>962</v>
      </c>
      <c r="AB367" s="65" t="s">
        <v>962</v>
      </c>
      <c r="AC367" s="65" t="s">
        <v>962</v>
      </c>
    </row>
    <row r="368" spans="1:29" x14ac:dyDescent="0.25">
      <c r="A368" s="66">
        <f t="shared" si="10"/>
        <v>770295</v>
      </c>
      <c r="B368" s="67" t="s">
        <v>1257</v>
      </c>
      <c r="C368" s="68">
        <f t="shared" si="11"/>
        <v>1</v>
      </c>
      <c r="D368" s="65">
        <v>770295</v>
      </c>
      <c r="E368" s="65" t="s">
        <v>962</v>
      </c>
      <c r="F368" s="65" t="s">
        <v>962</v>
      </c>
      <c r="G368" s="65" t="s">
        <v>962</v>
      </c>
      <c r="H368" s="65" t="s">
        <v>962</v>
      </c>
      <c r="I368" s="65" t="s">
        <v>962</v>
      </c>
      <c r="J368" s="65" t="s">
        <v>962</v>
      </c>
      <c r="K368" s="65" t="s">
        <v>962</v>
      </c>
      <c r="L368" s="65" t="s">
        <v>962</v>
      </c>
      <c r="M368" s="65" t="s">
        <v>962</v>
      </c>
      <c r="N368" s="65" t="s">
        <v>962</v>
      </c>
      <c r="O368" s="65" t="s">
        <v>963</v>
      </c>
      <c r="P368" s="65" t="s">
        <v>962</v>
      </c>
      <c r="Q368" s="65" t="s">
        <v>962</v>
      </c>
      <c r="R368" s="65" t="s">
        <v>962</v>
      </c>
      <c r="S368" s="65" t="s">
        <v>962</v>
      </c>
      <c r="T368" s="65" t="s">
        <v>962</v>
      </c>
      <c r="U368" s="65" t="s">
        <v>962</v>
      </c>
      <c r="V368" s="65" t="s">
        <v>962</v>
      </c>
      <c r="W368" s="65" t="s">
        <v>962</v>
      </c>
      <c r="X368" s="65" t="s">
        <v>962</v>
      </c>
      <c r="Y368" s="65" t="s">
        <v>962</v>
      </c>
      <c r="Z368" s="65" t="s">
        <v>962</v>
      </c>
      <c r="AA368" s="65" t="s">
        <v>962</v>
      </c>
      <c r="AB368" s="65" t="s">
        <v>962</v>
      </c>
      <c r="AC368" s="65" t="s">
        <v>962</v>
      </c>
    </row>
    <row r="369" spans="1:29" x14ac:dyDescent="0.25">
      <c r="A369" s="66">
        <f t="shared" si="10"/>
        <v>770299</v>
      </c>
      <c r="B369" s="67" t="s">
        <v>1256</v>
      </c>
      <c r="C369" s="68">
        <f t="shared" si="11"/>
        <v>1</v>
      </c>
      <c r="D369" s="65">
        <v>770299</v>
      </c>
      <c r="E369" s="65" t="s">
        <v>962</v>
      </c>
      <c r="F369" s="65" t="s">
        <v>962</v>
      </c>
      <c r="G369" s="65" t="s">
        <v>962</v>
      </c>
      <c r="H369" s="65" t="s">
        <v>962</v>
      </c>
      <c r="I369" s="65" t="s">
        <v>962</v>
      </c>
      <c r="J369" s="65" t="s">
        <v>963</v>
      </c>
      <c r="K369" s="65" t="s">
        <v>962</v>
      </c>
      <c r="L369" s="65" t="s">
        <v>962</v>
      </c>
      <c r="M369" s="65" t="s">
        <v>962</v>
      </c>
      <c r="N369" s="65" t="s">
        <v>962</v>
      </c>
      <c r="O369" s="65" t="s">
        <v>962</v>
      </c>
      <c r="P369" s="65" t="s">
        <v>962</v>
      </c>
      <c r="Q369" s="65" t="s">
        <v>962</v>
      </c>
      <c r="R369" s="65" t="s">
        <v>962</v>
      </c>
      <c r="S369" s="65" t="s">
        <v>962</v>
      </c>
      <c r="T369" s="65" t="s">
        <v>962</v>
      </c>
      <c r="U369" s="65" t="s">
        <v>962</v>
      </c>
      <c r="V369" s="65" t="s">
        <v>962</v>
      </c>
      <c r="W369" s="65" t="s">
        <v>962</v>
      </c>
      <c r="X369" s="65" t="s">
        <v>962</v>
      </c>
      <c r="Y369" s="65" t="s">
        <v>962</v>
      </c>
      <c r="Z369" s="65" t="s">
        <v>962</v>
      </c>
      <c r="AA369" s="65" t="s">
        <v>962</v>
      </c>
      <c r="AB369" s="65" t="s">
        <v>962</v>
      </c>
      <c r="AC369" s="65" t="s">
        <v>962</v>
      </c>
    </row>
    <row r="370" spans="1:29" x14ac:dyDescent="0.25">
      <c r="A370" s="66">
        <f t="shared" si="10"/>
        <v>770320</v>
      </c>
      <c r="B370" s="67" t="s">
        <v>1255</v>
      </c>
      <c r="C370" s="68">
        <f t="shared" si="11"/>
        <v>1</v>
      </c>
      <c r="D370" s="65">
        <v>770320</v>
      </c>
      <c r="E370" s="65" t="s">
        <v>962</v>
      </c>
      <c r="F370" s="65" t="s">
        <v>962</v>
      </c>
      <c r="G370" s="65" t="s">
        <v>962</v>
      </c>
      <c r="H370" s="65" t="s">
        <v>962</v>
      </c>
      <c r="I370" s="65" t="s">
        <v>962</v>
      </c>
      <c r="J370" s="65" t="s">
        <v>963</v>
      </c>
      <c r="K370" s="65" t="s">
        <v>962</v>
      </c>
      <c r="L370" s="65" t="s">
        <v>962</v>
      </c>
      <c r="M370" s="65" t="s">
        <v>962</v>
      </c>
      <c r="N370" s="65" t="s">
        <v>962</v>
      </c>
      <c r="O370" s="65" t="s">
        <v>962</v>
      </c>
      <c r="P370" s="65" t="s">
        <v>962</v>
      </c>
      <c r="Q370" s="65" t="s">
        <v>962</v>
      </c>
      <c r="R370" s="65" t="s">
        <v>962</v>
      </c>
      <c r="S370" s="65" t="s">
        <v>962</v>
      </c>
      <c r="T370" s="65" t="s">
        <v>962</v>
      </c>
      <c r="U370" s="65" t="s">
        <v>962</v>
      </c>
      <c r="V370" s="65" t="s">
        <v>962</v>
      </c>
      <c r="W370" s="65" t="s">
        <v>962</v>
      </c>
      <c r="X370" s="65" t="s">
        <v>962</v>
      </c>
      <c r="Y370" s="65" t="s">
        <v>962</v>
      </c>
      <c r="Z370" s="65" t="s">
        <v>962</v>
      </c>
      <c r="AA370" s="65" t="s">
        <v>962</v>
      </c>
      <c r="AB370" s="65" t="s">
        <v>962</v>
      </c>
      <c r="AC370" s="65" t="s">
        <v>962</v>
      </c>
    </row>
    <row r="371" spans="1:29" x14ac:dyDescent="0.25">
      <c r="A371" s="66">
        <f t="shared" si="10"/>
        <v>770325</v>
      </c>
      <c r="B371" s="67" t="s">
        <v>1254</v>
      </c>
      <c r="C371" s="68">
        <f t="shared" si="11"/>
        <v>1</v>
      </c>
      <c r="D371" s="65">
        <v>770325</v>
      </c>
      <c r="E371" s="65" t="s">
        <v>962</v>
      </c>
      <c r="F371" s="65" t="s">
        <v>962</v>
      </c>
      <c r="G371" s="65" t="s">
        <v>962</v>
      </c>
      <c r="H371" s="65" t="s">
        <v>962</v>
      </c>
      <c r="I371" s="65" t="s">
        <v>962</v>
      </c>
      <c r="J371" s="65" t="s">
        <v>963</v>
      </c>
      <c r="K371" s="65" t="s">
        <v>962</v>
      </c>
      <c r="L371" s="65" t="s">
        <v>962</v>
      </c>
      <c r="M371" s="65" t="s">
        <v>962</v>
      </c>
      <c r="N371" s="65" t="s">
        <v>962</v>
      </c>
      <c r="O371" s="65" t="s">
        <v>962</v>
      </c>
      <c r="P371" s="65" t="s">
        <v>962</v>
      </c>
      <c r="Q371" s="65" t="s">
        <v>962</v>
      </c>
      <c r="R371" s="65" t="s">
        <v>962</v>
      </c>
      <c r="S371" s="65" t="s">
        <v>962</v>
      </c>
      <c r="T371" s="65" t="s">
        <v>962</v>
      </c>
      <c r="U371" s="65" t="s">
        <v>962</v>
      </c>
      <c r="V371" s="65" t="s">
        <v>962</v>
      </c>
      <c r="W371" s="65" t="s">
        <v>962</v>
      </c>
      <c r="X371" s="65" t="s">
        <v>962</v>
      </c>
      <c r="Y371" s="65" t="s">
        <v>962</v>
      </c>
      <c r="Z371" s="65" t="s">
        <v>962</v>
      </c>
      <c r="AA371" s="65" t="s">
        <v>962</v>
      </c>
      <c r="AB371" s="65" t="s">
        <v>962</v>
      </c>
      <c r="AC371" s="65" t="s">
        <v>962</v>
      </c>
    </row>
    <row r="372" spans="1:29" x14ac:dyDescent="0.25">
      <c r="A372" s="66">
        <f t="shared" si="10"/>
        <v>770336</v>
      </c>
      <c r="B372" s="67" t="s">
        <v>1253</v>
      </c>
      <c r="C372" s="68">
        <f t="shared" si="11"/>
        <v>1</v>
      </c>
      <c r="D372" s="65">
        <v>770336</v>
      </c>
      <c r="E372" s="65" t="s">
        <v>963</v>
      </c>
      <c r="F372" s="65" t="s">
        <v>962</v>
      </c>
      <c r="G372" s="65" t="s">
        <v>962</v>
      </c>
      <c r="H372" s="65" t="s">
        <v>962</v>
      </c>
      <c r="I372" s="65" t="s">
        <v>962</v>
      </c>
      <c r="J372" s="65" t="s">
        <v>962</v>
      </c>
      <c r="K372" s="65" t="s">
        <v>962</v>
      </c>
      <c r="L372" s="65" t="s">
        <v>962</v>
      </c>
      <c r="M372" s="65" t="s">
        <v>962</v>
      </c>
      <c r="N372" s="65" t="s">
        <v>962</v>
      </c>
      <c r="O372" s="65" t="s">
        <v>962</v>
      </c>
      <c r="P372" s="65" t="s">
        <v>962</v>
      </c>
      <c r="Q372" s="65" t="s">
        <v>962</v>
      </c>
      <c r="R372" s="65" t="s">
        <v>962</v>
      </c>
      <c r="S372" s="65" t="s">
        <v>962</v>
      </c>
      <c r="T372" s="65" t="s">
        <v>962</v>
      </c>
      <c r="U372" s="65" t="s">
        <v>962</v>
      </c>
      <c r="V372" s="65" t="s">
        <v>962</v>
      </c>
      <c r="W372" s="65" t="s">
        <v>962</v>
      </c>
      <c r="X372" s="65" t="s">
        <v>962</v>
      </c>
      <c r="Y372" s="65" t="s">
        <v>962</v>
      </c>
      <c r="Z372" s="65" t="s">
        <v>962</v>
      </c>
      <c r="AA372" s="65" t="s">
        <v>962</v>
      </c>
      <c r="AB372" s="65" t="s">
        <v>962</v>
      </c>
      <c r="AC372" s="65" t="s">
        <v>962</v>
      </c>
    </row>
    <row r="373" spans="1:29" x14ac:dyDescent="0.25">
      <c r="A373" s="66">
        <f t="shared" si="10"/>
        <v>770351</v>
      </c>
      <c r="B373" s="67" t="s">
        <v>1252</v>
      </c>
      <c r="C373" s="68">
        <f t="shared" si="11"/>
        <v>1</v>
      </c>
      <c r="D373" s="65">
        <v>770351</v>
      </c>
      <c r="E373" s="65" t="s">
        <v>963</v>
      </c>
      <c r="F373" s="65" t="s">
        <v>962</v>
      </c>
      <c r="G373" s="65" t="s">
        <v>962</v>
      </c>
      <c r="H373" s="65" t="s">
        <v>962</v>
      </c>
      <c r="I373" s="65" t="s">
        <v>962</v>
      </c>
      <c r="J373" s="65" t="s">
        <v>962</v>
      </c>
      <c r="K373" s="65" t="s">
        <v>962</v>
      </c>
      <c r="L373" s="65" t="s">
        <v>962</v>
      </c>
      <c r="M373" s="65" t="s">
        <v>962</v>
      </c>
      <c r="N373" s="65" t="s">
        <v>962</v>
      </c>
      <c r="O373" s="65" t="s">
        <v>962</v>
      </c>
      <c r="P373" s="65" t="s">
        <v>962</v>
      </c>
      <c r="Q373" s="65" t="s">
        <v>962</v>
      </c>
      <c r="R373" s="65" t="s">
        <v>962</v>
      </c>
      <c r="S373" s="65" t="s">
        <v>962</v>
      </c>
      <c r="T373" s="65" t="s">
        <v>962</v>
      </c>
      <c r="U373" s="65" t="s">
        <v>962</v>
      </c>
      <c r="V373" s="65" t="s">
        <v>962</v>
      </c>
      <c r="W373" s="65" t="s">
        <v>962</v>
      </c>
      <c r="X373" s="65" t="s">
        <v>962</v>
      </c>
      <c r="Y373" s="65" t="s">
        <v>962</v>
      </c>
      <c r="Z373" s="65" t="s">
        <v>962</v>
      </c>
      <c r="AA373" s="65" t="s">
        <v>962</v>
      </c>
      <c r="AB373" s="65" t="s">
        <v>962</v>
      </c>
      <c r="AC373" s="65" t="s">
        <v>962</v>
      </c>
    </row>
    <row r="374" spans="1:29" x14ac:dyDescent="0.25">
      <c r="A374" s="66">
        <f t="shared" si="10"/>
        <v>770355</v>
      </c>
      <c r="B374" s="67" t="s">
        <v>1251</v>
      </c>
      <c r="C374" s="68">
        <f t="shared" si="11"/>
        <v>1</v>
      </c>
      <c r="D374" s="65">
        <v>770355</v>
      </c>
      <c r="E374" s="65" t="s">
        <v>962</v>
      </c>
      <c r="F374" s="65" t="s">
        <v>962</v>
      </c>
      <c r="G374" s="65" t="s">
        <v>962</v>
      </c>
      <c r="H374" s="65" t="s">
        <v>962</v>
      </c>
      <c r="I374" s="65" t="s">
        <v>962</v>
      </c>
      <c r="J374" s="65" t="s">
        <v>962</v>
      </c>
      <c r="K374" s="65" t="s">
        <v>962</v>
      </c>
      <c r="L374" s="65" t="s">
        <v>962</v>
      </c>
      <c r="M374" s="65" t="s">
        <v>962</v>
      </c>
      <c r="N374" s="65" t="s">
        <v>962</v>
      </c>
      <c r="O374" s="65" t="s">
        <v>962</v>
      </c>
      <c r="P374" s="65" t="s">
        <v>962</v>
      </c>
      <c r="Q374" s="65" t="s">
        <v>962</v>
      </c>
      <c r="R374" s="65" t="s">
        <v>962</v>
      </c>
      <c r="S374" s="65" t="s">
        <v>962</v>
      </c>
      <c r="T374" s="65" t="s">
        <v>962</v>
      </c>
      <c r="U374" s="65" t="s">
        <v>962</v>
      </c>
      <c r="V374" s="65" t="s">
        <v>962</v>
      </c>
      <c r="W374" s="65" t="s">
        <v>962</v>
      </c>
      <c r="X374" s="65" t="s">
        <v>962</v>
      </c>
      <c r="Y374" s="65" t="s">
        <v>963</v>
      </c>
      <c r="Z374" s="65" t="s">
        <v>962</v>
      </c>
      <c r="AA374" s="65" t="s">
        <v>962</v>
      </c>
      <c r="AB374" s="65" t="s">
        <v>962</v>
      </c>
      <c r="AC374" s="65" t="s">
        <v>962</v>
      </c>
    </row>
    <row r="375" spans="1:29" x14ac:dyDescent="0.25">
      <c r="A375" s="66">
        <f t="shared" si="10"/>
        <v>770359</v>
      </c>
      <c r="B375" s="67" t="s">
        <v>1250</v>
      </c>
      <c r="C375" s="68">
        <f t="shared" si="11"/>
        <v>1</v>
      </c>
      <c r="D375" s="65">
        <v>770359</v>
      </c>
      <c r="E375" s="65" t="s">
        <v>962</v>
      </c>
      <c r="F375" s="65" t="s">
        <v>962</v>
      </c>
      <c r="G375" s="65" t="s">
        <v>962</v>
      </c>
      <c r="H375" s="65" t="s">
        <v>962</v>
      </c>
      <c r="I375" s="65" t="s">
        <v>962</v>
      </c>
      <c r="J375" s="65" t="s">
        <v>962</v>
      </c>
      <c r="K375" s="65" t="s">
        <v>962</v>
      </c>
      <c r="L375" s="65" t="s">
        <v>962</v>
      </c>
      <c r="M375" s="65" t="s">
        <v>962</v>
      </c>
      <c r="N375" s="65" t="s">
        <v>962</v>
      </c>
      <c r="O375" s="65" t="s">
        <v>962</v>
      </c>
      <c r="P375" s="65" t="s">
        <v>962</v>
      </c>
      <c r="Q375" s="65" t="s">
        <v>962</v>
      </c>
      <c r="R375" s="65" t="s">
        <v>962</v>
      </c>
      <c r="S375" s="65" t="s">
        <v>962</v>
      </c>
      <c r="T375" s="65" t="s">
        <v>962</v>
      </c>
      <c r="U375" s="65" t="s">
        <v>962</v>
      </c>
      <c r="V375" s="65" t="s">
        <v>962</v>
      </c>
      <c r="W375" s="65" t="s">
        <v>962</v>
      </c>
      <c r="X375" s="65" t="s">
        <v>962</v>
      </c>
      <c r="Y375" s="65" t="s">
        <v>963</v>
      </c>
      <c r="Z375" s="65" t="s">
        <v>962</v>
      </c>
      <c r="AA375" s="65" t="s">
        <v>962</v>
      </c>
      <c r="AB375" s="65" t="s">
        <v>962</v>
      </c>
      <c r="AC375" s="65" t="s">
        <v>962</v>
      </c>
    </row>
    <row r="376" spans="1:29" x14ac:dyDescent="0.25">
      <c r="A376" s="66">
        <f t="shared" si="10"/>
        <v>770366</v>
      </c>
      <c r="B376" s="67" t="s">
        <v>1249</v>
      </c>
      <c r="C376" s="68">
        <f t="shared" si="11"/>
        <v>1</v>
      </c>
      <c r="D376" s="65">
        <v>770366</v>
      </c>
      <c r="E376" s="65" t="s">
        <v>962</v>
      </c>
      <c r="F376" s="65" t="s">
        <v>962</v>
      </c>
      <c r="G376" s="65" t="s">
        <v>962</v>
      </c>
      <c r="H376" s="65" t="s">
        <v>962</v>
      </c>
      <c r="I376" s="65" t="s">
        <v>962</v>
      </c>
      <c r="J376" s="65" t="s">
        <v>962</v>
      </c>
      <c r="K376" s="65" t="s">
        <v>962</v>
      </c>
      <c r="L376" s="65" t="s">
        <v>962</v>
      </c>
      <c r="M376" s="65" t="s">
        <v>962</v>
      </c>
      <c r="N376" s="65" t="s">
        <v>962</v>
      </c>
      <c r="O376" s="65" t="s">
        <v>962</v>
      </c>
      <c r="P376" s="65" t="s">
        <v>962</v>
      </c>
      <c r="Q376" s="65" t="s">
        <v>962</v>
      </c>
      <c r="R376" s="65" t="s">
        <v>962</v>
      </c>
      <c r="S376" s="65" t="s">
        <v>962</v>
      </c>
      <c r="T376" s="65" t="s">
        <v>962</v>
      </c>
      <c r="U376" s="65" t="s">
        <v>962</v>
      </c>
      <c r="V376" s="65" t="s">
        <v>962</v>
      </c>
      <c r="W376" s="65" t="s">
        <v>962</v>
      </c>
      <c r="X376" s="65" t="s">
        <v>962</v>
      </c>
      <c r="Y376" s="65" t="s">
        <v>963</v>
      </c>
      <c r="Z376" s="65" t="s">
        <v>962</v>
      </c>
      <c r="AA376" s="65" t="s">
        <v>962</v>
      </c>
      <c r="AB376" s="65" t="s">
        <v>962</v>
      </c>
      <c r="AC376" s="65" t="s">
        <v>962</v>
      </c>
    </row>
    <row r="377" spans="1:29" x14ac:dyDescent="0.25">
      <c r="A377" s="66">
        <f t="shared" si="10"/>
        <v>770368</v>
      </c>
      <c r="B377" s="67" t="s">
        <v>1248</v>
      </c>
      <c r="C377" s="68">
        <f t="shared" si="11"/>
        <v>2</v>
      </c>
      <c r="D377" s="65">
        <v>770368</v>
      </c>
      <c r="E377" s="65" t="s">
        <v>962</v>
      </c>
      <c r="F377" s="65" t="s">
        <v>962</v>
      </c>
      <c r="G377" s="65" t="s">
        <v>962</v>
      </c>
      <c r="H377" s="65" t="s">
        <v>962</v>
      </c>
      <c r="I377" s="65" t="s">
        <v>962</v>
      </c>
      <c r="J377" s="65" t="s">
        <v>962</v>
      </c>
      <c r="K377" s="65" t="s">
        <v>963</v>
      </c>
      <c r="L377" s="65" t="s">
        <v>962</v>
      </c>
      <c r="M377" s="65" t="s">
        <v>962</v>
      </c>
      <c r="N377" s="65" t="s">
        <v>962</v>
      </c>
      <c r="O377" s="65" t="s">
        <v>962</v>
      </c>
      <c r="P377" s="65" t="s">
        <v>962</v>
      </c>
      <c r="Q377" s="65" t="s">
        <v>962</v>
      </c>
      <c r="R377" s="65" t="s">
        <v>962</v>
      </c>
      <c r="S377" s="65" t="s">
        <v>962</v>
      </c>
      <c r="T377" s="65" t="s">
        <v>962</v>
      </c>
      <c r="U377" s="65" t="s">
        <v>962</v>
      </c>
      <c r="V377" s="65" t="s">
        <v>962</v>
      </c>
      <c r="W377" s="65" t="s">
        <v>962</v>
      </c>
      <c r="X377" s="65" t="s">
        <v>962</v>
      </c>
      <c r="Y377" s="65" t="s">
        <v>962</v>
      </c>
      <c r="Z377" s="65" t="s">
        <v>962</v>
      </c>
      <c r="AA377" s="65" t="s">
        <v>962</v>
      </c>
      <c r="AB377" s="65" t="s">
        <v>962</v>
      </c>
      <c r="AC377" s="65" t="s">
        <v>962</v>
      </c>
    </row>
    <row r="378" spans="1:29" x14ac:dyDescent="0.25">
      <c r="A378" s="66">
        <f t="shared" si="10"/>
        <v>770381</v>
      </c>
      <c r="B378" s="67" t="s">
        <v>1247</v>
      </c>
      <c r="C378" s="68">
        <f t="shared" si="11"/>
        <v>1</v>
      </c>
      <c r="D378" s="65">
        <v>770381</v>
      </c>
      <c r="E378" s="65" t="s">
        <v>962</v>
      </c>
      <c r="F378" s="65" t="s">
        <v>962</v>
      </c>
      <c r="G378" s="65" t="s">
        <v>962</v>
      </c>
      <c r="H378" s="65" t="s">
        <v>962</v>
      </c>
      <c r="I378" s="65" t="s">
        <v>962</v>
      </c>
      <c r="J378" s="65" t="s">
        <v>962</v>
      </c>
      <c r="K378" s="65" t="s">
        <v>962</v>
      </c>
      <c r="L378" s="65" t="s">
        <v>962</v>
      </c>
      <c r="M378" s="65" t="s">
        <v>962</v>
      </c>
      <c r="N378" s="65" t="s">
        <v>962</v>
      </c>
      <c r="O378" s="65" t="s">
        <v>962</v>
      </c>
      <c r="P378" s="65" t="s">
        <v>962</v>
      </c>
      <c r="Q378" s="65" t="s">
        <v>962</v>
      </c>
      <c r="R378" s="65" t="s">
        <v>962</v>
      </c>
      <c r="S378" s="65" t="s">
        <v>962</v>
      </c>
      <c r="T378" s="65" t="s">
        <v>962</v>
      </c>
      <c r="U378" s="65" t="s">
        <v>962</v>
      </c>
      <c r="V378" s="65" t="s">
        <v>962</v>
      </c>
      <c r="W378" s="65" t="s">
        <v>962</v>
      </c>
      <c r="X378" s="65" t="s">
        <v>962</v>
      </c>
      <c r="Y378" s="65" t="s">
        <v>963</v>
      </c>
      <c r="Z378" s="65" t="s">
        <v>962</v>
      </c>
      <c r="AA378" s="65" t="s">
        <v>962</v>
      </c>
      <c r="AB378" s="65" t="s">
        <v>962</v>
      </c>
      <c r="AC378" s="65" t="s">
        <v>962</v>
      </c>
    </row>
    <row r="379" spans="1:29" x14ac:dyDescent="0.25">
      <c r="A379" s="66">
        <f t="shared" si="10"/>
        <v>770388</v>
      </c>
      <c r="B379" s="67" t="s">
        <v>1246</v>
      </c>
      <c r="C379" s="68">
        <f t="shared" si="11"/>
        <v>1</v>
      </c>
      <c r="D379" s="65">
        <v>770388</v>
      </c>
      <c r="E379" s="65" t="s">
        <v>962</v>
      </c>
      <c r="F379" s="65" t="s">
        <v>962</v>
      </c>
      <c r="G379" s="65" t="s">
        <v>962</v>
      </c>
      <c r="H379" s="65" t="s">
        <v>962</v>
      </c>
      <c r="I379" s="65" t="s">
        <v>962</v>
      </c>
      <c r="J379" s="65" t="s">
        <v>962</v>
      </c>
      <c r="K379" s="65" t="s">
        <v>962</v>
      </c>
      <c r="L379" s="65" t="s">
        <v>962</v>
      </c>
      <c r="M379" s="65" t="s">
        <v>962</v>
      </c>
      <c r="N379" s="65" t="s">
        <v>962</v>
      </c>
      <c r="O379" s="65" t="s">
        <v>962</v>
      </c>
      <c r="P379" s="65" t="s">
        <v>962</v>
      </c>
      <c r="Q379" s="65" t="s">
        <v>962</v>
      </c>
      <c r="R379" s="65" t="s">
        <v>962</v>
      </c>
      <c r="S379" s="65" t="s">
        <v>962</v>
      </c>
      <c r="T379" s="65" t="s">
        <v>963</v>
      </c>
      <c r="U379" s="65" t="s">
        <v>962</v>
      </c>
      <c r="V379" s="65" t="s">
        <v>962</v>
      </c>
      <c r="W379" s="65" t="s">
        <v>962</v>
      </c>
      <c r="X379" s="65" t="s">
        <v>962</v>
      </c>
      <c r="Y379" s="65" t="s">
        <v>962</v>
      </c>
      <c r="Z379" s="65" t="s">
        <v>962</v>
      </c>
      <c r="AA379" s="65" t="s">
        <v>962</v>
      </c>
      <c r="AB379" s="65" t="s">
        <v>962</v>
      </c>
      <c r="AC379" s="65" t="s">
        <v>962</v>
      </c>
    </row>
    <row r="380" spans="1:29" x14ac:dyDescent="0.25">
      <c r="A380" s="66">
        <f t="shared" si="10"/>
        <v>770392</v>
      </c>
      <c r="B380" s="67" t="s">
        <v>1245</v>
      </c>
      <c r="C380" s="68">
        <f t="shared" si="11"/>
        <v>1</v>
      </c>
      <c r="D380" s="65">
        <v>770392</v>
      </c>
      <c r="E380" s="65" t="s">
        <v>963</v>
      </c>
      <c r="F380" s="65" t="s">
        <v>962</v>
      </c>
      <c r="G380" s="65" t="s">
        <v>962</v>
      </c>
      <c r="H380" s="65" t="s">
        <v>962</v>
      </c>
      <c r="I380" s="65" t="s">
        <v>962</v>
      </c>
      <c r="J380" s="65" t="s">
        <v>962</v>
      </c>
      <c r="K380" s="65" t="s">
        <v>962</v>
      </c>
      <c r="L380" s="65" t="s">
        <v>962</v>
      </c>
      <c r="M380" s="65" t="s">
        <v>962</v>
      </c>
      <c r="N380" s="65" t="s">
        <v>962</v>
      </c>
      <c r="O380" s="65" t="s">
        <v>962</v>
      </c>
      <c r="P380" s="65" t="s">
        <v>962</v>
      </c>
      <c r="Q380" s="65" t="s">
        <v>962</v>
      </c>
      <c r="R380" s="65" t="s">
        <v>962</v>
      </c>
      <c r="S380" s="65" t="s">
        <v>962</v>
      </c>
      <c r="T380" s="65" t="s">
        <v>962</v>
      </c>
      <c r="U380" s="65" t="s">
        <v>962</v>
      </c>
      <c r="V380" s="65" t="s">
        <v>962</v>
      </c>
      <c r="W380" s="65" t="s">
        <v>962</v>
      </c>
      <c r="X380" s="65" t="s">
        <v>962</v>
      </c>
      <c r="Y380" s="65" t="s">
        <v>962</v>
      </c>
      <c r="Z380" s="65" t="s">
        <v>962</v>
      </c>
      <c r="AA380" s="65" t="s">
        <v>962</v>
      </c>
      <c r="AB380" s="65" t="s">
        <v>962</v>
      </c>
      <c r="AC380" s="65" t="s">
        <v>962</v>
      </c>
    </row>
    <row r="381" spans="1:29" x14ac:dyDescent="0.25">
      <c r="A381" s="66">
        <f t="shared" si="10"/>
        <v>770396</v>
      </c>
      <c r="B381" s="67" t="s">
        <v>1244</v>
      </c>
      <c r="C381" s="68">
        <f t="shared" si="11"/>
        <v>1</v>
      </c>
      <c r="D381" s="65">
        <v>770396</v>
      </c>
      <c r="E381" s="65" t="s">
        <v>963</v>
      </c>
      <c r="F381" s="65" t="s">
        <v>962</v>
      </c>
      <c r="G381" s="65" t="s">
        <v>962</v>
      </c>
      <c r="H381" s="65" t="s">
        <v>962</v>
      </c>
      <c r="I381" s="65" t="s">
        <v>962</v>
      </c>
      <c r="J381" s="65" t="s">
        <v>962</v>
      </c>
      <c r="K381" s="65" t="s">
        <v>962</v>
      </c>
      <c r="L381" s="65" t="s">
        <v>962</v>
      </c>
      <c r="M381" s="65" t="s">
        <v>962</v>
      </c>
      <c r="N381" s="65" t="s">
        <v>962</v>
      </c>
      <c r="O381" s="65" t="s">
        <v>962</v>
      </c>
      <c r="P381" s="65" t="s">
        <v>962</v>
      </c>
      <c r="Q381" s="65" t="s">
        <v>962</v>
      </c>
      <c r="R381" s="65" t="s">
        <v>962</v>
      </c>
      <c r="S381" s="65" t="s">
        <v>962</v>
      </c>
      <c r="T381" s="65" t="s">
        <v>962</v>
      </c>
      <c r="U381" s="65" t="s">
        <v>962</v>
      </c>
      <c r="V381" s="65" t="s">
        <v>962</v>
      </c>
      <c r="W381" s="65" t="s">
        <v>962</v>
      </c>
      <c r="X381" s="65" t="s">
        <v>962</v>
      </c>
      <c r="Y381" s="65" t="s">
        <v>962</v>
      </c>
      <c r="Z381" s="65" t="s">
        <v>962</v>
      </c>
      <c r="AA381" s="65" t="s">
        <v>962</v>
      </c>
      <c r="AB381" s="65" t="s">
        <v>962</v>
      </c>
      <c r="AC381" s="65" t="s">
        <v>962</v>
      </c>
    </row>
    <row r="382" spans="1:29" x14ac:dyDescent="0.25">
      <c r="A382" s="66">
        <f t="shared" si="10"/>
        <v>770400</v>
      </c>
      <c r="B382" s="67" t="s">
        <v>1243</v>
      </c>
      <c r="C382" s="68">
        <f t="shared" si="11"/>
        <v>1</v>
      </c>
      <c r="D382" s="65">
        <v>770400</v>
      </c>
      <c r="E382" s="65" t="s">
        <v>962</v>
      </c>
      <c r="F382" s="65" t="s">
        <v>962</v>
      </c>
      <c r="G382" s="65" t="s">
        <v>962</v>
      </c>
      <c r="H382" s="65" t="s">
        <v>962</v>
      </c>
      <c r="I382" s="65" t="s">
        <v>962</v>
      </c>
      <c r="J382" s="65" t="s">
        <v>962</v>
      </c>
      <c r="K382" s="65" t="s">
        <v>962</v>
      </c>
      <c r="L382" s="65" t="s">
        <v>962</v>
      </c>
      <c r="M382" s="65" t="s">
        <v>962</v>
      </c>
      <c r="N382" s="65" t="s">
        <v>962</v>
      </c>
      <c r="O382" s="65" t="s">
        <v>963</v>
      </c>
      <c r="P382" s="65" t="s">
        <v>962</v>
      </c>
      <c r="Q382" s="65" t="s">
        <v>962</v>
      </c>
      <c r="R382" s="65" t="s">
        <v>962</v>
      </c>
      <c r="S382" s="65" t="s">
        <v>962</v>
      </c>
      <c r="T382" s="65" t="s">
        <v>962</v>
      </c>
      <c r="U382" s="65" t="s">
        <v>962</v>
      </c>
      <c r="V382" s="65" t="s">
        <v>962</v>
      </c>
      <c r="W382" s="65" t="s">
        <v>962</v>
      </c>
      <c r="X382" s="65" t="s">
        <v>962</v>
      </c>
      <c r="Y382" s="65" t="s">
        <v>962</v>
      </c>
      <c r="Z382" s="65" t="s">
        <v>962</v>
      </c>
      <c r="AA382" s="65" t="s">
        <v>962</v>
      </c>
      <c r="AB382" s="65" t="s">
        <v>962</v>
      </c>
      <c r="AC382" s="65" t="s">
        <v>962</v>
      </c>
    </row>
    <row r="383" spans="1:29" x14ac:dyDescent="0.25">
      <c r="A383" s="66">
        <f t="shared" si="10"/>
        <v>770404</v>
      </c>
      <c r="B383" s="67" t="s">
        <v>1242</v>
      </c>
      <c r="C383" s="68">
        <f t="shared" si="11"/>
        <v>1</v>
      </c>
      <c r="D383" s="65">
        <v>770404</v>
      </c>
      <c r="E383" s="65" t="s">
        <v>962</v>
      </c>
      <c r="F383" s="65" t="s">
        <v>962</v>
      </c>
      <c r="G383" s="65" t="s">
        <v>962</v>
      </c>
      <c r="H383" s="65" t="s">
        <v>962</v>
      </c>
      <c r="I383" s="65" t="s">
        <v>962</v>
      </c>
      <c r="J383" s="65" t="s">
        <v>962</v>
      </c>
      <c r="K383" s="65" t="s">
        <v>962</v>
      </c>
      <c r="L383" s="65" t="s">
        <v>962</v>
      </c>
      <c r="M383" s="65" t="s">
        <v>962</v>
      </c>
      <c r="N383" s="65" t="s">
        <v>962</v>
      </c>
      <c r="O383" s="65" t="s">
        <v>963</v>
      </c>
      <c r="P383" s="65" t="s">
        <v>962</v>
      </c>
      <c r="Q383" s="65" t="s">
        <v>962</v>
      </c>
      <c r="R383" s="65" t="s">
        <v>962</v>
      </c>
      <c r="S383" s="65" t="s">
        <v>962</v>
      </c>
      <c r="T383" s="65" t="s">
        <v>962</v>
      </c>
      <c r="U383" s="65" t="s">
        <v>962</v>
      </c>
      <c r="V383" s="65" t="s">
        <v>962</v>
      </c>
      <c r="W383" s="65" t="s">
        <v>962</v>
      </c>
      <c r="X383" s="65" t="s">
        <v>962</v>
      </c>
      <c r="Y383" s="65" t="s">
        <v>962</v>
      </c>
      <c r="Z383" s="65" t="s">
        <v>962</v>
      </c>
      <c r="AA383" s="65" t="s">
        <v>962</v>
      </c>
      <c r="AB383" s="65" t="s">
        <v>962</v>
      </c>
      <c r="AC383" s="65" t="s">
        <v>962</v>
      </c>
    </row>
    <row r="384" spans="1:29" x14ac:dyDescent="0.25">
      <c r="A384" s="66">
        <f t="shared" si="10"/>
        <v>770410</v>
      </c>
      <c r="B384" s="67" t="s">
        <v>1241</v>
      </c>
      <c r="C384" s="68">
        <f t="shared" si="11"/>
        <v>3</v>
      </c>
      <c r="D384" s="65">
        <v>770410</v>
      </c>
      <c r="E384" s="65" t="s">
        <v>962</v>
      </c>
      <c r="F384" s="65" t="s">
        <v>962</v>
      </c>
      <c r="G384" s="65" t="s">
        <v>963</v>
      </c>
      <c r="H384" s="65" t="s">
        <v>962</v>
      </c>
      <c r="I384" s="65" t="s">
        <v>962</v>
      </c>
      <c r="J384" s="65" t="s">
        <v>962</v>
      </c>
      <c r="K384" s="65" t="s">
        <v>962</v>
      </c>
      <c r="L384" s="65" t="s">
        <v>962</v>
      </c>
      <c r="M384" s="65" t="s">
        <v>962</v>
      </c>
      <c r="N384" s="65" t="s">
        <v>962</v>
      </c>
      <c r="O384" s="65" t="s">
        <v>962</v>
      </c>
      <c r="P384" s="65" t="s">
        <v>962</v>
      </c>
      <c r="Q384" s="65" t="s">
        <v>962</v>
      </c>
      <c r="R384" s="65" t="s">
        <v>962</v>
      </c>
      <c r="S384" s="65" t="s">
        <v>962</v>
      </c>
      <c r="T384" s="65" t="s">
        <v>962</v>
      </c>
      <c r="U384" s="65" t="s">
        <v>962</v>
      </c>
      <c r="V384" s="65" t="s">
        <v>962</v>
      </c>
      <c r="W384" s="65" t="s">
        <v>962</v>
      </c>
      <c r="X384" s="65" t="s">
        <v>962</v>
      </c>
      <c r="Y384" s="65" t="s">
        <v>962</v>
      </c>
      <c r="Z384" s="65" t="s">
        <v>962</v>
      </c>
      <c r="AA384" s="65" t="s">
        <v>962</v>
      </c>
      <c r="AB384" s="65" t="s">
        <v>962</v>
      </c>
      <c r="AC384" s="65" t="s">
        <v>962</v>
      </c>
    </row>
    <row r="385" spans="1:29" x14ac:dyDescent="0.25">
      <c r="A385" s="66">
        <f t="shared" si="10"/>
        <v>770420</v>
      </c>
      <c r="B385" s="67" t="s">
        <v>1240</v>
      </c>
      <c r="C385" s="68">
        <f t="shared" si="11"/>
        <v>1</v>
      </c>
      <c r="D385" s="65">
        <v>770420</v>
      </c>
      <c r="E385" s="65" t="s">
        <v>962</v>
      </c>
      <c r="F385" s="65" t="s">
        <v>962</v>
      </c>
      <c r="G385" s="65" t="s">
        <v>962</v>
      </c>
      <c r="H385" s="65" t="s">
        <v>962</v>
      </c>
      <c r="I385" s="65" t="s">
        <v>962</v>
      </c>
      <c r="J385" s="65" t="s">
        <v>962</v>
      </c>
      <c r="K385" s="65" t="s">
        <v>962</v>
      </c>
      <c r="L385" s="65" t="s">
        <v>962</v>
      </c>
      <c r="M385" s="65" t="s">
        <v>962</v>
      </c>
      <c r="N385" s="65" t="s">
        <v>962</v>
      </c>
      <c r="O385" s="65" t="s">
        <v>963</v>
      </c>
      <c r="P385" s="65" t="s">
        <v>962</v>
      </c>
      <c r="Q385" s="65" t="s">
        <v>962</v>
      </c>
      <c r="R385" s="65" t="s">
        <v>962</v>
      </c>
      <c r="S385" s="65" t="s">
        <v>962</v>
      </c>
      <c r="T385" s="65" t="s">
        <v>962</v>
      </c>
      <c r="U385" s="65" t="s">
        <v>962</v>
      </c>
      <c r="V385" s="65" t="s">
        <v>962</v>
      </c>
      <c r="W385" s="65" t="s">
        <v>962</v>
      </c>
      <c r="X385" s="65" t="s">
        <v>962</v>
      </c>
      <c r="Y385" s="65" t="s">
        <v>962</v>
      </c>
      <c r="Z385" s="65" t="s">
        <v>962</v>
      </c>
      <c r="AA385" s="65" t="s">
        <v>962</v>
      </c>
      <c r="AB385" s="65" t="s">
        <v>962</v>
      </c>
      <c r="AC385" s="65" t="s">
        <v>962</v>
      </c>
    </row>
    <row r="386" spans="1:29" x14ac:dyDescent="0.25">
      <c r="A386" s="66">
        <f t="shared" si="10"/>
        <v>770428</v>
      </c>
      <c r="B386" s="67" t="s">
        <v>1239</v>
      </c>
      <c r="C386" s="68">
        <f t="shared" si="11"/>
        <v>1</v>
      </c>
      <c r="D386" s="65">
        <v>770428</v>
      </c>
      <c r="E386" s="65" t="s">
        <v>963</v>
      </c>
      <c r="F386" s="65" t="s">
        <v>962</v>
      </c>
      <c r="G386" s="65" t="s">
        <v>962</v>
      </c>
      <c r="H386" s="65" t="s">
        <v>962</v>
      </c>
      <c r="I386" s="65" t="s">
        <v>962</v>
      </c>
      <c r="J386" s="65" t="s">
        <v>962</v>
      </c>
      <c r="K386" s="65" t="s">
        <v>962</v>
      </c>
      <c r="L386" s="65" t="s">
        <v>962</v>
      </c>
      <c r="M386" s="65" t="s">
        <v>962</v>
      </c>
      <c r="N386" s="65" t="s">
        <v>962</v>
      </c>
      <c r="O386" s="65" t="s">
        <v>962</v>
      </c>
      <c r="P386" s="65" t="s">
        <v>962</v>
      </c>
      <c r="Q386" s="65" t="s">
        <v>962</v>
      </c>
      <c r="R386" s="65" t="s">
        <v>962</v>
      </c>
      <c r="S386" s="65" t="s">
        <v>962</v>
      </c>
      <c r="T386" s="65" t="s">
        <v>962</v>
      </c>
      <c r="U386" s="65" t="s">
        <v>962</v>
      </c>
      <c r="V386" s="65" t="s">
        <v>962</v>
      </c>
      <c r="W386" s="65" t="s">
        <v>962</v>
      </c>
      <c r="X386" s="65" t="s">
        <v>962</v>
      </c>
      <c r="Y386" s="65" t="s">
        <v>962</v>
      </c>
      <c r="Z386" s="65" t="s">
        <v>962</v>
      </c>
      <c r="AA386" s="65" t="s">
        <v>962</v>
      </c>
      <c r="AB386" s="65" t="s">
        <v>962</v>
      </c>
      <c r="AC386" s="65" t="s">
        <v>962</v>
      </c>
    </row>
    <row r="387" spans="1:29" x14ac:dyDescent="0.25">
      <c r="A387" s="66">
        <f t="shared" si="10"/>
        <v>770424</v>
      </c>
      <c r="B387" s="67" t="s">
        <v>1238</v>
      </c>
      <c r="C387" s="68">
        <f t="shared" si="11"/>
        <v>1</v>
      </c>
      <c r="D387" s="65">
        <v>770424</v>
      </c>
      <c r="E387" s="65" t="s">
        <v>962</v>
      </c>
      <c r="F387" s="65" t="s">
        <v>962</v>
      </c>
      <c r="G387" s="65" t="s">
        <v>962</v>
      </c>
      <c r="H387" s="65" t="s">
        <v>962</v>
      </c>
      <c r="I387" s="65" t="s">
        <v>962</v>
      </c>
      <c r="J387" s="65" t="s">
        <v>962</v>
      </c>
      <c r="K387" s="65" t="s">
        <v>962</v>
      </c>
      <c r="L387" s="65" t="s">
        <v>962</v>
      </c>
      <c r="M387" s="65" t="s">
        <v>962</v>
      </c>
      <c r="N387" s="65" t="s">
        <v>962</v>
      </c>
      <c r="O387" s="65" t="s">
        <v>963</v>
      </c>
      <c r="P387" s="65" t="s">
        <v>962</v>
      </c>
      <c r="Q387" s="65" t="s">
        <v>962</v>
      </c>
      <c r="R387" s="65" t="s">
        <v>962</v>
      </c>
      <c r="S387" s="65" t="s">
        <v>962</v>
      </c>
      <c r="T387" s="65" t="s">
        <v>962</v>
      </c>
      <c r="U387" s="65" t="s">
        <v>962</v>
      </c>
      <c r="V387" s="65" t="s">
        <v>962</v>
      </c>
      <c r="W387" s="65" t="s">
        <v>962</v>
      </c>
      <c r="X387" s="65" t="s">
        <v>962</v>
      </c>
      <c r="Y387" s="65" t="s">
        <v>962</v>
      </c>
      <c r="Z387" s="65" t="s">
        <v>962</v>
      </c>
      <c r="AA387" s="65" t="s">
        <v>962</v>
      </c>
      <c r="AB387" s="65" t="s">
        <v>962</v>
      </c>
      <c r="AC387" s="65" t="s">
        <v>962</v>
      </c>
    </row>
    <row r="388" spans="1:29" x14ac:dyDescent="0.25">
      <c r="A388" s="66">
        <f t="shared" ref="A388:A451" si="12">D388</f>
        <v>770432</v>
      </c>
      <c r="B388" s="67" t="s">
        <v>1237</v>
      </c>
      <c r="C388" s="68">
        <f t="shared" ref="C388:C451" si="13">INDEX($E$1:$AC$1,MATCH("Y",E388:AC388,0))</f>
        <v>1</v>
      </c>
      <c r="D388" s="65">
        <v>770432</v>
      </c>
      <c r="E388" s="65" t="s">
        <v>962</v>
      </c>
      <c r="F388" s="65" t="s">
        <v>962</v>
      </c>
      <c r="G388" s="65" t="s">
        <v>962</v>
      </c>
      <c r="H388" s="65" t="s">
        <v>962</v>
      </c>
      <c r="I388" s="65" t="s">
        <v>962</v>
      </c>
      <c r="J388" s="65" t="s">
        <v>962</v>
      </c>
      <c r="K388" s="65" t="s">
        <v>962</v>
      </c>
      <c r="L388" s="65" t="s">
        <v>962</v>
      </c>
      <c r="M388" s="65" t="s">
        <v>962</v>
      </c>
      <c r="N388" s="65" t="s">
        <v>962</v>
      </c>
      <c r="O388" s="65" t="s">
        <v>963</v>
      </c>
      <c r="P388" s="65" t="s">
        <v>962</v>
      </c>
      <c r="Q388" s="65" t="s">
        <v>962</v>
      </c>
      <c r="R388" s="65" t="s">
        <v>962</v>
      </c>
      <c r="S388" s="65" t="s">
        <v>962</v>
      </c>
      <c r="T388" s="65" t="s">
        <v>962</v>
      </c>
      <c r="U388" s="65" t="s">
        <v>962</v>
      </c>
      <c r="V388" s="65" t="s">
        <v>962</v>
      </c>
      <c r="W388" s="65" t="s">
        <v>962</v>
      </c>
      <c r="X388" s="65" t="s">
        <v>962</v>
      </c>
      <c r="Y388" s="65" t="s">
        <v>962</v>
      </c>
      <c r="Z388" s="65" t="s">
        <v>962</v>
      </c>
      <c r="AA388" s="65" t="s">
        <v>962</v>
      </c>
      <c r="AB388" s="65" t="s">
        <v>962</v>
      </c>
      <c r="AC388" s="65" t="s">
        <v>962</v>
      </c>
    </row>
    <row r="389" spans="1:29" x14ac:dyDescent="0.25">
      <c r="A389" s="66">
        <f t="shared" si="12"/>
        <v>770437</v>
      </c>
      <c r="B389" s="67" t="s">
        <v>1236</v>
      </c>
      <c r="C389" s="68">
        <f t="shared" si="13"/>
        <v>1</v>
      </c>
      <c r="D389" s="65">
        <v>770437</v>
      </c>
      <c r="E389" s="65" t="s">
        <v>962</v>
      </c>
      <c r="F389" s="65" t="s">
        <v>962</v>
      </c>
      <c r="G389" s="65" t="s">
        <v>962</v>
      </c>
      <c r="H389" s="65" t="s">
        <v>962</v>
      </c>
      <c r="I389" s="65" t="s">
        <v>962</v>
      </c>
      <c r="J389" s="65" t="s">
        <v>962</v>
      </c>
      <c r="K389" s="65" t="s">
        <v>962</v>
      </c>
      <c r="L389" s="65" t="s">
        <v>962</v>
      </c>
      <c r="M389" s="65" t="s">
        <v>962</v>
      </c>
      <c r="N389" s="65" t="s">
        <v>962</v>
      </c>
      <c r="O389" s="65" t="s">
        <v>963</v>
      </c>
      <c r="P389" s="65" t="s">
        <v>962</v>
      </c>
      <c r="Q389" s="65" t="s">
        <v>962</v>
      </c>
      <c r="R389" s="65" t="s">
        <v>962</v>
      </c>
      <c r="S389" s="65" t="s">
        <v>962</v>
      </c>
      <c r="T389" s="65" t="s">
        <v>962</v>
      </c>
      <c r="U389" s="65" t="s">
        <v>962</v>
      </c>
      <c r="V389" s="65" t="s">
        <v>962</v>
      </c>
      <c r="W389" s="65" t="s">
        <v>962</v>
      </c>
      <c r="X389" s="65" t="s">
        <v>962</v>
      </c>
      <c r="Y389" s="65" t="s">
        <v>962</v>
      </c>
      <c r="Z389" s="65" t="s">
        <v>962</v>
      </c>
      <c r="AA389" s="65" t="s">
        <v>962</v>
      </c>
      <c r="AB389" s="65" t="s">
        <v>962</v>
      </c>
      <c r="AC389" s="65" t="s">
        <v>962</v>
      </c>
    </row>
    <row r="390" spans="1:29" x14ac:dyDescent="0.25">
      <c r="A390" s="66">
        <f t="shared" si="12"/>
        <v>770442</v>
      </c>
      <c r="B390" s="67" t="s">
        <v>1235</v>
      </c>
      <c r="C390" s="68">
        <f t="shared" si="13"/>
        <v>1</v>
      </c>
      <c r="D390" s="65">
        <v>770442</v>
      </c>
      <c r="E390" s="65" t="s">
        <v>962</v>
      </c>
      <c r="F390" s="65" t="s">
        <v>962</v>
      </c>
      <c r="G390" s="65" t="s">
        <v>962</v>
      </c>
      <c r="H390" s="65" t="s">
        <v>962</v>
      </c>
      <c r="I390" s="65" t="s">
        <v>962</v>
      </c>
      <c r="J390" s="65" t="s">
        <v>963</v>
      </c>
      <c r="K390" s="65" t="s">
        <v>962</v>
      </c>
      <c r="L390" s="65" t="s">
        <v>962</v>
      </c>
      <c r="M390" s="65" t="s">
        <v>962</v>
      </c>
      <c r="N390" s="65" t="s">
        <v>962</v>
      </c>
      <c r="O390" s="65" t="s">
        <v>962</v>
      </c>
      <c r="P390" s="65" t="s">
        <v>962</v>
      </c>
      <c r="Q390" s="65" t="s">
        <v>962</v>
      </c>
      <c r="R390" s="65" t="s">
        <v>962</v>
      </c>
      <c r="S390" s="65" t="s">
        <v>962</v>
      </c>
      <c r="T390" s="65" t="s">
        <v>962</v>
      </c>
      <c r="U390" s="65" t="s">
        <v>962</v>
      </c>
      <c r="V390" s="65" t="s">
        <v>962</v>
      </c>
      <c r="W390" s="65" t="s">
        <v>962</v>
      </c>
      <c r="X390" s="65" t="s">
        <v>962</v>
      </c>
      <c r="Y390" s="65" t="s">
        <v>962</v>
      </c>
      <c r="Z390" s="65" t="s">
        <v>962</v>
      </c>
      <c r="AA390" s="65" t="s">
        <v>962</v>
      </c>
      <c r="AB390" s="65" t="s">
        <v>962</v>
      </c>
      <c r="AC390" s="65" t="s">
        <v>962</v>
      </c>
    </row>
    <row r="391" spans="1:29" x14ac:dyDescent="0.25">
      <c r="A391" s="66">
        <f t="shared" si="12"/>
        <v>770450</v>
      </c>
      <c r="B391" s="67" t="s">
        <v>1234</v>
      </c>
      <c r="C391" s="68">
        <f t="shared" si="13"/>
        <v>1</v>
      </c>
      <c r="D391" s="65">
        <v>770450</v>
      </c>
      <c r="E391" s="65" t="s">
        <v>963</v>
      </c>
      <c r="F391" s="65" t="s">
        <v>962</v>
      </c>
      <c r="G391" s="65" t="s">
        <v>962</v>
      </c>
      <c r="H391" s="65" t="s">
        <v>962</v>
      </c>
      <c r="I391" s="65" t="s">
        <v>962</v>
      </c>
      <c r="J391" s="65" t="s">
        <v>962</v>
      </c>
      <c r="K391" s="65" t="s">
        <v>962</v>
      </c>
      <c r="L391" s="65" t="s">
        <v>962</v>
      </c>
      <c r="M391" s="65" t="s">
        <v>962</v>
      </c>
      <c r="N391" s="65" t="s">
        <v>962</v>
      </c>
      <c r="O391" s="65" t="s">
        <v>962</v>
      </c>
      <c r="P391" s="65" t="s">
        <v>962</v>
      </c>
      <c r="Q391" s="65" t="s">
        <v>962</v>
      </c>
      <c r="R391" s="65" t="s">
        <v>962</v>
      </c>
      <c r="S391" s="65" t="s">
        <v>962</v>
      </c>
      <c r="T391" s="65" t="s">
        <v>962</v>
      </c>
      <c r="U391" s="65" t="s">
        <v>962</v>
      </c>
      <c r="V391" s="65" t="s">
        <v>962</v>
      </c>
      <c r="W391" s="65" t="s">
        <v>962</v>
      </c>
      <c r="X391" s="65" t="s">
        <v>962</v>
      </c>
      <c r="Y391" s="65" t="s">
        <v>962</v>
      </c>
      <c r="Z391" s="65" t="s">
        <v>962</v>
      </c>
      <c r="AA391" s="65" t="s">
        <v>962</v>
      </c>
      <c r="AB391" s="65" t="s">
        <v>962</v>
      </c>
      <c r="AC391" s="65" t="s">
        <v>962</v>
      </c>
    </row>
    <row r="392" spans="1:29" x14ac:dyDescent="0.25">
      <c r="A392" s="66">
        <f t="shared" si="12"/>
        <v>770446</v>
      </c>
      <c r="B392" s="67" t="s">
        <v>1233</v>
      </c>
      <c r="C392" s="68">
        <f t="shared" si="13"/>
        <v>1</v>
      </c>
      <c r="D392" s="65">
        <v>770446</v>
      </c>
      <c r="E392" s="65" t="s">
        <v>963</v>
      </c>
      <c r="F392" s="65" t="s">
        <v>962</v>
      </c>
      <c r="G392" s="65" t="s">
        <v>962</v>
      </c>
      <c r="H392" s="65" t="s">
        <v>962</v>
      </c>
      <c r="I392" s="65" t="s">
        <v>962</v>
      </c>
      <c r="J392" s="65" t="s">
        <v>962</v>
      </c>
      <c r="K392" s="65" t="s">
        <v>962</v>
      </c>
      <c r="L392" s="65" t="s">
        <v>962</v>
      </c>
      <c r="M392" s="65" t="s">
        <v>962</v>
      </c>
      <c r="N392" s="65" t="s">
        <v>962</v>
      </c>
      <c r="O392" s="65" t="s">
        <v>962</v>
      </c>
      <c r="P392" s="65" t="s">
        <v>962</v>
      </c>
      <c r="Q392" s="65" t="s">
        <v>962</v>
      </c>
      <c r="R392" s="65" t="s">
        <v>962</v>
      </c>
      <c r="S392" s="65" t="s">
        <v>962</v>
      </c>
      <c r="T392" s="65" t="s">
        <v>962</v>
      </c>
      <c r="U392" s="65" t="s">
        <v>962</v>
      </c>
      <c r="V392" s="65" t="s">
        <v>962</v>
      </c>
      <c r="W392" s="65" t="s">
        <v>962</v>
      </c>
      <c r="X392" s="65" t="s">
        <v>962</v>
      </c>
      <c r="Y392" s="65" t="s">
        <v>962</v>
      </c>
      <c r="Z392" s="65" t="s">
        <v>962</v>
      </c>
      <c r="AA392" s="65" t="s">
        <v>962</v>
      </c>
      <c r="AB392" s="65" t="s">
        <v>962</v>
      </c>
      <c r="AC392" s="65" t="s">
        <v>962</v>
      </c>
    </row>
    <row r="393" spans="1:29" x14ac:dyDescent="0.25">
      <c r="A393" s="66">
        <f t="shared" si="12"/>
        <v>770463</v>
      </c>
      <c r="B393" s="67" t="s">
        <v>1232</v>
      </c>
      <c r="C393" s="68">
        <f t="shared" si="13"/>
        <v>1</v>
      </c>
      <c r="D393" s="65">
        <v>770463</v>
      </c>
      <c r="E393" s="65" t="s">
        <v>963</v>
      </c>
      <c r="F393" s="65" t="s">
        <v>962</v>
      </c>
      <c r="G393" s="65" t="s">
        <v>962</v>
      </c>
      <c r="H393" s="65" t="s">
        <v>962</v>
      </c>
      <c r="I393" s="65" t="s">
        <v>962</v>
      </c>
      <c r="J393" s="65" t="s">
        <v>962</v>
      </c>
      <c r="K393" s="65" t="s">
        <v>962</v>
      </c>
      <c r="L393" s="65" t="s">
        <v>962</v>
      </c>
      <c r="M393" s="65" t="s">
        <v>962</v>
      </c>
      <c r="N393" s="65" t="s">
        <v>962</v>
      </c>
      <c r="O393" s="65" t="s">
        <v>962</v>
      </c>
      <c r="P393" s="65" t="s">
        <v>962</v>
      </c>
      <c r="Q393" s="65" t="s">
        <v>962</v>
      </c>
      <c r="R393" s="65" t="s">
        <v>962</v>
      </c>
      <c r="S393" s="65" t="s">
        <v>962</v>
      </c>
      <c r="T393" s="65" t="s">
        <v>962</v>
      </c>
      <c r="U393" s="65" t="s">
        <v>962</v>
      </c>
      <c r="V393" s="65" t="s">
        <v>962</v>
      </c>
      <c r="W393" s="65" t="s">
        <v>962</v>
      </c>
      <c r="X393" s="65" t="s">
        <v>962</v>
      </c>
      <c r="Y393" s="65" t="s">
        <v>962</v>
      </c>
      <c r="Z393" s="65" t="s">
        <v>962</v>
      </c>
      <c r="AA393" s="65" t="s">
        <v>962</v>
      </c>
      <c r="AB393" s="65" t="s">
        <v>962</v>
      </c>
      <c r="AC393" s="65" t="s">
        <v>962</v>
      </c>
    </row>
    <row r="394" spans="1:29" x14ac:dyDescent="0.25">
      <c r="A394" s="66">
        <f t="shared" si="12"/>
        <v>770475</v>
      </c>
      <c r="B394" s="67" t="s">
        <v>1231</v>
      </c>
      <c r="C394" s="68">
        <f t="shared" si="13"/>
        <v>1</v>
      </c>
      <c r="D394" s="65">
        <v>770475</v>
      </c>
      <c r="E394" s="65" t="s">
        <v>962</v>
      </c>
      <c r="F394" s="65" t="s">
        <v>962</v>
      </c>
      <c r="G394" s="65" t="s">
        <v>962</v>
      </c>
      <c r="H394" s="65" t="s">
        <v>962</v>
      </c>
      <c r="I394" s="65" t="s">
        <v>962</v>
      </c>
      <c r="J394" s="65" t="s">
        <v>962</v>
      </c>
      <c r="K394" s="65" t="s">
        <v>962</v>
      </c>
      <c r="L394" s="65" t="s">
        <v>962</v>
      </c>
      <c r="M394" s="65" t="s">
        <v>962</v>
      </c>
      <c r="N394" s="65" t="s">
        <v>962</v>
      </c>
      <c r="O394" s="65" t="s">
        <v>963</v>
      </c>
      <c r="P394" s="65" t="s">
        <v>962</v>
      </c>
      <c r="Q394" s="65" t="s">
        <v>962</v>
      </c>
      <c r="R394" s="65" t="s">
        <v>962</v>
      </c>
      <c r="S394" s="65" t="s">
        <v>962</v>
      </c>
      <c r="T394" s="65" t="s">
        <v>962</v>
      </c>
      <c r="U394" s="65" t="s">
        <v>962</v>
      </c>
      <c r="V394" s="65" t="s">
        <v>962</v>
      </c>
      <c r="W394" s="65" t="s">
        <v>962</v>
      </c>
      <c r="X394" s="65" t="s">
        <v>962</v>
      </c>
      <c r="Y394" s="65" t="s">
        <v>962</v>
      </c>
      <c r="Z394" s="65" t="s">
        <v>962</v>
      </c>
      <c r="AA394" s="65" t="s">
        <v>962</v>
      </c>
      <c r="AB394" s="65" t="s">
        <v>962</v>
      </c>
      <c r="AC394" s="65" t="s">
        <v>962</v>
      </c>
    </row>
    <row r="395" spans="1:29" x14ac:dyDescent="0.25">
      <c r="A395" s="66">
        <f t="shared" si="12"/>
        <v>770482</v>
      </c>
      <c r="B395" s="67" t="s">
        <v>1230</v>
      </c>
      <c r="C395" s="68">
        <f t="shared" si="13"/>
        <v>1</v>
      </c>
      <c r="D395" s="65">
        <v>770482</v>
      </c>
      <c r="E395" s="65" t="s">
        <v>963</v>
      </c>
      <c r="F395" s="65" t="s">
        <v>962</v>
      </c>
      <c r="G395" s="65" t="s">
        <v>962</v>
      </c>
      <c r="H395" s="65" t="s">
        <v>962</v>
      </c>
      <c r="I395" s="65" t="s">
        <v>962</v>
      </c>
      <c r="J395" s="65" t="s">
        <v>962</v>
      </c>
      <c r="K395" s="65" t="s">
        <v>962</v>
      </c>
      <c r="L395" s="65" t="s">
        <v>962</v>
      </c>
      <c r="M395" s="65" t="s">
        <v>962</v>
      </c>
      <c r="N395" s="65" t="s">
        <v>962</v>
      </c>
      <c r="O395" s="65" t="s">
        <v>962</v>
      </c>
      <c r="P395" s="65" t="s">
        <v>962</v>
      </c>
      <c r="Q395" s="65" t="s">
        <v>962</v>
      </c>
      <c r="R395" s="65" t="s">
        <v>962</v>
      </c>
      <c r="S395" s="65" t="s">
        <v>962</v>
      </c>
      <c r="T395" s="65" t="s">
        <v>962</v>
      </c>
      <c r="U395" s="65" t="s">
        <v>962</v>
      </c>
      <c r="V395" s="65" t="s">
        <v>962</v>
      </c>
      <c r="W395" s="65" t="s">
        <v>962</v>
      </c>
      <c r="X395" s="65" t="s">
        <v>962</v>
      </c>
      <c r="Y395" s="65" t="s">
        <v>962</v>
      </c>
      <c r="Z395" s="65" t="s">
        <v>962</v>
      </c>
      <c r="AA395" s="65" t="s">
        <v>962</v>
      </c>
      <c r="AB395" s="65" t="s">
        <v>962</v>
      </c>
      <c r="AC395" s="65" t="s">
        <v>962</v>
      </c>
    </row>
    <row r="396" spans="1:29" x14ac:dyDescent="0.25">
      <c r="A396" s="66">
        <f t="shared" si="12"/>
        <v>770006</v>
      </c>
      <c r="B396" s="67" t="s">
        <v>1229</v>
      </c>
      <c r="C396" s="68">
        <f t="shared" si="13"/>
        <v>2</v>
      </c>
      <c r="D396" s="65">
        <v>770006</v>
      </c>
      <c r="E396" s="65" t="s">
        <v>962</v>
      </c>
      <c r="F396" s="65" t="s">
        <v>962</v>
      </c>
      <c r="G396" s="65" t="s">
        <v>962</v>
      </c>
      <c r="H396" s="65" t="s">
        <v>962</v>
      </c>
      <c r="I396" s="65" t="s">
        <v>962</v>
      </c>
      <c r="J396" s="65" t="s">
        <v>962</v>
      </c>
      <c r="K396" s="65" t="s">
        <v>962</v>
      </c>
      <c r="L396" s="65" t="s">
        <v>962</v>
      </c>
      <c r="M396" s="65" t="s">
        <v>962</v>
      </c>
      <c r="N396" s="65" t="s">
        <v>962</v>
      </c>
      <c r="O396" s="65" t="s">
        <v>962</v>
      </c>
      <c r="P396" s="65" t="s">
        <v>962</v>
      </c>
      <c r="Q396" s="65" t="s">
        <v>962</v>
      </c>
      <c r="R396" s="65" t="s">
        <v>962</v>
      </c>
      <c r="S396" s="65" t="s">
        <v>962</v>
      </c>
      <c r="T396" s="65" t="s">
        <v>962</v>
      </c>
      <c r="U396" s="65" t="s">
        <v>962</v>
      </c>
      <c r="V396" s="65" t="s">
        <v>962</v>
      </c>
      <c r="W396" s="65" t="s">
        <v>962</v>
      </c>
      <c r="X396" s="65" t="s">
        <v>962</v>
      </c>
      <c r="Y396" s="65" t="s">
        <v>962</v>
      </c>
      <c r="Z396" s="65" t="s">
        <v>963</v>
      </c>
      <c r="AA396" s="65" t="s">
        <v>962</v>
      </c>
      <c r="AB396" s="65" t="s">
        <v>962</v>
      </c>
      <c r="AC396" s="65" t="s">
        <v>962</v>
      </c>
    </row>
    <row r="397" spans="1:29" x14ac:dyDescent="0.25">
      <c r="A397" s="66">
        <f t="shared" si="12"/>
        <v>770010</v>
      </c>
      <c r="B397" s="67" t="s">
        <v>1228</v>
      </c>
      <c r="C397" s="68">
        <f t="shared" si="13"/>
        <v>2</v>
      </c>
      <c r="D397" s="65">
        <v>770010</v>
      </c>
      <c r="E397" s="65" t="s">
        <v>962</v>
      </c>
      <c r="F397" s="65" t="s">
        <v>962</v>
      </c>
      <c r="G397" s="65" t="s">
        <v>962</v>
      </c>
      <c r="H397" s="65" t="s">
        <v>962</v>
      </c>
      <c r="I397" s="65" t="s">
        <v>962</v>
      </c>
      <c r="J397" s="65" t="s">
        <v>962</v>
      </c>
      <c r="K397" s="65" t="s">
        <v>962</v>
      </c>
      <c r="L397" s="65" t="s">
        <v>962</v>
      </c>
      <c r="M397" s="65" t="s">
        <v>962</v>
      </c>
      <c r="N397" s="65" t="s">
        <v>962</v>
      </c>
      <c r="O397" s="65" t="s">
        <v>962</v>
      </c>
      <c r="P397" s="65" t="s">
        <v>962</v>
      </c>
      <c r="Q397" s="65" t="s">
        <v>962</v>
      </c>
      <c r="R397" s="65" t="s">
        <v>962</v>
      </c>
      <c r="S397" s="65" t="s">
        <v>962</v>
      </c>
      <c r="T397" s="65" t="s">
        <v>962</v>
      </c>
      <c r="U397" s="65" t="s">
        <v>962</v>
      </c>
      <c r="V397" s="65" t="s">
        <v>962</v>
      </c>
      <c r="W397" s="65" t="s">
        <v>962</v>
      </c>
      <c r="X397" s="65" t="s">
        <v>962</v>
      </c>
      <c r="Y397" s="65" t="s">
        <v>962</v>
      </c>
      <c r="Z397" s="65" t="s">
        <v>963</v>
      </c>
      <c r="AA397" s="65" t="s">
        <v>962</v>
      </c>
      <c r="AB397" s="65" t="s">
        <v>962</v>
      </c>
      <c r="AC397" s="65" t="s">
        <v>962</v>
      </c>
    </row>
    <row r="398" spans="1:29" x14ac:dyDescent="0.25">
      <c r="A398" s="66">
        <f t="shared" si="12"/>
        <v>770019</v>
      </c>
      <c r="B398" s="67" t="s">
        <v>1227</v>
      </c>
      <c r="C398" s="68">
        <f t="shared" si="13"/>
        <v>2</v>
      </c>
      <c r="D398" s="65">
        <v>770019</v>
      </c>
      <c r="E398" s="65" t="s">
        <v>962</v>
      </c>
      <c r="F398" s="65" t="s">
        <v>962</v>
      </c>
      <c r="G398" s="65" t="s">
        <v>962</v>
      </c>
      <c r="H398" s="65" t="s">
        <v>962</v>
      </c>
      <c r="I398" s="65" t="s">
        <v>962</v>
      </c>
      <c r="J398" s="65" t="s">
        <v>962</v>
      </c>
      <c r="K398" s="65" t="s">
        <v>962</v>
      </c>
      <c r="L398" s="65" t="s">
        <v>962</v>
      </c>
      <c r="M398" s="65" t="s">
        <v>962</v>
      </c>
      <c r="N398" s="65" t="s">
        <v>962</v>
      </c>
      <c r="O398" s="65" t="s">
        <v>962</v>
      </c>
      <c r="P398" s="65" t="s">
        <v>962</v>
      </c>
      <c r="Q398" s="65" t="s">
        <v>962</v>
      </c>
      <c r="R398" s="65" t="s">
        <v>962</v>
      </c>
      <c r="S398" s="65" t="s">
        <v>962</v>
      </c>
      <c r="T398" s="65" t="s">
        <v>962</v>
      </c>
      <c r="U398" s="65" t="s">
        <v>962</v>
      </c>
      <c r="V398" s="65" t="s">
        <v>962</v>
      </c>
      <c r="W398" s="65" t="s">
        <v>962</v>
      </c>
      <c r="X398" s="65" t="s">
        <v>962</v>
      </c>
      <c r="Y398" s="65" t="s">
        <v>962</v>
      </c>
      <c r="Z398" s="65" t="s">
        <v>963</v>
      </c>
      <c r="AA398" s="65" t="s">
        <v>962</v>
      </c>
      <c r="AB398" s="65" t="s">
        <v>962</v>
      </c>
      <c r="AC398" s="65" t="s">
        <v>962</v>
      </c>
    </row>
    <row r="399" spans="1:29" x14ac:dyDescent="0.25">
      <c r="A399" s="66">
        <f t="shared" si="12"/>
        <v>770023</v>
      </c>
      <c r="B399" s="67" t="s">
        <v>613</v>
      </c>
      <c r="C399" s="68">
        <f t="shared" si="13"/>
        <v>2</v>
      </c>
      <c r="D399" s="65">
        <v>770023</v>
      </c>
      <c r="E399" s="65" t="s">
        <v>962</v>
      </c>
      <c r="F399" s="65" t="s">
        <v>962</v>
      </c>
      <c r="G399" s="65" t="s">
        <v>962</v>
      </c>
      <c r="H399" s="65" t="s">
        <v>962</v>
      </c>
      <c r="I399" s="65" t="s">
        <v>962</v>
      </c>
      <c r="J399" s="65" t="s">
        <v>962</v>
      </c>
      <c r="K399" s="65" t="s">
        <v>962</v>
      </c>
      <c r="L399" s="65" t="s">
        <v>962</v>
      </c>
      <c r="M399" s="65" t="s">
        <v>962</v>
      </c>
      <c r="N399" s="65" t="s">
        <v>962</v>
      </c>
      <c r="O399" s="65" t="s">
        <v>962</v>
      </c>
      <c r="P399" s="65" t="s">
        <v>962</v>
      </c>
      <c r="Q399" s="65" t="s">
        <v>962</v>
      </c>
      <c r="R399" s="65" t="s">
        <v>962</v>
      </c>
      <c r="S399" s="65" t="s">
        <v>962</v>
      </c>
      <c r="T399" s="65" t="s">
        <v>962</v>
      </c>
      <c r="U399" s="65" t="s">
        <v>962</v>
      </c>
      <c r="V399" s="65" t="s">
        <v>962</v>
      </c>
      <c r="W399" s="65" t="s">
        <v>962</v>
      </c>
      <c r="X399" s="65" t="s">
        <v>962</v>
      </c>
      <c r="Y399" s="65" t="s">
        <v>962</v>
      </c>
      <c r="Z399" s="65" t="s">
        <v>963</v>
      </c>
      <c r="AA399" s="65" t="s">
        <v>962</v>
      </c>
      <c r="AB399" s="65" t="s">
        <v>962</v>
      </c>
      <c r="AC399" s="65" t="s">
        <v>962</v>
      </c>
    </row>
    <row r="400" spans="1:29" x14ac:dyDescent="0.25">
      <c r="A400" s="66">
        <f t="shared" si="12"/>
        <v>770029</v>
      </c>
      <c r="B400" s="67" t="s">
        <v>1226</v>
      </c>
      <c r="C400" s="68">
        <f t="shared" si="13"/>
        <v>2</v>
      </c>
      <c r="D400" s="65">
        <v>770029</v>
      </c>
      <c r="E400" s="65" t="s">
        <v>962</v>
      </c>
      <c r="F400" s="65" t="s">
        <v>962</v>
      </c>
      <c r="G400" s="65" t="s">
        <v>962</v>
      </c>
      <c r="H400" s="65" t="s">
        <v>962</v>
      </c>
      <c r="I400" s="65" t="s">
        <v>962</v>
      </c>
      <c r="J400" s="65" t="s">
        <v>962</v>
      </c>
      <c r="K400" s="65" t="s">
        <v>963</v>
      </c>
      <c r="L400" s="65" t="s">
        <v>962</v>
      </c>
      <c r="M400" s="65" t="s">
        <v>962</v>
      </c>
      <c r="N400" s="65" t="s">
        <v>962</v>
      </c>
      <c r="O400" s="65" t="s">
        <v>962</v>
      </c>
      <c r="P400" s="65" t="s">
        <v>962</v>
      </c>
      <c r="Q400" s="65" t="s">
        <v>962</v>
      </c>
      <c r="R400" s="65" t="s">
        <v>962</v>
      </c>
      <c r="S400" s="65" t="s">
        <v>962</v>
      </c>
      <c r="T400" s="65" t="s">
        <v>962</v>
      </c>
      <c r="U400" s="65" t="s">
        <v>962</v>
      </c>
      <c r="V400" s="65" t="s">
        <v>962</v>
      </c>
      <c r="W400" s="65" t="s">
        <v>962</v>
      </c>
      <c r="X400" s="65" t="s">
        <v>962</v>
      </c>
      <c r="Y400" s="65" t="s">
        <v>962</v>
      </c>
      <c r="Z400" s="65" t="s">
        <v>962</v>
      </c>
      <c r="AA400" s="65" t="s">
        <v>962</v>
      </c>
      <c r="AB400" s="65" t="s">
        <v>962</v>
      </c>
      <c r="AC400" s="65" t="s">
        <v>962</v>
      </c>
    </row>
    <row r="401" spans="1:29" x14ac:dyDescent="0.25">
      <c r="A401" s="66">
        <f t="shared" si="12"/>
        <v>770034</v>
      </c>
      <c r="B401" s="67" t="s">
        <v>1225</v>
      </c>
      <c r="C401" s="68">
        <f t="shared" si="13"/>
        <v>2</v>
      </c>
      <c r="D401" s="65">
        <v>770034</v>
      </c>
      <c r="E401" s="65" t="s">
        <v>962</v>
      </c>
      <c r="F401" s="65" t="s">
        <v>962</v>
      </c>
      <c r="G401" s="65" t="s">
        <v>962</v>
      </c>
      <c r="H401" s="65" t="s">
        <v>962</v>
      </c>
      <c r="I401" s="65" t="s">
        <v>962</v>
      </c>
      <c r="J401" s="65" t="s">
        <v>962</v>
      </c>
      <c r="K401" s="65" t="s">
        <v>963</v>
      </c>
      <c r="L401" s="65" t="s">
        <v>962</v>
      </c>
      <c r="M401" s="65" t="s">
        <v>962</v>
      </c>
      <c r="N401" s="65" t="s">
        <v>962</v>
      </c>
      <c r="O401" s="65" t="s">
        <v>962</v>
      </c>
      <c r="P401" s="65" t="s">
        <v>962</v>
      </c>
      <c r="Q401" s="65" t="s">
        <v>962</v>
      </c>
      <c r="R401" s="65" t="s">
        <v>962</v>
      </c>
      <c r="S401" s="65" t="s">
        <v>962</v>
      </c>
      <c r="T401" s="65" t="s">
        <v>962</v>
      </c>
      <c r="U401" s="65" t="s">
        <v>962</v>
      </c>
      <c r="V401" s="65" t="s">
        <v>962</v>
      </c>
      <c r="W401" s="65" t="s">
        <v>962</v>
      </c>
      <c r="X401" s="65" t="s">
        <v>962</v>
      </c>
      <c r="Y401" s="65" t="s">
        <v>962</v>
      </c>
      <c r="Z401" s="65" t="s">
        <v>962</v>
      </c>
      <c r="AA401" s="65" t="s">
        <v>962</v>
      </c>
      <c r="AB401" s="65" t="s">
        <v>962</v>
      </c>
      <c r="AC401" s="65" t="s">
        <v>962</v>
      </c>
    </row>
    <row r="402" spans="1:29" x14ac:dyDescent="0.25">
      <c r="A402" s="66">
        <f t="shared" si="12"/>
        <v>770052</v>
      </c>
      <c r="B402" s="67" t="s">
        <v>1224</v>
      </c>
      <c r="C402" s="68">
        <f t="shared" si="13"/>
        <v>2</v>
      </c>
      <c r="D402" s="65">
        <v>770052</v>
      </c>
      <c r="E402" s="65" t="s">
        <v>962</v>
      </c>
      <c r="F402" s="65" t="s">
        <v>962</v>
      </c>
      <c r="G402" s="65" t="s">
        <v>962</v>
      </c>
      <c r="H402" s="65" t="s">
        <v>962</v>
      </c>
      <c r="I402" s="65" t="s">
        <v>962</v>
      </c>
      <c r="J402" s="65" t="s">
        <v>962</v>
      </c>
      <c r="K402" s="65" t="s">
        <v>962</v>
      </c>
      <c r="L402" s="65" t="s">
        <v>962</v>
      </c>
      <c r="M402" s="65" t="s">
        <v>962</v>
      </c>
      <c r="N402" s="65" t="s">
        <v>962</v>
      </c>
      <c r="O402" s="65" t="s">
        <v>962</v>
      </c>
      <c r="P402" s="65" t="s">
        <v>963</v>
      </c>
      <c r="Q402" s="65" t="s">
        <v>962</v>
      </c>
      <c r="R402" s="65" t="s">
        <v>962</v>
      </c>
      <c r="S402" s="65" t="s">
        <v>962</v>
      </c>
      <c r="T402" s="65" t="s">
        <v>962</v>
      </c>
      <c r="U402" s="65" t="s">
        <v>962</v>
      </c>
      <c r="V402" s="65" t="s">
        <v>962</v>
      </c>
      <c r="W402" s="65" t="s">
        <v>962</v>
      </c>
      <c r="X402" s="65" t="s">
        <v>962</v>
      </c>
      <c r="Y402" s="65" t="s">
        <v>962</v>
      </c>
      <c r="Z402" s="65" t="s">
        <v>962</v>
      </c>
      <c r="AA402" s="65" t="s">
        <v>962</v>
      </c>
      <c r="AB402" s="65" t="s">
        <v>962</v>
      </c>
      <c r="AC402" s="65" t="s">
        <v>962</v>
      </c>
    </row>
    <row r="403" spans="1:29" x14ac:dyDescent="0.25">
      <c r="A403" s="66">
        <f t="shared" si="12"/>
        <v>770063</v>
      </c>
      <c r="B403" s="67" t="s">
        <v>1223</v>
      </c>
      <c r="C403" s="68">
        <f t="shared" si="13"/>
        <v>2</v>
      </c>
      <c r="D403" s="65">
        <v>770063</v>
      </c>
      <c r="E403" s="65" t="s">
        <v>962</v>
      </c>
      <c r="F403" s="65" t="s">
        <v>962</v>
      </c>
      <c r="G403" s="65" t="s">
        <v>962</v>
      </c>
      <c r="H403" s="65" t="s">
        <v>962</v>
      </c>
      <c r="I403" s="65" t="s">
        <v>962</v>
      </c>
      <c r="J403" s="65" t="s">
        <v>962</v>
      </c>
      <c r="K403" s="65" t="s">
        <v>963</v>
      </c>
      <c r="L403" s="65" t="s">
        <v>962</v>
      </c>
      <c r="M403" s="65" t="s">
        <v>962</v>
      </c>
      <c r="N403" s="65" t="s">
        <v>962</v>
      </c>
      <c r="O403" s="65" t="s">
        <v>962</v>
      </c>
      <c r="P403" s="65" t="s">
        <v>962</v>
      </c>
      <c r="Q403" s="65" t="s">
        <v>962</v>
      </c>
      <c r="R403" s="65" t="s">
        <v>962</v>
      </c>
      <c r="S403" s="65" t="s">
        <v>962</v>
      </c>
      <c r="T403" s="65" t="s">
        <v>962</v>
      </c>
      <c r="U403" s="65" t="s">
        <v>962</v>
      </c>
      <c r="V403" s="65" t="s">
        <v>962</v>
      </c>
      <c r="W403" s="65" t="s">
        <v>962</v>
      </c>
      <c r="X403" s="65" t="s">
        <v>962</v>
      </c>
      <c r="Y403" s="65" t="s">
        <v>962</v>
      </c>
      <c r="Z403" s="65" t="s">
        <v>962</v>
      </c>
      <c r="AA403" s="65" t="s">
        <v>962</v>
      </c>
      <c r="AB403" s="65" t="s">
        <v>962</v>
      </c>
      <c r="AC403" s="65" t="s">
        <v>962</v>
      </c>
    </row>
    <row r="404" spans="1:29" x14ac:dyDescent="0.25">
      <c r="A404" s="66">
        <f t="shared" si="12"/>
        <v>770070</v>
      </c>
      <c r="B404" s="67" t="s">
        <v>1222</v>
      </c>
      <c r="C404" s="68">
        <f t="shared" si="13"/>
        <v>2</v>
      </c>
      <c r="D404" s="65">
        <v>770070</v>
      </c>
      <c r="E404" s="65" t="s">
        <v>962</v>
      </c>
      <c r="F404" s="65" t="s">
        <v>962</v>
      </c>
      <c r="G404" s="65" t="s">
        <v>962</v>
      </c>
      <c r="H404" s="65" t="s">
        <v>962</v>
      </c>
      <c r="I404" s="65" t="s">
        <v>962</v>
      </c>
      <c r="J404" s="65" t="s">
        <v>962</v>
      </c>
      <c r="K404" s="65" t="s">
        <v>962</v>
      </c>
      <c r="L404" s="65" t="s">
        <v>962</v>
      </c>
      <c r="M404" s="65" t="s">
        <v>962</v>
      </c>
      <c r="N404" s="65" t="s">
        <v>962</v>
      </c>
      <c r="O404" s="65" t="s">
        <v>962</v>
      </c>
      <c r="P404" s="65" t="s">
        <v>963</v>
      </c>
      <c r="Q404" s="65" t="s">
        <v>962</v>
      </c>
      <c r="R404" s="65" t="s">
        <v>962</v>
      </c>
      <c r="S404" s="65" t="s">
        <v>962</v>
      </c>
      <c r="T404" s="65" t="s">
        <v>962</v>
      </c>
      <c r="U404" s="65" t="s">
        <v>962</v>
      </c>
      <c r="V404" s="65" t="s">
        <v>962</v>
      </c>
      <c r="W404" s="65" t="s">
        <v>962</v>
      </c>
      <c r="X404" s="65" t="s">
        <v>962</v>
      </c>
      <c r="Y404" s="65" t="s">
        <v>962</v>
      </c>
      <c r="Z404" s="65" t="s">
        <v>962</v>
      </c>
      <c r="AA404" s="65" t="s">
        <v>962</v>
      </c>
      <c r="AB404" s="65" t="s">
        <v>962</v>
      </c>
      <c r="AC404" s="65" t="s">
        <v>962</v>
      </c>
    </row>
    <row r="405" spans="1:29" x14ac:dyDescent="0.25">
      <c r="A405" s="66">
        <f t="shared" si="12"/>
        <v>770074</v>
      </c>
      <c r="B405" s="67" t="s">
        <v>1221</v>
      </c>
      <c r="C405" s="68">
        <f t="shared" si="13"/>
        <v>2</v>
      </c>
      <c r="D405" s="65">
        <v>770074</v>
      </c>
      <c r="E405" s="65" t="s">
        <v>962</v>
      </c>
      <c r="F405" s="65" t="s">
        <v>962</v>
      </c>
      <c r="G405" s="65" t="s">
        <v>962</v>
      </c>
      <c r="H405" s="65" t="s">
        <v>962</v>
      </c>
      <c r="I405" s="65" t="s">
        <v>962</v>
      </c>
      <c r="J405" s="65" t="s">
        <v>962</v>
      </c>
      <c r="K405" s="65" t="s">
        <v>962</v>
      </c>
      <c r="L405" s="65" t="s">
        <v>962</v>
      </c>
      <c r="M405" s="65" t="s">
        <v>962</v>
      </c>
      <c r="N405" s="65" t="s">
        <v>962</v>
      </c>
      <c r="O405" s="65" t="s">
        <v>962</v>
      </c>
      <c r="P405" s="65" t="s">
        <v>963</v>
      </c>
      <c r="Q405" s="65" t="s">
        <v>962</v>
      </c>
      <c r="R405" s="65" t="s">
        <v>962</v>
      </c>
      <c r="S405" s="65" t="s">
        <v>962</v>
      </c>
      <c r="T405" s="65" t="s">
        <v>962</v>
      </c>
      <c r="U405" s="65" t="s">
        <v>962</v>
      </c>
      <c r="V405" s="65" t="s">
        <v>962</v>
      </c>
      <c r="W405" s="65" t="s">
        <v>962</v>
      </c>
      <c r="X405" s="65" t="s">
        <v>962</v>
      </c>
      <c r="Y405" s="65" t="s">
        <v>962</v>
      </c>
      <c r="Z405" s="65" t="s">
        <v>962</v>
      </c>
      <c r="AA405" s="65" t="s">
        <v>962</v>
      </c>
      <c r="AB405" s="65" t="s">
        <v>962</v>
      </c>
      <c r="AC405" s="65" t="s">
        <v>962</v>
      </c>
    </row>
    <row r="406" spans="1:29" x14ac:dyDescent="0.25">
      <c r="A406" s="66">
        <f t="shared" si="12"/>
        <v>770079</v>
      </c>
      <c r="B406" s="67" t="s">
        <v>1220</v>
      </c>
      <c r="C406" s="68">
        <f t="shared" si="13"/>
        <v>2</v>
      </c>
      <c r="D406" s="65">
        <v>770079</v>
      </c>
      <c r="E406" s="65" t="s">
        <v>962</v>
      </c>
      <c r="F406" s="65" t="s">
        <v>962</v>
      </c>
      <c r="G406" s="65" t="s">
        <v>962</v>
      </c>
      <c r="H406" s="65" t="s">
        <v>962</v>
      </c>
      <c r="I406" s="65" t="s">
        <v>962</v>
      </c>
      <c r="J406" s="65" t="s">
        <v>962</v>
      </c>
      <c r="K406" s="65" t="s">
        <v>963</v>
      </c>
      <c r="L406" s="65" t="s">
        <v>962</v>
      </c>
      <c r="M406" s="65" t="s">
        <v>962</v>
      </c>
      <c r="N406" s="65" t="s">
        <v>962</v>
      </c>
      <c r="O406" s="65" t="s">
        <v>962</v>
      </c>
      <c r="P406" s="65" t="s">
        <v>962</v>
      </c>
      <c r="Q406" s="65" t="s">
        <v>962</v>
      </c>
      <c r="R406" s="65" t="s">
        <v>962</v>
      </c>
      <c r="S406" s="65" t="s">
        <v>962</v>
      </c>
      <c r="T406" s="65" t="s">
        <v>962</v>
      </c>
      <c r="U406" s="65" t="s">
        <v>962</v>
      </c>
      <c r="V406" s="65" t="s">
        <v>962</v>
      </c>
      <c r="W406" s="65" t="s">
        <v>962</v>
      </c>
      <c r="X406" s="65" t="s">
        <v>962</v>
      </c>
      <c r="Y406" s="65" t="s">
        <v>962</v>
      </c>
      <c r="Z406" s="65" t="s">
        <v>962</v>
      </c>
      <c r="AA406" s="65" t="s">
        <v>962</v>
      </c>
      <c r="AB406" s="65" t="s">
        <v>962</v>
      </c>
      <c r="AC406" s="65" t="s">
        <v>962</v>
      </c>
    </row>
    <row r="407" spans="1:29" x14ac:dyDescent="0.25">
      <c r="A407" s="66">
        <f t="shared" si="12"/>
        <v>770082</v>
      </c>
      <c r="B407" s="67" t="s">
        <v>1219</v>
      </c>
      <c r="C407" s="68">
        <f t="shared" si="13"/>
        <v>2</v>
      </c>
      <c r="D407" s="65">
        <v>770082</v>
      </c>
      <c r="E407" s="65" t="s">
        <v>962</v>
      </c>
      <c r="F407" s="65" t="s">
        <v>962</v>
      </c>
      <c r="G407" s="65" t="s">
        <v>962</v>
      </c>
      <c r="H407" s="65" t="s">
        <v>962</v>
      </c>
      <c r="I407" s="65" t="s">
        <v>962</v>
      </c>
      <c r="J407" s="65" t="s">
        <v>962</v>
      </c>
      <c r="K407" s="65" t="s">
        <v>962</v>
      </c>
      <c r="L407" s="65" t="s">
        <v>962</v>
      </c>
      <c r="M407" s="65" t="s">
        <v>962</v>
      </c>
      <c r="N407" s="65" t="s">
        <v>962</v>
      </c>
      <c r="O407" s="65" t="s">
        <v>962</v>
      </c>
      <c r="P407" s="65" t="s">
        <v>962</v>
      </c>
      <c r="Q407" s="65" t="s">
        <v>962</v>
      </c>
      <c r="R407" s="65" t="s">
        <v>962</v>
      </c>
      <c r="S407" s="65" t="s">
        <v>962</v>
      </c>
      <c r="T407" s="65" t="s">
        <v>962</v>
      </c>
      <c r="U407" s="65" t="s">
        <v>963</v>
      </c>
      <c r="V407" s="65" t="s">
        <v>962</v>
      </c>
      <c r="W407" s="65" t="s">
        <v>962</v>
      </c>
      <c r="X407" s="65" t="s">
        <v>962</v>
      </c>
      <c r="Y407" s="65" t="s">
        <v>962</v>
      </c>
      <c r="Z407" s="65" t="s">
        <v>962</v>
      </c>
      <c r="AA407" s="65" t="s">
        <v>962</v>
      </c>
      <c r="AB407" s="65" t="s">
        <v>962</v>
      </c>
      <c r="AC407" s="65" t="s">
        <v>962</v>
      </c>
    </row>
    <row r="408" spans="1:29" x14ac:dyDescent="0.25">
      <c r="A408" s="66">
        <f t="shared" si="12"/>
        <v>770086</v>
      </c>
      <c r="B408" s="67" t="s">
        <v>1218</v>
      </c>
      <c r="C408" s="68">
        <f t="shared" si="13"/>
        <v>2</v>
      </c>
      <c r="D408" s="65">
        <v>770086</v>
      </c>
      <c r="E408" s="65" t="s">
        <v>962</v>
      </c>
      <c r="F408" s="65" t="s">
        <v>962</v>
      </c>
      <c r="G408" s="65" t="s">
        <v>962</v>
      </c>
      <c r="H408" s="65" t="s">
        <v>962</v>
      </c>
      <c r="I408" s="65" t="s">
        <v>962</v>
      </c>
      <c r="J408" s="65" t="s">
        <v>962</v>
      </c>
      <c r="K408" s="65" t="s">
        <v>962</v>
      </c>
      <c r="L408" s="65" t="s">
        <v>962</v>
      </c>
      <c r="M408" s="65" t="s">
        <v>962</v>
      </c>
      <c r="N408" s="65" t="s">
        <v>962</v>
      </c>
      <c r="O408" s="65" t="s">
        <v>962</v>
      </c>
      <c r="P408" s="65" t="s">
        <v>962</v>
      </c>
      <c r="Q408" s="65" t="s">
        <v>962</v>
      </c>
      <c r="R408" s="65" t="s">
        <v>962</v>
      </c>
      <c r="S408" s="65" t="s">
        <v>962</v>
      </c>
      <c r="T408" s="65" t="s">
        <v>962</v>
      </c>
      <c r="U408" s="65" t="s">
        <v>963</v>
      </c>
      <c r="V408" s="65" t="s">
        <v>962</v>
      </c>
      <c r="W408" s="65" t="s">
        <v>962</v>
      </c>
      <c r="X408" s="65" t="s">
        <v>962</v>
      </c>
      <c r="Y408" s="65" t="s">
        <v>962</v>
      </c>
      <c r="Z408" s="65" t="s">
        <v>962</v>
      </c>
      <c r="AA408" s="65" t="s">
        <v>962</v>
      </c>
      <c r="AB408" s="65" t="s">
        <v>962</v>
      </c>
      <c r="AC408" s="65" t="s">
        <v>962</v>
      </c>
    </row>
    <row r="409" spans="1:29" x14ac:dyDescent="0.25">
      <c r="A409" s="66">
        <f t="shared" si="12"/>
        <v>770093</v>
      </c>
      <c r="B409" s="67" t="s">
        <v>1217</v>
      </c>
      <c r="C409" s="68">
        <f t="shared" si="13"/>
        <v>2</v>
      </c>
      <c r="D409" s="65">
        <v>770093</v>
      </c>
      <c r="E409" s="65" t="s">
        <v>962</v>
      </c>
      <c r="F409" s="65" t="s">
        <v>962</v>
      </c>
      <c r="G409" s="65" t="s">
        <v>962</v>
      </c>
      <c r="H409" s="65" t="s">
        <v>962</v>
      </c>
      <c r="I409" s="65" t="s">
        <v>962</v>
      </c>
      <c r="J409" s="65" t="s">
        <v>962</v>
      </c>
      <c r="K409" s="65" t="s">
        <v>962</v>
      </c>
      <c r="L409" s="65" t="s">
        <v>962</v>
      </c>
      <c r="M409" s="65" t="s">
        <v>962</v>
      </c>
      <c r="N409" s="65" t="s">
        <v>962</v>
      </c>
      <c r="O409" s="65" t="s">
        <v>962</v>
      </c>
      <c r="P409" s="65" t="s">
        <v>963</v>
      </c>
      <c r="Q409" s="65" t="s">
        <v>962</v>
      </c>
      <c r="R409" s="65" t="s">
        <v>962</v>
      </c>
      <c r="S409" s="65" t="s">
        <v>962</v>
      </c>
      <c r="T409" s="65" t="s">
        <v>962</v>
      </c>
      <c r="U409" s="65" t="s">
        <v>962</v>
      </c>
      <c r="V409" s="65" t="s">
        <v>962</v>
      </c>
      <c r="W409" s="65" t="s">
        <v>962</v>
      </c>
      <c r="X409" s="65" t="s">
        <v>962</v>
      </c>
      <c r="Y409" s="65" t="s">
        <v>962</v>
      </c>
      <c r="Z409" s="65" t="s">
        <v>962</v>
      </c>
      <c r="AA409" s="65" t="s">
        <v>962</v>
      </c>
      <c r="AB409" s="65" t="s">
        <v>962</v>
      </c>
      <c r="AC409" s="65" t="s">
        <v>962</v>
      </c>
    </row>
    <row r="410" spans="1:29" x14ac:dyDescent="0.25">
      <c r="A410" s="66">
        <f t="shared" si="12"/>
        <v>770095</v>
      </c>
      <c r="B410" s="67" t="s">
        <v>1216</v>
      </c>
      <c r="C410" s="68">
        <f t="shared" si="13"/>
        <v>2</v>
      </c>
      <c r="D410" s="65">
        <v>770095</v>
      </c>
      <c r="E410" s="65" t="s">
        <v>962</v>
      </c>
      <c r="F410" s="65" t="s">
        <v>962</v>
      </c>
      <c r="G410" s="65" t="s">
        <v>962</v>
      </c>
      <c r="H410" s="65" t="s">
        <v>962</v>
      </c>
      <c r="I410" s="65" t="s">
        <v>962</v>
      </c>
      <c r="J410" s="65" t="s">
        <v>962</v>
      </c>
      <c r="K410" s="65" t="s">
        <v>962</v>
      </c>
      <c r="L410" s="65" t="s">
        <v>962</v>
      </c>
      <c r="M410" s="65" t="s">
        <v>962</v>
      </c>
      <c r="N410" s="65" t="s">
        <v>962</v>
      </c>
      <c r="O410" s="65" t="s">
        <v>962</v>
      </c>
      <c r="P410" s="65" t="s">
        <v>962</v>
      </c>
      <c r="Q410" s="65" t="s">
        <v>962</v>
      </c>
      <c r="R410" s="65" t="s">
        <v>962</v>
      </c>
      <c r="S410" s="65" t="s">
        <v>962</v>
      </c>
      <c r="T410" s="65" t="s">
        <v>962</v>
      </c>
      <c r="U410" s="65" t="s">
        <v>963</v>
      </c>
      <c r="V410" s="65" t="s">
        <v>962</v>
      </c>
      <c r="W410" s="65" t="s">
        <v>962</v>
      </c>
      <c r="X410" s="65" t="s">
        <v>962</v>
      </c>
      <c r="Y410" s="65" t="s">
        <v>962</v>
      </c>
      <c r="Z410" s="65" t="s">
        <v>962</v>
      </c>
      <c r="AA410" s="65" t="s">
        <v>962</v>
      </c>
      <c r="AB410" s="65" t="s">
        <v>962</v>
      </c>
      <c r="AC410" s="65" t="s">
        <v>962</v>
      </c>
    </row>
    <row r="411" spans="1:29" x14ac:dyDescent="0.25">
      <c r="A411" s="66">
        <f t="shared" si="12"/>
        <v>770111</v>
      </c>
      <c r="B411" s="67" t="s">
        <v>1215</v>
      </c>
      <c r="C411" s="68">
        <f t="shared" si="13"/>
        <v>2</v>
      </c>
      <c r="D411" s="65">
        <v>770111</v>
      </c>
      <c r="E411" s="65" t="s">
        <v>962</v>
      </c>
      <c r="F411" s="65" t="s">
        <v>962</v>
      </c>
      <c r="G411" s="65" t="s">
        <v>962</v>
      </c>
      <c r="H411" s="65" t="s">
        <v>962</v>
      </c>
      <c r="I411" s="65" t="s">
        <v>962</v>
      </c>
      <c r="J411" s="65" t="s">
        <v>962</v>
      </c>
      <c r="K411" s="65" t="s">
        <v>962</v>
      </c>
      <c r="L411" s="65" t="s">
        <v>962</v>
      </c>
      <c r="M411" s="65" t="s">
        <v>962</v>
      </c>
      <c r="N411" s="65" t="s">
        <v>962</v>
      </c>
      <c r="O411" s="65" t="s">
        <v>962</v>
      </c>
      <c r="P411" s="65" t="s">
        <v>962</v>
      </c>
      <c r="Q411" s="65" t="s">
        <v>962</v>
      </c>
      <c r="R411" s="65" t="s">
        <v>962</v>
      </c>
      <c r="S411" s="65" t="s">
        <v>962</v>
      </c>
      <c r="T411" s="65" t="s">
        <v>962</v>
      </c>
      <c r="U411" s="65" t="s">
        <v>962</v>
      </c>
      <c r="V411" s="65" t="s">
        <v>962</v>
      </c>
      <c r="W411" s="65" t="s">
        <v>962</v>
      </c>
      <c r="X411" s="65" t="s">
        <v>962</v>
      </c>
      <c r="Y411" s="65" t="s">
        <v>962</v>
      </c>
      <c r="Z411" s="65" t="s">
        <v>963</v>
      </c>
      <c r="AA411" s="65" t="s">
        <v>962</v>
      </c>
      <c r="AB411" s="65" t="s">
        <v>962</v>
      </c>
      <c r="AC411" s="65" t="s">
        <v>962</v>
      </c>
    </row>
    <row r="412" spans="1:29" x14ac:dyDescent="0.25">
      <c r="A412" s="66">
        <f t="shared" si="12"/>
        <v>770118</v>
      </c>
      <c r="B412" s="67" t="s">
        <v>1214</v>
      </c>
      <c r="C412" s="68">
        <f t="shared" si="13"/>
        <v>2</v>
      </c>
      <c r="D412" s="65">
        <v>770118</v>
      </c>
      <c r="E412" s="65" t="s">
        <v>962</v>
      </c>
      <c r="F412" s="65" t="s">
        <v>962</v>
      </c>
      <c r="G412" s="65" t="s">
        <v>962</v>
      </c>
      <c r="H412" s="65" t="s">
        <v>962</v>
      </c>
      <c r="I412" s="65" t="s">
        <v>962</v>
      </c>
      <c r="J412" s="65" t="s">
        <v>962</v>
      </c>
      <c r="K412" s="65" t="s">
        <v>962</v>
      </c>
      <c r="L412" s="65" t="s">
        <v>962</v>
      </c>
      <c r="M412" s="65" t="s">
        <v>962</v>
      </c>
      <c r="N412" s="65" t="s">
        <v>962</v>
      </c>
      <c r="O412" s="65" t="s">
        <v>962</v>
      </c>
      <c r="P412" s="65" t="s">
        <v>963</v>
      </c>
      <c r="Q412" s="65" t="s">
        <v>962</v>
      </c>
      <c r="R412" s="65" t="s">
        <v>962</v>
      </c>
      <c r="S412" s="65" t="s">
        <v>962</v>
      </c>
      <c r="T412" s="65" t="s">
        <v>962</v>
      </c>
      <c r="U412" s="65" t="s">
        <v>962</v>
      </c>
      <c r="V412" s="65" t="s">
        <v>962</v>
      </c>
      <c r="W412" s="65" t="s">
        <v>962</v>
      </c>
      <c r="X412" s="65" t="s">
        <v>962</v>
      </c>
      <c r="Y412" s="65" t="s">
        <v>962</v>
      </c>
      <c r="Z412" s="65" t="s">
        <v>962</v>
      </c>
      <c r="AA412" s="65" t="s">
        <v>962</v>
      </c>
      <c r="AB412" s="65" t="s">
        <v>962</v>
      </c>
      <c r="AC412" s="65" t="s">
        <v>962</v>
      </c>
    </row>
    <row r="413" spans="1:29" x14ac:dyDescent="0.25">
      <c r="A413" s="66">
        <f t="shared" si="12"/>
        <v>770121</v>
      </c>
      <c r="B413" s="67" t="s">
        <v>1213</v>
      </c>
      <c r="C413" s="68">
        <f t="shared" si="13"/>
        <v>2</v>
      </c>
      <c r="D413" s="65">
        <v>770121</v>
      </c>
      <c r="E413" s="65" t="s">
        <v>962</v>
      </c>
      <c r="F413" s="65" t="s">
        <v>962</v>
      </c>
      <c r="G413" s="65" t="s">
        <v>962</v>
      </c>
      <c r="H413" s="65" t="s">
        <v>962</v>
      </c>
      <c r="I413" s="65" t="s">
        <v>962</v>
      </c>
      <c r="J413" s="65" t="s">
        <v>962</v>
      </c>
      <c r="K413" s="65" t="s">
        <v>963</v>
      </c>
      <c r="L413" s="65" t="s">
        <v>962</v>
      </c>
      <c r="M413" s="65" t="s">
        <v>962</v>
      </c>
      <c r="N413" s="65" t="s">
        <v>962</v>
      </c>
      <c r="O413" s="65" t="s">
        <v>962</v>
      </c>
      <c r="P413" s="65" t="s">
        <v>962</v>
      </c>
      <c r="Q413" s="65" t="s">
        <v>962</v>
      </c>
      <c r="R413" s="65" t="s">
        <v>962</v>
      </c>
      <c r="S413" s="65" t="s">
        <v>962</v>
      </c>
      <c r="T413" s="65" t="s">
        <v>962</v>
      </c>
      <c r="U413" s="65" t="s">
        <v>962</v>
      </c>
      <c r="V413" s="65" t="s">
        <v>962</v>
      </c>
      <c r="W413" s="65" t="s">
        <v>962</v>
      </c>
      <c r="X413" s="65" t="s">
        <v>962</v>
      </c>
      <c r="Y413" s="65" t="s">
        <v>962</v>
      </c>
      <c r="Z413" s="65" t="s">
        <v>962</v>
      </c>
      <c r="AA413" s="65" t="s">
        <v>962</v>
      </c>
      <c r="AB413" s="65" t="s">
        <v>962</v>
      </c>
      <c r="AC413" s="65" t="s">
        <v>962</v>
      </c>
    </row>
    <row r="414" spans="1:29" x14ac:dyDescent="0.25">
      <c r="A414" s="66">
        <f t="shared" si="12"/>
        <v>770124</v>
      </c>
      <c r="B414" s="67" t="s">
        <v>1212</v>
      </c>
      <c r="C414" s="68">
        <f t="shared" si="13"/>
        <v>2</v>
      </c>
      <c r="D414" s="65">
        <v>770124</v>
      </c>
      <c r="E414" s="65" t="s">
        <v>962</v>
      </c>
      <c r="F414" s="65" t="s">
        <v>962</v>
      </c>
      <c r="G414" s="65" t="s">
        <v>962</v>
      </c>
      <c r="H414" s="65" t="s">
        <v>962</v>
      </c>
      <c r="I414" s="65" t="s">
        <v>962</v>
      </c>
      <c r="J414" s="65" t="s">
        <v>962</v>
      </c>
      <c r="K414" s="65" t="s">
        <v>963</v>
      </c>
      <c r="L414" s="65" t="s">
        <v>962</v>
      </c>
      <c r="M414" s="65" t="s">
        <v>962</v>
      </c>
      <c r="N414" s="65" t="s">
        <v>962</v>
      </c>
      <c r="O414" s="65" t="s">
        <v>962</v>
      </c>
      <c r="P414" s="65" t="s">
        <v>962</v>
      </c>
      <c r="Q414" s="65" t="s">
        <v>962</v>
      </c>
      <c r="R414" s="65" t="s">
        <v>962</v>
      </c>
      <c r="S414" s="65" t="s">
        <v>962</v>
      </c>
      <c r="T414" s="65" t="s">
        <v>962</v>
      </c>
      <c r="U414" s="65" t="s">
        <v>962</v>
      </c>
      <c r="V414" s="65" t="s">
        <v>962</v>
      </c>
      <c r="W414" s="65" t="s">
        <v>962</v>
      </c>
      <c r="X414" s="65" t="s">
        <v>962</v>
      </c>
      <c r="Y414" s="65" t="s">
        <v>962</v>
      </c>
      <c r="Z414" s="65" t="s">
        <v>962</v>
      </c>
      <c r="AA414" s="65" t="s">
        <v>962</v>
      </c>
      <c r="AB414" s="65" t="s">
        <v>962</v>
      </c>
      <c r="AC414" s="65" t="s">
        <v>962</v>
      </c>
    </row>
    <row r="415" spans="1:29" x14ac:dyDescent="0.25">
      <c r="A415" s="66">
        <f t="shared" si="12"/>
        <v>770128</v>
      </c>
      <c r="B415" s="67" t="s">
        <v>1211</v>
      </c>
      <c r="C415" s="68">
        <f t="shared" si="13"/>
        <v>2</v>
      </c>
      <c r="D415" s="65">
        <v>770128</v>
      </c>
      <c r="E415" s="65" t="s">
        <v>962</v>
      </c>
      <c r="F415" s="65" t="s">
        <v>962</v>
      </c>
      <c r="G415" s="65" t="s">
        <v>962</v>
      </c>
      <c r="H415" s="65" t="s">
        <v>962</v>
      </c>
      <c r="I415" s="65" t="s">
        <v>962</v>
      </c>
      <c r="J415" s="65" t="s">
        <v>962</v>
      </c>
      <c r="K415" s="65" t="s">
        <v>963</v>
      </c>
      <c r="L415" s="65" t="s">
        <v>962</v>
      </c>
      <c r="M415" s="65" t="s">
        <v>962</v>
      </c>
      <c r="N415" s="65" t="s">
        <v>962</v>
      </c>
      <c r="O415" s="65" t="s">
        <v>962</v>
      </c>
      <c r="P415" s="65" t="s">
        <v>962</v>
      </c>
      <c r="Q415" s="65" t="s">
        <v>962</v>
      </c>
      <c r="R415" s="65" t="s">
        <v>962</v>
      </c>
      <c r="S415" s="65" t="s">
        <v>962</v>
      </c>
      <c r="T415" s="65" t="s">
        <v>962</v>
      </c>
      <c r="U415" s="65" t="s">
        <v>962</v>
      </c>
      <c r="V415" s="65" t="s">
        <v>962</v>
      </c>
      <c r="W415" s="65" t="s">
        <v>962</v>
      </c>
      <c r="X415" s="65" t="s">
        <v>962</v>
      </c>
      <c r="Y415" s="65" t="s">
        <v>962</v>
      </c>
      <c r="Z415" s="65" t="s">
        <v>962</v>
      </c>
      <c r="AA415" s="65" t="s">
        <v>962</v>
      </c>
      <c r="AB415" s="65" t="s">
        <v>962</v>
      </c>
      <c r="AC415" s="65" t="s">
        <v>962</v>
      </c>
    </row>
    <row r="416" spans="1:29" x14ac:dyDescent="0.25">
      <c r="A416" s="66">
        <f t="shared" si="12"/>
        <v>770132</v>
      </c>
      <c r="B416" s="67" t="s">
        <v>1210</v>
      </c>
      <c r="C416" s="68">
        <f t="shared" si="13"/>
        <v>2</v>
      </c>
      <c r="D416" s="65">
        <v>770132</v>
      </c>
      <c r="E416" s="65" t="s">
        <v>962</v>
      </c>
      <c r="F416" s="65" t="s">
        <v>962</v>
      </c>
      <c r="G416" s="65" t="s">
        <v>962</v>
      </c>
      <c r="H416" s="65" t="s">
        <v>962</v>
      </c>
      <c r="I416" s="65" t="s">
        <v>962</v>
      </c>
      <c r="J416" s="65" t="s">
        <v>962</v>
      </c>
      <c r="K416" s="65" t="s">
        <v>962</v>
      </c>
      <c r="L416" s="65" t="s">
        <v>962</v>
      </c>
      <c r="M416" s="65" t="s">
        <v>962</v>
      </c>
      <c r="N416" s="65" t="s">
        <v>962</v>
      </c>
      <c r="O416" s="65" t="s">
        <v>962</v>
      </c>
      <c r="P416" s="65" t="s">
        <v>963</v>
      </c>
      <c r="Q416" s="65" t="s">
        <v>962</v>
      </c>
      <c r="R416" s="65" t="s">
        <v>962</v>
      </c>
      <c r="S416" s="65" t="s">
        <v>962</v>
      </c>
      <c r="T416" s="65" t="s">
        <v>962</v>
      </c>
      <c r="U416" s="65" t="s">
        <v>962</v>
      </c>
      <c r="V416" s="65" t="s">
        <v>962</v>
      </c>
      <c r="W416" s="65" t="s">
        <v>962</v>
      </c>
      <c r="X416" s="65" t="s">
        <v>962</v>
      </c>
      <c r="Y416" s="65" t="s">
        <v>962</v>
      </c>
      <c r="Z416" s="65" t="s">
        <v>962</v>
      </c>
      <c r="AA416" s="65" t="s">
        <v>962</v>
      </c>
      <c r="AB416" s="65" t="s">
        <v>962</v>
      </c>
      <c r="AC416" s="65" t="s">
        <v>962</v>
      </c>
    </row>
    <row r="417" spans="1:29" x14ac:dyDescent="0.25">
      <c r="A417" s="66">
        <f t="shared" si="12"/>
        <v>770136</v>
      </c>
      <c r="B417" s="67" t="s">
        <v>1209</v>
      </c>
      <c r="C417" s="68">
        <f t="shared" si="13"/>
        <v>2</v>
      </c>
      <c r="D417" s="65">
        <v>770136</v>
      </c>
      <c r="E417" s="65" t="s">
        <v>962</v>
      </c>
      <c r="F417" s="65" t="s">
        <v>962</v>
      </c>
      <c r="G417" s="65" t="s">
        <v>962</v>
      </c>
      <c r="H417" s="65" t="s">
        <v>962</v>
      </c>
      <c r="I417" s="65" t="s">
        <v>962</v>
      </c>
      <c r="J417" s="65" t="s">
        <v>962</v>
      </c>
      <c r="K417" s="65" t="s">
        <v>962</v>
      </c>
      <c r="L417" s="65" t="s">
        <v>962</v>
      </c>
      <c r="M417" s="65" t="s">
        <v>962</v>
      </c>
      <c r="N417" s="65" t="s">
        <v>962</v>
      </c>
      <c r="O417" s="65" t="s">
        <v>962</v>
      </c>
      <c r="P417" s="65" t="s">
        <v>963</v>
      </c>
      <c r="Q417" s="65" t="s">
        <v>962</v>
      </c>
      <c r="R417" s="65" t="s">
        <v>962</v>
      </c>
      <c r="S417" s="65" t="s">
        <v>962</v>
      </c>
      <c r="T417" s="65" t="s">
        <v>962</v>
      </c>
      <c r="U417" s="65" t="s">
        <v>962</v>
      </c>
      <c r="V417" s="65" t="s">
        <v>962</v>
      </c>
      <c r="W417" s="65" t="s">
        <v>962</v>
      </c>
      <c r="X417" s="65" t="s">
        <v>962</v>
      </c>
      <c r="Y417" s="65" t="s">
        <v>962</v>
      </c>
      <c r="Z417" s="65" t="s">
        <v>962</v>
      </c>
      <c r="AA417" s="65" t="s">
        <v>962</v>
      </c>
      <c r="AB417" s="65" t="s">
        <v>962</v>
      </c>
      <c r="AC417" s="65" t="s">
        <v>962</v>
      </c>
    </row>
    <row r="418" spans="1:29" x14ac:dyDescent="0.25">
      <c r="A418" s="66">
        <f t="shared" si="12"/>
        <v>770137</v>
      </c>
      <c r="B418" s="67" t="s">
        <v>1208</v>
      </c>
      <c r="C418" s="68">
        <f t="shared" si="13"/>
        <v>2</v>
      </c>
      <c r="D418" s="65">
        <v>770137</v>
      </c>
      <c r="E418" s="65" t="s">
        <v>962</v>
      </c>
      <c r="F418" s="65" t="s">
        <v>962</v>
      </c>
      <c r="G418" s="65" t="s">
        <v>962</v>
      </c>
      <c r="H418" s="65" t="s">
        <v>962</v>
      </c>
      <c r="I418" s="65" t="s">
        <v>962</v>
      </c>
      <c r="J418" s="65" t="s">
        <v>962</v>
      </c>
      <c r="K418" s="65" t="s">
        <v>962</v>
      </c>
      <c r="L418" s="65" t="s">
        <v>962</v>
      </c>
      <c r="M418" s="65" t="s">
        <v>962</v>
      </c>
      <c r="N418" s="65" t="s">
        <v>962</v>
      </c>
      <c r="O418" s="65" t="s">
        <v>962</v>
      </c>
      <c r="P418" s="65" t="s">
        <v>962</v>
      </c>
      <c r="Q418" s="65" t="s">
        <v>962</v>
      </c>
      <c r="R418" s="65" t="s">
        <v>962</v>
      </c>
      <c r="S418" s="65" t="s">
        <v>962</v>
      </c>
      <c r="T418" s="65" t="s">
        <v>962</v>
      </c>
      <c r="U418" s="65" t="s">
        <v>962</v>
      </c>
      <c r="V418" s="65" t="s">
        <v>962</v>
      </c>
      <c r="W418" s="65" t="s">
        <v>962</v>
      </c>
      <c r="X418" s="65" t="s">
        <v>962</v>
      </c>
      <c r="Y418" s="65" t="s">
        <v>962</v>
      </c>
      <c r="Z418" s="65" t="s">
        <v>963</v>
      </c>
      <c r="AA418" s="65" t="s">
        <v>962</v>
      </c>
      <c r="AB418" s="65" t="s">
        <v>962</v>
      </c>
      <c r="AC418" s="65" t="s">
        <v>962</v>
      </c>
    </row>
    <row r="419" spans="1:29" x14ac:dyDescent="0.25">
      <c r="A419" s="66">
        <f t="shared" si="12"/>
        <v>770141</v>
      </c>
      <c r="B419" s="67" t="s">
        <v>1207</v>
      </c>
      <c r="C419" s="68">
        <f t="shared" si="13"/>
        <v>2</v>
      </c>
      <c r="D419" s="65">
        <v>770141</v>
      </c>
      <c r="E419" s="65" t="s">
        <v>962</v>
      </c>
      <c r="F419" s="65" t="s">
        <v>962</v>
      </c>
      <c r="G419" s="65" t="s">
        <v>962</v>
      </c>
      <c r="H419" s="65" t="s">
        <v>962</v>
      </c>
      <c r="I419" s="65" t="s">
        <v>962</v>
      </c>
      <c r="J419" s="65" t="s">
        <v>962</v>
      </c>
      <c r="K419" s="65" t="s">
        <v>962</v>
      </c>
      <c r="L419" s="65" t="s">
        <v>962</v>
      </c>
      <c r="M419" s="65" t="s">
        <v>962</v>
      </c>
      <c r="N419" s="65" t="s">
        <v>962</v>
      </c>
      <c r="O419" s="65" t="s">
        <v>962</v>
      </c>
      <c r="P419" s="65" t="s">
        <v>962</v>
      </c>
      <c r="Q419" s="65" t="s">
        <v>962</v>
      </c>
      <c r="R419" s="65" t="s">
        <v>962</v>
      </c>
      <c r="S419" s="65" t="s">
        <v>962</v>
      </c>
      <c r="T419" s="65" t="s">
        <v>962</v>
      </c>
      <c r="U419" s="65" t="s">
        <v>962</v>
      </c>
      <c r="V419" s="65" t="s">
        <v>962</v>
      </c>
      <c r="W419" s="65" t="s">
        <v>962</v>
      </c>
      <c r="X419" s="65" t="s">
        <v>962</v>
      </c>
      <c r="Y419" s="65" t="s">
        <v>962</v>
      </c>
      <c r="Z419" s="65" t="s">
        <v>963</v>
      </c>
      <c r="AA419" s="65" t="s">
        <v>962</v>
      </c>
      <c r="AB419" s="65" t="s">
        <v>962</v>
      </c>
      <c r="AC419" s="65" t="s">
        <v>962</v>
      </c>
    </row>
    <row r="420" spans="1:29" x14ac:dyDescent="0.25">
      <c r="A420" s="66">
        <f t="shared" si="12"/>
        <v>770145</v>
      </c>
      <c r="B420" s="67" t="s">
        <v>1206</v>
      </c>
      <c r="C420" s="68">
        <f t="shared" si="13"/>
        <v>2</v>
      </c>
      <c r="D420" s="65">
        <v>770145</v>
      </c>
      <c r="E420" s="65" t="s">
        <v>962</v>
      </c>
      <c r="F420" s="65" t="s">
        <v>962</v>
      </c>
      <c r="G420" s="65" t="s">
        <v>962</v>
      </c>
      <c r="H420" s="65" t="s">
        <v>962</v>
      </c>
      <c r="I420" s="65" t="s">
        <v>962</v>
      </c>
      <c r="J420" s="65" t="s">
        <v>962</v>
      </c>
      <c r="K420" s="65" t="s">
        <v>962</v>
      </c>
      <c r="L420" s="65" t="s">
        <v>962</v>
      </c>
      <c r="M420" s="65" t="s">
        <v>962</v>
      </c>
      <c r="N420" s="65" t="s">
        <v>962</v>
      </c>
      <c r="O420" s="65" t="s">
        <v>962</v>
      </c>
      <c r="P420" s="65" t="s">
        <v>962</v>
      </c>
      <c r="Q420" s="65" t="s">
        <v>962</v>
      </c>
      <c r="R420" s="65" t="s">
        <v>962</v>
      </c>
      <c r="S420" s="65" t="s">
        <v>962</v>
      </c>
      <c r="T420" s="65" t="s">
        <v>962</v>
      </c>
      <c r="U420" s="65" t="s">
        <v>962</v>
      </c>
      <c r="V420" s="65" t="s">
        <v>962</v>
      </c>
      <c r="W420" s="65" t="s">
        <v>962</v>
      </c>
      <c r="X420" s="65" t="s">
        <v>962</v>
      </c>
      <c r="Y420" s="65" t="s">
        <v>962</v>
      </c>
      <c r="Z420" s="65" t="s">
        <v>963</v>
      </c>
      <c r="AA420" s="65" t="s">
        <v>962</v>
      </c>
      <c r="AB420" s="65" t="s">
        <v>962</v>
      </c>
      <c r="AC420" s="65" t="s">
        <v>962</v>
      </c>
    </row>
    <row r="421" spans="1:29" x14ac:dyDescent="0.25">
      <c r="A421" s="66">
        <f t="shared" si="12"/>
        <v>770156</v>
      </c>
      <c r="B421" s="67" t="s">
        <v>1205</v>
      </c>
      <c r="C421" s="68">
        <f t="shared" si="13"/>
        <v>2</v>
      </c>
      <c r="D421" s="65">
        <v>770156</v>
      </c>
      <c r="E421" s="65" t="s">
        <v>962</v>
      </c>
      <c r="F421" s="65" t="s">
        <v>962</v>
      </c>
      <c r="G421" s="65" t="s">
        <v>962</v>
      </c>
      <c r="H421" s="65" t="s">
        <v>962</v>
      </c>
      <c r="I421" s="65" t="s">
        <v>962</v>
      </c>
      <c r="J421" s="65" t="s">
        <v>962</v>
      </c>
      <c r="K421" s="65" t="s">
        <v>962</v>
      </c>
      <c r="L421" s="65" t="s">
        <v>962</v>
      </c>
      <c r="M421" s="65" t="s">
        <v>962</v>
      </c>
      <c r="N421" s="65" t="s">
        <v>962</v>
      </c>
      <c r="O421" s="65" t="s">
        <v>962</v>
      </c>
      <c r="P421" s="65" t="s">
        <v>962</v>
      </c>
      <c r="Q421" s="65" t="s">
        <v>962</v>
      </c>
      <c r="R421" s="65" t="s">
        <v>962</v>
      </c>
      <c r="S421" s="65" t="s">
        <v>962</v>
      </c>
      <c r="T421" s="65" t="s">
        <v>962</v>
      </c>
      <c r="U421" s="65" t="s">
        <v>962</v>
      </c>
      <c r="V421" s="65" t="s">
        <v>962</v>
      </c>
      <c r="W421" s="65" t="s">
        <v>962</v>
      </c>
      <c r="X421" s="65" t="s">
        <v>962</v>
      </c>
      <c r="Y421" s="65" t="s">
        <v>962</v>
      </c>
      <c r="Z421" s="65" t="s">
        <v>963</v>
      </c>
      <c r="AA421" s="65" t="s">
        <v>962</v>
      </c>
      <c r="AB421" s="65" t="s">
        <v>962</v>
      </c>
      <c r="AC421" s="65" t="s">
        <v>962</v>
      </c>
    </row>
    <row r="422" spans="1:29" x14ac:dyDescent="0.25">
      <c r="A422" s="66">
        <f t="shared" si="12"/>
        <v>770161</v>
      </c>
      <c r="B422" s="67" t="s">
        <v>695</v>
      </c>
      <c r="C422" s="68">
        <f t="shared" si="13"/>
        <v>2</v>
      </c>
      <c r="D422" s="65">
        <v>770161</v>
      </c>
      <c r="E422" s="65" t="s">
        <v>962</v>
      </c>
      <c r="F422" s="65" t="s">
        <v>962</v>
      </c>
      <c r="G422" s="65" t="s">
        <v>962</v>
      </c>
      <c r="H422" s="65" t="s">
        <v>962</v>
      </c>
      <c r="I422" s="65" t="s">
        <v>962</v>
      </c>
      <c r="J422" s="65" t="s">
        <v>962</v>
      </c>
      <c r="K422" s="65" t="s">
        <v>962</v>
      </c>
      <c r="L422" s="65" t="s">
        <v>962</v>
      </c>
      <c r="M422" s="65" t="s">
        <v>962</v>
      </c>
      <c r="N422" s="65" t="s">
        <v>962</v>
      </c>
      <c r="O422" s="65" t="s">
        <v>962</v>
      </c>
      <c r="P422" s="65" t="s">
        <v>962</v>
      </c>
      <c r="Q422" s="65" t="s">
        <v>962</v>
      </c>
      <c r="R422" s="65" t="s">
        <v>962</v>
      </c>
      <c r="S422" s="65" t="s">
        <v>962</v>
      </c>
      <c r="T422" s="65" t="s">
        <v>962</v>
      </c>
      <c r="U422" s="65" t="s">
        <v>963</v>
      </c>
      <c r="V422" s="65" t="s">
        <v>962</v>
      </c>
      <c r="W422" s="65" t="s">
        <v>962</v>
      </c>
      <c r="X422" s="65" t="s">
        <v>962</v>
      </c>
      <c r="Y422" s="65" t="s">
        <v>962</v>
      </c>
      <c r="Z422" s="65" t="s">
        <v>962</v>
      </c>
      <c r="AA422" s="65" t="s">
        <v>962</v>
      </c>
      <c r="AB422" s="65" t="s">
        <v>962</v>
      </c>
      <c r="AC422" s="65" t="s">
        <v>962</v>
      </c>
    </row>
    <row r="423" spans="1:29" x14ac:dyDescent="0.25">
      <c r="A423" s="66">
        <f t="shared" si="12"/>
        <v>770151</v>
      </c>
      <c r="B423" s="67" t="s">
        <v>1204</v>
      </c>
      <c r="C423" s="68">
        <f t="shared" si="13"/>
        <v>2</v>
      </c>
      <c r="D423" s="65">
        <v>770151</v>
      </c>
      <c r="E423" s="65" t="s">
        <v>962</v>
      </c>
      <c r="F423" s="65" t="s">
        <v>962</v>
      </c>
      <c r="G423" s="65" t="s">
        <v>962</v>
      </c>
      <c r="H423" s="65" t="s">
        <v>962</v>
      </c>
      <c r="I423" s="65" t="s">
        <v>962</v>
      </c>
      <c r="J423" s="65" t="s">
        <v>962</v>
      </c>
      <c r="K423" s="65" t="s">
        <v>962</v>
      </c>
      <c r="L423" s="65" t="s">
        <v>962</v>
      </c>
      <c r="M423" s="65" t="s">
        <v>962</v>
      </c>
      <c r="N423" s="65" t="s">
        <v>962</v>
      </c>
      <c r="O423" s="65" t="s">
        <v>962</v>
      </c>
      <c r="P423" s="65" t="s">
        <v>962</v>
      </c>
      <c r="Q423" s="65" t="s">
        <v>962</v>
      </c>
      <c r="R423" s="65" t="s">
        <v>962</v>
      </c>
      <c r="S423" s="65" t="s">
        <v>962</v>
      </c>
      <c r="T423" s="65" t="s">
        <v>962</v>
      </c>
      <c r="U423" s="65" t="s">
        <v>962</v>
      </c>
      <c r="V423" s="65" t="s">
        <v>962</v>
      </c>
      <c r="W423" s="65" t="s">
        <v>962</v>
      </c>
      <c r="X423" s="65" t="s">
        <v>962</v>
      </c>
      <c r="Y423" s="65" t="s">
        <v>962</v>
      </c>
      <c r="Z423" s="65" t="s">
        <v>963</v>
      </c>
      <c r="AA423" s="65" t="s">
        <v>962</v>
      </c>
      <c r="AB423" s="65" t="s">
        <v>962</v>
      </c>
      <c r="AC423" s="65" t="s">
        <v>962</v>
      </c>
    </row>
    <row r="424" spans="1:29" x14ac:dyDescent="0.25">
      <c r="A424" s="66">
        <f t="shared" si="12"/>
        <v>770169</v>
      </c>
      <c r="B424" s="67" t="s">
        <v>1203</v>
      </c>
      <c r="C424" s="68">
        <f t="shared" si="13"/>
        <v>2</v>
      </c>
      <c r="D424" s="65">
        <v>770169</v>
      </c>
      <c r="E424" s="65" t="s">
        <v>962</v>
      </c>
      <c r="F424" s="65" t="s">
        <v>963</v>
      </c>
      <c r="G424" s="65" t="s">
        <v>962</v>
      </c>
      <c r="H424" s="65" t="s">
        <v>962</v>
      </c>
      <c r="I424" s="65" t="s">
        <v>962</v>
      </c>
      <c r="J424" s="65" t="s">
        <v>962</v>
      </c>
      <c r="K424" s="65" t="s">
        <v>962</v>
      </c>
      <c r="L424" s="65" t="s">
        <v>962</v>
      </c>
      <c r="M424" s="65" t="s">
        <v>962</v>
      </c>
      <c r="N424" s="65" t="s">
        <v>962</v>
      </c>
      <c r="O424" s="65" t="s">
        <v>962</v>
      </c>
      <c r="P424" s="65" t="s">
        <v>962</v>
      </c>
      <c r="Q424" s="65" t="s">
        <v>962</v>
      </c>
      <c r="R424" s="65" t="s">
        <v>962</v>
      </c>
      <c r="S424" s="65" t="s">
        <v>962</v>
      </c>
      <c r="T424" s="65" t="s">
        <v>962</v>
      </c>
      <c r="U424" s="65" t="s">
        <v>962</v>
      </c>
      <c r="V424" s="65" t="s">
        <v>962</v>
      </c>
      <c r="W424" s="65" t="s">
        <v>962</v>
      </c>
      <c r="X424" s="65" t="s">
        <v>962</v>
      </c>
      <c r="Y424" s="65" t="s">
        <v>962</v>
      </c>
      <c r="Z424" s="65" t="s">
        <v>962</v>
      </c>
      <c r="AA424" s="65" t="s">
        <v>962</v>
      </c>
      <c r="AB424" s="65" t="s">
        <v>962</v>
      </c>
      <c r="AC424" s="65" t="s">
        <v>962</v>
      </c>
    </row>
    <row r="425" spans="1:29" x14ac:dyDescent="0.25">
      <c r="A425" s="66">
        <f t="shared" si="12"/>
        <v>770171</v>
      </c>
      <c r="B425" s="67" t="s">
        <v>1202</v>
      </c>
      <c r="C425" s="68">
        <f t="shared" si="13"/>
        <v>2</v>
      </c>
      <c r="D425" s="65">
        <v>770171</v>
      </c>
      <c r="E425" s="65" t="s">
        <v>962</v>
      </c>
      <c r="F425" s="65" t="s">
        <v>962</v>
      </c>
      <c r="G425" s="65" t="s">
        <v>962</v>
      </c>
      <c r="H425" s="65" t="s">
        <v>962</v>
      </c>
      <c r="I425" s="65" t="s">
        <v>962</v>
      </c>
      <c r="J425" s="65" t="s">
        <v>962</v>
      </c>
      <c r="K425" s="65" t="s">
        <v>963</v>
      </c>
      <c r="L425" s="65" t="s">
        <v>962</v>
      </c>
      <c r="M425" s="65" t="s">
        <v>962</v>
      </c>
      <c r="N425" s="65" t="s">
        <v>962</v>
      </c>
      <c r="O425" s="65" t="s">
        <v>962</v>
      </c>
      <c r="P425" s="65" t="s">
        <v>962</v>
      </c>
      <c r="Q425" s="65" t="s">
        <v>962</v>
      </c>
      <c r="R425" s="65" t="s">
        <v>962</v>
      </c>
      <c r="S425" s="65" t="s">
        <v>962</v>
      </c>
      <c r="T425" s="65" t="s">
        <v>962</v>
      </c>
      <c r="U425" s="65" t="s">
        <v>962</v>
      </c>
      <c r="V425" s="65" t="s">
        <v>962</v>
      </c>
      <c r="W425" s="65" t="s">
        <v>962</v>
      </c>
      <c r="X425" s="65" t="s">
        <v>962</v>
      </c>
      <c r="Y425" s="65" t="s">
        <v>962</v>
      </c>
      <c r="Z425" s="65" t="s">
        <v>962</v>
      </c>
      <c r="AA425" s="65" t="s">
        <v>962</v>
      </c>
      <c r="AB425" s="65" t="s">
        <v>962</v>
      </c>
      <c r="AC425" s="65" t="s">
        <v>962</v>
      </c>
    </row>
    <row r="426" spans="1:29" x14ac:dyDescent="0.25">
      <c r="A426" s="66">
        <f t="shared" si="12"/>
        <v>770178</v>
      </c>
      <c r="B426" s="67" t="s">
        <v>1201</v>
      </c>
      <c r="C426" s="68">
        <f t="shared" si="13"/>
        <v>2</v>
      </c>
      <c r="D426" s="65">
        <v>770178</v>
      </c>
      <c r="E426" s="65" t="s">
        <v>962</v>
      </c>
      <c r="F426" s="65" t="s">
        <v>962</v>
      </c>
      <c r="G426" s="65" t="s">
        <v>962</v>
      </c>
      <c r="H426" s="65" t="s">
        <v>962</v>
      </c>
      <c r="I426" s="65" t="s">
        <v>962</v>
      </c>
      <c r="J426" s="65" t="s">
        <v>962</v>
      </c>
      <c r="K426" s="65" t="s">
        <v>963</v>
      </c>
      <c r="L426" s="65" t="s">
        <v>962</v>
      </c>
      <c r="M426" s="65" t="s">
        <v>962</v>
      </c>
      <c r="N426" s="65" t="s">
        <v>962</v>
      </c>
      <c r="O426" s="65" t="s">
        <v>962</v>
      </c>
      <c r="P426" s="65" t="s">
        <v>962</v>
      </c>
      <c r="Q426" s="65" t="s">
        <v>962</v>
      </c>
      <c r="R426" s="65" t="s">
        <v>962</v>
      </c>
      <c r="S426" s="65" t="s">
        <v>962</v>
      </c>
      <c r="T426" s="65" t="s">
        <v>962</v>
      </c>
      <c r="U426" s="65" t="s">
        <v>962</v>
      </c>
      <c r="V426" s="65" t="s">
        <v>962</v>
      </c>
      <c r="W426" s="65" t="s">
        <v>962</v>
      </c>
      <c r="X426" s="65" t="s">
        <v>962</v>
      </c>
      <c r="Y426" s="65" t="s">
        <v>962</v>
      </c>
      <c r="Z426" s="65" t="s">
        <v>962</v>
      </c>
      <c r="AA426" s="65" t="s">
        <v>962</v>
      </c>
      <c r="AB426" s="65" t="s">
        <v>962</v>
      </c>
      <c r="AC426" s="65" t="s">
        <v>962</v>
      </c>
    </row>
    <row r="427" spans="1:29" x14ac:dyDescent="0.25">
      <c r="A427" s="66">
        <f t="shared" si="12"/>
        <v>770190</v>
      </c>
      <c r="B427" s="67" t="s">
        <v>1200</v>
      </c>
      <c r="C427" s="68">
        <f t="shared" si="13"/>
        <v>2</v>
      </c>
      <c r="D427" s="65">
        <v>770190</v>
      </c>
      <c r="E427" s="65" t="s">
        <v>962</v>
      </c>
      <c r="F427" s="65" t="s">
        <v>962</v>
      </c>
      <c r="G427" s="65" t="s">
        <v>962</v>
      </c>
      <c r="H427" s="65" t="s">
        <v>962</v>
      </c>
      <c r="I427" s="65" t="s">
        <v>962</v>
      </c>
      <c r="J427" s="65" t="s">
        <v>962</v>
      </c>
      <c r="K427" s="65" t="s">
        <v>962</v>
      </c>
      <c r="L427" s="65" t="s">
        <v>962</v>
      </c>
      <c r="M427" s="65" t="s">
        <v>962</v>
      </c>
      <c r="N427" s="65" t="s">
        <v>962</v>
      </c>
      <c r="O427" s="65" t="s">
        <v>962</v>
      </c>
      <c r="P427" s="65" t="s">
        <v>963</v>
      </c>
      <c r="Q427" s="65" t="s">
        <v>962</v>
      </c>
      <c r="R427" s="65" t="s">
        <v>962</v>
      </c>
      <c r="S427" s="65" t="s">
        <v>962</v>
      </c>
      <c r="T427" s="65" t="s">
        <v>962</v>
      </c>
      <c r="U427" s="65" t="s">
        <v>962</v>
      </c>
      <c r="V427" s="65" t="s">
        <v>962</v>
      </c>
      <c r="W427" s="65" t="s">
        <v>962</v>
      </c>
      <c r="X427" s="65" t="s">
        <v>962</v>
      </c>
      <c r="Y427" s="65" t="s">
        <v>962</v>
      </c>
      <c r="Z427" s="65" t="s">
        <v>962</v>
      </c>
      <c r="AA427" s="65" t="s">
        <v>962</v>
      </c>
      <c r="AB427" s="65" t="s">
        <v>962</v>
      </c>
      <c r="AC427" s="65" t="s">
        <v>962</v>
      </c>
    </row>
    <row r="428" spans="1:29" x14ac:dyDescent="0.25">
      <c r="A428" s="66">
        <f t="shared" si="12"/>
        <v>770186</v>
      </c>
      <c r="B428" s="67" t="s">
        <v>1199</v>
      </c>
      <c r="C428" s="68">
        <f t="shared" si="13"/>
        <v>2</v>
      </c>
      <c r="D428" s="65">
        <v>770186</v>
      </c>
      <c r="E428" s="65" t="s">
        <v>962</v>
      </c>
      <c r="F428" s="65" t="s">
        <v>962</v>
      </c>
      <c r="G428" s="65" t="s">
        <v>962</v>
      </c>
      <c r="H428" s="65" t="s">
        <v>962</v>
      </c>
      <c r="I428" s="65" t="s">
        <v>962</v>
      </c>
      <c r="J428" s="65" t="s">
        <v>962</v>
      </c>
      <c r="K428" s="65" t="s">
        <v>962</v>
      </c>
      <c r="L428" s="65" t="s">
        <v>962</v>
      </c>
      <c r="M428" s="65" t="s">
        <v>962</v>
      </c>
      <c r="N428" s="65" t="s">
        <v>962</v>
      </c>
      <c r="O428" s="65" t="s">
        <v>962</v>
      </c>
      <c r="P428" s="65" t="s">
        <v>963</v>
      </c>
      <c r="Q428" s="65" t="s">
        <v>962</v>
      </c>
      <c r="R428" s="65" t="s">
        <v>962</v>
      </c>
      <c r="S428" s="65" t="s">
        <v>962</v>
      </c>
      <c r="T428" s="65" t="s">
        <v>962</v>
      </c>
      <c r="U428" s="65" t="s">
        <v>962</v>
      </c>
      <c r="V428" s="65" t="s">
        <v>962</v>
      </c>
      <c r="W428" s="65" t="s">
        <v>962</v>
      </c>
      <c r="X428" s="65" t="s">
        <v>962</v>
      </c>
      <c r="Y428" s="65" t="s">
        <v>962</v>
      </c>
      <c r="Z428" s="65" t="s">
        <v>962</v>
      </c>
      <c r="AA428" s="65" t="s">
        <v>962</v>
      </c>
      <c r="AB428" s="65" t="s">
        <v>962</v>
      </c>
      <c r="AC428" s="65" t="s">
        <v>962</v>
      </c>
    </row>
    <row r="429" spans="1:29" x14ac:dyDescent="0.25">
      <c r="A429" s="66">
        <f t="shared" si="12"/>
        <v>770199</v>
      </c>
      <c r="B429" s="67" t="s">
        <v>1198</v>
      </c>
      <c r="C429" s="68">
        <f t="shared" si="13"/>
        <v>3</v>
      </c>
      <c r="D429" s="65">
        <v>770199</v>
      </c>
      <c r="E429" s="65" t="s">
        <v>962</v>
      </c>
      <c r="F429" s="65" t="s">
        <v>962</v>
      </c>
      <c r="G429" s="65" t="s">
        <v>963</v>
      </c>
      <c r="H429" s="65" t="s">
        <v>962</v>
      </c>
      <c r="I429" s="65" t="s">
        <v>962</v>
      </c>
      <c r="J429" s="65" t="s">
        <v>962</v>
      </c>
      <c r="K429" s="65" t="s">
        <v>962</v>
      </c>
      <c r="L429" s="65" t="s">
        <v>962</v>
      </c>
      <c r="M429" s="65" t="s">
        <v>962</v>
      </c>
      <c r="N429" s="65" t="s">
        <v>962</v>
      </c>
      <c r="O429" s="65" t="s">
        <v>962</v>
      </c>
      <c r="P429" s="65" t="s">
        <v>962</v>
      </c>
      <c r="Q429" s="65" t="s">
        <v>962</v>
      </c>
      <c r="R429" s="65" t="s">
        <v>962</v>
      </c>
      <c r="S429" s="65" t="s">
        <v>962</v>
      </c>
      <c r="T429" s="65" t="s">
        <v>962</v>
      </c>
      <c r="U429" s="65" t="s">
        <v>962</v>
      </c>
      <c r="V429" s="65" t="s">
        <v>962</v>
      </c>
      <c r="W429" s="65" t="s">
        <v>962</v>
      </c>
      <c r="X429" s="65" t="s">
        <v>962</v>
      </c>
      <c r="Y429" s="65" t="s">
        <v>962</v>
      </c>
      <c r="Z429" s="65" t="s">
        <v>962</v>
      </c>
      <c r="AA429" s="65" t="s">
        <v>962</v>
      </c>
      <c r="AB429" s="65" t="s">
        <v>962</v>
      </c>
      <c r="AC429" s="65" t="s">
        <v>962</v>
      </c>
    </row>
    <row r="430" spans="1:29" x14ac:dyDescent="0.25">
      <c r="A430" s="66">
        <f t="shared" si="12"/>
        <v>770201</v>
      </c>
      <c r="B430" s="67" t="s">
        <v>1197</v>
      </c>
      <c r="C430" s="68">
        <f t="shared" si="13"/>
        <v>1</v>
      </c>
      <c r="D430" s="65">
        <v>770201</v>
      </c>
      <c r="E430" s="65" t="s">
        <v>962</v>
      </c>
      <c r="F430" s="65" t="s">
        <v>962</v>
      </c>
      <c r="G430" s="65" t="s">
        <v>962</v>
      </c>
      <c r="H430" s="65" t="s">
        <v>962</v>
      </c>
      <c r="I430" s="65" t="s">
        <v>962</v>
      </c>
      <c r="J430" s="65" t="s">
        <v>963</v>
      </c>
      <c r="K430" s="65" t="s">
        <v>962</v>
      </c>
      <c r="L430" s="65" t="s">
        <v>962</v>
      </c>
      <c r="M430" s="65" t="s">
        <v>962</v>
      </c>
      <c r="N430" s="65" t="s">
        <v>962</v>
      </c>
      <c r="O430" s="65" t="s">
        <v>962</v>
      </c>
      <c r="P430" s="65" t="s">
        <v>962</v>
      </c>
      <c r="Q430" s="65" t="s">
        <v>962</v>
      </c>
      <c r="R430" s="65" t="s">
        <v>962</v>
      </c>
      <c r="S430" s="65" t="s">
        <v>962</v>
      </c>
      <c r="T430" s="65" t="s">
        <v>962</v>
      </c>
      <c r="U430" s="65" t="s">
        <v>962</v>
      </c>
      <c r="V430" s="65" t="s">
        <v>962</v>
      </c>
      <c r="W430" s="65" t="s">
        <v>962</v>
      </c>
      <c r="X430" s="65" t="s">
        <v>962</v>
      </c>
      <c r="Y430" s="65" t="s">
        <v>962</v>
      </c>
      <c r="Z430" s="65" t="s">
        <v>962</v>
      </c>
      <c r="AA430" s="65" t="s">
        <v>962</v>
      </c>
      <c r="AB430" s="65" t="s">
        <v>962</v>
      </c>
      <c r="AC430" s="65" t="s">
        <v>962</v>
      </c>
    </row>
    <row r="431" spans="1:29" x14ac:dyDescent="0.25">
      <c r="A431" s="66">
        <f t="shared" si="12"/>
        <v>770206</v>
      </c>
      <c r="B431" s="67" t="s">
        <v>1196</v>
      </c>
      <c r="C431" s="68">
        <f t="shared" si="13"/>
        <v>1</v>
      </c>
      <c r="D431" s="65">
        <v>770206</v>
      </c>
      <c r="E431" s="65" t="s">
        <v>962</v>
      </c>
      <c r="F431" s="65" t="s">
        <v>962</v>
      </c>
      <c r="G431" s="65" t="s">
        <v>962</v>
      </c>
      <c r="H431" s="65" t="s">
        <v>962</v>
      </c>
      <c r="I431" s="65" t="s">
        <v>962</v>
      </c>
      <c r="J431" s="65" t="s">
        <v>963</v>
      </c>
      <c r="K431" s="65" t="s">
        <v>962</v>
      </c>
      <c r="L431" s="65" t="s">
        <v>962</v>
      </c>
      <c r="M431" s="65" t="s">
        <v>962</v>
      </c>
      <c r="N431" s="65" t="s">
        <v>962</v>
      </c>
      <c r="O431" s="65" t="s">
        <v>962</v>
      </c>
      <c r="P431" s="65" t="s">
        <v>962</v>
      </c>
      <c r="Q431" s="65" t="s">
        <v>962</v>
      </c>
      <c r="R431" s="65" t="s">
        <v>962</v>
      </c>
      <c r="S431" s="65" t="s">
        <v>962</v>
      </c>
      <c r="T431" s="65" t="s">
        <v>962</v>
      </c>
      <c r="U431" s="65" t="s">
        <v>962</v>
      </c>
      <c r="V431" s="65" t="s">
        <v>962</v>
      </c>
      <c r="W431" s="65" t="s">
        <v>962</v>
      </c>
      <c r="X431" s="65" t="s">
        <v>962</v>
      </c>
      <c r="Y431" s="65" t="s">
        <v>962</v>
      </c>
      <c r="Z431" s="65" t="s">
        <v>962</v>
      </c>
      <c r="AA431" s="65" t="s">
        <v>962</v>
      </c>
      <c r="AB431" s="65" t="s">
        <v>962</v>
      </c>
      <c r="AC431" s="65" t="s">
        <v>962</v>
      </c>
    </row>
    <row r="432" spans="1:29" x14ac:dyDescent="0.25">
      <c r="A432" s="66">
        <f t="shared" si="12"/>
        <v>770211</v>
      </c>
      <c r="B432" s="67" t="s">
        <v>1195</v>
      </c>
      <c r="C432" s="68">
        <f t="shared" si="13"/>
        <v>2</v>
      </c>
      <c r="D432" s="65">
        <v>770211</v>
      </c>
      <c r="E432" s="65" t="s">
        <v>962</v>
      </c>
      <c r="F432" s="65" t="s">
        <v>962</v>
      </c>
      <c r="G432" s="65" t="s">
        <v>962</v>
      </c>
      <c r="H432" s="65" t="s">
        <v>962</v>
      </c>
      <c r="I432" s="65" t="s">
        <v>962</v>
      </c>
      <c r="J432" s="65" t="s">
        <v>962</v>
      </c>
      <c r="K432" s="65" t="s">
        <v>963</v>
      </c>
      <c r="L432" s="65" t="s">
        <v>962</v>
      </c>
      <c r="M432" s="65" t="s">
        <v>962</v>
      </c>
      <c r="N432" s="65" t="s">
        <v>962</v>
      </c>
      <c r="O432" s="65" t="s">
        <v>962</v>
      </c>
      <c r="P432" s="65" t="s">
        <v>962</v>
      </c>
      <c r="Q432" s="65" t="s">
        <v>962</v>
      </c>
      <c r="R432" s="65" t="s">
        <v>962</v>
      </c>
      <c r="S432" s="65" t="s">
        <v>962</v>
      </c>
      <c r="T432" s="65" t="s">
        <v>962</v>
      </c>
      <c r="U432" s="65" t="s">
        <v>962</v>
      </c>
      <c r="V432" s="65" t="s">
        <v>962</v>
      </c>
      <c r="W432" s="65" t="s">
        <v>962</v>
      </c>
      <c r="X432" s="65" t="s">
        <v>962</v>
      </c>
      <c r="Y432" s="65" t="s">
        <v>962</v>
      </c>
      <c r="Z432" s="65" t="s">
        <v>962</v>
      </c>
      <c r="AA432" s="65" t="s">
        <v>962</v>
      </c>
      <c r="AB432" s="65" t="s">
        <v>962</v>
      </c>
      <c r="AC432" s="65" t="s">
        <v>962</v>
      </c>
    </row>
    <row r="433" spans="1:29" x14ac:dyDescent="0.25">
      <c r="A433" s="66">
        <f t="shared" si="12"/>
        <v>770218</v>
      </c>
      <c r="B433" s="67" t="s">
        <v>1194</v>
      </c>
      <c r="C433" s="68">
        <f t="shared" si="13"/>
        <v>2</v>
      </c>
      <c r="D433" s="65">
        <v>770218</v>
      </c>
      <c r="E433" s="65" t="s">
        <v>962</v>
      </c>
      <c r="F433" s="65" t="s">
        <v>962</v>
      </c>
      <c r="G433" s="65" t="s">
        <v>962</v>
      </c>
      <c r="H433" s="65" t="s">
        <v>962</v>
      </c>
      <c r="I433" s="65" t="s">
        <v>962</v>
      </c>
      <c r="J433" s="65" t="s">
        <v>962</v>
      </c>
      <c r="K433" s="65" t="s">
        <v>962</v>
      </c>
      <c r="L433" s="65" t="s">
        <v>962</v>
      </c>
      <c r="M433" s="65" t="s">
        <v>962</v>
      </c>
      <c r="N433" s="65" t="s">
        <v>962</v>
      </c>
      <c r="O433" s="65" t="s">
        <v>962</v>
      </c>
      <c r="P433" s="65" t="s">
        <v>963</v>
      </c>
      <c r="Q433" s="65" t="s">
        <v>962</v>
      </c>
      <c r="R433" s="65" t="s">
        <v>962</v>
      </c>
      <c r="S433" s="65" t="s">
        <v>962</v>
      </c>
      <c r="T433" s="65" t="s">
        <v>962</v>
      </c>
      <c r="U433" s="65" t="s">
        <v>962</v>
      </c>
      <c r="V433" s="65" t="s">
        <v>962</v>
      </c>
      <c r="W433" s="65" t="s">
        <v>962</v>
      </c>
      <c r="X433" s="65" t="s">
        <v>962</v>
      </c>
      <c r="Y433" s="65" t="s">
        <v>962</v>
      </c>
      <c r="Z433" s="65" t="s">
        <v>962</v>
      </c>
      <c r="AA433" s="65" t="s">
        <v>962</v>
      </c>
      <c r="AB433" s="65" t="s">
        <v>962</v>
      </c>
      <c r="AC433" s="65" t="s">
        <v>962</v>
      </c>
    </row>
    <row r="434" spans="1:29" x14ac:dyDescent="0.25">
      <c r="A434" s="66">
        <f t="shared" si="12"/>
        <v>770223</v>
      </c>
      <c r="B434" s="67" t="s">
        <v>1193</v>
      </c>
      <c r="C434" s="68">
        <f t="shared" si="13"/>
        <v>2</v>
      </c>
      <c r="D434" s="65">
        <v>770223</v>
      </c>
      <c r="E434" s="65" t="s">
        <v>962</v>
      </c>
      <c r="F434" s="65" t="s">
        <v>962</v>
      </c>
      <c r="G434" s="65" t="s">
        <v>962</v>
      </c>
      <c r="H434" s="65" t="s">
        <v>962</v>
      </c>
      <c r="I434" s="65" t="s">
        <v>962</v>
      </c>
      <c r="J434" s="65" t="s">
        <v>962</v>
      </c>
      <c r="K434" s="65" t="s">
        <v>962</v>
      </c>
      <c r="L434" s="65" t="s">
        <v>962</v>
      </c>
      <c r="M434" s="65" t="s">
        <v>962</v>
      </c>
      <c r="N434" s="65" t="s">
        <v>962</v>
      </c>
      <c r="O434" s="65" t="s">
        <v>962</v>
      </c>
      <c r="P434" s="65" t="s">
        <v>963</v>
      </c>
      <c r="Q434" s="65" t="s">
        <v>962</v>
      </c>
      <c r="R434" s="65" t="s">
        <v>962</v>
      </c>
      <c r="S434" s="65" t="s">
        <v>962</v>
      </c>
      <c r="T434" s="65" t="s">
        <v>962</v>
      </c>
      <c r="U434" s="65" t="s">
        <v>962</v>
      </c>
      <c r="V434" s="65" t="s">
        <v>962</v>
      </c>
      <c r="W434" s="65" t="s">
        <v>962</v>
      </c>
      <c r="X434" s="65" t="s">
        <v>962</v>
      </c>
      <c r="Y434" s="65" t="s">
        <v>962</v>
      </c>
      <c r="Z434" s="65" t="s">
        <v>962</v>
      </c>
      <c r="AA434" s="65" t="s">
        <v>962</v>
      </c>
      <c r="AB434" s="65" t="s">
        <v>962</v>
      </c>
      <c r="AC434" s="65" t="s">
        <v>962</v>
      </c>
    </row>
    <row r="435" spans="1:29" x14ac:dyDescent="0.25">
      <c r="A435" s="66">
        <f t="shared" si="12"/>
        <v>770228</v>
      </c>
      <c r="B435" s="67" t="s">
        <v>1192</v>
      </c>
      <c r="C435" s="68">
        <f t="shared" si="13"/>
        <v>2</v>
      </c>
      <c r="D435" s="65">
        <v>770228</v>
      </c>
      <c r="E435" s="65" t="s">
        <v>962</v>
      </c>
      <c r="F435" s="65" t="s">
        <v>963</v>
      </c>
      <c r="G435" s="65" t="s">
        <v>962</v>
      </c>
      <c r="H435" s="65" t="s">
        <v>962</v>
      </c>
      <c r="I435" s="65" t="s">
        <v>962</v>
      </c>
      <c r="J435" s="65" t="s">
        <v>962</v>
      </c>
      <c r="K435" s="65" t="s">
        <v>962</v>
      </c>
      <c r="L435" s="65" t="s">
        <v>962</v>
      </c>
      <c r="M435" s="65" t="s">
        <v>962</v>
      </c>
      <c r="N435" s="65" t="s">
        <v>962</v>
      </c>
      <c r="O435" s="65" t="s">
        <v>962</v>
      </c>
      <c r="P435" s="65" t="s">
        <v>962</v>
      </c>
      <c r="Q435" s="65" t="s">
        <v>962</v>
      </c>
      <c r="R435" s="65" t="s">
        <v>962</v>
      </c>
      <c r="S435" s="65" t="s">
        <v>962</v>
      </c>
      <c r="T435" s="65" t="s">
        <v>962</v>
      </c>
      <c r="U435" s="65" t="s">
        <v>962</v>
      </c>
      <c r="V435" s="65" t="s">
        <v>962</v>
      </c>
      <c r="W435" s="65" t="s">
        <v>962</v>
      </c>
      <c r="X435" s="65" t="s">
        <v>962</v>
      </c>
      <c r="Y435" s="65" t="s">
        <v>962</v>
      </c>
      <c r="Z435" s="65" t="s">
        <v>962</v>
      </c>
      <c r="AA435" s="65" t="s">
        <v>962</v>
      </c>
      <c r="AB435" s="65" t="s">
        <v>962</v>
      </c>
      <c r="AC435" s="65" t="s">
        <v>962</v>
      </c>
    </row>
    <row r="436" spans="1:29" x14ac:dyDescent="0.25">
      <c r="A436" s="66">
        <f t="shared" si="12"/>
        <v>770231</v>
      </c>
      <c r="B436" s="67" t="s">
        <v>1191</v>
      </c>
      <c r="C436" s="68">
        <f t="shared" si="13"/>
        <v>2</v>
      </c>
      <c r="D436" s="65">
        <v>770231</v>
      </c>
      <c r="E436" s="65" t="s">
        <v>962</v>
      </c>
      <c r="F436" s="65" t="s">
        <v>962</v>
      </c>
      <c r="G436" s="65" t="s">
        <v>962</v>
      </c>
      <c r="H436" s="65" t="s">
        <v>962</v>
      </c>
      <c r="I436" s="65" t="s">
        <v>962</v>
      </c>
      <c r="J436" s="65" t="s">
        <v>962</v>
      </c>
      <c r="K436" s="65" t="s">
        <v>962</v>
      </c>
      <c r="L436" s="65" t="s">
        <v>962</v>
      </c>
      <c r="M436" s="65" t="s">
        <v>962</v>
      </c>
      <c r="N436" s="65" t="s">
        <v>962</v>
      </c>
      <c r="O436" s="65" t="s">
        <v>962</v>
      </c>
      <c r="P436" s="65" t="s">
        <v>963</v>
      </c>
      <c r="Q436" s="65" t="s">
        <v>962</v>
      </c>
      <c r="R436" s="65" t="s">
        <v>962</v>
      </c>
      <c r="S436" s="65" t="s">
        <v>962</v>
      </c>
      <c r="T436" s="65" t="s">
        <v>962</v>
      </c>
      <c r="U436" s="65" t="s">
        <v>962</v>
      </c>
      <c r="V436" s="65" t="s">
        <v>962</v>
      </c>
      <c r="W436" s="65" t="s">
        <v>962</v>
      </c>
      <c r="X436" s="65" t="s">
        <v>962</v>
      </c>
      <c r="Y436" s="65" t="s">
        <v>962</v>
      </c>
      <c r="Z436" s="65" t="s">
        <v>962</v>
      </c>
      <c r="AA436" s="65" t="s">
        <v>962</v>
      </c>
      <c r="AB436" s="65" t="s">
        <v>962</v>
      </c>
      <c r="AC436" s="65" t="s">
        <v>962</v>
      </c>
    </row>
    <row r="437" spans="1:29" x14ac:dyDescent="0.25">
      <c r="A437" s="66">
        <f t="shared" si="12"/>
        <v>770236</v>
      </c>
      <c r="B437" s="67" t="s">
        <v>1190</v>
      </c>
      <c r="C437" s="68">
        <f t="shared" si="13"/>
        <v>2</v>
      </c>
      <c r="D437" s="65">
        <v>770236</v>
      </c>
      <c r="E437" s="65" t="s">
        <v>962</v>
      </c>
      <c r="F437" s="65" t="s">
        <v>962</v>
      </c>
      <c r="G437" s="65" t="s">
        <v>962</v>
      </c>
      <c r="H437" s="65" t="s">
        <v>962</v>
      </c>
      <c r="I437" s="65" t="s">
        <v>962</v>
      </c>
      <c r="J437" s="65" t="s">
        <v>962</v>
      </c>
      <c r="K437" s="65" t="s">
        <v>962</v>
      </c>
      <c r="L437" s="65" t="s">
        <v>962</v>
      </c>
      <c r="M437" s="65" t="s">
        <v>962</v>
      </c>
      <c r="N437" s="65" t="s">
        <v>962</v>
      </c>
      <c r="O437" s="65" t="s">
        <v>962</v>
      </c>
      <c r="P437" s="65" t="s">
        <v>962</v>
      </c>
      <c r="Q437" s="65" t="s">
        <v>962</v>
      </c>
      <c r="R437" s="65" t="s">
        <v>962</v>
      </c>
      <c r="S437" s="65" t="s">
        <v>962</v>
      </c>
      <c r="T437" s="65" t="s">
        <v>962</v>
      </c>
      <c r="U437" s="65" t="s">
        <v>963</v>
      </c>
      <c r="V437" s="65" t="s">
        <v>962</v>
      </c>
      <c r="W437" s="65" t="s">
        <v>962</v>
      </c>
      <c r="X437" s="65" t="s">
        <v>962</v>
      </c>
      <c r="Y437" s="65" t="s">
        <v>962</v>
      </c>
      <c r="Z437" s="65" t="s">
        <v>962</v>
      </c>
      <c r="AA437" s="65" t="s">
        <v>962</v>
      </c>
      <c r="AB437" s="65" t="s">
        <v>962</v>
      </c>
      <c r="AC437" s="65" t="s">
        <v>962</v>
      </c>
    </row>
    <row r="438" spans="1:29" x14ac:dyDescent="0.25">
      <c r="A438" s="66">
        <f t="shared" si="12"/>
        <v>770243</v>
      </c>
      <c r="B438" s="67" t="s">
        <v>1189</v>
      </c>
      <c r="C438" s="68">
        <f t="shared" si="13"/>
        <v>2</v>
      </c>
      <c r="D438" s="65">
        <v>770243</v>
      </c>
      <c r="E438" s="65" t="s">
        <v>962</v>
      </c>
      <c r="F438" s="65" t="s">
        <v>962</v>
      </c>
      <c r="G438" s="65" t="s">
        <v>962</v>
      </c>
      <c r="H438" s="65" t="s">
        <v>962</v>
      </c>
      <c r="I438" s="65" t="s">
        <v>962</v>
      </c>
      <c r="J438" s="65" t="s">
        <v>962</v>
      </c>
      <c r="K438" s="65" t="s">
        <v>962</v>
      </c>
      <c r="L438" s="65" t="s">
        <v>962</v>
      </c>
      <c r="M438" s="65" t="s">
        <v>962</v>
      </c>
      <c r="N438" s="65" t="s">
        <v>962</v>
      </c>
      <c r="O438" s="65" t="s">
        <v>962</v>
      </c>
      <c r="P438" s="65" t="s">
        <v>963</v>
      </c>
      <c r="Q438" s="65" t="s">
        <v>962</v>
      </c>
      <c r="R438" s="65" t="s">
        <v>962</v>
      </c>
      <c r="S438" s="65" t="s">
        <v>962</v>
      </c>
      <c r="T438" s="65" t="s">
        <v>962</v>
      </c>
      <c r="U438" s="65" t="s">
        <v>962</v>
      </c>
      <c r="V438" s="65" t="s">
        <v>962</v>
      </c>
      <c r="W438" s="65" t="s">
        <v>962</v>
      </c>
      <c r="X438" s="65" t="s">
        <v>962</v>
      </c>
      <c r="Y438" s="65" t="s">
        <v>962</v>
      </c>
      <c r="Z438" s="65" t="s">
        <v>962</v>
      </c>
      <c r="AA438" s="65" t="s">
        <v>962</v>
      </c>
      <c r="AB438" s="65" t="s">
        <v>962</v>
      </c>
      <c r="AC438" s="65" t="s">
        <v>962</v>
      </c>
    </row>
    <row r="439" spans="1:29" x14ac:dyDescent="0.25">
      <c r="A439" s="66">
        <f t="shared" si="12"/>
        <v>770246</v>
      </c>
      <c r="B439" s="67" t="s">
        <v>1188</v>
      </c>
      <c r="C439" s="68">
        <f t="shared" si="13"/>
        <v>2</v>
      </c>
      <c r="D439" s="65">
        <v>770246</v>
      </c>
      <c r="E439" s="65" t="s">
        <v>962</v>
      </c>
      <c r="F439" s="65" t="s">
        <v>963</v>
      </c>
      <c r="G439" s="65" t="s">
        <v>962</v>
      </c>
      <c r="H439" s="65" t="s">
        <v>962</v>
      </c>
      <c r="I439" s="65" t="s">
        <v>962</v>
      </c>
      <c r="J439" s="65" t="s">
        <v>962</v>
      </c>
      <c r="K439" s="65" t="s">
        <v>962</v>
      </c>
      <c r="L439" s="65" t="s">
        <v>962</v>
      </c>
      <c r="M439" s="65" t="s">
        <v>962</v>
      </c>
      <c r="N439" s="65" t="s">
        <v>962</v>
      </c>
      <c r="O439" s="65" t="s">
        <v>962</v>
      </c>
      <c r="P439" s="65" t="s">
        <v>962</v>
      </c>
      <c r="Q439" s="65" t="s">
        <v>962</v>
      </c>
      <c r="R439" s="65" t="s">
        <v>962</v>
      </c>
      <c r="S439" s="65" t="s">
        <v>962</v>
      </c>
      <c r="T439" s="65" t="s">
        <v>962</v>
      </c>
      <c r="U439" s="65" t="s">
        <v>962</v>
      </c>
      <c r="V439" s="65" t="s">
        <v>962</v>
      </c>
      <c r="W439" s="65" t="s">
        <v>962</v>
      </c>
      <c r="X439" s="65" t="s">
        <v>962</v>
      </c>
      <c r="Y439" s="65" t="s">
        <v>962</v>
      </c>
      <c r="Z439" s="65" t="s">
        <v>962</v>
      </c>
      <c r="AA439" s="65" t="s">
        <v>962</v>
      </c>
      <c r="AB439" s="65" t="s">
        <v>962</v>
      </c>
      <c r="AC439" s="65" t="s">
        <v>962</v>
      </c>
    </row>
    <row r="440" spans="1:29" x14ac:dyDescent="0.25">
      <c r="A440" s="66">
        <f t="shared" si="12"/>
        <v>770257</v>
      </c>
      <c r="B440" s="67" t="s">
        <v>1187</v>
      </c>
      <c r="C440" s="68">
        <f t="shared" si="13"/>
        <v>2</v>
      </c>
      <c r="D440" s="65">
        <v>770257</v>
      </c>
      <c r="E440" s="65" t="s">
        <v>962</v>
      </c>
      <c r="F440" s="65" t="s">
        <v>962</v>
      </c>
      <c r="G440" s="65" t="s">
        <v>962</v>
      </c>
      <c r="H440" s="65" t="s">
        <v>962</v>
      </c>
      <c r="I440" s="65" t="s">
        <v>962</v>
      </c>
      <c r="J440" s="65" t="s">
        <v>962</v>
      </c>
      <c r="K440" s="65" t="s">
        <v>962</v>
      </c>
      <c r="L440" s="65" t="s">
        <v>962</v>
      </c>
      <c r="M440" s="65" t="s">
        <v>962</v>
      </c>
      <c r="N440" s="65" t="s">
        <v>962</v>
      </c>
      <c r="O440" s="65" t="s">
        <v>962</v>
      </c>
      <c r="P440" s="65" t="s">
        <v>963</v>
      </c>
      <c r="Q440" s="65" t="s">
        <v>962</v>
      </c>
      <c r="R440" s="65" t="s">
        <v>962</v>
      </c>
      <c r="S440" s="65" t="s">
        <v>962</v>
      </c>
      <c r="T440" s="65" t="s">
        <v>962</v>
      </c>
      <c r="U440" s="65" t="s">
        <v>962</v>
      </c>
      <c r="V440" s="65" t="s">
        <v>962</v>
      </c>
      <c r="W440" s="65" t="s">
        <v>962</v>
      </c>
      <c r="X440" s="65" t="s">
        <v>962</v>
      </c>
      <c r="Y440" s="65" t="s">
        <v>962</v>
      </c>
      <c r="Z440" s="65" t="s">
        <v>962</v>
      </c>
      <c r="AA440" s="65" t="s">
        <v>962</v>
      </c>
      <c r="AB440" s="65" t="s">
        <v>962</v>
      </c>
      <c r="AC440" s="65" t="s">
        <v>962</v>
      </c>
    </row>
    <row r="441" spans="1:29" x14ac:dyDescent="0.25">
      <c r="A441" s="66">
        <f t="shared" si="12"/>
        <v>770261</v>
      </c>
      <c r="B441" s="67" t="s">
        <v>1186</v>
      </c>
      <c r="C441" s="68">
        <f t="shared" si="13"/>
        <v>2</v>
      </c>
      <c r="D441" s="65">
        <v>770261</v>
      </c>
      <c r="E441" s="65" t="s">
        <v>962</v>
      </c>
      <c r="F441" s="65" t="s">
        <v>962</v>
      </c>
      <c r="G441" s="65" t="s">
        <v>962</v>
      </c>
      <c r="H441" s="65" t="s">
        <v>962</v>
      </c>
      <c r="I441" s="65" t="s">
        <v>962</v>
      </c>
      <c r="J441" s="65" t="s">
        <v>962</v>
      </c>
      <c r="K441" s="65" t="s">
        <v>962</v>
      </c>
      <c r="L441" s="65" t="s">
        <v>962</v>
      </c>
      <c r="M441" s="65" t="s">
        <v>962</v>
      </c>
      <c r="N441" s="65" t="s">
        <v>962</v>
      </c>
      <c r="O441" s="65" t="s">
        <v>962</v>
      </c>
      <c r="P441" s="65" t="s">
        <v>962</v>
      </c>
      <c r="Q441" s="65" t="s">
        <v>962</v>
      </c>
      <c r="R441" s="65" t="s">
        <v>962</v>
      </c>
      <c r="S441" s="65" t="s">
        <v>962</v>
      </c>
      <c r="T441" s="65" t="s">
        <v>962</v>
      </c>
      <c r="U441" s="65" t="s">
        <v>962</v>
      </c>
      <c r="V441" s="65" t="s">
        <v>962</v>
      </c>
      <c r="W441" s="65" t="s">
        <v>962</v>
      </c>
      <c r="X441" s="65" t="s">
        <v>962</v>
      </c>
      <c r="Y441" s="65" t="s">
        <v>962</v>
      </c>
      <c r="Z441" s="65" t="s">
        <v>963</v>
      </c>
      <c r="AA441" s="65" t="s">
        <v>962</v>
      </c>
      <c r="AB441" s="65" t="s">
        <v>962</v>
      </c>
      <c r="AC441" s="65" t="s">
        <v>962</v>
      </c>
    </row>
    <row r="442" spans="1:29" x14ac:dyDescent="0.25">
      <c r="A442" s="66">
        <f t="shared" si="12"/>
        <v>770271</v>
      </c>
      <c r="B442" s="67" t="s">
        <v>1185</v>
      </c>
      <c r="C442" s="68">
        <f t="shared" si="13"/>
        <v>2</v>
      </c>
      <c r="D442" s="65">
        <v>770271</v>
      </c>
      <c r="E442" s="65" t="s">
        <v>962</v>
      </c>
      <c r="F442" s="65" t="s">
        <v>962</v>
      </c>
      <c r="G442" s="65" t="s">
        <v>962</v>
      </c>
      <c r="H442" s="65" t="s">
        <v>962</v>
      </c>
      <c r="I442" s="65" t="s">
        <v>962</v>
      </c>
      <c r="J442" s="65" t="s">
        <v>962</v>
      </c>
      <c r="K442" s="65" t="s">
        <v>963</v>
      </c>
      <c r="L442" s="65" t="s">
        <v>962</v>
      </c>
      <c r="M442" s="65" t="s">
        <v>962</v>
      </c>
      <c r="N442" s="65" t="s">
        <v>962</v>
      </c>
      <c r="O442" s="65" t="s">
        <v>962</v>
      </c>
      <c r="P442" s="65" t="s">
        <v>962</v>
      </c>
      <c r="Q442" s="65" t="s">
        <v>962</v>
      </c>
      <c r="R442" s="65" t="s">
        <v>962</v>
      </c>
      <c r="S442" s="65" t="s">
        <v>962</v>
      </c>
      <c r="T442" s="65" t="s">
        <v>962</v>
      </c>
      <c r="U442" s="65" t="s">
        <v>962</v>
      </c>
      <c r="V442" s="65" t="s">
        <v>962</v>
      </c>
      <c r="W442" s="65" t="s">
        <v>962</v>
      </c>
      <c r="X442" s="65" t="s">
        <v>962</v>
      </c>
      <c r="Y442" s="65" t="s">
        <v>962</v>
      </c>
      <c r="Z442" s="65" t="s">
        <v>962</v>
      </c>
      <c r="AA442" s="65" t="s">
        <v>962</v>
      </c>
      <c r="AB442" s="65" t="s">
        <v>962</v>
      </c>
      <c r="AC442" s="65" t="s">
        <v>962</v>
      </c>
    </row>
    <row r="443" spans="1:29" x14ac:dyDescent="0.25">
      <c r="A443" s="66">
        <f t="shared" si="12"/>
        <v>770279</v>
      </c>
      <c r="B443" s="67" t="s">
        <v>1184</v>
      </c>
      <c r="C443" s="68">
        <f t="shared" si="13"/>
        <v>2</v>
      </c>
      <c r="D443" s="65">
        <v>770279</v>
      </c>
      <c r="E443" s="65" t="s">
        <v>962</v>
      </c>
      <c r="F443" s="65" t="s">
        <v>962</v>
      </c>
      <c r="G443" s="65" t="s">
        <v>962</v>
      </c>
      <c r="H443" s="65" t="s">
        <v>962</v>
      </c>
      <c r="I443" s="65" t="s">
        <v>962</v>
      </c>
      <c r="J443" s="65" t="s">
        <v>962</v>
      </c>
      <c r="K443" s="65" t="s">
        <v>963</v>
      </c>
      <c r="L443" s="65" t="s">
        <v>962</v>
      </c>
      <c r="M443" s="65" t="s">
        <v>962</v>
      </c>
      <c r="N443" s="65" t="s">
        <v>962</v>
      </c>
      <c r="O443" s="65" t="s">
        <v>962</v>
      </c>
      <c r="P443" s="65" t="s">
        <v>962</v>
      </c>
      <c r="Q443" s="65" t="s">
        <v>962</v>
      </c>
      <c r="R443" s="65" t="s">
        <v>962</v>
      </c>
      <c r="S443" s="65" t="s">
        <v>962</v>
      </c>
      <c r="T443" s="65" t="s">
        <v>962</v>
      </c>
      <c r="U443" s="65" t="s">
        <v>962</v>
      </c>
      <c r="V443" s="65" t="s">
        <v>962</v>
      </c>
      <c r="W443" s="65" t="s">
        <v>962</v>
      </c>
      <c r="X443" s="65" t="s">
        <v>962</v>
      </c>
      <c r="Y443" s="65" t="s">
        <v>962</v>
      </c>
      <c r="Z443" s="65" t="s">
        <v>962</v>
      </c>
      <c r="AA443" s="65" t="s">
        <v>962</v>
      </c>
      <c r="AB443" s="65" t="s">
        <v>962</v>
      </c>
      <c r="AC443" s="65" t="s">
        <v>962</v>
      </c>
    </row>
    <row r="444" spans="1:29" x14ac:dyDescent="0.25">
      <c r="A444" s="66">
        <f t="shared" si="12"/>
        <v>770275</v>
      </c>
      <c r="B444" s="67" t="s">
        <v>1183</v>
      </c>
      <c r="C444" s="68">
        <f t="shared" si="13"/>
        <v>2</v>
      </c>
      <c r="D444" s="65">
        <v>770275</v>
      </c>
      <c r="E444" s="65" t="s">
        <v>962</v>
      </c>
      <c r="F444" s="65" t="s">
        <v>962</v>
      </c>
      <c r="G444" s="65" t="s">
        <v>962</v>
      </c>
      <c r="H444" s="65" t="s">
        <v>962</v>
      </c>
      <c r="I444" s="65" t="s">
        <v>962</v>
      </c>
      <c r="J444" s="65" t="s">
        <v>962</v>
      </c>
      <c r="K444" s="65" t="s">
        <v>963</v>
      </c>
      <c r="L444" s="65" t="s">
        <v>962</v>
      </c>
      <c r="M444" s="65" t="s">
        <v>962</v>
      </c>
      <c r="N444" s="65" t="s">
        <v>962</v>
      </c>
      <c r="O444" s="65" t="s">
        <v>962</v>
      </c>
      <c r="P444" s="65" t="s">
        <v>962</v>
      </c>
      <c r="Q444" s="65" t="s">
        <v>962</v>
      </c>
      <c r="R444" s="65" t="s">
        <v>962</v>
      </c>
      <c r="S444" s="65" t="s">
        <v>962</v>
      </c>
      <c r="T444" s="65" t="s">
        <v>962</v>
      </c>
      <c r="U444" s="65" t="s">
        <v>962</v>
      </c>
      <c r="V444" s="65" t="s">
        <v>962</v>
      </c>
      <c r="W444" s="65" t="s">
        <v>962</v>
      </c>
      <c r="X444" s="65" t="s">
        <v>962</v>
      </c>
      <c r="Y444" s="65" t="s">
        <v>962</v>
      </c>
      <c r="Z444" s="65" t="s">
        <v>962</v>
      </c>
      <c r="AA444" s="65" t="s">
        <v>962</v>
      </c>
      <c r="AB444" s="65" t="s">
        <v>962</v>
      </c>
      <c r="AC444" s="65" t="s">
        <v>962</v>
      </c>
    </row>
    <row r="445" spans="1:29" x14ac:dyDescent="0.25">
      <c r="A445" s="66">
        <f t="shared" si="12"/>
        <v>770284</v>
      </c>
      <c r="B445" s="67" t="s">
        <v>1182</v>
      </c>
      <c r="C445" s="68">
        <f t="shared" si="13"/>
        <v>3</v>
      </c>
      <c r="D445" s="65">
        <v>770284</v>
      </c>
      <c r="E445" s="65" t="s">
        <v>962</v>
      </c>
      <c r="F445" s="65" t="s">
        <v>962</v>
      </c>
      <c r="G445" s="65" t="s">
        <v>962</v>
      </c>
      <c r="H445" s="65" t="s">
        <v>962</v>
      </c>
      <c r="I445" s="65" t="s">
        <v>962</v>
      </c>
      <c r="J445" s="65" t="s">
        <v>962</v>
      </c>
      <c r="K445" s="65" t="s">
        <v>962</v>
      </c>
      <c r="L445" s="65" t="s">
        <v>962</v>
      </c>
      <c r="M445" s="65" t="s">
        <v>962</v>
      </c>
      <c r="N445" s="65" t="s">
        <v>962</v>
      </c>
      <c r="O445" s="65" t="s">
        <v>962</v>
      </c>
      <c r="P445" s="65" t="s">
        <v>962</v>
      </c>
      <c r="Q445" s="65" t="s">
        <v>963</v>
      </c>
      <c r="R445" s="65" t="s">
        <v>962</v>
      </c>
      <c r="S445" s="65" t="s">
        <v>962</v>
      </c>
      <c r="T445" s="65" t="s">
        <v>962</v>
      </c>
      <c r="U445" s="65" t="s">
        <v>962</v>
      </c>
      <c r="V445" s="65" t="s">
        <v>962</v>
      </c>
      <c r="W445" s="65" t="s">
        <v>962</v>
      </c>
      <c r="X445" s="65" t="s">
        <v>962</v>
      </c>
      <c r="Y445" s="65" t="s">
        <v>962</v>
      </c>
      <c r="Z445" s="65" t="s">
        <v>962</v>
      </c>
      <c r="AA445" s="65" t="s">
        <v>962</v>
      </c>
      <c r="AB445" s="65" t="s">
        <v>962</v>
      </c>
      <c r="AC445" s="65" t="s">
        <v>962</v>
      </c>
    </row>
    <row r="446" spans="1:29" x14ac:dyDescent="0.25">
      <c r="A446" s="66">
        <f t="shared" si="12"/>
        <v>770292</v>
      </c>
      <c r="B446" s="67" t="s">
        <v>1181</v>
      </c>
      <c r="C446" s="68">
        <f t="shared" si="13"/>
        <v>2</v>
      </c>
      <c r="D446" s="65">
        <v>770292</v>
      </c>
      <c r="E446" s="65" t="s">
        <v>962</v>
      </c>
      <c r="F446" s="65" t="s">
        <v>963</v>
      </c>
      <c r="G446" s="65" t="s">
        <v>962</v>
      </c>
      <c r="H446" s="65" t="s">
        <v>962</v>
      </c>
      <c r="I446" s="65" t="s">
        <v>962</v>
      </c>
      <c r="J446" s="65" t="s">
        <v>962</v>
      </c>
      <c r="K446" s="65" t="s">
        <v>962</v>
      </c>
      <c r="L446" s="65" t="s">
        <v>962</v>
      </c>
      <c r="M446" s="65" t="s">
        <v>962</v>
      </c>
      <c r="N446" s="65" t="s">
        <v>962</v>
      </c>
      <c r="O446" s="65" t="s">
        <v>962</v>
      </c>
      <c r="P446" s="65" t="s">
        <v>962</v>
      </c>
      <c r="Q446" s="65" t="s">
        <v>962</v>
      </c>
      <c r="R446" s="65" t="s">
        <v>962</v>
      </c>
      <c r="S446" s="65" t="s">
        <v>962</v>
      </c>
      <c r="T446" s="65" t="s">
        <v>962</v>
      </c>
      <c r="U446" s="65" t="s">
        <v>962</v>
      </c>
      <c r="V446" s="65" t="s">
        <v>962</v>
      </c>
      <c r="W446" s="65" t="s">
        <v>962</v>
      </c>
      <c r="X446" s="65" t="s">
        <v>962</v>
      </c>
      <c r="Y446" s="65" t="s">
        <v>962</v>
      </c>
      <c r="Z446" s="65" t="s">
        <v>962</v>
      </c>
      <c r="AA446" s="65" t="s">
        <v>962</v>
      </c>
      <c r="AB446" s="65" t="s">
        <v>962</v>
      </c>
      <c r="AC446" s="65" t="s">
        <v>962</v>
      </c>
    </row>
    <row r="447" spans="1:29" x14ac:dyDescent="0.25">
      <c r="A447" s="66">
        <f t="shared" si="12"/>
        <v>770294</v>
      </c>
      <c r="B447" s="67" t="s">
        <v>1180</v>
      </c>
      <c r="C447" s="68">
        <f t="shared" si="13"/>
        <v>2</v>
      </c>
      <c r="D447" s="65">
        <v>770294</v>
      </c>
      <c r="E447" s="65" t="s">
        <v>962</v>
      </c>
      <c r="F447" s="65" t="s">
        <v>962</v>
      </c>
      <c r="G447" s="65" t="s">
        <v>962</v>
      </c>
      <c r="H447" s="65" t="s">
        <v>962</v>
      </c>
      <c r="I447" s="65" t="s">
        <v>962</v>
      </c>
      <c r="J447" s="65" t="s">
        <v>962</v>
      </c>
      <c r="K447" s="65" t="s">
        <v>962</v>
      </c>
      <c r="L447" s="65" t="s">
        <v>962</v>
      </c>
      <c r="M447" s="65" t="s">
        <v>962</v>
      </c>
      <c r="N447" s="65" t="s">
        <v>962</v>
      </c>
      <c r="O447" s="65" t="s">
        <v>962</v>
      </c>
      <c r="P447" s="65" t="s">
        <v>963</v>
      </c>
      <c r="Q447" s="65" t="s">
        <v>962</v>
      </c>
      <c r="R447" s="65" t="s">
        <v>962</v>
      </c>
      <c r="S447" s="65" t="s">
        <v>962</v>
      </c>
      <c r="T447" s="65" t="s">
        <v>962</v>
      </c>
      <c r="U447" s="65" t="s">
        <v>962</v>
      </c>
      <c r="V447" s="65" t="s">
        <v>962</v>
      </c>
      <c r="W447" s="65" t="s">
        <v>962</v>
      </c>
      <c r="X447" s="65" t="s">
        <v>962</v>
      </c>
      <c r="Y447" s="65" t="s">
        <v>962</v>
      </c>
      <c r="Z447" s="65" t="s">
        <v>962</v>
      </c>
      <c r="AA447" s="65" t="s">
        <v>962</v>
      </c>
      <c r="AB447" s="65" t="s">
        <v>962</v>
      </c>
      <c r="AC447" s="65" t="s">
        <v>962</v>
      </c>
    </row>
    <row r="448" spans="1:29" x14ac:dyDescent="0.25">
      <c r="A448" s="66">
        <f t="shared" si="12"/>
        <v>770302</v>
      </c>
      <c r="B448" s="67" t="s">
        <v>1179</v>
      </c>
      <c r="C448" s="68">
        <f t="shared" si="13"/>
        <v>2</v>
      </c>
      <c r="D448" s="65">
        <v>770302</v>
      </c>
      <c r="E448" s="65" t="s">
        <v>962</v>
      </c>
      <c r="F448" s="65" t="s">
        <v>962</v>
      </c>
      <c r="G448" s="65" t="s">
        <v>962</v>
      </c>
      <c r="H448" s="65" t="s">
        <v>962</v>
      </c>
      <c r="I448" s="65" t="s">
        <v>962</v>
      </c>
      <c r="J448" s="65" t="s">
        <v>962</v>
      </c>
      <c r="K448" s="65" t="s">
        <v>963</v>
      </c>
      <c r="L448" s="65" t="s">
        <v>962</v>
      </c>
      <c r="M448" s="65" t="s">
        <v>962</v>
      </c>
      <c r="N448" s="65" t="s">
        <v>962</v>
      </c>
      <c r="O448" s="65" t="s">
        <v>962</v>
      </c>
      <c r="P448" s="65" t="s">
        <v>962</v>
      </c>
      <c r="Q448" s="65" t="s">
        <v>962</v>
      </c>
      <c r="R448" s="65" t="s">
        <v>962</v>
      </c>
      <c r="S448" s="65" t="s">
        <v>962</v>
      </c>
      <c r="T448" s="65" t="s">
        <v>962</v>
      </c>
      <c r="U448" s="65" t="s">
        <v>962</v>
      </c>
      <c r="V448" s="65" t="s">
        <v>962</v>
      </c>
      <c r="W448" s="65" t="s">
        <v>962</v>
      </c>
      <c r="X448" s="65" t="s">
        <v>962</v>
      </c>
      <c r="Y448" s="65" t="s">
        <v>962</v>
      </c>
      <c r="Z448" s="65" t="s">
        <v>962</v>
      </c>
      <c r="AA448" s="65" t="s">
        <v>962</v>
      </c>
      <c r="AB448" s="65" t="s">
        <v>962</v>
      </c>
      <c r="AC448" s="65" t="s">
        <v>962</v>
      </c>
    </row>
    <row r="449" spans="1:29" x14ac:dyDescent="0.25">
      <c r="A449" s="66">
        <f t="shared" si="12"/>
        <v>770305</v>
      </c>
      <c r="B449" s="67" t="s">
        <v>1178</v>
      </c>
      <c r="C449" s="68">
        <f t="shared" si="13"/>
        <v>2</v>
      </c>
      <c r="D449" s="65">
        <v>770305</v>
      </c>
      <c r="E449" s="65" t="s">
        <v>962</v>
      </c>
      <c r="F449" s="65" t="s">
        <v>962</v>
      </c>
      <c r="G449" s="65" t="s">
        <v>962</v>
      </c>
      <c r="H449" s="65" t="s">
        <v>962</v>
      </c>
      <c r="I449" s="65" t="s">
        <v>962</v>
      </c>
      <c r="J449" s="65" t="s">
        <v>962</v>
      </c>
      <c r="K449" s="65" t="s">
        <v>963</v>
      </c>
      <c r="L449" s="65" t="s">
        <v>962</v>
      </c>
      <c r="M449" s="65" t="s">
        <v>962</v>
      </c>
      <c r="N449" s="65" t="s">
        <v>962</v>
      </c>
      <c r="O449" s="65" t="s">
        <v>962</v>
      </c>
      <c r="P449" s="65" t="s">
        <v>962</v>
      </c>
      <c r="Q449" s="65" t="s">
        <v>962</v>
      </c>
      <c r="R449" s="65" t="s">
        <v>962</v>
      </c>
      <c r="S449" s="65" t="s">
        <v>962</v>
      </c>
      <c r="T449" s="65" t="s">
        <v>962</v>
      </c>
      <c r="U449" s="65" t="s">
        <v>962</v>
      </c>
      <c r="V449" s="65" t="s">
        <v>962</v>
      </c>
      <c r="W449" s="65" t="s">
        <v>962</v>
      </c>
      <c r="X449" s="65" t="s">
        <v>962</v>
      </c>
      <c r="Y449" s="65" t="s">
        <v>962</v>
      </c>
      <c r="Z449" s="65" t="s">
        <v>962</v>
      </c>
      <c r="AA449" s="65" t="s">
        <v>962</v>
      </c>
      <c r="AB449" s="65" t="s">
        <v>962</v>
      </c>
      <c r="AC449" s="65" t="s">
        <v>962</v>
      </c>
    </row>
    <row r="450" spans="1:29" x14ac:dyDescent="0.25">
      <c r="A450" s="66">
        <f t="shared" si="12"/>
        <v>770319</v>
      </c>
      <c r="B450" s="67" t="s">
        <v>1177</v>
      </c>
      <c r="C450" s="68">
        <f t="shared" si="13"/>
        <v>2</v>
      </c>
      <c r="D450" s="65">
        <v>770319</v>
      </c>
      <c r="E450" s="65" t="s">
        <v>962</v>
      </c>
      <c r="F450" s="65" t="s">
        <v>962</v>
      </c>
      <c r="G450" s="65" t="s">
        <v>962</v>
      </c>
      <c r="H450" s="65" t="s">
        <v>962</v>
      </c>
      <c r="I450" s="65" t="s">
        <v>962</v>
      </c>
      <c r="J450" s="65" t="s">
        <v>962</v>
      </c>
      <c r="K450" s="65" t="s">
        <v>963</v>
      </c>
      <c r="L450" s="65" t="s">
        <v>962</v>
      </c>
      <c r="M450" s="65" t="s">
        <v>962</v>
      </c>
      <c r="N450" s="65" t="s">
        <v>962</v>
      </c>
      <c r="O450" s="65" t="s">
        <v>962</v>
      </c>
      <c r="P450" s="65" t="s">
        <v>962</v>
      </c>
      <c r="Q450" s="65" t="s">
        <v>962</v>
      </c>
      <c r="R450" s="65" t="s">
        <v>962</v>
      </c>
      <c r="S450" s="65" t="s">
        <v>962</v>
      </c>
      <c r="T450" s="65" t="s">
        <v>962</v>
      </c>
      <c r="U450" s="65" t="s">
        <v>962</v>
      </c>
      <c r="V450" s="65" t="s">
        <v>962</v>
      </c>
      <c r="W450" s="65" t="s">
        <v>962</v>
      </c>
      <c r="X450" s="65" t="s">
        <v>962</v>
      </c>
      <c r="Y450" s="65" t="s">
        <v>962</v>
      </c>
      <c r="Z450" s="65" t="s">
        <v>962</v>
      </c>
      <c r="AA450" s="65" t="s">
        <v>962</v>
      </c>
      <c r="AB450" s="65" t="s">
        <v>962</v>
      </c>
      <c r="AC450" s="65" t="s">
        <v>962</v>
      </c>
    </row>
    <row r="451" spans="1:29" x14ac:dyDescent="0.25">
      <c r="A451" s="66">
        <f t="shared" si="12"/>
        <v>770329</v>
      </c>
      <c r="B451" s="67" t="s">
        <v>1176</v>
      </c>
      <c r="C451" s="68">
        <f t="shared" si="13"/>
        <v>2</v>
      </c>
      <c r="D451" s="65">
        <v>770329</v>
      </c>
      <c r="E451" s="65" t="s">
        <v>962</v>
      </c>
      <c r="F451" s="65" t="s">
        <v>962</v>
      </c>
      <c r="G451" s="65" t="s">
        <v>962</v>
      </c>
      <c r="H451" s="65" t="s">
        <v>962</v>
      </c>
      <c r="I451" s="65" t="s">
        <v>962</v>
      </c>
      <c r="J451" s="65" t="s">
        <v>962</v>
      </c>
      <c r="K451" s="65" t="s">
        <v>963</v>
      </c>
      <c r="L451" s="65" t="s">
        <v>962</v>
      </c>
      <c r="M451" s="65" t="s">
        <v>962</v>
      </c>
      <c r="N451" s="65" t="s">
        <v>962</v>
      </c>
      <c r="O451" s="65" t="s">
        <v>962</v>
      </c>
      <c r="P451" s="65" t="s">
        <v>962</v>
      </c>
      <c r="Q451" s="65" t="s">
        <v>962</v>
      </c>
      <c r="R451" s="65" t="s">
        <v>962</v>
      </c>
      <c r="S451" s="65" t="s">
        <v>962</v>
      </c>
      <c r="T451" s="65" t="s">
        <v>962</v>
      </c>
      <c r="U451" s="65" t="s">
        <v>962</v>
      </c>
      <c r="V451" s="65" t="s">
        <v>962</v>
      </c>
      <c r="W451" s="65" t="s">
        <v>962</v>
      </c>
      <c r="X451" s="65" t="s">
        <v>962</v>
      </c>
      <c r="Y451" s="65" t="s">
        <v>962</v>
      </c>
      <c r="Z451" s="65" t="s">
        <v>962</v>
      </c>
      <c r="AA451" s="65" t="s">
        <v>962</v>
      </c>
      <c r="AB451" s="65" t="s">
        <v>962</v>
      </c>
      <c r="AC451" s="65" t="s">
        <v>962</v>
      </c>
    </row>
    <row r="452" spans="1:29" x14ac:dyDescent="0.25">
      <c r="A452" s="66">
        <f t="shared" ref="A452:A515" si="14">D452</f>
        <v>770335</v>
      </c>
      <c r="B452" s="67" t="s">
        <v>1175</v>
      </c>
      <c r="C452" s="68">
        <f t="shared" ref="C452:C515" si="15">INDEX($E$1:$AC$1,MATCH("Y",E452:AC452,0))</f>
        <v>2</v>
      </c>
      <c r="D452" s="65">
        <v>770335</v>
      </c>
      <c r="E452" s="65" t="s">
        <v>962</v>
      </c>
      <c r="F452" s="65" t="s">
        <v>963</v>
      </c>
      <c r="G452" s="65" t="s">
        <v>962</v>
      </c>
      <c r="H452" s="65" t="s">
        <v>962</v>
      </c>
      <c r="I452" s="65" t="s">
        <v>962</v>
      </c>
      <c r="J452" s="65" t="s">
        <v>962</v>
      </c>
      <c r="K452" s="65" t="s">
        <v>962</v>
      </c>
      <c r="L452" s="65" t="s">
        <v>962</v>
      </c>
      <c r="M452" s="65" t="s">
        <v>962</v>
      </c>
      <c r="N452" s="65" t="s">
        <v>962</v>
      </c>
      <c r="O452" s="65" t="s">
        <v>962</v>
      </c>
      <c r="P452" s="65" t="s">
        <v>962</v>
      </c>
      <c r="Q452" s="65" t="s">
        <v>962</v>
      </c>
      <c r="R452" s="65" t="s">
        <v>962</v>
      </c>
      <c r="S452" s="65" t="s">
        <v>962</v>
      </c>
      <c r="T452" s="65" t="s">
        <v>962</v>
      </c>
      <c r="U452" s="65" t="s">
        <v>962</v>
      </c>
      <c r="V452" s="65" t="s">
        <v>962</v>
      </c>
      <c r="W452" s="65" t="s">
        <v>962</v>
      </c>
      <c r="X452" s="65" t="s">
        <v>962</v>
      </c>
      <c r="Y452" s="65" t="s">
        <v>962</v>
      </c>
      <c r="Z452" s="65" t="s">
        <v>962</v>
      </c>
      <c r="AA452" s="65" t="s">
        <v>962</v>
      </c>
      <c r="AB452" s="65" t="s">
        <v>962</v>
      </c>
      <c r="AC452" s="65" t="s">
        <v>962</v>
      </c>
    </row>
    <row r="453" spans="1:29" x14ac:dyDescent="0.25">
      <c r="A453" s="66">
        <f t="shared" si="14"/>
        <v>770340</v>
      </c>
      <c r="B453" s="67" t="s">
        <v>1174</v>
      </c>
      <c r="C453" s="68">
        <f t="shared" si="15"/>
        <v>2</v>
      </c>
      <c r="D453" s="65">
        <v>770340</v>
      </c>
      <c r="E453" s="65" t="s">
        <v>962</v>
      </c>
      <c r="F453" s="65" t="s">
        <v>963</v>
      </c>
      <c r="G453" s="65" t="s">
        <v>962</v>
      </c>
      <c r="H453" s="65" t="s">
        <v>962</v>
      </c>
      <c r="I453" s="65" t="s">
        <v>962</v>
      </c>
      <c r="J453" s="65" t="s">
        <v>962</v>
      </c>
      <c r="K453" s="65" t="s">
        <v>962</v>
      </c>
      <c r="L453" s="65" t="s">
        <v>962</v>
      </c>
      <c r="M453" s="65" t="s">
        <v>962</v>
      </c>
      <c r="N453" s="65" t="s">
        <v>962</v>
      </c>
      <c r="O453" s="65" t="s">
        <v>962</v>
      </c>
      <c r="P453" s="65" t="s">
        <v>962</v>
      </c>
      <c r="Q453" s="65" t="s">
        <v>962</v>
      </c>
      <c r="R453" s="65" t="s">
        <v>962</v>
      </c>
      <c r="S453" s="65" t="s">
        <v>962</v>
      </c>
      <c r="T453" s="65" t="s">
        <v>962</v>
      </c>
      <c r="U453" s="65" t="s">
        <v>962</v>
      </c>
      <c r="V453" s="65" t="s">
        <v>962</v>
      </c>
      <c r="W453" s="65" t="s">
        <v>962</v>
      </c>
      <c r="X453" s="65" t="s">
        <v>962</v>
      </c>
      <c r="Y453" s="65" t="s">
        <v>962</v>
      </c>
      <c r="Z453" s="65" t="s">
        <v>962</v>
      </c>
      <c r="AA453" s="65" t="s">
        <v>962</v>
      </c>
      <c r="AB453" s="65" t="s">
        <v>962</v>
      </c>
      <c r="AC453" s="65" t="s">
        <v>962</v>
      </c>
    </row>
    <row r="454" spans="1:29" x14ac:dyDescent="0.25">
      <c r="A454" s="66">
        <f t="shared" si="14"/>
        <v>770343</v>
      </c>
      <c r="B454" s="67" t="s">
        <v>1173</v>
      </c>
      <c r="C454" s="68">
        <f t="shared" si="15"/>
        <v>2</v>
      </c>
      <c r="D454" s="65">
        <v>770343</v>
      </c>
      <c r="E454" s="65" t="s">
        <v>962</v>
      </c>
      <c r="F454" s="65" t="s">
        <v>962</v>
      </c>
      <c r="G454" s="65" t="s">
        <v>962</v>
      </c>
      <c r="H454" s="65" t="s">
        <v>962</v>
      </c>
      <c r="I454" s="65" t="s">
        <v>962</v>
      </c>
      <c r="J454" s="65" t="s">
        <v>962</v>
      </c>
      <c r="K454" s="65" t="s">
        <v>962</v>
      </c>
      <c r="L454" s="65" t="s">
        <v>962</v>
      </c>
      <c r="M454" s="65" t="s">
        <v>962</v>
      </c>
      <c r="N454" s="65" t="s">
        <v>962</v>
      </c>
      <c r="O454" s="65" t="s">
        <v>962</v>
      </c>
      <c r="P454" s="65" t="s">
        <v>963</v>
      </c>
      <c r="Q454" s="65" t="s">
        <v>962</v>
      </c>
      <c r="R454" s="65" t="s">
        <v>962</v>
      </c>
      <c r="S454" s="65" t="s">
        <v>962</v>
      </c>
      <c r="T454" s="65" t="s">
        <v>962</v>
      </c>
      <c r="U454" s="65" t="s">
        <v>962</v>
      </c>
      <c r="V454" s="65" t="s">
        <v>962</v>
      </c>
      <c r="W454" s="65" t="s">
        <v>962</v>
      </c>
      <c r="X454" s="65" t="s">
        <v>962</v>
      </c>
      <c r="Y454" s="65" t="s">
        <v>962</v>
      </c>
      <c r="Z454" s="65" t="s">
        <v>962</v>
      </c>
      <c r="AA454" s="65" t="s">
        <v>962</v>
      </c>
      <c r="AB454" s="65" t="s">
        <v>962</v>
      </c>
      <c r="AC454" s="65" t="s">
        <v>962</v>
      </c>
    </row>
    <row r="455" spans="1:29" x14ac:dyDescent="0.25">
      <c r="A455" s="66">
        <f t="shared" si="14"/>
        <v>770346</v>
      </c>
      <c r="B455" s="67" t="s">
        <v>1172</v>
      </c>
      <c r="C455" s="68">
        <f t="shared" si="15"/>
        <v>2</v>
      </c>
      <c r="D455" s="65">
        <v>770346</v>
      </c>
      <c r="E455" s="65" t="s">
        <v>962</v>
      </c>
      <c r="F455" s="65" t="s">
        <v>963</v>
      </c>
      <c r="G455" s="65" t="s">
        <v>962</v>
      </c>
      <c r="H455" s="65" t="s">
        <v>962</v>
      </c>
      <c r="I455" s="65" t="s">
        <v>962</v>
      </c>
      <c r="J455" s="65" t="s">
        <v>962</v>
      </c>
      <c r="K455" s="65" t="s">
        <v>962</v>
      </c>
      <c r="L455" s="65" t="s">
        <v>962</v>
      </c>
      <c r="M455" s="65" t="s">
        <v>962</v>
      </c>
      <c r="N455" s="65" t="s">
        <v>962</v>
      </c>
      <c r="O455" s="65" t="s">
        <v>962</v>
      </c>
      <c r="P455" s="65" t="s">
        <v>962</v>
      </c>
      <c r="Q455" s="65" t="s">
        <v>962</v>
      </c>
      <c r="R455" s="65" t="s">
        <v>962</v>
      </c>
      <c r="S455" s="65" t="s">
        <v>962</v>
      </c>
      <c r="T455" s="65" t="s">
        <v>962</v>
      </c>
      <c r="U455" s="65" t="s">
        <v>962</v>
      </c>
      <c r="V455" s="65" t="s">
        <v>962</v>
      </c>
      <c r="W455" s="65" t="s">
        <v>962</v>
      </c>
      <c r="X455" s="65" t="s">
        <v>962</v>
      </c>
      <c r="Y455" s="65" t="s">
        <v>962</v>
      </c>
      <c r="Z455" s="65" t="s">
        <v>962</v>
      </c>
      <c r="AA455" s="65" t="s">
        <v>962</v>
      </c>
      <c r="AB455" s="65" t="s">
        <v>962</v>
      </c>
      <c r="AC455" s="65" t="s">
        <v>962</v>
      </c>
    </row>
    <row r="456" spans="1:29" x14ac:dyDescent="0.25">
      <c r="A456" s="66">
        <f t="shared" si="14"/>
        <v>770350</v>
      </c>
      <c r="B456" s="67" t="s">
        <v>1171</v>
      </c>
      <c r="C456" s="68">
        <f t="shared" si="15"/>
        <v>2</v>
      </c>
      <c r="D456" s="65">
        <v>770350</v>
      </c>
      <c r="E456" s="65" t="s">
        <v>962</v>
      </c>
      <c r="F456" s="65" t="s">
        <v>963</v>
      </c>
      <c r="G456" s="65" t="s">
        <v>962</v>
      </c>
      <c r="H456" s="65" t="s">
        <v>962</v>
      </c>
      <c r="I456" s="65" t="s">
        <v>962</v>
      </c>
      <c r="J456" s="65" t="s">
        <v>962</v>
      </c>
      <c r="K456" s="65" t="s">
        <v>962</v>
      </c>
      <c r="L456" s="65" t="s">
        <v>962</v>
      </c>
      <c r="M456" s="65" t="s">
        <v>962</v>
      </c>
      <c r="N456" s="65" t="s">
        <v>962</v>
      </c>
      <c r="O456" s="65" t="s">
        <v>962</v>
      </c>
      <c r="P456" s="65" t="s">
        <v>962</v>
      </c>
      <c r="Q456" s="65" t="s">
        <v>962</v>
      </c>
      <c r="R456" s="65" t="s">
        <v>962</v>
      </c>
      <c r="S456" s="65" t="s">
        <v>962</v>
      </c>
      <c r="T456" s="65" t="s">
        <v>962</v>
      </c>
      <c r="U456" s="65" t="s">
        <v>962</v>
      </c>
      <c r="V456" s="65" t="s">
        <v>962</v>
      </c>
      <c r="W456" s="65" t="s">
        <v>962</v>
      </c>
      <c r="X456" s="65" t="s">
        <v>962</v>
      </c>
      <c r="Y456" s="65" t="s">
        <v>962</v>
      </c>
      <c r="Z456" s="65" t="s">
        <v>962</v>
      </c>
      <c r="AA456" s="65" t="s">
        <v>962</v>
      </c>
      <c r="AB456" s="65" t="s">
        <v>962</v>
      </c>
      <c r="AC456" s="65" t="s">
        <v>962</v>
      </c>
    </row>
    <row r="457" spans="1:29" x14ac:dyDescent="0.25">
      <c r="A457" s="66">
        <f t="shared" si="14"/>
        <v>770354</v>
      </c>
      <c r="B457" s="67" t="s">
        <v>1170</v>
      </c>
      <c r="C457" s="68">
        <f t="shared" si="15"/>
        <v>2</v>
      </c>
      <c r="D457" s="65">
        <v>770354</v>
      </c>
      <c r="E457" s="65" t="s">
        <v>962</v>
      </c>
      <c r="F457" s="65" t="s">
        <v>962</v>
      </c>
      <c r="G457" s="65" t="s">
        <v>962</v>
      </c>
      <c r="H457" s="65" t="s">
        <v>962</v>
      </c>
      <c r="I457" s="65" t="s">
        <v>962</v>
      </c>
      <c r="J457" s="65" t="s">
        <v>962</v>
      </c>
      <c r="K457" s="65" t="s">
        <v>962</v>
      </c>
      <c r="L457" s="65" t="s">
        <v>962</v>
      </c>
      <c r="M457" s="65" t="s">
        <v>962</v>
      </c>
      <c r="N457" s="65" t="s">
        <v>962</v>
      </c>
      <c r="O457" s="65" t="s">
        <v>962</v>
      </c>
      <c r="P457" s="65" t="s">
        <v>962</v>
      </c>
      <c r="Q457" s="65" t="s">
        <v>962</v>
      </c>
      <c r="R457" s="65" t="s">
        <v>962</v>
      </c>
      <c r="S457" s="65" t="s">
        <v>962</v>
      </c>
      <c r="T457" s="65" t="s">
        <v>962</v>
      </c>
      <c r="U457" s="65" t="s">
        <v>962</v>
      </c>
      <c r="V457" s="65" t="s">
        <v>962</v>
      </c>
      <c r="W457" s="65" t="s">
        <v>962</v>
      </c>
      <c r="X457" s="65" t="s">
        <v>962</v>
      </c>
      <c r="Y457" s="65" t="s">
        <v>962</v>
      </c>
      <c r="Z457" s="65" t="s">
        <v>963</v>
      </c>
      <c r="AA457" s="65" t="s">
        <v>962</v>
      </c>
      <c r="AB457" s="65" t="s">
        <v>962</v>
      </c>
      <c r="AC457" s="65" t="s">
        <v>962</v>
      </c>
    </row>
    <row r="458" spans="1:29" x14ac:dyDescent="0.25">
      <c r="A458" s="66">
        <f t="shared" si="14"/>
        <v>770358</v>
      </c>
      <c r="B458" s="67" t="s">
        <v>1169</v>
      </c>
      <c r="C458" s="68">
        <f t="shared" si="15"/>
        <v>2</v>
      </c>
      <c r="D458" s="65">
        <v>770358</v>
      </c>
      <c r="E458" s="65" t="s">
        <v>962</v>
      </c>
      <c r="F458" s="65" t="s">
        <v>962</v>
      </c>
      <c r="G458" s="65" t="s">
        <v>962</v>
      </c>
      <c r="H458" s="65" t="s">
        <v>962</v>
      </c>
      <c r="I458" s="65" t="s">
        <v>962</v>
      </c>
      <c r="J458" s="65" t="s">
        <v>962</v>
      </c>
      <c r="K458" s="65" t="s">
        <v>962</v>
      </c>
      <c r="L458" s="65" t="s">
        <v>962</v>
      </c>
      <c r="M458" s="65" t="s">
        <v>962</v>
      </c>
      <c r="N458" s="65" t="s">
        <v>962</v>
      </c>
      <c r="O458" s="65" t="s">
        <v>962</v>
      </c>
      <c r="P458" s="65" t="s">
        <v>962</v>
      </c>
      <c r="Q458" s="65" t="s">
        <v>962</v>
      </c>
      <c r="R458" s="65" t="s">
        <v>962</v>
      </c>
      <c r="S458" s="65" t="s">
        <v>962</v>
      </c>
      <c r="T458" s="65" t="s">
        <v>962</v>
      </c>
      <c r="U458" s="65" t="s">
        <v>962</v>
      </c>
      <c r="V458" s="65" t="s">
        <v>962</v>
      </c>
      <c r="W458" s="65" t="s">
        <v>962</v>
      </c>
      <c r="X458" s="65" t="s">
        <v>962</v>
      </c>
      <c r="Y458" s="65" t="s">
        <v>962</v>
      </c>
      <c r="Z458" s="65" t="s">
        <v>963</v>
      </c>
      <c r="AA458" s="65" t="s">
        <v>962</v>
      </c>
      <c r="AB458" s="65" t="s">
        <v>962</v>
      </c>
      <c r="AC458" s="65" t="s">
        <v>962</v>
      </c>
    </row>
    <row r="459" spans="1:29" x14ac:dyDescent="0.25">
      <c r="A459" s="66">
        <f t="shared" si="14"/>
        <v>770365</v>
      </c>
      <c r="B459" s="67" t="s">
        <v>1168</v>
      </c>
      <c r="C459" s="68">
        <f t="shared" si="15"/>
        <v>2</v>
      </c>
      <c r="D459" s="65">
        <v>770365</v>
      </c>
      <c r="E459" s="65" t="s">
        <v>962</v>
      </c>
      <c r="F459" s="65" t="s">
        <v>962</v>
      </c>
      <c r="G459" s="65" t="s">
        <v>962</v>
      </c>
      <c r="H459" s="65" t="s">
        <v>962</v>
      </c>
      <c r="I459" s="65" t="s">
        <v>962</v>
      </c>
      <c r="J459" s="65" t="s">
        <v>962</v>
      </c>
      <c r="K459" s="65" t="s">
        <v>962</v>
      </c>
      <c r="L459" s="65" t="s">
        <v>962</v>
      </c>
      <c r="M459" s="65" t="s">
        <v>962</v>
      </c>
      <c r="N459" s="65" t="s">
        <v>962</v>
      </c>
      <c r="O459" s="65" t="s">
        <v>962</v>
      </c>
      <c r="P459" s="65" t="s">
        <v>962</v>
      </c>
      <c r="Q459" s="65" t="s">
        <v>962</v>
      </c>
      <c r="R459" s="65" t="s">
        <v>962</v>
      </c>
      <c r="S459" s="65" t="s">
        <v>962</v>
      </c>
      <c r="T459" s="65" t="s">
        <v>962</v>
      </c>
      <c r="U459" s="65" t="s">
        <v>962</v>
      </c>
      <c r="V459" s="65" t="s">
        <v>962</v>
      </c>
      <c r="W459" s="65" t="s">
        <v>962</v>
      </c>
      <c r="X459" s="65" t="s">
        <v>962</v>
      </c>
      <c r="Y459" s="65" t="s">
        <v>962</v>
      </c>
      <c r="Z459" s="65" t="s">
        <v>963</v>
      </c>
      <c r="AA459" s="65" t="s">
        <v>962</v>
      </c>
      <c r="AB459" s="65" t="s">
        <v>962</v>
      </c>
      <c r="AC459" s="65" t="s">
        <v>962</v>
      </c>
    </row>
    <row r="460" spans="1:29" x14ac:dyDescent="0.25">
      <c r="A460" s="66">
        <f t="shared" si="14"/>
        <v>770369</v>
      </c>
      <c r="B460" s="67" t="s">
        <v>1167</v>
      </c>
      <c r="C460" s="68">
        <f t="shared" si="15"/>
        <v>2</v>
      </c>
      <c r="D460" s="65">
        <v>770369</v>
      </c>
      <c r="E460" s="65" t="s">
        <v>962</v>
      </c>
      <c r="F460" s="65" t="s">
        <v>962</v>
      </c>
      <c r="G460" s="65" t="s">
        <v>962</v>
      </c>
      <c r="H460" s="65" t="s">
        <v>962</v>
      </c>
      <c r="I460" s="65" t="s">
        <v>962</v>
      </c>
      <c r="J460" s="65" t="s">
        <v>962</v>
      </c>
      <c r="K460" s="65" t="s">
        <v>963</v>
      </c>
      <c r="L460" s="65" t="s">
        <v>962</v>
      </c>
      <c r="M460" s="65" t="s">
        <v>962</v>
      </c>
      <c r="N460" s="65" t="s">
        <v>962</v>
      </c>
      <c r="O460" s="65" t="s">
        <v>962</v>
      </c>
      <c r="P460" s="65" t="s">
        <v>962</v>
      </c>
      <c r="Q460" s="65" t="s">
        <v>962</v>
      </c>
      <c r="R460" s="65" t="s">
        <v>962</v>
      </c>
      <c r="S460" s="65" t="s">
        <v>962</v>
      </c>
      <c r="T460" s="65" t="s">
        <v>962</v>
      </c>
      <c r="U460" s="65" t="s">
        <v>962</v>
      </c>
      <c r="V460" s="65" t="s">
        <v>962</v>
      </c>
      <c r="W460" s="65" t="s">
        <v>962</v>
      </c>
      <c r="X460" s="65" t="s">
        <v>962</v>
      </c>
      <c r="Y460" s="65" t="s">
        <v>962</v>
      </c>
      <c r="Z460" s="65" t="s">
        <v>962</v>
      </c>
      <c r="AA460" s="65" t="s">
        <v>962</v>
      </c>
      <c r="AB460" s="65" t="s">
        <v>962</v>
      </c>
      <c r="AC460" s="65" t="s">
        <v>962</v>
      </c>
    </row>
    <row r="461" spans="1:29" x14ac:dyDescent="0.25">
      <c r="A461" s="66">
        <f t="shared" si="14"/>
        <v>770374</v>
      </c>
      <c r="B461" s="67" t="s">
        <v>1166</v>
      </c>
      <c r="C461" s="68">
        <f t="shared" si="15"/>
        <v>2</v>
      </c>
      <c r="D461" s="65">
        <v>770374</v>
      </c>
      <c r="E461" s="65" t="s">
        <v>962</v>
      </c>
      <c r="F461" s="65" t="s">
        <v>962</v>
      </c>
      <c r="G461" s="65" t="s">
        <v>962</v>
      </c>
      <c r="H461" s="65" t="s">
        <v>962</v>
      </c>
      <c r="I461" s="65" t="s">
        <v>962</v>
      </c>
      <c r="J461" s="65" t="s">
        <v>962</v>
      </c>
      <c r="K461" s="65" t="s">
        <v>962</v>
      </c>
      <c r="L461" s="65" t="s">
        <v>962</v>
      </c>
      <c r="M461" s="65" t="s">
        <v>962</v>
      </c>
      <c r="N461" s="65" t="s">
        <v>962</v>
      </c>
      <c r="O461" s="65" t="s">
        <v>962</v>
      </c>
      <c r="P461" s="65" t="s">
        <v>962</v>
      </c>
      <c r="Q461" s="65" t="s">
        <v>962</v>
      </c>
      <c r="R461" s="65" t="s">
        <v>962</v>
      </c>
      <c r="S461" s="65" t="s">
        <v>962</v>
      </c>
      <c r="T461" s="65" t="s">
        <v>962</v>
      </c>
      <c r="U461" s="65" t="s">
        <v>962</v>
      </c>
      <c r="V461" s="65" t="s">
        <v>962</v>
      </c>
      <c r="W461" s="65" t="s">
        <v>962</v>
      </c>
      <c r="X461" s="65" t="s">
        <v>962</v>
      </c>
      <c r="Y461" s="65" t="s">
        <v>962</v>
      </c>
      <c r="Z461" s="65" t="s">
        <v>963</v>
      </c>
      <c r="AA461" s="65" t="s">
        <v>962</v>
      </c>
      <c r="AB461" s="65" t="s">
        <v>962</v>
      </c>
      <c r="AC461" s="65" t="s">
        <v>962</v>
      </c>
    </row>
    <row r="462" spans="1:29" x14ac:dyDescent="0.25">
      <c r="A462" s="66">
        <f t="shared" si="14"/>
        <v>770380</v>
      </c>
      <c r="B462" s="67" t="s">
        <v>1165</v>
      </c>
      <c r="C462" s="68">
        <f t="shared" si="15"/>
        <v>2</v>
      </c>
      <c r="D462" s="65">
        <v>770380</v>
      </c>
      <c r="E462" s="65" t="s">
        <v>962</v>
      </c>
      <c r="F462" s="65" t="s">
        <v>962</v>
      </c>
      <c r="G462" s="65" t="s">
        <v>962</v>
      </c>
      <c r="H462" s="65" t="s">
        <v>962</v>
      </c>
      <c r="I462" s="65" t="s">
        <v>962</v>
      </c>
      <c r="J462" s="65" t="s">
        <v>962</v>
      </c>
      <c r="K462" s="65" t="s">
        <v>962</v>
      </c>
      <c r="L462" s="65" t="s">
        <v>962</v>
      </c>
      <c r="M462" s="65" t="s">
        <v>962</v>
      </c>
      <c r="N462" s="65" t="s">
        <v>962</v>
      </c>
      <c r="O462" s="65" t="s">
        <v>962</v>
      </c>
      <c r="P462" s="65" t="s">
        <v>962</v>
      </c>
      <c r="Q462" s="65" t="s">
        <v>962</v>
      </c>
      <c r="R462" s="65" t="s">
        <v>962</v>
      </c>
      <c r="S462" s="65" t="s">
        <v>962</v>
      </c>
      <c r="T462" s="65" t="s">
        <v>962</v>
      </c>
      <c r="U462" s="65" t="s">
        <v>962</v>
      </c>
      <c r="V462" s="65" t="s">
        <v>962</v>
      </c>
      <c r="W462" s="65" t="s">
        <v>962</v>
      </c>
      <c r="X462" s="65" t="s">
        <v>962</v>
      </c>
      <c r="Y462" s="65" t="s">
        <v>962</v>
      </c>
      <c r="Z462" s="65" t="s">
        <v>963</v>
      </c>
      <c r="AA462" s="65" t="s">
        <v>962</v>
      </c>
      <c r="AB462" s="65" t="s">
        <v>962</v>
      </c>
      <c r="AC462" s="65" t="s">
        <v>962</v>
      </c>
    </row>
    <row r="463" spans="1:29" x14ac:dyDescent="0.25">
      <c r="A463" s="66">
        <f t="shared" si="14"/>
        <v>770384</v>
      </c>
      <c r="B463" s="67" t="s">
        <v>1164</v>
      </c>
      <c r="C463" s="68">
        <f t="shared" si="15"/>
        <v>2</v>
      </c>
      <c r="D463" s="65">
        <v>770384</v>
      </c>
      <c r="E463" s="65" t="s">
        <v>962</v>
      </c>
      <c r="F463" s="65" t="s">
        <v>963</v>
      </c>
      <c r="G463" s="65" t="s">
        <v>962</v>
      </c>
      <c r="H463" s="65" t="s">
        <v>962</v>
      </c>
      <c r="I463" s="65" t="s">
        <v>962</v>
      </c>
      <c r="J463" s="65" t="s">
        <v>962</v>
      </c>
      <c r="K463" s="65" t="s">
        <v>962</v>
      </c>
      <c r="L463" s="65" t="s">
        <v>962</v>
      </c>
      <c r="M463" s="65" t="s">
        <v>962</v>
      </c>
      <c r="N463" s="65" t="s">
        <v>962</v>
      </c>
      <c r="O463" s="65" t="s">
        <v>962</v>
      </c>
      <c r="P463" s="65" t="s">
        <v>962</v>
      </c>
      <c r="Q463" s="65" t="s">
        <v>962</v>
      </c>
      <c r="R463" s="65" t="s">
        <v>962</v>
      </c>
      <c r="S463" s="65" t="s">
        <v>962</v>
      </c>
      <c r="T463" s="65" t="s">
        <v>962</v>
      </c>
      <c r="U463" s="65" t="s">
        <v>962</v>
      </c>
      <c r="V463" s="65" t="s">
        <v>962</v>
      </c>
      <c r="W463" s="65" t="s">
        <v>962</v>
      </c>
      <c r="X463" s="65" t="s">
        <v>962</v>
      </c>
      <c r="Y463" s="65" t="s">
        <v>962</v>
      </c>
      <c r="Z463" s="65" t="s">
        <v>962</v>
      </c>
      <c r="AA463" s="65" t="s">
        <v>962</v>
      </c>
      <c r="AB463" s="65" t="s">
        <v>962</v>
      </c>
      <c r="AC463" s="65" t="s">
        <v>962</v>
      </c>
    </row>
    <row r="464" spans="1:29" x14ac:dyDescent="0.25">
      <c r="A464" s="66">
        <f t="shared" si="14"/>
        <v>770387</v>
      </c>
      <c r="B464" s="67" t="s">
        <v>1163</v>
      </c>
      <c r="C464" s="68">
        <f t="shared" si="15"/>
        <v>2</v>
      </c>
      <c r="D464" s="65">
        <v>770387</v>
      </c>
      <c r="E464" s="65" t="s">
        <v>962</v>
      </c>
      <c r="F464" s="65" t="s">
        <v>962</v>
      </c>
      <c r="G464" s="65" t="s">
        <v>962</v>
      </c>
      <c r="H464" s="65" t="s">
        <v>962</v>
      </c>
      <c r="I464" s="65" t="s">
        <v>962</v>
      </c>
      <c r="J464" s="65" t="s">
        <v>962</v>
      </c>
      <c r="K464" s="65" t="s">
        <v>962</v>
      </c>
      <c r="L464" s="65" t="s">
        <v>962</v>
      </c>
      <c r="M464" s="65" t="s">
        <v>962</v>
      </c>
      <c r="N464" s="65" t="s">
        <v>962</v>
      </c>
      <c r="O464" s="65" t="s">
        <v>962</v>
      </c>
      <c r="P464" s="65" t="s">
        <v>962</v>
      </c>
      <c r="Q464" s="65" t="s">
        <v>962</v>
      </c>
      <c r="R464" s="65" t="s">
        <v>962</v>
      </c>
      <c r="S464" s="65" t="s">
        <v>962</v>
      </c>
      <c r="T464" s="65" t="s">
        <v>962</v>
      </c>
      <c r="U464" s="65" t="s">
        <v>963</v>
      </c>
      <c r="V464" s="65" t="s">
        <v>962</v>
      </c>
      <c r="W464" s="65" t="s">
        <v>962</v>
      </c>
      <c r="X464" s="65" t="s">
        <v>962</v>
      </c>
      <c r="Y464" s="65" t="s">
        <v>962</v>
      </c>
      <c r="Z464" s="65" t="s">
        <v>962</v>
      </c>
      <c r="AA464" s="65" t="s">
        <v>962</v>
      </c>
      <c r="AB464" s="65" t="s">
        <v>962</v>
      </c>
      <c r="AC464" s="65" t="s">
        <v>962</v>
      </c>
    </row>
    <row r="465" spans="1:29" x14ac:dyDescent="0.25">
      <c r="A465" s="66">
        <f t="shared" si="14"/>
        <v>770391</v>
      </c>
      <c r="B465" s="67" t="s">
        <v>1162</v>
      </c>
      <c r="C465" s="68">
        <f t="shared" si="15"/>
        <v>2</v>
      </c>
      <c r="D465" s="65">
        <v>770391</v>
      </c>
      <c r="E465" s="65" t="s">
        <v>962</v>
      </c>
      <c r="F465" s="65" t="s">
        <v>963</v>
      </c>
      <c r="G465" s="65" t="s">
        <v>962</v>
      </c>
      <c r="H465" s="65" t="s">
        <v>962</v>
      </c>
      <c r="I465" s="65" t="s">
        <v>962</v>
      </c>
      <c r="J465" s="65" t="s">
        <v>962</v>
      </c>
      <c r="K465" s="65" t="s">
        <v>962</v>
      </c>
      <c r="L465" s="65" t="s">
        <v>962</v>
      </c>
      <c r="M465" s="65" t="s">
        <v>962</v>
      </c>
      <c r="N465" s="65" t="s">
        <v>962</v>
      </c>
      <c r="O465" s="65" t="s">
        <v>962</v>
      </c>
      <c r="P465" s="65" t="s">
        <v>962</v>
      </c>
      <c r="Q465" s="65" t="s">
        <v>962</v>
      </c>
      <c r="R465" s="65" t="s">
        <v>962</v>
      </c>
      <c r="S465" s="65" t="s">
        <v>962</v>
      </c>
      <c r="T465" s="65" t="s">
        <v>962</v>
      </c>
      <c r="U465" s="65" t="s">
        <v>962</v>
      </c>
      <c r="V465" s="65" t="s">
        <v>962</v>
      </c>
      <c r="W465" s="65" t="s">
        <v>962</v>
      </c>
      <c r="X465" s="65" t="s">
        <v>962</v>
      </c>
      <c r="Y465" s="65" t="s">
        <v>962</v>
      </c>
      <c r="Z465" s="65" t="s">
        <v>962</v>
      </c>
      <c r="AA465" s="65" t="s">
        <v>962</v>
      </c>
      <c r="AB465" s="65" t="s">
        <v>962</v>
      </c>
      <c r="AC465" s="65" t="s">
        <v>962</v>
      </c>
    </row>
    <row r="466" spans="1:29" x14ac:dyDescent="0.25">
      <c r="A466" s="66">
        <f t="shared" si="14"/>
        <v>770395</v>
      </c>
      <c r="B466" s="67" t="s">
        <v>1161</v>
      </c>
      <c r="C466" s="68">
        <f t="shared" si="15"/>
        <v>2</v>
      </c>
      <c r="D466" s="65">
        <v>770395</v>
      </c>
      <c r="E466" s="65" t="s">
        <v>962</v>
      </c>
      <c r="F466" s="65" t="s">
        <v>963</v>
      </c>
      <c r="G466" s="65" t="s">
        <v>962</v>
      </c>
      <c r="H466" s="65" t="s">
        <v>962</v>
      </c>
      <c r="I466" s="65" t="s">
        <v>962</v>
      </c>
      <c r="J466" s="65" t="s">
        <v>962</v>
      </c>
      <c r="K466" s="65" t="s">
        <v>962</v>
      </c>
      <c r="L466" s="65" t="s">
        <v>962</v>
      </c>
      <c r="M466" s="65" t="s">
        <v>962</v>
      </c>
      <c r="N466" s="65" t="s">
        <v>962</v>
      </c>
      <c r="O466" s="65" t="s">
        <v>962</v>
      </c>
      <c r="P466" s="65" t="s">
        <v>962</v>
      </c>
      <c r="Q466" s="65" t="s">
        <v>962</v>
      </c>
      <c r="R466" s="65" t="s">
        <v>962</v>
      </c>
      <c r="S466" s="65" t="s">
        <v>962</v>
      </c>
      <c r="T466" s="65" t="s">
        <v>962</v>
      </c>
      <c r="U466" s="65" t="s">
        <v>962</v>
      </c>
      <c r="V466" s="65" t="s">
        <v>962</v>
      </c>
      <c r="W466" s="65" t="s">
        <v>962</v>
      </c>
      <c r="X466" s="65" t="s">
        <v>962</v>
      </c>
      <c r="Y466" s="65" t="s">
        <v>962</v>
      </c>
      <c r="Z466" s="65" t="s">
        <v>962</v>
      </c>
      <c r="AA466" s="65" t="s">
        <v>962</v>
      </c>
      <c r="AB466" s="65" t="s">
        <v>962</v>
      </c>
      <c r="AC466" s="65" t="s">
        <v>962</v>
      </c>
    </row>
    <row r="467" spans="1:29" x14ac:dyDescent="0.25">
      <c r="A467" s="66">
        <f t="shared" si="14"/>
        <v>770399</v>
      </c>
      <c r="B467" s="67" t="s">
        <v>1160</v>
      </c>
      <c r="C467" s="68">
        <f t="shared" si="15"/>
        <v>2</v>
      </c>
      <c r="D467" s="65">
        <v>770399</v>
      </c>
      <c r="E467" s="65" t="s">
        <v>962</v>
      </c>
      <c r="F467" s="65" t="s">
        <v>962</v>
      </c>
      <c r="G467" s="65" t="s">
        <v>962</v>
      </c>
      <c r="H467" s="65" t="s">
        <v>962</v>
      </c>
      <c r="I467" s="65" t="s">
        <v>962</v>
      </c>
      <c r="J467" s="65" t="s">
        <v>962</v>
      </c>
      <c r="K467" s="65" t="s">
        <v>962</v>
      </c>
      <c r="L467" s="65" t="s">
        <v>962</v>
      </c>
      <c r="M467" s="65" t="s">
        <v>962</v>
      </c>
      <c r="N467" s="65" t="s">
        <v>962</v>
      </c>
      <c r="O467" s="65" t="s">
        <v>962</v>
      </c>
      <c r="P467" s="65" t="s">
        <v>963</v>
      </c>
      <c r="Q467" s="65" t="s">
        <v>962</v>
      </c>
      <c r="R467" s="65" t="s">
        <v>962</v>
      </c>
      <c r="S467" s="65" t="s">
        <v>962</v>
      </c>
      <c r="T467" s="65" t="s">
        <v>962</v>
      </c>
      <c r="U467" s="65" t="s">
        <v>962</v>
      </c>
      <c r="V467" s="65" t="s">
        <v>962</v>
      </c>
      <c r="W467" s="65" t="s">
        <v>962</v>
      </c>
      <c r="X467" s="65" t="s">
        <v>962</v>
      </c>
      <c r="Y467" s="65" t="s">
        <v>962</v>
      </c>
      <c r="Z467" s="65" t="s">
        <v>962</v>
      </c>
      <c r="AA467" s="65" t="s">
        <v>962</v>
      </c>
      <c r="AB467" s="65" t="s">
        <v>962</v>
      </c>
      <c r="AC467" s="65" t="s">
        <v>962</v>
      </c>
    </row>
    <row r="468" spans="1:29" x14ac:dyDescent="0.25">
      <c r="A468" s="66">
        <f t="shared" si="14"/>
        <v>770403</v>
      </c>
      <c r="B468" s="67" t="s">
        <v>1159</v>
      </c>
      <c r="C468" s="68">
        <f t="shared" si="15"/>
        <v>2</v>
      </c>
      <c r="D468" s="65">
        <v>770403</v>
      </c>
      <c r="E468" s="65" t="s">
        <v>962</v>
      </c>
      <c r="F468" s="65" t="s">
        <v>962</v>
      </c>
      <c r="G468" s="65" t="s">
        <v>962</v>
      </c>
      <c r="H468" s="65" t="s">
        <v>962</v>
      </c>
      <c r="I468" s="65" t="s">
        <v>962</v>
      </c>
      <c r="J468" s="65" t="s">
        <v>962</v>
      </c>
      <c r="K468" s="65" t="s">
        <v>962</v>
      </c>
      <c r="L468" s="65" t="s">
        <v>962</v>
      </c>
      <c r="M468" s="65" t="s">
        <v>962</v>
      </c>
      <c r="N468" s="65" t="s">
        <v>962</v>
      </c>
      <c r="O468" s="65" t="s">
        <v>962</v>
      </c>
      <c r="P468" s="65" t="s">
        <v>963</v>
      </c>
      <c r="Q468" s="65" t="s">
        <v>962</v>
      </c>
      <c r="R468" s="65" t="s">
        <v>962</v>
      </c>
      <c r="S468" s="65" t="s">
        <v>962</v>
      </c>
      <c r="T468" s="65" t="s">
        <v>962</v>
      </c>
      <c r="U468" s="65" t="s">
        <v>962</v>
      </c>
      <c r="V468" s="65" t="s">
        <v>962</v>
      </c>
      <c r="W468" s="65" t="s">
        <v>962</v>
      </c>
      <c r="X468" s="65" t="s">
        <v>962</v>
      </c>
      <c r="Y468" s="65" t="s">
        <v>962</v>
      </c>
      <c r="Z468" s="65" t="s">
        <v>962</v>
      </c>
      <c r="AA468" s="65" t="s">
        <v>962</v>
      </c>
      <c r="AB468" s="65" t="s">
        <v>962</v>
      </c>
      <c r="AC468" s="65" t="s">
        <v>962</v>
      </c>
    </row>
    <row r="469" spans="1:29" x14ac:dyDescent="0.25">
      <c r="A469" s="66">
        <f t="shared" si="14"/>
        <v>770409</v>
      </c>
      <c r="B469" s="67" t="s">
        <v>1158</v>
      </c>
      <c r="C469" s="68">
        <f t="shared" si="15"/>
        <v>2</v>
      </c>
      <c r="D469" s="65">
        <v>770409</v>
      </c>
      <c r="E469" s="65" t="s">
        <v>962</v>
      </c>
      <c r="F469" s="65" t="s">
        <v>963</v>
      </c>
      <c r="G469" s="65" t="s">
        <v>962</v>
      </c>
      <c r="H469" s="65" t="s">
        <v>962</v>
      </c>
      <c r="I469" s="65" t="s">
        <v>962</v>
      </c>
      <c r="J469" s="65" t="s">
        <v>962</v>
      </c>
      <c r="K469" s="65" t="s">
        <v>962</v>
      </c>
      <c r="L469" s="65" t="s">
        <v>962</v>
      </c>
      <c r="M469" s="65" t="s">
        <v>962</v>
      </c>
      <c r="N469" s="65" t="s">
        <v>962</v>
      </c>
      <c r="O469" s="65" t="s">
        <v>962</v>
      </c>
      <c r="P469" s="65" t="s">
        <v>962</v>
      </c>
      <c r="Q469" s="65" t="s">
        <v>962</v>
      </c>
      <c r="R469" s="65" t="s">
        <v>962</v>
      </c>
      <c r="S469" s="65" t="s">
        <v>962</v>
      </c>
      <c r="T469" s="65" t="s">
        <v>962</v>
      </c>
      <c r="U469" s="65" t="s">
        <v>962</v>
      </c>
      <c r="V469" s="65" t="s">
        <v>962</v>
      </c>
      <c r="W469" s="65" t="s">
        <v>962</v>
      </c>
      <c r="X469" s="65" t="s">
        <v>962</v>
      </c>
      <c r="Y469" s="65" t="s">
        <v>962</v>
      </c>
      <c r="Z469" s="65" t="s">
        <v>962</v>
      </c>
      <c r="AA469" s="65" t="s">
        <v>962</v>
      </c>
      <c r="AB469" s="65" t="s">
        <v>962</v>
      </c>
      <c r="AC469" s="65" t="s">
        <v>962</v>
      </c>
    </row>
    <row r="470" spans="1:29" x14ac:dyDescent="0.25">
      <c r="A470" s="66">
        <f t="shared" si="14"/>
        <v>770413</v>
      </c>
      <c r="B470" s="67" t="s">
        <v>1157</v>
      </c>
      <c r="C470" s="68">
        <f t="shared" si="15"/>
        <v>2</v>
      </c>
      <c r="D470" s="65">
        <v>770413</v>
      </c>
      <c r="E470" s="65" t="s">
        <v>962</v>
      </c>
      <c r="F470" s="65" t="s">
        <v>963</v>
      </c>
      <c r="G470" s="65" t="s">
        <v>962</v>
      </c>
      <c r="H470" s="65" t="s">
        <v>962</v>
      </c>
      <c r="I470" s="65" t="s">
        <v>962</v>
      </c>
      <c r="J470" s="65" t="s">
        <v>962</v>
      </c>
      <c r="K470" s="65" t="s">
        <v>962</v>
      </c>
      <c r="L470" s="65" t="s">
        <v>962</v>
      </c>
      <c r="M470" s="65" t="s">
        <v>962</v>
      </c>
      <c r="N470" s="65" t="s">
        <v>962</v>
      </c>
      <c r="O470" s="65" t="s">
        <v>962</v>
      </c>
      <c r="P470" s="65" t="s">
        <v>962</v>
      </c>
      <c r="Q470" s="65" t="s">
        <v>962</v>
      </c>
      <c r="R470" s="65" t="s">
        <v>962</v>
      </c>
      <c r="S470" s="65" t="s">
        <v>962</v>
      </c>
      <c r="T470" s="65" t="s">
        <v>962</v>
      </c>
      <c r="U470" s="65" t="s">
        <v>962</v>
      </c>
      <c r="V470" s="65" t="s">
        <v>962</v>
      </c>
      <c r="W470" s="65" t="s">
        <v>962</v>
      </c>
      <c r="X470" s="65" t="s">
        <v>962</v>
      </c>
      <c r="Y470" s="65" t="s">
        <v>962</v>
      </c>
      <c r="Z470" s="65" t="s">
        <v>962</v>
      </c>
      <c r="AA470" s="65" t="s">
        <v>962</v>
      </c>
      <c r="AB470" s="65" t="s">
        <v>962</v>
      </c>
      <c r="AC470" s="65" t="s">
        <v>962</v>
      </c>
    </row>
    <row r="471" spans="1:29" x14ac:dyDescent="0.25">
      <c r="A471" s="66">
        <f t="shared" si="14"/>
        <v>770419</v>
      </c>
      <c r="B471" s="67" t="s">
        <v>1156</v>
      </c>
      <c r="C471" s="68">
        <f t="shared" si="15"/>
        <v>2</v>
      </c>
      <c r="D471" s="65">
        <v>770419</v>
      </c>
      <c r="E471" s="65" t="s">
        <v>962</v>
      </c>
      <c r="F471" s="65" t="s">
        <v>962</v>
      </c>
      <c r="G471" s="65" t="s">
        <v>962</v>
      </c>
      <c r="H471" s="65" t="s">
        <v>962</v>
      </c>
      <c r="I471" s="65" t="s">
        <v>962</v>
      </c>
      <c r="J471" s="65" t="s">
        <v>962</v>
      </c>
      <c r="K471" s="65" t="s">
        <v>962</v>
      </c>
      <c r="L471" s="65" t="s">
        <v>962</v>
      </c>
      <c r="M471" s="65" t="s">
        <v>962</v>
      </c>
      <c r="N471" s="65" t="s">
        <v>962</v>
      </c>
      <c r="O471" s="65" t="s">
        <v>962</v>
      </c>
      <c r="P471" s="65" t="s">
        <v>963</v>
      </c>
      <c r="Q471" s="65" t="s">
        <v>962</v>
      </c>
      <c r="R471" s="65" t="s">
        <v>962</v>
      </c>
      <c r="S471" s="65" t="s">
        <v>962</v>
      </c>
      <c r="T471" s="65" t="s">
        <v>962</v>
      </c>
      <c r="U471" s="65" t="s">
        <v>962</v>
      </c>
      <c r="V471" s="65" t="s">
        <v>962</v>
      </c>
      <c r="W471" s="65" t="s">
        <v>962</v>
      </c>
      <c r="X471" s="65" t="s">
        <v>962</v>
      </c>
      <c r="Y471" s="65" t="s">
        <v>962</v>
      </c>
      <c r="Z471" s="65" t="s">
        <v>962</v>
      </c>
      <c r="AA471" s="65" t="s">
        <v>962</v>
      </c>
      <c r="AB471" s="65" t="s">
        <v>962</v>
      </c>
      <c r="AC471" s="65" t="s">
        <v>962</v>
      </c>
    </row>
    <row r="472" spans="1:29" x14ac:dyDescent="0.25">
      <c r="A472" s="66">
        <f t="shared" si="14"/>
        <v>770423</v>
      </c>
      <c r="B472" s="67" t="s">
        <v>1155</v>
      </c>
      <c r="C472" s="68">
        <f t="shared" si="15"/>
        <v>2</v>
      </c>
      <c r="D472" s="65">
        <v>770423</v>
      </c>
      <c r="E472" s="65" t="s">
        <v>962</v>
      </c>
      <c r="F472" s="65" t="s">
        <v>962</v>
      </c>
      <c r="G472" s="65" t="s">
        <v>962</v>
      </c>
      <c r="H472" s="65" t="s">
        <v>962</v>
      </c>
      <c r="I472" s="65" t="s">
        <v>962</v>
      </c>
      <c r="J472" s="65" t="s">
        <v>962</v>
      </c>
      <c r="K472" s="65" t="s">
        <v>962</v>
      </c>
      <c r="L472" s="65" t="s">
        <v>962</v>
      </c>
      <c r="M472" s="65" t="s">
        <v>962</v>
      </c>
      <c r="N472" s="65" t="s">
        <v>962</v>
      </c>
      <c r="O472" s="65" t="s">
        <v>962</v>
      </c>
      <c r="P472" s="65" t="s">
        <v>963</v>
      </c>
      <c r="Q472" s="65" t="s">
        <v>962</v>
      </c>
      <c r="R472" s="65" t="s">
        <v>962</v>
      </c>
      <c r="S472" s="65" t="s">
        <v>962</v>
      </c>
      <c r="T472" s="65" t="s">
        <v>962</v>
      </c>
      <c r="U472" s="65" t="s">
        <v>962</v>
      </c>
      <c r="V472" s="65" t="s">
        <v>962</v>
      </c>
      <c r="W472" s="65" t="s">
        <v>962</v>
      </c>
      <c r="X472" s="65" t="s">
        <v>962</v>
      </c>
      <c r="Y472" s="65" t="s">
        <v>962</v>
      </c>
      <c r="Z472" s="65" t="s">
        <v>962</v>
      </c>
      <c r="AA472" s="65" t="s">
        <v>962</v>
      </c>
      <c r="AB472" s="65" t="s">
        <v>962</v>
      </c>
      <c r="AC472" s="65" t="s">
        <v>962</v>
      </c>
    </row>
    <row r="473" spans="1:29" x14ac:dyDescent="0.25">
      <c r="A473" s="66">
        <f t="shared" si="14"/>
        <v>770427</v>
      </c>
      <c r="B473" s="67" t="s">
        <v>1154</v>
      </c>
      <c r="C473" s="68">
        <f t="shared" si="15"/>
        <v>2</v>
      </c>
      <c r="D473" s="65">
        <v>770427</v>
      </c>
      <c r="E473" s="65" t="s">
        <v>962</v>
      </c>
      <c r="F473" s="65" t="s">
        <v>962</v>
      </c>
      <c r="G473" s="65" t="s">
        <v>962</v>
      </c>
      <c r="H473" s="65" t="s">
        <v>962</v>
      </c>
      <c r="I473" s="65" t="s">
        <v>962</v>
      </c>
      <c r="J473" s="65" t="s">
        <v>962</v>
      </c>
      <c r="K473" s="65" t="s">
        <v>962</v>
      </c>
      <c r="L473" s="65" t="s">
        <v>962</v>
      </c>
      <c r="M473" s="65" t="s">
        <v>962</v>
      </c>
      <c r="N473" s="65" t="s">
        <v>962</v>
      </c>
      <c r="O473" s="65" t="s">
        <v>962</v>
      </c>
      <c r="P473" s="65" t="s">
        <v>963</v>
      </c>
      <c r="Q473" s="65" t="s">
        <v>962</v>
      </c>
      <c r="R473" s="65" t="s">
        <v>962</v>
      </c>
      <c r="S473" s="65" t="s">
        <v>962</v>
      </c>
      <c r="T473" s="65" t="s">
        <v>962</v>
      </c>
      <c r="U473" s="65" t="s">
        <v>962</v>
      </c>
      <c r="V473" s="65" t="s">
        <v>962</v>
      </c>
      <c r="W473" s="65" t="s">
        <v>962</v>
      </c>
      <c r="X473" s="65" t="s">
        <v>962</v>
      </c>
      <c r="Y473" s="65" t="s">
        <v>962</v>
      </c>
      <c r="Z473" s="65" t="s">
        <v>962</v>
      </c>
      <c r="AA473" s="65" t="s">
        <v>962</v>
      </c>
      <c r="AB473" s="65" t="s">
        <v>962</v>
      </c>
      <c r="AC473" s="65" t="s">
        <v>962</v>
      </c>
    </row>
    <row r="474" spans="1:29" x14ac:dyDescent="0.25">
      <c r="A474" s="66">
        <f t="shared" si="14"/>
        <v>770433</v>
      </c>
      <c r="B474" s="67" t="s">
        <v>1153</v>
      </c>
      <c r="C474" s="68">
        <f t="shared" si="15"/>
        <v>2</v>
      </c>
      <c r="D474" s="65">
        <v>770433</v>
      </c>
      <c r="E474" s="65" t="s">
        <v>962</v>
      </c>
      <c r="F474" s="65" t="s">
        <v>962</v>
      </c>
      <c r="G474" s="65" t="s">
        <v>962</v>
      </c>
      <c r="H474" s="65" t="s">
        <v>962</v>
      </c>
      <c r="I474" s="65" t="s">
        <v>962</v>
      </c>
      <c r="J474" s="65" t="s">
        <v>962</v>
      </c>
      <c r="K474" s="65" t="s">
        <v>962</v>
      </c>
      <c r="L474" s="65" t="s">
        <v>962</v>
      </c>
      <c r="M474" s="65" t="s">
        <v>962</v>
      </c>
      <c r="N474" s="65" t="s">
        <v>962</v>
      </c>
      <c r="O474" s="65" t="s">
        <v>962</v>
      </c>
      <c r="P474" s="65" t="s">
        <v>963</v>
      </c>
      <c r="Q474" s="65" t="s">
        <v>962</v>
      </c>
      <c r="R474" s="65" t="s">
        <v>962</v>
      </c>
      <c r="S474" s="65" t="s">
        <v>962</v>
      </c>
      <c r="T474" s="65" t="s">
        <v>962</v>
      </c>
      <c r="U474" s="65" t="s">
        <v>962</v>
      </c>
      <c r="V474" s="65" t="s">
        <v>962</v>
      </c>
      <c r="W474" s="65" t="s">
        <v>962</v>
      </c>
      <c r="X474" s="65" t="s">
        <v>962</v>
      </c>
      <c r="Y474" s="65" t="s">
        <v>962</v>
      </c>
      <c r="Z474" s="65" t="s">
        <v>962</v>
      </c>
      <c r="AA474" s="65" t="s">
        <v>962</v>
      </c>
      <c r="AB474" s="65" t="s">
        <v>962</v>
      </c>
      <c r="AC474" s="65" t="s">
        <v>962</v>
      </c>
    </row>
    <row r="475" spans="1:29" x14ac:dyDescent="0.25">
      <c r="A475" s="66">
        <f t="shared" si="14"/>
        <v>770436</v>
      </c>
      <c r="B475" s="67" t="s">
        <v>1152</v>
      </c>
      <c r="C475" s="68">
        <f t="shared" si="15"/>
        <v>2</v>
      </c>
      <c r="D475" s="65">
        <v>770436</v>
      </c>
      <c r="E475" s="65" t="s">
        <v>962</v>
      </c>
      <c r="F475" s="65" t="s">
        <v>962</v>
      </c>
      <c r="G475" s="65" t="s">
        <v>962</v>
      </c>
      <c r="H475" s="65" t="s">
        <v>962</v>
      </c>
      <c r="I475" s="65" t="s">
        <v>962</v>
      </c>
      <c r="J475" s="65" t="s">
        <v>962</v>
      </c>
      <c r="K475" s="65" t="s">
        <v>963</v>
      </c>
      <c r="L475" s="65" t="s">
        <v>962</v>
      </c>
      <c r="M475" s="65" t="s">
        <v>962</v>
      </c>
      <c r="N475" s="65" t="s">
        <v>962</v>
      </c>
      <c r="O475" s="65" t="s">
        <v>962</v>
      </c>
      <c r="P475" s="65" t="s">
        <v>962</v>
      </c>
      <c r="Q475" s="65" t="s">
        <v>962</v>
      </c>
      <c r="R475" s="65" t="s">
        <v>962</v>
      </c>
      <c r="S475" s="65" t="s">
        <v>962</v>
      </c>
      <c r="T475" s="65" t="s">
        <v>962</v>
      </c>
      <c r="U475" s="65" t="s">
        <v>962</v>
      </c>
      <c r="V475" s="65" t="s">
        <v>962</v>
      </c>
      <c r="W475" s="65" t="s">
        <v>962</v>
      </c>
      <c r="X475" s="65" t="s">
        <v>962</v>
      </c>
      <c r="Y475" s="65" t="s">
        <v>962</v>
      </c>
      <c r="Z475" s="65" t="s">
        <v>962</v>
      </c>
      <c r="AA475" s="65" t="s">
        <v>962</v>
      </c>
      <c r="AB475" s="65" t="s">
        <v>962</v>
      </c>
      <c r="AC475" s="65" t="s">
        <v>962</v>
      </c>
    </row>
    <row r="476" spans="1:29" x14ac:dyDescent="0.25">
      <c r="A476" s="66">
        <f t="shared" si="14"/>
        <v>770441</v>
      </c>
      <c r="B476" s="67" t="s">
        <v>1151</v>
      </c>
      <c r="C476" s="68">
        <f t="shared" si="15"/>
        <v>2</v>
      </c>
      <c r="D476" s="65">
        <v>770441</v>
      </c>
      <c r="E476" s="65" t="s">
        <v>962</v>
      </c>
      <c r="F476" s="65" t="s">
        <v>962</v>
      </c>
      <c r="G476" s="65" t="s">
        <v>962</v>
      </c>
      <c r="H476" s="65" t="s">
        <v>962</v>
      </c>
      <c r="I476" s="65" t="s">
        <v>962</v>
      </c>
      <c r="J476" s="65" t="s">
        <v>962</v>
      </c>
      <c r="K476" s="65" t="s">
        <v>963</v>
      </c>
      <c r="L476" s="65" t="s">
        <v>962</v>
      </c>
      <c r="M476" s="65" t="s">
        <v>962</v>
      </c>
      <c r="N476" s="65" t="s">
        <v>962</v>
      </c>
      <c r="O476" s="65" t="s">
        <v>962</v>
      </c>
      <c r="P476" s="65" t="s">
        <v>962</v>
      </c>
      <c r="Q476" s="65" t="s">
        <v>962</v>
      </c>
      <c r="R476" s="65" t="s">
        <v>962</v>
      </c>
      <c r="S476" s="65" t="s">
        <v>962</v>
      </c>
      <c r="T476" s="65" t="s">
        <v>962</v>
      </c>
      <c r="U476" s="65" t="s">
        <v>962</v>
      </c>
      <c r="V476" s="65" t="s">
        <v>962</v>
      </c>
      <c r="W476" s="65" t="s">
        <v>962</v>
      </c>
      <c r="X476" s="65" t="s">
        <v>962</v>
      </c>
      <c r="Y476" s="65" t="s">
        <v>962</v>
      </c>
      <c r="Z476" s="65" t="s">
        <v>962</v>
      </c>
      <c r="AA476" s="65" t="s">
        <v>962</v>
      </c>
      <c r="AB476" s="65" t="s">
        <v>962</v>
      </c>
      <c r="AC476" s="65" t="s">
        <v>962</v>
      </c>
    </row>
    <row r="477" spans="1:29" x14ac:dyDescent="0.25">
      <c r="A477" s="66">
        <f t="shared" si="14"/>
        <v>770444</v>
      </c>
      <c r="B477" s="67" t="s">
        <v>1150</v>
      </c>
      <c r="C477" s="68">
        <f t="shared" si="15"/>
        <v>2</v>
      </c>
      <c r="D477" s="65">
        <v>770444</v>
      </c>
      <c r="E477" s="65" t="s">
        <v>962</v>
      </c>
      <c r="F477" s="65" t="s">
        <v>963</v>
      </c>
      <c r="G477" s="65" t="s">
        <v>962</v>
      </c>
      <c r="H477" s="65" t="s">
        <v>962</v>
      </c>
      <c r="I477" s="65" t="s">
        <v>962</v>
      </c>
      <c r="J477" s="65" t="s">
        <v>962</v>
      </c>
      <c r="K477" s="65" t="s">
        <v>962</v>
      </c>
      <c r="L477" s="65" t="s">
        <v>962</v>
      </c>
      <c r="M477" s="65" t="s">
        <v>962</v>
      </c>
      <c r="N477" s="65" t="s">
        <v>962</v>
      </c>
      <c r="O477" s="65" t="s">
        <v>962</v>
      </c>
      <c r="P477" s="65" t="s">
        <v>962</v>
      </c>
      <c r="Q477" s="65" t="s">
        <v>962</v>
      </c>
      <c r="R477" s="65" t="s">
        <v>962</v>
      </c>
      <c r="S477" s="65" t="s">
        <v>962</v>
      </c>
      <c r="T477" s="65" t="s">
        <v>962</v>
      </c>
      <c r="U477" s="65" t="s">
        <v>962</v>
      </c>
      <c r="V477" s="65" t="s">
        <v>962</v>
      </c>
      <c r="W477" s="65" t="s">
        <v>962</v>
      </c>
      <c r="X477" s="65" t="s">
        <v>962</v>
      </c>
      <c r="Y477" s="65" t="s">
        <v>962</v>
      </c>
      <c r="Z477" s="65" t="s">
        <v>962</v>
      </c>
      <c r="AA477" s="65" t="s">
        <v>962</v>
      </c>
      <c r="AB477" s="65" t="s">
        <v>962</v>
      </c>
      <c r="AC477" s="65" t="s">
        <v>962</v>
      </c>
    </row>
    <row r="478" spans="1:29" x14ac:dyDescent="0.25">
      <c r="A478" s="66">
        <f t="shared" si="14"/>
        <v>770449</v>
      </c>
      <c r="B478" s="67" t="s">
        <v>1149</v>
      </c>
      <c r="C478" s="68">
        <f t="shared" si="15"/>
        <v>2</v>
      </c>
      <c r="D478" s="65">
        <v>770449</v>
      </c>
      <c r="E478" s="65" t="s">
        <v>962</v>
      </c>
      <c r="F478" s="65" t="s">
        <v>963</v>
      </c>
      <c r="G478" s="65" t="s">
        <v>962</v>
      </c>
      <c r="H478" s="65" t="s">
        <v>962</v>
      </c>
      <c r="I478" s="65" t="s">
        <v>962</v>
      </c>
      <c r="J478" s="65" t="s">
        <v>962</v>
      </c>
      <c r="K478" s="65" t="s">
        <v>962</v>
      </c>
      <c r="L478" s="65" t="s">
        <v>962</v>
      </c>
      <c r="M478" s="65" t="s">
        <v>962</v>
      </c>
      <c r="N478" s="65" t="s">
        <v>962</v>
      </c>
      <c r="O478" s="65" t="s">
        <v>962</v>
      </c>
      <c r="P478" s="65" t="s">
        <v>962</v>
      </c>
      <c r="Q478" s="65" t="s">
        <v>962</v>
      </c>
      <c r="R478" s="65" t="s">
        <v>962</v>
      </c>
      <c r="S478" s="65" t="s">
        <v>962</v>
      </c>
      <c r="T478" s="65" t="s">
        <v>962</v>
      </c>
      <c r="U478" s="65" t="s">
        <v>962</v>
      </c>
      <c r="V478" s="65" t="s">
        <v>962</v>
      </c>
      <c r="W478" s="65" t="s">
        <v>962</v>
      </c>
      <c r="X478" s="65" t="s">
        <v>962</v>
      </c>
      <c r="Y478" s="65" t="s">
        <v>962</v>
      </c>
      <c r="Z478" s="65" t="s">
        <v>962</v>
      </c>
      <c r="AA478" s="65" t="s">
        <v>962</v>
      </c>
      <c r="AB478" s="65" t="s">
        <v>962</v>
      </c>
      <c r="AC478" s="65" t="s">
        <v>962</v>
      </c>
    </row>
    <row r="479" spans="1:29" x14ac:dyDescent="0.25">
      <c r="A479" s="66">
        <f t="shared" si="14"/>
        <v>770454</v>
      </c>
      <c r="B479" s="67" t="s">
        <v>1148</v>
      </c>
      <c r="C479" s="68">
        <f t="shared" si="15"/>
        <v>2</v>
      </c>
      <c r="D479" s="65">
        <v>770454</v>
      </c>
      <c r="E479" s="65" t="s">
        <v>962</v>
      </c>
      <c r="F479" s="65" t="s">
        <v>962</v>
      </c>
      <c r="G479" s="65" t="s">
        <v>962</v>
      </c>
      <c r="H479" s="65" t="s">
        <v>962</v>
      </c>
      <c r="I479" s="65" t="s">
        <v>962</v>
      </c>
      <c r="J479" s="65" t="s">
        <v>962</v>
      </c>
      <c r="K479" s="65" t="s">
        <v>963</v>
      </c>
      <c r="L479" s="65" t="s">
        <v>962</v>
      </c>
      <c r="M479" s="65" t="s">
        <v>962</v>
      </c>
      <c r="N479" s="65" t="s">
        <v>962</v>
      </c>
      <c r="O479" s="65" t="s">
        <v>962</v>
      </c>
      <c r="P479" s="65" t="s">
        <v>962</v>
      </c>
      <c r="Q479" s="65" t="s">
        <v>962</v>
      </c>
      <c r="R479" s="65" t="s">
        <v>962</v>
      </c>
      <c r="S479" s="65" t="s">
        <v>962</v>
      </c>
      <c r="T479" s="65" t="s">
        <v>962</v>
      </c>
      <c r="U479" s="65" t="s">
        <v>962</v>
      </c>
      <c r="V479" s="65" t="s">
        <v>962</v>
      </c>
      <c r="W479" s="65" t="s">
        <v>962</v>
      </c>
      <c r="X479" s="65" t="s">
        <v>962</v>
      </c>
      <c r="Y479" s="65" t="s">
        <v>962</v>
      </c>
      <c r="Z479" s="65" t="s">
        <v>962</v>
      </c>
      <c r="AA479" s="65" t="s">
        <v>962</v>
      </c>
      <c r="AB479" s="65" t="s">
        <v>962</v>
      </c>
      <c r="AC479" s="65" t="s">
        <v>962</v>
      </c>
    </row>
    <row r="480" spans="1:29" x14ac:dyDescent="0.25">
      <c r="A480" s="66">
        <f t="shared" si="14"/>
        <v>770462</v>
      </c>
      <c r="B480" s="67" t="s">
        <v>1147</v>
      </c>
      <c r="C480" s="68">
        <f t="shared" si="15"/>
        <v>2</v>
      </c>
      <c r="D480" s="65">
        <v>770462</v>
      </c>
      <c r="E480" s="65" t="s">
        <v>962</v>
      </c>
      <c r="F480" s="65" t="s">
        <v>962</v>
      </c>
      <c r="G480" s="65" t="s">
        <v>962</v>
      </c>
      <c r="H480" s="65" t="s">
        <v>962</v>
      </c>
      <c r="I480" s="65" t="s">
        <v>962</v>
      </c>
      <c r="J480" s="65" t="s">
        <v>962</v>
      </c>
      <c r="K480" s="65" t="s">
        <v>963</v>
      </c>
      <c r="L480" s="65" t="s">
        <v>962</v>
      </c>
      <c r="M480" s="65" t="s">
        <v>962</v>
      </c>
      <c r="N480" s="65" t="s">
        <v>962</v>
      </c>
      <c r="O480" s="65" t="s">
        <v>962</v>
      </c>
      <c r="P480" s="65" t="s">
        <v>962</v>
      </c>
      <c r="Q480" s="65" t="s">
        <v>962</v>
      </c>
      <c r="R480" s="65" t="s">
        <v>962</v>
      </c>
      <c r="S480" s="65" t="s">
        <v>962</v>
      </c>
      <c r="T480" s="65" t="s">
        <v>962</v>
      </c>
      <c r="U480" s="65" t="s">
        <v>962</v>
      </c>
      <c r="V480" s="65" t="s">
        <v>962</v>
      </c>
      <c r="W480" s="65" t="s">
        <v>962</v>
      </c>
      <c r="X480" s="65" t="s">
        <v>962</v>
      </c>
      <c r="Y480" s="65" t="s">
        <v>962</v>
      </c>
      <c r="Z480" s="65" t="s">
        <v>962</v>
      </c>
      <c r="AA480" s="65" t="s">
        <v>962</v>
      </c>
      <c r="AB480" s="65" t="s">
        <v>962</v>
      </c>
      <c r="AC480" s="65" t="s">
        <v>962</v>
      </c>
    </row>
    <row r="481" spans="1:29" x14ac:dyDescent="0.25">
      <c r="A481" s="66">
        <f t="shared" si="14"/>
        <v>770469</v>
      </c>
      <c r="B481" s="67" t="s">
        <v>1146</v>
      </c>
      <c r="C481" s="68">
        <f t="shared" si="15"/>
        <v>2</v>
      </c>
      <c r="D481" s="65">
        <v>770469</v>
      </c>
      <c r="E481" s="65" t="s">
        <v>962</v>
      </c>
      <c r="F481" s="65" t="s">
        <v>962</v>
      </c>
      <c r="G481" s="65" t="s">
        <v>962</v>
      </c>
      <c r="H481" s="65" t="s">
        <v>962</v>
      </c>
      <c r="I481" s="65" t="s">
        <v>962</v>
      </c>
      <c r="J481" s="65" t="s">
        <v>962</v>
      </c>
      <c r="K481" s="65" t="s">
        <v>963</v>
      </c>
      <c r="L481" s="65" t="s">
        <v>962</v>
      </c>
      <c r="M481" s="65" t="s">
        <v>962</v>
      </c>
      <c r="N481" s="65" t="s">
        <v>962</v>
      </c>
      <c r="O481" s="65" t="s">
        <v>962</v>
      </c>
      <c r="P481" s="65" t="s">
        <v>962</v>
      </c>
      <c r="Q481" s="65" t="s">
        <v>962</v>
      </c>
      <c r="R481" s="65" t="s">
        <v>962</v>
      </c>
      <c r="S481" s="65" t="s">
        <v>962</v>
      </c>
      <c r="T481" s="65" t="s">
        <v>962</v>
      </c>
      <c r="U481" s="65" t="s">
        <v>962</v>
      </c>
      <c r="V481" s="65" t="s">
        <v>962</v>
      </c>
      <c r="W481" s="65" t="s">
        <v>962</v>
      </c>
      <c r="X481" s="65" t="s">
        <v>962</v>
      </c>
      <c r="Y481" s="65" t="s">
        <v>962</v>
      </c>
      <c r="Z481" s="65" t="s">
        <v>962</v>
      </c>
      <c r="AA481" s="65" t="s">
        <v>962</v>
      </c>
      <c r="AB481" s="65" t="s">
        <v>962</v>
      </c>
      <c r="AC481" s="65" t="s">
        <v>962</v>
      </c>
    </row>
    <row r="482" spans="1:29" x14ac:dyDescent="0.25">
      <c r="A482" s="66">
        <f t="shared" si="14"/>
        <v>770474</v>
      </c>
      <c r="B482" s="67" t="s">
        <v>1145</v>
      </c>
      <c r="C482" s="68">
        <f t="shared" si="15"/>
        <v>2</v>
      </c>
      <c r="D482" s="65">
        <v>770474</v>
      </c>
      <c r="E482" s="65" t="s">
        <v>962</v>
      </c>
      <c r="F482" s="65" t="s">
        <v>962</v>
      </c>
      <c r="G482" s="65" t="s">
        <v>962</v>
      </c>
      <c r="H482" s="65" t="s">
        <v>962</v>
      </c>
      <c r="I482" s="65" t="s">
        <v>962</v>
      </c>
      <c r="J482" s="65" t="s">
        <v>962</v>
      </c>
      <c r="K482" s="65" t="s">
        <v>962</v>
      </c>
      <c r="L482" s="65" t="s">
        <v>962</v>
      </c>
      <c r="M482" s="65" t="s">
        <v>962</v>
      </c>
      <c r="N482" s="65" t="s">
        <v>962</v>
      </c>
      <c r="O482" s="65" t="s">
        <v>962</v>
      </c>
      <c r="P482" s="65" t="s">
        <v>963</v>
      </c>
      <c r="Q482" s="65" t="s">
        <v>962</v>
      </c>
      <c r="R482" s="65" t="s">
        <v>962</v>
      </c>
      <c r="S482" s="65" t="s">
        <v>962</v>
      </c>
      <c r="T482" s="65" t="s">
        <v>962</v>
      </c>
      <c r="U482" s="65" t="s">
        <v>962</v>
      </c>
      <c r="V482" s="65" t="s">
        <v>962</v>
      </c>
      <c r="W482" s="65" t="s">
        <v>962</v>
      </c>
      <c r="X482" s="65" t="s">
        <v>962</v>
      </c>
      <c r="Y482" s="65" t="s">
        <v>962</v>
      </c>
      <c r="Z482" s="65" t="s">
        <v>962</v>
      </c>
      <c r="AA482" s="65" t="s">
        <v>962</v>
      </c>
      <c r="AB482" s="65" t="s">
        <v>962</v>
      </c>
      <c r="AC482" s="65" t="s">
        <v>962</v>
      </c>
    </row>
    <row r="483" spans="1:29" x14ac:dyDescent="0.25">
      <c r="A483" s="66">
        <f t="shared" si="14"/>
        <v>770478</v>
      </c>
      <c r="B483" s="67" t="s">
        <v>1144</v>
      </c>
      <c r="C483" s="68">
        <f t="shared" si="15"/>
        <v>2</v>
      </c>
      <c r="D483" s="65">
        <v>770478</v>
      </c>
      <c r="E483" s="65" t="s">
        <v>962</v>
      </c>
      <c r="F483" s="65" t="s">
        <v>963</v>
      </c>
      <c r="G483" s="65" t="s">
        <v>962</v>
      </c>
      <c r="H483" s="65" t="s">
        <v>962</v>
      </c>
      <c r="I483" s="65" t="s">
        <v>962</v>
      </c>
      <c r="J483" s="65" t="s">
        <v>962</v>
      </c>
      <c r="K483" s="65" t="s">
        <v>962</v>
      </c>
      <c r="L483" s="65" t="s">
        <v>962</v>
      </c>
      <c r="M483" s="65" t="s">
        <v>962</v>
      </c>
      <c r="N483" s="65" t="s">
        <v>962</v>
      </c>
      <c r="O483" s="65" t="s">
        <v>962</v>
      </c>
      <c r="P483" s="65" t="s">
        <v>962</v>
      </c>
      <c r="Q483" s="65" t="s">
        <v>962</v>
      </c>
      <c r="R483" s="65" t="s">
        <v>962</v>
      </c>
      <c r="S483" s="65" t="s">
        <v>962</v>
      </c>
      <c r="T483" s="65" t="s">
        <v>962</v>
      </c>
      <c r="U483" s="65" t="s">
        <v>962</v>
      </c>
      <c r="V483" s="65" t="s">
        <v>962</v>
      </c>
      <c r="W483" s="65" t="s">
        <v>962</v>
      </c>
      <c r="X483" s="65" t="s">
        <v>962</v>
      </c>
      <c r="Y483" s="65" t="s">
        <v>962</v>
      </c>
      <c r="Z483" s="65" t="s">
        <v>962</v>
      </c>
      <c r="AA483" s="65" t="s">
        <v>962</v>
      </c>
      <c r="AB483" s="65" t="s">
        <v>962</v>
      </c>
      <c r="AC483" s="65" t="s">
        <v>962</v>
      </c>
    </row>
    <row r="484" spans="1:29" x14ac:dyDescent="0.25">
      <c r="A484" s="66">
        <f t="shared" si="14"/>
        <v>770481</v>
      </c>
      <c r="B484" s="67" t="s">
        <v>1143</v>
      </c>
      <c r="C484" s="68">
        <f t="shared" si="15"/>
        <v>2</v>
      </c>
      <c r="D484" s="65">
        <v>770481</v>
      </c>
      <c r="E484" s="65" t="s">
        <v>962</v>
      </c>
      <c r="F484" s="65" t="s">
        <v>963</v>
      </c>
      <c r="G484" s="65" t="s">
        <v>962</v>
      </c>
      <c r="H484" s="65" t="s">
        <v>962</v>
      </c>
      <c r="I484" s="65" t="s">
        <v>962</v>
      </c>
      <c r="J484" s="65" t="s">
        <v>962</v>
      </c>
      <c r="K484" s="65" t="s">
        <v>962</v>
      </c>
      <c r="L484" s="65" t="s">
        <v>962</v>
      </c>
      <c r="M484" s="65" t="s">
        <v>962</v>
      </c>
      <c r="N484" s="65" t="s">
        <v>962</v>
      </c>
      <c r="O484" s="65" t="s">
        <v>962</v>
      </c>
      <c r="P484" s="65" t="s">
        <v>962</v>
      </c>
      <c r="Q484" s="65" t="s">
        <v>962</v>
      </c>
      <c r="R484" s="65" t="s">
        <v>962</v>
      </c>
      <c r="S484" s="65" t="s">
        <v>962</v>
      </c>
      <c r="T484" s="65" t="s">
        <v>962</v>
      </c>
      <c r="U484" s="65" t="s">
        <v>962</v>
      </c>
      <c r="V484" s="65" t="s">
        <v>962</v>
      </c>
      <c r="W484" s="65" t="s">
        <v>962</v>
      </c>
      <c r="X484" s="65" t="s">
        <v>962</v>
      </c>
      <c r="Y484" s="65" t="s">
        <v>962</v>
      </c>
      <c r="Z484" s="65" t="s">
        <v>962</v>
      </c>
      <c r="AA484" s="65" t="s">
        <v>962</v>
      </c>
      <c r="AB484" s="65" t="s">
        <v>962</v>
      </c>
      <c r="AC484" s="65" t="s">
        <v>962</v>
      </c>
    </row>
    <row r="485" spans="1:29" x14ac:dyDescent="0.25">
      <c r="A485" s="66">
        <f t="shared" si="14"/>
        <v>770488</v>
      </c>
      <c r="B485" s="67" t="s">
        <v>1142</v>
      </c>
      <c r="C485" s="68">
        <f t="shared" si="15"/>
        <v>2</v>
      </c>
      <c r="D485" s="65">
        <v>770488</v>
      </c>
      <c r="E485" s="65" t="s">
        <v>962</v>
      </c>
      <c r="F485" s="65" t="s">
        <v>962</v>
      </c>
      <c r="G485" s="65" t="s">
        <v>962</v>
      </c>
      <c r="H485" s="65" t="s">
        <v>962</v>
      </c>
      <c r="I485" s="65" t="s">
        <v>962</v>
      </c>
      <c r="J485" s="65" t="s">
        <v>962</v>
      </c>
      <c r="K485" s="65" t="s">
        <v>962</v>
      </c>
      <c r="L485" s="65" t="s">
        <v>962</v>
      </c>
      <c r="M485" s="65" t="s">
        <v>962</v>
      </c>
      <c r="N485" s="65" t="s">
        <v>962</v>
      </c>
      <c r="O485" s="65" t="s">
        <v>962</v>
      </c>
      <c r="P485" s="65" t="s">
        <v>963</v>
      </c>
      <c r="Q485" s="65" t="s">
        <v>962</v>
      </c>
      <c r="R485" s="65" t="s">
        <v>962</v>
      </c>
      <c r="S485" s="65" t="s">
        <v>962</v>
      </c>
      <c r="T485" s="65" t="s">
        <v>962</v>
      </c>
      <c r="U485" s="65" t="s">
        <v>962</v>
      </c>
      <c r="V485" s="65" t="s">
        <v>962</v>
      </c>
      <c r="W485" s="65" t="s">
        <v>962</v>
      </c>
      <c r="X485" s="65" t="s">
        <v>962</v>
      </c>
      <c r="Y485" s="65" t="s">
        <v>962</v>
      </c>
      <c r="Z485" s="65" t="s">
        <v>962</v>
      </c>
      <c r="AA485" s="65" t="s">
        <v>962</v>
      </c>
      <c r="AB485" s="65" t="s">
        <v>962</v>
      </c>
      <c r="AC485" s="65" t="s">
        <v>962</v>
      </c>
    </row>
    <row r="486" spans="1:29" x14ac:dyDescent="0.25">
      <c r="A486" s="66">
        <f t="shared" si="14"/>
        <v>770506</v>
      </c>
      <c r="B486" s="67" t="s">
        <v>1141</v>
      </c>
      <c r="C486" s="68">
        <f t="shared" si="15"/>
        <v>3</v>
      </c>
      <c r="D486" s="65">
        <v>770506</v>
      </c>
      <c r="E486" s="65" t="s">
        <v>962</v>
      </c>
      <c r="F486" s="65" t="s">
        <v>962</v>
      </c>
      <c r="G486" s="65" t="s">
        <v>963</v>
      </c>
      <c r="H486" s="65" t="s">
        <v>962</v>
      </c>
      <c r="I486" s="65" t="s">
        <v>962</v>
      </c>
      <c r="J486" s="65" t="s">
        <v>962</v>
      </c>
      <c r="K486" s="65" t="s">
        <v>962</v>
      </c>
      <c r="L486" s="65" t="s">
        <v>962</v>
      </c>
      <c r="M486" s="65" t="s">
        <v>962</v>
      </c>
      <c r="N486" s="65" t="s">
        <v>962</v>
      </c>
      <c r="O486" s="65" t="s">
        <v>962</v>
      </c>
      <c r="P486" s="65" t="s">
        <v>962</v>
      </c>
      <c r="Q486" s="65" t="s">
        <v>962</v>
      </c>
      <c r="R486" s="65" t="s">
        <v>962</v>
      </c>
      <c r="S486" s="65" t="s">
        <v>962</v>
      </c>
      <c r="T486" s="65" t="s">
        <v>962</v>
      </c>
      <c r="U486" s="65" t="s">
        <v>962</v>
      </c>
      <c r="V486" s="65" t="s">
        <v>962</v>
      </c>
      <c r="W486" s="65" t="s">
        <v>962</v>
      </c>
      <c r="X486" s="65" t="s">
        <v>962</v>
      </c>
      <c r="Y486" s="65" t="s">
        <v>962</v>
      </c>
      <c r="Z486" s="65" t="s">
        <v>962</v>
      </c>
      <c r="AA486" s="65" t="s">
        <v>962</v>
      </c>
      <c r="AB486" s="65" t="s">
        <v>962</v>
      </c>
      <c r="AC486" s="65" t="s">
        <v>962</v>
      </c>
    </row>
    <row r="487" spans="1:29" x14ac:dyDescent="0.25">
      <c r="A487" s="66">
        <f t="shared" si="14"/>
        <v>770507</v>
      </c>
      <c r="B487" s="67" t="s">
        <v>1140</v>
      </c>
      <c r="C487" s="68">
        <f t="shared" si="15"/>
        <v>3</v>
      </c>
      <c r="D487" s="65">
        <v>770507</v>
      </c>
      <c r="E487" s="65" t="s">
        <v>962</v>
      </c>
      <c r="F487" s="65" t="s">
        <v>962</v>
      </c>
      <c r="G487" s="65" t="s">
        <v>963</v>
      </c>
      <c r="H487" s="65" t="s">
        <v>962</v>
      </c>
      <c r="I487" s="65" t="s">
        <v>962</v>
      </c>
      <c r="J487" s="65" t="s">
        <v>962</v>
      </c>
      <c r="K487" s="65" t="s">
        <v>962</v>
      </c>
      <c r="L487" s="65" t="s">
        <v>962</v>
      </c>
      <c r="M487" s="65" t="s">
        <v>962</v>
      </c>
      <c r="N487" s="65" t="s">
        <v>962</v>
      </c>
      <c r="O487" s="65" t="s">
        <v>962</v>
      </c>
      <c r="P487" s="65" t="s">
        <v>962</v>
      </c>
      <c r="Q487" s="65" t="s">
        <v>962</v>
      </c>
      <c r="R487" s="65" t="s">
        <v>962</v>
      </c>
      <c r="S487" s="65" t="s">
        <v>962</v>
      </c>
      <c r="T487" s="65" t="s">
        <v>962</v>
      </c>
      <c r="U487" s="65" t="s">
        <v>962</v>
      </c>
      <c r="V487" s="65" t="s">
        <v>962</v>
      </c>
      <c r="W487" s="65" t="s">
        <v>962</v>
      </c>
      <c r="X487" s="65" t="s">
        <v>962</v>
      </c>
      <c r="Y487" s="65" t="s">
        <v>962</v>
      </c>
      <c r="Z487" s="65" t="s">
        <v>962</v>
      </c>
      <c r="AA487" s="65" t="s">
        <v>962</v>
      </c>
      <c r="AB487" s="65" t="s">
        <v>962</v>
      </c>
      <c r="AC487" s="65" t="s">
        <v>962</v>
      </c>
    </row>
    <row r="488" spans="1:29" x14ac:dyDescent="0.25">
      <c r="A488" s="66">
        <f t="shared" si="14"/>
        <v>770508</v>
      </c>
      <c r="B488" s="67" t="s">
        <v>1139</v>
      </c>
      <c r="C488" s="68">
        <f t="shared" si="15"/>
        <v>2</v>
      </c>
      <c r="D488" s="65">
        <v>770508</v>
      </c>
      <c r="E488" s="65" t="s">
        <v>962</v>
      </c>
      <c r="F488" s="65" t="s">
        <v>962</v>
      </c>
      <c r="G488" s="65" t="s">
        <v>962</v>
      </c>
      <c r="H488" s="65" t="s">
        <v>962</v>
      </c>
      <c r="I488" s="65" t="s">
        <v>962</v>
      </c>
      <c r="J488" s="65" t="s">
        <v>962</v>
      </c>
      <c r="K488" s="65" t="s">
        <v>962</v>
      </c>
      <c r="L488" s="65" t="s">
        <v>962</v>
      </c>
      <c r="M488" s="65" t="s">
        <v>962</v>
      </c>
      <c r="N488" s="65" t="s">
        <v>962</v>
      </c>
      <c r="O488" s="65" t="s">
        <v>962</v>
      </c>
      <c r="P488" s="65" t="s">
        <v>963</v>
      </c>
      <c r="Q488" s="65" t="s">
        <v>962</v>
      </c>
      <c r="R488" s="65" t="s">
        <v>962</v>
      </c>
      <c r="S488" s="65" t="s">
        <v>962</v>
      </c>
      <c r="T488" s="65" t="s">
        <v>962</v>
      </c>
      <c r="U488" s="65" t="s">
        <v>962</v>
      </c>
      <c r="V488" s="65" t="s">
        <v>962</v>
      </c>
      <c r="W488" s="65" t="s">
        <v>962</v>
      </c>
      <c r="X488" s="65" t="s">
        <v>962</v>
      </c>
      <c r="Y488" s="65" t="s">
        <v>962</v>
      </c>
      <c r="Z488" s="65" t="s">
        <v>962</v>
      </c>
      <c r="AA488" s="65" t="s">
        <v>962</v>
      </c>
      <c r="AB488" s="65" t="s">
        <v>962</v>
      </c>
      <c r="AC488" s="65" t="s">
        <v>962</v>
      </c>
    </row>
    <row r="489" spans="1:29" x14ac:dyDescent="0.25">
      <c r="A489" s="66">
        <f t="shared" si="14"/>
        <v>770065</v>
      </c>
      <c r="B489" s="67" t="s">
        <v>1138</v>
      </c>
      <c r="C489" s="68">
        <f t="shared" si="15"/>
        <v>4</v>
      </c>
      <c r="D489" s="65">
        <v>770065</v>
      </c>
      <c r="E489" s="65" t="s">
        <v>962</v>
      </c>
      <c r="F489" s="65" t="s">
        <v>962</v>
      </c>
      <c r="G489" s="65" t="s">
        <v>962</v>
      </c>
      <c r="H489" s="65" t="s">
        <v>962</v>
      </c>
      <c r="I489" s="65" t="s">
        <v>962</v>
      </c>
      <c r="J489" s="65" t="s">
        <v>962</v>
      </c>
      <c r="K489" s="65" t="s">
        <v>962</v>
      </c>
      <c r="L489" s="65" t="s">
        <v>962</v>
      </c>
      <c r="M489" s="65" t="s">
        <v>962</v>
      </c>
      <c r="N489" s="65" t="s">
        <v>962</v>
      </c>
      <c r="O489" s="65" t="s">
        <v>962</v>
      </c>
      <c r="P489" s="65" t="s">
        <v>962</v>
      </c>
      <c r="Q489" s="65" t="s">
        <v>962</v>
      </c>
      <c r="R489" s="65" t="s">
        <v>963</v>
      </c>
      <c r="S489" s="65" t="s">
        <v>962</v>
      </c>
      <c r="T489" s="65" t="s">
        <v>962</v>
      </c>
      <c r="U489" s="65" t="s">
        <v>962</v>
      </c>
      <c r="V489" s="65" t="s">
        <v>962</v>
      </c>
      <c r="W489" s="65" t="s">
        <v>962</v>
      </c>
      <c r="X489" s="65" t="s">
        <v>962</v>
      </c>
      <c r="Y489" s="65" t="s">
        <v>962</v>
      </c>
      <c r="Z489" s="65" t="s">
        <v>962</v>
      </c>
      <c r="AA489" s="65" t="s">
        <v>962</v>
      </c>
      <c r="AB489" s="65" t="s">
        <v>962</v>
      </c>
      <c r="AC489" s="65" t="s">
        <v>962</v>
      </c>
    </row>
    <row r="490" spans="1:29" x14ac:dyDescent="0.25">
      <c r="A490" s="66">
        <f t="shared" si="14"/>
        <v>171008</v>
      </c>
      <c r="B490" s="67" t="s">
        <v>1137</v>
      </c>
      <c r="C490" s="68">
        <f t="shared" si="15"/>
        <v>3</v>
      </c>
      <c r="D490" s="65">
        <v>171008</v>
      </c>
      <c r="E490" s="65" t="s">
        <v>962</v>
      </c>
      <c r="F490" s="65" t="s">
        <v>962</v>
      </c>
      <c r="G490" s="65" t="s">
        <v>962</v>
      </c>
      <c r="H490" s="65" t="s">
        <v>962</v>
      </c>
      <c r="I490" s="65" t="s">
        <v>962</v>
      </c>
      <c r="J490" s="65" t="s">
        <v>962</v>
      </c>
      <c r="K490" s="65" t="s">
        <v>962</v>
      </c>
      <c r="L490" s="65" t="s">
        <v>962</v>
      </c>
      <c r="M490" s="65" t="s">
        <v>962</v>
      </c>
      <c r="N490" s="65" t="s">
        <v>962</v>
      </c>
      <c r="O490" s="65" t="s">
        <v>962</v>
      </c>
      <c r="P490" s="65" t="s">
        <v>962</v>
      </c>
      <c r="Q490" s="65" t="s">
        <v>962</v>
      </c>
      <c r="R490" s="65" t="s">
        <v>962</v>
      </c>
      <c r="S490" s="65" t="s">
        <v>962</v>
      </c>
      <c r="T490" s="65" t="s">
        <v>962</v>
      </c>
      <c r="U490" s="65" t="s">
        <v>962</v>
      </c>
      <c r="V490" s="65" t="s">
        <v>963</v>
      </c>
      <c r="W490" s="65" t="s">
        <v>962</v>
      </c>
      <c r="X490" s="65" t="s">
        <v>962</v>
      </c>
      <c r="Y490" s="65" t="s">
        <v>962</v>
      </c>
      <c r="Z490" s="65" t="s">
        <v>962</v>
      </c>
      <c r="AA490" s="65" t="s">
        <v>962</v>
      </c>
      <c r="AB490" s="65" t="s">
        <v>962</v>
      </c>
      <c r="AC490" s="65" t="s">
        <v>962</v>
      </c>
    </row>
    <row r="491" spans="1:29" x14ac:dyDescent="0.25">
      <c r="A491" s="66">
        <f t="shared" si="14"/>
        <v>171068</v>
      </c>
      <c r="B491" s="67" t="s">
        <v>1136</v>
      </c>
      <c r="C491" s="68">
        <f t="shared" si="15"/>
        <v>1</v>
      </c>
      <c r="D491" s="65">
        <v>171068</v>
      </c>
      <c r="E491" s="65" t="s">
        <v>962</v>
      </c>
      <c r="F491" s="65" t="s">
        <v>962</v>
      </c>
      <c r="G491" s="65" t="s">
        <v>962</v>
      </c>
      <c r="H491" s="65" t="s">
        <v>962</v>
      </c>
      <c r="I491" s="65" t="s">
        <v>962</v>
      </c>
      <c r="J491" s="65" t="s">
        <v>962</v>
      </c>
      <c r="K491" s="65" t="s">
        <v>962</v>
      </c>
      <c r="L491" s="65" t="s">
        <v>962</v>
      </c>
      <c r="M491" s="65" t="s">
        <v>962</v>
      </c>
      <c r="N491" s="65" t="s">
        <v>962</v>
      </c>
      <c r="O491" s="65" t="s">
        <v>963</v>
      </c>
      <c r="P491" s="65" t="s">
        <v>962</v>
      </c>
      <c r="Q491" s="65" t="s">
        <v>962</v>
      </c>
      <c r="R491" s="65" t="s">
        <v>962</v>
      </c>
      <c r="S491" s="65" t="s">
        <v>962</v>
      </c>
      <c r="T491" s="65" t="s">
        <v>962</v>
      </c>
      <c r="U491" s="65" t="s">
        <v>962</v>
      </c>
      <c r="V491" s="65" t="s">
        <v>962</v>
      </c>
      <c r="W491" s="65" t="s">
        <v>962</v>
      </c>
      <c r="X491" s="65" t="s">
        <v>962</v>
      </c>
      <c r="Y491" s="65" t="s">
        <v>962</v>
      </c>
      <c r="Z491" s="65" t="s">
        <v>962</v>
      </c>
      <c r="AA491" s="65" t="s">
        <v>962</v>
      </c>
      <c r="AB491" s="65" t="s">
        <v>962</v>
      </c>
      <c r="AC491" s="65" t="s">
        <v>962</v>
      </c>
    </row>
    <row r="492" spans="1:29" x14ac:dyDescent="0.25">
      <c r="A492" s="66">
        <f t="shared" si="14"/>
        <v>171065</v>
      </c>
      <c r="B492" s="67" t="s">
        <v>1135</v>
      </c>
      <c r="C492" s="68">
        <f t="shared" si="15"/>
        <v>2</v>
      </c>
      <c r="D492" s="65">
        <v>171065</v>
      </c>
      <c r="E492" s="65" t="s">
        <v>962</v>
      </c>
      <c r="F492" s="65" t="s">
        <v>962</v>
      </c>
      <c r="G492" s="65" t="s">
        <v>962</v>
      </c>
      <c r="H492" s="65" t="s">
        <v>962</v>
      </c>
      <c r="I492" s="65" t="s">
        <v>962</v>
      </c>
      <c r="J492" s="65" t="s">
        <v>962</v>
      </c>
      <c r="K492" s="65" t="s">
        <v>962</v>
      </c>
      <c r="L492" s="65" t="s">
        <v>962</v>
      </c>
      <c r="M492" s="65" t="s">
        <v>962</v>
      </c>
      <c r="N492" s="65" t="s">
        <v>962</v>
      </c>
      <c r="O492" s="65" t="s">
        <v>962</v>
      </c>
      <c r="P492" s="65" t="s">
        <v>963</v>
      </c>
      <c r="Q492" s="65" t="s">
        <v>962</v>
      </c>
      <c r="R492" s="65" t="s">
        <v>962</v>
      </c>
      <c r="S492" s="65" t="s">
        <v>962</v>
      </c>
      <c r="T492" s="65" t="s">
        <v>962</v>
      </c>
      <c r="U492" s="65" t="s">
        <v>962</v>
      </c>
      <c r="V492" s="65" t="s">
        <v>962</v>
      </c>
      <c r="W492" s="65" t="s">
        <v>962</v>
      </c>
      <c r="X492" s="65" t="s">
        <v>962</v>
      </c>
      <c r="Y492" s="65" t="s">
        <v>962</v>
      </c>
      <c r="Z492" s="65" t="s">
        <v>962</v>
      </c>
      <c r="AA492" s="65" t="s">
        <v>962</v>
      </c>
      <c r="AB492" s="65" t="s">
        <v>962</v>
      </c>
      <c r="AC492" s="65" t="s">
        <v>962</v>
      </c>
    </row>
    <row r="493" spans="1:29" x14ac:dyDescent="0.25">
      <c r="A493" s="66">
        <f t="shared" si="14"/>
        <v>171067</v>
      </c>
      <c r="B493" s="67" t="s">
        <v>1134</v>
      </c>
      <c r="C493" s="68">
        <f t="shared" si="15"/>
        <v>3</v>
      </c>
      <c r="D493" s="65">
        <v>171067</v>
      </c>
      <c r="E493" s="65" t="s">
        <v>962</v>
      </c>
      <c r="F493" s="65" t="s">
        <v>962</v>
      </c>
      <c r="G493" s="65" t="s">
        <v>962</v>
      </c>
      <c r="H493" s="65" t="s">
        <v>962</v>
      </c>
      <c r="I493" s="65" t="s">
        <v>962</v>
      </c>
      <c r="J493" s="65" t="s">
        <v>962</v>
      </c>
      <c r="K493" s="65" t="s">
        <v>962</v>
      </c>
      <c r="L493" s="65" t="s">
        <v>962</v>
      </c>
      <c r="M493" s="65" t="s">
        <v>962</v>
      </c>
      <c r="N493" s="65" t="s">
        <v>962</v>
      </c>
      <c r="O493" s="65" t="s">
        <v>962</v>
      </c>
      <c r="P493" s="65" t="s">
        <v>962</v>
      </c>
      <c r="Q493" s="65" t="s">
        <v>963</v>
      </c>
      <c r="R493" s="65" t="s">
        <v>962</v>
      </c>
      <c r="S493" s="65" t="s">
        <v>962</v>
      </c>
      <c r="T493" s="65" t="s">
        <v>962</v>
      </c>
      <c r="U493" s="65" t="s">
        <v>962</v>
      </c>
      <c r="V493" s="65" t="s">
        <v>962</v>
      </c>
      <c r="W493" s="65" t="s">
        <v>962</v>
      </c>
      <c r="X493" s="65" t="s">
        <v>962</v>
      </c>
      <c r="Y493" s="65" t="s">
        <v>962</v>
      </c>
      <c r="Z493" s="65" t="s">
        <v>962</v>
      </c>
      <c r="AA493" s="65" t="s">
        <v>962</v>
      </c>
      <c r="AB493" s="65" t="s">
        <v>962</v>
      </c>
      <c r="AC493" s="65" t="s">
        <v>962</v>
      </c>
    </row>
    <row r="494" spans="1:29" x14ac:dyDescent="0.25">
      <c r="A494" s="66">
        <f t="shared" si="14"/>
        <v>171101</v>
      </c>
      <c r="B494" s="67" t="s">
        <v>1133</v>
      </c>
      <c r="C494" s="68">
        <f t="shared" si="15"/>
        <v>2</v>
      </c>
      <c r="D494" s="65">
        <v>171101</v>
      </c>
      <c r="E494" s="65" t="s">
        <v>962</v>
      </c>
      <c r="F494" s="65" t="s">
        <v>963</v>
      </c>
      <c r="G494" s="65" t="s">
        <v>962</v>
      </c>
      <c r="H494" s="65" t="s">
        <v>962</v>
      </c>
      <c r="I494" s="65" t="s">
        <v>962</v>
      </c>
      <c r="J494" s="65" t="s">
        <v>962</v>
      </c>
      <c r="K494" s="65" t="s">
        <v>962</v>
      </c>
      <c r="L494" s="65" t="s">
        <v>962</v>
      </c>
      <c r="M494" s="65" t="s">
        <v>962</v>
      </c>
      <c r="N494" s="65" t="s">
        <v>962</v>
      </c>
      <c r="O494" s="65" t="s">
        <v>962</v>
      </c>
      <c r="P494" s="65" t="s">
        <v>962</v>
      </c>
      <c r="Q494" s="65" t="s">
        <v>962</v>
      </c>
      <c r="R494" s="65" t="s">
        <v>962</v>
      </c>
      <c r="S494" s="65" t="s">
        <v>962</v>
      </c>
      <c r="T494" s="65" t="s">
        <v>962</v>
      </c>
      <c r="U494" s="65" t="s">
        <v>962</v>
      </c>
      <c r="V494" s="65" t="s">
        <v>962</v>
      </c>
      <c r="W494" s="65" t="s">
        <v>962</v>
      </c>
      <c r="X494" s="65" t="s">
        <v>962</v>
      </c>
      <c r="Y494" s="65" t="s">
        <v>962</v>
      </c>
      <c r="Z494" s="65" t="s">
        <v>962</v>
      </c>
      <c r="AA494" s="65" t="s">
        <v>962</v>
      </c>
      <c r="AB494" s="65" t="s">
        <v>962</v>
      </c>
      <c r="AC494" s="65" t="s">
        <v>962</v>
      </c>
    </row>
    <row r="495" spans="1:29" x14ac:dyDescent="0.25">
      <c r="A495" s="66">
        <f t="shared" si="14"/>
        <v>171106</v>
      </c>
      <c r="B495" s="67" t="s">
        <v>1132</v>
      </c>
      <c r="C495" s="68">
        <f t="shared" si="15"/>
        <v>2</v>
      </c>
      <c r="D495" s="65">
        <v>171106</v>
      </c>
      <c r="E495" s="65" t="s">
        <v>962</v>
      </c>
      <c r="F495" s="65" t="s">
        <v>963</v>
      </c>
      <c r="G495" s="65" t="s">
        <v>962</v>
      </c>
      <c r="H495" s="65" t="s">
        <v>962</v>
      </c>
      <c r="I495" s="65" t="s">
        <v>962</v>
      </c>
      <c r="J495" s="65" t="s">
        <v>962</v>
      </c>
      <c r="K495" s="65" t="s">
        <v>962</v>
      </c>
      <c r="L495" s="65" t="s">
        <v>962</v>
      </c>
      <c r="M495" s="65" t="s">
        <v>962</v>
      </c>
      <c r="N495" s="65" t="s">
        <v>962</v>
      </c>
      <c r="O495" s="65" t="s">
        <v>962</v>
      </c>
      <c r="P495" s="65" t="s">
        <v>962</v>
      </c>
      <c r="Q495" s="65" t="s">
        <v>962</v>
      </c>
      <c r="R495" s="65" t="s">
        <v>962</v>
      </c>
      <c r="S495" s="65" t="s">
        <v>962</v>
      </c>
      <c r="T495" s="65" t="s">
        <v>962</v>
      </c>
      <c r="U495" s="65" t="s">
        <v>962</v>
      </c>
      <c r="V495" s="65" t="s">
        <v>962</v>
      </c>
      <c r="W495" s="65" t="s">
        <v>962</v>
      </c>
      <c r="X495" s="65" t="s">
        <v>962</v>
      </c>
      <c r="Y495" s="65" t="s">
        <v>962</v>
      </c>
      <c r="Z495" s="65" t="s">
        <v>962</v>
      </c>
      <c r="AA495" s="65" t="s">
        <v>962</v>
      </c>
      <c r="AB495" s="65" t="s">
        <v>962</v>
      </c>
      <c r="AC495" s="65" t="s">
        <v>962</v>
      </c>
    </row>
    <row r="496" spans="1:29" x14ac:dyDescent="0.25">
      <c r="A496" s="66">
        <f t="shared" si="14"/>
        <v>171102</v>
      </c>
      <c r="B496" s="67" t="s">
        <v>1131</v>
      </c>
      <c r="C496" s="68">
        <f t="shared" si="15"/>
        <v>2</v>
      </c>
      <c r="D496" s="65">
        <v>171102</v>
      </c>
      <c r="E496" s="65" t="s">
        <v>962</v>
      </c>
      <c r="F496" s="65" t="s">
        <v>963</v>
      </c>
      <c r="G496" s="65" t="s">
        <v>962</v>
      </c>
      <c r="H496" s="65" t="s">
        <v>962</v>
      </c>
      <c r="I496" s="65" t="s">
        <v>962</v>
      </c>
      <c r="J496" s="65" t="s">
        <v>962</v>
      </c>
      <c r="K496" s="65" t="s">
        <v>962</v>
      </c>
      <c r="L496" s="65" t="s">
        <v>962</v>
      </c>
      <c r="M496" s="65" t="s">
        <v>962</v>
      </c>
      <c r="N496" s="65" t="s">
        <v>962</v>
      </c>
      <c r="O496" s="65" t="s">
        <v>962</v>
      </c>
      <c r="P496" s="65" t="s">
        <v>962</v>
      </c>
      <c r="Q496" s="65" t="s">
        <v>962</v>
      </c>
      <c r="R496" s="65" t="s">
        <v>962</v>
      </c>
      <c r="S496" s="65" t="s">
        <v>962</v>
      </c>
      <c r="T496" s="65" t="s">
        <v>962</v>
      </c>
      <c r="U496" s="65" t="s">
        <v>962</v>
      </c>
      <c r="V496" s="65" t="s">
        <v>962</v>
      </c>
      <c r="W496" s="65" t="s">
        <v>962</v>
      </c>
      <c r="X496" s="65" t="s">
        <v>962</v>
      </c>
      <c r="Y496" s="65" t="s">
        <v>962</v>
      </c>
      <c r="Z496" s="65" t="s">
        <v>962</v>
      </c>
      <c r="AA496" s="65" t="s">
        <v>962</v>
      </c>
      <c r="AB496" s="65" t="s">
        <v>962</v>
      </c>
      <c r="AC496" s="65" t="s">
        <v>962</v>
      </c>
    </row>
    <row r="497" spans="1:29" x14ac:dyDescent="0.25">
      <c r="A497" s="66">
        <f t="shared" si="14"/>
        <v>171103</v>
      </c>
      <c r="B497" s="67" t="s">
        <v>1130</v>
      </c>
      <c r="C497" s="68">
        <f t="shared" si="15"/>
        <v>2</v>
      </c>
      <c r="D497" s="65">
        <v>171103</v>
      </c>
      <c r="E497" s="65" t="s">
        <v>962</v>
      </c>
      <c r="F497" s="65" t="s">
        <v>963</v>
      </c>
      <c r="G497" s="65" t="s">
        <v>962</v>
      </c>
      <c r="H497" s="65" t="s">
        <v>962</v>
      </c>
      <c r="I497" s="65" t="s">
        <v>962</v>
      </c>
      <c r="J497" s="65" t="s">
        <v>962</v>
      </c>
      <c r="K497" s="65" t="s">
        <v>962</v>
      </c>
      <c r="L497" s="65" t="s">
        <v>962</v>
      </c>
      <c r="M497" s="65" t="s">
        <v>962</v>
      </c>
      <c r="N497" s="65" t="s">
        <v>962</v>
      </c>
      <c r="O497" s="65" t="s">
        <v>962</v>
      </c>
      <c r="P497" s="65" t="s">
        <v>962</v>
      </c>
      <c r="Q497" s="65" t="s">
        <v>962</v>
      </c>
      <c r="R497" s="65" t="s">
        <v>962</v>
      </c>
      <c r="S497" s="65" t="s">
        <v>962</v>
      </c>
      <c r="T497" s="65" t="s">
        <v>962</v>
      </c>
      <c r="U497" s="65" t="s">
        <v>962</v>
      </c>
      <c r="V497" s="65" t="s">
        <v>962</v>
      </c>
      <c r="W497" s="65" t="s">
        <v>962</v>
      </c>
      <c r="X497" s="65" t="s">
        <v>962</v>
      </c>
      <c r="Y497" s="65" t="s">
        <v>962</v>
      </c>
      <c r="Z497" s="65" t="s">
        <v>962</v>
      </c>
      <c r="AA497" s="65" t="s">
        <v>962</v>
      </c>
      <c r="AB497" s="65" t="s">
        <v>962</v>
      </c>
      <c r="AC497" s="65" t="s">
        <v>962</v>
      </c>
    </row>
    <row r="498" spans="1:29" x14ac:dyDescent="0.25">
      <c r="A498" s="66">
        <f t="shared" si="14"/>
        <v>171104</v>
      </c>
      <c r="B498" s="67" t="s">
        <v>1129</v>
      </c>
      <c r="C498" s="68">
        <f t="shared" si="15"/>
        <v>2</v>
      </c>
      <c r="D498" s="65">
        <v>171104</v>
      </c>
      <c r="E498" s="65" t="s">
        <v>962</v>
      </c>
      <c r="F498" s="65" t="s">
        <v>963</v>
      </c>
      <c r="G498" s="65" t="s">
        <v>962</v>
      </c>
      <c r="H498" s="65" t="s">
        <v>962</v>
      </c>
      <c r="I498" s="65" t="s">
        <v>962</v>
      </c>
      <c r="J498" s="65" t="s">
        <v>962</v>
      </c>
      <c r="K498" s="65" t="s">
        <v>962</v>
      </c>
      <c r="L498" s="65" t="s">
        <v>962</v>
      </c>
      <c r="M498" s="65" t="s">
        <v>962</v>
      </c>
      <c r="N498" s="65" t="s">
        <v>962</v>
      </c>
      <c r="O498" s="65" t="s">
        <v>962</v>
      </c>
      <c r="P498" s="65" t="s">
        <v>962</v>
      </c>
      <c r="Q498" s="65" t="s">
        <v>962</v>
      </c>
      <c r="R498" s="65" t="s">
        <v>962</v>
      </c>
      <c r="S498" s="65" t="s">
        <v>962</v>
      </c>
      <c r="T498" s="65" t="s">
        <v>962</v>
      </c>
      <c r="U498" s="65" t="s">
        <v>962</v>
      </c>
      <c r="V498" s="65" t="s">
        <v>962</v>
      </c>
      <c r="W498" s="65" t="s">
        <v>962</v>
      </c>
      <c r="X498" s="65" t="s">
        <v>962</v>
      </c>
      <c r="Y498" s="65" t="s">
        <v>962</v>
      </c>
      <c r="Z498" s="65" t="s">
        <v>962</v>
      </c>
      <c r="AA498" s="65" t="s">
        <v>962</v>
      </c>
      <c r="AB498" s="65" t="s">
        <v>962</v>
      </c>
      <c r="AC498" s="65" t="s">
        <v>962</v>
      </c>
    </row>
    <row r="499" spans="1:29" x14ac:dyDescent="0.25">
      <c r="A499" s="66">
        <f t="shared" si="14"/>
        <v>171105</v>
      </c>
      <c r="B499" s="67" t="s">
        <v>1128</v>
      </c>
      <c r="C499" s="68">
        <f t="shared" si="15"/>
        <v>2</v>
      </c>
      <c r="D499" s="65">
        <v>171105</v>
      </c>
      <c r="E499" s="65" t="s">
        <v>962</v>
      </c>
      <c r="F499" s="65" t="s">
        <v>963</v>
      </c>
      <c r="G499" s="65" t="s">
        <v>962</v>
      </c>
      <c r="H499" s="65" t="s">
        <v>962</v>
      </c>
      <c r="I499" s="65" t="s">
        <v>962</v>
      </c>
      <c r="J499" s="65" t="s">
        <v>962</v>
      </c>
      <c r="K499" s="65" t="s">
        <v>962</v>
      </c>
      <c r="L499" s="65" t="s">
        <v>962</v>
      </c>
      <c r="M499" s="65" t="s">
        <v>962</v>
      </c>
      <c r="N499" s="65" t="s">
        <v>962</v>
      </c>
      <c r="O499" s="65" t="s">
        <v>962</v>
      </c>
      <c r="P499" s="65" t="s">
        <v>962</v>
      </c>
      <c r="Q499" s="65" t="s">
        <v>962</v>
      </c>
      <c r="R499" s="65" t="s">
        <v>962</v>
      </c>
      <c r="S499" s="65" t="s">
        <v>962</v>
      </c>
      <c r="T499" s="65" t="s">
        <v>962</v>
      </c>
      <c r="U499" s="65" t="s">
        <v>962</v>
      </c>
      <c r="V499" s="65" t="s">
        <v>962</v>
      </c>
      <c r="W499" s="65" t="s">
        <v>962</v>
      </c>
      <c r="X499" s="65" t="s">
        <v>962</v>
      </c>
      <c r="Y499" s="65" t="s">
        <v>962</v>
      </c>
      <c r="Z499" s="65" t="s">
        <v>962</v>
      </c>
      <c r="AA499" s="65" t="s">
        <v>962</v>
      </c>
      <c r="AB499" s="65" t="s">
        <v>962</v>
      </c>
      <c r="AC499" s="65" t="s">
        <v>962</v>
      </c>
    </row>
    <row r="500" spans="1:29" x14ac:dyDescent="0.25">
      <c r="A500" s="66">
        <f t="shared" si="14"/>
        <v>171029</v>
      </c>
      <c r="B500" s="67" t="s">
        <v>1127</v>
      </c>
      <c r="C500" s="68">
        <f t="shared" si="15"/>
        <v>4</v>
      </c>
      <c r="D500" s="65">
        <v>171029</v>
      </c>
      <c r="E500" s="65" t="s">
        <v>962</v>
      </c>
      <c r="F500" s="65" t="s">
        <v>962</v>
      </c>
      <c r="G500" s="65" t="s">
        <v>962</v>
      </c>
      <c r="H500" s="65" t="s">
        <v>962</v>
      </c>
      <c r="I500" s="65" t="s">
        <v>962</v>
      </c>
      <c r="J500" s="65" t="s">
        <v>962</v>
      </c>
      <c r="K500" s="65" t="s">
        <v>962</v>
      </c>
      <c r="L500" s="65" t="s">
        <v>962</v>
      </c>
      <c r="M500" s="65" t="s">
        <v>963</v>
      </c>
      <c r="N500" s="65" t="s">
        <v>962</v>
      </c>
      <c r="O500" s="65" t="s">
        <v>962</v>
      </c>
      <c r="P500" s="65" t="s">
        <v>962</v>
      </c>
      <c r="Q500" s="65" t="s">
        <v>962</v>
      </c>
      <c r="R500" s="65" t="s">
        <v>962</v>
      </c>
      <c r="S500" s="65" t="s">
        <v>962</v>
      </c>
      <c r="T500" s="65" t="s">
        <v>962</v>
      </c>
      <c r="U500" s="65" t="s">
        <v>962</v>
      </c>
      <c r="V500" s="65" t="s">
        <v>962</v>
      </c>
      <c r="W500" s="65" t="s">
        <v>962</v>
      </c>
      <c r="X500" s="65" t="s">
        <v>962</v>
      </c>
      <c r="Y500" s="65" t="s">
        <v>962</v>
      </c>
      <c r="Z500" s="65" t="s">
        <v>962</v>
      </c>
      <c r="AA500" s="65" t="s">
        <v>962</v>
      </c>
      <c r="AB500" s="65" t="s">
        <v>962</v>
      </c>
      <c r="AC500" s="65" t="s">
        <v>962</v>
      </c>
    </row>
    <row r="501" spans="1:29" x14ac:dyDescent="0.25">
      <c r="A501" s="66">
        <f t="shared" si="14"/>
        <v>171031</v>
      </c>
      <c r="B501" s="67" t="s">
        <v>1126</v>
      </c>
      <c r="C501" s="68">
        <f t="shared" si="15"/>
        <v>4</v>
      </c>
      <c r="D501" s="65">
        <v>171031</v>
      </c>
      <c r="E501" s="65" t="s">
        <v>962</v>
      </c>
      <c r="F501" s="65" t="s">
        <v>962</v>
      </c>
      <c r="G501" s="65" t="s">
        <v>962</v>
      </c>
      <c r="H501" s="65" t="s">
        <v>962</v>
      </c>
      <c r="I501" s="65" t="s">
        <v>962</v>
      </c>
      <c r="J501" s="65" t="s">
        <v>962</v>
      </c>
      <c r="K501" s="65" t="s">
        <v>962</v>
      </c>
      <c r="L501" s="65" t="s">
        <v>962</v>
      </c>
      <c r="M501" s="65" t="s">
        <v>963</v>
      </c>
      <c r="N501" s="65" t="s">
        <v>962</v>
      </c>
      <c r="O501" s="65" t="s">
        <v>962</v>
      </c>
      <c r="P501" s="65" t="s">
        <v>962</v>
      </c>
      <c r="Q501" s="65" t="s">
        <v>962</v>
      </c>
      <c r="R501" s="65" t="s">
        <v>962</v>
      </c>
      <c r="S501" s="65" t="s">
        <v>962</v>
      </c>
      <c r="T501" s="65" t="s">
        <v>962</v>
      </c>
      <c r="U501" s="65" t="s">
        <v>962</v>
      </c>
      <c r="V501" s="65" t="s">
        <v>962</v>
      </c>
      <c r="W501" s="65" t="s">
        <v>962</v>
      </c>
      <c r="X501" s="65" t="s">
        <v>962</v>
      </c>
      <c r="Y501" s="65" t="s">
        <v>962</v>
      </c>
      <c r="Z501" s="65" t="s">
        <v>962</v>
      </c>
      <c r="AA501" s="65" t="s">
        <v>962</v>
      </c>
      <c r="AB501" s="65" t="s">
        <v>962</v>
      </c>
      <c r="AC501" s="65" t="s">
        <v>962</v>
      </c>
    </row>
    <row r="502" spans="1:29" x14ac:dyDescent="0.25">
      <c r="A502" s="66">
        <f t="shared" si="14"/>
        <v>171033</v>
      </c>
      <c r="B502" s="67" t="s">
        <v>1125</v>
      </c>
      <c r="C502" s="68">
        <f t="shared" si="15"/>
        <v>4</v>
      </c>
      <c r="D502" s="65">
        <v>171033</v>
      </c>
      <c r="E502" s="65" t="s">
        <v>962</v>
      </c>
      <c r="F502" s="65" t="s">
        <v>962</v>
      </c>
      <c r="G502" s="65" t="s">
        <v>962</v>
      </c>
      <c r="H502" s="65" t="s">
        <v>962</v>
      </c>
      <c r="I502" s="65" t="s">
        <v>962</v>
      </c>
      <c r="J502" s="65" t="s">
        <v>962</v>
      </c>
      <c r="K502" s="65" t="s">
        <v>962</v>
      </c>
      <c r="L502" s="65" t="s">
        <v>962</v>
      </c>
      <c r="M502" s="65" t="s">
        <v>963</v>
      </c>
      <c r="N502" s="65" t="s">
        <v>962</v>
      </c>
      <c r="O502" s="65" t="s">
        <v>962</v>
      </c>
      <c r="P502" s="65" t="s">
        <v>962</v>
      </c>
      <c r="Q502" s="65" t="s">
        <v>962</v>
      </c>
      <c r="R502" s="65" t="s">
        <v>962</v>
      </c>
      <c r="S502" s="65" t="s">
        <v>962</v>
      </c>
      <c r="T502" s="65" t="s">
        <v>962</v>
      </c>
      <c r="U502" s="65" t="s">
        <v>962</v>
      </c>
      <c r="V502" s="65" t="s">
        <v>962</v>
      </c>
      <c r="W502" s="65" t="s">
        <v>962</v>
      </c>
      <c r="X502" s="65" t="s">
        <v>962</v>
      </c>
      <c r="Y502" s="65" t="s">
        <v>962</v>
      </c>
      <c r="Z502" s="65" t="s">
        <v>962</v>
      </c>
      <c r="AA502" s="65" t="s">
        <v>962</v>
      </c>
      <c r="AB502" s="65" t="s">
        <v>962</v>
      </c>
      <c r="AC502" s="65" t="s">
        <v>962</v>
      </c>
    </row>
    <row r="503" spans="1:29" x14ac:dyDescent="0.25">
      <c r="A503" s="66">
        <f t="shared" si="14"/>
        <v>171030</v>
      </c>
      <c r="B503" s="67" t="s">
        <v>1124</v>
      </c>
      <c r="C503" s="68">
        <f t="shared" si="15"/>
        <v>4</v>
      </c>
      <c r="D503" s="65">
        <v>171030</v>
      </c>
      <c r="E503" s="65" t="s">
        <v>962</v>
      </c>
      <c r="F503" s="65" t="s">
        <v>962</v>
      </c>
      <c r="G503" s="65" t="s">
        <v>962</v>
      </c>
      <c r="H503" s="65" t="s">
        <v>962</v>
      </c>
      <c r="I503" s="65" t="s">
        <v>962</v>
      </c>
      <c r="J503" s="65" t="s">
        <v>962</v>
      </c>
      <c r="K503" s="65" t="s">
        <v>962</v>
      </c>
      <c r="L503" s="65" t="s">
        <v>962</v>
      </c>
      <c r="M503" s="65" t="s">
        <v>963</v>
      </c>
      <c r="N503" s="65" t="s">
        <v>962</v>
      </c>
      <c r="O503" s="65" t="s">
        <v>962</v>
      </c>
      <c r="P503" s="65" t="s">
        <v>962</v>
      </c>
      <c r="Q503" s="65" t="s">
        <v>962</v>
      </c>
      <c r="R503" s="65" t="s">
        <v>962</v>
      </c>
      <c r="S503" s="65" t="s">
        <v>962</v>
      </c>
      <c r="T503" s="65" t="s">
        <v>962</v>
      </c>
      <c r="U503" s="65" t="s">
        <v>962</v>
      </c>
      <c r="V503" s="65" t="s">
        <v>962</v>
      </c>
      <c r="W503" s="65" t="s">
        <v>962</v>
      </c>
      <c r="X503" s="65" t="s">
        <v>962</v>
      </c>
      <c r="Y503" s="65" t="s">
        <v>962</v>
      </c>
      <c r="Z503" s="65" t="s">
        <v>962</v>
      </c>
      <c r="AA503" s="65" t="s">
        <v>962</v>
      </c>
      <c r="AB503" s="65" t="s">
        <v>962</v>
      </c>
      <c r="AC503" s="65" t="s">
        <v>962</v>
      </c>
    </row>
    <row r="504" spans="1:29" x14ac:dyDescent="0.25">
      <c r="A504" s="66">
        <f t="shared" si="14"/>
        <v>171032</v>
      </c>
      <c r="B504" s="67" t="s">
        <v>1123</v>
      </c>
      <c r="C504" s="68">
        <f t="shared" si="15"/>
        <v>4</v>
      </c>
      <c r="D504" s="65">
        <v>171032</v>
      </c>
      <c r="E504" s="65" t="s">
        <v>962</v>
      </c>
      <c r="F504" s="65" t="s">
        <v>962</v>
      </c>
      <c r="G504" s="65" t="s">
        <v>962</v>
      </c>
      <c r="H504" s="65" t="s">
        <v>962</v>
      </c>
      <c r="I504" s="65" t="s">
        <v>962</v>
      </c>
      <c r="J504" s="65" t="s">
        <v>962</v>
      </c>
      <c r="K504" s="65" t="s">
        <v>962</v>
      </c>
      <c r="L504" s="65" t="s">
        <v>962</v>
      </c>
      <c r="M504" s="65" t="s">
        <v>963</v>
      </c>
      <c r="N504" s="65" t="s">
        <v>962</v>
      </c>
      <c r="O504" s="65" t="s">
        <v>962</v>
      </c>
      <c r="P504" s="65" t="s">
        <v>962</v>
      </c>
      <c r="Q504" s="65" t="s">
        <v>962</v>
      </c>
      <c r="R504" s="65" t="s">
        <v>962</v>
      </c>
      <c r="S504" s="65" t="s">
        <v>962</v>
      </c>
      <c r="T504" s="65" t="s">
        <v>962</v>
      </c>
      <c r="U504" s="65" t="s">
        <v>962</v>
      </c>
      <c r="V504" s="65" t="s">
        <v>962</v>
      </c>
      <c r="W504" s="65" t="s">
        <v>962</v>
      </c>
      <c r="X504" s="65" t="s">
        <v>962</v>
      </c>
      <c r="Y504" s="65" t="s">
        <v>962</v>
      </c>
      <c r="Z504" s="65" t="s">
        <v>962</v>
      </c>
      <c r="AA504" s="65" t="s">
        <v>962</v>
      </c>
      <c r="AB504" s="65" t="s">
        <v>962</v>
      </c>
      <c r="AC504" s="65" t="s">
        <v>962</v>
      </c>
    </row>
    <row r="505" spans="1:29" x14ac:dyDescent="0.25">
      <c r="A505" s="66">
        <f t="shared" si="14"/>
        <v>171125</v>
      </c>
      <c r="B505" s="67" t="s">
        <v>1052</v>
      </c>
      <c r="C505" s="68">
        <f t="shared" si="15"/>
        <v>3</v>
      </c>
      <c r="D505" s="65">
        <v>171125</v>
      </c>
      <c r="E505" s="65" t="s">
        <v>962</v>
      </c>
      <c r="F505" s="65" t="s">
        <v>962</v>
      </c>
      <c r="G505" s="65" t="s">
        <v>962</v>
      </c>
      <c r="H505" s="65" t="s">
        <v>962</v>
      </c>
      <c r="I505" s="65" t="s">
        <v>962</v>
      </c>
      <c r="J505" s="65" t="s">
        <v>962</v>
      </c>
      <c r="K505" s="65" t="s">
        <v>962</v>
      </c>
      <c r="L505" s="65" t="s">
        <v>962</v>
      </c>
      <c r="M505" s="65" t="s">
        <v>962</v>
      </c>
      <c r="N505" s="65" t="s">
        <v>962</v>
      </c>
      <c r="O505" s="65" t="s">
        <v>962</v>
      </c>
      <c r="P505" s="65" t="s">
        <v>962</v>
      </c>
      <c r="Q505" s="65" t="s">
        <v>962</v>
      </c>
      <c r="R505" s="65" t="s">
        <v>962</v>
      </c>
      <c r="S505" s="65" t="s">
        <v>962</v>
      </c>
      <c r="T505" s="65" t="s">
        <v>962</v>
      </c>
      <c r="U505" s="65" t="s">
        <v>962</v>
      </c>
      <c r="V505" s="65" t="s">
        <v>963</v>
      </c>
      <c r="W505" s="65" t="s">
        <v>962</v>
      </c>
      <c r="X505" s="65" t="s">
        <v>962</v>
      </c>
      <c r="Y505" s="65" t="s">
        <v>962</v>
      </c>
      <c r="Z505" s="65" t="s">
        <v>962</v>
      </c>
      <c r="AA505" s="65" t="s">
        <v>962</v>
      </c>
      <c r="AB505" s="65" t="s">
        <v>962</v>
      </c>
      <c r="AC505" s="65" t="s">
        <v>962</v>
      </c>
    </row>
    <row r="506" spans="1:29" x14ac:dyDescent="0.25">
      <c r="A506" s="66">
        <f t="shared" si="14"/>
        <v>171147</v>
      </c>
      <c r="B506" s="67" t="s">
        <v>1122</v>
      </c>
      <c r="C506" s="68">
        <f t="shared" si="15"/>
        <v>4</v>
      </c>
      <c r="D506" s="65">
        <v>171147</v>
      </c>
      <c r="E506" s="65" t="s">
        <v>962</v>
      </c>
      <c r="F506" s="65" t="s">
        <v>962</v>
      </c>
      <c r="G506" s="65" t="s">
        <v>962</v>
      </c>
      <c r="H506" s="65" t="s">
        <v>962</v>
      </c>
      <c r="I506" s="65" t="s">
        <v>962</v>
      </c>
      <c r="J506" s="65" t="s">
        <v>962</v>
      </c>
      <c r="K506" s="65" t="s">
        <v>962</v>
      </c>
      <c r="L506" s="65" t="s">
        <v>962</v>
      </c>
      <c r="M506" s="65" t="s">
        <v>962</v>
      </c>
      <c r="N506" s="65" t="s">
        <v>962</v>
      </c>
      <c r="O506" s="65" t="s">
        <v>962</v>
      </c>
      <c r="P506" s="65" t="s">
        <v>962</v>
      </c>
      <c r="Q506" s="65" t="s">
        <v>962</v>
      </c>
      <c r="R506" s="65" t="s">
        <v>962</v>
      </c>
      <c r="S506" s="65" t="s">
        <v>962</v>
      </c>
      <c r="T506" s="65" t="s">
        <v>962</v>
      </c>
      <c r="U506" s="65" t="s">
        <v>962</v>
      </c>
      <c r="V506" s="65" t="s">
        <v>962</v>
      </c>
      <c r="W506" s="65" t="s">
        <v>963</v>
      </c>
      <c r="X506" s="65" t="s">
        <v>962</v>
      </c>
      <c r="Y506" s="65" t="s">
        <v>962</v>
      </c>
      <c r="Z506" s="65" t="s">
        <v>962</v>
      </c>
      <c r="AA506" s="65" t="s">
        <v>962</v>
      </c>
      <c r="AB506" s="65" t="s">
        <v>962</v>
      </c>
      <c r="AC506" s="65" t="s">
        <v>962</v>
      </c>
    </row>
    <row r="507" spans="1:29" x14ac:dyDescent="0.25">
      <c r="A507" s="66">
        <f t="shared" si="14"/>
        <v>171148</v>
      </c>
      <c r="B507" s="67" t="s">
        <v>1121</v>
      </c>
      <c r="C507" s="68">
        <f t="shared" si="15"/>
        <v>2</v>
      </c>
      <c r="D507" s="65">
        <v>171148</v>
      </c>
      <c r="E507" s="65" t="s">
        <v>962</v>
      </c>
      <c r="F507" s="65" t="s">
        <v>962</v>
      </c>
      <c r="G507" s="65" t="s">
        <v>962</v>
      </c>
      <c r="H507" s="65" t="s">
        <v>962</v>
      </c>
      <c r="I507" s="65" t="s">
        <v>962</v>
      </c>
      <c r="J507" s="65" t="s">
        <v>962</v>
      </c>
      <c r="K507" s="65" t="s">
        <v>962</v>
      </c>
      <c r="L507" s="65" t="s">
        <v>962</v>
      </c>
      <c r="M507" s="65" t="s">
        <v>962</v>
      </c>
      <c r="N507" s="65" t="s">
        <v>962</v>
      </c>
      <c r="O507" s="65" t="s">
        <v>962</v>
      </c>
      <c r="P507" s="65" t="s">
        <v>962</v>
      </c>
      <c r="Q507" s="65" t="s">
        <v>962</v>
      </c>
      <c r="R507" s="65" t="s">
        <v>962</v>
      </c>
      <c r="S507" s="65" t="s">
        <v>962</v>
      </c>
      <c r="T507" s="65" t="s">
        <v>962</v>
      </c>
      <c r="U507" s="65" t="s">
        <v>963</v>
      </c>
      <c r="V507" s="65" t="s">
        <v>962</v>
      </c>
      <c r="W507" s="65" t="s">
        <v>962</v>
      </c>
      <c r="X507" s="65" t="s">
        <v>962</v>
      </c>
      <c r="Y507" s="65" t="s">
        <v>962</v>
      </c>
      <c r="Z507" s="65" t="s">
        <v>962</v>
      </c>
      <c r="AA507" s="65" t="s">
        <v>962</v>
      </c>
      <c r="AB507" s="65" t="s">
        <v>962</v>
      </c>
      <c r="AC507" s="65" t="s">
        <v>962</v>
      </c>
    </row>
    <row r="508" spans="1:29" x14ac:dyDescent="0.25">
      <c r="A508" s="66">
        <f t="shared" si="14"/>
        <v>171041</v>
      </c>
      <c r="B508" s="67" t="s">
        <v>1120</v>
      </c>
      <c r="C508" s="68">
        <f t="shared" si="15"/>
        <v>3</v>
      </c>
      <c r="D508" s="65">
        <v>171041</v>
      </c>
      <c r="E508" s="65" t="s">
        <v>962</v>
      </c>
      <c r="F508" s="65" t="s">
        <v>962</v>
      </c>
      <c r="G508" s="65" t="s">
        <v>962</v>
      </c>
      <c r="H508" s="65" t="s">
        <v>962</v>
      </c>
      <c r="I508" s="65" t="s">
        <v>962</v>
      </c>
      <c r="J508" s="65" t="s">
        <v>962</v>
      </c>
      <c r="K508" s="65" t="s">
        <v>962</v>
      </c>
      <c r="L508" s="65" t="s">
        <v>962</v>
      </c>
      <c r="M508" s="65" t="s">
        <v>962</v>
      </c>
      <c r="N508" s="65" t="s">
        <v>962</v>
      </c>
      <c r="O508" s="65" t="s">
        <v>962</v>
      </c>
      <c r="P508" s="65" t="s">
        <v>962</v>
      </c>
      <c r="Q508" s="65" t="s">
        <v>962</v>
      </c>
      <c r="R508" s="65" t="s">
        <v>962</v>
      </c>
      <c r="S508" s="65" t="s">
        <v>962</v>
      </c>
      <c r="T508" s="65" t="s">
        <v>962</v>
      </c>
      <c r="U508" s="65" t="s">
        <v>962</v>
      </c>
      <c r="V508" s="65" t="s">
        <v>963</v>
      </c>
      <c r="W508" s="65" t="s">
        <v>962</v>
      </c>
      <c r="X508" s="65" t="s">
        <v>962</v>
      </c>
      <c r="Y508" s="65" t="s">
        <v>962</v>
      </c>
      <c r="Z508" s="65" t="s">
        <v>962</v>
      </c>
      <c r="AA508" s="65" t="s">
        <v>962</v>
      </c>
      <c r="AB508" s="65" t="s">
        <v>962</v>
      </c>
      <c r="AC508" s="65" t="s">
        <v>962</v>
      </c>
    </row>
    <row r="509" spans="1:29" x14ac:dyDescent="0.25">
      <c r="A509" s="66">
        <f t="shared" si="14"/>
        <v>171118</v>
      </c>
      <c r="B509" s="67" t="s">
        <v>1119</v>
      </c>
      <c r="C509" s="68">
        <f t="shared" si="15"/>
        <v>3</v>
      </c>
      <c r="D509" s="65">
        <v>171118</v>
      </c>
      <c r="E509" s="65" t="s">
        <v>962</v>
      </c>
      <c r="F509" s="65" t="s">
        <v>962</v>
      </c>
      <c r="G509" s="65" t="s">
        <v>962</v>
      </c>
      <c r="H509" s="65" t="s">
        <v>962</v>
      </c>
      <c r="I509" s="65" t="s">
        <v>962</v>
      </c>
      <c r="J509" s="65" t="s">
        <v>962</v>
      </c>
      <c r="K509" s="65" t="s">
        <v>962</v>
      </c>
      <c r="L509" s="65" t="s">
        <v>962</v>
      </c>
      <c r="M509" s="65" t="s">
        <v>962</v>
      </c>
      <c r="N509" s="65" t="s">
        <v>962</v>
      </c>
      <c r="O509" s="65" t="s">
        <v>962</v>
      </c>
      <c r="P509" s="65" t="s">
        <v>962</v>
      </c>
      <c r="Q509" s="65" t="s">
        <v>962</v>
      </c>
      <c r="R509" s="65" t="s">
        <v>962</v>
      </c>
      <c r="S509" s="65" t="s">
        <v>962</v>
      </c>
      <c r="T509" s="65" t="s">
        <v>962</v>
      </c>
      <c r="U509" s="65" t="s">
        <v>962</v>
      </c>
      <c r="V509" s="65" t="s">
        <v>963</v>
      </c>
      <c r="W509" s="65" t="s">
        <v>962</v>
      </c>
      <c r="X509" s="65" t="s">
        <v>962</v>
      </c>
      <c r="Y509" s="65" t="s">
        <v>962</v>
      </c>
      <c r="Z509" s="65" t="s">
        <v>962</v>
      </c>
      <c r="AA509" s="65" t="s">
        <v>962</v>
      </c>
      <c r="AB509" s="65" t="s">
        <v>962</v>
      </c>
      <c r="AC509" s="65" t="s">
        <v>962</v>
      </c>
    </row>
    <row r="510" spans="1:29" x14ac:dyDescent="0.25">
      <c r="A510" s="66">
        <f t="shared" si="14"/>
        <v>171044</v>
      </c>
      <c r="B510" s="67" t="s">
        <v>1118</v>
      </c>
      <c r="C510" s="68">
        <f t="shared" si="15"/>
        <v>3</v>
      </c>
      <c r="D510" s="65">
        <v>171044</v>
      </c>
      <c r="E510" s="65" t="s">
        <v>962</v>
      </c>
      <c r="F510" s="65" t="s">
        <v>962</v>
      </c>
      <c r="G510" s="65" t="s">
        <v>962</v>
      </c>
      <c r="H510" s="65" t="s">
        <v>962</v>
      </c>
      <c r="I510" s="65" t="s">
        <v>962</v>
      </c>
      <c r="J510" s="65" t="s">
        <v>962</v>
      </c>
      <c r="K510" s="65" t="s">
        <v>962</v>
      </c>
      <c r="L510" s="65" t="s">
        <v>962</v>
      </c>
      <c r="M510" s="65" t="s">
        <v>962</v>
      </c>
      <c r="N510" s="65" t="s">
        <v>962</v>
      </c>
      <c r="O510" s="65" t="s">
        <v>962</v>
      </c>
      <c r="P510" s="65" t="s">
        <v>962</v>
      </c>
      <c r="Q510" s="65" t="s">
        <v>962</v>
      </c>
      <c r="R510" s="65" t="s">
        <v>962</v>
      </c>
      <c r="S510" s="65" t="s">
        <v>962</v>
      </c>
      <c r="T510" s="65" t="s">
        <v>962</v>
      </c>
      <c r="U510" s="65" t="s">
        <v>962</v>
      </c>
      <c r="V510" s="65" t="s">
        <v>963</v>
      </c>
      <c r="W510" s="65" t="s">
        <v>962</v>
      </c>
      <c r="X510" s="65" t="s">
        <v>962</v>
      </c>
      <c r="Y510" s="65" t="s">
        <v>962</v>
      </c>
      <c r="Z510" s="65" t="s">
        <v>962</v>
      </c>
      <c r="AA510" s="65" t="s">
        <v>962</v>
      </c>
      <c r="AB510" s="65" t="s">
        <v>962</v>
      </c>
      <c r="AC510" s="65" t="s">
        <v>962</v>
      </c>
    </row>
    <row r="511" spans="1:29" x14ac:dyDescent="0.25">
      <c r="A511" s="66">
        <f t="shared" si="14"/>
        <v>171069</v>
      </c>
      <c r="B511" s="67" t="s">
        <v>1117</v>
      </c>
      <c r="C511" s="68">
        <f t="shared" si="15"/>
        <v>1</v>
      </c>
      <c r="D511" s="65">
        <v>171069</v>
      </c>
      <c r="E511" s="65" t="s">
        <v>963</v>
      </c>
      <c r="F511" s="65" t="s">
        <v>962</v>
      </c>
      <c r="G511" s="65" t="s">
        <v>962</v>
      </c>
      <c r="H511" s="65" t="s">
        <v>962</v>
      </c>
      <c r="I511" s="65" t="s">
        <v>962</v>
      </c>
      <c r="J511" s="65" t="s">
        <v>962</v>
      </c>
      <c r="K511" s="65" t="s">
        <v>962</v>
      </c>
      <c r="L511" s="65" t="s">
        <v>962</v>
      </c>
      <c r="M511" s="65" t="s">
        <v>962</v>
      </c>
      <c r="N511" s="65" t="s">
        <v>962</v>
      </c>
      <c r="O511" s="65" t="s">
        <v>962</v>
      </c>
      <c r="P511" s="65" t="s">
        <v>962</v>
      </c>
      <c r="Q511" s="65" t="s">
        <v>962</v>
      </c>
      <c r="R511" s="65" t="s">
        <v>962</v>
      </c>
      <c r="S511" s="65" t="s">
        <v>962</v>
      </c>
      <c r="T511" s="65" t="s">
        <v>962</v>
      </c>
      <c r="U511" s="65" t="s">
        <v>962</v>
      </c>
      <c r="V511" s="65" t="s">
        <v>962</v>
      </c>
      <c r="W511" s="65" t="s">
        <v>962</v>
      </c>
      <c r="X511" s="65" t="s">
        <v>962</v>
      </c>
      <c r="Y511" s="65" t="s">
        <v>962</v>
      </c>
      <c r="Z511" s="65" t="s">
        <v>962</v>
      </c>
      <c r="AA511" s="65" t="s">
        <v>962</v>
      </c>
      <c r="AB511" s="65" t="s">
        <v>962</v>
      </c>
      <c r="AC511" s="65" t="s">
        <v>962</v>
      </c>
    </row>
    <row r="512" spans="1:29" x14ac:dyDescent="0.25">
      <c r="A512" s="66">
        <f t="shared" si="14"/>
        <v>171070</v>
      </c>
      <c r="B512" s="67" t="s">
        <v>1116</v>
      </c>
      <c r="C512" s="68">
        <f t="shared" si="15"/>
        <v>2</v>
      </c>
      <c r="D512" s="65">
        <v>171070</v>
      </c>
      <c r="E512" s="65" t="s">
        <v>962</v>
      </c>
      <c r="F512" s="65" t="s">
        <v>963</v>
      </c>
      <c r="G512" s="65" t="s">
        <v>962</v>
      </c>
      <c r="H512" s="65" t="s">
        <v>962</v>
      </c>
      <c r="I512" s="65" t="s">
        <v>962</v>
      </c>
      <c r="J512" s="65" t="s">
        <v>962</v>
      </c>
      <c r="K512" s="65" t="s">
        <v>962</v>
      </c>
      <c r="L512" s="65" t="s">
        <v>962</v>
      </c>
      <c r="M512" s="65" t="s">
        <v>962</v>
      </c>
      <c r="N512" s="65" t="s">
        <v>962</v>
      </c>
      <c r="O512" s="65" t="s">
        <v>962</v>
      </c>
      <c r="P512" s="65" t="s">
        <v>962</v>
      </c>
      <c r="Q512" s="65" t="s">
        <v>962</v>
      </c>
      <c r="R512" s="65" t="s">
        <v>962</v>
      </c>
      <c r="S512" s="65" t="s">
        <v>962</v>
      </c>
      <c r="T512" s="65" t="s">
        <v>962</v>
      </c>
      <c r="U512" s="65" t="s">
        <v>962</v>
      </c>
      <c r="V512" s="65" t="s">
        <v>962</v>
      </c>
      <c r="W512" s="65" t="s">
        <v>962</v>
      </c>
      <c r="X512" s="65" t="s">
        <v>962</v>
      </c>
      <c r="Y512" s="65" t="s">
        <v>962</v>
      </c>
      <c r="Z512" s="65" t="s">
        <v>962</v>
      </c>
      <c r="AA512" s="65" t="s">
        <v>962</v>
      </c>
      <c r="AB512" s="65" t="s">
        <v>962</v>
      </c>
      <c r="AC512" s="65" t="s">
        <v>962</v>
      </c>
    </row>
    <row r="513" spans="1:29" x14ac:dyDescent="0.25">
      <c r="A513" s="66">
        <f t="shared" si="14"/>
        <v>171071</v>
      </c>
      <c r="B513" s="67" t="s">
        <v>1115</v>
      </c>
      <c r="C513" s="68">
        <f t="shared" si="15"/>
        <v>3</v>
      </c>
      <c r="D513" s="65">
        <v>171071</v>
      </c>
      <c r="E513" s="65" t="s">
        <v>962</v>
      </c>
      <c r="F513" s="65" t="s">
        <v>962</v>
      </c>
      <c r="G513" s="65" t="s">
        <v>963</v>
      </c>
      <c r="H513" s="65" t="s">
        <v>962</v>
      </c>
      <c r="I513" s="65" t="s">
        <v>962</v>
      </c>
      <c r="J513" s="65" t="s">
        <v>962</v>
      </c>
      <c r="K513" s="65" t="s">
        <v>962</v>
      </c>
      <c r="L513" s="65" t="s">
        <v>962</v>
      </c>
      <c r="M513" s="65" t="s">
        <v>962</v>
      </c>
      <c r="N513" s="65" t="s">
        <v>962</v>
      </c>
      <c r="O513" s="65" t="s">
        <v>962</v>
      </c>
      <c r="P513" s="65" t="s">
        <v>962</v>
      </c>
      <c r="Q513" s="65" t="s">
        <v>962</v>
      </c>
      <c r="R513" s="65" t="s">
        <v>962</v>
      </c>
      <c r="S513" s="65" t="s">
        <v>962</v>
      </c>
      <c r="T513" s="65" t="s">
        <v>962</v>
      </c>
      <c r="U513" s="65" t="s">
        <v>962</v>
      </c>
      <c r="V513" s="65" t="s">
        <v>962</v>
      </c>
      <c r="W513" s="65" t="s">
        <v>962</v>
      </c>
      <c r="X513" s="65" t="s">
        <v>962</v>
      </c>
      <c r="Y513" s="65" t="s">
        <v>962</v>
      </c>
      <c r="Z513" s="65" t="s">
        <v>962</v>
      </c>
      <c r="AA513" s="65" t="s">
        <v>962</v>
      </c>
      <c r="AB513" s="65" t="s">
        <v>962</v>
      </c>
      <c r="AC513" s="65" t="s">
        <v>962</v>
      </c>
    </row>
    <row r="514" spans="1:29" x14ac:dyDescent="0.25">
      <c r="A514" s="66">
        <f t="shared" si="14"/>
        <v>171073</v>
      </c>
      <c r="B514" s="67" t="s">
        <v>1114</v>
      </c>
      <c r="C514" s="68">
        <f t="shared" si="15"/>
        <v>4</v>
      </c>
      <c r="D514" s="65">
        <v>171073</v>
      </c>
      <c r="E514" s="65" t="s">
        <v>962</v>
      </c>
      <c r="F514" s="65" t="s">
        <v>962</v>
      </c>
      <c r="G514" s="65" t="s">
        <v>962</v>
      </c>
      <c r="H514" s="65" t="s">
        <v>963</v>
      </c>
      <c r="I514" s="65" t="s">
        <v>962</v>
      </c>
      <c r="J514" s="65" t="s">
        <v>962</v>
      </c>
      <c r="K514" s="65" t="s">
        <v>962</v>
      </c>
      <c r="L514" s="65" t="s">
        <v>962</v>
      </c>
      <c r="M514" s="65" t="s">
        <v>962</v>
      </c>
      <c r="N514" s="65" t="s">
        <v>962</v>
      </c>
      <c r="O514" s="65" t="s">
        <v>962</v>
      </c>
      <c r="P514" s="65" t="s">
        <v>962</v>
      </c>
      <c r="Q514" s="65" t="s">
        <v>962</v>
      </c>
      <c r="R514" s="65" t="s">
        <v>962</v>
      </c>
      <c r="S514" s="65" t="s">
        <v>962</v>
      </c>
      <c r="T514" s="65" t="s">
        <v>962</v>
      </c>
      <c r="U514" s="65" t="s">
        <v>962</v>
      </c>
      <c r="V514" s="65" t="s">
        <v>962</v>
      </c>
      <c r="W514" s="65" t="s">
        <v>962</v>
      </c>
      <c r="X514" s="65" t="s">
        <v>962</v>
      </c>
      <c r="Y514" s="65" t="s">
        <v>962</v>
      </c>
      <c r="Z514" s="65" t="s">
        <v>962</v>
      </c>
      <c r="AA514" s="65" t="s">
        <v>962</v>
      </c>
      <c r="AB514" s="65" t="s">
        <v>962</v>
      </c>
      <c r="AC514" s="65" t="s">
        <v>962</v>
      </c>
    </row>
    <row r="515" spans="1:29" x14ac:dyDescent="0.25">
      <c r="A515" s="66">
        <f t="shared" si="14"/>
        <v>171074</v>
      </c>
      <c r="B515" s="67" t="s">
        <v>1113</v>
      </c>
      <c r="C515" s="68">
        <f t="shared" si="15"/>
        <v>1</v>
      </c>
      <c r="D515" s="65">
        <v>171074</v>
      </c>
      <c r="E515" s="65" t="s">
        <v>963</v>
      </c>
      <c r="F515" s="65" t="s">
        <v>962</v>
      </c>
      <c r="G515" s="65" t="s">
        <v>962</v>
      </c>
      <c r="H515" s="65" t="s">
        <v>962</v>
      </c>
      <c r="I515" s="65" t="s">
        <v>962</v>
      </c>
      <c r="J515" s="65" t="s">
        <v>962</v>
      </c>
      <c r="K515" s="65" t="s">
        <v>962</v>
      </c>
      <c r="L515" s="65" t="s">
        <v>962</v>
      </c>
      <c r="M515" s="65" t="s">
        <v>962</v>
      </c>
      <c r="N515" s="65" t="s">
        <v>962</v>
      </c>
      <c r="O515" s="65" t="s">
        <v>962</v>
      </c>
      <c r="P515" s="65" t="s">
        <v>962</v>
      </c>
      <c r="Q515" s="65" t="s">
        <v>962</v>
      </c>
      <c r="R515" s="65" t="s">
        <v>962</v>
      </c>
      <c r="S515" s="65" t="s">
        <v>962</v>
      </c>
      <c r="T515" s="65" t="s">
        <v>962</v>
      </c>
      <c r="U515" s="65" t="s">
        <v>962</v>
      </c>
      <c r="V515" s="65" t="s">
        <v>962</v>
      </c>
      <c r="W515" s="65" t="s">
        <v>962</v>
      </c>
      <c r="X515" s="65" t="s">
        <v>962</v>
      </c>
      <c r="Y515" s="65" t="s">
        <v>962</v>
      </c>
      <c r="Z515" s="65" t="s">
        <v>962</v>
      </c>
      <c r="AA515" s="65" t="s">
        <v>962</v>
      </c>
      <c r="AB515" s="65" t="s">
        <v>962</v>
      </c>
      <c r="AC515" s="65" t="s">
        <v>962</v>
      </c>
    </row>
    <row r="516" spans="1:29" x14ac:dyDescent="0.25">
      <c r="A516" s="66">
        <f t="shared" ref="A516:A579" si="16">D516</f>
        <v>171075</v>
      </c>
      <c r="B516" s="67" t="s">
        <v>1112</v>
      </c>
      <c r="C516" s="68">
        <f t="shared" ref="C516:C579" si="17">INDEX($E$1:$AC$1,MATCH("Y",E516:AC516,0))</f>
        <v>2</v>
      </c>
      <c r="D516" s="65">
        <v>171075</v>
      </c>
      <c r="E516" s="65" t="s">
        <v>962</v>
      </c>
      <c r="F516" s="65" t="s">
        <v>963</v>
      </c>
      <c r="G516" s="65" t="s">
        <v>962</v>
      </c>
      <c r="H516" s="65" t="s">
        <v>962</v>
      </c>
      <c r="I516" s="65" t="s">
        <v>962</v>
      </c>
      <c r="J516" s="65" t="s">
        <v>962</v>
      </c>
      <c r="K516" s="65" t="s">
        <v>962</v>
      </c>
      <c r="L516" s="65" t="s">
        <v>962</v>
      </c>
      <c r="M516" s="65" t="s">
        <v>962</v>
      </c>
      <c r="N516" s="65" t="s">
        <v>962</v>
      </c>
      <c r="O516" s="65" t="s">
        <v>962</v>
      </c>
      <c r="P516" s="65" t="s">
        <v>962</v>
      </c>
      <c r="Q516" s="65" t="s">
        <v>962</v>
      </c>
      <c r="R516" s="65" t="s">
        <v>962</v>
      </c>
      <c r="S516" s="65" t="s">
        <v>962</v>
      </c>
      <c r="T516" s="65" t="s">
        <v>962</v>
      </c>
      <c r="U516" s="65" t="s">
        <v>962</v>
      </c>
      <c r="V516" s="65" t="s">
        <v>962</v>
      </c>
      <c r="W516" s="65" t="s">
        <v>962</v>
      </c>
      <c r="X516" s="65" t="s">
        <v>962</v>
      </c>
      <c r="Y516" s="65" t="s">
        <v>962</v>
      </c>
      <c r="Z516" s="65" t="s">
        <v>962</v>
      </c>
      <c r="AA516" s="65" t="s">
        <v>962</v>
      </c>
      <c r="AB516" s="65" t="s">
        <v>962</v>
      </c>
      <c r="AC516" s="65" t="s">
        <v>962</v>
      </c>
    </row>
    <row r="517" spans="1:29" x14ac:dyDescent="0.25">
      <c r="A517" s="66">
        <f t="shared" si="16"/>
        <v>171076</v>
      </c>
      <c r="B517" s="67" t="s">
        <v>1111</v>
      </c>
      <c r="C517" s="68">
        <f t="shared" si="17"/>
        <v>3</v>
      </c>
      <c r="D517" s="65">
        <v>171076</v>
      </c>
      <c r="E517" s="65" t="s">
        <v>962</v>
      </c>
      <c r="F517" s="65" t="s">
        <v>962</v>
      </c>
      <c r="G517" s="65" t="s">
        <v>963</v>
      </c>
      <c r="H517" s="65" t="s">
        <v>962</v>
      </c>
      <c r="I517" s="65" t="s">
        <v>962</v>
      </c>
      <c r="J517" s="65" t="s">
        <v>962</v>
      </c>
      <c r="K517" s="65" t="s">
        <v>962</v>
      </c>
      <c r="L517" s="65" t="s">
        <v>962</v>
      </c>
      <c r="M517" s="65" t="s">
        <v>962</v>
      </c>
      <c r="N517" s="65" t="s">
        <v>962</v>
      </c>
      <c r="O517" s="65" t="s">
        <v>962</v>
      </c>
      <c r="P517" s="65" t="s">
        <v>962</v>
      </c>
      <c r="Q517" s="65" t="s">
        <v>962</v>
      </c>
      <c r="R517" s="65" t="s">
        <v>962</v>
      </c>
      <c r="S517" s="65" t="s">
        <v>962</v>
      </c>
      <c r="T517" s="65" t="s">
        <v>962</v>
      </c>
      <c r="U517" s="65" t="s">
        <v>962</v>
      </c>
      <c r="V517" s="65" t="s">
        <v>962</v>
      </c>
      <c r="W517" s="65" t="s">
        <v>962</v>
      </c>
      <c r="X517" s="65" t="s">
        <v>962</v>
      </c>
      <c r="Y517" s="65" t="s">
        <v>962</v>
      </c>
      <c r="Z517" s="65" t="s">
        <v>962</v>
      </c>
      <c r="AA517" s="65" t="s">
        <v>962</v>
      </c>
      <c r="AB517" s="65" t="s">
        <v>962</v>
      </c>
      <c r="AC517" s="65" t="s">
        <v>962</v>
      </c>
    </row>
    <row r="518" spans="1:29" x14ac:dyDescent="0.25">
      <c r="A518" s="66">
        <f t="shared" si="16"/>
        <v>171077</v>
      </c>
      <c r="B518" s="67" t="s">
        <v>1110</v>
      </c>
      <c r="C518" s="68">
        <f t="shared" si="17"/>
        <v>4</v>
      </c>
      <c r="D518" s="65">
        <v>171077</v>
      </c>
      <c r="E518" s="65" t="s">
        <v>962</v>
      </c>
      <c r="F518" s="65" t="s">
        <v>962</v>
      </c>
      <c r="G518" s="65" t="s">
        <v>962</v>
      </c>
      <c r="H518" s="65" t="s">
        <v>963</v>
      </c>
      <c r="I518" s="65" t="s">
        <v>962</v>
      </c>
      <c r="J518" s="65" t="s">
        <v>962</v>
      </c>
      <c r="K518" s="65" t="s">
        <v>962</v>
      </c>
      <c r="L518" s="65" t="s">
        <v>962</v>
      </c>
      <c r="M518" s="65" t="s">
        <v>962</v>
      </c>
      <c r="N518" s="65" t="s">
        <v>962</v>
      </c>
      <c r="O518" s="65" t="s">
        <v>962</v>
      </c>
      <c r="P518" s="65" t="s">
        <v>962</v>
      </c>
      <c r="Q518" s="65" t="s">
        <v>962</v>
      </c>
      <c r="R518" s="65" t="s">
        <v>962</v>
      </c>
      <c r="S518" s="65" t="s">
        <v>962</v>
      </c>
      <c r="T518" s="65" t="s">
        <v>962</v>
      </c>
      <c r="U518" s="65" t="s">
        <v>962</v>
      </c>
      <c r="V518" s="65" t="s">
        <v>962</v>
      </c>
      <c r="W518" s="65" t="s">
        <v>962</v>
      </c>
      <c r="X518" s="65" t="s">
        <v>962</v>
      </c>
      <c r="Y518" s="65" t="s">
        <v>962</v>
      </c>
      <c r="Z518" s="65" t="s">
        <v>962</v>
      </c>
      <c r="AA518" s="65" t="s">
        <v>962</v>
      </c>
      <c r="AB518" s="65" t="s">
        <v>962</v>
      </c>
      <c r="AC518" s="65" t="s">
        <v>962</v>
      </c>
    </row>
    <row r="519" spans="1:29" x14ac:dyDescent="0.25">
      <c r="A519" s="66">
        <f t="shared" si="16"/>
        <v>171078</v>
      </c>
      <c r="B519" s="67" t="s">
        <v>1109</v>
      </c>
      <c r="C519" s="68">
        <f t="shared" si="17"/>
        <v>1</v>
      </c>
      <c r="D519" s="65">
        <v>171078</v>
      </c>
      <c r="E519" s="65" t="s">
        <v>963</v>
      </c>
      <c r="F519" s="65" t="s">
        <v>962</v>
      </c>
      <c r="G519" s="65" t="s">
        <v>962</v>
      </c>
      <c r="H519" s="65" t="s">
        <v>962</v>
      </c>
      <c r="I519" s="65" t="s">
        <v>962</v>
      </c>
      <c r="J519" s="65" t="s">
        <v>962</v>
      </c>
      <c r="K519" s="65" t="s">
        <v>962</v>
      </c>
      <c r="L519" s="65" t="s">
        <v>962</v>
      </c>
      <c r="M519" s="65" t="s">
        <v>962</v>
      </c>
      <c r="N519" s="65" t="s">
        <v>962</v>
      </c>
      <c r="O519" s="65" t="s">
        <v>962</v>
      </c>
      <c r="P519" s="65" t="s">
        <v>962</v>
      </c>
      <c r="Q519" s="65" t="s">
        <v>962</v>
      </c>
      <c r="R519" s="65" t="s">
        <v>962</v>
      </c>
      <c r="S519" s="65" t="s">
        <v>962</v>
      </c>
      <c r="T519" s="65" t="s">
        <v>962</v>
      </c>
      <c r="U519" s="65" t="s">
        <v>962</v>
      </c>
      <c r="V519" s="65" t="s">
        <v>962</v>
      </c>
      <c r="W519" s="65" t="s">
        <v>962</v>
      </c>
      <c r="X519" s="65" t="s">
        <v>962</v>
      </c>
      <c r="Y519" s="65" t="s">
        <v>962</v>
      </c>
      <c r="Z519" s="65" t="s">
        <v>962</v>
      </c>
      <c r="AA519" s="65" t="s">
        <v>962</v>
      </c>
      <c r="AB519" s="65" t="s">
        <v>962</v>
      </c>
      <c r="AC519" s="65" t="s">
        <v>962</v>
      </c>
    </row>
    <row r="520" spans="1:29" x14ac:dyDescent="0.25">
      <c r="A520" s="66">
        <f t="shared" si="16"/>
        <v>171079</v>
      </c>
      <c r="B520" s="67" t="s">
        <v>1108</v>
      </c>
      <c r="C520" s="68">
        <f t="shared" si="17"/>
        <v>2</v>
      </c>
      <c r="D520" s="65">
        <v>171079</v>
      </c>
      <c r="E520" s="65" t="s">
        <v>962</v>
      </c>
      <c r="F520" s="65" t="s">
        <v>963</v>
      </c>
      <c r="G520" s="65" t="s">
        <v>962</v>
      </c>
      <c r="H520" s="65" t="s">
        <v>962</v>
      </c>
      <c r="I520" s="65" t="s">
        <v>962</v>
      </c>
      <c r="J520" s="65" t="s">
        <v>962</v>
      </c>
      <c r="K520" s="65" t="s">
        <v>962</v>
      </c>
      <c r="L520" s="65" t="s">
        <v>962</v>
      </c>
      <c r="M520" s="65" t="s">
        <v>962</v>
      </c>
      <c r="N520" s="65" t="s">
        <v>962</v>
      </c>
      <c r="O520" s="65" t="s">
        <v>962</v>
      </c>
      <c r="P520" s="65" t="s">
        <v>962</v>
      </c>
      <c r="Q520" s="65" t="s">
        <v>962</v>
      </c>
      <c r="R520" s="65" t="s">
        <v>962</v>
      </c>
      <c r="S520" s="65" t="s">
        <v>962</v>
      </c>
      <c r="T520" s="65" t="s">
        <v>962</v>
      </c>
      <c r="U520" s="65" t="s">
        <v>962</v>
      </c>
      <c r="V520" s="65" t="s">
        <v>962</v>
      </c>
      <c r="W520" s="65" t="s">
        <v>962</v>
      </c>
      <c r="X520" s="65" t="s">
        <v>962</v>
      </c>
      <c r="Y520" s="65" t="s">
        <v>962</v>
      </c>
      <c r="Z520" s="65" t="s">
        <v>962</v>
      </c>
      <c r="AA520" s="65" t="s">
        <v>962</v>
      </c>
      <c r="AB520" s="65" t="s">
        <v>962</v>
      </c>
      <c r="AC520" s="65" t="s">
        <v>962</v>
      </c>
    </row>
    <row r="521" spans="1:29" x14ac:dyDescent="0.25">
      <c r="A521" s="66">
        <f t="shared" si="16"/>
        <v>171080</v>
      </c>
      <c r="B521" s="67" t="s">
        <v>1107</v>
      </c>
      <c r="C521" s="68">
        <f t="shared" si="17"/>
        <v>3</v>
      </c>
      <c r="D521" s="65">
        <v>171080</v>
      </c>
      <c r="E521" s="65" t="s">
        <v>962</v>
      </c>
      <c r="F521" s="65" t="s">
        <v>962</v>
      </c>
      <c r="G521" s="65" t="s">
        <v>963</v>
      </c>
      <c r="H521" s="65" t="s">
        <v>962</v>
      </c>
      <c r="I521" s="65" t="s">
        <v>962</v>
      </c>
      <c r="J521" s="65" t="s">
        <v>962</v>
      </c>
      <c r="K521" s="65" t="s">
        <v>962</v>
      </c>
      <c r="L521" s="65" t="s">
        <v>962</v>
      </c>
      <c r="M521" s="65" t="s">
        <v>962</v>
      </c>
      <c r="N521" s="65" t="s">
        <v>962</v>
      </c>
      <c r="O521" s="65" t="s">
        <v>962</v>
      </c>
      <c r="P521" s="65" t="s">
        <v>962</v>
      </c>
      <c r="Q521" s="65" t="s">
        <v>962</v>
      </c>
      <c r="R521" s="65" t="s">
        <v>962</v>
      </c>
      <c r="S521" s="65" t="s">
        <v>962</v>
      </c>
      <c r="T521" s="65" t="s">
        <v>962</v>
      </c>
      <c r="U521" s="65" t="s">
        <v>962</v>
      </c>
      <c r="V521" s="65" t="s">
        <v>962</v>
      </c>
      <c r="W521" s="65" t="s">
        <v>962</v>
      </c>
      <c r="X521" s="65" t="s">
        <v>962</v>
      </c>
      <c r="Y521" s="65" t="s">
        <v>962</v>
      </c>
      <c r="Z521" s="65" t="s">
        <v>962</v>
      </c>
      <c r="AA521" s="65" t="s">
        <v>962</v>
      </c>
      <c r="AB521" s="65" t="s">
        <v>962</v>
      </c>
      <c r="AC521" s="65" t="s">
        <v>962</v>
      </c>
    </row>
    <row r="522" spans="1:29" x14ac:dyDescent="0.25">
      <c r="A522" s="66">
        <f t="shared" si="16"/>
        <v>171072</v>
      </c>
      <c r="B522" s="67" t="s">
        <v>1106</v>
      </c>
      <c r="C522" s="68">
        <f t="shared" si="17"/>
        <v>4</v>
      </c>
      <c r="D522" s="65">
        <v>171072</v>
      </c>
      <c r="E522" s="65" t="s">
        <v>962</v>
      </c>
      <c r="F522" s="65" t="s">
        <v>962</v>
      </c>
      <c r="G522" s="65" t="s">
        <v>962</v>
      </c>
      <c r="H522" s="65" t="s">
        <v>963</v>
      </c>
      <c r="I522" s="65" t="s">
        <v>962</v>
      </c>
      <c r="J522" s="65" t="s">
        <v>962</v>
      </c>
      <c r="K522" s="65" t="s">
        <v>962</v>
      </c>
      <c r="L522" s="65" t="s">
        <v>962</v>
      </c>
      <c r="M522" s="65" t="s">
        <v>962</v>
      </c>
      <c r="N522" s="65" t="s">
        <v>962</v>
      </c>
      <c r="O522" s="65" t="s">
        <v>962</v>
      </c>
      <c r="P522" s="65" t="s">
        <v>962</v>
      </c>
      <c r="Q522" s="65" t="s">
        <v>962</v>
      </c>
      <c r="R522" s="65" t="s">
        <v>962</v>
      </c>
      <c r="S522" s="65" t="s">
        <v>962</v>
      </c>
      <c r="T522" s="65" t="s">
        <v>962</v>
      </c>
      <c r="U522" s="65" t="s">
        <v>962</v>
      </c>
      <c r="V522" s="65" t="s">
        <v>962</v>
      </c>
      <c r="W522" s="65" t="s">
        <v>962</v>
      </c>
      <c r="X522" s="65" t="s">
        <v>962</v>
      </c>
      <c r="Y522" s="65" t="s">
        <v>962</v>
      </c>
      <c r="Z522" s="65" t="s">
        <v>962</v>
      </c>
      <c r="AA522" s="65" t="s">
        <v>962</v>
      </c>
      <c r="AB522" s="65" t="s">
        <v>962</v>
      </c>
      <c r="AC522" s="65" t="s">
        <v>962</v>
      </c>
    </row>
    <row r="523" spans="1:29" x14ac:dyDescent="0.25">
      <c r="A523" s="66">
        <f t="shared" si="16"/>
        <v>171081</v>
      </c>
      <c r="B523" s="67" t="s">
        <v>1105</v>
      </c>
      <c r="C523" s="68">
        <f t="shared" si="17"/>
        <v>1</v>
      </c>
      <c r="D523" s="65">
        <v>171081</v>
      </c>
      <c r="E523" s="65" t="s">
        <v>963</v>
      </c>
      <c r="F523" s="65" t="s">
        <v>962</v>
      </c>
      <c r="G523" s="65" t="s">
        <v>962</v>
      </c>
      <c r="H523" s="65" t="s">
        <v>962</v>
      </c>
      <c r="I523" s="65" t="s">
        <v>962</v>
      </c>
      <c r="J523" s="65" t="s">
        <v>962</v>
      </c>
      <c r="K523" s="65" t="s">
        <v>962</v>
      </c>
      <c r="L523" s="65" t="s">
        <v>962</v>
      </c>
      <c r="M523" s="65" t="s">
        <v>962</v>
      </c>
      <c r="N523" s="65" t="s">
        <v>962</v>
      </c>
      <c r="O523" s="65" t="s">
        <v>962</v>
      </c>
      <c r="P523" s="65" t="s">
        <v>962</v>
      </c>
      <c r="Q523" s="65" t="s">
        <v>962</v>
      </c>
      <c r="R523" s="65" t="s">
        <v>962</v>
      </c>
      <c r="S523" s="65" t="s">
        <v>962</v>
      </c>
      <c r="T523" s="65" t="s">
        <v>962</v>
      </c>
      <c r="U523" s="65" t="s">
        <v>962</v>
      </c>
      <c r="V523" s="65" t="s">
        <v>962</v>
      </c>
      <c r="W523" s="65" t="s">
        <v>962</v>
      </c>
      <c r="X523" s="65" t="s">
        <v>962</v>
      </c>
      <c r="Y523" s="65" t="s">
        <v>962</v>
      </c>
      <c r="Z523" s="65" t="s">
        <v>962</v>
      </c>
      <c r="AA523" s="65" t="s">
        <v>962</v>
      </c>
      <c r="AB523" s="65" t="s">
        <v>962</v>
      </c>
      <c r="AC523" s="65" t="s">
        <v>962</v>
      </c>
    </row>
    <row r="524" spans="1:29" x14ac:dyDescent="0.25">
      <c r="A524" s="66">
        <f t="shared" si="16"/>
        <v>171082</v>
      </c>
      <c r="B524" s="67" t="s">
        <v>1104</v>
      </c>
      <c r="C524" s="68">
        <f t="shared" si="17"/>
        <v>2</v>
      </c>
      <c r="D524" s="65">
        <v>171082</v>
      </c>
      <c r="E524" s="65" t="s">
        <v>962</v>
      </c>
      <c r="F524" s="65" t="s">
        <v>963</v>
      </c>
      <c r="G524" s="65" t="s">
        <v>962</v>
      </c>
      <c r="H524" s="65" t="s">
        <v>962</v>
      </c>
      <c r="I524" s="65" t="s">
        <v>962</v>
      </c>
      <c r="J524" s="65" t="s">
        <v>962</v>
      </c>
      <c r="K524" s="65" t="s">
        <v>962</v>
      </c>
      <c r="L524" s="65" t="s">
        <v>962</v>
      </c>
      <c r="M524" s="65" t="s">
        <v>962</v>
      </c>
      <c r="N524" s="65" t="s">
        <v>962</v>
      </c>
      <c r="O524" s="65" t="s">
        <v>962</v>
      </c>
      <c r="P524" s="65" t="s">
        <v>962</v>
      </c>
      <c r="Q524" s="65" t="s">
        <v>962</v>
      </c>
      <c r="R524" s="65" t="s">
        <v>962</v>
      </c>
      <c r="S524" s="65" t="s">
        <v>962</v>
      </c>
      <c r="T524" s="65" t="s">
        <v>962</v>
      </c>
      <c r="U524" s="65" t="s">
        <v>962</v>
      </c>
      <c r="V524" s="65" t="s">
        <v>962</v>
      </c>
      <c r="W524" s="65" t="s">
        <v>962</v>
      </c>
      <c r="X524" s="65" t="s">
        <v>962</v>
      </c>
      <c r="Y524" s="65" t="s">
        <v>962</v>
      </c>
      <c r="Z524" s="65" t="s">
        <v>962</v>
      </c>
      <c r="AA524" s="65" t="s">
        <v>962</v>
      </c>
      <c r="AB524" s="65" t="s">
        <v>962</v>
      </c>
      <c r="AC524" s="65" t="s">
        <v>962</v>
      </c>
    </row>
    <row r="525" spans="1:29" x14ac:dyDescent="0.25">
      <c r="A525" s="66">
        <f t="shared" si="16"/>
        <v>171083</v>
      </c>
      <c r="B525" s="67" t="s">
        <v>1103</v>
      </c>
      <c r="C525" s="68">
        <f t="shared" si="17"/>
        <v>3</v>
      </c>
      <c r="D525" s="65">
        <v>171083</v>
      </c>
      <c r="E525" s="65" t="s">
        <v>962</v>
      </c>
      <c r="F525" s="65" t="s">
        <v>962</v>
      </c>
      <c r="G525" s="65" t="s">
        <v>963</v>
      </c>
      <c r="H525" s="65" t="s">
        <v>962</v>
      </c>
      <c r="I525" s="65" t="s">
        <v>962</v>
      </c>
      <c r="J525" s="65" t="s">
        <v>962</v>
      </c>
      <c r="K525" s="65" t="s">
        <v>962</v>
      </c>
      <c r="L525" s="65" t="s">
        <v>962</v>
      </c>
      <c r="M525" s="65" t="s">
        <v>962</v>
      </c>
      <c r="N525" s="65" t="s">
        <v>962</v>
      </c>
      <c r="O525" s="65" t="s">
        <v>962</v>
      </c>
      <c r="P525" s="65" t="s">
        <v>962</v>
      </c>
      <c r="Q525" s="65" t="s">
        <v>962</v>
      </c>
      <c r="R525" s="65" t="s">
        <v>962</v>
      </c>
      <c r="S525" s="65" t="s">
        <v>962</v>
      </c>
      <c r="T525" s="65" t="s">
        <v>962</v>
      </c>
      <c r="U525" s="65" t="s">
        <v>962</v>
      </c>
      <c r="V525" s="65" t="s">
        <v>962</v>
      </c>
      <c r="W525" s="65" t="s">
        <v>962</v>
      </c>
      <c r="X525" s="65" t="s">
        <v>962</v>
      </c>
      <c r="Y525" s="65" t="s">
        <v>962</v>
      </c>
      <c r="Z525" s="65" t="s">
        <v>962</v>
      </c>
      <c r="AA525" s="65" t="s">
        <v>962</v>
      </c>
      <c r="AB525" s="65" t="s">
        <v>962</v>
      </c>
      <c r="AC525" s="65" t="s">
        <v>962</v>
      </c>
    </row>
    <row r="526" spans="1:29" x14ac:dyDescent="0.25">
      <c r="A526" s="66">
        <f t="shared" si="16"/>
        <v>171053</v>
      </c>
      <c r="B526" s="67" t="s">
        <v>1102</v>
      </c>
      <c r="C526" s="68">
        <f t="shared" si="17"/>
        <v>3</v>
      </c>
      <c r="D526" s="65">
        <v>171053</v>
      </c>
      <c r="E526" s="65" t="s">
        <v>962</v>
      </c>
      <c r="F526" s="65" t="s">
        <v>962</v>
      </c>
      <c r="G526" s="65" t="s">
        <v>962</v>
      </c>
      <c r="H526" s="65" t="s">
        <v>962</v>
      </c>
      <c r="I526" s="65" t="s">
        <v>962</v>
      </c>
      <c r="J526" s="65" t="s">
        <v>962</v>
      </c>
      <c r="K526" s="65" t="s">
        <v>962</v>
      </c>
      <c r="L526" s="65" t="s">
        <v>962</v>
      </c>
      <c r="M526" s="65" t="s">
        <v>962</v>
      </c>
      <c r="N526" s="65" t="s">
        <v>962</v>
      </c>
      <c r="O526" s="65" t="s">
        <v>962</v>
      </c>
      <c r="P526" s="65" t="s">
        <v>962</v>
      </c>
      <c r="Q526" s="65" t="s">
        <v>962</v>
      </c>
      <c r="R526" s="65" t="s">
        <v>962</v>
      </c>
      <c r="S526" s="65" t="s">
        <v>962</v>
      </c>
      <c r="T526" s="65" t="s">
        <v>962</v>
      </c>
      <c r="U526" s="65" t="s">
        <v>962</v>
      </c>
      <c r="V526" s="65" t="s">
        <v>963</v>
      </c>
      <c r="W526" s="65" t="s">
        <v>962</v>
      </c>
      <c r="X526" s="65" t="s">
        <v>962</v>
      </c>
      <c r="Y526" s="65" t="s">
        <v>962</v>
      </c>
      <c r="Z526" s="65" t="s">
        <v>962</v>
      </c>
      <c r="AA526" s="65" t="s">
        <v>962</v>
      </c>
      <c r="AB526" s="65" t="s">
        <v>962</v>
      </c>
      <c r="AC526" s="65" t="s">
        <v>962</v>
      </c>
    </row>
    <row r="527" spans="1:29" x14ac:dyDescent="0.25">
      <c r="A527" s="66">
        <f t="shared" si="16"/>
        <v>171095</v>
      </c>
      <c r="B527" s="67" t="s">
        <v>1101</v>
      </c>
      <c r="C527" s="68">
        <f t="shared" si="17"/>
        <v>2</v>
      </c>
      <c r="D527" s="65">
        <v>171095</v>
      </c>
      <c r="E527" s="65" t="s">
        <v>962</v>
      </c>
      <c r="F527" s="65" t="s">
        <v>962</v>
      </c>
      <c r="G527" s="65" t="s">
        <v>962</v>
      </c>
      <c r="H527" s="65" t="s">
        <v>962</v>
      </c>
      <c r="I527" s="65" t="s">
        <v>962</v>
      </c>
      <c r="J527" s="65" t="s">
        <v>962</v>
      </c>
      <c r="K527" s="65" t="s">
        <v>962</v>
      </c>
      <c r="L527" s="65" t="s">
        <v>962</v>
      </c>
      <c r="M527" s="65" t="s">
        <v>962</v>
      </c>
      <c r="N527" s="65" t="s">
        <v>962</v>
      </c>
      <c r="O527" s="65" t="s">
        <v>962</v>
      </c>
      <c r="P527" s="65" t="s">
        <v>962</v>
      </c>
      <c r="Q527" s="65" t="s">
        <v>962</v>
      </c>
      <c r="R527" s="65" t="s">
        <v>962</v>
      </c>
      <c r="S527" s="65" t="s">
        <v>962</v>
      </c>
      <c r="T527" s="65" t="s">
        <v>962</v>
      </c>
      <c r="U527" s="65" t="s">
        <v>963</v>
      </c>
      <c r="V527" s="65" t="s">
        <v>962</v>
      </c>
      <c r="W527" s="65" t="s">
        <v>962</v>
      </c>
      <c r="X527" s="65" t="s">
        <v>962</v>
      </c>
      <c r="Y527" s="65" t="s">
        <v>962</v>
      </c>
      <c r="Z527" s="65" t="s">
        <v>962</v>
      </c>
      <c r="AA527" s="65" t="s">
        <v>962</v>
      </c>
      <c r="AB527" s="65" t="s">
        <v>962</v>
      </c>
      <c r="AC527" s="65" t="s">
        <v>962</v>
      </c>
    </row>
    <row r="528" spans="1:29" x14ac:dyDescent="0.25">
      <c r="A528" s="66">
        <f t="shared" si="16"/>
        <v>171088</v>
      </c>
      <c r="B528" s="67" t="s">
        <v>1100</v>
      </c>
      <c r="C528" s="68">
        <f t="shared" si="17"/>
        <v>1</v>
      </c>
      <c r="D528" s="65">
        <v>171088</v>
      </c>
      <c r="E528" s="65" t="s">
        <v>962</v>
      </c>
      <c r="F528" s="65" t="s">
        <v>962</v>
      </c>
      <c r="G528" s="65" t="s">
        <v>962</v>
      </c>
      <c r="H528" s="65" t="s">
        <v>962</v>
      </c>
      <c r="I528" s="65" t="s">
        <v>962</v>
      </c>
      <c r="J528" s="65" t="s">
        <v>962</v>
      </c>
      <c r="K528" s="65" t="s">
        <v>962</v>
      </c>
      <c r="L528" s="65" t="s">
        <v>962</v>
      </c>
      <c r="M528" s="65" t="s">
        <v>962</v>
      </c>
      <c r="N528" s="65" t="s">
        <v>962</v>
      </c>
      <c r="O528" s="65" t="s">
        <v>962</v>
      </c>
      <c r="P528" s="65" t="s">
        <v>962</v>
      </c>
      <c r="Q528" s="65" t="s">
        <v>962</v>
      </c>
      <c r="R528" s="65" t="s">
        <v>962</v>
      </c>
      <c r="S528" s="65" t="s">
        <v>962</v>
      </c>
      <c r="T528" s="65" t="s">
        <v>963</v>
      </c>
      <c r="U528" s="65" t="s">
        <v>962</v>
      </c>
      <c r="V528" s="65" t="s">
        <v>962</v>
      </c>
      <c r="W528" s="65" t="s">
        <v>962</v>
      </c>
      <c r="X528" s="65" t="s">
        <v>962</v>
      </c>
      <c r="Y528" s="65" t="s">
        <v>962</v>
      </c>
      <c r="Z528" s="65" t="s">
        <v>962</v>
      </c>
      <c r="AA528" s="65" t="s">
        <v>962</v>
      </c>
      <c r="AB528" s="65" t="s">
        <v>962</v>
      </c>
      <c r="AC528" s="65" t="s">
        <v>962</v>
      </c>
    </row>
    <row r="529" spans="1:29" x14ac:dyDescent="0.25">
      <c r="A529" s="66">
        <f t="shared" si="16"/>
        <v>171086</v>
      </c>
      <c r="B529" s="67" t="s">
        <v>1099</v>
      </c>
      <c r="C529" s="68">
        <f t="shared" si="17"/>
        <v>2</v>
      </c>
      <c r="D529" s="65">
        <v>171086</v>
      </c>
      <c r="E529" s="65" t="s">
        <v>962</v>
      </c>
      <c r="F529" s="65" t="s">
        <v>962</v>
      </c>
      <c r="G529" s="65" t="s">
        <v>962</v>
      </c>
      <c r="H529" s="65" t="s">
        <v>962</v>
      </c>
      <c r="I529" s="65" t="s">
        <v>962</v>
      </c>
      <c r="J529" s="65" t="s">
        <v>962</v>
      </c>
      <c r="K529" s="65" t="s">
        <v>962</v>
      </c>
      <c r="L529" s="65" t="s">
        <v>962</v>
      </c>
      <c r="M529" s="65" t="s">
        <v>962</v>
      </c>
      <c r="N529" s="65" t="s">
        <v>962</v>
      </c>
      <c r="O529" s="65" t="s">
        <v>962</v>
      </c>
      <c r="P529" s="65" t="s">
        <v>962</v>
      </c>
      <c r="Q529" s="65" t="s">
        <v>962</v>
      </c>
      <c r="R529" s="65" t="s">
        <v>962</v>
      </c>
      <c r="S529" s="65" t="s">
        <v>962</v>
      </c>
      <c r="T529" s="65" t="s">
        <v>962</v>
      </c>
      <c r="U529" s="65" t="s">
        <v>963</v>
      </c>
      <c r="V529" s="65" t="s">
        <v>962</v>
      </c>
      <c r="W529" s="65" t="s">
        <v>962</v>
      </c>
      <c r="X529" s="65" t="s">
        <v>962</v>
      </c>
      <c r="Y529" s="65" t="s">
        <v>962</v>
      </c>
      <c r="Z529" s="65" t="s">
        <v>962</v>
      </c>
      <c r="AA529" s="65" t="s">
        <v>962</v>
      </c>
      <c r="AB529" s="65" t="s">
        <v>962</v>
      </c>
      <c r="AC529" s="65" t="s">
        <v>962</v>
      </c>
    </row>
    <row r="530" spans="1:29" x14ac:dyDescent="0.25">
      <c r="A530" s="66">
        <f t="shared" si="16"/>
        <v>171085</v>
      </c>
      <c r="B530" s="67" t="s">
        <v>1098</v>
      </c>
      <c r="C530" s="68">
        <f t="shared" si="17"/>
        <v>3</v>
      </c>
      <c r="D530" s="65">
        <v>171085</v>
      </c>
      <c r="E530" s="65" t="s">
        <v>962</v>
      </c>
      <c r="F530" s="65" t="s">
        <v>962</v>
      </c>
      <c r="G530" s="65" t="s">
        <v>962</v>
      </c>
      <c r="H530" s="65" t="s">
        <v>962</v>
      </c>
      <c r="I530" s="65" t="s">
        <v>962</v>
      </c>
      <c r="J530" s="65" t="s">
        <v>962</v>
      </c>
      <c r="K530" s="65" t="s">
        <v>962</v>
      </c>
      <c r="L530" s="65" t="s">
        <v>962</v>
      </c>
      <c r="M530" s="65" t="s">
        <v>962</v>
      </c>
      <c r="N530" s="65" t="s">
        <v>962</v>
      </c>
      <c r="O530" s="65" t="s">
        <v>962</v>
      </c>
      <c r="P530" s="65" t="s">
        <v>962</v>
      </c>
      <c r="Q530" s="65" t="s">
        <v>962</v>
      </c>
      <c r="R530" s="65" t="s">
        <v>962</v>
      </c>
      <c r="S530" s="65" t="s">
        <v>962</v>
      </c>
      <c r="T530" s="65" t="s">
        <v>962</v>
      </c>
      <c r="U530" s="65" t="s">
        <v>962</v>
      </c>
      <c r="V530" s="65" t="s">
        <v>963</v>
      </c>
      <c r="W530" s="65" t="s">
        <v>962</v>
      </c>
      <c r="X530" s="65" t="s">
        <v>962</v>
      </c>
      <c r="Y530" s="65" t="s">
        <v>962</v>
      </c>
      <c r="Z530" s="65" t="s">
        <v>962</v>
      </c>
      <c r="AA530" s="65" t="s">
        <v>962</v>
      </c>
      <c r="AB530" s="65" t="s">
        <v>962</v>
      </c>
      <c r="AC530" s="65" t="s">
        <v>962</v>
      </c>
    </row>
    <row r="531" spans="1:29" x14ac:dyDescent="0.25">
      <c r="A531" s="66">
        <f t="shared" si="16"/>
        <v>171054</v>
      </c>
      <c r="B531" s="67" t="s">
        <v>1097</v>
      </c>
      <c r="C531" s="68">
        <f t="shared" si="17"/>
        <v>4</v>
      </c>
      <c r="D531" s="65">
        <v>171054</v>
      </c>
      <c r="E531" s="65" t="s">
        <v>962</v>
      </c>
      <c r="F531" s="65" t="s">
        <v>962</v>
      </c>
      <c r="G531" s="65" t="s">
        <v>962</v>
      </c>
      <c r="H531" s="65" t="s">
        <v>962</v>
      </c>
      <c r="I531" s="65" t="s">
        <v>962</v>
      </c>
      <c r="J531" s="65" t="s">
        <v>962</v>
      </c>
      <c r="K531" s="65" t="s">
        <v>962</v>
      </c>
      <c r="L531" s="65" t="s">
        <v>962</v>
      </c>
      <c r="M531" s="65" t="s">
        <v>962</v>
      </c>
      <c r="N531" s="65" t="s">
        <v>962</v>
      </c>
      <c r="O531" s="65" t="s">
        <v>962</v>
      </c>
      <c r="P531" s="65" t="s">
        <v>962</v>
      </c>
      <c r="Q531" s="65" t="s">
        <v>962</v>
      </c>
      <c r="R531" s="65" t="s">
        <v>962</v>
      </c>
      <c r="S531" s="65" t="s">
        <v>962</v>
      </c>
      <c r="T531" s="65" t="s">
        <v>962</v>
      </c>
      <c r="U531" s="65" t="s">
        <v>962</v>
      </c>
      <c r="V531" s="65" t="s">
        <v>962</v>
      </c>
      <c r="W531" s="65" t="s">
        <v>963</v>
      </c>
      <c r="X531" s="65" t="s">
        <v>962</v>
      </c>
      <c r="Y531" s="65" t="s">
        <v>962</v>
      </c>
      <c r="Z531" s="65" t="s">
        <v>962</v>
      </c>
      <c r="AA531" s="65" t="s">
        <v>962</v>
      </c>
      <c r="AB531" s="65" t="s">
        <v>962</v>
      </c>
      <c r="AC531" s="65" t="s">
        <v>962</v>
      </c>
    </row>
    <row r="532" spans="1:29" x14ac:dyDescent="0.25">
      <c r="A532" s="66">
        <f t="shared" si="16"/>
        <v>171011</v>
      </c>
      <c r="B532" s="67" t="s">
        <v>1096</v>
      </c>
      <c r="C532" s="68">
        <f t="shared" si="17"/>
        <v>4</v>
      </c>
      <c r="D532" s="65">
        <v>171011</v>
      </c>
      <c r="E532" s="65" t="s">
        <v>962</v>
      </c>
      <c r="F532" s="65" t="s">
        <v>962</v>
      </c>
      <c r="G532" s="65" t="s">
        <v>962</v>
      </c>
      <c r="H532" s="65" t="s">
        <v>962</v>
      </c>
      <c r="I532" s="65" t="s">
        <v>962</v>
      </c>
      <c r="J532" s="65" t="s">
        <v>962</v>
      </c>
      <c r="K532" s="65" t="s">
        <v>962</v>
      </c>
      <c r="L532" s="65" t="s">
        <v>962</v>
      </c>
      <c r="M532" s="65" t="s">
        <v>962</v>
      </c>
      <c r="N532" s="65" t="s">
        <v>962</v>
      </c>
      <c r="O532" s="65" t="s">
        <v>962</v>
      </c>
      <c r="P532" s="65" t="s">
        <v>962</v>
      </c>
      <c r="Q532" s="65" t="s">
        <v>962</v>
      </c>
      <c r="R532" s="65" t="s">
        <v>963</v>
      </c>
      <c r="S532" s="65" t="s">
        <v>962</v>
      </c>
      <c r="T532" s="65" t="s">
        <v>962</v>
      </c>
      <c r="U532" s="65" t="s">
        <v>962</v>
      </c>
      <c r="V532" s="65" t="s">
        <v>962</v>
      </c>
      <c r="W532" s="65" t="s">
        <v>962</v>
      </c>
      <c r="X532" s="65" t="s">
        <v>962</v>
      </c>
      <c r="Y532" s="65" t="s">
        <v>962</v>
      </c>
      <c r="Z532" s="65" t="s">
        <v>962</v>
      </c>
      <c r="AA532" s="65" t="s">
        <v>962</v>
      </c>
      <c r="AB532" s="65" t="s">
        <v>962</v>
      </c>
      <c r="AC532" s="65" t="s">
        <v>962</v>
      </c>
    </row>
    <row r="533" spans="1:29" x14ac:dyDescent="0.25">
      <c r="A533" s="66">
        <f t="shared" si="16"/>
        <v>171010</v>
      </c>
      <c r="B533" s="67" t="s">
        <v>1095</v>
      </c>
      <c r="C533" s="68">
        <f t="shared" si="17"/>
        <v>4</v>
      </c>
      <c r="D533" s="65">
        <v>171010</v>
      </c>
      <c r="E533" s="65" t="s">
        <v>962</v>
      </c>
      <c r="F533" s="65" t="s">
        <v>962</v>
      </c>
      <c r="G533" s="65" t="s">
        <v>962</v>
      </c>
      <c r="H533" s="65" t="s">
        <v>962</v>
      </c>
      <c r="I533" s="65" t="s">
        <v>962</v>
      </c>
      <c r="J533" s="65" t="s">
        <v>962</v>
      </c>
      <c r="K533" s="65" t="s">
        <v>962</v>
      </c>
      <c r="L533" s="65" t="s">
        <v>962</v>
      </c>
      <c r="M533" s="65" t="s">
        <v>962</v>
      </c>
      <c r="N533" s="65" t="s">
        <v>962</v>
      </c>
      <c r="O533" s="65" t="s">
        <v>962</v>
      </c>
      <c r="P533" s="65" t="s">
        <v>962</v>
      </c>
      <c r="Q533" s="65" t="s">
        <v>962</v>
      </c>
      <c r="R533" s="65" t="s">
        <v>963</v>
      </c>
      <c r="S533" s="65" t="s">
        <v>962</v>
      </c>
      <c r="T533" s="65" t="s">
        <v>962</v>
      </c>
      <c r="U533" s="65" t="s">
        <v>962</v>
      </c>
      <c r="V533" s="65" t="s">
        <v>962</v>
      </c>
      <c r="W533" s="65" t="s">
        <v>962</v>
      </c>
      <c r="X533" s="65" t="s">
        <v>962</v>
      </c>
      <c r="Y533" s="65" t="s">
        <v>962</v>
      </c>
      <c r="Z533" s="65" t="s">
        <v>962</v>
      </c>
      <c r="AA533" s="65" t="s">
        <v>962</v>
      </c>
      <c r="AB533" s="65" t="s">
        <v>962</v>
      </c>
      <c r="AC533" s="65" t="s">
        <v>962</v>
      </c>
    </row>
    <row r="534" spans="1:29" x14ac:dyDescent="0.25">
      <c r="A534" s="66">
        <f t="shared" si="16"/>
        <v>171013</v>
      </c>
      <c r="B534" s="67" t="s">
        <v>1094</v>
      </c>
      <c r="C534" s="68">
        <f t="shared" si="17"/>
        <v>4</v>
      </c>
      <c r="D534" s="65">
        <v>171013</v>
      </c>
      <c r="E534" s="65" t="s">
        <v>962</v>
      </c>
      <c r="F534" s="65" t="s">
        <v>962</v>
      </c>
      <c r="G534" s="65" t="s">
        <v>962</v>
      </c>
      <c r="H534" s="65" t="s">
        <v>962</v>
      </c>
      <c r="I534" s="65" t="s">
        <v>962</v>
      </c>
      <c r="J534" s="65" t="s">
        <v>962</v>
      </c>
      <c r="K534" s="65" t="s">
        <v>962</v>
      </c>
      <c r="L534" s="65" t="s">
        <v>962</v>
      </c>
      <c r="M534" s="65" t="s">
        <v>962</v>
      </c>
      <c r="N534" s="65" t="s">
        <v>962</v>
      </c>
      <c r="O534" s="65" t="s">
        <v>962</v>
      </c>
      <c r="P534" s="65" t="s">
        <v>962</v>
      </c>
      <c r="Q534" s="65" t="s">
        <v>962</v>
      </c>
      <c r="R534" s="65" t="s">
        <v>963</v>
      </c>
      <c r="S534" s="65" t="s">
        <v>962</v>
      </c>
      <c r="T534" s="65" t="s">
        <v>962</v>
      </c>
      <c r="U534" s="65" t="s">
        <v>962</v>
      </c>
      <c r="V534" s="65" t="s">
        <v>962</v>
      </c>
      <c r="W534" s="65" t="s">
        <v>962</v>
      </c>
      <c r="X534" s="65" t="s">
        <v>962</v>
      </c>
      <c r="Y534" s="65" t="s">
        <v>962</v>
      </c>
      <c r="Z534" s="65" t="s">
        <v>962</v>
      </c>
      <c r="AA534" s="65" t="s">
        <v>962</v>
      </c>
      <c r="AB534" s="65" t="s">
        <v>962</v>
      </c>
      <c r="AC534" s="65" t="s">
        <v>962</v>
      </c>
    </row>
    <row r="535" spans="1:29" x14ac:dyDescent="0.25">
      <c r="A535" s="66">
        <f t="shared" si="16"/>
        <v>171012</v>
      </c>
      <c r="B535" s="67" t="s">
        <v>1093</v>
      </c>
      <c r="C535" s="68">
        <f t="shared" si="17"/>
        <v>4</v>
      </c>
      <c r="D535" s="65">
        <v>171012</v>
      </c>
      <c r="E535" s="65" t="s">
        <v>962</v>
      </c>
      <c r="F535" s="65" t="s">
        <v>962</v>
      </c>
      <c r="G535" s="65" t="s">
        <v>962</v>
      </c>
      <c r="H535" s="65" t="s">
        <v>962</v>
      </c>
      <c r="I535" s="65" t="s">
        <v>962</v>
      </c>
      <c r="J535" s="65" t="s">
        <v>962</v>
      </c>
      <c r="K535" s="65" t="s">
        <v>962</v>
      </c>
      <c r="L535" s="65" t="s">
        <v>962</v>
      </c>
      <c r="M535" s="65" t="s">
        <v>962</v>
      </c>
      <c r="N535" s="65" t="s">
        <v>962</v>
      </c>
      <c r="O535" s="65" t="s">
        <v>962</v>
      </c>
      <c r="P535" s="65" t="s">
        <v>962</v>
      </c>
      <c r="Q535" s="65" t="s">
        <v>962</v>
      </c>
      <c r="R535" s="65" t="s">
        <v>963</v>
      </c>
      <c r="S535" s="65" t="s">
        <v>962</v>
      </c>
      <c r="T535" s="65" t="s">
        <v>962</v>
      </c>
      <c r="U535" s="65" t="s">
        <v>962</v>
      </c>
      <c r="V535" s="65" t="s">
        <v>962</v>
      </c>
      <c r="W535" s="65" t="s">
        <v>962</v>
      </c>
      <c r="X535" s="65" t="s">
        <v>962</v>
      </c>
      <c r="Y535" s="65" t="s">
        <v>962</v>
      </c>
      <c r="Z535" s="65" t="s">
        <v>962</v>
      </c>
      <c r="AA535" s="65" t="s">
        <v>962</v>
      </c>
      <c r="AB535" s="65" t="s">
        <v>962</v>
      </c>
      <c r="AC535" s="65" t="s">
        <v>962</v>
      </c>
    </row>
    <row r="536" spans="1:29" x14ac:dyDescent="0.25">
      <c r="A536" s="66">
        <f t="shared" si="16"/>
        <v>171018</v>
      </c>
      <c r="B536" s="67" t="s">
        <v>1092</v>
      </c>
      <c r="C536" s="68">
        <f t="shared" si="17"/>
        <v>2</v>
      </c>
      <c r="D536" s="65">
        <v>171018</v>
      </c>
      <c r="E536" s="65" t="s">
        <v>962</v>
      </c>
      <c r="F536" s="65" t="s">
        <v>962</v>
      </c>
      <c r="G536" s="65" t="s">
        <v>962</v>
      </c>
      <c r="H536" s="65" t="s">
        <v>962</v>
      </c>
      <c r="I536" s="65" t="s">
        <v>962</v>
      </c>
      <c r="J536" s="65" t="s">
        <v>962</v>
      </c>
      <c r="K536" s="65" t="s">
        <v>963</v>
      </c>
      <c r="L536" s="65" t="s">
        <v>962</v>
      </c>
      <c r="M536" s="65" t="s">
        <v>962</v>
      </c>
      <c r="N536" s="65" t="s">
        <v>962</v>
      </c>
      <c r="O536" s="65" t="s">
        <v>962</v>
      </c>
      <c r="P536" s="65" t="s">
        <v>962</v>
      </c>
      <c r="Q536" s="65" t="s">
        <v>962</v>
      </c>
      <c r="R536" s="65" t="s">
        <v>962</v>
      </c>
      <c r="S536" s="65" t="s">
        <v>962</v>
      </c>
      <c r="T536" s="65" t="s">
        <v>962</v>
      </c>
      <c r="U536" s="65" t="s">
        <v>962</v>
      </c>
      <c r="V536" s="65" t="s">
        <v>962</v>
      </c>
      <c r="W536" s="65" t="s">
        <v>962</v>
      </c>
      <c r="X536" s="65" t="s">
        <v>962</v>
      </c>
      <c r="Y536" s="65" t="s">
        <v>962</v>
      </c>
      <c r="Z536" s="65" t="s">
        <v>962</v>
      </c>
      <c r="AA536" s="65" t="s">
        <v>962</v>
      </c>
      <c r="AB536" s="65" t="s">
        <v>962</v>
      </c>
      <c r="AC536" s="65" t="s">
        <v>962</v>
      </c>
    </row>
    <row r="537" spans="1:29" x14ac:dyDescent="0.25">
      <c r="A537" s="66">
        <f t="shared" si="16"/>
        <v>171056</v>
      </c>
      <c r="B537" s="67" t="s">
        <v>1091</v>
      </c>
      <c r="C537" s="68">
        <f t="shared" si="17"/>
        <v>2</v>
      </c>
      <c r="D537" s="65">
        <v>171056</v>
      </c>
      <c r="E537" s="65" t="s">
        <v>962</v>
      </c>
      <c r="F537" s="65" t="s">
        <v>962</v>
      </c>
      <c r="G537" s="65" t="s">
        <v>962</v>
      </c>
      <c r="H537" s="65" t="s">
        <v>962</v>
      </c>
      <c r="I537" s="65" t="s">
        <v>962</v>
      </c>
      <c r="J537" s="65" t="s">
        <v>962</v>
      </c>
      <c r="K537" s="65" t="s">
        <v>962</v>
      </c>
      <c r="L537" s="65" t="s">
        <v>962</v>
      </c>
      <c r="M537" s="65" t="s">
        <v>962</v>
      </c>
      <c r="N537" s="65" t="s">
        <v>962</v>
      </c>
      <c r="O537" s="65" t="s">
        <v>962</v>
      </c>
      <c r="P537" s="65" t="s">
        <v>962</v>
      </c>
      <c r="Q537" s="65" t="s">
        <v>962</v>
      </c>
      <c r="R537" s="65" t="s">
        <v>962</v>
      </c>
      <c r="S537" s="65" t="s">
        <v>962</v>
      </c>
      <c r="T537" s="65" t="s">
        <v>962</v>
      </c>
      <c r="U537" s="65" t="s">
        <v>963</v>
      </c>
      <c r="V537" s="65" t="s">
        <v>962</v>
      </c>
      <c r="W537" s="65" t="s">
        <v>962</v>
      </c>
      <c r="X537" s="65" t="s">
        <v>962</v>
      </c>
      <c r="Y537" s="65" t="s">
        <v>962</v>
      </c>
      <c r="Z537" s="65" t="s">
        <v>962</v>
      </c>
      <c r="AA537" s="65" t="s">
        <v>962</v>
      </c>
      <c r="AB537" s="65" t="s">
        <v>962</v>
      </c>
      <c r="AC537" s="65" t="s">
        <v>962</v>
      </c>
    </row>
    <row r="538" spans="1:29" x14ac:dyDescent="0.25">
      <c r="A538" s="66">
        <f t="shared" si="16"/>
        <v>171066</v>
      </c>
      <c r="B538" s="67" t="s">
        <v>1090</v>
      </c>
      <c r="C538" s="68">
        <f t="shared" si="17"/>
        <v>1</v>
      </c>
      <c r="D538" s="65">
        <v>171066</v>
      </c>
      <c r="E538" s="65" t="s">
        <v>962</v>
      </c>
      <c r="F538" s="65" t="s">
        <v>962</v>
      </c>
      <c r="G538" s="65" t="s">
        <v>962</v>
      </c>
      <c r="H538" s="65" t="s">
        <v>962</v>
      </c>
      <c r="I538" s="65" t="s">
        <v>962</v>
      </c>
      <c r="J538" s="65" t="s">
        <v>962</v>
      </c>
      <c r="K538" s="65" t="s">
        <v>962</v>
      </c>
      <c r="L538" s="65" t="s">
        <v>962</v>
      </c>
      <c r="M538" s="65" t="s">
        <v>962</v>
      </c>
      <c r="N538" s="65" t="s">
        <v>962</v>
      </c>
      <c r="O538" s="65" t="s">
        <v>963</v>
      </c>
      <c r="P538" s="65" t="s">
        <v>962</v>
      </c>
      <c r="Q538" s="65" t="s">
        <v>962</v>
      </c>
      <c r="R538" s="65" t="s">
        <v>962</v>
      </c>
      <c r="S538" s="65" t="s">
        <v>962</v>
      </c>
      <c r="T538" s="65" t="s">
        <v>962</v>
      </c>
      <c r="U538" s="65" t="s">
        <v>962</v>
      </c>
      <c r="V538" s="65" t="s">
        <v>962</v>
      </c>
      <c r="W538" s="65" t="s">
        <v>962</v>
      </c>
      <c r="X538" s="65" t="s">
        <v>962</v>
      </c>
      <c r="Y538" s="65" t="s">
        <v>962</v>
      </c>
      <c r="Z538" s="65" t="s">
        <v>962</v>
      </c>
      <c r="AA538" s="65" t="s">
        <v>962</v>
      </c>
      <c r="AB538" s="65" t="s">
        <v>962</v>
      </c>
      <c r="AC538" s="65" t="s">
        <v>962</v>
      </c>
    </row>
    <row r="539" spans="1:29" x14ac:dyDescent="0.25">
      <c r="A539" s="66">
        <f t="shared" si="16"/>
        <v>171117</v>
      </c>
      <c r="B539" s="67" t="s">
        <v>1089</v>
      </c>
      <c r="C539" s="68">
        <f t="shared" si="17"/>
        <v>3</v>
      </c>
      <c r="D539" s="65">
        <v>171117</v>
      </c>
      <c r="E539" s="65" t="s">
        <v>962</v>
      </c>
      <c r="F539" s="65" t="s">
        <v>962</v>
      </c>
      <c r="G539" s="65" t="s">
        <v>962</v>
      </c>
      <c r="H539" s="65" t="s">
        <v>962</v>
      </c>
      <c r="I539" s="65" t="s">
        <v>962</v>
      </c>
      <c r="J539" s="65" t="s">
        <v>962</v>
      </c>
      <c r="K539" s="65" t="s">
        <v>962</v>
      </c>
      <c r="L539" s="65" t="s">
        <v>962</v>
      </c>
      <c r="M539" s="65" t="s">
        <v>962</v>
      </c>
      <c r="N539" s="65" t="s">
        <v>962</v>
      </c>
      <c r="O539" s="65" t="s">
        <v>962</v>
      </c>
      <c r="P539" s="65" t="s">
        <v>962</v>
      </c>
      <c r="Q539" s="65" t="s">
        <v>962</v>
      </c>
      <c r="R539" s="65" t="s">
        <v>962</v>
      </c>
      <c r="S539" s="65" t="s">
        <v>962</v>
      </c>
      <c r="T539" s="65" t="s">
        <v>962</v>
      </c>
      <c r="U539" s="65" t="s">
        <v>962</v>
      </c>
      <c r="V539" s="65" t="s">
        <v>963</v>
      </c>
      <c r="W539" s="65" t="s">
        <v>962</v>
      </c>
      <c r="X539" s="65" t="s">
        <v>962</v>
      </c>
      <c r="Y539" s="65" t="s">
        <v>962</v>
      </c>
      <c r="Z539" s="65" t="s">
        <v>962</v>
      </c>
      <c r="AA539" s="65" t="s">
        <v>962</v>
      </c>
      <c r="AB539" s="65" t="s">
        <v>962</v>
      </c>
      <c r="AC539" s="65" t="s">
        <v>962</v>
      </c>
    </row>
    <row r="540" spans="1:29" x14ac:dyDescent="0.25">
      <c r="A540" s="66">
        <f t="shared" si="16"/>
        <v>171017</v>
      </c>
      <c r="B540" s="67" t="s">
        <v>1088</v>
      </c>
      <c r="C540" s="68">
        <f t="shared" si="17"/>
        <v>4</v>
      </c>
      <c r="D540" s="65">
        <v>171017</v>
      </c>
      <c r="E540" s="65" t="s">
        <v>962</v>
      </c>
      <c r="F540" s="65" t="s">
        <v>962</v>
      </c>
      <c r="G540" s="65" t="s">
        <v>962</v>
      </c>
      <c r="H540" s="65" t="s">
        <v>962</v>
      </c>
      <c r="I540" s="65" t="s">
        <v>962</v>
      </c>
      <c r="J540" s="65" t="s">
        <v>962</v>
      </c>
      <c r="K540" s="65" t="s">
        <v>962</v>
      </c>
      <c r="L540" s="65" t="s">
        <v>962</v>
      </c>
      <c r="M540" s="65" t="s">
        <v>962</v>
      </c>
      <c r="N540" s="65" t="s">
        <v>962</v>
      </c>
      <c r="O540" s="65" t="s">
        <v>962</v>
      </c>
      <c r="P540" s="65" t="s">
        <v>962</v>
      </c>
      <c r="Q540" s="65" t="s">
        <v>962</v>
      </c>
      <c r="R540" s="65" t="s">
        <v>962</v>
      </c>
      <c r="S540" s="65" t="s">
        <v>962</v>
      </c>
      <c r="T540" s="65" t="s">
        <v>962</v>
      </c>
      <c r="U540" s="65" t="s">
        <v>962</v>
      </c>
      <c r="V540" s="65" t="s">
        <v>962</v>
      </c>
      <c r="W540" s="65" t="s">
        <v>963</v>
      </c>
      <c r="X540" s="65" t="s">
        <v>962</v>
      </c>
      <c r="Y540" s="65" t="s">
        <v>962</v>
      </c>
      <c r="Z540" s="65" t="s">
        <v>962</v>
      </c>
      <c r="AA540" s="65" t="s">
        <v>962</v>
      </c>
      <c r="AB540" s="65" t="s">
        <v>962</v>
      </c>
      <c r="AC540" s="65" t="s">
        <v>962</v>
      </c>
    </row>
    <row r="541" spans="1:29" x14ac:dyDescent="0.25">
      <c r="A541" s="66">
        <f t="shared" si="16"/>
        <v>171136</v>
      </c>
      <c r="B541" s="67" t="s">
        <v>1087</v>
      </c>
      <c r="C541" s="68">
        <f t="shared" si="17"/>
        <v>2</v>
      </c>
      <c r="D541" s="65">
        <v>171136</v>
      </c>
      <c r="E541" s="65" t="s">
        <v>962</v>
      </c>
      <c r="F541" s="65" t="s">
        <v>962</v>
      </c>
      <c r="G541" s="65" t="s">
        <v>962</v>
      </c>
      <c r="H541" s="65" t="s">
        <v>962</v>
      </c>
      <c r="I541" s="65" t="s">
        <v>962</v>
      </c>
      <c r="J541" s="65" t="s">
        <v>962</v>
      </c>
      <c r="K541" s="65" t="s">
        <v>962</v>
      </c>
      <c r="L541" s="65" t="s">
        <v>962</v>
      </c>
      <c r="M541" s="65" t="s">
        <v>962</v>
      </c>
      <c r="N541" s="65" t="s">
        <v>962</v>
      </c>
      <c r="O541" s="65" t="s">
        <v>962</v>
      </c>
      <c r="P541" s="65" t="s">
        <v>962</v>
      </c>
      <c r="Q541" s="65" t="s">
        <v>962</v>
      </c>
      <c r="R541" s="65" t="s">
        <v>962</v>
      </c>
      <c r="S541" s="65" t="s">
        <v>962</v>
      </c>
      <c r="T541" s="65" t="s">
        <v>962</v>
      </c>
      <c r="U541" s="65" t="s">
        <v>963</v>
      </c>
      <c r="V541" s="65" t="s">
        <v>962</v>
      </c>
      <c r="W541" s="65" t="s">
        <v>962</v>
      </c>
      <c r="X541" s="65" t="s">
        <v>962</v>
      </c>
      <c r="Y541" s="65" t="s">
        <v>962</v>
      </c>
      <c r="Z541" s="65" t="s">
        <v>962</v>
      </c>
      <c r="AA541" s="65" t="s">
        <v>962</v>
      </c>
      <c r="AB541" s="65" t="s">
        <v>962</v>
      </c>
      <c r="AC541" s="65" t="s">
        <v>962</v>
      </c>
    </row>
    <row r="542" spans="1:29" x14ac:dyDescent="0.25">
      <c r="A542" s="66">
        <f t="shared" si="16"/>
        <v>171002</v>
      </c>
      <c r="B542" s="67" t="s">
        <v>1086</v>
      </c>
      <c r="C542" s="68">
        <f t="shared" si="17"/>
        <v>1</v>
      </c>
      <c r="D542" s="65">
        <v>171002</v>
      </c>
      <c r="E542" s="65" t="s">
        <v>962</v>
      </c>
      <c r="F542" s="65" t="s">
        <v>962</v>
      </c>
      <c r="G542" s="65" t="s">
        <v>962</v>
      </c>
      <c r="H542" s="65" t="s">
        <v>962</v>
      </c>
      <c r="I542" s="65" t="s">
        <v>962</v>
      </c>
      <c r="J542" s="65" t="s">
        <v>962</v>
      </c>
      <c r="K542" s="65" t="s">
        <v>962</v>
      </c>
      <c r="L542" s="65" t="s">
        <v>962</v>
      </c>
      <c r="M542" s="65" t="s">
        <v>962</v>
      </c>
      <c r="N542" s="65" t="s">
        <v>962</v>
      </c>
      <c r="O542" s="65" t="s">
        <v>962</v>
      </c>
      <c r="P542" s="65" t="s">
        <v>962</v>
      </c>
      <c r="Q542" s="65" t="s">
        <v>962</v>
      </c>
      <c r="R542" s="65" t="s">
        <v>962</v>
      </c>
      <c r="S542" s="65" t="s">
        <v>962</v>
      </c>
      <c r="T542" s="65" t="s">
        <v>963</v>
      </c>
      <c r="U542" s="65" t="s">
        <v>962</v>
      </c>
      <c r="V542" s="65" t="s">
        <v>962</v>
      </c>
      <c r="W542" s="65" t="s">
        <v>962</v>
      </c>
      <c r="X542" s="65" t="s">
        <v>962</v>
      </c>
      <c r="Y542" s="65" t="s">
        <v>962</v>
      </c>
      <c r="Z542" s="65" t="s">
        <v>962</v>
      </c>
      <c r="AA542" s="65" t="s">
        <v>962</v>
      </c>
      <c r="AB542" s="65" t="s">
        <v>962</v>
      </c>
      <c r="AC542" s="65" t="s">
        <v>962</v>
      </c>
    </row>
    <row r="543" spans="1:29" x14ac:dyDescent="0.25">
      <c r="A543" s="66">
        <f t="shared" si="16"/>
        <v>171015</v>
      </c>
      <c r="B543" s="67" t="s">
        <v>1085</v>
      </c>
      <c r="C543" s="68">
        <f t="shared" si="17"/>
        <v>2</v>
      </c>
      <c r="D543" s="65">
        <v>171015</v>
      </c>
      <c r="E543" s="65" t="s">
        <v>962</v>
      </c>
      <c r="F543" s="65" t="s">
        <v>963</v>
      </c>
      <c r="G543" s="65" t="s">
        <v>962</v>
      </c>
      <c r="H543" s="65" t="s">
        <v>962</v>
      </c>
      <c r="I543" s="65" t="s">
        <v>962</v>
      </c>
      <c r="J543" s="65" t="s">
        <v>962</v>
      </c>
      <c r="K543" s="65" t="s">
        <v>962</v>
      </c>
      <c r="L543" s="65" t="s">
        <v>962</v>
      </c>
      <c r="M543" s="65" t="s">
        <v>962</v>
      </c>
      <c r="N543" s="65" t="s">
        <v>962</v>
      </c>
      <c r="O543" s="65" t="s">
        <v>962</v>
      </c>
      <c r="P543" s="65" t="s">
        <v>962</v>
      </c>
      <c r="Q543" s="65" t="s">
        <v>962</v>
      </c>
      <c r="R543" s="65" t="s">
        <v>962</v>
      </c>
      <c r="S543" s="65" t="s">
        <v>962</v>
      </c>
      <c r="T543" s="65" t="s">
        <v>962</v>
      </c>
      <c r="U543" s="65" t="s">
        <v>962</v>
      </c>
      <c r="V543" s="65" t="s">
        <v>962</v>
      </c>
      <c r="W543" s="65" t="s">
        <v>962</v>
      </c>
      <c r="X543" s="65" t="s">
        <v>962</v>
      </c>
      <c r="Y543" s="65" t="s">
        <v>962</v>
      </c>
      <c r="Z543" s="65" t="s">
        <v>962</v>
      </c>
      <c r="AA543" s="65" t="s">
        <v>962</v>
      </c>
      <c r="AB543" s="65" t="s">
        <v>962</v>
      </c>
      <c r="AC543" s="65" t="s">
        <v>962</v>
      </c>
    </row>
    <row r="544" spans="1:29" x14ac:dyDescent="0.25">
      <c r="A544" s="66">
        <f t="shared" si="16"/>
        <v>171001</v>
      </c>
      <c r="B544" s="67" t="s">
        <v>1084</v>
      </c>
      <c r="C544" s="68">
        <f t="shared" si="17"/>
        <v>3</v>
      </c>
      <c r="D544" s="65">
        <v>171001</v>
      </c>
      <c r="E544" s="65" t="s">
        <v>962</v>
      </c>
      <c r="F544" s="65" t="s">
        <v>962</v>
      </c>
      <c r="G544" s="65" t="s">
        <v>962</v>
      </c>
      <c r="H544" s="65" t="s">
        <v>962</v>
      </c>
      <c r="I544" s="65" t="s">
        <v>962</v>
      </c>
      <c r="J544" s="65" t="s">
        <v>962</v>
      </c>
      <c r="K544" s="65" t="s">
        <v>962</v>
      </c>
      <c r="L544" s="65" t="s">
        <v>962</v>
      </c>
      <c r="M544" s="65" t="s">
        <v>962</v>
      </c>
      <c r="N544" s="65" t="s">
        <v>962</v>
      </c>
      <c r="O544" s="65" t="s">
        <v>962</v>
      </c>
      <c r="P544" s="65" t="s">
        <v>962</v>
      </c>
      <c r="Q544" s="65" t="s">
        <v>962</v>
      </c>
      <c r="R544" s="65" t="s">
        <v>962</v>
      </c>
      <c r="S544" s="65" t="s">
        <v>962</v>
      </c>
      <c r="T544" s="65" t="s">
        <v>962</v>
      </c>
      <c r="U544" s="65" t="s">
        <v>962</v>
      </c>
      <c r="V544" s="65" t="s">
        <v>963</v>
      </c>
      <c r="W544" s="65" t="s">
        <v>962</v>
      </c>
      <c r="X544" s="65" t="s">
        <v>962</v>
      </c>
      <c r="Y544" s="65" t="s">
        <v>962</v>
      </c>
      <c r="Z544" s="65" t="s">
        <v>962</v>
      </c>
      <c r="AA544" s="65" t="s">
        <v>962</v>
      </c>
      <c r="AB544" s="65" t="s">
        <v>962</v>
      </c>
      <c r="AC544" s="65" t="s">
        <v>962</v>
      </c>
    </row>
    <row r="545" spans="1:29" x14ac:dyDescent="0.25">
      <c r="A545" s="66">
        <f t="shared" si="16"/>
        <v>171014</v>
      </c>
      <c r="B545" s="67" t="s">
        <v>1083</v>
      </c>
      <c r="C545" s="68">
        <f t="shared" si="17"/>
        <v>4</v>
      </c>
      <c r="D545" s="65">
        <v>171014</v>
      </c>
      <c r="E545" s="65" t="s">
        <v>962</v>
      </c>
      <c r="F545" s="65" t="s">
        <v>962</v>
      </c>
      <c r="G545" s="65" t="s">
        <v>962</v>
      </c>
      <c r="H545" s="65" t="s">
        <v>963</v>
      </c>
      <c r="I545" s="65" t="s">
        <v>962</v>
      </c>
      <c r="J545" s="65" t="s">
        <v>962</v>
      </c>
      <c r="K545" s="65" t="s">
        <v>962</v>
      </c>
      <c r="L545" s="65" t="s">
        <v>962</v>
      </c>
      <c r="M545" s="65" t="s">
        <v>962</v>
      </c>
      <c r="N545" s="65" t="s">
        <v>962</v>
      </c>
      <c r="O545" s="65" t="s">
        <v>962</v>
      </c>
      <c r="P545" s="65" t="s">
        <v>962</v>
      </c>
      <c r="Q545" s="65" t="s">
        <v>962</v>
      </c>
      <c r="R545" s="65" t="s">
        <v>962</v>
      </c>
      <c r="S545" s="65" t="s">
        <v>962</v>
      </c>
      <c r="T545" s="65" t="s">
        <v>962</v>
      </c>
      <c r="U545" s="65" t="s">
        <v>962</v>
      </c>
      <c r="V545" s="65" t="s">
        <v>962</v>
      </c>
      <c r="W545" s="65" t="s">
        <v>962</v>
      </c>
      <c r="X545" s="65" t="s">
        <v>962</v>
      </c>
      <c r="Y545" s="65" t="s">
        <v>962</v>
      </c>
      <c r="Z545" s="65" t="s">
        <v>962</v>
      </c>
      <c r="AA545" s="65" t="s">
        <v>962</v>
      </c>
      <c r="AB545" s="65" t="s">
        <v>962</v>
      </c>
      <c r="AC545" s="65" t="s">
        <v>962</v>
      </c>
    </row>
    <row r="546" spans="1:29" x14ac:dyDescent="0.25">
      <c r="A546" s="66">
        <f t="shared" si="16"/>
        <v>171048</v>
      </c>
      <c r="B546" s="67" t="s">
        <v>1083</v>
      </c>
      <c r="C546" s="68">
        <f t="shared" si="17"/>
        <v>1</v>
      </c>
      <c r="D546" s="65">
        <v>171048</v>
      </c>
      <c r="E546" s="65" t="s">
        <v>962</v>
      </c>
      <c r="F546" s="65" t="s">
        <v>962</v>
      </c>
      <c r="G546" s="65" t="s">
        <v>962</v>
      </c>
      <c r="H546" s="65" t="s">
        <v>962</v>
      </c>
      <c r="I546" s="65" t="s">
        <v>962</v>
      </c>
      <c r="J546" s="65" t="s">
        <v>962</v>
      </c>
      <c r="K546" s="65" t="s">
        <v>962</v>
      </c>
      <c r="L546" s="65" t="s">
        <v>962</v>
      </c>
      <c r="M546" s="65" t="s">
        <v>962</v>
      </c>
      <c r="N546" s="65" t="s">
        <v>962</v>
      </c>
      <c r="O546" s="65" t="s">
        <v>962</v>
      </c>
      <c r="P546" s="65" t="s">
        <v>962</v>
      </c>
      <c r="Q546" s="65" t="s">
        <v>962</v>
      </c>
      <c r="R546" s="65" t="s">
        <v>962</v>
      </c>
      <c r="S546" s="65" t="s">
        <v>962</v>
      </c>
      <c r="T546" s="65" t="s">
        <v>962</v>
      </c>
      <c r="U546" s="65" t="s">
        <v>962</v>
      </c>
      <c r="V546" s="65" t="s">
        <v>962</v>
      </c>
      <c r="W546" s="65" t="s">
        <v>962</v>
      </c>
      <c r="X546" s="65" t="s">
        <v>962</v>
      </c>
      <c r="Y546" s="65" t="s">
        <v>963</v>
      </c>
      <c r="Z546" s="65" t="s">
        <v>962</v>
      </c>
      <c r="AA546" s="65" t="s">
        <v>962</v>
      </c>
      <c r="AB546" s="65" t="s">
        <v>962</v>
      </c>
      <c r="AC546" s="65" t="s">
        <v>962</v>
      </c>
    </row>
    <row r="547" spans="1:29" x14ac:dyDescent="0.25">
      <c r="A547" s="66">
        <f t="shared" si="16"/>
        <v>171049</v>
      </c>
      <c r="B547" s="67" t="s">
        <v>1082</v>
      </c>
      <c r="C547" s="68">
        <f t="shared" si="17"/>
        <v>1</v>
      </c>
      <c r="D547" s="65">
        <v>171049</v>
      </c>
      <c r="E547" s="65" t="s">
        <v>962</v>
      </c>
      <c r="F547" s="65" t="s">
        <v>962</v>
      </c>
      <c r="G547" s="65" t="s">
        <v>962</v>
      </c>
      <c r="H547" s="65" t="s">
        <v>962</v>
      </c>
      <c r="I547" s="65" t="s">
        <v>962</v>
      </c>
      <c r="J547" s="65" t="s">
        <v>962</v>
      </c>
      <c r="K547" s="65" t="s">
        <v>962</v>
      </c>
      <c r="L547" s="65" t="s">
        <v>962</v>
      </c>
      <c r="M547" s="65" t="s">
        <v>962</v>
      </c>
      <c r="N547" s="65" t="s">
        <v>962</v>
      </c>
      <c r="O547" s="65" t="s">
        <v>962</v>
      </c>
      <c r="P547" s="65" t="s">
        <v>962</v>
      </c>
      <c r="Q547" s="65" t="s">
        <v>962</v>
      </c>
      <c r="R547" s="65" t="s">
        <v>962</v>
      </c>
      <c r="S547" s="65" t="s">
        <v>962</v>
      </c>
      <c r="T547" s="65" t="s">
        <v>962</v>
      </c>
      <c r="U547" s="65" t="s">
        <v>962</v>
      </c>
      <c r="V547" s="65" t="s">
        <v>962</v>
      </c>
      <c r="W547" s="65" t="s">
        <v>962</v>
      </c>
      <c r="X547" s="65" t="s">
        <v>962</v>
      </c>
      <c r="Y547" s="65" t="s">
        <v>963</v>
      </c>
      <c r="Z547" s="65" t="s">
        <v>962</v>
      </c>
      <c r="AA547" s="65" t="s">
        <v>962</v>
      </c>
      <c r="AB547" s="65" t="s">
        <v>962</v>
      </c>
      <c r="AC547" s="65" t="s">
        <v>962</v>
      </c>
    </row>
    <row r="548" spans="1:29" x14ac:dyDescent="0.25">
      <c r="A548" s="66">
        <f t="shared" si="16"/>
        <v>171024</v>
      </c>
      <c r="B548" s="67" t="s">
        <v>1081</v>
      </c>
      <c r="C548" s="68">
        <f t="shared" si="17"/>
        <v>4</v>
      </c>
      <c r="D548" s="65">
        <v>171024</v>
      </c>
      <c r="E548" s="65" t="s">
        <v>962</v>
      </c>
      <c r="F548" s="65" t="s">
        <v>962</v>
      </c>
      <c r="G548" s="65" t="s">
        <v>962</v>
      </c>
      <c r="H548" s="65" t="s">
        <v>962</v>
      </c>
      <c r="I548" s="65" t="s">
        <v>962</v>
      </c>
      <c r="J548" s="65" t="s">
        <v>962</v>
      </c>
      <c r="K548" s="65" t="s">
        <v>962</v>
      </c>
      <c r="L548" s="65" t="s">
        <v>962</v>
      </c>
      <c r="M548" s="65" t="s">
        <v>962</v>
      </c>
      <c r="N548" s="65" t="s">
        <v>962</v>
      </c>
      <c r="O548" s="65" t="s">
        <v>962</v>
      </c>
      <c r="P548" s="65" t="s">
        <v>962</v>
      </c>
      <c r="Q548" s="65" t="s">
        <v>962</v>
      </c>
      <c r="R548" s="65" t="s">
        <v>962</v>
      </c>
      <c r="S548" s="65" t="s">
        <v>962</v>
      </c>
      <c r="T548" s="65" t="s">
        <v>962</v>
      </c>
      <c r="U548" s="65" t="s">
        <v>962</v>
      </c>
      <c r="V548" s="65" t="s">
        <v>962</v>
      </c>
      <c r="W548" s="65" t="s">
        <v>962</v>
      </c>
      <c r="X548" s="65" t="s">
        <v>962</v>
      </c>
      <c r="Y548" s="65" t="s">
        <v>962</v>
      </c>
      <c r="Z548" s="65" t="s">
        <v>962</v>
      </c>
      <c r="AA548" s="65" t="s">
        <v>962</v>
      </c>
      <c r="AB548" s="65" t="s">
        <v>963</v>
      </c>
      <c r="AC548" s="65" t="s">
        <v>962</v>
      </c>
    </row>
    <row r="549" spans="1:29" x14ac:dyDescent="0.25">
      <c r="A549" s="66">
        <f t="shared" si="16"/>
        <v>171087</v>
      </c>
      <c r="B549" s="67" t="s">
        <v>1080</v>
      </c>
      <c r="C549" s="68">
        <f t="shared" si="17"/>
        <v>1</v>
      </c>
      <c r="D549" s="65">
        <v>171087</v>
      </c>
      <c r="E549" s="65" t="s">
        <v>962</v>
      </c>
      <c r="F549" s="65" t="s">
        <v>962</v>
      </c>
      <c r="G549" s="65" t="s">
        <v>962</v>
      </c>
      <c r="H549" s="65" t="s">
        <v>962</v>
      </c>
      <c r="I549" s="65" t="s">
        <v>962</v>
      </c>
      <c r="J549" s="65" t="s">
        <v>962</v>
      </c>
      <c r="K549" s="65" t="s">
        <v>962</v>
      </c>
      <c r="L549" s="65" t="s">
        <v>962</v>
      </c>
      <c r="M549" s="65" t="s">
        <v>962</v>
      </c>
      <c r="N549" s="65" t="s">
        <v>962</v>
      </c>
      <c r="O549" s="65" t="s">
        <v>962</v>
      </c>
      <c r="P549" s="65" t="s">
        <v>962</v>
      </c>
      <c r="Q549" s="65" t="s">
        <v>962</v>
      </c>
      <c r="R549" s="65" t="s">
        <v>962</v>
      </c>
      <c r="S549" s="65" t="s">
        <v>962</v>
      </c>
      <c r="T549" s="65" t="s">
        <v>963</v>
      </c>
      <c r="U549" s="65" t="s">
        <v>962</v>
      </c>
      <c r="V549" s="65" t="s">
        <v>962</v>
      </c>
      <c r="W549" s="65" t="s">
        <v>962</v>
      </c>
      <c r="X549" s="65" t="s">
        <v>962</v>
      </c>
      <c r="Y549" s="65" t="s">
        <v>962</v>
      </c>
      <c r="Z549" s="65" t="s">
        <v>962</v>
      </c>
      <c r="AA549" s="65" t="s">
        <v>962</v>
      </c>
      <c r="AB549" s="65" t="s">
        <v>962</v>
      </c>
      <c r="AC549" s="65" t="s">
        <v>962</v>
      </c>
    </row>
    <row r="550" spans="1:29" x14ac:dyDescent="0.25">
      <c r="A550" s="66">
        <f t="shared" si="16"/>
        <v>171134</v>
      </c>
      <c r="B550" s="67" t="s">
        <v>1079</v>
      </c>
      <c r="C550" s="68">
        <f t="shared" si="17"/>
        <v>4</v>
      </c>
      <c r="D550" s="65">
        <v>171134</v>
      </c>
      <c r="E550" s="65" t="s">
        <v>962</v>
      </c>
      <c r="F550" s="65" t="s">
        <v>962</v>
      </c>
      <c r="G550" s="65" t="s">
        <v>962</v>
      </c>
      <c r="H550" s="65" t="s">
        <v>962</v>
      </c>
      <c r="I550" s="65" t="s">
        <v>962</v>
      </c>
      <c r="J550" s="65" t="s">
        <v>962</v>
      </c>
      <c r="K550" s="65" t="s">
        <v>962</v>
      </c>
      <c r="L550" s="65" t="s">
        <v>962</v>
      </c>
      <c r="M550" s="65" t="s">
        <v>962</v>
      </c>
      <c r="N550" s="65" t="s">
        <v>962</v>
      </c>
      <c r="O550" s="65" t="s">
        <v>962</v>
      </c>
      <c r="P550" s="65" t="s">
        <v>962</v>
      </c>
      <c r="Q550" s="65" t="s">
        <v>962</v>
      </c>
      <c r="R550" s="65" t="s">
        <v>962</v>
      </c>
      <c r="S550" s="65" t="s">
        <v>962</v>
      </c>
      <c r="T550" s="65" t="s">
        <v>962</v>
      </c>
      <c r="U550" s="65" t="s">
        <v>962</v>
      </c>
      <c r="V550" s="65" t="s">
        <v>962</v>
      </c>
      <c r="W550" s="65" t="s">
        <v>963</v>
      </c>
      <c r="X550" s="65" t="s">
        <v>962</v>
      </c>
      <c r="Y550" s="65" t="s">
        <v>962</v>
      </c>
      <c r="Z550" s="65" t="s">
        <v>962</v>
      </c>
      <c r="AA550" s="65" t="s">
        <v>962</v>
      </c>
      <c r="AB550" s="65" t="s">
        <v>962</v>
      </c>
      <c r="AC550" s="65" t="s">
        <v>962</v>
      </c>
    </row>
    <row r="551" spans="1:29" x14ac:dyDescent="0.25">
      <c r="A551" s="66">
        <f t="shared" si="16"/>
        <v>171058</v>
      </c>
      <c r="B551" s="67" t="s">
        <v>1078</v>
      </c>
      <c r="C551" s="68">
        <f t="shared" si="17"/>
        <v>2</v>
      </c>
      <c r="D551" s="65">
        <v>171058</v>
      </c>
      <c r="E551" s="65" t="s">
        <v>962</v>
      </c>
      <c r="F551" s="65" t="s">
        <v>962</v>
      </c>
      <c r="G551" s="65" t="s">
        <v>962</v>
      </c>
      <c r="H551" s="65" t="s">
        <v>962</v>
      </c>
      <c r="I551" s="65" t="s">
        <v>962</v>
      </c>
      <c r="J551" s="65" t="s">
        <v>962</v>
      </c>
      <c r="K551" s="65" t="s">
        <v>962</v>
      </c>
      <c r="L551" s="65" t="s">
        <v>962</v>
      </c>
      <c r="M551" s="65" t="s">
        <v>962</v>
      </c>
      <c r="N551" s="65" t="s">
        <v>962</v>
      </c>
      <c r="O551" s="65" t="s">
        <v>962</v>
      </c>
      <c r="P551" s="65" t="s">
        <v>962</v>
      </c>
      <c r="Q551" s="65" t="s">
        <v>962</v>
      </c>
      <c r="R551" s="65" t="s">
        <v>962</v>
      </c>
      <c r="S551" s="65" t="s">
        <v>962</v>
      </c>
      <c r="T551" s="65" t="s">
        <v>962</v>
      </c>
      <c r="U551" s="65" t="s">
        <v>962</v>
      </c>
      <c r="V551" s="65" t="s">
        <v>962</v>
      </c>
      <c r="W551" s="65" t="s">
        <v>962</v>
      </c>
      <c r="X551" s="65" t="s">
        <v>962</v>
      </c>
      <c r="Y551" s="65" t="s">
        <v>962</v>
      </c>
      <c r="Z551" s="65" t="s">
        <v>963</v>
      </c>
      <c r="AA551" s="65" t="s">
        <v>962</v>
      </c>
      <c r="AB551" s="65" t="s">
        <v>962</v>
      </c>
      <c r="AC551" s="65" t="s">
        <v>962</v>
      </c>
    </row>
    <row r="552" spans="1:29" x14ac:dyDescent="0.25">
      <c r="A552" s="66">
        <f t="shared" si="16"/>
        <v>171100</v>
      </c>
      <c r="B552" s="67" t="s">
        <v>1077</v>
      </c>
      <c r="C552" s="68">
        <f t="shared" si="17"/>
        <v>2</v>
      </c>
      <c r="D552" s="65">
        <v>171100</v>
      </c>
      <c r="E552" s="65" t="s">
        <v>962</v>
      </c>
      <c r="F552" s="65" t="s">
        <v>962</v>
      </c>
      <c r="G552" s="65" t="s">
        <v>962</v>
      </c>
      <c r="H552" s="65" t="s">
        <v>962</v>
      </c>
      <c r="I552" s="65" t="s">
        <v>962</v>
      </c>
      <c r="J552" s="65" t="s">
        <v>962</v>
      </c>
      <c r="K552" s="65" t="s">
        <v>962</v>
      </c>
      <c r="L552" s="65" t="s">
        <v>962</v>
      </c>
      <c r="M552" s="65" t="s">
        <v>962</v>
      </c>
      <c r="N552" s="65" t="s">
        <v>962</v>
      </c>
      <c r="O552" s="65" t="s">
        <v>962</v>
      </c>
      <c r="P552" s="65" t="s">
        <v>962</v>
      </c>
      <c r="Q552" s="65" t="s">
        <v>962</v>
      </c>
      <c r="R552" s="65" t="s">
        <v>962</v>
      </c>
      <c r="S552" s="65" t="s">
        <v>962</v>
      </c>
      <c r="T552" s="65" t="s">
        <v>962</v>
      </c>
      <c r="U552" s="65" t="s">
        <v>962</v>
      </c>
      <c r="V552" s="65" t="s">
        <v>962</v>
      </c>
      <c r="W552" s="65" t="s">
        <v>962</v>
      </c>
      <c r="X552" s="65" t="s">
        <v>962</v>
      </c>
      <c r="Y552" s="65" t="s">
        <v>962</v>
      </c>
      <c r="Z552" s="65" t="s">
        <v>963</v>
      </c>
      <c r="AA552" s="65" t="s">
        <v>962</v>
      </c>
      <c r="AB552" s="65" t="s">
        <v>962</v>
      </c>
      <c r="AC552" s="65" t="s">
        <v>962</v>
      </c>
    </row>
    <row r="553" spans="1:29" x14ac:dyDescent="0.25">
      <c r="A553" s="66">
        <f t="shared" si="16"/>
        <v>171107</v>
      </c>
      <c r="B553" s="67" t="s">
        <v>1076</v>
      </c>
      <c r="C553" s="68">
        <f t="shared" si="17"/>
        <v>1</v>
      </c>
      <c r="D553" s="65">
        <v>171107</v>
      </c>
      <c r="E553" s="65" t="s">
        <v>962</v>
      </c>
      <c r="F553" s="65" t="s">
        <v>962</v>
      </c>
      <c r="G553" s="65" t="s">
        <v>962</v>
      </c>
      <c r="H553" s="65" t="s">
        <v>962</v>
      </c>
      <c r="I553" s="65" t="s">
        <v>962</v>
      </c>
      <c r="J553" s="65" t="s">
        <v>962</v>
      </c>
      <c r="K553" s="65" t="s">
        <v>962</v>
      </c>
      <c r="L553" s="65" t="s">
        <v>962</v>
      </c>
      <c r="M553" s="65" t="s">
        <v>962</v>
      </c>
      <c r="N553" s="65" t="s">
        <v>962</v>
      </c>
      <c r="O553" s="65" t="s">
        <v>962</v>
      </c>
      <c r="P553" s="65" t="s">
        <v>962</v>
      </c>
      <c r="Q553" s="65" t="s">
        <v>962</v>
      </c>
      <c r="R553" s="65" t="s">
        <v>962</v>
      </c>
      <c r="S553" s="65" t="s">
        <v>962</v>
      </c>
      <c r="T553" s="65" t="s">
        <v>963</v>
      </c>
      <c r="U553" s="65" t="s">
        <v>962</v>
      </c>
      <c r="V553" s="65" t="s">
        <v>962</v>
      </c>
      <c r="W553" s="65" t="s">
        <v>962</v>
      </c>
      <c r="X553" s="65" t="s">
        <v>962</v>
      </c>
      <c r="Y553" s="65" t="s">
        <v>962</v>
      </c>
      <c r="Z553" s="65" t="s">
        <v>962</v>
      </c>
      <c r="AA553" s="65" t="s">
        <v>962</v>
      </c>
      <c r="AB553" s="65" t="s">
        <v>962</v>
      </c>
      <c r="AC553" s="65" t="s">
        <v>962</v>
      </c>
    </row>
    <row r="554" spans="1:29" x14ac:dyDescent="0.25">
      <c r="A554" s="66">
        <f t="shared" si="16"/>
        <v>171127</v>
      </c>
      <c r="B554" s="67" t="s">
        <v>1075</v>
      </c>
      <c r="C554" s="68">
        <f t="shared" si="17"/>
        <v>2</v>
      </c>
      <c r="D554" s="65">
        <v>171127</v>
      </c>
      <c r="E554" s="65" t="s">
        <v>962</v>
      </c>
      <c r="F554" s="65" t="s">
        <v>962</v>
      </c>
      <c r="G554" s="65" t="s">
        <v>962</v>
      </c>
      <c r="H554" s="65" t="s">
        <v>962</v>
      </c>
      <c r="I554" s="65" t="s">
        <v>962</v>
      </c>
      <c r="J554" s="65" t="s">
        <v>962</v>
      </c>
      <c r="K554" s="65" t="s">
        <v>962</v>
      </c>
      <c r="L554" s="65" t="s">
        <v>962</v>
      </c>
      <c r="M554" s="65" t="s">
        <v>962</v>
      </c>
      <c r="N554" s="65" t="s">
        <v>962</v>
      </c>
      <c r="O554" s="65" t="s">
        <v>962</v>
      </c>
      <c r="P554" s="65" t="s">
        <v>962</v>
      </c>
      <c r="Q554" s="65" t="s">
        <v>962</v>
      </c>
      <c r="R554" s="65" t="s">
        <v>962</v>
      </c>
      <c r="S554" s="65" t="s">
        <v>962</v>
      </c>
      <c r="T554" s="65" t="s">
        <v>962</v>
      </c>
      <c r="U554" s="65" t="s">
        <v>963</v>
      </c>
      <c r="V554" s="65" t="s">
        <v>962</v>
      </c>
      <c r="W554" s="65" t="s">
        <v>962</v>
      </c>
      <c r="X554" s="65" t="s">
        <v>962</v>
      </c>
      <c r="Y554" s="65" t="s">
        <v>962</v>
      </c>
      <c r="Z554" s="65" t="s">
        <v>962</v>
      </c>
      <c r="AA554" s="65" t="s">
        <v>962</v>
      </c>
      <c r="AB554" s="65" t="s">
        <v>962</v>
      </c>
      <c r="AC554" s="65" t="s">
        <v>962</v>
      </c>
    </row>
    <row r="555" spans="1:29" x14ac:dyDescent="0.25">
      <c r="A555" s="66">
        <f t="shared" si="16"/>
        <v>171025</v>
      </c>
      <c r="B555" s="67" t="s">
        <v>1074</v>
      </c>
      <c r="C555" s="68">
        <f t="shared" si="17"/>
        <v>1</v>
      </c>
      <c r="D555" s="65">
        <v>171025</v>
      </c>
      <c r="E555" s="65" t="s">
        <v>962</v>
      </c>
      <c r="F555" s="65" t="s">
        <v>962</v>
      </c>
      <c r="G555" s="65" t="s">
        <v>962</v>
      </c>
      <c r="H555" s="65" t="s">
        <v>962</v>
      </c>
      <c r="I555" s="65" t="s">
        <v>962</v>
      </c>
      <c r="J555" s="65" t="s">
        <v>962</v>
      </c>
      <c r="K555" s="65" t="s">
        <v>962</v>
      </c>
      <c r="L555" s="65" t="s">
        <v>962</v>
      </c>
      <c r="M555" s="65" t="s">
        <v>962</v>
      </c>
      <c r="N555" s="65" t="s">
        <v>962</v>
      </c>
      <c r="O555" s="65" t="s">
        <v>962</v>
      </c>
      <c r="P555" s="65" t="s">
        <v>962</v>
      </c>
      <c r="Q555" s="65" t="s">
        <v>962</v>
      </c>
      <c r="R555" s="65" t="s">
        <v>962</v>
      </c>
      <c r="S555" s="65" t="s">
        <v>962</v>
      </c>
      <c r="T555" s="65" t="s">
        <v>963</v>
      </c>
      <c r="U555" s="65" t="s">
        <v>962</v>
      </c>
      <c r="V555" s="65" t="s">
        <v>962</v>
      </c>
      <c r="W555" s="65" t="s">
        <v>962</v>
      </c>
      <c r="X555" s="65" t="s">
        <v>962</v>
      </c>
      <c r="Y555" s="65" t="s">
        <v>962</v>
      </c>
      <c r="Z555" s="65" t="s">
        <v>962</v>
      </c>
      <c r="AA555" s="65" t="s">
        <v>962</v>
      </c>
      <c r="AB555" s="65" t="s">
        <v>962</v>
      </c>
      <c r="AC555" s="65" t="s">
        <v>962</v>
      </c>
    </row>
    <row r="556" spans="1:29" x14ac:dyDescent="0.25">
      <c r="A556" s="66">
        <f t="shared" si="16"/>
        <v>171026</v>
      </c>
      <c r="B556" s="67" t="s">
        <v>1073</v>
      </c>
      <c r="C556" s="68">
        <f t="shared" si="17"/>
        <v>1</v>
      </c>
      <c r="D556" s="65">
        <v>171026</v>
      </c>
      <c r="E556" s="65" t="s">
        <v>962</v>
      </c>
      <c r="F556" s="65" t="s">
        <v>962</v>
      </c>
      <c r="G556" s="65" t="s">
        <v>962</v>
      </c>
      <c r="H556" s="65" t="s">
        <v>962</v>
      </c>
      <c r="I556" s="65" t="s">
        <v>962</v>
      </c>
      <c r="J556" s="65" t="s">
        <v>962</v>
      </c>
      <c r="K556" s="65" t="s">
        <v>962</v>
      </c>
      <c r="L556" s="65" t="s">
        <v>962</v>
      </c>
      <c r="M556" s="65" t="s">
        <v>962</v>
      </c>
      <c r="N556" s="65" t="s">
        <v>962</v>
      </c>
      <c r="O556" s="65" t="s">
        <v>962</v>
      </c>
      <c r="P556" s="65" t="s">
        <v>962</v>
      </c>
      <c r="Q556" s="65" t="s">
        <v>962</v>
      </c>
      <c r="R556" s="65" t="s">
        <v>962</v>
      </c>
      <c r="S556" s="65" t="s">
        <v>962</v>
      </c>
      <c r="T556" s="65" t="s">
        <v>963</v>
      </c>
      <c r="U556" s="65" t="s">
        <v>962</v>
      </c>
      <c r="V556" s="65" t="s">
        <v>962</v>
      </c>
      <c r="W556" s="65" t="s">
        <v>962</v>
      </c>
      <c r="X556" s="65" t="s">
        <v>962</v>
      </c>
      <c r="Y556" s="65" t="s">
        <v>962</v>
      </c>
      <c r="Z556" s="65" t="s">
        <v>962</v>
      </c>
      <c r="AA556" s="65" t="s">
        <v>962</v>
      </c>
      <c r="AB556" s="65" t="s">
        <v>962</v>
      </c>
      <c r="AC556" s="65" t="s">
        <v>962</v>
      </c>
    </row>
    <row r="557" spans="1:29" x14ac:dyDescent="0.25">
      <c r="A557" s="66">
        <f t="shared" si="16"/>
        <v>171028</v>
      </c>
      <c r="B557" s="67" t="s">
        <v>1072</v>
      </c>
      <c r="C557" s="68">
        <f t="shared" si="17"/>
        <v>2</v>
      </c>
      <c r="D557" s="65">
        <v>171028</v>
      </c>
      <c r="E557" s="65" t="s">
        <v>962</v>
      </c>
      <c r="F557" s="65" t="s">
        <v>962</v>
      </c>
      <c r="G557" s="65" t="s">
        <v>962</v>
      </c>
      <c r="H557" s="65" t="s">
        <v>962</v>
      </c>
      <c r="I557" s="65" t="s">
        <v>962</v>
      </c>
      <c r="J557" s="65" t="s">
        <v>962</v>
      </c>
      <c r="K557" s="65" t="s">
        <v>962</v>
      </c>
      <c r="L557" s="65" t="s">
        <v>962</v>
      </c>
      <c r="M557" s="65" t="s">
        <v>962</v>
      </c>
      <c r="N557" s="65" t="s">
        <v>962</v>
      </c>
      <c r="O557" s="65" t="s">
        <v>962</v>
      </c>
      <c r="P557" s="65" t="s">
        <v>962</v>
      </c>
      <c r="Q557" s="65" t="s">
        <v>962</v>
      </c>
      <c r="R557" s="65" t="s">
        <v>962</v>
      </c>
      <c r="S557" s="65" t="s">
        <v>962</v>
      </c>
      <c r="T557" s="65" t="s">
        <v>962</v>
      </c>
      <c r="U557" s="65" t="s">
        <v>963</v>
      </c>
      <c r="V557" s="65" t="s">
        <v>962</v>
      </c>
      <c r="W557" s="65" t="s">
        <v>962</v>
      </c>
      <c r="X557" s="65" t="s">
        <v>962</v>
      </c>
      <c r="Y557" s="65" t="s">
        <v>962</v>
      </c>
      <c r="Z557" s="65" t="s">
        <v>962</v>
      </c>
      <c r="AA557" s="65" t="s">
        <v>962</v>
      </c>
      <c r="AB557" s="65" t="s">
        <v>962</v>
      </c>
      <c r="AC557" s="65" t="s">
        <v>962</v>
      </c>
    </row>
    <row r="558" spans="1:29" x14ac:dyDescent="0.25">
      <c r="A558" s="66">
        <f t="shared" si="16"/>
        <v>171027</v>
      </c>
      <c r="B558" s="67" t="s">
        <v>1071</v>
      </c>
      <c r="C558" s="68">
        <f t="shared" si="17"/>
        <v>2</v>
      </c>
      <c r="D558" s="65">
        <v>171027</v>
      </c>
      <c r="E558" s="65" t="s">
        <v>962</v>
      </c>
      <c r="F558" s="65" t="s">
        <v>962</v>
      </c>
      <c r="G558" s="65" t="s">
        <v>962</v>
      </c>
      <c r="H558" s="65" t="s">
        <v>962</v>
      </c>
      <c r="I558" s="65" t="s">
        <v>962</v>
      </c>
      <c r="J558" s="65" t="s">
        <v>962</v>
      </c>
      <c r="K558" s="65" t="s">
        <v>962</v>
      </c>
      <c r="L558" s="65" t="s">
        <v>962</v>
      </c>
      <c r="M558" s="65" t="s">
        <v>962</v>
      </c>
      <c r="N558" s="65" t="s">
        <v>962</v>
      </c>
      <c r="O558" s="65" t="s">
        <v>962</v>
      </c>
      <c r="P558" s="65" t="s">
        <v>962</v>
      </c>
      <c r="Q558" s="65" t="s">
        <v>962</v>
      </c>
      <c r="R558" s="65" t="s">
        <v>962</v>
      </c>
      <c r="S558" s="65" t="s">
        <v>962</v>
      </c>
      <c r="T558" s="65" t="s">
        <v>962</v>
      </c>
      <c r="U558" s="65" t="s">
        <v>963</v>
      </c>
      <c r="V558" s="65" t="s">
        <v>962</v>
      </c>
      <c r="W558" s="65" t="s">
        <v>962</v>
      </c>
      <c r="X558" s="65" t="s">
        <v>962</v>
      </c>
      <c r="Y558" s="65" t="s">
        <v>962</v>
      </c>
      <c r="Z558" s="65" t="s">
        <v>962</v>
      </c>
      <c r="AA558" s="65" t="s">
        <v>962</v>
      </c>
      <c r="AB558" s="65" t="s">
        <v>962</v>
      </c>
      <c r="AC558" s="65" t="s">
        <v>962</v>
      </c>
    </row>
    <row r="559" spans="1:29" x14ac:dyDescent="0.25">
      <c r="A559" s="66">
        <f t="shared" si="16"/>
        <v>171084</v>
      </c>
      <c r="B559" s="67" t="s">
        <v>1070</v>
      </c>
      <c r="C559" s="68">
        <f t="shared" si="17"/>
        <v>2</v>
      </c>
      <c r="D559" s="65">
        <v>171084</v>
      </c>
      <c r="E559" s="65" t="s">
        <v>962</v>
      </c>
      <c r="F559" s="65" t="s">
        <v>963</v>
      </c>
      <c r="G559" s="65" t="s">
        <v>962</v>
      </c>
      <c r="H559" s="65" t="s">
        <v>962</v>
      </c>
      <c r="I559" s="65" t="s">
        <v>962</v>
      </c>
      <c r="J559" s="65" t="s">
        <v>962</v>
      </c>
      <c r="K559" s="65" t="s">
        <v>962</v>
      </c>
      <c r="L559" s="65" t="s">
        <v>962</v>
      </c>
      <c r="M559" s="65" t="s">
        <v>962</v>
      </c>
      <c r="N559" s="65" t="s">
        <v>962</v>
      </c>
      <c r="O559" s="65" t="s">
        <v>962</v>
      </c>
      <c r="P559" s="65" t="s">
        <v>962</v>
      </c>
      <c r="Q559" s="65" t="s">
        <v>962</v>
      </c>
      <c r="R559" s="65" t="s">
        <v>962</v>
      </c>
      <c r="S559" s="65" t="s">
        <v>962</v>
      </c>
      <c r="T559" s="65" t="s">
        <v>962</v>
      </c>
      <c r="U559" s="65" t="s">
        <v>962</v>
      </c>
      <c r="V559" s="65" t="s">
        <v>962</v>
      </c>
      <c r="W559" s="65" t="s">
        <v>962</v>
      </c>
      <c r="X559" s="65" t="s">
        <v>962</v>
      </c>
      <c r="Y559" s="65" t="s">
        <v>962</v>
      </c>
      <c r="Z559" s="65" t="s">
        <v>962</v>
      </c>
      <c r="AA559" s="65" t="s">
        <v>962</v>
      </c>
      <c r="AB559" s="65" t="s">
        <v>962</v>
      </c>
      <c r="AC559" s="65" t="s">
        <v>962</v>
      </c>
    </row>
    <row r="560" spans="1:29" x14ac:dyDescent="0.25">
      <c r="A560" s="66">
        <f t="shared" si="16"/>
        <v>171089</v>
      </c>
      <c r="B560" s="67" t="s">
        <v>1069</v>
      </c>
      <c r="C560" s="68">
        <f t="shared" si="17"/>
        <v>1</v>
      </c>
      <c r="D560" s="65">
        <v>171089</v>
      </c>
      <c r="E560" s="65" t="s">
        <v>962</v>
      </c>
      <c r="F560" s="65" t="s">
        <v>962</v>
      </c>
      <c r="G560" s="65" t="s">
        <v>962</v>
      </c>
      <c r="H560" s="65" t="s">
        <v>962</v>
      </c>
      <c r="I560" s="65" t="s">
        <v>962</v>
      </c>
      <c r="J560" s="65" t="s">
        <v>962</v>
      </c>
      <c r="K560" s="65" t="s">
        <v>962</v>
      </c>
      <c r="L560" s="65" t="s">
        <v>962</v>
      </c>
      <c r="M560" s="65" t="s">
        <v>962</v>
      </c>
      <c r="N560" s="65" t="s">
        <v>962</v>
      </c>
      <c r="O560" s="65" t="s">
        <v>963</v>
      </c>
      <c r="P560" s="65" t="s">
        <v>962</v>
      </c>
      <c r="Q560" s="65" t="s">
        <v>962</v>
      </c>
      <c r="R560" s="65" t="s">
        <v>962</v>
      </c>
      <c r="S560" s="65" t="s">
        <v>962</v>
      </c>
      <c r="T560" s="65" t="s">
        <v>962</v>
      </c>
      <c r="U560" s="65" t="s">
        <v>962</v>
      </c>
      <c r="V560" s="65" t="s">
        <v>962</v>
      </c>
      <c r="W560" s="65" t="s">
        <v>962</v>
      </c>
      <c r="X560" s="65" t="s">
        <v>962</v>
      </c>
      <c r="Y560" s="65" t="s">
        <v>962</v>
      </c>
      <c r="Z560" s="65" t="s">
        <v>962</v>
      </c>
      <c r="AA560" s="65" t="s">
        <v>962</v>
      </c>
      <c r="AB560" s="65" t="s">
        <v>962</v>
      </c>
      <c r="AC560" s="65" t="s">
        <v>962</v>
      </c>
    </row>
    <row r="561" spans="1:29" x14ac:dyDescent="0.25">
      <c r="A561" s="66">
        <f t="shared" si="16"/>
        <v>171090</v>
      </c>
      <c r="B561" s="67" t="s">
        <v>1068</v>
      </c>
      <c r="C561" s="68">
        <f t="shared" si="17"/>
        <v>2</v>
      </c>
      <c r="D561" s="65">
        <v>171090</v>
      </c>
      <c r="E561" s="65" t="s">
        <v>962</v>
      </c>
      <c r="F561" s="65" t="s">
        <v>962</v>
      </c>
      <c r="G561" s="65" t="s">
        <v>962</v>
      </c>
      <c r="H561" s="65" t="s">
        <v>962</v>
      </c>
      <c r="I561" s="65" t="s">
        <v>962</v>
      </c>
      <c r="J561" s="65" t="s">
        <v>962</v>
      </c>
      <c r="K561" s="65" t="s">
        <v>962</v>
      </c>
      <c r="L561" s="65" t="s">
        <v>962</v>
      </c>
      <c r="M561" s="65" t="s">
        <v>962</v>
      </c>
      <c r="N561" s="65" t="s">
        <v>962</v>
      </c>
      <c r="O561" s="65" t="s">
        <v>962</v>
      </c>
      <c r="P561" s="65" t="s">
        <v>963</v>
      </c>
      <c r="Q561" s="65" t="s">
        <v>962</v>
      </c>
      <c r="R561" s="65" t="s">
        <v>962</v>
      </c>
      <c r="S561" s="65" t="s">
        <v>962</v>
      </c>
      <c r="T561" s="65" t="s">
        <v>962</v>
      </c>
      <c r="U561" s="65" t="s">
        <v>962</v>
      </c>
      <c r="V561" s="65" t="s">
        <v>962</v>
      </c>
      <c r="W561" s="65" t="s">
        <v>962</v>
      </c>
      <c r="X561" s="65" t="s">
        <v>962</v>
      </c>
      <c r="Y561" s="65" t="s">
        <v>962</v>
      </c>
      <c r="Z561" s="65" t="s">
        <v>962</v>
      </c>
      <c r="AA561" s="65" t="s">
        <v>962</v>
      </c>
      <c r="AB561" s="65" t="s">
        <v>962</v>
      </c>
      <c r="AC561" s="65" t="s">
        <v>962</v>
      </c>
    </row>
    <row r="562" spans="1:29" x14ac:dyDescent="0.25">
      <c r="A562" s="66">
        <f t="shared" si="16"/>
        <v>171092</v>
      </c>
      <c r="B562" s="67" t="s">
        <v>1067</v>
      </c>
      <c r="C562" s="68">
        <f t="shared" si="17"/>
        <v>3</v>
      </c>
      <c r="D562" s="65">
        <v>171092</v>
      </c>
      <c r="E562" s="65" t="s">
        <v>962</v>
      </c>
      <c r="F562" s="65" t="s">
        <v>962</v>
      </c>
      <c r="G562" s="65" t="s">
        <v>962</v>
      </c>
      <c r="H562" s="65" t="s">
        <v>962</v>
      </c>
      <c r="I562" s="65" t="s">
        <v>962</v>
      </c>
      <c r="J562" s="65" t="s">
        <v>962</v>
      </c>
      <c r="K562" s="65" t="s">
        <v>962</v>
      </c>
      <c r="L562" s="65" t="s">
        <v>962</v>
      </c>
      <c r="M562" s="65" t="s">
        <v>962</v>
      </c>
      <c r="N562" s="65" t="s">
        <v>962</v>
      </c>
      <c r="O562" s="65" t="s">
        <v>962</v>
      </c>
      <c r="P562" s="65" t="s">
        <v>962</v>
      </c>
      <c r="Q562" s="65" t="s">
        <v>963</v>
      </c>
      <c r="R562" s="65" t="s">
        <v>962</v>
      </c>
      <c r="S562" s="65" t="s">
        <v>962</v>
      </c>
      <c r="T562" s="65" t="s">
        <v>962</v>
      </c>
      <c r="U562" s="65" t="s">
        <v>962</v>
      </c>
      <c r="V562" s="65" t="s">
        <v>962</v>
      </c>
      <c r="W562" s="65" t="s">
        <v>962</v>
      </c>
      <c r="X562" s="65" t="s">
        <v>962</v>
      </c>
      <c r="Y562" s="65" t="s">
        <v>962</v>
      </c>
      <c r="Z562" s="65" t="s">
        <v>962</v>
      </c>
      <c r="AA562" s="65" t="s">
        <v>962</v>
      </c>
      <c r="AB562" s="65" t="s">
        <v>962</v>
      </c>
      <c r="AC562" s="65" t="s">
        <v>962</v>
      </c>
    </row>
    <row r="563" spans="1:29" x14ac:dyDescent="0.25">
      <c r="A563" s="66">
        <f t="shared" si="16"/>
        <v>171094</v>
      </c>
      <c r="B563" s="67" t="s">
        <v>1066</v>
      </c>
      <c r="C563" s="68">
        <f t="shared" si="17"/>
        <v>4</v>
      </c>
      <c r="D563" s="65">
        <v>171094</v>
      </c>
      <c r="E563" s="65" t="s">
        <v>962</v>
      </c>
      <c r="F563" s="65" t="s">
        <v>962</v>
      </c>
      <c r="G563" s="65" t="s">
        <v>962</v>
      </c>
      <c r="H563" s="65" t="s">
        <v>962</v>
      </c>
      <c r="I563" s="65" t="s">
        <v>962</v>
      </c>
      <c r="J563" s="65" t="s">
        <v>962</v>
      </c>
      <c r="K563" s="65" t="s">
        <v>962</v>
      </c>
      <c r="L563" s="65" t="s">
        <v>962</v>
      </c>
      <c r="M563" s="65" t="s">
        <v>962</v>
      </c>
      <c r="N563" s="65" t="s">
        <v>962</v>
      </c>
      <c r="O563" s="65" t="s">
        <v>962</v>
      </c>
      <c r="P563" s="65" t="s">
        <v>962</v>
      </c>
      <c r="Q563" s="65" t="s">
        <v>962</v>
      </c>
      <c r="R563" s="65" t="s">
        <v>963</v>
      </c>
      <c r="S563" s="65" t="s">
        <v>962</v>
      </c>
      <c r="T563" s="65" t="s">
        <v>962</v>
      </c>
      <c r="U563" s="65" t="s">
        <v>962</v>
      </c>
      <c r="V563" s="65" t="s">
        <v>962</v>
      </c>
      <c r="W563" s="65" t="s">
        <v>962</v>
      </c>
      <c r="X563" s="65" t="s">
        <v>962</v>
      </c>
      <c r="Y563" s="65" t="s">
        <v>962</v>
      </c>
      <c r="Z563" s="65" t="s">
        <v>962</v>
      </c>
      <c r="AA563" s="65" t="s">
        <v>962</v>
      </c>
      <c r="AB563" s="65" t="s">
        <v>962</v>
      </c>
      <c r="AC563" s="65" t="s">
        <v>962</v>
      </c>
    </row>
    <row r="564" spans="1:29" x14ac:dyDescent="0.25">
      <c r="A564" s="66">
        <f t="shared" si="16"/>
        <v>171093</v>
      </c>
      <c r="B564" s="67" t="s">
        <v>1065</v>
      </c>
      <c r="C564" s="68">
        <f t="shared" si="17"/>
        <v>1</v>
      </c>
      <c r="D564" s="65">
        <v>171093</v>
      </c>
      <c r="E564" s="65" t="s">
        <v>962</v>
      </c>
      <c r="F564" s="65" t="s">
        <v>962</v>
      </c>
      <c r="G564" s="65" t="s">
        <v>962</v>
      </c>
      <c r="H564" s="65" t="s">
        <v>962</v>
      </c>
      <c r="I564" s="65" t="s">
        <v>962</v>
      </c>
      <c r="J564" s="65" t="s">
        <v>962</v>
      </c>
      <c r="K564" s="65" t="s">
        <v>962</v>
      </c>
      <c r="L564" s="65" t="s">
        <v>962</v>
      </c>
      <c r="M564" s="65" t="s">
        <v>962</v>
      </c>
      <c r="N564" s="65" t="s">
        <v>962</v>
      </c>
      <c r="O564" s="65" t="s">
        <v>963</v>
      </c>
      <c r="P564" s="65" t="s">
        <v>962</v>
      </c>
      <c r="Q564" s="65" t="s">
        <v>962</v>
      </c>
      <c r="R564" s="65" t="s">
        <v>962</v>
      </c>
      <c r="S564" s="65" t="s">
        <v>962</v>
      </c>
      <c r="T564" s="65" t="s">
        <v>962</v>
      </c>
      <c r="U564" s="65" t="s">
        <v>962</v>
      </c>
      <c r="V564" s="65" t="s">
        <v>962</v>
      </c>
      <c r="W564" s="65" t="s">
        <v>962</v>
      </c>
      <c r="X564" s="65" t="s">
        <v>962</v>
      </c>
      <c r="Y564" s="65" t="s">
        <v>962</v>
      </c>
      <c r="Z564" s="65" t="s">
        <v>962</v>
      </c>
      <c r="AA564" s="65" t="s">
        <v>962</v>
      </c>
      <c r="AB564" s="65" t="s">
        <v>962</v>
      </c>
      <c r="AC564" s="65" t="s">
        <v>962</v>
      </c>
    </row>
    <row r="565" spans="1:29" x14ac:dyDescent="0.25">
      <c r="A565" s="66">
        <f t="shared" si="16"/>
        <v>171091</v>
      </c>
      <c r="B565" s="67" t="s">
        <v>1064</v>
      </c>
      <c r="C565" s="68">
        <f t="shared" si="17"/>
        <v>2</v>
      </c>
      <c r="D565" s="65">
        <v>171091</v>
      </c>
      <c r="E565" s="65" t="s">
        <v>962</v>
      </c>
      <c r="F565" s="65" t="s">
        <v>962</v>
      </c>
      <c r="G565" s="65" t="s">
        <v>962</v>
      </c>
      <c r="H565" s="65" t="s">
        <v>962</v>
      </c>
      <c r="I565" s="65" t="s">
        <v>962</v>
      </c>
      <c r="J565" s="65" t="s">
        <v>962</v>
      </c>
      <c r="K565" s="65" t="s">
        <v>962</v>
      </c>
      <c r="L565" s="65" t="s">
        <v>962</v>
      </c>
      <c r="M565" s="65" t="s">
        <v>962</v>
      </c>
      <c r="N565" s="65" t="s">
        <v>962</v>
      </c>
      <c r="O565" s="65" t="s">
        <v>962</v>
      </c>
      <c r="P565" s="65" t="s">
        <v>963</v>
      </c>
      <c r="Q565" s="65" t="s">
        <v>962</v>
      </c>
      <c r="R565" s="65" t="s">
        <v>962</v>
      </c>
      <c r="S565" s="65" t="s">
        <v>962</v>
      </c>
      <c r="T565" s="65" t="s">
        <v>962</v>
      </c>
      <c r="U565" s="65" t="s">
        <v>962</v>
      </c>
      <c r="V565" s="65" t="s">
        <v>962</v>
      </c>
      <c r="W565" s="65" t="s">
        <v>962</v>
      </c>
      <c r="X565" s="65" t="s">
        <v>962</v>
      </c>
      <c r="Y565" s="65" t="s">
        <v>962</v>
      </c>
      <c r="Z565" s="65" t="s">
        <v>962</v>
      </c>
      <c r="AA565" s="65" t="s">
        <v>962</v>
      </c>
      <c r="AB565" s="65" t="s">
        <v>962</v>
      </c>
      <c r="AC565" s="65" t="s">
        <v>962</v>
      </c>
    </row>
    <row r="566" spans="1:29" x14ac:dyDescent="0.25">
      <c r="A566" s="66">
        <f t="shared" si="16"/>
        <v>171113</v>
      </c>
      <c r="B566" s="67" t="s">
        <v>1063</v>
      </c>
      <c r="C566" s="68">
        <f t="shared" si="17"/>
        <v>1</v>
      </c>
      <c r="D566" s="65">
        <v>171113</v>
      </c>
      <c r="E566" s="65" t="s">
        <v>962</v>
      </c>
      <c r="F566" s="65" t="s">
        <v>962</v>
      </c>
      <c r="G566" s="65" t="s">
        <v>962</v>
      </c>
      <c r="H566" s="65" t="s">
        <v>962</v>
      </c>
      <c r="I566" s="65" t="s">
        <v>962</v>
      </c>
      <c r="J566" s="65" t="s">
        <v>962</v>
      </c>
      <c r="K566" s="65" t="s">
        <v>962</v>
      </c>
      <c r="L566" s="65" t="s">
        <v>962</v>
      </c>
      <c r="M566" s="65" t="s">
        <v>962</v>
      </c>
      <c r="N566" s="65" t="s">
        <v>962</v>
      </c>
      <c r="O566" s="65" t="s">
        <v>963</v>
      </c>
      <c r="P566" s="65" t="s">
        <v>962</v>
      </c>
      <c r="Q566" s="65" t="s">
        <v>962</v>
      </c>
      <c r="R566" s="65" t="s">
        <v>962</v>
      </c>
      <c r="S566" s="65" t="s">
        <v>962</v>
      </c>
      <c r="T566" s="65" t="s">
        <v>962</v>
      </c>
      <c r="U566" s="65" t="s">
        <v>962</v>
      </c>
      <c r="V566" s="65" t="s">
        <v>962</v>
      </c>
      <c r="W566" s="65" t="s">
        <v>962</v>
      </c>
      <c r="X566" s="65" t="s">
        <v>962</v>
      </c>
      <c r="Y566" s="65" t="s">
        <v>962</v>
      </c>
      <c r="Z566" s="65" t="s">
        <v>962</v>
      </c>
      <c r="AA566" s="65" t="s">
        <v>962</v>
      </c>
      <c r="AB566" s="65" t="s">
        <v>962</v>
      </c>
      <c r="AC566" s="65" t="s">
        <v>962</v>
      </c>
    </row>
    <row r="567" spans="1:29" x14ac:dyDescent="0.25">
      <c r="A567" s="66">
        <f t="shared" si="16"/>
        <v>171114</v>
      </c>
      <c r="B567" s="67" t="s">
        <v>1062</v>
      </c>
      <c r="C567" s="68">
        <f t="shared" si="17"/>
        <v>2</v>
      </c>
      <c r="D567" s="65">
        <v>171114</v>
      </c>
      <c r="E567" s="65" t="s">
        <v>962</v>
      </c>
      <c r="F567" s="65" t="s">
        <v>962</v>
      </c>
      <c r="G567" s="65" t="s">
        <v>962</v>
      </c>
      <c r="H567" s="65" t="s">
        <v>962</v>
      </c>
      <c r="I567" s="65" t="s">
        <v>962</v>
      </c>
      <c r="J567" s="65" t="s">
        <v>962</v>
      </c>
      <c r="K567" s="65" t="s">
        <v>962</v>
      </c>
      <c r="L567" s="65" t="s">
        <v>962</v>
      </c>
      <c r="M567" s="65" t="s">
        <v>962</v>
      </c>
      <c r="N567" s="65" t="s">
        <v>962</v>
      </c>
      <c r="O567" s="65" t="s">
        <v>962</v>
      </c>
      <c r="P567" s="65" t="s">
        <v>963</v>
      </c>
      <c r="Q567" s="65" t="s">
        <v>962</v>
      </c>
      <c r="R567" s="65" t="s">
        <v>962</v>
      </c>
      <c r="S567" s="65" t="s">
        <v>962</v>
      </c>
      <c r="T567" s="65" t="s">
        <v>962</v>
      </c>
      <c r="U567" s="65" t="s">
        <v>962</v>
      </c>
      <c r="V567" s="65" t="s">
        <v>962</v>
      </c>
      <c r="W567" s="65" t="s">
        <v>962</v>
      </c>
      <c r="X567" s="65" t="s">
        <v>962</v>
      </c>
      <c r="Y567" s="65" t="s">
        <v>962</v>
      </c>
      <c r="Z567" s="65" t="s">
        <v>962</v>
      </c>
      <c r="AA567" s="65" t="s">
        <v>962</v>
      </c>
      <c r="AB567" s="65" t="s">
        <v>962</v>
      </c>
      <c r="AC567" s="65" t="s">
        <v>962</v>
      </c>
    </row>
    <row r="568" spans="1:29" x14ac:dyDescent="0.25">
      <c r="A568" s="66">
        <f t="shared" si="16"/>
        <v>171111</v>
      </c>
      <c r="B568" s="67" t="s">
        <v>1061</v>
      </c>
      <c r="C568" s="68">
        <f t="shared" si="17"/>
        <v>3</v>
      </c>
      <c r="D568" s="65">
        <v>171111</v>
      </c>
      <c r="E568" s="65" t="s">
        <v>962</v>
      </c>
      <c r="F568" s="65" t="s">
        <v>962</v>
      </c>
      <c r="G568" s="65" t="s">
        <v>962</v>
      </c>
      <c r="H568" s="65" t="s">
        <v>962</v>
      </c>
      <c r="I568" s="65" t="s">
        <v>962</v>
      </c>
      <c r="J568" s="65" t="s">
        <v>962</v>
      </c>
      <c r="K568" s="65" t="s">
        <v>962</v>
      </c>
      <c r="L568" s="65" t="s">
        <v>962</v>
      </c>
      <c r="M568" s="65" t="s">
        <v>962</v>
      </c>
      <c r="N568" s="65" t="s">
        <v>962</v>
      </c>
      <c r="O568" s="65" t="s">
        <v>962</v>
      </c>
      <c r="P568" s="65" t="s">
        <v>962</v>
      </c>
      <c r="Q568" s="65" t="s">
        <v>963</v>
      </c>
      <c r="R568" s="65" t="s">
        <v>962</v>
      </c>
      <c r="S568" s="65" t="s">
        <v>962</v>
      </c>
      <c r="T568" s="65" t="s">
        <v>962</v>
      </c>
      <c r="U568" s="65" t="s">
        <v>962</v>
      </c>
      <c r="V568" s="65" t="s">
        <v>962</v>
      </c>
      <c r="W568" s="65" t="s">
        <v>962</v>
      </c>
      <c r="X568" s="65" t="s">
        <v>962</v>
      </c>
      <c r="Y568" s="65" t="s">
        <v>962</v>
      </c>
      <c r="Z568" s="65" t="s">
        <v>962</v>
      </c>
      <c r="AA568" s="65" t="s">
        <v>962</v>
      </c>
      <c r="AB568" s="65" t="s">
        <v>962</v>
      </c>
      <c r="AC568" s="65" t="s">
        <v>962</v>
      </c>
    </row>
    <row r="569" spans="1:29" x14ac:dyDescent="0.25">
      <c r="A569" s="66">
        <f t="shared" si="16"/>
        <v>171112</v>
      </c>
      <c r="B569" s="67" t="s">
        <v>1060</v>
      </c>
      <c r="C569" s="68">
        <f t="shared" si="17"/>
        <v>4</v>
      </c>
      <c r="D569" s="65">
        <v>171112</v>
      </c>
      <c r="E569" s="65" t="s">
        <v>962</v>
      </c>
      <c r="F569" s="65" t="s">
        <v>962</v>
      </c>
      <c r="G569" s="65" t="s">
        <v>962</v>
      </c>
      <c r="H569" s="65" t="s">
        <v>962</v>
      </c>
      <c r="I569" s="65" t="s">
        <v>962</v>
      </c>
      <c r="J569" s="65" t="s">
        <v>962</v>
      </c>
      <c r="K569" s="65" t="s">
        <v>962</v>
      </c>
      <c r="L569" s="65" t="s">
        <v>962</v>
      </c>
      <c r="M569" s="65" t="s">
        <v>962</v>
      </c>
      <c r="N569" s="65" t="s">
        <v>962</v>
      </c>
      <c r="O569" s="65" t="s">
        <v>962</v>
      </c>
      <c r="P569" s="65" t="s">
        <v>962</v>
      </c>
      <c r="Q569" s="65" t="s">
        <v>962</v>
      </c>
      <c r="R569" s="65" t="s">
        <v>963</v>
      </c>
      <c r="S569" s="65" t="s">
        <v>962</v>
      </c>
      <c r="T569" s="65" t="s">
        <v>962</v>
      </c>
      <c r="U569" s="65" t="s">
        <v>962</v>
      </c>
      <c r="V569" s="65" t="s">
        <v>962</v>
      </c>
      <c r="W569" s="65" t="s">
        <v>962</v>
      </c>
      <c r="X569" s="65" t="s">
        <v>962</v>
      </c>
      <c r="Y569" s="65" t="s">
        <v>962</v>
      </c>
      <c r="Z569" s="65" t="s">
        <v>962</v>
      </c>
      <c r="AA569" s="65" t="s">
        <v>962</v>
      </c>
      <c r="AB569" s="65" t="s">
        <v>962</v>
      </c>
      <c r="AC569" s="65" t="s">
        <v>962</v>
      </c>
    </row>
    <row r="570" spans="1:29" x14ac:dyDescent="0.25">
      <c r="A570" s="66">
        <f t="shared" si="16"/>
        <v>171116</v>
      </c>
      <c r="B570" s="67" t="s">
        <v>1059</v>
      </c>
      <c r="C570" s="68">
        <f t="shared" si="17"/>
        <v>1</v>
      </c>
      <c r="D570" s="65">
        <v>171116</v>
      </c>
      <c r="E570" s="65" t="s">
        <v>962</v>
      </c>
      <c r="F570" s="65" t="s">
        <v>962</v>
      </c>
      <c r="G570" s="65" t="s">
        <v>962</v>
      </c>
      <c r="H570" s="65" t="s">
        <v>962</v>
      </c>
      <c r="I570" s="65" t="s">
        <v>962</v>
      </c>
      <c r="J570" s="65" t="s">
        <v>962</v>
      </c>
      <c r="K570" s="65" t="s">
        <v>962</v>
      </c>
      <c r="L570" s="65" t="s">
        <v>962</v>
      </c>
      <c r="M570" s="65" t="s">
        <v>962</v>
      </c>
      <c r="N570" s="65" t="s">
        <v>962</v>
      </c>
      <c r="O570" s="65" t="s">
        <v>963</v>
      </c>
      <c r="P570" s="65" t="s">
        <v>962</v>
      </c>
      <c r="Q570" s="65" t="s">
        <v>962</v>
      </c>
      <c r="R570" s="65" t="s">
        <v>962</v>
      </c>
      <c r="S570" s="65" t="s">
        <v>962</v>
      </c>
      <c r="T570" s="65" t="s">
        <v>962</v>
      </c>
      <c r="U570" s="65" t="s">
        <v>962</v>
      </c>
      <c r="V570" s="65" t="s">
        <v>962</v>
      </c>
      <c r="W570" s="65" t="s">
        <v>962</v>
      </c>
      <c r="X570" s="65" t="s">
        <v>962</v>
      </c>
      <c r="Y570" s="65" t="s">
        <v>962</v>
      </c>
      <c r="Z570" s="65" t="s">
        <v>962</v>
      </c>
      <c r="AA570" s="65" t="s">
        <v>962</v>
      </c>
      <c r="AB570" s="65" t="s">
        <v>962</v>
      </c>
      <c r="AC570" s="65" t="s">
        <v>962</v>
      </c>
    </row>
    <row r="571" spans="1:29" x14ac:dyDescent="0.25">
      <c r="A571" s="66">
        <f t="shared" si="16"/>
        <v>171115</v>
      </c>
      <c r="B571" s="67" t="s">
        <v>1058</v>
      </c>
      <c r="C571" s="68">
        <f t="shared" si="17"/>
        <v>2</v>
      </c>
      <c r="D571" s="65">
        <v>171115</v>
      </c>
      <c r="E571" s="65" t="s">
        <v>962</v>
      </c>
      <c r="F571" s="65" t="s">
        <v>962</v>
      </c>
      <c r="G571" s="65" t="s">
        <v>962</v>
      </c>
      <c r="H571" s="65" t="s">
        <v>962</v>
      </c>
      <c r="I571" s="65" t="s">
        <v>962</v>
      </c>
      <c r="J571" s="65" t="s">
        <v>962</v>
      </c>
      <c r="K571" s="65" t="s">
        <v>962</v>
      </c>
      <c r="L571" s="65" t="s">
        <v>962</v>
      </c>
      <c r="M571" s="65" t="s">
        <v>962</v>
      </c>
      <c r="N571" s="65" t="s">
        <v>962</v>
      </c>
      <c r="O571" s="65" t="s">
        <v>962</v>
      </c>
      <c r="P571" s="65" t="s">
        <v>963</v>
      </c>
      <c r="Q571" s="65" t="s">
        <v>962</v>
      </c>
      <c r="R571" s="65" t="s">
        <v>962</v>
      </c>
      <c r="S571" s="65" t="s">
        <v>962</v>
      </c>
      <c r="T571" s="65" t="s">
        <v>962</v>
      </c>
      <c r="U571" s="65" t="s">
        <v>962</v>
      </c>
      <c r="V571" s="65" t="s">
        <v>962</v>
      </c>
      <c r="W571" s="65" t="s">
        <v>962</v>
      </c>
      <c r="X571" s="65" t="s">
        <v>962</v>
      </c>
      <c r="Y571" s="65" t="s">
        <v>962</v>
      </c>
      <c r="Z571" s="65" t="s">
        <v>962</v>
      </c>
      <c r="AA571" s="65" t="s">
        <v>962</v>
      </c>
      <c r="AB571" s="65" t="s">
        <v>962</v>
      </c>
      <c r="AC571" s="65" t="s">
        <v>962</v>
      </c>
    </row>
    <row r="572" spans="1:29" x14ac:dyDescent="0.25">
      <c r="A572" s="66">
        <f t="shared" si="16"/>
        <v>171052</v>
      </c>
      <c r="B572" s="67" t="s">
        <v>1057</v>
      </c>
      <c r="C572" s="68">
        <f t="shared" si="17"/>
        <v>4</v>
      </c>
      <c r="D572" s="65">
        <v>171052</v>
      </c>
      <c r="E572" s="65" t="s">
        <v>962</v>
      </c>
      <c r="F572" s="65" t="s">
        <v>962</v>
      </c>
      <c r="G572" s="65" t="s">
        <v>962</v>
      </c>
      <c r="H572" s="65" t="s">
        <v>962</v>
      </c>
      <c r="I572" s="65" t="s">
        <v>962</v>
      </c>
      <c r="J572" s="65" t="s">
        <v>962</v>
      </c>
      <c r="K572" s="65" t="s">
        <v>962</v>
      </c>
      <c r="L572" s="65" t="s">
        <v>962</v>
      </c>
      <c r="M572" s="65" t="s">
        <v>962</v>
      </c>
      <c r="N572" s="65" t="s">
        <v>962</v>
      </c>
      <c r="O572" s="65" t="s">
        <v>962</v>
      </c>
      <c r="P572" s="65" t="s">
        <v>962</v>
      </c>
      <c r="Q572" s="65" t="s">
        <v>962</v>
      </c>
      <c r="R572" s="65" t="s">
        <v>962</v>
      </c>
      <c r="S572" s="65" t="s">
        <v>962</v>
      </c>
      <c r="T572" s="65" t="s">
        <v>962</v>
      </c>
      <c r="U572" s="65" t="s">
        <v>962</v>
      </c>
      <c r="V572" s="65" t="s">
        <v>962</v>
      </c>
      <c r="W572" s="65" t="s">
        <v>963</v>
      </c>
      <c r="X572" s="65" t="s">
        <v>962</v>
      </c>
      <c r="Y572" s="65" t="s">
        <v>962</v>
      </c>
      <c r="Z572" s="65" t="s">
        <v>962</v>
      </c>
      <c r="AA572" s="65" t="s">
        <v>962</v>
      </c>
      <c r="AB572" s="65" t="s">
        <v>962</v>
      </c>
      <c r="AC572" s="65" t="s">
        <v>962</v>
      </c>
    </row>
    <row r="573" spans="1:29" x14ac:dyDescent="0.25">
      <c r="A573" s="66">
        <f t="shared" si="16"/>
        <v>171050</v>
      </c>
      <c r="B573" s="67" t="s">
        <v>1056</v>
      </c>
      <c r="C573" s="68">
        <f t="shared" si="17"/>
        <v>4</v>
      </c>
      <c r="D573" s="65">
        <v>171050</v>
      </c>
      <c r="E573" s="65" t="s">
        <v>962</v>
      </c>
      <c r="F573" s="65" t="s">
        <v>962</v>
      </c>
      <c r="G573" s="65" t="s">
        <v>962</v>
      </c>
      <c r="H573" s="65" t="s">
        <v>962</v>
      </c>
      <c r="I573" s="65" t="s">
        <v>962</v>
      </c>
      <c r="J573" s="65" t="s">
        <v>962</v>
      </c>
      <c r="K573" s="65" t="s">
        <v>962</v>
      </c>
      <c r="L573" s="65" t="s">
        <v>962</v>
      </c>
      <c r="M573" s="65" t="s">
        <v>962</v>
      </c>
      <c r="N573" s="65" t="s">
        <v>962</v>
      </c>
      <c r="O573" s="65" t="s">
        <v>962</v>
      </c>
      <c r="P573" s="65" t="s">
        <v>962</v>
      </c>
      <c r="Q573" s="65" t="s">
        <v>962</v>
      </c>
      <c r="R573" s="65" t="s">
        <v>962</v>
      </c>
      <c r="S573" s="65" t="s">
        <v>962</v>
      </c>
      <c r="T573" s="65" t="s">
        <v>962</v>
      </c>
      <c r="U573" s="65" t="s">
        <v>962</v>
      </c>
      <c r="V573" s="65" t="s">
        <v>962</v>
      </c>
      <c r="W573" s="65" t="s">
        <v>963</v>
      </c>
      <c r="X573" s="65" t="s">
        <v>962</v>
      </c>
      <c r="Y573" s="65" t="s">
        <v>962</v>
      </c>
      <c r="Z573" s="65" t="s">
        <v>962</v>
      </c>
      <c r="AA573" s="65" t="s">
        <v>962</v>
      </c>
      <c r="AB573" s="65" t="s">
        <v>962</v>
      </c>
      <c r="AC573" s="65" t="s">
        <v>962</v>
      </c>
    </row>
    <row r="574" spans="1:29" x14ac:dyDescent="0.25">
      <c r="A574" s="66">
        <f t="shared" si="16"/>
        <v>171051</v>
      </c>
      <c r="B574" s="67" t="s">
        <v>1055</v>
      </c>
      <c r="C574" s="68">
        <f t="shared" si="17"/>
        <v>4</v>
      </c>
      <c r="D574" s="65">
        <v>171051</v>
      </c>
      <c r="E574" s="65" t="s">
        <v>962</v>
      </c>
      <c r="F574" s="65" t="s">
        <v>962</v>
      </c>
      <c r="G574" s="65" t="s">
        <v>962</v>
      </c>
      <c r="H574" s="65" t="s">
        <v>962</v>
      </c>
      <c r="I574" s="65" t="s">
        <v>962</v>
      </c>
      <c r="J574" s="65" t="s">
        <v>962</v>
      </c>
      <c r="K574" s="65" t="s">
        <v>962</v>
      </c>
      <c r="L574" s="65" t="s">
        <v>962</v>
      </c>
      <c r="M574" s="65" t="s">
        <v>962</v>
      </c>
      <c r="N574" s="65" t="s">
        <v>962</v>
      </c>
      <c r="O574" s="65" t="s">
        <v>962</v>
      </c>
      <c r="P574" s="65" t="s">
        <v>962</v>
      </c>
      <c r="Q574" s="65" t="s">
        <v>962</v>
      </c>
      <c r="R574" s="65" t="s">
        <v>962</v>
      </c>
      <c r="S574" s="65" t="s">
        <v>962</v>
      </c>
      <c r="T574" s="65" t="s">
        <v>962</v>
      </c>
      <c r="U574" s="65" t="s">
        <v>962</v>
      </c>
      <c r="V574" s="65" t="s">
        <v>962</v>
      </c>
      <c r="W574" s="65" t="s">
        <v>963</v>
      </c>
      <c r="X574" s="65" t="s">
        <v>962</v>
      </c>
      <c r="Y574" s="65" t="s">
        <v>962</v>
      </c>
      <c r="Z574" s="65" t="s">
        <v>962</v>
      </c>
      <c r="AA574" s="65" t="s">
        <v>962</v>
      </c>
      <c r="AB574" s="65" t="s">
        <v>962</v>
      </c>
      <c r="AC574" s="65" t="s">
        <v>962</v>
      </c>
    </row>
    <row r="575" spans="1:29" x14ac:dyDescent="0.25">
      <c r="A575" s="66">
        <f t="shared" si="16"/>
        <v>171038</v>
      </c>
      <c r="B575" s="67" t="s">
        <v>1054</v>
      </c>
      <c r="C575" s="68">
        <f t="shared" si="17"/>
        <v>1</v>
      </c>
      <c r="D575" s="65">
        <v>171038</v>
      </c>
      <c r="E575" s="65" t="s">
        <v>962</v>
      </c>
      <c r="F575" s="65" t="s">
        <v>962</v>
      </c>
      <c r="G575" s="65" t="s">
        <v>962</v>
      </c>
      <c r="H575" s="65" t="s">
        <v>962</v>
      </c>
      <c r="I575" s="65" t="s">
        <v>962</v>
      </c>
      <c r="J575" s="65" t="s">
        <v>962</v>
      </c>
      <c r="K575" s="65" t="s">
        <v>962</v>
      </c>
      <c r="L575" s="65" t="s">
        <v>962</v>
      </c>
      <c r="M575" s="65" t="s">
        <v>962</v>
      </c>
      <c r="N575" s="65" t="s">
        <v>962</v>
      </c>
      <c r="O575" s="65" t="s">
        <v>962</v>
      </c>
      <c r="P575" s="65" t="s">
        <v>962</v>
      </c>
      <c r="Q575" s="65" t="s">
        <v>962</v>
      </c>
      <c r="R575" s="65" t="s">
        <v>962</v>
      </c>
      <c r="S575" s="65" t="s">
        <v>962</v>
      </c>
      <c r="T575" s="65" t="s">
        <v>963</v>
      </c>
      <c r="U575" s="65" t="s">
        <v>962</v>
      </c>
      <c r="V575" s="65" t="s">
        <v>962</v>
      </c>
      <c r="W575" s="65" t="s">
        <v>962</v>
      </c>
      <c r="X575" s="65" t="s">
        <v>962</v>
      </c>
      <c r="Y575" s="65" t="s">
        <v>962</v>
      </c>
      <c r="Z575" s="65" t="s">
        <v>962</v>
      </c>
      <c r="AA575" s="65" t="s">
        <v>962</v>
      </c>
      <c r="AB575" s="65" t="s">
        <v>962</v>
      </c>
      <c r="AC575" s="65" t="s">
        <v>962</v>
      </c>
    </row>
    <row r="576" spans="1:29" x14ac:dyDescent="0.25">
      <c r="A576" s="66">
        <f t="shared" si="16"/>
        <v>171047</v>
      </c>
      <c r="B576" s="67" t="s">
        <v>1053</v>
      </c>
      <c r="C576" s="68">
        <f t="shared" si="17"/>
        <v>2</v>
      </c>
      <c r="D576" s="65">
        <v>171047</v>
      </c>
      <c r="E576" s="65" t="s">
        <v>962</v>
      </c>
      <c r="F576" s="65" t="s">
        <v>963</v>
      </c>
      <c r="G576" s="65" t="s">
        <v>962</v>
      </c>
      <c r="H576" s="65" t="s">
        <v>962</v>
      </c>
      <c r="I576" s="65" t="s">
        <v>962</v>
      </c>
      <c r="J576" s="65" t="s">
        <v>962</v>
      </c>
      <c r="K576" s="65" t="s">
        <v>962</v>
      </c>
      <c r="L576" s="65" t="s">
        <v>962</v>
      </c>
      <c r="M576" s="65" t="s">
        <v>962</v>
      </c>
      <c r="N576" s="65" t="s">
        <v>962</v>
      </c>
      <c r="O576" s="65" t="s">
        <v>962</v>
      </c>
      <c r="P576" s="65" t="s">
        <v>962</v>
      </c>
      <c r="Q576" s="65" t="s">
        <v>962</v>
      </c>
      <c r="R576" s="65" t="s">
        <v>962</v>
      </c>
      <c r="S576" s="65" t="s">
        <v>962</v>
      </c>
      <c r="T576" s="65" t="s">
        <v>962</v>
      </c>
      <c r="U576" s="65" t="s">
        <v>962</v>
      </c>
      <c r="V576" s="65" t="s">
        <v>962</v>
      </c>
      <c r="W576" s="65" t="s">
        <v>962</v>
      </c>
      <c r="X576" s="65" t="s">
        <v>962</v>
      </c>
      <c r="Y576" s="65" t="s">
        <v>962</v>
      </c>
      <c r="Z576" s="65" t="s">
        <v>962</v>
      </c>
      <c r="AA576" s="65" t="s">
        <v>962</v>
      </c>
      <c r="AB576" s="65" t="s">
        <v>962</v>
      </c>
      <c r="AC576" s="65" t="s">
        <v>962</v>
      </c>
    </row>
    <row r="577" spans="1:29" x14ac:dyDescent="0.25">
      <c r="A577" s="66">
        <f t="shared" si="16"/>
        <v>171119</v>
      </c>
      <c r="B577" s="67" t="s">
        <v>1052</v>
      </c>
      <c r="C577" s="68">
        <f t="shared" si="17"/>
        <v>3</v>
      </c>
      <c r="D577" s="65">
        <v>171119</v>
      </c>
      <c r="E577" s="65" t="s">
        <v>962</v>
      </c>
      <c r="F577" s="65" t="s">
        <v>962</v>
      </c>
      <c r="G577" s="65" t="s">
        <v>962</v>
      </c>
      <c r="H577" s="65" t="s">
        <v>962</v>
      </c>
      <c r="I577" s="65" t="s">
        <v>962</v>
      </c>
      <c r="J577" s="65" t="s">
        <v>962</v>
      </c>
      <c r="K577" s="65" t="s">
        <v>962</v>
      </c>
      <c r="L577" s="65" t="s">
        <v>962</v>
      </c>
      <c r="M577" s="65" t="s">
        <v>962</v>
      </c>
      <c r="N577" s="65" t="s">
        <v>962</v>
      </c>
      <c r="O577" s="65" t="s">
        <v>962</v>
      </c>
      <c r="P577" s="65" t="s">
        <v>962</v>
      </c>
      <c r="Q577" s="65" t="s">
        <v>962</v>
      </c>
      <c r="R577" s="65" t="s">
        <v>962</v>
      </c>
      <c r="S577" s="65" t="s">
        <v>962</v>
      </c>
      <c r="T577" s="65" t="s">
        <v>962</v>
      </c>
      <c r="U577" s="65" t="s">
        <v>962</v>
      </c>
      <c r="V577" s="65" t="s">
        <v>963</v>
      </c>
      <c r="W577" s="65" t="s">
        <v>962</v>
      </c>
      <c r="X577" s="65" t="s">
        <v>962</v>
      </c>
      <c r="Y577" s="65" t="s">
        <v>962</v>
      </c>
      <c r="Z577" s="65" t="s">
        <v>962</v>
      </c>
      <c r="AA577" s="65" t="s">
        <v>962</v>
      </c>
      <c r="AB577" s="65" t="s">
        <v>962</v>
      </c>
      <c r="AC577" s="65" t="s">
        <v>962</v>
      </c>
    </row>
    <row r="578" spans="1:29" x14ac:dyDescent="0.25">
      <c r="A578" s="66">
        <f t="shared" si="16"/>
        <v>171120</v>
      </c>
      <c r="B578" s="67" t="s">
        <v>1051</v>
      </c>
      <c r="C578" s="68">
        <f t="shared" si="17"/>
        <v>3</v>
      </c>
      <c r="D578" s="65">
        <v>171120</v>
      </c>
      <c r="E578" s="65" t="s">
        <v>962</v>
      </c>
      <c r="F578" s="65" t="s">
        <v>962</v>
      </c>
      <c r="G578" s="65" t="s">
        <v>962</v>
      </c>
      <c r="H578" s="65" t="s">
        <v>962</v>
      </c>
      <c r="I578" s="65" t="s">
        <v>962</v>
      </c>
      <c r="J578" s="65" t="s">
        <v>962</v>
      </c>
      <c r="K578" s="65" t="s">
        <v>962</v>
      </c>
      <c r="L578" s="65" t="s">
        <v>962</v>
      </c>
      <c r="M578" s="65" t="s">
        <v>962</v>
      </c>
      <c r="N578" s="65" t="s">
        <v>962</v>
      </c>
      <c r="O578" s="65" t="s">
        <v>962</v>
      </c>
      <c r="P578" s="65" t="s">
        <v>962</v>
      </c>
      <c r="Q578" s="65" t="s">
        <v>962</v>
      </c>
      <c r="R578" s="65" t="s">
        <v>962</v>
      </c>
      <c r="S578" s="65" t="s">
        <v>962</v>
      </c>
      <c r="T578" s="65" t="s">
        <v>962</v>
      </c>
      <c r="U578" s="65" t="s">
        <v>962</v>
      </c>
      <c r="V578" s="65" t="s">
        <v>963</v>
      </c>
      <c r="W578" s="65" t="s">
        <v>962</v>
      </c>
      <c r="X578" s="65" t="s">
        <v>962</v>
      </c>
      <c r="Y578" s="65" t="s">
        <v>962</v>
      </c>
      <c r="Z578" s="65" t="s">
        <v>962</v>
      </c>
      <c r="AA578" s="65" t="s">
        <v>962</v>
      </c>
      <c r="AB578" s="65" t="s">
        <v>962</v>
      </c>
      <c r="AC578" s="65" t="s">
        <v>962</v>
      </c>
    </row>
    <row r="579" spans="1:29" x14ac:dyDescent="0.25">
      <c r="A579" s="66">
        <f t="shared" si="16"/>
        <v>171121</v>
      </c>
      <c r="B579" s="67" t="s">
        <v>1050</v>
      </c>
      <c r="C579" s="68">
        <f t="shared" si="17"/>
        <v>3</v>
      </c>
      <c r="D579" s="65">
        <v>171121</v>
      </c>
      <c r="E579" s="65" t="s">
        <v>962</v>
      </c>
      <c r="F579" s="65" t="s">
        <v>962</v>
      </c>
      <c r="G579" s="65" t="s">
        <v>962</v>
      </c>
      <c r="H579" s="65" t="s">
        <v>962</v>
      </c>
      <c r="I579" s="65" t="s">
        <v>962</v>
      </c>
      <c r="J579" s="65" t="s">
        <v>962</v>
      </c>
      <c r="K579" s="65" t="s">
        <v>962</v>
      </c>
      <c r="L579" s="65" t="s">
        <v>962</v>
      </c>
      <c r="M579" s="65" t="s">
        <v>962</v>
      </c>
      <c r="N579" s="65" t="s">
        <v>962</v>
      </c>
      <c r="O579" s="65" t="s">
        <v>962</v>
      </c>
      <c r="P579" s="65" t="s">
        <v>962</v>
      </c>
      <c r="Q579" s="65" t="s">
        <v>962</v>
      </c>
      <c r="R579" s="65" t="s">
        <v>962</v>
      </c>
      <c r="S579" s="65" t="s">
        <v>962</v>
      </c>
      <c r="T579" s="65" t="s">
        <v>962</v>
      </c>
      <c r="U579" s="65" t="s">
        <v>962</v>
      </c>
      <c r="V579" s="65" t="s">
        <v>963</v>
      </c>
      <c r="W579" s="65" t="s">
        <v>962</v>
      </c>
      <c r="X579" s="65" t="s">
        <v>962</v>
      </c>
      <c r="Y579" s="65" t="s">
        <v>962</v>
      </c>
      <c r="Z579" s="65" t="s">
        <v>962</v>
      </c>
      <c r="AA579" s="65" t="s">
        <v>962</v>
      </c>
      <c r="AB579" s="65" t="s">
        <v>962</v>
      </c>
      <c r="AC579" s="65" t="s">
        <v>962</v>
      </c>
    </row>
    <row r="580" spans="1:29" x14ac:dyDescent="0.25">
      <c r="A580" s="66">
        <f t="shared" ref="A580:A643" si="18">D580</f>
        <v>171122</v>
      </c>
      <c r="B580" s="67" t="s">
        <v>1049</v>
      </c>
      <c r="C580" s="68">
        <f t="shared" ref="C580:C643" si="19">INDEX($E$1:$AC$1,MATCH("Y",E580:AC580,0))</f>
        <v>3</v>
      </c>
      <c r="D580" s="65">
        <v>171122</v>
      </c>
      <c r="E580" s="65" t="s">
        <v>962</v>
      </c>
      <c r="F580" s="65" t="s">
        <v>962</v>
      </c>
      <c r="G580" s="65" t="s">
        <v>962</v>
      </c>
      <c r="H580" s="65" t="s">
        <v>962</v>
      </c>
      <c r="I580" s="65" t="s">
        <v>962</v>
      </c>
      <c r="J580" s="65" t="s">
        <v>962</v>
      </c>
      <c r="K580" s="65" t="s">
        <v>962</v>
      </c>
      <c r="L580" s="65" t="s">
        <v>962</v>
      </c>
      <c r="M580" s="65" t="s">
        <v>962</v>
      </c>
      <c r="N580" s="65" t="s">
        <v>962</v>
      </c>
      <c r="O580" s="65" t="s">
        <v>962</v>
      </c>
      <c r="P580" s="65" t="s">
        <v>962</v>
      </c>
      <c r="Q580" s="65" t="s">
        <v>962</v>
      </c>
      <c r="R580" s="65" t="s">
        <v>962</v>
      </c>
      <c r="S580" s="65" t="s">
        <v>962</v>
      </c>
      <c r="T580" s="65" t="s">
        <v>962</v>
      </c>
      <c r="U580" s="65" t="s">
        <v>962</v>
      </c>
      <c r="V580" s="65" t="s">
        <v>963</v>
      </c>
      <c r="W580" s="65" t="s">
        <v>962</v>
      </c>
      <c r="X580" s="65" t="s">
        <v>962</v>
      </c>
      <c r="Y580" s="65" t="s">
        <v>962</v>
      </c>
      <c r="Z580" s="65" t="s">
        <v>962</v>
      </c>
      <c r="AA580" s="65" t="s">
        <v>962</v>
      </c>
      <c r="AB580" s="65" t="s">
        <v>962</v>
      </c>
      <c r="AC580" s="65" t="s">
        <v>962</v>
      </c>
    </row>
    <row r="581" spans="1:29" x14ac:dyDescent="0.25">
      <c r="A581" s="66">
        <f t="shared" si="18"/>
        <v>171042</v>
      </c>
      <c r="B581" s="67" t="s">
        <v>1048</v>
      </c>
      <c r="C581" s="68">
        <f t="shared" si="19"/>
        <v>3</v>
      </c>
      <c r="D581" s="65">
        <v>171042</v>
      </c>
      <c r="E581" s="65" t="s">
        <v>962</v>
      </c>
      <c r="F581" s="65" t="s">
        <v>962</v>
      </c>
      <c r="G581" s="65" t="s">
        <v>962</v>
      </c>
      <c r="H581" s="65" t="s">
        <v>962</v>
      </c>
      <c r="I581" s="65" t="s">
        <v>962</v>
      </c>
      <c r="J581" s="65" t="s">
        <v>962</v>
      </c>
      <c r="K581" s="65" t="s">
        <v>962</v>
      </c>
      <c r="L581" s="65" t="s">
        <v>962</v>
      </c>
      <c r="M581" s="65" t="s">
        <v>962</v>
      </c>
      <c r="N581" s="65" t="s">
        <v>962</v>
      </c>
      <c r="O581" s="65" t="s">
        <v>962</v>
      </c>
      <c r="P581" s="65" t="s">
        <v>962</v>
      </c>
      <c r="Q581" s="65" t="s">
        <v>962</v>
      </c>
      <c r="R581" s="65" t="s">
        <v>962</v>
      </c>
      <c r="S581" s="65" t="s">
        <v>962</v>
      </c>
      <c r="T581" s="65" t="s">
        <v>962</v>
      </c>
      <c r="U581" s="65" t="s">
        <v>962</v>
      </c>
      <c r="V581" s="65" t="s">
        <v>963</v>
      </c>
      <c r="W581" s="65" t="s">
        <v>962</v>
      </c>
      <c r="X581" s="65" t="s">
        <v>962</v>
      </c>
      <c r="Y581" s="65" t="s">
        <v>962</v>
      </c>
      <c r="Z581" s="65" t="s">
        <v>962</v>
      </c>
      <c r="AA581" s="65" t="s">
        <v>962</v>
      </c>
      <c r="AB581" s="65" t="s">
        <v>962</v>
      </c>
      <c r="AC581" s="65" t="s">
        <v>962</v>
      </c>
    </row>
    <row r="582" spans="1:29" x14ac:dyDescent="0.25">
      <c r="A582" s="66">
        <f t="shared" si="18"/>
        <v>171135</v>
      </c>
      <c r="B582" s="67" t="s">
        <v>967</v>
      </c>
      <c r="C582" s="68">
        <f t="shared" si="19"/>
        <v>4</v>
      </c>
      <c r="D582" s="65">
        <v>171135</v>
      </c>
      <c r="E582" s="65" t="s">
        <v>962</v>
      </c>
      <c r="F582" s="65" t="s">
        <v>962</v>
      </c>
      <c r="G582" s="65" t="s">
        <v>962</v>
      </c>
      <c r="H582" s="65" t="s">
        <v>963</v>
      </c>
      <c r="I582" s="65" t="s">
        <v>962</v>
      </c>
      <c r="J582" s="65" t="s">
        <v>962</v>
      </c>
      <c r="K582" s="65" t="s">
        <v>962</v>
      </c>
      <c r="L582" s="65" t="s">
        <v>962</v>
      </c>
      <c r="M582" s="65" t="s">
        <v>962</v>
      </c>
      <c r="N582" s="65" t="s">
        <v>962</v>
      </c>
      <c r="O582" s="65" t="s">
        <v>962</v>
      </c>
      <c r="P582" s="65" t="s">
        <v>962</v>
      </c>
      <c r="Q582" s="65" t="s">
        <v>962</v>
      </c>
      <c r="R582" s="65" t="s">
        <v>962</v>
      </c>
      <c r="S582" s="65" t="s">
        <v>962</v>
      </c>
      <c r="T582" s="65" t="s">
        <v>962</v>
      </c>
      <c r="U582" s="65" t="s">
        <v>962</v>
      </c>
      <c r="V582" s="65" t="s">
        <v>962</v>
      </c>
      <c r="W582" s="65" t="s">
        <v>962</v>
      </c>
      <c r="X582" s="65" t="s">
        <v>962</v>
      </c>
      <c r="Y582" s="65" t="s">
        <v>962</v>
      </c>
      <c r="Z582" s="65" t="s">
        <v>962</v>
      </c>
      <c r="AA582" s="65" t="s">
        <v>962</v>
      </c>
      <c r="AB582" s="65" t="s">
        <v>962</v>
      </c>
      <c r="AC582" s="65" t="s">
        <v>962</v>
      </c>
    </row>
    <row r="583" spans="1:29" x14ac:dyDescent="0.25">
      <c r="A583" s="66">
        <f t="shared" si="18"/>
        <v>171057</v>
      </c>
      <c r="B583" s="67" t="s">
        <v>1047</v>
      </c>
      <c r="C583" s="68">
        <f t="shared" si="19"/>
        <v>3</v>
      </c>
      <c r="D583" s="65">
        <v>171057</v>
      </c>
      <c r="E583" s="65" t="s">
        <v>962</v>
      </c>
      <c r="F583" s="65" t="s">
        <v>962</v>
      </c>
      <c r="G583" s="65" t="s">
        <v>963</v>
      </c>
      <c r="H583" s="65" t="s">
        <v>962</v>
      </c>
      <c r="I583" s="65" t="s">
        <v>962</v>
      </c>
      <c r="J583" s="65" t="s">
        <v>962</v>
      </c>
      <c r="K583" s="65" t="s">
        <v>962</v>
      </c>
      <c r="L583" s="65" t="s">
        <v>962</v>
      </c>
      <c r="M583" s="65" t="s">
        <v>962</v>
      </c>
      <c r="N583" s="65" t="s">
        <v>962</v>
      </c>
      <c r="O583" s="65" t="s">
        <v>962</v>
      </c>
      <c r="P583" s="65" t="s">
        <v>962</v>
      </c>
      <c r="Q583" s="65" t="s">
        <v>962</v>
      </c>
      <c r="R583" s="65" t="s">
        <v>962</v>
      </c>
      <c r="S583" s="65" t="s">
        <v>962</v>
      </c>
      <c r="T583" s="65" t="s">
        <v>962</v>
      </c>
      <c r="U583" s="65" t="s">
        <v>962</v>
      </c>
      <c r="V583" s="65" t="s">
        <v>962</v>
      </c>
      <c r="W583" s="65" t="s">
        <v>962</v>
      </c>
      <c r="X583" s="65" t="s">
        <v>962</v>
      </c>
      <c r="Y583" s="65" t="s">
        <v>962</v>
      </c>
      <c r="Z583" s="65" t="s">
        <v>962</v>
      </c>
      <c r="AA583" s="65" t="s">
        <v>962</v>
      </c>
      <c r="AB583" s="65" t="s">
        <v>962</v>
      </c>
      <c r="AC583" s="65" t="s">
        <v>962</v>
      </c>
    </row>
    <row r="584" spans="1:29" x14ac:dyDescent="0.25">
      <c r="A584" s="66">
        <f t="shared" si="18"/>
        <v>171130</v>
      </c>
      <c r="B584" s="67" t="s">
        <v>1046</v>
      </c>
      <c r="C584" s="68">
        <f t="shared" si="19"/>
        <v>2</v>
      </c>
      <c r="D584" s="65">
        <v>171130</v>
      </c>
      <c r="E584" s="65" t="s">
        <v>962</v>
      </c>
      <c r="F584" s="65" t="s">
        <v>963</v>
      </c>
      <c r="G584" s="65" t="s">
        <v>962</v>
      </c>
      <c r="H584" s="65" t="s">
        <v>962</v>
      </c>
      <c r="I584" s="65" t="s">
        <v>962</v>
      </c>
      <c r="J584" s="65" t="s">
        <v>962</v>
      </c>
      <c r="K584" s="65" t="s">
        <v>962</v>
      </c>
      <c r="L584" s="65" t="s">
        <v>962</v>
      </c>
      <c r="M584" s="65" t="s">
        <v>962</v>
      </c>
      <c r="N584" s="65" t="s">
        <v>962</v>
      </c>
      <c r="O584" s="65" t="s">
        <v>962</v>
      </c>
      <c r="P584" s="65" t="s">
        <v>962</v>
      </c>
      <c r="Q584" s="65" t="s">
        <v>962</v>
      </c>
      <c r="R584" s="65" t="s">
        <v>962</v>
      </c>
      <c r="S584" s="65" t="s">
        <v>962</v>
      </c>
      <c r="T584" s="65" t="s">
        <v>962</v>
      </c>
      <c r="U584" s="65" t="s">
        <v>962</v>
      </c>
      <c r="V584" s="65" t="s">
        <v>962</v>
      </c>
      <c r="W584" s="65" t="s">
        <v>962</v>
      </c>
      <c r="X584" s="65" t="s">
        <v>962</v>
      </c>
      <c r="Y584" s="65" t="s">
        <v>962</v>
      </c>
      <c r="Z584" s="65" t="s">
        <v>962</v>
      </c>
      <c r="AA584" s="65" t="s">
        <v>962</v>
      </c>
      <c r="AB584" s="65" t="s">
        <v>962</v>
      </c>
      <c r="AC584" s="65" t="s">
        <v>962</v>
      </c>
    </row>
    <row r="585" spans="1:29" x14ac:dyDescent="0.25">
      <c r="A585" s="66">
        <f t="shared" si="18"/>
        <v>171126</v>
      </c>
      <c r="B585" s="67" t="s">
        <v>1046</v>
      </c>
      <c r="C585" s="68">
        <f t="shared" si="19"/>
        <v>3</v>
      </c>
      <c r="D585" s="65">
        <v>171126</v>
      </c>
      <c r="E585" s="65" t="s">
        <v>962</v>
      </c>
      <c r="F585" s="65" t="s">
        <v>962</v>
      </c>
      <c r="G585" s="65" t="s">
        <v>962</v>
      </c>
      <c r="H585" s="65" t="s">
        <v>962</v>
      </c>
      <c r="I585" s="65" t="s">
        <v>962</v>
      </c>
      <c r="J585" s="65" t="s">
        <v>962</v>
      </c>
      <c r="K585" s="65" t="s">
        <v>962</v>
      </c>
      <c r="L585" s="65" t="s">
        <v>962</v>
      </c>
      <c r="M585" s="65" t="s">
        <v>962</v>
      </c>
      <c r="N585" s="65" t="s">
        <v>962</v>
      </c>
      <c r="O585" s="65" t="s">
        <v>962</v>
      </c>
      <c r="P585" s="65" t="s">
        <v>962</v>
      </c>
      <c r="Q585" s="65" t="s">
        <v>962</v>
      </c>
      <c r="R585" s="65" t="s">
        <v>962</v>
      </c>
      <c r="S585" s="65" t="s">
        <v>962</v>
      </c>
      <c r="T585" s="65" t="s">
        <v>962</v>
      </c>
      <c r="U585" s="65" t="s">
        <v>962</v>
      </c>
      <c r="V585" s="65" t="s">
        <v>963</v>
      </c>
      <c r="W585" s="65" t="s">
        <v>962</v>
      </c>
      <c r="X585" s="65" t="s">
        <v>962</v>
      </c>
      <c r="Y585" s="65" t="s">
        <v>962</v>
      </c>
      <c r="Z585" s="65" t="s">
        <v>962</v>
      </c>
      <c r="AA585" s="65" t="s">
        <v>962</v>
      </c>
      <c r="AB585" s="65" t="s">
        <v>962</v>
      </c>
      <c r="AC585" s="65" t="s">
        <v>962</v>
      </c>
    </row>
    <row r="586" spans="1:29" x14ac:dyDescent="0.25">
      <c r="A586" s="66">
        <f t="shared" si="18"/>
        <v>171124</v>
      </c>
      <c r="B586" s="67" t="s">
        <v>1045</v>
      </c>
      <c r="C586" s="68">
        <f t="shared" si="19"/>
        <v>3</v>
      </c>
      <c r="D586" s="65">
        <v>171124</v>
      </c>
      <c r="E586" s="65" t="s">
        <v>962</v>
      </c>
      <c r="F586" s="65" t="s">
        <v>962</v>
      </c>
      <c r="G586" s="65" t="s">
        <v>962</v>
      </c>
      <c r="H586" s="65" t="s">
        <v>962</v>
      </c>
      <c r="I586" s="65" t="s">
        <v>962</v>
      </c>
      <c r="J586" s="65" t="s">
        <v>962</v>
      </c>
      <c r="K586" s="65" t="s">
        <v>962</v>
      </c>
      <c r="L586" s="65" t="s">
        <v>962</v>
      </c>
      <c r="M586" s="65" t="s">
        <v>962</v>
      </c>
      <c r="N586" s="65" t="s">
        <v>962</v>
      </c>
      <c r="O586" s="65" t="s">
        <v>962</v>
      </c>
      <c r="P586" s="65" t="s">
        <v>962</v>
      </c>
      <c r="Q586" s="65" t="s">
        <v>962</v>
      </c>
      <c r="R586" s="65" t="s">
        <v>962</v>
      </c>
      <c r="S586" s="65" t="s">
        <v>962</v>
      </c>
      <c r="T586" s="65" t="s">
        <v>962</v>
      </c>
      <c r="U586" s="65" t="s">
        <v>962</v>
      </c>
      <c r="V586" s="65" t="s">
        <v>963</v>
      </c>
      <c r="W586" s="65" t="s">
        <v>962</v>
      </c>
      <c r="X586" s="65" t="s">
        <v>962</v>
      </c>
      <c r="Y586" s="65" t="s">
        <v>962</v>
      </c>
      <c r="Z586" s="65" t="s">
        <v>962</v>
      </c>
      <c r="AA586" s="65" t="s">
        <v>962</v>
      </c>
      <c r="AB586" s="65" t="s">
        <v>962</v>
      </c>
      <c r="AC586" s="65" t="s">
        <v>962</v>
      </c>
    </row>
    <row r="587" spans="1:29" x14ac:dyDescent="0.25">
      <c r="A587" s="66">
        <f t="shared" si="18"/>
        <v>171059</v>
      </c>
      <c r="B587" s="67" t="s">
        <v>1044</v>
      </c>
      <c r="C587" s="68">
        <f t="shared" si="19"/>
        <v>4</v>
      </c>
      <c r="D587" s="65">
        <v>171059</v>
      </c>
      <c r="E587" s="65" t="s">
        <v>962</v>
      </c>
      <c r="F587" s="65" t="s">
        <v>962</v>
      </c>
      <c r="G587" s="65" t="s">
        <v>962</v>
      </c>
      <c r="H587" s="65" t="s">
        <v>962</v>
      </c>
      <c r="I587" s="65" t="s">
        <v>962</v>
      </c>
      <c r="J587" s="65" t="s">
        <v>962</v>
      </c>
      <c r="K587" s="65" t="s">
        <v>962</v>
      </c>
      <c r="L587" s="65" t="s">
        <v>962</v>
      </c>
      <c r="M587" s="65" t="s">
        <v>962</v>
      </c>
      <c r="N587" s="65" t="s">
        <v>962</v>
      </c>
      <c r="O587" s="65" t="s">
        <v>962</v>
      </c>
      <c r="P587" s="65" t="s">
        <v>962</v>
      </c>
      <c r="Q587" s="65" t="s">
        <v>962</v>
      </c>
      <c r="R587" s="65" t="s">
        <v>962</v>
      </c>
      <c r="S587" s="65" t="s">
        <v>962</v>
      </c>
      <c r="T587" s="65" t="s">
        <v>962</v>
      </c>
      <c r="U587" s="65" t="s">
        <v>962</v>
      </c>
      <c r="V587" s="65" t="s">
        <v>962</v>
      </c>
      <c r="W587" s="65" t="s">
        <v>963</v>
      </c>
      <c r="X587" s="65" t="s">
        <v>962</v>
      </c>
      <c r="Y587" s="65" t="s">
        <v>962</v>
      </c>
      <c r="Z587" s="65" t="s">
        <v>962</v>
      </c>
      <c r="AA587" s="65" t="s">
        <v>962</v>
      </c>
      <c r="AB587" s="65" t="s">
        <v>962</v>
      </c>
      <c r="AC587" s="65" t="s">
        <v>962</v>
      </c>
    </row>
    <row r="588" spans="1:29" x14ac:dyDescent="0.25">
      <c r="A588" s="66">
        <f t="shared" si="18"/>
        <v>171110</v>
      </c>
      <c r="B588" s="67" t="s">
        <v>1043</v>
      </c>
      <c r="C588" s="68">
        <f t="shared" si="19"/>
        <v>4</v>
      </c>
      <c r="D588" s="65">
        <v>171110</v>
      </c>
      <c r="E588" s="65" t="s">
        <v>962</v>
      </c>
      <c r="F588" s="65" t="s">
        <v>962</v>
      </c>
      <c r="G588" s="65" t="s">
        <v>962</v>
      </c>
      <c r="H588" s="65" t="s">
        <v>962</v>
      </c>
      <c r="I588" s="65" t="s">
        <v>962</v>
      </c>
      <c r="J588" s="65" t="s">
        <v>962</v>
      </c>
      <c r="K588" s="65" t="s">
        <v>962</v>
      </c>
      <c r="L588" s="65" t="s">
        <v>962</v>
      </c>
      <c r="M588" s="65" t="s">
        <v>963</v>
      </c>
      <c r="N588" s="65" t="s">
        <v>962</v>
      </c>
      <c r="O588" s="65" t="s">
        <v>962</v>
      </c>
      <c r="P588" s="65" t="s">
        <v>962</v>
      </c>
      <c r="Q588" s="65" t="s">
        <v>962</v>
      </c>
      <c r="R588" s="65" t="s">
        <v>962</v>
      </c>
      <c r="S588" s="65" t="s">
        <v>962</v>
      </c>
      <c r="T588" s="65" t="s">
        <v>962</v>
      </c>
      <c r="U588" s="65" t="s">
        <v>962</v>
      </c>
      <c r="V588" s="65" t="s">
        <v>962</v>
      </c>
      <c r="W588" s="65" t="s">
        <v>962</v>
      </c>
      <c r="X588" s="65" t="s">
        <v>962</v>
      </c>
      <c r="Y588" s="65" t="s">
        <v>962</v>
      </c>
      <c r="Z588" s="65" t="s">
        <v>962</v>
      </c>
      <c r="AA588" s="65" t="s">
        <v>962</v>
      </c>
      <c r="AB588" s="65" t="s">
        <v>962</v>
      </c>
      <c r="AC588" s="65" t="s">
        <v>962</v>
      </c>
    </row>
    <row r="589" spans="1:29" x14ac:dyDescent="0.25">
      <c r="A589" s="66">
        <f t="shared" si="18"/>
        <v>171109</v>
      </c>
      <c r="B589" s="67" t="s">
        <v>1042</v>
      </c>
      <c r="C589" s="68">
        <f t="shared" si="19"/>
        <v>3</v>
      </c>
      <c r="D589" s="65">
        <v>171109</v>
      </c>
      <c r="E589" s="65" t="s">
        <v>962</v>
      </c>
      <c r="F589" s="65" t="s">
        <v>962</v>
      </c>
      <c r="G589" s="65" t="s">
        <v>962</v>
      </c>
      <c r="H589" s="65" t="s">
        <v>962</v>
      </c>
      <c r="I589" s="65" t="s">
        <v>962</v>
      </c>
      <c r="J589" s="65" t="s">
        <v>962</v>
      </c>
      <c r="K589" s="65" t="s">
        <v>962</v>
      </c>
      <c r="L589" s="65" t="s">
        <v>963</v>
      </c>
      <c r="M589" s="65" t="s">
        <v>962</v>
      </c>
      <c r="N589" s="65" t="s">
        <v>962</v>
      </c>
      <c r="O589" s="65" t="s">
        <v>962</v>
      </c>
      <c r="P589" s="65" t="s">
        <v>962</v>
      </c>
      <c r="Q589" s="65" t="s">
        <v>962</v>
      </c>
      <c r="R589" s="65" t="s">
        <v>962</v>
      </c>
      <c r="S589" s="65" t="s">
        <v>962</v>
      </c>
      <c r="T589" s="65" t="s">
        <v>962</v>
      </c>
      <c r="U589" s="65" t="s">
        <v>962</v>
      </c>
      <c r="V589" s="65" t="s">
        <v>962</v>
      </c>
      <c r="W589" s="65" t="s">
        <v>962</v>
      </c>
      <c r="X589" s="65" t="s">
        <v>962</v>
      </c>
      <c r="Y589" s="65" t="s">
        <v>962</v>
      </c>
      <c r="Z589" s="65" t="s">
        <v>962</v>
      </c>
      <c r="AA589" s="65" t="s">
        <v>962</v>
      </c>
      <c r="AB589" s="65" t="s">
        <v>962</v>
      </c>
      <c r="AC589" s="65" t="s">
        <v>962</v>
      </c>
    </row>
    <row r="590" spans="1:29" x14ac:dyDescent="0.25">
      <c r="A590" s="66">
        <f t="shared" si="18"/>
        <v>171123</v>
      </c>
      <c r="B590" s="67" t="s">
        <v>1041</v>
      </c>
      <c r="C590" s="68">
        <f t="shared" si="19"/>
        <v>4</v>
      </c>
      <c r="D590" s="65">
        <v>171123</v>
      </c>
      <c r="E590" s="65" t="s">
        <v>962</v>
      </c>
      <c r="F590" s="65" t="s">
        <v>962</v>
      </c>
      <c r="G590" s="65" t="s">
        <v>962</v>
      </c>
      <c r="H590" s="65" t="s">
        <v>962</v>
      </c>
      <c r="I590" s="65" t="s">
        <v>962</v>
      </c>
      <c r="J590" s="65" t="s">
        <v>962</v>
      </c>
      <c r="K590" s="65" t="s">
        <v>962</v>
      </c>
      <c r="L590" s="65" t="s">
        <v>962</v>
      </c>
      <c r="M590" s="65" t="s">
        <v>963</v>
      </c>
      <c r="N590" s="65" t="s">
        <v>962</v>
      </c>
      <c r="O590" s="65" t="s">
        <v>962</v>
      </c>
      <c r="P590" s="65" t="s">
        <v>962</v>
      </c>
      <c r="Q590" s="65" t="s">
        <v>962</v>
      </c>
      <c r="R590" s="65" t="s">
        <v>962</v>
      </c>
      <c r="S590" s="65" t="s">
        <v>962</v>
      </c>
      <c r="T590" s="65" t="s">
        <v>962</v>
      </c>
      <c r="U590" s="65" t="s">
        <v>962</v>
      </c>
      <c r="V590" s="65" t="s">
        <v>962</v>
      </c>
      <c r="W590" s="65" t="s">
        <v>962</v>
      </c>
      <c r="X590" s="65" t="s">
        <v>962</v>
      </c>
      <c r="Y590" s="65" t="s">
        <v>962</v>
      </c>
      <c r="Z590" s="65" t="s">
        <v>962</v>
      </c>
      <c r="AA590" s="65" t="s">
        <v>962</v>
      </c>
      <c r="AB590" s="65" t="s">
        <v>962</v>
      </c>
      <c r="AC590" s="65" t="s">
        <v>962</v>
      </c>
    </row>
    <row r="591" spans="1:29" x14ac:dyDescent="0.25">
      <c r="A591" s="66">
        <f t="shared" si="18"/>
        <v>171046</v>
      </c>
      <c r="B591" s="67" t="s">
        <v>1040</v>
      </c>
      <c r="C591" s="68">
        <f t="shared" si="19"/>
        <v>1</v>
      </c>
      <c r="D591" s="65">
        <v>171046</v>
      </c>
      <c r="E591" s="65" t="s">
        <v>962</v>
      </c>
      <c r="F591" s="65" t="s">
        <v>962</v>
      </c>
      <c r="G591" s="65" t="s">
        <v>962</v>
      </c>
      <c r="H591" s="65" t="s">
        <v>962</v>
      </c>
      <c r="I591" s="65" t="s">
        <v>962</v>
      </c>
      <c r="J591" s="65" t="s">
        <v>962</v>
      </c>
      <c r="K591" s="65" t="s">
        <v>962</v>
      </c>
      <c r="L591" s="65" t="s">
        <v>962</v>
      </c>
      <c r="M591" s="65" t="s">
        <v>962</v>
      </c>
      <c r="N591" s="65" t="s">
        <v>962</v>
      </c>
      <c r="O591" s="65" t="s">
        <v>962</v>
      </c>
      <c r="P591" s="65" t="s">
        <v>962</v>
      </c>
      <c r="Q591" s="65" t="s">
        <v>962</v>
      </c>
      <c r="R591" s="65" t="s">
        <v>962</v>
      </c>
      <c r="S591" s="65" t="s">
        <v>962</v>
      </c>
      <c r="T591" s="65" t="s">
        <v>963</v>
      </c>
      <c r="U591" s="65" t="s">
        <v>962</v>
      </c>
      <c r="V591" s="65" t="s">
        <v>962</v>
      </c>
      <c r="W591" s="65" t="s">
        <v>962</v>
      </c>
      <c r="X591" s="65" t="s">
        <v>962</v>
      </c>
      <c r="Y591" s="65" t="s">
        <v>962</v>
      </c>
      <c r="Z591" s="65" t="s">
        <v>962</v>
      </c>
      <c r="AA591" s="65" t="s">
        <v>962</v>
      </c>
      <c r="AB591" s="65" t="s">
        <v>962</v>
      </c>
      <c r="AC591" s="65" t="s">
        <v>962</v>
      </c>
    </row>
    <row r="592" spans="1:29" x14ac:dyDescent="0.25">
      <c r="A592" s="66">
        <f t="shared" si="18"/>
        <v>171034</v>
      </c>
      <c r="B592" s="67" t="s">
        <v>1039</v>
      </c>
      <c r="C592" s="68">
        <f t="shared" si="19"/>
        <v>2</v>
      </c>
      <c r="D592" s="65">
        <v>171034</v>
      </c>
      <c r="E592" s="65" t="s">
        <v>962</v>
      </c>
      <c r="F592" s="65" t="s">
        <v>962</v>
      </c>
      <c r="G592" s="65" t="s">
        <v>962</v>
      </c>
      <c r="H592" s="65" t="s">
        <v>962</v>
      </c>
      <c r="I592" s="65" t="s">
        <v>962</v>
      </c>
      <c r="J592" s="65" t="s">
        <v>962</v>
      </c>
      <c r="K592" s="65" t="s">
        <v>962</v>
      </c>
      <c r="L592" s="65" t="s">
        <v>962</v>
      </c>
      <c r="M592" s="65" t="s">
        <v>962</v>
      </c>
      <c r="N592" s="65" t="s">
        <v>962</v>
      </c>
      <c r="O592" s="65" t="s">
        <v>962</v>
      </c>
      <c r="P592" s="65" t="s">
        <v>962</v>
      </c>
      <c r="Q592" s="65" t="s">
        <v>962</v>
      </c>
      <c r="R592" s="65" t="s">
        <v>962</v>
      </c>
      <c r="S592" s="65" t="s">
        <v>962</v>
      </c>
      <c r="T592" s="65" t="s">
        <v>962</v>
      </c>
      <c r="U592" s="65" t="s">
        <v>963</v>
      </c>
      <c r="V592" s="65" t="s">
        <v>962</v>
      </c>
      <c r="W592" s="65" t="s">
        <v>962</v>
      </c>
      <c r="X592" s="65" t="s">
        <v>962</v>
      </c>
      <c r="Y592" s="65" t="s">
        <v>962</v>
      </c>
      <c r="Z592" s="65" t="s">
        <v>962</v>
      </c>
      <c r="AA592" s="65" t="s">
        <v>962</v>
      </c>
      <c r="AB592" s="65" t="s">
        <v>962</v>
      </c>
      <c r="AC592" s="65" t="s">
        <v>962</v>
      </c>
    </row>
    <row r="593" spans="1:29" x14ac:dyDescent="0.25">
      <c r="A593" s="66">
        <f t="shared" si="18"/>
        <v>171043</v>
      </c>
      <c r="B593" s="67" t="s">
        <v>1038</v>
      </c>
      <c r="C593" s="68">
        <f t="shared" si="19"/>
        <v>3</v>
      </c>
      <c r="D593" s="65">
        <v>171043</v>
      </c>
      <c r="E593" s="65" t="s">
        <v>962</v>
      </c>
      <c r="F593" s="65" t="s">
        <v>962</v>
      </c>
      <c r="G593" s="65" t="s">
        <v>962</v>
      </c>
      <c r="H593" s="65" t="s">
        <v>962</v>
      </c>
      <c r="I593" s="65" t="s">
        <v>962</v>
      </c>
      <c r="J593" s="65" t="s">
        <v>962</v>
      </c>
      <c r="K593" s="65" t="s">
        <v>962</v>
      </c>
      <c r="L593" s="65" t="s">
        <v>962</v>
      </c>
      <c r="M593" s="65" t="s">
        <v>962</v>
      </c>
      <c r="N593" s="65" t="s">
        <v>962</v>
      </c>
      <c r="O593" s="65" t="s">
        <v>962</v>
      </c>
      <c r="P593" s="65" t="s">
        <v>962</v>
      </c>
      <c r="Q593" s="65" t="s">
        <v>962</v>
      </c>
      <c r="R593" s="65" t="s">
        <v>962</v>
      </c>
      <c r="S593" s="65" t="s">
        <v>962</v>
      </c>
      <c r="T593" s="65" t="s">
        <v>962</v>
      </c>
      <c r="U593" s="65" t="s">
        <v>962</v>
      </c>
      <c r="V593" s="65" t="s">
        <v>963</v>
      </c>
      <c r="W593" s="65" t="s">
        <v>962</v>
      </c>
      <c r="X593" s="65" t="s">
        <v>962</v>
      </c>
      <c r="Y593" s="65" t="s">
        <v>962</v>
      </c>
      <c r="Z593" s="65" t="s">
        <v>962</v>
      </c>
      <c r="AA593" s="65" t="s">
        <v>962</v>
      </c>
      <c r="AB593" s="65" t="s">
        <v>962</v>
      </c>
      <c r="AC593" s="65" t="s">
        <v>962</v>
      </c>
    </row>
    <row r="594" spans="1:29" x14ac:dyDescent="0.25">
      <c r="A594" s="66">
        <f t="shared" si="18"/>
        <v>171009</v>
      </c>
      <c r="B594" s="67" t="s">
        <v>1037</v>
      </c>
      <c r="C594" s="68">
        <f t="shared" si="19"/>
        <v>3</v>
      </c>
      <c r="D594" s="65">
        <v>171009</v>
      </c>
      <c r="E594" s="65" t="s">
        <v>962</v>
      </c>
      <c r="F594" s="65" t="s">
        <v>962</v>
      </c>
      <c r="G594" s="65" t="s">
        <v>962</v>
      </c>
      <c r="H594" s="65" t="s">
        <v>962</v>
      </c>
      <c r="I594" s="65" t="s">
        <v>962</v>
      </c>
      <c r="J594" s="65" t="s">
        <v>962</v>
      </c>
      <c r="K594" s="65" t="s">
        <v>962</v>
      </c>
      <c r="L594" s="65" t="s">
        <v>962</v>
      </c>
      <c r="M594" s="65" t="s">
        <v>962</v>
      </c>
      <c r="N594" s="65" t="s">
        <v>962</v>
      </c>
      <c r="O594" s="65" t="s">
        <v>962</v>
      </c>
      <c r="P594" s="65" t="s">
        <v>962</v>
      </c>
      <c r="Q594" s="65" t="s">
        <v>962</v>
      </c>
      <c r="R594" s="65" t="s">
        <v>962</v>
      </c>
      <c r="S594" s="65" t="s">
        <v>962</v>
      </c>
      <c r="T594" s="65" t="s">
        <v>962</v>
      </c>
      <c r="U594" s="65" t="s">
        <v>962</v>
      </c>
      <c r="V594" s="65" t="s">
        <v>963</v>
      </c>
      <c r="W594" s="65" t="s">
        <v>962</v>
      </c>
      <c r="X594" s="65" t="s">
        <v>962</v>
      </c>
      <c r="Y594" s="65" t="s">
        <v>962</v>
      </c>
      <c r="Z594" s="65" t="s">
        <v>962</v>
      </c>
      <c r="AA594" s="65" t="s">
        <v>962</v>
      </c>
      <c r="AB594" s="65" t="s">
        <v>962</v>
      </c>
      <c r="AC594" s="65" t="s">
        <v>962</v>
      </c>
    </row>
    <row r="595" spans="1:29" x14ac:dyDescent="0.25">
      <c r="A595" s="66">
        <f t="shared" si="18"/>
        <v>171055</v>
      </c>
      <c r="B595" s="67" t="s">
        <v>1036</v>
      </c>
      <c r="C595" s="68">
        <f t="shared" si="19"/>
        <v>3</v>
      </c>
      <c r="D595" s="65">
        <v>171055</v>
      </c>
      <c r="E595" s="65" t="s">
        <v>962</v>
      </c>
      <c r="F595" s="65" t="s">
        <v>962</v>
      </c>
      <c r="G595" s="65" t="s">
        <v>962</v>
      </c>
      <c r="H595" s="65" t="s">
        <v>962</v>
      </c>
      <c r="I595" s="65" t="s">
        <v>962</v>
      </c>
      <c r="J595" s="65" t="s">
        <v>962</v>
      </c>
      <c r="K595" s="65" t="s">
        <v>962</v>
      </c>
      <c r="L595" s="65" t="s">
        <v>962</v>
      </c>
      <c r="M595" s="65" t="s">
        <v>962</v>
      </c>
      <c r="N595" s="65" t="s">
        <v>962</v>
      </c>
      <c r="O595" s="65" t="s">
        <v>962</v>
      </c>
      <c r="P595" s="65" t="s">
        <v>962</v>
      </c>
      <c r="Q595" s="65" t="s">
        <v>962</v>
      </c>
      <c r="R595" s="65" t="s">
        <v>962</v>
      </c>
      <c r="S595" s="65" t="s">
        <v>962</v>
      </c>
      <c r="T595" s="65" t="s">
        <v>962</v>
      </c>
      <c r="U595" s="65" t="s">
        <v>962</v>
      </c>
      <c r="V595" s="65" t="s">
        <v>963</v>
      </c>
      <c r="W595" s="65" t="s">
        <v>962</v>
      </c>
      <c r="X595" s="65" t="s">
        <v>962</v>
      </c>
      <c r="Y595" s="65" t="s">
        <v>962</v>
      </c>
      <c r="Z595" s="65" t="s">
        <v>962</v>
      </c>
      <c r="AA595" s="65" t="s">
        <v>962</v>
      </c>
      <c r="AB595" s="65" t="s">
        <v>962</v>
      </c>
      <c r="AC595" s="65" t="s">
        <v>962</v>
      </c>
    </row>
    <row r="596" spans="1:29" x14ac:dyDescent="0.25">
      <c r="A596" s="66">
        <f t="shared" si="18"/>
        <v>171064</v>
      </c>
      <c r="B596" s="67" t="s">
        <v>1035</v>
      </c>
      <c r="C596" s="68">
        <f t="shared" si="19"/>
        <v>2</v>
      </c>
      <c r="D596" s="65">
        <v>171064</v>
      </c>
      <c r="E596" s="65" t="s">
        <v>962</v>
      </c>
      <c r="F596" s="65" t="s">
        <v>962</v>
      </c>
      <c r="G596" s="65" t="s">
        <v>962</v>
      </c>
      <c r="H596" s="65" t="s">
        <v>962</v>
      </c>
      <c r="I596" s="65" t="s">
        <v>962</v>
      </c>
      <c r="J596" s="65" t="s">
        <v>962</v>
      </c>
      <c r="K596" s="65" t="s">
        <v>962</v>
      </c>
      <c r="L596" s="65" t="s">
        <v>962</v>
      </c>
      <c r="M596" s="65" t="s">
        <v>962</v>
      </c>
      <c r="N596" s="65" t="s">
        <v>962</v>
      </c>
      <c r="O596" s="65" t="s">
        <v>962</v>
      </c>
      <c r="P596" s="65" t="s">
        <v>963</v>
      </c>
      <c r="Q596" s="65" t="s">
        <v>962</v>
      </c>
      <c r="R596" s="65" t="s">
        <v>962</v>
      </c>
      <c r="S596" s="65" t="s">
        <v>962</v>
      </c>
      <c r="T596" s="65" t="s">
        <v>962</v>
      </c>
      <c r="U596" s="65" t="s">
        <v>962</v>
      </c>
      <c r="V596" s="65" t="s">
        <v>962</v>
      </c>
      <c r="W596" s="65" t="s">
        <v>962</v>
      </c>
      <c r="X596" s="65" t="s">
        <v>962</v>
      </c>
      <c r="Y596" s="65" t="s">
        <v>962</v>
      </c>
      <c r="Z596" s="65" t="s">
        <v>962</v>
      </c>
      <c r="AA596" s="65" t="s">
        <v>962</v>
      </c>
      <c r="AB596" s="65" t="s">
        <v>962</v>
      </c>
      <c r="AC596" s="65" t="s">
        <v>962</v>
      </c>
    </row>
    <row r="597" spans="1:29" x14ac:dyDescent="0.25">
      <c r="A597" s="66">
        <f t="shared" si="18"/>
        <v>171040</v>
      </c>
      <c r="B597" s="67" t="s">
        <v>1034</v>
      </c>
      <c r="C597" s="68">
        <f t="shared" si="19"/>
        <v>4</v>
      </c>
      <c r="D597" s="65">
        <v>171040</v>
      </c>
      <c r="E597" s="65" t="s">
        <v>962</v>
      </c>
      <c r="F597" s="65" t="s">
        <v>962</v>
      </c>
      <c r="G597" s="65" t="s">
        <v>962</v>
      </c>
      <c r="H597" s="65" t="s">
        <v>962</v>
      </c>
      <c r="I597" s="65" t="s">
        <v>962</v>
      </c>
      <c r="J597" s="65" t="s">
        <v>962</v>
      </c>
      <c r="K597" s="65" t="s">
        <v>962</v>
      </c>
      <c r="L597" s="65" t="s">
        <v>962</v>
      </c>
      <c r="M597" s="65" t="s">
        <v>962</v>
      </c>
      <c r="N597" s="65" t="s">
        <v>962</v>
      </c>
      <c r="O597" s="65" t="s">
        <v>962</v>
      </c>
      <c r="P597" s="65" t="s">
        <v>962</v>
      </c>
      <c r="Q597" s="65" t="s">
        <v>962</v>
      </c>
      <c r="R597" s="65" t="s">
        <v>962</v>
      </c>
      <c r="S597" s="65" t="s">
        <v>962</v>
      </c>
      <c r="T597" s="65" t="s">
        <v>962</v>
      </c>
      <c r="U597" s="65" t="s">
        <v>962</v>
      </c>
      <c r="V597" s="65" t="s">
        <v>962</v>
      </c>
      <c r="W597" s="65" t="s">
        <v>963</v>
      </c>
      <c r="X597" s="65" t="s">
        <v>962</v>
      </c>
      <c r="Y597" s="65" t="s">
        <v>962</v>
      </c>
      <c r="Z597" s="65" t="s">
        <v>962</v>
      </c>
      <c r="AA597" s="65" t="s">
        <v>962</v>
      </c>
      <c r="AB597" s="65" t="s">
        <v>962</v>
      </c>
      <c r="AC597" s="65" t="s">
        <v>962</v>
      </c>
    </row>
    <row r="598" spans="1:29" x14ac:dyDescent="0.25">
      <c r="A598" s="66">
        <f t="shared" si="18"/>
        <v>171108</v>
      </c>
      <c r="B598" s="67" t="s">
        <v>1033</v>
      </c>
      <c r="C598" s="68">
        <f t="shared" si="19"/>
        <v>2</v>
      </c>
      <c r="D598" s="65">
        <v>171108</v>
      </c>
      <c r="E598" s="65" t="s">
        <v>962</v>
      </c>
      <c r="F598" s="65" t="s">
        <v>963</v>
      </c>
      <c r="G598" s="65" t="s">
        <v>962</v>
      </c>
      <c r="H598" s="65" t="s">
        <v>962</v>
      </c>
      <c r="I598" s="65" t="s">
        <v>962</v>
      </c>
      <c r="J598" s="65" t="s">
        <v>962</v>
      </c>
      <c r="K598" s="65" t="s">
        <v>962</v>
      </c>
      <c r="L598" s="65" t="s">
        <v>962</v>
      </c>
      <c r="M598" s="65" t="s">
        <v>962</v>
      </c>
      <c r="N598" s="65" t="s">
        <v>962</v>
      </c>
      <c r="O598" s="65" t="s">
        <v>962</v>
      </c>
      <c r="P598" s="65" t="s">
        <v>962</v>
      </c>
      <c r="Q598" s="65" t="s">
        <v>962</v>
      </c>
      <c r="R598" s="65" t="s">
        <v>962</v>
      </c>
      <c r="S598" s="65" t="s">
        <v>962</v>
      </c>
      <c r="T598" s="65" t="s">
        <v>962</v>
      </c>
      <c r="U598" s="65" t="s">
        <v>962</v>
      </c>
      <c r="V598" s="65" t="s">
        <v>962</v>
      </c>
      <c r="W598" s="65" t="s">
        <v>962</v>
      </c>
      <c r="X598" s="65" t="s">
        <v>962</v>
      </c>
      <c r="Y598" s="65" t="s">
        <v>962</v>
      </c>
      <c r="Z598" s="65" t="s">
        <v>962</v>
      </c>
      <c r="AA598" s="65" t="s">
        <v>962</v>
      </c>
      <c r="AB598" s="65" t="s">
        <v>962</v>
      </c>
      <c r="AC598" s="65" t="s">
        <v>962</v>
      </c>
    </row>
    <row r="599" spans="1:29" x14ac:dyDescent="0.25">
      <c r="A599" s="66">
        <f t="shared" si="18"/>
        <v>171096</v>
      </c>
      <c r="B599" s="67" t="s">
        <v>1032</v>
      </c>
      <c r="C599" s="68">
        <f t="shared" si="19"/>
        <v>4</v>
      </c>
      <c r="D599" s="65">
        <v>171096</v>
      </c>
      <c r="E599" s="65" t="s">
        <v>962</v>
      </c>
      <c r="F599" s="65" t="s">
        <v>962</v>
      </c>
      <c r="G599" s="65" t="s">
        <v>962</v>
      </c>
      <c r="H599" s="65" t="s">
        <v>963</v>
      </c>
      <c r="I599" s="65" t="s">
        <v>962</v>
      </c>
      <c r="J599" s="65" t="s">
        <v>962</v>
      </c>
      <c r="K599" s="65" t="s">
        <v>962</v>
      </c>
      <c r="L599" s="65" t="s">
        <v>962</v>
      </c>
      <c r="M599" s="65" t="s">
        <v>962</v>
      </c>
      <c r="N599" s="65" t="s">
        <v>962</v>
      </c>
      <c r="O599" s="65" t="s">
        <v>962</v>
      </c>
      <c r="P599" s="65" t="s">
        <v>962</v>
      </c>
      <c r="Q599" s="65" t="s">
        <v>962</v>
      </c>
      <c r="R599" s="65" t="s">
        <v>962</v>
      </c>
      <c r="S599" s="65" t="s">
        <v>962</v>
      </c>
      <c r="T599" s="65" t="s">
        <v>962</v>
      </c>
      <c r="U599" s="65" t="s">
        <v>962</v>
      </c>
      <c r="V599" s="65" t="s">
        <v>962</v>
      </c>
      <c r="W599" s="65" t="s">
        <v>962</v>
      </c>
      <c r="X599" s="65" t="s">
        <v>962</v>
      </c>
      <c r="Y599" s="65" t="s">
        <v>962</v>
      </c>
      <c r="Z599" s="65" t="s">
        <v>962</v>
      </c>
      <c r="AA599" s="65" t="s">
        <v>962</v>
      </c>
      <c r="AB599" s="65" t="s">
        <v>962</v>
      </c>
      <c r="AC599" s="65" t="s">
        <v>962</v>
      </c>
    </row>
    <row r="600" spans="1:29" x14ac:dyDescent="0.25">
      <c r="A600" s="66">
        <f t="shared" si="18"/>
        <v>171097</v>
      </c>
      <c r="B600" s="67" t="s">
        <v>971</v>
      </c>
      <c r="C600" s="68">
        <f t="shared" si="19"/>
        <v>3</v>
      </c>
      <c r="D600" s="65">
        <v>171097</v>
      </c>
      <c r="E600" s="65" t="s">
        <v>962</v>
      </c>
      <c r="F600" s="65" t="s">
        <v>962</v>
      </c>
      <c r="G600" s="65" t="s">
        <v>963</v>
      </c>
      <c r="H600" s="65" t="s">
        <v>962</v>
      </c>
      <c r="I600" s="65" t="s">
        <v>962</v>
      </c>
      <c r="J600" s="65" t="s">
        <v>962</v>
      </c>
      <c r="K600" s="65" t="s">
        <v>962</v>
      </c>
      <c r="L600" s="65" t="s">
        <v>962</v>
      </c>
      <c r="M600" s="65" t="s">
        <v>962</v>
      </c>
      <c r="N600" s="65" t="s">
        <v>962</v>
      </c>
      <c r="O600" s="65" t="s">
        <v>962</v>
      </c>
      <c r="P600" s="65" t="s">
        <v>962</v>
      </c>
      <c r="Q600" s="65" t="s">
        <v>962</v>
      </c>
      <c r="R600" s="65" t="s">
        <v>962</v>
      </c>
      <c r="S600" s="65" t="s">
        <v>962</v>
      </c>
      <c r="T600" s="65" t="s">
        <v>962</v>
      </c>
      <c r="U600" s="65" t="s">
        <v>962</v>
      </c>
      <c r="V600" s="65" t="s">
        <v>962</v>
      </c>
      <c r="W600" s="65" t="s">
        <v>962</v>
      </c>
      <c r="X600" s="65" t="s">
        <v>962</v>
      </c>
      <c r="Y600" s="65" t="s">
        <v>962</v>
      </c>
      <c r="Z600" s="65" t="s">
        <v>962</v>
      </c>
      <c r="AA600" s="65" t="s">
        <v>962</v>
      </c>
      <c r="AB600" s="65" t="s">
        <v>962</v>
      </c>
      <c r="AC600" s="65" t="s">
        <v>962</v>
      </c>
    </row>
    <row r="601" spans="1:29" x14ac:dyDescent="0.25">
      <c r="A601" s="66">
        <f t="shared" si="18"/>
        <v>171006</v>
      </c>
      <c r="B601" s="67" t="s">
        <v>970</v>
      </c>
      <c r="C601" s="68">
        <f t="shared" si="19"/>
        <v>3</v>
      </c>
      <c r="D601" s="65">
        <v>171006</v>
      </c>
      <c r="E601" s="65" t="s">
        <v>962</v>
      </c>
      <c r="F601" s="65" t="s">
        <v>962</v>
      </c>
      <c r="G601" s="65" t="s">
        <v>962</v>
      </c>
      <c r="H601" s="65" t="s">
        <v>962</v>
      </c>
      <c r="I601" s="65" t="s">
        <v>962</v>
      </c>
      <c r="J601" s="65" t="s">
        <v>962</v>
      </c>
      <c r="K601" s="65" t="s">
        <v>962</v>
      </c>
      <c r="L601" s="65" t="s">
        <v>962</v>
      </c>
      <c r="M601" s="65" t="s">
        <v>962</v>
      </c>
      <c r="N601" s="65" t="s">
        <v>962</v>
      </c>
      <c r="O601" s="65" t="s">
        <v>962</v>
      </c>
      <c r="P601" s="65" t="s">
        <v>962</v>
      </c>
      <c r="Q601" s="65" t="s">
        <v>962</v>
      </c>
      <c r="R601" s="65" t="s">
        <v>962</v>
      </c>
      <c r="S601" s="65" t="s">
        <v>962</v>
      </c>
      <c r="T601" s="65" t="s">
        <v>962</v>
      </c>
      <c r="U601" s="65" t="s">
        <v>962</v>
      </c>
      <c r="V601" s="65" t="s">
        <v>962</v>
      </c>
      <c r="W601" s="65" t="s">
        <v>962</v>
      </c>
      <c r="X601" s="65" t="s">
        <v>962</v>
      </c>
      <c r="Y601" s="65" t="s">
        <v>962</v>
      </c>
      <c r="Z601" s="65" t="s">
        <v>962</v>
      </c>
      <c r="AA601" s="65" t="s">
        <v>963</v>
      </c>
      <c r="AB601" s="65" t="s">
        <v>962</v>
      </c>
      <c r="AC601" s="65" t="s">
        <v>962</v>
      </c>
    </row>
    <row r="602" spans="1:29" x14ac:dyDescent="0.25">
      <c r="A602" s="66">
        <f t="shared" si="18"/>
        <v>171007</v>
      </c>
      <c r="B602" s="67" t="s">
        <v>1031</v>
      </c>
      <c r="C602" s="68">
        <f t="shared" si="19"/>
        <v>3</v>
      </c>
      <c r="D602" s="65">
        <v>171007</v>
      </c>
      <c r="E602" s="65" t="s">
        <v>962</v>
      </c>
      <c r="F602" s="65" t="s">
        <v>962</v>
      </c>
      <c r="G602" s="65" t="s">
        <v>962</v>
      </c>
      <c r="H602" s="65" t="s">
        <v>962</v>
      </c>
      <c r="I602" s="65" t="s">
        <v>962</v>
      </c>
      <c r="J602" s="65" t="s">
        <v>962</v>
      </c>
      <c r="K602" s="65" t="s">
        <v>962</v>
      </c>
      <c r="L602" s="65" t="s">
        <v>962</v>
      </c>
      <c r="M602" s="65" t="s">
        <v>962</v>
      </c>
      <c r="N602" s="65" t="s">
        <v>962</v>
      </c>
      <c r="O602" s="65" t="s">
        <v>962</v>
      </c>
      <c r="P602" s="65" t="s">
        <v>962</v>
      </c>
      <c r="Q602" s="65" t="s">
        <v>962</v>
      </c>
      <c r="R602" s="65" t="s">
        <v>962</v>
      </c>
      <c r="S602" s="65" t="s">
        <v>962</v>
      </c>
      <c r="T602" s="65" t="s">
        <v>962</v>
      </c>
      <c r="U602" s="65" t="s">
        <v>962</v>
      </c>
      <c r="V602" s="65" t="s">
        <v>962</v>
      </c>
      <c r="W602" s="65" t="s">
        <v>962</v>
      </c>
      <c r="X602" s="65" t="s">
        <v>962</v>
      </c>
      <c r="Y602" s="65" t="s">
        <v>962</v>
      </c>
      <c r="Z602" s="65" t="s">
        <v>962</v>
      </c>
      <c r="AA602" s="65" t="s">
        <v>963</v>
      </c>
      <c r="AB602" s="65" t="s">
        <v>962</v>
      </c>
      <c r="AC602" s="65" t="s">
        <v>962</v>
      </c>
    </row>
    <row r="603" spans="1:29" x14ac:dyDescent="0.25">
      <c r="A603" s="66">
        <f t="shared" si="18"/>
        <v>171005</v>
      </c>
      <c r="B603" s="67" t="s">
        <v>1030</v>
      </c>
      <c r="C603" s="68">
        <f t="shared" si="19"/>
        <v>3</v>
      </c>
      <c r="D603" s="65">
        <v>171005</v>
      </c>
      <c r="E603" s="65" t="s">
        <v>962</v>
      </c>
      <c r="F603" s="65" t="s">
        <v>962</v>
      </c>
      <c r="G603" s="65" t="s">
        <v>962</v>
      </c>
      <c r="H603" s="65" t="s">
        <v>962</v>
      </c>
      <c r="I603" s="65" t="s">
        <v>962</v>
      </c>
      <c r="J603" s="65" t="s">
        <v>962</v>
      </c>
      <c r="K603" s="65" t="s">
        <v>962</v>
      </c>
      <c r="L603" s="65" t="s">
        <v>962</v>
      </c>
      <c r="M603" s="65" t="s">
        <v>962</v>
      </c>
      <c r="N603" s="65" t="s">
        <v>962</v>
      </c>
      <c r="O603" s="65" t="s">
        <v>962</v>
      </c>
      <c r="P603" s="65" t="s">
        <v>962</v>
      </c>
      <c r="Q603" s="65" t="s">
        <v>962</v>
      </c>
      <c r="R603" s="65" t="s">
        <v>962</v>
      </c>
      <c r="S603" s="65" t="s">
        <v>962</v>
      </c>
      <c r="T603" s="65" t="s">
        <v>962</v>
      </c>
      <c r="U603" s="65" t="s">
        <v>962</v>
      </c>
      <c r="V603" s="65" t="s">
        <v>962</v>
      </c>
      <c r="W603" s="65" t="s">
        <v>962</v>
      </c>
      <c r="X603" s="65" t="s">
        <v>962</v>
      </c>
      <c r="Y603" s="65" t="s">
        <v>962</v>
      </c>
      <c r="Z603" s="65" t="s">
        <v>962</v>
      </c>
      <c r="AA603" s="65" t="s">
        <v>963</v>
      </c>
      <c r="AB603" s="65" t="s">
        <v>962</v>
      </c>
      <c r="AC603" s="65" t="s">
        <v>962</v>
      </c>
    </row>
    <row r="604" spans="1:29" x14ac:dyDescent="0.25">
      <c r="A604" s="66">
        <f t="shared" si="18"/>
        <v>171004</v>
      </c>
      <c r="B604" s="67" t="s">
        <v>1029</v>
      </c>
      <c r="C604" s="68">
        <f t="shared" si="19"/>
        <v>3</v>
      </c>
      <c r="D604" s="65">
        <v>171004</v>
      </c>
      <c r="E604" s="65" t="s">
        <v>962</v>
      </c>
      <c r="F604" s="65" t="s">
        <v>962</v>
      </c>
      <c r="G604" s="65" t="s">
        <v>962</v>
      </c>
      <c r="H604" s="65" t="s">
        <v>962</v>
      </c>
      <c r="I604" s="65" t="s">
        <v>962</v>
      </c>
      <c r="J604" s="65" t="s">
        <v>962</v>
      </c>
      <c r="K604" s="65" t="s">
        <v>962</v>
      </c>
      <c r="L604" s="65" t="s">
        <v>962</v>
      </c>
      <c r="M604" s="65" t="s">
        <v>962</v>
      </c>
      <c r="N604" s="65" t="s">
        <v>962</v>
      </c>
      <c r="O604" s="65" t="s">
        <v>962</v>
      </c>
      <c r="P604" s="65" t="s">
        <v>962</v>
      </c>
      <c r="Q604" s="65" t="s">
        <v>962</v>
      </c>
      <c r="R604" s="65" t="s">
        <v>962</v>
      </c>
      <c r="S604" s="65" t="s">
        <v>962</v>
      </c>
      <c r="T604" s="65" t="s">
        <v>962</v>
      </c>
      <c r="U604" s="65" t="s">
        <v>962</v>
      </c>
      <c r="V604" s="65" t="s">
        <v>962</v>
      </c>
      <c r="W604" s="65" t="s">
        <v>962</v>
      </c>
      <c r="X604" s="65" t="s">
        <v>962</v>
      </c>
      <c r="Y604" s="65" t="s">
        <v>962</v>
      </c>
      <c r="Z604" s="65" t="s">
        <v>962</v>
      </c>
      <c r="AA604" s="65" t="s">
        <v>963</v>
      </c>
      <c r="AB604" s="65" t="s">
        <v>962</v>
      </c>
      <c r="AC604" s="65" t="s">
        <v>962</v>
      </c>
    </row>
    <row r="605" spans="1:29" x14ac:dyDescent="0.25">
      <c r="A605" s="66">
        <f t="shared" si="18"/>
        <v>171133</v>
      </c>
      <c r="B605" s="67" t="s">
        <v>1028</v>
      </c>
      <c r="C605" s="68">
        <f t="shared" si="19"/>
        <v>3</v>
      </c>
      <c r="D605" s="65">
        <v>171133</v>
      </c>
      <c r="E605" s="65" t="s">
        <v>962</v>
      </c>
      <c r="F605" s="65" t="s">
        <v>962</v>
      </c>
      <c r="G605" s="65" t="s">
        <v>962</v>
      </c>
      <c r="H605" s="65" t="s">
        <v>962</v>
      </c>
      <c r="I605" s="65" t="s">
        <v>962</v>
      </c>
      <c r="J605" s="65" t="s">
        <v>962</v>
      </c>
      <c r="K605" s="65" t="s">
        <v>962</v>
      </c>
      <c r="L605" s="65" t="s">
        <v>962</v>
      </c>
      <c r="M605" s="65" t="s">
        <v>962</v>
      </c>
      <c r="N605" s="65" t="s">
        <v>962</v>
      </c>
      <c r="O605" s="65" t="s">
        <v>962</v>
      </c>
      <c r="P605" s="65" t="s">
        <v>962</v>
      </c>
      <c r="Q605" s="65" t="s">
        <v>963</v>
      </c>
      <c r="R605" s="65" t="s">
        <v>962</v>
      </c>
      <c r="S605" s="65" t="s">
        <v>962</v>
      </c>
      <c r="T605" s="65" t="s">
        <v>962</v>
      </c>
      <c r="U605" s="65" t="s">
        <v>962</v>
      </c>
      <c r="V605" s="65" t="s">
        <v>962</v>
      </c>
      <c r="W605" s="65" t="s">
        <v>962</v>
      </c>
      <c r="X605" s="65" t="s">
        <v>962</v>
      </c>
      <c r="Y605" s="65" t="s">
        <v>962</v>
      </c>
      <c r="Z605" s="65" t="s">
        <v>962</v>
      </c>
      <c r="AA605" s="65" t="s">
        <v>962</v>
      </c>
      <c r="AB605" s="65" t="s">
        <v>962</v>
      </c>
      <c r="AC605" s="65" t="s">
        <v>962</v>
      </c>
    </row>
    <row r="606" spans="1:29" x14ac:dyDescent="0.25">
      <c r="A606" s="66">
        <f t="shared" si="18"/>
        <v>171062</v>
      </c>
      <c r="B606" s="67" t="s">
        <v>1027</v>
      </c>
      <c r="C606" s="68">
        <f t="shared" si="19"/>
        <v>4</v>
      </c>
      <c r="D606" s="65">
        <v>171062</v>
      </c>
      <c r="E606" s="65" t="s">
        <v>962</v>
      </c>
      <c r="F606" s="65" t="s">
        <v>962</v>
      </c>
      <c r="G606" s="65" t="s">
        <v>962</v>
      </c>
      <c r="H606" s="65" t="s">
        <v>962</v>
      </c>
      <c r="I606" s="65" t="s">
        <v>962</v>
      </c>
      <c r="J606" s="65" t="s">
        <v>962</v>
      </c>
      <c r="K606" s="65" t="s">
        <v>962</v>
      </c>
      <c r="L606" s="65" t="s">
        <v>962</v>
      </c>
      <c r="M606" s="65" t="s">
        <v>962</v>
      </c>
      <c r="N606" s="65" t="s">
        <v>962</v>
      </c>
      <c r="O606" s="65" t="s">
        <v>962</v>
      </c>
      <c r="P606" s="65" t="s">
        <v>962</v>
      </c>
      <c r="Q606" s="65" t="s">
        <v>962</v>
      </c>
      <c r="R606" s="65" t="s">
        <v>963</v>
      </c>
      <c r="S606" s="65" t="s">
        <v>962</v>
      </c>
      <c r="T606" s="65" t="s">
        <v>962</v>
      </c>
      <c r="U606" s="65" t="s">
        <v>962</v>
      </c>
      <c r="V606" s="65" t="s">
        <v>962</v>
      </c>
      <c r="W606" s="65" t="s">
        <v>962</v>
      </c>
      <c r="X606" s="65" t="s">
        <v>962</v>
      </c>
      <c r="Y606" s="65" t="s">
        <v>962</v>
      </c>
      <c r="Z606" s="65" t="s">
        <v>962</v>
      </c>
      <c r="AA606" s="65" t="s">
        <v>962</v>
      </c>
      <c r="AB606" s="65" t="s">
        <v>962</v>
      </c>
      <c r="AC606" s="65" t="s">
        <v>962</v>
      </c>
    </row>
    <row r="607" spans="1:29" x14ac:dyDescent="0.25">
      <c r="A607" s="66">
        <f t="shared" si="18"/>
        <v>171061</v>
      </c>
      <c r="B607" s="67" t="s">
        <v>1026</v>
      </c>
      <c r="C607" s="68">
        <f t="shared" si="19"/>
        <v>4</v>
      </c>
      <c r="D607" s="65">
        <v>171061</v>
      </c>
      <c r="E607" s="65" t="s">
        <v>962</v>
      </c>
      <c r="F607" s="65" t="s">
        <v>962</v>
      </c>
      <c r="G607" s="65" t="s">
        <v>962</v>
      </c>
      <c r="H607" s="65" t="s">
        <v>962</v>
      </c>
      <c r="I607" s="65" t="s">
        <v>962</v>
      </c>
      <c r="J607" s="65" t="s">
        <v>962</v>
      </c>
      <c r="K607" s="65" t="s">
        <v>962</v>
      </c>
      <c r="L607" s="65" t="s">
        <v>962</v>
      </c>
      <c r="M607" s="65" t="s">
        <v>962</v>
      </c>
      <c r="N607" s="65" t="s">
        <v>962</v>
      </c>
      <c r="O607" s="65" t="s">
        <v>962</v>
      </c>
      <c r="P607" s="65" t="s">
        <v>962</v>
      </c>
      <c r="Q607" s="65" t="s">
        <v>962</v>
      </c>
      <c r="R607" s="65" t="s">
        <v>963</v>
      </c>
      <c r="S607" s="65" t="s">
        <v>962</v>
      </c>
      <c r="T607" s="65" t="s">
        <v>962</v>
      </c>
      <c r="U607" s="65" t="s">
        <v>962</v>
      </c>
      <c r="V607" s="65" t="s">
        <v>962</v>
      </c>
      <c r="W607" s="65" t="s">
        <v>962</v>
      </c>
      <c r="X607" s="65" t="s">
        <v>962</v>
      </c>
      <c r="Y607" s="65" t="s">
        <v>962</v>
      </c>
      <c r="Z607" s="65" t="s">
        <v>962</v>
      </c>
      <c r="AA607" s="65" t="s">
        <v>962</v>
      </c>
      <c r="AB607" s="65" t="s">
        <v>962</v>
      </c>
      <c r="AC607" s="65" t="s">
        <v>962</v>
      </c>
    </row>
    <row r="608" spans="1:29" x14ac:dyDescent="0.25">
      <c r="A608" s="66">
        <f t="shared" si="18"/>
        <v>171063</v>
      </c>
      <c r="B608" s="67" t="s">
        <v>1025</v>
      </c>
      <c r="C608" s="68">
        <f t="shared" si="19"/>
        <v>4</v>
      </c>
      <c r="D608" s="65">
        <v>171063</v>
      </c>
      <c r="E608" s="65" t="s">
        <v>962</v>
      </c>
      <c r="F608" s="65" t="s">
        <v>962</v>
      </c>
      <c r="G608" s="65" t="s">
        <v>962</v>
      </c>
      <c r="H608" s="65" t="s">
        <v>962</v>
      </c>
      <c r="I608" s="65" t="s">
        <v>962</v>
      </c>
      <c r="J608" s="65" t="s">
        <v>962</v>
      </c>
      <c r="K608" s="65" t="s">
        <v>962</v>
      </c>
      <c r="L608" s="65" t="s">
        <v>962</v>
      </c>
      <c r="M608" s="65" t="s">
        <v>962</v>
      </c>
      <c r="N608" s="65" t="s">
        <v>962</v>
      </c>
      <c r="O608" s="65" t="s">
        <v>962</v>
      </c>
      <c r="P608" s="65" t="s">
        <v>962</v>
      </c>
      <c r="Q608" s="65" t="s">
        <v>962</v>
      </c>
      <c r="R608" s="65" t="s">
        <v>963</v>
      </c>
      <c r="S608" s="65" t="s">
        <v>962</v>
      </c>
      <c r="T608" s="65" t="s">
        <v>962</v>
      </c>
      <c r="U608" s="65" t="s">
        <v>962</v>
      </c>
      <c r="V608" s="65" t="s">
        <v>962</v>
      </c>
      <c r="W608" s="65" t="s">
        <v>962</v>
      </c>
      <c r="X608" s="65" t="s">
        <v>962</v>
      </c>
      <c r="Y608" s="65" t="s">
        <v>962</v>
      </c>
      <c r="Z608" s="65" t="s">
        <v>962</v>
      </c>
      <c r="AA608" s="65" t="s">
        <v>962</v>
      </c>
      <c r="AB608" s="65" t="s">
        <v>962</v>
      </c>
      <c r="AC608" s="65" t="s">
        <v>962</v>
      </c>
    </row>
    <row r="609" spans="1:29" x14ac:dyDescent="0.25">
      <c r="A609" s="66">
        <f t="shared" si="18"/>
        <v>171060</v>
      </c>
      <c r="B609" s="67" t="s">
        <v>1024</v>
      </c>
      <c r="C609" s="68">
        <f t="shared" si="19"/>
        <v>4</v>
      </c>
      <c r="D609" s="65">
        <v>171060</v>
      </c>
      <c r="E609" s="65" t="s">
        <v>962</v>
      </c>
      <c r="F609" s="65" t="s">
        <v>962</v>
      </c>
      <c r="G609" s="65" t="s">
        <v>962</v>
      </c>
      <c r="H609" s="65" t="s">
        <v>962</v>
      </c>
      <c r="I609" s="65" t="s">
        <v>962</v>
      </c>
      <c r="J609" s="65" t="s">
        <v>962</v>
      </c>
      <c r="K609" s="65" t="s">
        <v>962</v>
      </c>
      <c r="L609" s="65" t="s">
        <v>962</v>
      </c>
      <c r="M609" s="65" t="s">
        <v>962</v>
      </c>
      <c r="N609" s="65" t="s">
        <v>962</v>
      </c>
      <c r="O609" s="65" t="s">
        <v>962</v>
      </c>
      <c r="P609" s="65" t="s">
        <v>962</v>
      </c>
      <c r="Q609" s="65" t="s">
        <v>962</v>
      </c>
      <c r="R609" s="65" t="s">
        <v>962</v>
      </c>
      <c r="S609" s="65" t="s">
        <v>962</v>
      </c>
      <c r="T609" s="65" t="s">
        <v>962</v>
      </c>
      <c r="U609" s="65" t="s">
        <v>962</v>
      </c>
      <c r="V609" s="65" t="s">
        <v>962</v>
      </c>
      <c r="W609" s="65" t="s">
        <v>962</v>
      </c>
      <c r="X609" s="65" t="s">
        <v>962</v>
      </c>
      <c r="Y609" s="65" t="s">
        <v>962</v>
      </c>
      <c r="Z609" s="65" t="s">
        <v>962</v>
      </c>
      <c r="AA609" s="65" t="s">
        <v>962</v>
      </c>
      <c r="AB609" s="65" t="s">
        <v>963</v>
      </c>
      <c r="AC609" s="65" t="s">
        <v>962</v>
      </c>
    </row>
    <row r="610" spans="1:29" x14ac:dyDescent="0.25">
      <c r="A610" s="66">
        <f t="shared" si="18"/>
        <v>171098</v>
      </c>
      <c r="B610" s="67" t="s">
        <v>1023</v>
      </c>
      <c r="C610" s="68">
        <f t="shared" si="19"/>
        <v>2</v>
      </c>
      <c r="D610" s="65">
        <v>171098</v>
      </c>
      <c r="E610" s="65" t="s">
        <v>962</v>
      </c>
      <c r="F610" s="65" t="s">
        <v>963</v>
      </c>
      <c r="G610" s="65" t="s">
        <v>962</v>
      </c>
      <c r="H610" s="65" t="s">
        <v>962</v>
      </c>
      <c r="I610" s="65" t="s">
        <v>962</v>
      </c>
      <c r="J610" s="65" t="s">
        <v>962</v>
      </c>
      <c r="K610" s="65" t="s">
        <v>962</v>
      </c>
      <c r="L610" s="65" t="s">
        <v>962</v>
      </c>
      <c r="M610" s="65" t="s">
        <v>962</v>
      </c>
      <c r="N610" s="65" t="s">
        <v>962</v>
      </c>
      <c r="O610" s="65" t="s">
        <v>962</v>
      </c>
      <c r="P610" s="65" t="s">
        <v>962</v>
      </c>
      <c r="Q610" s="65" t="s">
        <v>962</v>
      </c>
      <c r="R610" s="65" t="s">
        <v>962</v>
      </c>
      <c r="S610" s="65" t="s">
        <v>962</v>
      </c>
      <c r="T610" s="65" t="s">
        <v>962</v>
      </c>
      <c r="U610" s="65" t="s">
        <v>962</v>
      </c>
      <c r="V610" s="65" t="s">
        <v>962</v>
      </c>
      <c r="W610" s="65" t="s">
        <v>962</v>
      </c>
      <c r="X610" s="65" t="s">
        <v>962</v>
      </c>
      <c r="Y610" s="65" t="s">
        <v>962</v>
      </c>
      <c r="Z610" s="65" t="s">
        <v>962</v>
      </c>
      <c r="AA610" s="65" t="s">
        <v>962</v>
      </c>
      <c r="AB610" s="65" t="s">
        <v>962</v>
      </c>
      <c r="AC610" s="65" t="s">
        <v>962</v>
      </c>
    </row>
    <row r="611" spans="1:29" x14ac:dyDescent="0.25">
      <c r="A611" s="66">
        <f t="shared" si="18"/>
        <v>171003</v>
      </c>
      <c r="B611" s="67" t="s">
        <v>1022</v>
      </c>
      <c r="C611" s="68">
        <f t="shared" si="19"/>
        <v>2</v>
      </c>
      <c r="D611" s="65">
        <v>171003</v>
      </c>
      <c r="E611" s="65" t="s">
        <v>962</v>
      </c>
      <c r="F611" s="65" t="s">
        <v>962</v>
      </c>
      <c r="G611" s="65" t="s">
        <v>962</v>
      </c>
      <c r="H611" s="65" t="s">
        <v>962</v>
      </c>
      <c r="I611" s="65" t="s">
        <v>962</v>
      </c>
      <c r="J611" s="65" t="s">
        <v>962</v>
      </c>
      <c r="K611" s="65" t="s">
        <v>962</v>
      </c>
      <c r="L611" s="65" t="s">
        <v>962</v>
      </c>
      <c r="M611" s="65" t="s">
        <v>962</v>
      </c>
      <c r="N611" s="65" t="s">
        <v>962</v>
      </c>
      <c r="O611" s="65" t="s">
        <v>962</v>
      </c>
      <c r="P611" s="65" t="s">
        <v>962</v>
      </c>
      <c r="Q611" s="65" t="s">
        <v>962</v>
      </c>
      <c r="R611" s="65" t="s">
        <v>962</v>
      </c>
      <c r="S611" s="65" t="s">
        <v>962</v>
      </c>
      <c r="T611" s="65" t="s">
        <v>962</v>
      </c>
      <c r="U611" s="65" t="s">
        <v>963</v>
      </c>
      <c r="V611" s="65" t="s">
        <v>962</v>
      </c>
      <c r="W611" s="65" t="s">
        <v>962</v>
      </c>
      <c r="X611" s="65" t="s">
        <v>962</v>
      </c>
      <c r="Y611" s="65" t="s">
        <v>962</v>
      </c>
      <c r="Z611" s="65" t="s">
        <v>962</v>
      </c>
      <c r="AA611" s="65" t="s">
        <v>962</v>
      </c>
      <c r="AB611" s="65" t="s">
        <v>962</v>
      </c>
      <c r="AC611" s="65" t="s">
        <v>962</v>
      </c>
    </row>
    <row r="612" spans="1:29" x14ac:dyDescent="0.25">
      <c r="A612" s="66">
        <f t="shared" si="18"/>
        <v>171149</v>
      </c>
      <c r="B612" s="67" t="s">
        <v>1021</v>
      </c>
      <c r="C612" s="68">
        <f t="shared" si="19"/>
        <v>4</v>
      </c>
      <c r="D612" s="65">
        <v>171149</v>
      </c>
      <c r="E612" s="65" t="s">
        <v>962</v>
      </c>
      <c r="F612" s="65" t="s">
        <v>962</v>
      </c>
      <c r="G612" s="65" t="s">
        <v>962</v>
      </c>
      <c r="H612" s="65" t="s">
        <v>962</v>
      </c>
      <c r="I612" s="65" t="s">
        <v>962</v>
      </c>
      <c r="J612" s="65" t="s">
        <v>962</v>
      </c>
      <c r="K612" s="65" t="s">
        <v>962</v>
      </c>
      <c r="L612" s="65" t="s">
        <v>962</v>
      </c>
      <c r="M612" s="65" t="s">
        <v>962</v>
      </c>
      <c r="N612" s="65" t="s">
        <v>962</v>
      </c>
      <c r="O612" s="65" t="s">
        <v>962</v>
      </c>
      <c r="P612" s="65" t="s">
        <v>962</v>
      </c>
      <c r="Q612" s="65" t="s">
        <v>962</v>
      </c>
      <c r="R612" s="65" t="s">
        <v>962</v>
      </c>
      <c r="S612" s="65" t="s">
        <v>962</v>
      </c>
      <c r="T612" s="65" t="s">
        <v>962</v>
      </c>
      <c r="U612" s="65" t="s">
        <v>962</v>
      </c>
      <c r="V612" s="65" t="s">
        <v>962</v>
      </c>
      <c r="W612" s="65" t="s">
        <v>963</v>
      </c>
      <c r="X612" s="65" t="s">
        <v>962</v>
      </c>
      <c r="Y612" s="65" t="s">
        <v>962</v>
      </c>
      <c r="Z612" s="65" t="s">
        <v>962</v>
      </c>
      <c r="AA612" s="65" t="s">
        <v>962</v>
      </c>
      <c r="AB612" s="65" t="s">
        <v>962</v>
      </c>
      <c r="AC612" s="65" t="s">
        <v>962</v>
      </c>
    </row>
    <row r="613" spans="1:29" x14ac:dyDescent="0.25">
      <c r="A613" s="66">
        <f t="shared" si="18"/>
        <v>171035</v>
      </c>
      <c r="B613" s="67" t="s">
        <v>1020</v>
      </c>
      <c r="C613" s="68">
        <f t="shared" si="19"/>
        <v>2</v>
      </c>
      <c r="D613" s="65">
        <v>171035</v>
      </c>
      <c r="E613" s="65" t="s">
        <v>962</v>
      </c>
      <c r="F613" s="65" t="s">
        <v>962</v>
      </c>
      <c r="G613" s="65" t="s">
        <v>962</v>
      </c>
      <c r="H613" s="65" t="s">
        <v>962</v>
      </c>
      <c r="I613" s="65" t="s">
        <v>962</v>
      </c>
      <c r="J613" s="65" t="s">
        <v>962</v>
      </c>
      <c r="K613" s="65" t="s">
        <v>962</v>
      </c>
      <c r="L613" s="65" t="s">
        <v>962</v>
      </c>
      <c r="M613" s="65" t="s">
        <v>962</v>
      </c>
      <c r="N613" s="65" t="s">
        <v>962</v>
      </c>
      <c r="O613" s="65" t="s">
        <v>962</v>
      </c>
      <c r="P613" s="65" t="s">
        <v>962</v>
      </c>
      <c r="Q613" s="65" t="s">
        <v>962</v>
      </c>
      <c r="R613" s="65" t="s">
        <v>962</v>
      </c>
      <c r="S613" s="65" t="s">
        <v>962</v>
      </c>
      <c r="T613" s="65" t="s">
        <v>962</v>
      </c>
      <c r="U613" s="65" t="s">
        <v>963</v>
      </c>
      <c r="V613" s="65" t="s">
        <v>962</v>
      </c>
      <c r="W613" s="65" t="s">
        <v>962</v>
      </c>
      <c r="X613" s="65" t="s">
        <v>962</v>
      </c>
      <c r="Y613" s="65" t="s">
        <v>962</v>
      </c>
      <c r="Z613" s="65" t="s">
        <v>962</v>
      </c>
      <c r="AA613" s="65" t="s">
        <v>962</v>
      </c>
      <c r="AB613" s="65" t="s">
        <v>962</v>
      </c>
      <c r="AC613" s="65" t="s">
        <v>962</v>
      </c>
    </row>
    <row r="614" spans="1:29" x14ac:dyDescent="0.25">
      <c r="A614" s="66">
        <f t="shared" si="18"/>
        <v>171037</v>
      </c>
      <c r="B614" s="67" t="s">
        <v>1019</v>
      </c>
      <c r="C614" s="68">
        <f t="shared" si="19"/>
        <v>2</v>
      </c>
      <c r="D614" s="65">
        <v>171037</v>
      </c>
      <c r="E614" s="65" t="s">
        <v>962</v>
      </c>
      <c r="F614" s="65" t="s">
        <v>962</v>
      </c>
      <c r="G614" s="65" t="s">
        <v>962</v>
      </c>
      <c r="H614" s="65" t="s">
        <v>962</v>
      </c>
      <c r="I614" s="65" t="s">
        <v>962</v>
      </c>
      <c r="J614" s="65" t="s">
        <v>962</v>
      </c>
      <c r="K614" s="65" t="s">
        <v>962</v>
      </c>
      <c r="L614" s="65" t="s">
        <v>962</v>
      </c>
      <c r="M614" s="65" t="s">
        <v>962</v>
      </c>
      <c r="N614" s="65" t="s">
        <v>962</v>
      </c>
      <c r="O614" s="65" t="s">
        <v>962</v>
      </c>
      <c r="P614" s="65" t="s">
        <v>962</v>
      </c>
      <c r="Q614" s="65" t="s">
        <v>962</v>
      </c>
      <c r="R614" s="65" t="s">
        <v>962</v>
      </c>
      <c r="S614" s="65" t="s">
        <v>962</v>
      </c>
      <c r="T614" s="65" t="s">
        <v>962</v>
      </c>
      <c r="U614" s="65" t="s">
        <v>963</v>
      </c>
      <c r="V614" s="65" t="s">
        <v>962</v>
      </c>
      <c r="W614" s="65" t="s">
        <v>962</v>
      </c>
      <c r="X614" s="65" t="s">
        <v>962</v>
      </c>
      <c r="Y614" s="65" t="s">
        <v>962</v>
      </c>
      <c r="Z614" s="65" t="s">
        <v>962</v>
      </c>
      <c r="AA614" s="65" t="s">
        <v>962</v>
      </c>
      <c r="AB614" s="65" t="s">
        <v>962</v>
      </c>
      <c r="AC614" s="65" t="s">
        <v>962</v>
      </c>
    </row>
    <row r="615" spans="1:29" x14ac:dyDescent="0.25">
      <c r="A615" s="66">
        <f t="shared" si="18"/>
        <v>171036</v>
      </c>
      <c r="B615" s="67" t="s">
        <v>1018</v>
      </c>
      <c r="C615" s="68">
        <f t="shared" si="19"/>
        <v>2</v>
      </c>
      <c r="D615" s="65">
        <v>171036</v>
      </c>
      <c r="E615" s="65" t="s">
        <v>962</v>
      </c>
      <c r="F615" s="65" t="s">
        <v>962</v>
      </c>
      <c r="G615" s="65" t="s">
        <v>962</v>
      </c>
      <c r="H615" s="65" t="s">
        <v>962</v>
      </c>
      <c r="I615" s="65" t="s">
        <v>962</v>
      </c>
      <c r="J615" s="65" t="s">
        <v>962</v>
      </c>
      <c r="K615" s="65" t="s">
        <v>962</v>
      </c>
      <c r="L615" s="65" t="s">
        <v>962</v>
      </c>
      <c r="M615" s="65" t="s">
        <v>962</v>
      </c>
      <c r="N615" s="65" t="s">
        <v>962</v>
      </c>
      <c r="O615" s="65" t="s">
        <v>962</v>
      </c>
      <c r="P615" s="65" t="s">
        <v>962</v>
      </c>
      <c r="Q615" s="65" t="s">
        <v>962</v>
      </c>
      <c r="R615" s="65" t="s">
        <v>962</v>
      </c>
      <c r="S615" s="65" t="s">
        <v>962</v>
      </c>
      <c r="T615" s="65" t="s">
        <v>962</v>
      </c>
      <c r="U615" s="65" t="s">
        <v>963</v>
      </c>
      <c r="V615" s="65" t="s">
        <v>962</v>
      </c>
      <c r="W615" s="65" t="s">
        <v>962</v>
      </c>
      <c r="X615" s="65" t="s">
        <v>962</v>
      </c>
      <c r="Y615" s="65" t="s">
        <v>962</v>
      </c>
      <c r="Z615" s="65" t="s">
        <v>962</v>
      </c>
      <c r="AA615" s="65" t="s">
        <v>962</v>
      </c>
      <c r="AB615" s="65" t="s">
        <v>962</v>
      </c>
      <c r="AC615" s="65" t="s">
        <v>962</v>
      </c>
    </row>
    <row r="616" spans="1:29" x14ac:dyDescent="0.25">
      <c r="A616" s="66">
        <f t="shared" si="18"/>
        <v>171039</v>
      </c>
      <c r="B616" s="67" t="s">
        <v>1017</v>
      </c>
      <c r="C616" s="68">
        <f t="shared" si="19"/>
        <v>1</v>
      </c>
      <c r="D616" s="65">
        <v>171039</v>
      </c>
      <c r="E616" s="65" t="s">
        <v>962</v>
      </c>
      <c r="F616" s="65" t="s">
        <v>962</v>
      </c>
      <c r="G616" s="65" t="s">
        <v>962</v>
      </c>
      <c r="H616" s="65" t="s">
        <v>962</v>
      </c>
      <c r="I616" s="65" t="s">
        <v>962</v>
      </c>
      <c r="J616" s="65" t="s">
        <v>962</v>
      </c>
      <c r="K616" s="65" t="s">
        <v>962</v>
      </c>
      <c r="L616" s="65" t="s">
        <v>962</v>
      </c>
      <c r="M616" s="65" t="s">
        <v>962</v>
      </c>
      <c r="N616" s="65" t="s">
        <v>962</v>
      </c>
      <c r="O616" s="65" t="s">
        <v>963</v>
      </c>
      <c r="P616" s="65" t="s">
        <v>962</v>
      </c>
      <c r="Q616" s="65" t="s">
        <v>962</v>
      </c>
      <c r="R616" s="65" t="s">
        <v>962</v>
      </c>
      <c r="S616" s="65" t="s">
        <v>962</v>
      </c>
      <c r="T616" s="65" t="s">
        <v>962</v>
      </c>
      <c r="U616" s="65" t="s">
        <v>962</v>
      </c>
      <c r="V616" s="65" t="s">
        <v>962</v>
      </c>
      <c r="W616" s="65" t="s">
        <v>962</v>
      </c>
      <c r="X616" s="65" t="s">
        <v>962</v>
      </c>
      <c r="Y616" s="65" t="s">
        <v>962</v>
      </c>
      <c r="Z616" s="65" t="s">
        <v>962</v>
      </c>
      <c r="AA616" s="65" t="s">
        <v>962</v>
      </c>
      <c r="AB616" s="65" t="s">
        <v>962</v>
      </c>
      <c r="AC616" s="65" t="s">
        <v>962</v>
      </c>
    </row>
    <row r="617" spans="1:29" x14ac:dyDescent="0.25">
      <c r="A617" s="66">
        <f t="shared" si="18"/>
        <v>171016</v>
      </c>
      <c r="B617" s="67" t="s">
        <v>1016</v>
      </c>
      <c r="C617" s="68">
        <f t="shared" si="19"/>
        <v>1</v>
      </c>
      <c r="D617" s="65">
        <v>171016</v>
      </c>
      <c r="E617" s="65" t="s">
        <v>962</v>
      </c>
      <c r="F617" s="65" t="s">
        <v>962</v>
      </c>
      <c r="G617" s="65" t="s">
        <v>962</v>
      </c>
      <c r="H617" s="65" t="s">
        <v>962</v>
      </c>
      <c r="I617" s="65" t="s">
        <v>962</v>
      </c>
      <c r="J617" s="65" t="s">
        <v>962</v>
      </c>
      <c r="K617" s="65" t="s">
        <v>962</v>
      </c>
      <c r="L617" s="65" t="s">
        <v>962</v>
      </c>
      <c r="M617" s="65" t="s">
        <v>962</v>
      </c>
      <c r="N617" s="65" t="s">
        <v>962</v>
      </c>
      <c r="O617" s="65" t="s">
        <v>963</v>
      </c>
      <c r="P617" s="65" t="s">
        <v>962</v>
      </c>
      <c r="Q617" s="65" t="s">
        <v>962</v>
      </c>
      <c r="R617" s="65" t="s">
        <v>962</v>
      </c>
      <c r="S617" s="65" t="s">
        <v>962</v>
      </c>
      <c r="T617" s="65" t="s">
        <v>962</v>
      </c>
      <c r="U617" s="65" t="s">
        <v>962</v>
      </c>
      <c r="V617" s="65" t="s">
        <v>962</v>
      </c>
      <c r="W617" s="65" t="s">
        <v>962</v>
      </c>
      <c r="X617" s="65" t="s">
        <v>962</v>
      </c>
      <c r="Y617" s="65" t="s">
        <v>962</v>
      </c>
      <c r="Z617" s="65" t="s">
        <v>962</v>
      </c>
      <c r="AA617" s="65" t="s">
        <v>962</v>
      </c>
      <c r="AB617" s="65" t="s">
        <v>962</v>
      </c>
      <c r="AC617" s="65" t="s">
        <v>962</v>
      </c>
    </row>
    <row r="618" spans="1:29" x14ac:dyDescent="0.25">
      <c r="A618" s="66">
        <f t="shared" si="18"/>
        <v>171137</v>
      </c>
      <c r="B618" s="67" t="s">
        <v>1015</v>
      </c>
      <c r="C618" s="68">
        <f t="shared" si="19"/>
        <v>1</v>
      </c>
      <c r="D618" s="65">
        <v>171137</v>
      </c>
      <c r="E618" s="65" t="s">
        <v>962</v>
      </c>
      <c r="F618" s="65" t="s">
        <v>962</v>
      </c>
      <c r="G618" s="65" t="s">
        <v>962</v>
      </c>
      <c r="H618" s="65" t="s">
        <v>962</v>
      </c>
      <c r="I618" s="65" t="s">
        <v>962</v>
      </c>
      <c r="J618" s="65" t="s">
        <v>962</v>
      </c>
      <c r="K618" s="65" t="s">
        <v>962</v>
      </c>
      <c r="L618" s="65" t="s">
        <v>962</v>
      </c>
      <c r="M618" s="65" t="s">
        <v>962</v>
      </c>
      <c r="N618" s="65" t="s">
        <v>962</v>
      </c>
      <c r="O618" s="65" t="s">
        <v>963</v>
      </c>
      <c r="P618" s="65" t="s">
        <v>962</v>
      </c>
      <c r="Q618" s="65" t="s">
        <v>962</v>
      </c>
      <c r="R618" s="65" t="s">
        <v>962</v>
      </c>
      <c r="S618" s="65" t="s">
        <v>962</v>
      </c>
      <c r="T618" s="65" t="s">
        <v>962</v>
      </c>
      <c r="U618" s="65" t="s">
        <v>962</v>
      </c>
      <c r="V618" s="65" t="s">
        <v>962</v>
      </c>
      <c r="W618" s="65" t="s">
        <v>962</v>
      </c>
      <c r="X618" s="65" t="s">
        <v>962</v>
      </c>
      <c r="Y618" s="65" t="s">
        <v>962</v>
      </c>
      <c r="Z618" s="65" t="s">
        <v>962</v>
      </c>
      <c r="AA618" s="65" t="s">
        <v>962</v>
      </c>
      <c r="AB618" s="65" t="s">
        <v>962</v>
      </c>
      <c r="AC618" s="65" t="s">
        <v>962</v>
      </c>
    </row>
    <row r="619" spans="1:29" x14ac:dyDescent="0.25">
      <c r="A619" s="66">
        <f t="shared" si="18"/>
        <v>171138</v>
      </c>
      <c r="B619" s="67" t="s">
        <v>1014</v>
      </c>
      <c r="C619" s="68">
        <f t="shared" si="19"/>
        <v>2</v>
      </c>
      <c r="D619" s="65">
        <v>171138</v>
      </c>
      <c r="E619" s="65" t="s">
        <v>962</v>
      </c>
      <c r="F619" s="65" t="s">
        <v>962</v>
      </c>
      <c r="G619" s="65" t="s">
        <v>962</v>
      </c>
      <c r="H619" s="65" t="s">
        <v>962</v>
      </c>
      <c r="I619" s="65" t="s">
        <v>962</v>
      </c>
      <c r="J619" s="65" t="s">
        <v>962</v>
      </c>
      <c r="K619" s="65" t="s">
        <v>962</v>
      </c>
      <c r="L619" s="65" t="s">
        <v>962</v>
      </c>
      <c r="M619" s="65" t="s">
        <v>962</v>
      </c>
      <c r="N619" s="65" t="s">
        <v>962</v>
      </c>
      <c r="O619" s="65" t="s">
        <v>962</v>
      </c>
      <c r="P619" s="65" t="s">
        <v>963</v>
      </c>
      <c r="Q619" s="65" t="s">
        <v>962</v>
      </c>
      <c r="R619" s="65" t="s">
        <v>962</v>
      </c>
      <c r="S619" s="65" t="s">
        <v>962</v>
      </c>
      <c r="T619" s="65" t="s">
        <v>962</v>
      </c>
      <c r="U619" s="65" t="s">
        <v>962</v>
      </c>
      <c r="V619" s="65" t="s">
        <v>962</v>
      </c>
      <c r="W619" s="65" t="s">
        <v>962</v>
      </c>
      <c r="X619" s="65" t="s">
        <v>962</v>
      </c>
      <c r="Y619" s="65" t="s">
        <v>962</v>
      </c>
      <c r="Z619" s="65" t="s">
        <v>962</v>
      </c>
      <c r="AA619" s="65" t="s">
        <v>962</v>
      </c>
      <c r="AB619" s="65" t="s">
        <v>962</v>
      </c>
      <c r="AC619" s="65" t="s">
        <v>962</v>
      </c>
    </row>
    <row r="620" spans="1:29" x14ac:dyDescent="0.25">
      <c r="A620" s="66">
        <f t="shared" si="18"/>
        <v>171143</v>
      </c>
      <c r="B620" s="67" t="s">
        <v>1013</v>
      </c>
      <c r="C620" s="68">
        <f t="shared" si="19"/>
        <v>3</v>
      </c>
      <c r="D620" s="65">
        <v>171143</v>
      </c>
      <c r="E620" s="65" t="s">
        <v>962</v>
      </c>
      <c r="F620" s="65" t="s">
        <v>962</v>
      </c>
      <c r="G620" s="65" t="s">
        <v>962</v>
      </c>
      <c r="H620" s="65" t="s">
        <v>962</v>
      </c>
      <c r="I620" s="65" t="s">
        <v>962</v>
      </c>
      <c r="J620" s="65" t="s">
        <v>962</v>
      </c>
      <c r="K620" s="65" t="s">
        <v>962</v>
      </c>
      <c r="L620" s="65" t="s">
        <v>962</v>
      </c>
      <c r="M620" s="65" t="s">
        <v>962</v>
      </c>
      <c r="N620" s="65" t="s">
        <v>962</v>
      </c>
      <c r="O620" s="65" t="s">
        <v>962</v>
      </c>
      <c r="P620" s="65" t="s">
        <v>962</v>
      </c>
      <c r="Q620" s="65" t="s">
        <v>963</v>
      </c>
      <c r="R620" s="65" t="s">
        <v>962</v>
      </c>
      <c r="S620" s="65" t="s">
        <v>962</v>
      </c>
      <c r="T620" s="65" t="s">
        <v>962</v>
      </c>
      <c r="U620" s="65" t="s">
        <v>962</v>
      </c>
      <c r="V620" s="65" t="s">
        <v>962</v>
      </c>
      <c r="W620" s="65" t="s">
        <v>962</v>
      </c>
      <c r="X620" s="65" t="s">
        <v>962</v>
      </c>
      <c r="Y620" s="65" t="s">
        <v>962</v>
      </c>
      <c r="Z620" s="65" t="s">
        <v>962</v>
      </c>
      <c r="AA620" s="65" t="s">
        <v>962</v>
      </c>
      <c r="AB620" s="65" t="s">
        <v>962</v>
      </c>
      <c r="AC620" s="65" t="s">
        <v>962</v>
      </c>
    </row>
    <row r="621" spans="1:29" x14ac:dyDescent="0.25">
      <c r="A621" s="66">
        <f t="shared" si="18"/>
        <v>171139</v>
      </c>
      <c r="B621" s="67" t="s">
        <v>1012</v>
      </c>
      <c r="C621" s="68">
        <f t="shared" si="19"/>
        <v>4</v>
      </c>
      <c r="D621" s="65">
        <v>171139</v>
      </c>
      <c r="E621" s="65" t="s">
        <v>962</v>
      </c>
      <c r="F621" s="65" t="s">
        <v>962</v>
      </c>
      <c r="G621" s="65" t="s">
        <v>962</v>
      </c>
      <c r="H621" s="65" t="s">
        <v>962</v>
      </c>
      <c r="I621" s="65" t="s">
        <v>962</v>
      </c>
      <c r="J621" s="65" t="s">
        <v>962</v>
      </c>
      <c r="K621" s="65" t="s">
        <v>962</v>
      </c>
      <c r="L621" s="65" t="s">
        <v>962</v>
      </c>
      <c r="M621" s="65" t="s">
        <v>962</v>
      </c>
      <c r="N621" s="65" t="s">
        <v>962</v>
      </c>
      <c r="O621" s="65" t="s">
        <v>962</v>
      </c>
      <c r="P621" s="65" t="s">
        <v>962</v>
      </c>
      <c r="Q621" s="65" t="s">
        <v>962</v>
      </c>
      <c r="R621" s="65" t="s">
        <v>963</v>
      </c>
      <c r="S621" s="65" t="s">
        <v>962</v>
      </c>
      <c r="T621" s="65" t="s">
        <v>962</v>
      </c>
      <c r="U621" s="65" t="s">
        <v>962</v>
      </c>
      <c r="V621" s="65" t="s">
        <v>962</v>
      </c>
      <c r="W621" s="65" t="s">
        <v>962</v>
      </c>
      <c r="X621" s="65" t="s">
        <v>962</v>
      </c>
      <c r="Y621" s="65" t="s">
        <v>962</v>
      </c>
      <c r="Z621" s="65" t="s">
        <v>962</v>
      </c>
      <c r="AA621" s="65" t="s">
        <v>962</v>
      </c>
      <c r="AB621" s="65" t="s">
        <v>962</v>
      </c>
      <c r="AC621" s="65" t="s">
        <v>962</v>
      </c>
    </row>
    <row r="622" spans="1:29" x14ac:dyDescent="0.25">
      <c r="A622" s="66">
        <f t="shared" si="18"/>
        <v>171144</v>
      </c>
      <c r="B622" s="67" t="s">
        <v>1011</v>
      </c>
      <c r="C622" s="68">
        <f t="shared" si="19"/>
        <v>1</v>
      </c>
      <c r="D622" s="65">
        <v>171144</v>
      </c>
      <c r="E622" s="65" t="s">
        <v>962</v>
      </c>
      <c r="F622" s="65" t="s">
        <v>962</v>
      </c>
      <c r="G622" s="65" t="s">
        <v>962</v>
      </c>
      <c r="H622" s="65" t="s">
        <v>962</v>
      </c>
      <c r="I622" s="65" t="s">
        <v>962</v>
      </c>
      <c r="J622" s="65" t="s">
        <v>962</v>
      </c>
      <c r="K622" s="65" t="s">
        <v>962</v>
      </c>
      <c r="L622" s="65" t="s">
        <v>962</v>
      </c>
      <c r="M622" s="65" t="s">
        <v>962</v>
      </c>
      <c r="N622" s="65" t="s">
        <v>962</v>
      </c>
      <c r="O622" s="65" t="s">
        <v>963</v>
      </c>
      <c r="P622" s="65" t="s">
        <v>962</v>
      </c>
      <c r="Q622" s="65" t="s">
        <v>962</v>
      </c>
      <c r="R622" s="65" t="s">
        <v>962</v>
      </c>
      <c r="S622" s="65" t="s">
        <v>962</v>
      </c>
      <c r="T622" s="65" t="s">
        <v>962</v>
      </c>
      <c r="U622" s="65" t="s">
        <v>962</v>
      </c>
      <c r="V622" s="65" t="s">
        <v>962</v>
      </c>
      <c r="W622" s="65" t="s">
        <v>962</v>
      </c>
      <c r="X622" s="65" t="s">
        <v>962</v>
      </c>
      <c r="Y622" s="65" t="s">
        <v>962</v>
      </c>
      <c r="Z622" s="65" t="s">
        <v>962</v>
      </c>
      <c r="AA622" s="65" t="s">
        <v>962</v>
      </c>
      <c r="AB622" s="65" t="s">
        <v>962</v>
      </c>
      <c r="AC622" s="65" t="s">
        <v>962</v>
      </c>
    </row>
    <row r="623" spans="1:29" x14ac:dyDescent="0.25">
      <c r="A623" s="66">
        <f t="shared" si="18"/>
        <v>171145</v>
      </c>
      <c r="B623" s="67" t="s">
        <v>1010</v>
      </c>
      <c r="C623" s="68">
        <f t="shared" si="19"/>
        <v>2</v>
      </c>
      <c r="D623" s="65">
        <v>171145</v>
      </c>
      <c r="E623" s="65" t="s">
        <v>962</v>
      </c>
      <c r="F623" s="65" t="s">
        <v>962</v>
      </c>
      <c r="G623" s="65" t="s">
        <v>962</v>
      </c>
      <c r="H623" s="65" t="s">
        <v>962</v>
      </c>
      <c r="I623" s="65" t="s">
        <v>962</v>
      </c>
      <c r="J623" s="65" t="s">
        <v>962</v>
      </c>
      <c r="K623" s="65" t="s">
        <v>962</v>
      </c>
      <c r="L623" s="65" t="s">
        <v>962</v>
      </c>
      <c r="M623" s="65" t="s">
        <v>962</v>
      </c>
      <c r="N623" s="65" t="s">
        <v>962</v>
      </c>
      <c r="O623" s="65" t="s">
        <v>962</v>
      </c>
      <c r="P623" s="65" t="s">
        <v>963</v>
      </c>
      <c r="Q623" s="65" t="s">
        <v>962</v>
      </c>
      <c r="R623" s="65" t="s">
        <v>962</v>
      </c>
      <c r="S623" s="65" t="s">
        <v>962</v>
      </c>
      <c r="T623" s="65" t="s">
        <v>962</v>
      </c>
      <c r="U623" s="65" t="s">
        <v>962</v>
      </c>
      <c r="V623" s="65" t="s">
        <v>962</v>
      </c>
      <c r="W623" s="65" t="s">
        <v>962</v>
      </c>
      <c r="X623" s="65" t="s">
        <v>962</v>
      </c>
      <c r="Y623" s="65" t="s">
        <v>962</v>
      </c>
      <c r="Z623" s="65" t="s">
        <v>962</v>
      </c>
      <c r="AA623" s="65" t="s">
        <v>962</v>
      </c>
      <c r="AB623" s="65" t="s">
        <v>962</v>
      </c>
      <c r="AC623" s="65" t="s">
        <v>962</v>
      </c>
    </row>
    <row r="624" spans="1:29" x14ac:dyDescent="0.25">
      <c r="A624" s="66">
        <f t="shared" si="18"/>
        <v>171140</v>
      </c>
      <c r="B624" s="67" t="s">
        <v>1009</v>
      </c>
      <c r="C624" s="68">
        <f t="shared" si="19"/>
        <v>3</v>
      </c>
      <c r="D624" s="65">
        <v>171140</v>
      </c>
      <c r="E624" s="65" t="s">
        <v>962</v>
      </c>
      <c r="F624" s="65" t="s">
        <v>962</v>
      </c>
      <c r="G624" s="65" t="s">
        <v>962</v>
      </c>
      <c r="H624" s="65" t="s">
        <v>962</v>
      </c>
      <c r="I624" s="65" t="s">
        <v>962</v>
      </c>
      <c r="J624" s="65" t="s">
        <v>962</v>
      </c>
      <c r="K624" s="65" t="s">
        <v>962</v>
      </c>
      <c r="L624" s="65" t="s">
        <v>962</v>
      </c>
      <c r="M624" s="65" t="s">
        <v>962</v>
      </c>
      <c r="N624" s="65" t="s">
        <v>962</v>
      </c>
      <c r="O624" s="65" t="s">
        <v>962</v>
      </c>
      <c r="P624" s="65" t="s">
        <v>962</v>
      </c>
      <c r="Q624" s="65" t="s">
        <v>963</v>
      </c>
      <c r="R624" s="65" t="s">
        <v>962</v>
      </c>
      <c r="S624" s="65" t="s">
        <v>962</v>
      </c>
      <c r="T624" s="65" t="s">
        <v>962</v>
      </c>
      <c r="U624" s="65" t="s">
        <v>962</v>
      </c>
      <c r="V624" s="65" t="s">
        <v>962</v>
      </c>
      <c r="W624" s="65" t="s">
        <v>962</v>
      </c>
      <c r="X624" s="65" t="s">
        <v>962</v>
      </c>
      <c r="Y624" s="65" t="s">
        <v>962</v>
      </c>
      <c r="Z624" s="65" t="s">
        <v>962</v>
      </c>
      <c r="AA624" s="65" t="s">
        <v>962</v>
      </c>
      <c r="AB624" s="65" t="s">
        <v>962</v>
      </c>
      <c r="AC624" s="65" t="s">
        <v>962</v>
      </c>
    </row>
    <row r="625" spans="1:29" x14ac:dyDescent="0.25">
      <c r="A625" s="66">
        <f t="shared" si="18"/>
        <v>171141</v>
      </c>
      <c r="B625" s="67" t="s">
        <v>1008</v>
      </c>
      <c r="C625" s="68">
        <f t="shared" si="19"/>
        <v>4</v>
      </c>
      <c r="D625" s="65">
        <v>171141</v>
      </c>
      <c r="E625" s="65" t="s">
        <v>962</v>
      </c>
      <c r="F625" s="65" t="s">
        <v>962</v>
      </c>
      <c r="G625" s="65" t="s">
        <v>962</v>
      </c>
      <c r="H625" s="65" t="s">
        <v>962</v>
      </c>
      <c r="I625" s="65" t="s">
        <v>962</v>
      </c>
      <c r="J625" s="65" t="s">
        <v>962</v>
      </c>
      <c r="K625" s="65" t="s">
        <v>962</v>
      </c>
      <c r="L625" s="65" t="s">
        <v>962</v>
      </c>
      <c r="M625" s="65" t="s">
        <v>962</v>
      </c>
      <c r="N625" s="65" t="s">
        <v>962</v>
      </c>
      <c r="O625" s="65" t="s">
        <v>962</v>
      </c>
      <c r="P625" s="65" t="s">
        <v>962</v>
      </c>
      <c r="Q625" s="65" t="s">
        <v>962</v>
      </c>
      <c r="R625" s="65" t="s">
        <v>963</v>
      </c>
      <c r="S625" s="65" t="s">
        <v>962</v>
      </c>
      <c r="T625" s="65" t="s">
        <v>962</v>
      </c>
      <c r="U625" s="65" t="s">
        <v>962</v>
      </c>
      <c r="V625" s="65" t="s">
        <v>962</v>
      </c>
      <c r="W625" s="65" t="s">
        <v>962</v>
      </c>
      <c r="X625" s="65" t="s">
        <v>962</v>
      </c>
      <c r="Y625" s="65" t="s">
        <v>962</v>
      </c>
      <c r="Z625" s="65" t="s">
        <v>962</v>
      </c>
      <c r="AA625" s="65" t="s">
        <v>962</v>
      </c>
      <c r="AB625" s="65" t="s">
        <v>962</v>
      </c>
      <c r="AC625" s="65" t="s">
        <v>962</v>
      </c>
    </row>
    <row r="626" spans="1:29" x14ac:dyDescent="0.25">
      <c r="A626" s="66">
        <f t="shared" si="18"/>
        <v>171142</v>
      </c>
      <c r="B626" s="67" t="s">
        <v>1007</v>
      </c>
      <c r="C626" s="68">
        <f t="shared" si="19"/>
        <v>1</v>
      </c>
      <c r="D626" s="65">
        <v>171142</v>
      </c>
      <c r="E626" s="65" t="s">
        <v>962</v>
      </c>
      <c r="F626" s="65" t="s">
        <v>962</v>
      </c>
      <c r="G626" s="65" t="s">
        <v>962</v>
      </c>
      <c r="H626" s="65" t="s">
        <v>962</v>
      </c>
      <c r="I626" s="65" t="s">
        <v>962</v>
      </c>
      <c r="J626" s="65" t="s">
        <v>962</v>
      </c>
      <c r="K626" s="65" t="s">
        <v>962</v>
      </c>
      <c r="L626" s="65" t="s">
        <v>962</v>
      </c>
      <c r="M626" s="65" t="s">
        <v>962</v>
      </c>
      <c r="N626" s="65" t="s">
        <v>962</v>
      </c>
      <c r="O626" s="65" t="s">
        <v>963</v>
      </c>
      <c r="P626" s="65" t="s">
        <v>962</v>
      </c>
      <c r="Q626" s="65" t="s">
        <v>962</v>
      </c>
      <c r="R626" s="65" t="s">
        <v>962</v>
      </c>
      <c r="S626" s="65" t="s">
        <v>962</v>
      </c>
      <c r="T626" s="65" t="s">
        <v>962</v>
      </c>
      <c r="U626" s="65" t="s">
        <v>962</v>
      </c>
      <c r="V626" s="65" t="s">
        <v>962</v>
      </c>
      <c r="W626" s="65" t="s">
        <v>962</v>
      </c>
      <c r="X626" s="65" t="s">
        <v>962</v>
      </c>
      <c r="Y626" s="65" t="s">
        <v>962</v>
      </c>
      <c r="Z626" s="65" t="s">
        <v>962</v>
      </c>
      <c r="AA626" s="65" t="s">
        <v>962</v>
      </c>
      <c r="AB626" s="65" t="s">
        <v>962</v>
      </c>
      <c r="AC626" s="65" t="s">
        <v>962</v>
      </c>
    </row>
    <row r="627" spans="1:29" x14ac:dyDescent="0.25">
      <c r="A627" s="66">
        <f t="shared" si="18"/>
        <v>171146</v>
      </c>
      <c r="B627" s="67" t="s">
        <v>1006</v>
      </c>
      <c r="C627" s="68">
        <f t="shared" si="19"/>
        <v>2</v>
      </c>
      <c r="D627" s="65">
        <v>171146</v>
      </c>
      <c r="E627" s="65" t="s">
        <v>962</v>
      </c>
      <c r="F627" s="65" t="s">
        <v>962</v>
      </c>
      <c r="G627" s="65" t="s">
        <v>962</v>
      </c>
      <c r="H627" s="65" t="s">
        <v>962</v>
      </c>
      <c r="I627" s="65" t="s">
        <v>962</v>
      </c>
      <c r="J627" s="65" t="s">
        <v>962</v>
      </c>
      <c r="K627" s="65" t="s">
        <v>962</v>
      </c>
      <c r="L627" s="65" t="s">
        <v>962</v>
      </c>
      <c r="M627" s="65" t="s">
        <v>962</v>
      </c>
      <c r="N627" s="65" t="s">
        <v>962</v>
      </c>
      <c r="O627" s="65" t="s">
        <v>962</v>
      </c>
      <c r="P627" s="65" t="s">
        <v>963</v>
      </c>
      <c r="Q627" s="65" t="s">
        <v>962</v>
      </c>
      <c r="R627" s="65" t="s">
        <v>962</v>
      </c>
      <c r="S627" s="65" t="s">
        <v>962</v>
      </c>
      <c r="T627" s="65" t="s">
        <v>962</v>
      </c>
      <c r="U627" s="65" t="s">
        <v>962</v>
      </c>
      <c r="V627" s="65" t="s">
        <v>962</v>
      </c>
      <c r="W627" s="65" t="s">
        <v>962</v>
      </c>
      <c r="X627" s="65" t="s">
        <v>962</v>
      </c>
      <c r="Y627" s="65" t="s">
        <v>962</v>
      </c>
      <c r="Z627" s="65" t="s">
        <v>962</v>
      </c>
      <c r="AA627" s="65" t="s">
        <v>962</v>
      </c>
      <c r="AB627" s="65" t="s">
        <v>962</v>
      </c>
      <c r="AC627" s="65" t="s">
        <v>962</v>
      </c>
    </row>
    <row r="628" spans="1:29" x14ac:dyDescent="0.25">
      <c r="A628" s="66">
        <f t="shared" si="18"/>
        <v>171131</v>
      </c>
      <c r="B628" s="67" t="s">
        <v>1005</v>
      </c>
      <c r="C628" s="68">
        <f t="shared" si="19"/>
        <v>4</v>
      </c>
      <c r="D628" s="65">
        <v>171131</v>
      </c>
      <c r="E628" s="65" t="s">
        <v>962</v>
      </c>
      <c r="F628" s="65" t="s">
        <v>962</v>
      </c>
      <c r="G628" s="65" t="s">
        <v>962</v>
      </c>
      <c r="H628" s="65" t="s">
        <v>963</v>
      </c>
      <c r="I628" s="65" t="s">
        <v>962</v>
      </c>
      <c r="J628" s="65" t="s">
        <v>962</v>
      </c>
      <c r="K628" s="65" t="s">
        <v>962</v>
      </c>
      <c r="L628" s="65" t="s">
        <v>962</v>
      </c>
      <c r="M628" s="65" t="s">
        <v>962</v>
      </c>
      <c r="N628" s="65" t="s">
        <v>962</v>
      </c>
      <c r="O628" s="65" t="s">
        <v>962</v>
      </c>
      <c r="P628" s="65" t="s">
        <v>962</v>
      </c>
      <c r="Q628" s="65" t="s">
        <v>962</v>
      </c>
      <c r="R628" s="65" t="s">
        <v>962</v>
      </c>
      <c r="S628" s="65" t="s">
        <v>962</v>
      </c>
      <c r="T628" s="65" t="s">
        <v>962</v>
      </c>
      <c r="U628" s="65" t="s">
        <v>962</v>
      </c>
      <c r="V628" s="65" t="s">
        <v>962</v>
      </c>
      <c r="W628" s="65" t="s">
        <v>962</v>
      </c>
      <c r="X628" s="65" t="s">
        <v>962</v>
      </c>
      <c r="Y628" s="65" t="s">
        <v>962</v>
      </c>
      <c r="Z628" s="65" t="s">
        <v>962</v>
      </c>
      <c r="AA628" s="65" t="s">
        <v>962</v>
      </c>
      <c r="AB628" s="65" t="s">
        <v>962</v>
      </c>
      <c r="AC628" s="65" t="s">
        <v>962</v>
      </c>
    </row>
    <row r="629" spans="1:29" x14ac:dyDescent="0.25">
      <c r="A629" s="66">
        <f t="shared" si="18"/>
        <v>171132</v>
      </c>
      <c r="B629" s="67" t="s">
        <v>1004</v>
      </c>
      <c r="C629" s="68">
        <f t="shared" si="19"/>
        <v>4</v>
      </c>
      <c r="D629" s="65">
        <v>171132</v>
      </c>
      <c r="E629" s="65" t="s">
        <v>962</v>
      </c>
      <c r="F629" s="65" t="s">
        <v>962</v>
      </c>
      <c r="G629" s="65" t="s">
        <v>962</v>
      </c>
      <c r="H629" s="65" t="s">
        <v>963</v>
      </c>
      <c r="I629" s="65" t="s">
        <v>962</v>
      </c>
      <c r="J629" s="65" t="s">
        <v>962</v>
      </c>
      <c r="K629" s="65" t="s">
        <v>962</v>
      </c>
      <c r="L629" s="65" t="s">
        <v>962</v>
      </c>
      <c r="M629" s="65" t="s">
        <v>962</v>
      </c>
      <c r="N629" s="65" t="s">
        <v>962</v>
      </c>
      <c r="O629" s="65" t="s">
        <v>962</v>
      </c>
      <c r="P629" s="65" t="s">
        <v>962</v>
      </c>
      <c r="Q629" s="65" t="s">
        <v>962</v>
      </c>
      <c r="R629" s="65" t="s">
        <v>962</v>
      </c>
      <c r="S629" s="65" t="s">
        <v>962</v>
      </c>
      <c r="T629" s="65" t="s">
        <v>962</v>
      </c>
      <c r="U629" s="65" t="s">
        <v>962</v>
      </c>
      <c r="V629" s="65" t="s">
        <v>962</v>
      </c>
      <c r="W629" s="65" t="s">
        <v>962</v>
      </c>
      <c r="X629" s="65" t="s">
        <v>962</v>
      </c>
      <c r="Y629" s="65" t="s">
        <v>962</v>
      </c>
      <c r="Z629" s="65" t="s">
        <v>962</v>
      </c>
      <c r="AA629" s="65" t="s">
        <v>962</v>
      </c>
      <c r="AB629" s="65" t="s">
        <v>962</v>
      </c>
      <c r="AC629" s="65" t="s">
        <v>962</v>
      </c>
    </row>
    <row r="630" spans="1:29" x14ac:dyDescent="0.25">
      <c r="A630" s="66">
        <f t="shared" si="18"/>
        <v>171099</v>
      </c>
      <c r="B630" s="67" t="s">
        <v>1003</v>
      </c>
      <c r="C630" s="68">
        <f t="shared" si="19"/>
        <v>3</v>
      </c>
      <c r="D630" s="65">
        <v>171099</v>
      </c>
      <c r="E630" s="65" t="s">
        <v>962</v>
      </c>
      <c r="F630" s="65" t="s">
        <v>962</v>
      </c>
      <c r="G630" s="65" t="s">
        <v>963</v>
      </c>
      <c r="H630" s="65" t="s">
        <v>962</v>
      </c>
      <c r="I630" s="65" t="s">
        <v>962</v>
      </c>
      <c r="J630" s="65" t="s">
        <v>962</v>
      </c>
      <c r="K630" s="65" t="s">
        <v>962</v>
      </c>
      <c r="L630" s="65" t="s">
        <v>962</v>
      </c>
      <c r="M630" s="65" t="s">
        <v>962</v>
      </c>
      <c r="N630" s="65" t="s">
        <v>962</v>
      </c>
      <c r="O630" s="65" t="s">
        <v>962</v>
      </c>
      <c r="P630" s="65" t="s">
        <v>962</v>
      </c>
      <c r="Q630" s="65" t="s">
        <v>962</v>
      </c>
      <c r="R630" s="65" t="s">
        <v>962</v>
      </c>
      <c r="S630" s="65" t="s">
        <v>962</v>
      </c>
      <c r="T630" s="65" t="s">
        <v>962</v>
      </c>
      <c r="U630" s="65" t="s">
        <v>962</v>
      </c>
      <c r="V630" s="65" t="s">
        <v>962</v>
      </c>
      <c r="W630" s="65" t="s">
        <v>962</v>
      </c>
      <c r="X630" s="65" t="s">
        <v>962</v>
      </c>
      <c r="Y630" s="65" t="s">
        <v>962</v>
      </c>
      <c r="Z630" s="65" t="s">
        <v>962</v>
      </c>
      <c r="AA630" s="65" t="s">
        <v>962</v>
      </c>
      <c r="AB630" s="65" t="s">
        <v>962</v>
      </c>
      <c r="AC630" s="65" t="s">
        <v>962</v>
      </c>
    </row>
    <row r="631" spans="1:29" x14ac:dyDescent="0.25">
      <c r="A631" s="66">
        <f t="shared" si="18"/>
        <v>171022</v>
      </c>
      <c r="B631" s="67" t="s">
        <v>1002</v>
      </c>
      <c r="C631" s="68">
        <f t="shared" si="19"/>
        <v>4</v>
      </c>
      <c r="D631" s="65">
        <v>171022</v>
      </c>
      <c r="E631" s="65" t="s">
        <v>962</v>
      </c>
      <c r="F631" s="65" t="s">
        <v>962</v>
      </c>
      <c r="G631" s="65" t="s">
        <v>962</v>
      </c>
      <c r="H631" s="65" t="s">
        <v>962</v>
      </c>
      <c r="I631" s="65" t="s">
        <v>962</v>
      </c>
      <c r="J631" s="65" t="s">
        <v>962</v>
      </c>
      <c r="K631" s="65" t="s">
        <v>962</v>
      </c>
      <c r="L631" s="65" t="s">
        <v>962</v>
      </c>
      <c r="M631" s="65" t="s">
        <v>962</v>
      </c>
      <c r="N631" s="65" t="s">
        <v>962</v>
      </c>
      <c r="O631" s="65" t="s">
        <v>962</v>
      </c>
      <c r="P631" s="65" t="s">
        <v>962</v>
      </c>
      <c r="Q631" s="65" t="s">
        <v>962</v>
      </c>
      <c r="R631" s="65" t="s">
        <v>962</v>
      </c>
      <c r="S631" s="65" t="s">
        <v>962</v>
      </c>
      <c r="T631" s="65" t="s">
        <v>962</v>
      </c>
      <c r="U631" s="65" t="s">
        <v>962</v>
      </c>
      <c r="V631" s="65" t="s">
        <v>962</v>
      </c>
      <c r="W631" s="65" t="s">
        <v>962</v>
      </c>
      <c r="X631" s="65" t="s">
        <v>962</v>
      </c>
      <c r="Y631" s="65" t="s">
        <v>962</v>
      </c>
      <c r="Z631" s="65" t="s">
        <v>962</v>
      </c>
      <c r="AA631" s="65" t="s">
        <v>962</v>
      </c>
      <c r="AB631" s="65" t="s">
        <v>963</v>
      </c>
      <c r="AC631" s="65" t="s">
        <v>962</v>
      </c>
    </row>
    <row r="632" spans="1:29" x14ac:dyDescent="0.25">
      <c r="A632" s="66">
        <f t="shared" si="18"/>
        <v>171023</v>
      </c>
      <c r="B632" s="67" t="s">
        <v>1001</v>
      </c>
      <c r="C632" s="68">
        <f t="shared" si="19"/>
        <v>4</v>
      </c>
      <c r="D632" s="65">
        <v>171023</v>
      </c>
      <c r="E632" s="65" t="s">
        <v>962</v>
      </c>
      <c r="F632" s="65" t="s">
        <v>962</v>
      </c>
      <c r="G632" s="65" t="s">
        <v>962</v>
      </c>
      <c r="H632" s="65" t="s">
        <v>962</v>
      </c>
      <c r="I632" s="65" t="s">
        <v>962</v>
      </c>
      <c r="J632" s="65" t="s">
        <v>962</v>
      </c>
      <c r="K632" s="65" t="s">
        <v>962</v>
      </c>
      <c r="L632" s="65" t="s">
        <v>962</v>
      </c>
      <c r="M632" s="65" t="s">
        <v>962</v>
      </c>
      <c r="N632" s="65" t="s">
        <v>962</v>
      </c>
      <c r="O632" s="65" t="s">
        <v>962</v>
      </c>
      <c r="P632" s="65" t="s">
        <v>962</v>
      </c>
      <c r="Q632" s="65" t="s">
        <v>962</v>
      </c>
      <c r="R632" s="65" t="s">
        <v>962</v>
      </c>
      <c r="S632" s="65" t="s">
        <v>962</v>
      </c>
      <c r="T632" s="65" t="s">
        <v>962</v>
      </c>
      <c r="U632" s="65" t="s">
        <v>962</v>
      </c>
      <c r="V632" s="65" t="s">
        <v>962</v>
      </c>
      <c r="W632" s="65" t="s">
        <v>962</v>
      </c>
      <c r="X632" s="65" t="s">
        <v>962</v>
      </c>
      <c r="Y632" s="65" t="s">
        <v>962</v>
      </c>
      <c r="Z632" s="65" t="s">
        <v>962</v>
      </c>
      <c r="AA632" s="65" t="s">
        <v>962</v>
      </c>
      <c r="AB632" s="65" t="s">
        <v>963</v>
      </c>
      <c r="AC632" s="65" t="s">
        <v>962</v>
      </c>
    </row>
    <row r="633" spans="1:29" x14ac:dyDescent="0.25">
      <c r="A633" s="66">
        <f t="shared" si="18"/>
        <v>171019</v>
      </c>
      <c r="B633" s="67" t="s">
        <v>1000</v>
      </c>
      <c r="C633" s="68">
        <f t="shared" si="19"/>
        <v>4</v>
      </c>
      <c r="D633" s="65">
        <v>171019</v>
      </c>
      <c r="E633" s="65" t="s">
        <v>962</v>
      </c>
      <c r="F633" s="65" t="s">
        <v>962</v>
      </c>
      <c r="G633" s="65" t="s">
        <v>962</v>
      </c>
      <c r="H633" s="65" t="s">
        <v>962</v>
      </c>
      <c r="I633" s="65" t="s">
        <v>962</v>
      </c>
      <c r="J633" s="65" t="s">
        <v>962</v>
      </c>
      <c r="K633" s="65" t="s">
        <v>962</v>
      </c>
      <c r="L633" s="65" t="s">
        <v>962</v>
      </c>
      <c r="M633" s="65" t="s">
        <v>962</v>
      </c>
      <c r="N633" s="65" t="s">
        <v>962</v>
      </c>
      <c r="O633" s="65" t="s">
        <v>962</v>
      </c>
      <c r="P633" s="65" t="s">
        <v>962</v>
      </c>
      <c r="Q633" s="65" t="s">
        <v>962</v>
      </c>
      <c r="R633" s="65" t="s">
        <v>962</v>
      </c>
      <c r="S633" s="65" t="s">
        <v>962</v>
      </c>
      <c r="T633" s="65" t="s">
        <v>962</v>
      </c>
      <c r="U633" s="65" t="s">
        <v>962</v>
      </c>
      <c r="V633" s="65" t="s">
        <v>962</v>
      </c>
      <c r="W633" s="65" t="s">
        <v>962</v>
      </c>
      <c r="X633" s="65" t="s">
        <v>962</v>
      </c>
      <c r="Y633" s="65" t="s">
        <v>962</v>
      </c>
      <c r="Z633" s="65" t="s">
        <v>962</v>
      </c>
      <c r="AA633" s="65" t="s">
        <v>962</v>
      </c>
      <c r="AB633" s="65" t="s">
        <v>963</v>
      </c>
      <c r="AC633" s="65" t="s">
        <v>962</v>
      </c>
    </row>
    <row r="634" spans="1:29" x14ac:dyDescent="0.25">
      <c r="A634" s="66">
        <f t="shared" si="18"/>
        <v>171020</v>
      </c>
      <c r="B634" s="67" t="s">
        <v>999</v>
      </c>
      <c r="C634" s="68">
        <f t="shared" si="19"/>
        <v>1</v>
      </c>
      <c r="D634" s="65">
        <v>171020</v>
      </c>
      <c r="E634" s="65" t="s">
        <v>962</v>
      </c>
      <c r="F634" s="65" t="s">
        <v>962</v>
      </c>
      <c r="G634" s="65" t="s">
        <v>962</v>
      </c>
      <c r="H634" s="65" t="s">
        <v>962</v>
      </c>
      <c r="I634" s="65" t="s">
        <v>962</v>
      </c>
      <c r="J634" s="65" t="s">
        <v>962</v>
      </c>
      <c r="K634" s="65" t="s">
        <v>962</v>
      </c>
      <c r="L634" s="65" t="s">
        <v>962</v>
      </c>
      <c r="M634" s="65" t="s">
        <v>962</v>
      </c>
      <c r="N634" s="65" t="s">
        <v>962</v>
      </c>
      <c r="O634" s="65" t="s">
        <v>962</v>
      </c>
      <c r="P634" s="65" t="s">
        <v>962</v>
      </c>
      <c r="Q634" s="65" t="s">
        <v>962</v>
      </c>
      <c r="R634" s="65" t="s">
        <v>962</v>
      </c>
      <c r="S634" s="65" t="s">
        <v>962</v>
      </c>
      <c r="T634" s="65" t="s">
        <v>962</v>
      </c>
      <c r="U634" s="65" t="s">
        <v>962</v>
      </c>
      <c r="V634" s="65" t="s">
        <v>962</v>
      </c>
      <c r="W634" s="65" t="s">
        <v>962</v>
      </c>
      <c r="X634" s="65" t="s">
        <v>962</v>
      </c>
      <c r="Y634" s="65" t="s">
        <v>963</v>
      </c>
      <c r="Z634" s="65" t="s">
        <v>962</v>
      </c>
      <c r="AA634" s="65" t="s">
        <v>962</v>
      </c>
      <c r="AB634" s="65" t="s">
        <v>962</v>
      </c>
      <c r="AC634" s="65" t="s">
        <v>962</v>
      </c>
    </row>
    <row r="635" spans="1:29" x14ac:dyDescent="0.25">
      <c r="A635" s="66">
        <f t="shared" si="18"/>
        <v>171021</v>
      </c>
      <c r="B635" s="67" t="s">
        <v>998</v>
      </c>
      <c r="C635" s="68">
        <f t="shared" si="19"/>
        <v>1</v>
      </c>
      <c r="D635" s="65">
        <v>171021</v>
      </c>
      <c r="E635" s="65" t="s">
        <v>962</v>
      </c>
      <c r="F635" s="65" t="s">
        <v>962</v>
      </c>
      <c r="G635" s="65" t="s">
        <v>962</v>
      </c>
      <c r="H635" s="65" t="s">
        <v>962</v>
      </c>
      <c r="I635" s="65" t="s">
        <v>962</v>
      </c>
      <c r="J635" s="65" t="s">
        <v>962</v>
      </c>
      <c r="K635" s="65" t="s">
        <v>962</v>
      </c>
      <c r="L635" s="65" t="s">
        <v>962</v>
      </c>
      <c r="M635" s="65" t="s">
        <v>962</v>
      </c>
      <c r="N635" s="65" t="s">
        <v>962</v>
      </c>
      <c r="O635" s="65" t="s">
        <v>962</v>
      </c>
      <c r="P635" s="65" t="s">
        <v>962</v>
      </c>
      <c r="Q635" s="65" t="s">
        <v>962</v>
      </c>
      <c r="R635" s="65" t="s">
        <v>962</v>
      </c>
      <c r="S635" s="65" t="s">
        <v>962</v>
      </c>
      <c r="T635" s="65" t="s">
        <v>962</v>
      </c>
      <c r="U635" s="65" t="s">
        <v>962</v>
      </c>
      <c r="V635" s="65" t="s">
        <v>962</v>
      </c>
      <c r="W635" s="65" t="s">
        <v>962</v>
      </c>
      <c r="X635" s="65" t="s">
        <v>962</v>
      </c>
      <c r="Y635" s="65" t="s">
        <v>963</v>
      </c>
      <c r="Z635" s="65" t="s">
        <v>962</v>
      </c>
      <c r="AA635" s="65" t="s">
        <v>962</v>
      </c>
      <c r="AB635" s="65" t="s">
        <v>962</v>
      </c>
      <c r="AC635" s="65" t="s">
        <v>962</v>
      </c>
    </row>
    <row r="636" spans="1:29" x14ac:dyDescent="0.25">
      <c r="A636" s="66">
        <f t="shared" si="18"/>
        <v>171045</v>
      </c>
      <c r="B636" s="67" t="s">
        <v>997</v>
      </c>
      <c r="C636" s="68">
        <f t="shared" si="19"/>
        <v>3</v>
      </c>
      <c r="D636" s="65">
        <v>171045</v>
      </c>
      <c r="E636" s="65" t="s">
        <v>962</v>
      </c>
      <c r="F636" s="65" t="s">
        <v>962</v>
      </c>
      <c r="G636" s="65" t="s">
        <v>962</v>
      </c>
      <c r="H636" s="65" t="s">
        <v>962</v>
      </c>
      <c r="I636" s="65" t="s">
        <v>962</v>
      </c>
      <c r="J636" s="65" t="s">
        <v>962</v>
      </c>
      <c r="K636" s="65" t="s">
        <v>962</v>
      </c>
      <c r="L636" s="65" t="s">
        <v>962</v>
      </c>
      <c r="M636" s="65" t="s">
        <v>962</v>
      </c>
      <c r="N636" s="65" t="s">
        <v>962</v>
      </c>
      <c r="O636" s="65" t="s">
        <v>962</v>
      </c>
      <c r="P636" s="65" t="s">
        <v>962</v>
      </c>
      <c r="Q636" s="65" t="s">
        <v>962</v>
      </c>
      <c r="R636" s="65" t="s">
        <v>962</v>
      </c>
      <c r="S636" s="65" t="s">
        <v>962</v>
      </c>
      <c r="T636" s="65" t="s">
        <v>962</v>
      </c>
      <c r="U636" s="65" t="s">
        <v>962</v>
      </c>
      <c r="V636" s="65" t="s">
        <v>963</v>
      </c>
      <c r="W636" s="65" t="s">
        <v>962</v>
      </c>
      <c r="X636" s="65" t="s">
        <v>962</v>
      </c>
      <c r="Y636" s="65" t="s">
        <v>962</v>
      </c>
      <c r="Z636" s="65" t="s">
        <v>962</v>
      </c>
      <c r="AA636" s="65" t="s">
        <v>962</v>
      </c>
      <c r="AB636" s="65" t="s">
        <v>962</v>
      </c>
      <c r="AC636" s="65" t="s">
        <v>962</v>
      </c>
    </row>
    <row r="637" spans="1:29" x14ac:dyDescent="0.25">
      <c r="A637" s="66">
        <f t="shared" si="18"/>
        <v>171128</v>
      </c>
      <c r="B637" s="67" t="s">
        <v>996</v>
      </c>
      <c r="C637" s="68">
        <f t="shared" si="19"/>
        <v>3</v>
      </c>
      <c r="D637" s="65">
        <v>171128</v>
      </c>
      <c r="E637" s="65" t="s">
        <v>962</v>
      </c>
      <c r="F637" s="65" t="s">
        <v>962</v>
      </c>
      <c r="G637" s="65" t="s">
        <v>962</v>
      </c>
      <c r="H637" s="65" t="s">
        <v>962</v>
      </c>
      <c r="I637" s="65" t="s">
        <v>962</v>
      </c>
      <c r="J637" s="65" t="s">
        <v>962</v>
      </c>
      <c r="K637" s="65" t="s">
        <v>962</v>
      </c>
      <c r="L637" s="65" t="s">
        <v>962</v>
      </c>
      <c r="M637" s="65" t="s">
        <v>962</v>
      </c>
      <c r="N637" s="65" t="s">
        <v>962</v>
      </c>
      <c r="O637" s="65" t="s">
        <v>962</v>
      </c>
      <c r="P637" s="65" t="s">
        <v>962</v>
      </c>
      <c r="Q637" s="65" t="s">
        <v>962</v>
      </c>
      <c r="R637" s="65" t="s">
        <v>962</v>
      </c>
      <c r="S637" s="65" t="s">
        <v>962</v>
      </c>
      <c r="T637" s="65" t="s">
        <v>962</v>
      </c>
      <c r="U637" s="65" t="s">
        <v>962</v>
      </c>
      <c r="V637" s="65" t="s">
        <v>963</v>
      </c>
      <c r="W637" s="65" t="s">
        <v>962</v>
      </c>
      <c r="X637" s="65" t="s">
        <v>962</v>
      </c>
      <c r="Y637" s="65" t="s">
        <v>962</v>
      </c>
      <c r="Z637" s="65" t="s">
        <v>962</v>
      </c>
      <c r="AA637" s="65" t="s">
        <v>962</v>
      </c>
      <c r="AB637" s="65" t="s">
        <v>962</v>
      </c>
      <c r="AC637" s="65" t="s">
        <v>962</v>
      </c>
    </row>
    <row r="638" spans="1:29" x14ac:dyDescent="0.25">
      <c r="A638" s="66">
        <f t="shared" si="18"/>
        <v>171129</v>
      </c>
      <c r="B638" s="67" t="s">
        <v>995</v>
      </c>
      <c r="C638" s="68">
        <f t="shared" si="19"/>
        <v>3</v>
      </c>
      <c r="D638" s="65">
        <v>171129</v>
      </c>
      <c r="E638" s="65" t="s">
        <v>962</v>
      </c>
      <c r="F638" s="65" t="s">
        <v>962</v>
      </c>
      <c r="G638" s="65" t="s">
        <v>962</v>
      </c>
      <c r="H638" s="65" t="s">
        <v>962</v>
      </c>
      <c r="I638" s="65" t="s">
        <v>962</v>
      </c>
      <c r="J638" s="65" t="s">
        <v>962</v>
      </c>
      <c r="K638" s="65" t="s">
        <v>962</v>
      </c>
      <c r="L638" s="65" t="s">
        <v>962</v>
      </c>
      <c r="M638" s="65" t="s">
        <v>962</v>
      </c>
      <c r="N638" s="65" t="s">
        <v>962</v>
      </c>
      <c r="O638" s="65" t="s">
        <v>962</v>
      </c>
      <c r="P638" s="65" t="s">
        <v>962</v>
      </c>
      <c r="Q638" s="65" t="s">
        <v>962</v>
      </c>
      <c r="R638" s="65" t="s">
        <v>962</v>
      </c>
      <c r="S638" s="65" t="s">
        <v>962</v>
      </c>
      <c r="T638" s="65" t="s">
        <v>962</v>
      </c>
      <c r="U638" s="65" t="s">
        <v>962</v>
      </c>
      <c r="V638" s="65" t="s">
        <v>963</v>
      </c>
      <c r="W638" s="65" t="s">
        <v>962</v>
      </c>
      <c r="X638" s="65" t="s">
        <v>962</v>
      </c>
      <c r="Y638" s="65" t="s">
        <v>962</v>
      </c>
      <c r="Z638" s="65" t="s">
        <v>962</v>
      </c>
      <c r="AA638" s="65" t="s">
        <v>962</v>
      </c>
      <c r="AB638" s="65" t="s">
        <v>962</v>
      </c>
      <c r="AC638" s="65" t="s">
        <v>962</v>
      </c>
    </row>
    <row r="639" spans="1:29" x14ac:dyDescent="0.25">
      <c r="A639" s="66">
        <f t="shared" si="18"/>
        <v>770520</v>
      </c>
      <c r="B639" s="67" t="s">
        <v>994</v>
      </c>
      <c r="C639" s="68">
        <f t="shared" si="19"/>
        <v>2</v>
      </c>
      <c r="D639" s="65">
        <v>770520</v>
      </c>
      <c r="E639" s="65" t="s">
        <v>962</v>
      </c>
      <c r="F639" s="65" t="s">
        <v>962</v>
      </c>
      <c r="G639" s="65" t="s">
        <v>962</v>
      </c>
      <c r="H639" s="65" t="s">
        <v>962</v>
      </c>
      <c r="I639" s="65" t="s">
        <v>962</v>
      </c>
      <c r="J639" s="65" t="s">
        <v>962</v>
      </c>
      <c r="K639" s="65" t="s">
        <v>963</v>
      </c>
      <c r="L639" s="65" t="s">
        <v>962</v>
      </c>
      <c r="M639" s="65" t="s">
        <v>962</v>
      </c>
      <c r="N639" s="65" t="s">
        <v>962</v>
      </c>
      <c r="O639" s="65" t="s">
        <v>962</v>
      </c>
      <c r="P639" s="65" t="s">
        <v>962</v>
      </c>
      <c r="Q639" s="65" t="s">
        <v>962</v>
      </c>
      <c r="R639" s="65" t="s">
        <v>962</v>
      </c>
      <c r="S639" s="65" t="s">
        <v>962</v>
      </c>
      <c r="T639" s="65" t="s">
        <v>962</v>
      </c>
      <c r="U639" s="65" t="s">
        <v>962</v>
      </c>
      <c r="V639" s="65" t="s">
        <v>962</v>
      </c>
      <c r="W639" s="65" t="s">
        <v>962</v>
      </c>
      <c r="X639" s="65" t="s">
        <v>962</v>
      </c>
      <c r="Y639" s="65" t="s">
        <v>962</v>
      </c>
      <c r="Z639" s="65" t="s">
        <v>962</v>
      </c>
      <c r="AA639" s="65" t="s">
        <v>962</v>
      </c>
      <c r="AB639" s="65" t="s">
        <v>962</v>
      </c>
      <c r="AC639" s="65" t="s">
        <v>962</v>
      </c>
    </row>
    <row r="640" spans="1:29" x14ac:dyDescent="0.25">
      <c r="A640" s="66">
        <f t="shared" si="18"/>
        <v>770519</v>
      </c>
      <c r="B640" s="67" t="s">
        <v>993</v>
      </c>
      <c r="C640" s="68">
        <f t="shared" si="19"/>
        <v>2</v>
      </c>
      <c r="D640" s="65">
        <v>770519</v>
      </c>
      <c r="E640" s="65" t="s">
        <v>962</v>
      </c>
      <c r="F640" s="65" t="s">
        <v>962</v>
      </c>
      <c r="G640" s="65" t="s">
        <v>962</v>
      </c>
      <c r="H640" s="65" t="s">
        <v>962</v>
      </c>
      <c r="I640" s="65" t="s">
        <v>962</v>
      </c>
      <c r="J640" s="65" t="s">
        <v>962</v>
      </c>
      <c r="K640" s="65" t="s">
        <v>963</v>
      </c>
      <c r="L640" s="65" t="s">
        <v>962</v>
      </c>
      <c r="M640" s="65" t="s">
        <v>962</v>
      </c>
      <c r="N640" s="65" t="s">
        <v>962</v>
      </c>
      <c r="O640" s="65" t="s">
        <v>962</v>
      </c>
      <c r="P640" s="65" t="s">
        <v>962</v>
      </c>
      <c r="Q640" s="65" t="s">
        <v>962</v>
      </c>
      <c r="R640" s="65" t="s">
        <v>962</v>
      </c>
      <c r="S640" s="65" t="s">
        <v>962</v>
      </c>
      <c r="T640" s="65" t="s">
        <v>962</v>
      </c>
      <c r="U640" s="65" t="s">
        <v>962</v>
      </c>
      <c r="V640" s="65" t="s">
        <v>962</v>
      </c>
      <c r="W640" s="65" t="s">
        <v>962</v>
      </c>
      <c r="X640" s="65" t="s">
        <v>962</v>
      </c>
      <c r="Y640" s="65" t="s">
        <v>962</v>
      </c>
      <c r="Z640" s="65" t="s">
        <v>962</v>
      </c>
      <c r="AA640" s="65" t="s">
        <v>962</v>
      </c>
      <c r="AB640" s="65" t="s">
        <v>962</v>
      </c>
      <c r="AC640" s="65" t="s">
        <v>962</v>
      </c>
    </row>
    <row r="641" spans="1:29" x14ac:dyDescent="0.25">
      <c r="A641" s="66">
        <f t="shared" si="18"/>
        <v>770516</v>
      </c>
      <c r="B641" s="67" t="s">
        <v>992</v>
      </c>
      <c r="C641" s="68">
        <f t="shared" si="19"/>
        <v>2</v>
      </c>
      <c r="D641" s="65">
        <v>770516</v>
      </c>
      <c r="E641" s="65" t="s">
        <v>962</v>
      </c>
      <c r="F641" s="65" t="s">
        <v>962</v>
      </c>
      <c r="G641" s="65" t="s">
        <v>962</v>
      </c>
      <c r="H641" s="65" t="s">
        <v>962</v>
      </c>
      <c r="I641" s="65" t="s">
        <v>962</v>
      </c>
      <c r="J641" s="65" t="s">
        <v>962</v>
      </c>
      <c r="K641" s="65" t="s">
        <v>963</v>
      </c>
      <c r="L641" s="65" t="s">
        <v>962</v>
      </c>
      <c r="M641" s="65" t="s">
        <v>962</v>
      </c>
      <c r="N641" s="65" t="s">
        <v>962</v>
      </c>
      <c r="O641" s="65" t="s">
        <v>962</v>
      </c>
      <c r="P641" s="65" t="s">
        <v>962</v>
      </c>
      <c r="Q641" s="65" t="s">
        <v>962</v>
      </c>
      <c r="R641" s="65" t="s">
        <v>962</v>
      </c>
      <c r="S641" s="65" t="s">
        <v>962</v>
      </c>
      <c r="T641" s="65" t="s">
        <v>962</v>
      </c>
      <c r="U641" s="65" t="s">
        <v>962</v>
      </c>
      <c r="V641" s="65" t="s">
        <v>962</v>
      </c>
      <c r="W641" s="65" t="s">
        <v>962</v>
      </c>
      <c r="X641" s="65" t="s">
        <v>962</v>
      </c>
      <c r="Y641" s="65" t="s">
        <v>962</v>
      </c>
      <c r="Z641" s="65" t="s">
        <v>962</v>
      </c>
      <c r="AA641" s="65" t="s">
        <v>962</v>
      </c>
      <c r="AB641" s="65" t="s">
        <v>962</v>
      </c>
      <c r="AC641" s="65" t="s">
        <v>962</v>
      </c>
    </row>
    <row r="642" spans="1:29" x14ac:dyDescent="0.25">
      <c r="A642" s="66">
        <f t="shared" si="18"/>
        <v>602027</v>
      </c>
      <c r="B642" s="67" t="s">
        <v>991</v>
      </c>
      <c r="C642" s="68">
        <f t="shared" si="19"/>
        <v>3</v>
      </c>
      <c r="D642" s="65">
        <v>602027</v>
      </c>
      <c r="E642" s="65" t="s">
        <v>962</v>
      </c>
      <c r="F642" s="65" t="s">
        <v>962</v>
      </c>
      <c r="G642" s="65" t="s">
        <v>963</v>
      </c>
      <c r="H642" s="65" t="s">
        <v>962</v>
      </c>
      <c r="I642" s="65" t="s">
        <v>962</v>
      </c>
      <c r="J642" s="65" t="s">
        <v>962</v>
      </c>
      <c r="K642" s="65" t="s">
        <v>962</v>
      </c>
      <c r="L642" s="65" t="s">
        <v>962</v>
      </c>
      <c r="M642" s="65" t="s">
        <v>962</v>
      </c>
      <c r="N642" s="65" t="s">
        <v>962</v>
      </c>
      <c r="O642" s="65" t="s">
        <v>962</v>
      </c>
      <c r="P642" s="65" t="s">
        <v>962</v>
      </c>
      <c r="Q642" s="65" t="s">
        <v>962</v>
      </c>
      <c r="R642" s="65" t="s">
        <v>962</v>
      </c>
      <c r="S642" s="65" t="s">
        <v>962</v>
      </c>
      <c r="T642" s="65" t="s">
        <v>962</v>
      </c>
      <c r="U642" s="65" t="s">
        <v>962</v>
      </c>
      <c r="V642" s="65" t="s">
        <v>962</v>
      </c>
      <c r="W642" s="65" t="s">
        <v>962</v>
      </c>
      <c r="X642" s="65" t="s">
        <v>962</v>
      </c>
      <c r="Y642" s="65" t="s">
        <v>962</v>
      </c>
      <c r="Z642" s="65" t="s">
        <v>962</v>
      </c>
      <c r="AA642" s="65" t="s">
        <v>962</v>
      </c>
      <c r="AB642" s="65" t="s">
        <v>962</v>
      </c>
      <c r="AC642" s="65" t="s">
        <v>962</v>
      </c>
    </row>
    <row r="643" spans="1:29" x14ac:dyDescent="0.25">
      <c r="A643" s="66">
        <f t="shared" si="18"/>
        <v>602025</v>
      </c>
      <c r="B643" s="67" t="s">
        <v>990</v>
      </c>
      <c r="C643" s="68">
        <f t="shared" si="19"/>
        <v>1</v>
      </c>
      <c r="D643" s="65">
        <v>602025</v>
      </c>
      <c r="E643" s="65" t="s">
        <v>963</v>
      </c>
      <c r="F643" s="65" t="s">
        <v>962</v>
      </c>
      <c r="G643" s="65" t="s">
        <v>963</v>
      </c>
      <c r="H643" s="65" t="s">
        <v>962</v>
      </c>
      <c r="I643" s="65" t="s">
        <v>962</v>
      </c>
      <c r="J643" s="65" t="s">
        <v>962</v>
      </c>
      <c r="K643" s="65" t="s">
        <v>962</v>
      </c>
      <c r="L643" s="65" t="s">
        <v>962</v>
      </c>
      <c r="M643" s="65" t="s">
        <v>962</v>
      </c>
      <c r="N643" s="65" t="s">
        <v>962</v>
      </c>
      <c r="O643" s="65" t="s">
        <v>962</v>
      </c>
      <c r="P643" s="65" t="s">
        <v>962</v>
      </c>
      <c r="Q643" s="65" t="s">
        <v>962</v>
      </c>
      <c r="R643" s="65" t="s">
        <v>962</v>
      </c>
      <c r="S643" s="65" t="s">
        <v>962</v>
      </c>
      <c r="T643" s="65" t="s">
        <v>962</v>
      </c>
      <c r="U643" s="65" t="s">
        <v>962</v>
      </c>
      <c r="V643" s="65" t="s">
        <v>962</v>
      </c>
      <c r="W643" s="65" t="s">
        <v>962</v>
      </c>
      <c r="X643" s="65" t="s">
        <v>962</v>
      </c>
      <c r="Y643" s="65" t="s">
        <v>962</v>
      </c>
      <c r="Z643" s="65" t="s">
        <v>962</v>
      </c>
      <c r="AA643" s="65" t="s">
        <v>962</v>
      </c>
      <c r="AB643" s="65" t="s">
        <v>962</v>
      </c>
      <c r="AC643" s="65" t="s">
        <v>962</v>
      </c>
    </row>
    <row r="644" spans="1:29" x14ac:dyDescent="0.25">
      <c r="A644" s="66">
        <f t="shared" ref="A644:A707" si="20">D644</f>
        <v>602026</v>
      </c>
      <c r="B644" s="67" t="s">
        <v>989</v>
      </c>
      <c r="C644" s="68">
        <f t="shared" ref="C644:C669" si="21">INDEX($E$1:$AC$1,MATCH("Y",E644:AC644,0))</f>
        <v>1</v>
      </c>
      <c r="D644" s="65">
        <v>602026</v>
      </c>
      <c r="E644" s="65" t="s">
        <v>963</v>
      </c>
      <c r="F644" s="65" t="s">
        <v>962</v>
      </c>
      <c r="G644" s="65" t="s">
        <v>963</v>
      </c>
      <c r="H644" s="65" t="s">
        <v>962</v>
      </c>
      <c r="I644" s="65" t="s">
        <v>962</v>
      </c>
      <c r="J644" s="65" t="s">
        <v>962</v>
      </c>
      <c r="K644" s="65" t="s">
        <v>962</v>
      </c>
      <c r="L644" s="65" t="s">
        <v>962</v>
      </c>
      <c r="M644" s="65" t="s">
        <v>962</v>
      </c>
      <c r="N644" s="65" t="s">
        <v>962</v>
      </c>
      <c r="O644" s="65" t="s">
        <v>962</v>
      </c>
      <c r="P644" s="65" t="s">
        <v>962</v>
      </c>
      <c r="Q644" s="65" t="s">
        <v>962</v>
      </c>
      <c r="R644" s="65" t="s">
        <v>962</v>
      </c>
      <c r="S644" s="65" t="s">
        <v>962</v>
      </c>
      <c r="T644" s="65" t="s">
        <v>962</v>
      </c>
      <c r="U644" s="65" t="s">
        <v>962</v>
      </c>
      <c r="V644" s="65" t="s">
        <v>962</v>
      </c>
      <c r="W644" s="65" t="s">
        <v>962</v>
      </c>
      <c r="X644" s="65" t="s">
        <v>962</v>
      </c>
      <c r="Y644" s="65" t="s">
        <v>962</v>
      </c>
      <c r="Z644" s="65" t="s">
        <v>962</v>
      </c>
      <c r="AA644" s="65" t="s">
        <v>962</v>
      </c>
      <c r="AB644" s="65" t="s">
        <v>962</v>
      </c>
      <c r="AC644" s="65" t="s">
        <v>962</v>
      </c>
    </row>
    <row r="645" spans="1:29" x14ac:dyDescent="0.25">
      <c r="A645" s="66">
        <f t="shared" si="20"/>
        <v>602028</v>
      </c>
      <c r="B645" s="67" t="s">
        <v>988</v>
      </c>
      <c r="C645" s="68">
        <f t="shared" si="21"/>
        <v>3</v>
      </c>
      <c r="D645" s="65">
        <v>602028</v>
      </c>
      <c r="E645" s="65" t="s">
        <v>962</v>
      </c>
      <c r="F645" s="65" t="s">
        <v>962</v>
      </c>
      <c r="G645" s="65" t="s">
        <v>963</v>
      </c>
      <c r="H645" s="65" t="s">
        <v>962</v>
      </c>
      <c r="I645" s="65" t="s">
        <v>962</v>
      </c>
      <c r="J645" s="65" t="s">
        <v>962</v>
      </c>
      <c r="K645" s="65" t="s">
        <v>962</v>
      </c>
      <c r="L645" s="65" t="s">
        <v>962</v>
      </c>
      <c r="M645" s="65" t="s">
        <v>962</v>
      </c>
      <c r="N645" s="65" t="s">
        <v>962</v>
      </c>
      <c r="O645" s="65" t="s">
        <v>962</v>
      </c>
      <c r="P645" s="65" t="s">
        <v>962</v>
      </c>
      <c r="Q645" s="65" t="s">
        <v>962</v>
      </c>
      <c r="R645" s="65" t="s">
        <v>962</v>
      </c>
      <c r="S645" s="65" t="s">
        <v>962</v>
      </c>
      <c r="T645" s="65" t="s">
        <v>962</v>
      </c>
      <c r="U645" s="65" t="s">
        <v>962</v>
      </c>
      <c r="V645" s="65" t="s">
        <v>962</v>
      </c>
      <c r="W645" s="65" t="s">
        <v>962</v>
      </c>
      <c r="X645" s="65" t="s">
        <v>962</v>
      </c>
      <c r="Y645" s="65" t="s">
        <v>962</v>
      </c>
      <c r="Z645" s="65" t="s">
        <v>962</v>
      </c>
      <c r="AA645" s="65" t="s">
        <v>962</v>
      </c>
      <c r="AB645" s="65" t="s">
        <v>962</v>
      </c>
      <c r="AC645" s="65" t="s">
        <v>962</v>
      </c>
    </row>
    <row r="646" spans="1:29" x14ac:dyDescent="0.25">
      <c r="A646" s="66">
        <f t="shared" si="20"/>
        <v>601593</v>
      </c>
      <c r="B646" s="67" t="s">
        <v>987</v>
      </c>
      <c r="C646" s="68">
        <f t="shared" si="21"/>
        <v>1</v>
      </c>
      <c r="D646" s="65">
        <v>601593</v>
      </c>
      <c r="E646" s="65" t="s">
        <v>963</v>
      </c>
      <c r="F646" s="65" t="s">
        <v>962</v>
      </c>
      <c r="G646" s="65" t="s">
        <v>962</v>
      </c>
      <c r="H646" s="65" t="s">
        <v>962</v>
      </c>
      <c r="I646" s="65" t="s">
        <v>962</v>
      </c>
      <c r="J646" s="65" t="s">
        <v>962</v>
      </c>
      <c r="K646" s="65" t="s">
        <v>962</v>
      </c>
      <c r="L646" s="65" t="s">
        <v>962</v>
      </c>
      <c r="M646" s="65" t="s">
        <v>962</v>
      </c>
      <c r="N646" s="65" t="s">
        <v>962</v>
      </c>
      <c r="O646" s="65" t="s">
        <v>962</v>
      </c>
      <c r="P646" s="65" t="s">
        <v>962</v>
      </c>
      <c r="Q646" s="65" t="s">
        <v>962</v>
      </c>
      <c r="R646" s="65" t="s">
        <v>962</v>
      </c>
      <c r="S646" s="65" t="s">
        <v>962</v>
      </c>
      <c r="T646" s="65" t="s">
        <v>962</v>
      </c>
      <c r="U646" s="65" t="s">
        <v>962</v>
      </c>
      <c r="V646" s="65" t="s">
        <v>962</v>
      </c>
      <c r="W646" s="65" t="s">
        <v>962</v>
      </c>
      <c r="X646" s="65" t="s">
        <v>962</v>
      </c>
      <c r="Y646" s="65" t="s">
        <v>962</v>
      </c>
      <c r="Z646" s="65" t="s">
        <v>962</v>
      </c>
      <c r="AA646" s="65" t="s">
        <v>962</v>
      </c>
      <c r="AB646" s="65" t="s">
        <v>962</v>
      </c>
      <c r="AC646" s="65" t="s">
        <v>962</v>
      </c>
    </row>
    <row r="647" spans="1:29" x14ac:dyDescent="0.25">
      <c r="A647" s="66">
        <f t="shared" si="20"/>
        <v>770512</v>
      </c>
      <c r="B647" s="67" t="s">
        <v>986</v>
      </c>
      <c r="C647" s="68">
        <f t="shared" si="21"/>
        <v>4</v>
      </c>
      <c r="D647" s="65">
        <v>770512</v>
      </c>
      <c r="E647" s="65" t="s">
        <v>962</v>
      </c>
      <c r="F647" s="65" t="s">
        <v>962</v>
      </c>
      <c r="G647" s="65" t="s">
        <v>962</v>
      </c>
      <c r="H647" s="65" t="s">
        <v>963</v>
      </c>
      <c r="I647" s="65" t="s">
        <v>962</v>
      </c>
      <c r="J647" s="65" t="s">
        <v>962</v>
      </c>
      <c r="K647" s="65" t="s">
        <v>962</v>
      </c>
      <c r="L647" s="65" t="s">
        <v>962</v>
      </c>
      <c r="M647" s="65" t="s">
        <v>962</v>
      </c>
      <c r="N647" s="65" t="s">
        <v>962</v>
      </c>
      <c r="O647" s="65" t="s">
        <v>962</v>
      </c>
      <c r="P647" s="65" t="s">
        <v>962</v>
      </c>
      <c r="Q647" s="65" t="s">
        <v>962</v>
      </c>
      <c r="R647" s="65" t="s">
        <v>962</v>
      </c>
      <c r="S647" s="65" t="s">
        <v>962</v>
      </c>
      <c r="T647" s="65" t="s">
        <v>962</v>
      </c>
      <c r="U647" s="65" t="s">
        <v>962</v>
      </c>
      <c r="V647" s="65" t="s">
        <v>962</v>
      </c>
      <c r="W647" s="65" t="s">
        <v>962</v>
      </c>
      <c r="X647" s="65" t="s">
        <v>962</v>
      </c>
      <c r="Y647" s="65" t="s">
        <v>962</v>
      </c>
      <c r="Z647" s="65" t="s">
        <v>962</v>
      </c>
      <c r="AA647" s="65" t="s">
        <v>962</v>
      </c>
      <c r="AB647" s="65" t="s">
        <v>962</v>
      </c>
      <c r="AC647" s="65" t="s">
        <v>962</v>
      </c>
    </row>
    <row r="648" spans="1:29" x14ac:dyDescent="0.25">
      <c r="A648" s="66">
        <f t="shared" si="20"/>
        <v>770510</v>
      </c>
      <c r="B648" s="67" t="s">
        <v>985</v>
      </c>
      <c r="C648" s="68">
        <f t="shared" si="21"/>
        <v>4</v>
      </c>
      <c r="D648" s="65">
        <v>770510</v>
      </c>
      <c r="E648" s="65" t="s">
        <v>962</v>
      </c>
      <c r="F648" s="65" t="s">
        <v>962</v>
      </c>
      <c r="G648" s="65" t="s">
        <v>962</v>
      </c>
      <c r="H648" s="65" t="s">
        <v>963</v>
      </c>
      <c r="I648" s="65" t="s">
        <v>962</v>
      </c>
      <c r="J648" s="65" t="s">
        <v>962</v>
      </c>
      <c r="K648" s="65" t="s">
        <v>962</v>
      </c>
      <c r="L648" s="65" t="s">
        <v>962</v>
      </c>
      <c r="M648" s="65" t="s">
        <v>962</v>
      </c>
      <c r="N648" s="65" t="s">
        <v>962</v>
      </c>
      <c r="O648" s="65" t="s">
        <v>962</v>
      </c>
      <c r="P648" s="65" t="s">
        <v>962</v>
      </c>
      <c r="Q648" s="65" t="s">
        <v>962</v>
      </c>
      <c r="R648" s="65" t="s">
        <v>962</v>
      </c>
      <c r="S648" s="65" t="s">
        <v>962</v>
      </c>
      <c r="T648" s="65" t="s">
        <v>962</v>
      </c>
      <c r="U648" s="65" t="s">
        <v>962</v>
      </c>
      <c r="V648" s="65" t="s">
        <v>962</v>
      </c>
      <c r="W648" s="65" t="s">
        <v>962</v>
      </c>
      <c r="X648" s="65" t="s">
        <v>962</v>
      </c>
      <c r="Y648" s="65" t="s">
        <v>962</v>
      </c>
      <c r="Z648" s="65" t="s">
        <v>962</v>
      </c>
      <c r="AA648" s="65" t="s">
        <v>962</v>
      </c>
      <c r="AB648" s="65" t="s">
        <v>962</v>
      </c>
      <c r="AC648" s="65" t="s">
        <v>962</v>
      </c>
    </row>
    <row r="649" spans="1:29" x14ac:dyDescent="0.25">
      <c r="A649" s="66">
        <f t="shared" si="20"/>
        <v>770511</v>
      </c>
      <c r="B649" s="67" t="s">
        <v>984</v>
      </c>
      <c r="C649" s="68">
        <f t="shared" si="21"/>
        <v>4</v>
      </c>
      <c r="D649" s="65">
        <v>770511</v>
      </c>
      <c r="E649" s="65" t="s">
        <v>962</v>
      </c>
      <c r="F649" s="65" t="s">
        <v>962</v>
      </c>
      <c r="G649" s="65" t="s">
        <v>962</v>
      </c>
      <c r="H649" s="65" t="s">
        <v>963</v>
      </c>
      <c r="I649" s="65" t="s">
        <v>962</v>
      </c>
      <c r="J649" s="65" t="s">
        <v>962</v>
      </c>
      <c r="K649" s="65" t="s">
        <v>962</v>
      </c>
      <c r="L649" s="65" t="s">
        <v>962</v>
      </c>
      <c r="M649" s="65" t="s">
        <v>962</v>
      </c>
      <c r="N649" s="65" t="s">
        <v>962</v>
      </c>
      <c r="O649" s="65" t="s">
        <v>962</v>
      </c>
      <c r="P649" s="65" t="s">
        <v>962</v>
      </c>
      <c r="Q649" s="65" t="s">
        <v>962</v>
      </c>
      <c r="R649" s="65" t="s">
        <v>962</v>
      </c>
      <c r="S649" s="65" t="s">
        <v>962</v>
      </c>
      <c r="T649" s="65" t="s">
        <v>962</v>
      </c>
      <c r="U649" s="65" t="s">
        <v>962</v>
      </c>
      <c r="V649" s="65" t="s">
        <v>962</v>
      </c>
      <c r="W649" s="65" t="s">
        <v>962</v>
      </c>
      <c r="X649" s="65" t="s">
        <v>962</v>
      </c>
      <c r="Y649" s="65" t="s">
        <v>962</v>
      </c>
      <c r="Z649" s="65" t="s">
        <v>962</v>
      </c>
      <c r="AA649" s="65" t="s">
        <v>962</v>
      </c>
      <c r="AB649" s="65" t="s">
        <v>962</v>
      </c>
      <c r="AC649" s="65" t="s">
        <v>962</v>
      </c>
    </row>
    <row r="650" spans="1:29" x14ac:dyDescent="0.25">
      <c r="A650" s="66">
        <f t="shared" si="20"/>
        <v>770521</v>
      </c>
      <c r="B650" s="67" t="s">
        <v>983</v>
      </c>
      <c r="C650" s="68">
        <f t="shared" si="21"/>
        <v>2</v>
      </c>
      <c r="D650" s="65">
        <v>770521</v>
      </c>
      <c r="E650" s="65" t="s">
        <v>962</v>
      </c>
      <c r="F650" s="65" t="s">
        <v>962</v>
      </c>
      <c r="G650" s="65" t="s">
        <v>962</v>
      </c>
      <c r="H650" s="65" t="s">
        <v>962</v>
      </c>
      <c r="I650" s="65" t="s">
        <v>962</v>
      </c>
      <c r="J650" s="65" t="s">
        <v>962</v>
      </c>
      <c r="K650" s="65" t="s">
        <v>962</v>
      </c>
      <c r="L650" s="65" t="s">
        <v>962</v>
      </c>
      <c r="M650" s="65" t="s">
        <v>962</v>
      </c>
      <c r="N650" s="65" t="s">
        <v>962</v>
      </c>
      <c r="O650" s="65" t="s">
        <v>962</v>
      </c>
      <c r="P650" s="65" t="s">
        <v>963</v>
      </c>
      <c r="Q650" s="65" t="s">
        <v>962</v>
      </c>
      <c r="R650" s="65" t="s">
        <v>962</v>
      </c>
      <c r="S650" s="65" t="s">
        <v>962</v>
      </c>
      <c r="T650" s="65" t="s">
        <v>962</v>
      </c>
      <c r="U650" s="65" t="s">
        <v>962</v>
      </c>
      <c r="V650" s="65" t="s">
        <v>962</v>
      </c>
      <c r="W650" s="65" t="s">
        <v>962</v>
      </c>
      <c r="X650" s="65" t="s">
        <v>962</v>
      </c>
      <c r="Y650" s="65" t="s">
        <v>962</v>
      </c>
      <c r="Z650" s="65" t="s">
        <v>962</v>
      </c>
      <c r="AA650" s="65" t="s">
        <v>962</v>
      </c>
      <c r="AB650" s="65" t="s">
        <v>962</v>
      </c>
      <c r="AC650" s="65" t="s">
        <v>962</v>
      </c>
    </row>
    <row r="651" spans="1:29" x14ac:dyDescent="0.25">
      <c r="A651" s="66">
        <f t="shared" si="20"/>
        <v>770522</v>
      </c>
      <c r="B651" s="67" t="s">
        <v>982</v>
      </c>
      <c r="C651" s="68">
        <f t="shared" si="21"/>
        <v>4</v>
      </c>
      <c r="D651" s="65">
        <v>770522</v>
      </c>
      <c r="E651" s="65" t="s">
        <v>962</v>
      </c>
      <c r="F651" s="65" t="s">
        <v>962</v>
      </c>
      <c r="G651" s="65" t="s">
        <v>962</v>
      </c>
      <c r="H651" s="65" t="s">
        <v>962</v>
      </c>
      <c r="I651" s="65" t="s">
        <v>962</v>
      </c>
      <c r="J651" s="65" t="s">
        <v>962</v>
      </c>
      <c r="K651" s="65" t="s">
        <v>962</v>
      </c>
      <c r="L651" s="65" t="s">
        <v>962</v>
      </c>
      <c r="M651" s="65" t="s">
        <v>962</v>
      </c>
      <c r="N651" s="65" t="s">
        <v>962</v>
      </c>
      <c r="O651" s="65" t="s">
        <v>962</v>
      </c>
      <c r="P651" s="65" t="s">
        <v>962</v>
      </c>
      <c r="Q651" s="65" t="s">
        <v>962</v>
      </c>
      <c r="R651" s="65" t="s">
        <v>963</v>
      </c>
      <c r="S651" s="65" t="s">
        <v>962</v>
      </c>
      <c r="T651" s="65" t="s">
        <v>962</v>
      </c>
      <c r="U651" s="65" t="s">
        <v>962</v>
      </c>
      <c r="V651" s="65" t="s">
        <v>962</v>
      </c>
      <c r="W651" s="65" t="s">
        <v>962</v>
      </c>
      <c r="X651" s="65" t="s">
        <v>962</v>
      </c>
      <c r="Y651" s="65" t="s">
        <v>962</v>
      </c>
      <c r="Z651" s="65" t="s">
        <v>962</v>
      </c>
      <c r="AA651" s="65" t="s">
        <v>962</v>
      </c>
      <c r="AB651" s="65" t="s">
        <v>962</v>
      </c>
      <c r="AC651" s="65" t="s">
        <v>962</v>
      </c>
    </row>
    <row r="652" spans="1:29" x14ac:dyDescent="0.25">
      <c r="A652" s="66">
        <f t="shared" si="20"/>
        <v>770148</v>
      </c>
      <c r="B652" s="67" t="s">
        <v>981</v>
      </c>
      <c r="C652" s="68">
        <f t="shared" si="21"/>
        <v>1</v>
      </c>
      <c r="D652" s="65">
        <v>770148</v>
      </c>
      <c r="E652" s="65" t="s">
        <v>962</v>
      </c>
      <c r="F652" s="65" t="s">
        <v>962</v>
      </c>
      <c r="G652" s="65" t="s">
        <v>962</v>
      </c>
      <c r="H652" s="65" t="s">
        <v>962</v>
      </c>
      <c r="I652" s="65" t="s">
        <v>962</v>
      </c>
      <c r="J652" s="65" t="s">
        <v>962</v>
      </c>
      <c r="K652" s="65" t="s">
        <v>962</v>
      </c>
      <c r="L652" s="65" t="s">
        <v>962</v>
      </c>
      <c r="M652" s="65" t="s">
        <v>962</v>
      </c>
      <c r="N652" s="65" t="s">
        <v>962</v>
      </c>
      <c r="O652" s="65" t="s">
        <v>962</v>
      </c>
      <c r="P652" s="65" t="s">
        <v>962</v>
      </c>
      <c r="Q652" s="65" t="s">
        <v>962</v>
      </c>
      <c r="R652" s="65" t="s">
        <v>962</v>
      </c>
      <c r="S652" s="65" t="s">
        <v>962</v>
      </c>
      <c r="T652" s="65" t="s">
        <v>962</v>
      </c>
      <c r="U652" s="65" t="s">
        <v>962</v>
      </c>
      <c r="V652" s="65" t="s">
        <v>962</v>
      </c>
      <c r="W652" s="65" t="s">
        <v>962</v>
      </c>
      <c r="X652" s="65" t="s">
        <v>962</v>
      </c>
      <c r="Y652" s="65" t="s">
        <v>963</v>
      </c>
      <c r="Z652" s="65" t="s">
        <v>962</v>
      </c>
      <c r="AA652" s="65" t="s">
        <v>962</v>
      </c>
      <c r="AB652" s="65" t="s">
        <v>962</v>
      </c>
      <c r="AC652" s="65" t="s">
        <v>962</v>
      </c>
    </row>
    <row r="653" spans="1:29" x14ac:dyDescent="0.25">
      <c r="A653" s="66">
        <f t="shared" si="20"/>
        <v>770515</v>
      </c>
      <c r="B653" s="67" t="s">
        <v>980</v>
      </c>
      <c r="C653" s="68">
        <f t="shared" si="21"/>
        <v>3</v>
      </c>
      <c r="D653" s="65">
        <v>770515</v>
      </c>
      <c r="E653" s="65" t="s">
        <v>962</v>
      </c>
      <c r="F653" s="65" t="s">
        <v>962</v>
      </c>
      <c r="G653" s="65" t="s">
        <v>962</v>
      </c>
      <c r="H653" s="65" t="s">
        <v>962</v>
      </c>
      <c r="I653" s="65" t="s">
        <v>962</v>
      </c>
      <c r="J653" s="65" t="s">
        <v>962</v>
      </c>
      <c r="K653" s="65" t="s">
        <v>962</v>
      </c>
      <c r="L653" s="65" t="s">
        <v>962</v>
      </c>
      <c r="M653" s="65" t="s">
        <v>962</v>
      </c>
      <c r="N653" s="65" t="s">
        <v>962</v>
      </c>
      <c r="O653" s="65" t="s">
        <v>962</v>
      </c>
      <c r="P653" s="65" t="s">
        <v>962</v>
      </c>
      <c r="Q653" s="65" t="s">
        <v>962</v>
      </c>
      <c r="R653" s="65" t="s">
        <v>962</v>
      </c>
      <c r="S653" s="65" t="s">
        <v>962</v>
      </c>
      <c r="T653" s="65" t="s">
        <v>962</v>
      </c>
      <c r="U653" s="65" t="s">
        <v>962</v>
      </c>
      <c r="V653" s="65" t="s">
        <v>962</v>
      </c>
      <c r="W653" s="65" t="s">
        <v>962</v>
      </c>
      <c r="X653" s="65" t="s">
        <v>962</v>
      </c>
      <c r="Y653" s="65" t="s">
        <v>962</v>
      </c>
      <c r="Z653" s="65" t="s">
        <v>962</v>
      </c>
      <c r="AA653" s="65" t="s">
        <v>963</v>
      </c>
      <c r="AB653" s="65" t="s">
        <v>962</v>
      </c>
      <c r="AC653" s="65" t="s">
        <v>962</v>
      </c>
    </row>
    <row r="654" spans="1:29" x14ac:dyDescent="0.25">
      <c r="A654" s="66">
        <f t="shared" si="20"/>
        <v>770502</v>
      </c>
      <c r="B654" s="67" t="s">
        <v>979</v>
      </c>
      <c r="C654" s="68">
        <f t="shared" si="21"/>
        <v>1</v>
      </c>
      <c r="D654" s="65">
        <v>770502</v>
      </c>
      <c r="E654" s="65" t="s">
        <v>962</v>
      </c>
      <c r="F654" s="65" t="s">
        <v>962</v>
      </c>
      <c r="G654" s="65" t="s">
        <v>962</v>
      </c>
      <c r="H654" s="65" t="s">
        <v>962</v>
      </c>
      <c r="I654" s="65" t="s">
        <v>962</v>
      </c>
      <c r="J654" s="65" t="s">
        <v>962</v>
      </c>
      <c r="K654" s="65" t="s">
        <v>962</v>
      </c>
      <c r="L654" s="65" t="s">
        <v>962</v>
      </c>
      <c r="M654" s="65" t="s">
        <v>962</v>
      </c>
      <c r="N654" s="65" t="s">
        <v>962</v>
      </c>
      <c r="O654" s="65" t="s">
        <v>962</v>
      </c>
      <c r="P654" s="65" t="s">
        <v>962</v>
      </c>
      <c r="Q654" s="65" t="s">
        <v>962</v>
      </c>
      <c r="R654" s="65" t="s">
        <v>962</v>
      </c>
      <c r="S654" s="65" t="s">
        <v>962</v>
      </c>
      <c r="T654" s="65" t="s">
        <v>962</v>
      </c>
      <c r="U654" s="65" t="s">
        <v>962</v>
      </c>
      <c r="V654" s="65" t="s">
        <v>962</v>
      </c>
      <c r="W654" s="65" t="s">
        <v>962</v>
      </c>
      <c r="X654" s="65" t="s">
        <v>962</v>
      </c>
      <c r="Y654" s="65" t="s">
        <v>963</v>
      </c>
      <c r="Z654" s="65" t="s">
        <v>962</v>
      </c>
      <c r="AA654" s="65" t="s">
        <v>962</v>
      </c>
      <c r="AB654" s="65" t="s">
        <v>962</v>
      </c>
      <c r="AC654" s="65" t="s">
        <v>962</v>
      </c>
    </row>
    <row r="655" spans="1:29" x14ac:dyDescent="0.25">
      <c r="A655" s="66">
        <f t="shared" si="20"/>
        <v>770503</v>
      </c>
      <c r="B655" s="67" t="s">
        <v>978</v>
      </c>
      <c r="C655" s="68">
        <f t="shared" si="21"/>
        <v>4</v>
      </c>
      <c r="D655" s="65">
        <v>770503</v>
      </c>
      <c r="E655" s="65" t="s">
        <v>962</v>
      </c>
      <c r="F655" s="65" t="s">
        <v>962</v>
      </c>
      <c r="G655" s="65" t="s">
        <v>962</v>
      </c>
      <c r="H655" s="65" t="s">
        <v>962</v>
      </c>
      <c r="I655" s="65" t="s">
        <v>962</v>
      </c>
      <c r="J655" s="65" t="s">
        <v>962</v>
      </c>
      <c r="K655" s="65" t="s">
        <v>962</v>
      </c>
      <c r="L655" s="65" t="s">
        <v>962</v>
      </c>
      <c r="M655" s="65" t="s">
        <v>962</v>
      </c>
      <c r="N655" s="65" t="s">
        <v>962</v>
      </c>
      <c r="O655" s="65" t="s">
        <v>962</v>
      </c>
      <c r="P655" s="65" t="s">
        <v>962</v>
      </c>
      <c r="Q655" s="65" t="s">
        <v>962</v>
      </c>
      <c r="R655" s="65" t="s">
        <v>963</v>
      </c>
      <c r="S655" s="65" t="s">
        <v>962</v>
      </c>
      <c r="T655" s="65" t="s">
        <v>962</v>
      </c>
      <c r="U655" s="65" t="s">
        <v>962</v>
      </c>
      <c r="V655" s="65" t="s">
        <v>962</v>
      </c>
      <c r="W655" s="65" t="s">
        <v>962</v>
      </c>
      <c r="X655" s="65" t="s">
        <v>962</v>
      </c>
      <c r="Y655" s="65" t="s">
        <v>962</v>
      </c>
      <c r="Z655" s="65" t="s">
        <v>962</v>
      </c>
      <c r="AA655" s="65" t="s">
        <v>962</v>
      </c>
      <c r="AB655" s="65" t="s">
        <v>962</v>
      </c>
      <c r="AC655" s="65" t="s">
        <v>962</v>
      </c>
    </row>
    <row r="656" spans="1:29" x14ac:dyDescent="0.25">
      <c r="A656" s="66">
        <f t="shared" si="20"/>
        <v>171151</v>
      </c>
      <c r="B656" s="67" t="s">
        <v>977</v>
      </c>
      <c r="C656" s="68">
        <f t="shared" si="21"/>
        <v>3</v>
      </c>
      <c r="D656" s="65">
        <v>171151</v>
      </c>
      <c r="E656" s="65" t="s">
        <v>962</v>
      </c>
      <c r="F656" s="65" t="s">
        <v>962</v>
      </c>
      <c r="G656" s="65" t="s">
        <v>962</v>
      </c>
      <c r="H656" s="65" t="s">
        <v>962</v>
      </c>
      <c r="I656" s="65" t="s">
        <v>962</v>
      </c>
      <c r="J656" s="65" t="s">
        <v>962</v>
      </c>
      <c r="K656" s="65" t="s">
        <v>962</v>
      </c>
      <c r="L656" s="65" t="s">
        <v>962</v>
      </c>
      <c r="M656" s="65" t="s">
        <v>962</v>
      </c>
      <c r="N656" s="65" t="s">
        <v>962</v>
      </c>
      <c r="O656" s="65" t="s">
        <v>962</v>
      </c>
      <c r="P656" s="65" t="s">
        <v>962</v>
      </c>
      <c r="Q656" s="65" t="s">
        <v>962</v>
      </c>
      <c r="R656" s="65" t="s">
        <v>962</v>
      </c>
      <c r="S656" s="65" t="s">
        <v>962</v>
      </c>
      <c r="T656" s="65" t="s">
        <v>962</v>
      </c>
      <c r="U656" s="65" t="s">
        <v>962</v>
      </c>
      <c r="V656" s="65" t="s">
        <v>963</v>
      </c>
      <c r="W656" s="65" t="s">
        <v>962</v>
      </c>
      <c r="X656" s="65" t="s">
        <v>962</v>
      </c>
      <c r="Y656" s="65" t="s">
        <v>962</v>
      </c>
      <c r="Z656" s="65" t="s">
        <v>962</v>
      </c>
      <c r="AA656" s="65" t="s">
        <v>962</v>
      </c>
      <c r="AB656" s="65" t="s">
        <v>962</v>
      </c>
      <c r="AC656" s="65" t="s">
        <v>962</v>
      </c>
    </row>
    <row r="657" spans="1:29" x14ac:dyDescent="0.25">
      <c r="A657" s="66">
        <f t="shared" si="20"/>
        <v>770517</v>
      </c>
      <c r="B657" s="67" t="s">
        <v>976</v>
      </c>
      <c r="C657" s="68">
        <f t="shared" si="21"/>
        <v>2</v>
      </c>
      <c r="D657" s="65">
        <v>770517</v>
      </c>
      <c r="E657" s="65" t="s">
        <v>962</v>
      </c>
      <c r="F657" s="65" t="s">
        <v>962</v>
      </c>
      <c r="G657" s="65" t="s">
        <v>962</v>
      </c>
      <c r="H657" s="65" t="s">
        <v>962</v>
      </c>
      <c r="I657" s="65" t="s">
        <v>962</v>
      </c>
      <c r="J657" s="65" t="s">
        <v>962</v>
      </c>
      <c r="K657" s="65" t="s">
        <v>963</v>
      </c>
      <c r="L657" s="65" t="s">
        <v>962</v>
      </c>
      <c r="M657" s="65" t="s">
        <v>962</v>
      </c>
      <c r="N657" s="65" t="s">
        <v>962</v>
      </c>
      <c r="O657" s="65" t="s">
        <v>962</v>
      </c>
      <c r="P657" s="65" t="s">
        <v>962</v>
      </c>
      <c r="Q657" s="65" t="s">
        <v>962</v>
      </c>
      <c r="R657" s="65" t="s">
        <v>962</v>
      </c>
      <c r="S657" s="65" t="s">
        <v>962</v>
      </c>
      <c r="T657" s="65" t="s">
        <v>962</v>
      </c>
      <c r="U657" s="65" t="s">
        <v>962</v>
      </c>
      <c r="V657" s="65" t="s">
        <v>962</v>
      </c>
      <c r="W657" s="65" t="s">
        <v>962</v>
      </c>
      <c r="X657" s="65" t="s">
        <v>962</v>
      </c>
      <c r="Y657" s="65" t="s">
        <v>962</v>
      </c>
      <c r="Z657" s="65" t="s">
        <v>962</v>
      </c>
      <c r="AA657" s="65" t="s">
        <v>962</v>
      </c>
      <c r="AB657" s="65" t="s">
        <v>962</v>
      </c>
      <c r="AC657" s="65" t="s">
        <v>962</v>
      </c>
    </row>
    <row r="658" spans="1:29" x14ac:dyDescent="0.25">
      <c r="A658" s="66">
        <f t="shared" si="20"/>
        <v>770509</v>
      </c>
      <c r="B658" s="67" t="s">
        <v>975</v>
      </c>
      <c r="C658" s="68">
        <f t="shared" si="21"/>
        <v>3</v>
      </c>
      <c r="D658" s="65">
        <v>770509</v>
      </c>
      <c r="E658" s="65" t="s">
        <v>962</v>
      </c>
      <c r="F658" s="65" t="s">
        <v>962</v>
      </c>
      <c r="G658" s="65" t="s">
        <v>963</v>
      </c>
      <c r="H658" s="65" t="s">
        <v>962</v>
      </c>
      <c r="I658" s="65" t="s">
        <v>962</v>
      </c>
      <c r="J658" s="65" t="s">
        <v>962</v>
      </c>
      <c r="K658" s="65" t="s">
        <v>962</v>
      </c>
      <c r="L658" s="65" t="s">
        <v>962</v>
      </c>
      <c r="M658" s="65" t="s">
        <v>962</v>
      </c>
      <c r="N658" s="65" t="s">
        <v>962</v>
      </c>
      <c r="O658" s="65" t="s">
        <v>962</v>
      </c>
      <c r="P658" s="65" t="s">
        <v>962</v>
      </c>
      <c r="Q658" s="65" t="s">
        <v>962</v>
      </c>
      <c r="R658" s="65" t="s">
        <v>962</v>
      </c>
      <c r="S658" s="65" t="s">
        <v>962</v>
      </c>
      <c r="T658" s="65" t="s">
        <v>962</v>
      </c>
      <c r="U658" s="65" t="s">
        <v>962</v>
      </c>
      <c r="V658" s="65" t="s">
        <v>962</v>
      </c>
      <c r="W658" s="65" t="s">
        <v>962</v>
      </c>
      <c r="X658" s="65" t="s">
        <v>962</v>
      </c>
      <c r="Y658" s="65" t="s">
        <v>962</v>
      </c>
      <c r="Z658" s="65" t="s">
        <v>962</v>
      </c>
      <c r="AA658" s="65" t="s">
        <v>962</v>
      </c>
      <c r="AB658" s="65" t="s">
        <v>962</v>
      </c>
      <c r="AC658" s="65" t="s">
        <v>962</v>
      </c>
    </row>
    <row r="659" spans="1:29" x14ac:dyDescent="0.25">
      <c r="A659" s="66">
        <f t="shared" si="20"/>
        <v>770504</v>
      </c>
      <c r="B659" s="67" t="s">
        <v>974</v>
      </c>
      <c r="C659" s="68">
        <f t="shared" si="21"/>
        <v>1</v>
      </c>
      <c r="D659" s="65">
        <v>770504</v>
      </c>
      <c r="E659" s="65" t="s">
        <v>962</v>
      </c>
      <c r="F659" s="65" t="s">
        <v>962</v>
      </c>
      <c r="G659" s="65" t="s">
        <v>962</v>
      </c>
      <c r="H659" s="65" t="s">
        <v>962</v>
      </c>
      <c r="I659" s="65" t="s">
        <v>962</v>
      </c>
      <c r="J659" s="65" t="s">
        <v>962</v>
      </c>
      <c r="K659" s="65" t="s">
        <v>962</v>
      </c>
      <c r="L659" s="65" t="s">
        <v>962</v>
      </c>
      <c r="M659" s="65" t="s">
        <v>962</v>
      </c>
      <c r="N659" s="65" t="s">
        <v>962</v>
      </c>
      <c r="O659" s="65" t="s">
        <v>963</v>
      </c>
      <c r="P659" s="65" t="s">
        <v>962</v>
      </c>
      <c r="Q659" s="65" t="s">
        <v>962</v>
      </c>
      <c r="R659" s="65" t="s">
        <v>962</v>
      </c>
      <c r="S659" s="65" t="s">
        <v>962</v>
      </c>
      <c r="T659" s="65" t="s">
        <v>962</v>
      </c>
      <c r="U659" s="65" t="s">
        <v>962</v>
      </c>
      <c r="V659" s="65" t="s">
        <v>962</v>
      </c>
      <c r="W659" s="65" t="s">
        <v>962</v>
      </c>
      <c r="X659" s="65" t="s">
        <v>962</v>
      </c>
      <c r="Y659" s="65" t="s">
        <v>962</v>
      </c>
      <c r="Z659" s="65" t="s">
        <v>962</v>
      </c>
      <c r="AA659" s="65" t="s">
        <v>962</v>
      </c>
      <c r="AB659" s="65" t="s">
        <v>962</v>
      </c>
      <c r="AC659" s="65" t="s">
        <v>962</v>
      </c>
    </row>
    <row r="660" spans="1:29" x14ac:dyDescent="0.25">
      <c r="A660" s="66">
        <f t="shared" si="20"/>
        <v>172002</v>
      </c>
      <c r="B660" s="67" t="s">
        <v>973</v>
      </c>
      <c r="C660" s="68">
        <f t="shared" si="21"/>
        <v>2</v>
      </c>
      <c r="D660" s="65">
        <v>172002</v>
      </c>
      <c r="E660" s="65" t="s">
        <v>962</v>
      </c>
      <c r="F660" s="65" t="s">
        <v>962</v>
      </c>
      <c r="G660" s="65" t="s">
        <v>962</v>
      </c>
      <c r="H660" s="65" t="s">
        <v>962</v>
      </c>
      <c r="I660" s="65" t="s">
        <v>962</v>
      </c>
      <c r="J660" s="65" t="s">
        <v>962</v>
      </c>
      <c r="K660" s="65" t="s">
        <v>962</v>
      </c>
      <c r="L660" s="65" t="s">
        <v>962</v>
      </c>
      <c r="M660" s="65" t="s">
        <v>962</v>
      </c>
      <c r="N660" s="65" t="s">
        <v>962</v>
      </c>
      <c r="O660" s="65" t="s">
        <v>962</v>
      </c>
      <c r="P660" s="65" t="s">
        <v>962</v>
      </c>
      <c r="Q660" s="65" t="s">
        <v>962</v>
      </c>
      <c r="R660" s="65" t="s">
        <v>962</v>
      </c>
      <c r="S660" s="65" t="s">
        <v>962</v>
      </c>
      <c r="T660" s="65" t="s">
        <v>962</v>
      </c>
      <c r="U660" s="65" t="s">
        <v>963</v>
      </c>
      <c r="V660" s="65" t="s">
        <v>962</v>
      </c>
      <c r="W660" s="65" t="s">
        <v>962</v>
      </c>
      <c r="X660" s="65" t="s">
        <v>962</v>
      </c>
      <c r="Y660" s="65" t="s">
        <v>962</v>
      </c>
      <c r="Z660" s="65" t="s">
        <v>962</v>
      </c>
      <c r="AA660" s="65" t="s">
        <v>962</v>
      </c>
      <c r="AB660" s="65" t="s">
        <v>962</v>
      </c>
      <c r="AC660" s="65" t="s">
        <v>962</v>
      </c>
    </row>
    <row r="661" spans="1:29" x14ac:dyDescent="0.25">
      <c r="A661" s="66">
        <f t="shared" si="20"/>
        <v>172003</v>
      </c>
      <c r="B661" s="67" t="s">
        <v>972</v>
      </c>
      <c r="C661" s="68">
        <f t="shared" si="21"/>
        <v>4</v>
      </c>
      <c r="D661" s="65">
        <v>172003</v>
      </c>
      <c r="E661" s="65" t="s">
        <v>962</v>
      </c>
      <c r="F661" s="65" t="s">
        <v>962</v>
      </c>
      <c r="G661" s="65" t="s">
        <v>962</v>
      </c>
      <c r="H661" s="65" t="s">
        <v>963</v>
      </c>
      <c r="I661" s="65" t="s">
        <v>962</v>
      </c>
      <c r="J661" s="65" t="s">
        <v>962</v>
      </c>
      <c r="K661" s="65" t="s">
        <v>962</v>
      </c>
      <c r="L661" s="65" t="s">
        <v>962</v>
      </c>
      <c r="M661" s="65" t="s">
        <v>962</v>
      </c>
      <c r="N661" s="65" t="s">
        <v>962</v>
      </c>
      <c r="O661" s="65" t="s">
        <v>962</v>
      </c>
      <c r="P661" s="65" t="s">
        <v>962</v>
      </c>
      <c r="Q661" s="65" t="s">
        <v>962</v>
      </c>
      <c r="R661" s="65" t="s">
        <v>962</v>
      </c>
      <c r="S661" s="65" t="s">
        <v>962</v>
      </c>
      <c r="T661" s="65" t="s">
        <v>962</v>
      </c>
      <c r="U661" s="65" t="s">
        <v>962</v>
      </c>
      <c r="V661" s="65" t="s">
        <v>962</v>
      </c>
      <c r="W661" s="65" t="s">
        <v>962</v>
      </c>
      <c r="X661" s="65" t="s">
        <v>962</v>
      </c>
      <c r="Y661" s="65" t="s">
        <v>962</v>
      </c>
      <c r="Z661" s="65" t="s">
        <v>962</v>
      </c>
      <c r="AA661" s="65" t="s">
        <v>962</v>
      </c>
      <c r="AB661" s="65" t="s">
        <v>962</v>
      </c>
      <c r="AC661" s="65" t="s">
        <v>962</v>
      </c>
    </row>
    <row r="662" spans="1:29" x14ac:dyDescent="0.25">
      <c r="A662" s="66">
        <f t="shared" si="20"/>
        <v>172004</v>
      </c>
      <c r="B662" s="67" t="s">
        <v>971</v>
      </c>
      <c r="C662" s="68">
        <f t="shared" si="21"/>
        <v>3</v>
      </c>
      <c r="D662" s="65">
        <v>172004</v>
      </c>
      <c r="E662" s="65" t="s">
        <v>962</v>
      </c>
      <c r="F662" s="65" t="s">
        <v>962</v>
      </c>
      <c r="G662" s="65" t="s">
        <v>963</v>
      </c>
      <c r="H662" s="65" t="s">
        <v>962</v>
      </c>
      <c r="I662" s="65" t="s">
        <v>962</v>
      </c>
      <c r="J662" s="65" t="s">
        <v>962</v>
      </c>
      <c r="K662" s="65" t="s">
        <v>962</v>
      </c>
      <c r="L662" s="65" t="s">
        <v>962</v>
      </c>
      <c r="M662" s="65" t="s">
        <v>962</v>
      </c>
      <c r="N662" s="65" t="s">
        <v>962</v>
      </c>
      <c r="O662" s="65" t="s">
        <v>962</v>
      </c>
      <c r="P662" s="65" t="s">
        <v>962</v>
      </c>
      <c r="Q662" s="65" t="s">
        <v>962</v>
      </c>
      <c r="R662" s="65" t="s">
        <v>962</v>
      </c>
      <c r="S662" s="65" t="s">
        <v>962</v>
      </c>
      <c r="T662" s="65" t="s">
        <v>962</v>
      </c>
      <c r="U662" s="65" t="s">
        <v>962</v>
      </c>
      <c r="V662" s="65" t="s">
        <v>962</v>
      </c>
      <c r="W662" s="65" t="s">
        <v>962</v>
      </c>
      <c r="X662" s="65" t="s">
        <v>962</v>
      </c>
      <c r="Y662" s="65" t="s">
        <v>962</v>
      </c>
      <c r="Z662" s="65" t="s">
        <v>962</v>
      </c>
      <c r="AA662" s="65" t="s">
        <v>962</v>
      </c>
      <c r="AB662" s="65" t="s">
        <v>962</v>
      </c>
      <c r="AC662" s="65" t="s">
        <v>962</v>
      </c>
    </row>
    <row r="663" spans="1:29" x14ac:dyDescent="0.25">
      <c r="A663" s="66">
        <f t="shared" si="20"/>
        <v>172005</v>
      </c>
      <c r="B663" s="67" t="s">
        <v>970</v>
      </c>
      <c r="C663" s="68">
        <f t="shared" si="21"/>
        <v>2</v>
      </c>
      <c r="D663" s="65">
        <v>172005</v>
      </c>
      <c r="E663" s="65" t="s">
        <v>962</v>
      </c>
      <c r="F663" s="65" t="s">
        <v>963</v>
      </c>
      <c r="G663" s="65" t="s">
        <v>962</v>
      </c>
      <c r="H663" s="65" t="s">
        <v>962</v>
      </c>
      <c r="I663" s="65" t="s">
        <v>962</v>
      </c>
      <c r="J663" s="65" t="s">
        <v>962</v>
      </c>
      <c r="K663" s="65" t="s">
        <v>962</v>
      </c>
      <c r="L663" s="65" t="s">
        <v>962</v>
      </c>
      <c r="M663" s="65" t="s">
        <v>962</v>
      </c>
      <c r="N663" s="65" t="s">
        <v>962</v>
      </c>
      <c r="O663" s="65" t="s">
        <v>962</v>
      </c>
      <c r="P663" s="65" t="s">
        <v>962</v>
      </c>
      <c r="Q663" s="65" t="s">
        <v>962</v>
      </c>
      <c r="R663" s="65" t="s">
        <v>962</v>
      </c>
      <c r="S663" s="65" t="s">
        <v>962</v>
      </c>
      <c r="T663" s="65" t="s">
        <v>962</v>
      </c>
      <c r="U663" s="65" t="s">
        <v>962</v>
      </c>
      <c r="V663" s="65" t="s">
        <v>962</v>
      </c>
      <c r="W663" s="65" t="s">
        <v>962</v>
      </c>
      <c r="X663" s="65" t="s">
        <v>962</v>
      </c>
      <c r="Y663" s="65" t="s">
        <v>962</v>
      </c>
      <c r="Z663" s="65" t="s">
        <v>962</v>
      </c>
      <c r="AA663" s="65" t="s">
        <v>962</v>
      </c>
      <c r="AB663" s="65" t="s">
        <v>962</v>
      </c>
      <c r="AC663" s="65" t="s">
        <v>962</v>
      </c>
    </row>
    <row r="664" spans="1:29" x14ac:dyDescent="0.25">
      <c r="A664" s="66">
        <f t="shared" si="20"/>
        <v>172006</v>
      </c>
      <c r="B664" s="67" t="s">
        <v>969</v>
      </c>
      <c r="C664" s="68">
        <f t="shared" si="21"/>
        <v>3</v>
      </c>
      <c r="D664" s="65">
        <v>172006</v>
      </c>
      <c r="E664" s="65" t="s">
        <v>962</v>
      </c>
      <c r="F664" s="65" t="s">
        <v>962</v>
      </c>
      <c r="G664" s="65" t="s">
        <v>963</v>
      </c>
      <c r="H664" s="65" t="s">
        <v>962</v>
      </c>
      <c r="I664" s="65" t="s">
        <v>962</v>
      </c>
      <c r="J664" s="65" t="s">
        <v>962</v>
      </c>
      <c r="K664" s="65" t="s">
        <v>962</v>
      </c>
      <c r="L664" s="65" t="s">
        <v>962</v>
      </c>
      <c r="M664" s="65" t="s">
        <v>962</v>
      </c>
      <c r="N664" s="65" t="s">
        <v>962</v>
      </c>
      <c r="O664" s="65" t="s">
        <v>962</v>
      </c>
      <c r="P664" s="65" t="s">
        <v>962</v>
      </c>
      <c r="Q664" s="65" t="s">
        <v>962</v>
      </c>
      <c r="R664" s="65" t="s">
        <v>962</v>
      </c>
      <c r="S664" s="65" t="s">
        <v>962</v>
      </c>
      <c r="T664" s="65" t="s">
        <v>962</v>
      </c>
      <c r="U664" s="65" t="s">
        <v>962</v>
      </c>
      <c r="V664" s="65" t="s">
        <v>962</v>
      </c>
      <c r="W664" s="65" t="s">
        <v>962</v>
      </c>
      <c r="X664" s="65" t="s">
        <v>962</v>
      </c>
      <c r="Y664" s="65" t="s">
        <v>962</v>
      </c>
      <c r="Z664" s="65" t="s">
        <v>962</v>
      </c>
      <c r="AA664" s="65" t="s">
        <v>962</v>
      </c>
      <c r="AB664" s="65" t="s">
        <v>962</v>
      </c>
      <c r="AC664" s="65" t="s">
        <v>962</v>
      </c>
    </row>
    <row r="665" spans="1:29" x14ac:dyDescent="0.25">
      <c r="A665" s="66">
        <f t="shared" si="20"/>
        <v>172001</v>
      </c>
      <c r="B665" s="67" t="s">
        <v>968</v>
      </c>
      <c r="C665" s="68">
        <f t="shared" si="21"/>
        <v>3</v>
      </c>
      <c r="D665" s="65">
        <v>172001</v>
      </c>
      <c r="E665" s="65" t="s">
        <v>962</v>
      </c>
      <c r="F665" s="65" t="s">
        <v>962</v>
      </c>
      <c r="G665" s="65" t="s">
        <v>962</v>
      </c>
      <c r="H665" s="65" t="s">
        <v>962</v>
      </c>
      <c r="I665" s="65" t="s">
        <v>962</v>
      </c>
      <c r="J665" s="65" t="s">
        <v>962</v>
      </c>
      <c r="K665" s="65" t="s">
        <v>962</v>
      </c>
      <c r="L665" s="65" t="s">
        <v>962</v>
      </c>
      <c r="M665" s="65" t="s">
        <v>962</v>
      </c>
      <c r="N665" s="65" t="s">
        <v>962</v>
      </c>
      <c r="O665" s="65" t="s">
        <v>962</v>
      </c>
      <c r="P665" s="65" t="s">
        <v>962</v>
      </c>
      <c r="Q665" s="65" t="s">
        <v>962</v>
      </c>
      <c r="R665" s="65" t="s">
        <v>962</v>
      </c>
      <c r="S665" s="65" t="s">
        <v>962</v>
      </c>
      <c r="T665" s="65" t="s">
        <v>962</v>
      </c>
      <c r="U665" s="65" t="s">
        <v>962</v>
      </c>
      <c r="V665" s="65" t="s">
        <v>963</v>
      </c>
      <c r="W665" s="65" t="s">
        <v>962</v>
      </c>
      <c r="X665" s="65" t="s">
        <v>962</v>
      </c>
      <c r="Y665" s="65" t="s">
        <v>962</v>
      </c>
      <c r="Z665" s="65" t="s">
        <v>962</v>
      </c>
      <c r="AA665" s="65" t="s">
        <v>962</v>
      </c>
      <c r="AB665" s="65" t="s">
        <v>962</v>
      </c>
      <c r="AC665" s="65" t="s">
        <v>962</v>
      </c>
    </row>
    <row r="666" spans="1:29" x14ac:dyDescent="0.25">
      <c r="A666" s="66">
        <f t="shared" si="20"/>
        <v>770443</v>
      </c>
      <c r="B666" s="67" t="s">
        <v>967</v>
      </c>
      <c r="C666" s="68">
        <f t="shared" si="21"/>
        <v>3</v>
      </c>
      <c r="D666" s="65">
        <v>770443</v>
      </c>
      <c r="E666" s="65" t="s">
        <v>962</v>
      </c>
      <c r="F666" s="65" t="s">
        <v>962</v>
      </c>
      <c r="G666" s="65" t="s">
        <v>963</v>
      </c>
      <c r="H666" s="65" t="s">
        <v>962</v>
      </c>
      <c r="I666" s="65" t="s">
        <v>962</v>
      </c>
      <c r="J666" s="65" t="s">
        <v>962</v>
      </c>
      <c r="K666" s="65" t="s">
        <v>962</v>
      </c>
      <c r="L666" s="65" t="s">
        <v>962</v>
      </c>
      <c r="M666" s="65" t="s">
        <v>962</v>
      </c>
      <c r="N666" s="65" t="s">
        <v>962</v>
      </c>
      <c r="O666" s="65" t="s">
        <v>962</v>
      </c>
      <c r="P666" s="65" t="s">
        <v>962</v>
      </c>
      <c r="Q666" s="65" t="s">
        <v>962</v>
      </c>
      <c r="R666" s="65" t="s">
        <v>962</v>
      </c>
      <c r="S666" s="65" t="s">
        <v>962</v>
      </c>
      <c r="T666" s="65" t="s">
        <v>962</v>
      </c>
      <c r="U666" s="65" t="s">
        <v>962</v>
      </c>
      <c r="V666" s="65" t="s">
        <v>962</v>
      </c>
      <c r="W666" s="65" t="s">
        <v>962</v>
      </c>
      <c r="X666" s="65" t="s">
        <v>962</v>
      </c>
      <c r="Y666" s="65" t="s">
        <v>962</v>
      </c>
      <c r="Z666" s="65" t="s">
        <v>962</v>
      </c>
      <c r="AA666" s="65" t="s">
        <v>962</v>
      </c>
      <c r="AB666" s="65" t="s">
        <v>962</v>
      </c>
      <c r="AC666" s="65" t="s">
        <v>962</v>
      </c>
    </row>
    <row r="667" spans="1:29" x14ac:dyDescent="0.25">
      <c r="A667" s="66">
        <f t="shared" si="20"/>
        <v>770518</v>
      </c>
      <c r="B667" s="67" t="s">
        <v>966</v>
      </c>
      <c r="C667" s="68">
        <f t="shared" si="21"/>
        <v>4</v>
      </c>
      <c r="D667" s="65">
        <v>770518</v>
      </c>
      <c r="E667" s="65" t="s">
        <v>962</v>
      </c>
      <c r="F667" s="65" t="s">
        <v>962</v>
      </c>
      <c r="G667" s="65" t="s">
        <v>962</v>
      </c>
      <c r="H667" s="65" t="s">
        <v>962</v>
      </c>
      <c r="I667" s="65" t="s">
        <v>962</v>
      </c>
      <c r="J667" s="65" t="s">
        <v>962</v>
      </c>
      <c r="K667" s="65" t="s">
        <v>962</v>
      </c>
      <c r="L667" s="65" t="s">
        <v>962</v>
      </c>
      <c r="M667" s="65" t="s">
        <v>962</v>
      </c>
      <c r="N667" s="65" t="s">
        <v>962</v>
      </c>
      <c r="O667" s="65" t="s">
        <v>962</v>
      </c>
      <c r="P667" s="65" t="s">
        <v>962</v>
      </c>
      <c r="Q667" s="65" t="s">
        <v>962</v>
      </c>
      <c r="R667" s="65" t="s">
        <v>962</v>
      </c>
      <c r="S667" s="65" t="s">
        <v>962</v>
      </c>
      <c r="T667" s="65" t="s">
        <v>962</v>
      </c>
      <c r="U667" s="65" t="s">
        <v>962</v>
      </c>
      <c r="V667" s="65" t="s">
        <v>962</v>
      </c>
      <c r="W667" s="65" t="s">
        <v>963</v>
      </c>
      <c r="X667" s="65" t="s">
        <v>962</v>
      </c>
      <c r="Y667" s="65" t="s">
        <v>962</v>
      </c>
      <c r="Z667" s="65" t="s">
        <v>962</v>
      </c>
      <c r="AA667" s="65" t="s">
        <v>962</v>
      </c>
      <c r="AB667" s="65" t="s">
        <v>962</v>
      </c>
      <c r="AC667" s="65" t="s">
        <v>962</v>
      </c>
    </row>
    <row r="668" spans="1:29" x14ac:dyDescent="0.25">
      <c r="A668" s="66">
        <f t="shared" si="20"/>
        <v>770364</v>
      </c>
      <c r="B668" s="67" t="s">
        <v>965</v>
      </c>
      <c r="C668" s="68">
        <f t="shared" si="21"/>
        <v>1</v>
      </c>
      <c r="D668" s="65">
        <v>770364</v>
      </c>
      <c r="E668" s="65" t="s">
        <v>962</v>
      </c>
      <c r="F668" s="65" t="s">
        <v>962</v>
      </c>
      <c r="G668" s="65" t="s">
        <v>962</v>
      </c>
      <c r="H668" s="65" t="s">
        <v>962</v>
      </c>
      <c r="I668" s="65" t="s">
        <v>962</v>
      </c>
      <c r="J668" s="65" t="s">
        <v>962</v>
      </c>
      <c r="K668" s="65" t="s">
        <v>962</v>
      </c>
      <c r="L668" s="65" t="s">
        <v>962</v>
      </c>
      <c r="M668" s="65" t="s">
        <v>962</v>
      </c>
      <c r="N668" s="65" t="s">
        <v>962</v>
      </c>
      <c r="O668" s="65" t="s">
        <v>962</v>
      </c>
      <c r="P668" s="65" t="s">
        <v>962</v>
      </c>
      <c r="Q668" s="65" t="s">
        <v>962</v>
      </c>
      <c r="R668" s="65" t="s">
        <v>962</v>
      </c>
      <c r="S668" s="65" t="s">
        <v>962</v>
      </c>
      <c r="T668" s="65" t="s">
        <v>962</v>
      </c>
      <c r="U668" s="65" t="s">
        <v>962</v>
      </c>
      <c r="V668" s="65" t="s">
        <v>962</v>
      </c>
      <c r="W668" s="65" t="s">
        <v>962</v>
      </c>
      <c r="X668" s="65" t="s">
        <v>962</v>
      </c>
      <c r="Y668" s="65" t="s">
        <v>963</v>
      </c>
      <c r="Z668" s="65" t="s">
        <v>962</v>
      </c>
      <c r="AA668" s="65" t="s">
        <v>962</v>
      </c>
      <c r="AB668" s="65" t="s">
        <v>962</v>
      </c>
      <c r="AC668" s="65" t="s">
        <v>962</v>
      </c>
    </row>
    <row r="669" spans="1:29" x14ac:dyDescent="0.25">
      <c r="A669" s="66">
        <f t="shared" si="20"/>
        <v>171172</v>
      </c>
      <c r="B669" s="67" t="s">
        <v>964</v>
      </c>
      <c r="C669" s="68">
        <f t="shared" si="21"/>
        <v>3</v>
      </c>
      <c r="D669" s="65">
        <v>171172</v>
      </c>
      <c r="E669" s="65" t="s">
        <v>962</v>
      </c>
      <c r="F669" s="65" t="s">
        <v>962</v>
      </c>
      <c r="G669" s="65" t="s">
        <v>962</v>
      </c>
      <c r="H669" s="65" t="s">
        <v>962</v>
      </c>
      <c r="I669" s="65" t="s">
        <v>962</v>
      </c>
      <c r="J669" s="65" t="s">
        <v>962</v>
      </c>
      <c r="K669" s="65" t="s">
        <v>962</v>
      </c>
      <c r="L669" s="65" t="s">
        <v>962</v>
      </c>
      <c r="M669" s="65" t="s">
        <v>962</v>
      </c>
      <c r="N669" s="65" t="s">
        <v>962</v>
      </c>
      <c r="O669" s="65" t="s">
        <v>962</v>
      </c>
      <c r="P669" s="65" t="s">
        <v>962</v>
      </c>
      <c r="Q669" s="65" t="s">
        <v>962</v>
      </c>
      <c r="R669" s="65" t="s">
        <v>962</v>
      </c>
      <c r="S669" s="65" t="s">
        <v>962</v>
      </c>
      <c r="T669" s="65" t="s">
        <v>962</v>
      </c>
      <c r="U669" s="65" t="s">
        <v>962</v>
      </c>
      <c r="V669" s="65" t="s">
        <v>963</v>
      </c>
      <c r="W669" s="65" t="s">
        <v>962</v>
      </c>
      <c r="X669" s="65" t="s">
        <v>962</v>
      </c>
      <c r="Y669" s="65" t="s">
        <v>962</v>
      </c>
      <c r="Z669" s="65" t="s">
        <v>962</v>
      </c>
      <c r="AA669" s="65" t="s">
        <v>962</v>
      </c>
      <c r="AB669" s="65" t="s">
        <v>962</v>
      </c>
      <c r="AC669" s="65" t="s">
        <v>962</v>
      </c>
    </row>
    <row r="670" spans="1:29" x14ac:dyDescent="0.25">
      <c r="A670" s="66">
        <f t="shared" si="20"/>
        <v>770185</v>
      </c>
      <c r="B670" s="69"/>
      <c r="C670" s="66"/>
      <c r="D670" s="64">
        <v>770185</v>
      </c>
      <c r="E670" s="64" t="s">
        <v>962</v>
      </c>
      <c r="F670" s="64" t="s">
        <v>962</v>
      </c>
      <c r="G670" s="64" t="s">
        <v>962</v>
      </c>
      <c r="H670" s="64" t="s">
        <v>962</v>
      </c>
      <c r="I670" s="64" t="s">
        <v>962</v>
      </c>
      <c r="J670" s="64" t="s">
        <v>962</v>
      </c>
      <c r="K670" s="64" t="s">
        <v>962</v>
      </c>
      <c r="L670" s="64" t="s">
        <v>962</v>
      </c>
      <c r="M670" s="64" t="s">
        <v>962</v>
      </c>
      <c r="N670" s="64" t="s">
        <v>962</v>
      </c>
      <c r="O670" s="64" t="s">
        <v>963</v>
      </c>
      <c r="P670" s="64" t="s">
        <v>962</v>
      </c>
      <c r="Q670" s="64" t="s">
        <v>962</v>
      </c>
      <c r="R670" s="64" t="s">
        <v>962</v>
      </c>
      <c r="S670" s="64" t="s">
        <v>962</v>
      </c>
      <c r="T670" s="64" t="s">
        <v>962</v>
      </c>
      <c r="U670" s="64" t="s">
        <v>962</v>
      </c>
      <c r="V670" s="64" t="s">
        <v>962</v>
      </c>
      <c r="W670" s="64" t="s">
        <v>962</v>
      </c>
      <c r="X670" s="64" t="s">
        <v>962</v>
      </c>
      <c r="Y670" s="64" t="s">
        <v>962</v>
      </c>
      <c r="Z670" s="64" t="s">
        <v>962</v>
      </c>
      <c r="AA670" s="64" t="s">
        <v>962</v>
      </c>
      <c r="AB670" s="64" t="s">
        <v>962</v>
      </c>
      <c r="AC670" s="64" t="s">
        <v>962</v>
      </c>
    </row>
    <row r="671" spans="1:29" x14ac:dyDescent="0.25">
      <c r="A671" s="66">
        <f t="shared" si="20"/>
        <v>770523</v>
      </c>
      <c r="B671" s="69"/>
      <c r="C671" s="66"/>
      <c r="D671" s="64">
        <v>770523</v>
      </c>
      <c r="E671" s="64" t="s">
        <v>962</v>
      </c>
      <c r="F671" s="64" t="s">
        <v>962</v>
      </c>
      <c r="G671" s="64" t="s">
        <v>962</v>
      </c>
      <c r="H671" s="64" t="s">
        <v>962</v>
      </c>
      <c r="I671" s="64" t="s">
        <v>962</v>
      </c>
      <c r="J671" s="64" t="s">
        <v>962</v>
      </c>
      <c r="K671" s="64" t="s">
        <v>962</v>
      </c>
      <c r="L671" s="64" t="s">
        <v>963</v>
      </c>
      <c r="M671" s="64" t="s">
        <v>962</v>
      </c>
      <c r="N671" s="64" t="s">
        <v>962</v>
      </c>
      <c r="O671" s="64" t="s">
        <v>962</v>
      </c>
      <c r="P671" s="64" t="s">
        <v>962</v>
      </c>
      <c r="Q671" s="64" t="s">
        <v>962</v>
      </c>
      <c r="R671" s="64" t="s">
        <v>962</v>
      </c>
      <c r="S671" s="64" t="s">
        <v>962</v>
      </c>
      <c r="T671" s="64" t="s">
        <v>962</v>
      </c>
      <c r="U671" s="64" t="s">
        <v>962</v>
      </c>
      <c r="V671" s="64" t="s">
        <v>962</v>
      </c>
      <c r="W671" s="64" t="s">
        <v>962</v>
      </c>
      <c r="X671" s="64" t="s">
        <v>962</v>
      </c>
      <c r="Y671" s="64" t="s">
        <v>962</v>
      </c>
      <c r="Z671" s="64" t="s">
        <v>962</v>
      </c>
      <c r="AA671" s="64" t="s">
        <v>962</v>
      </c>
      <c r="AB671" s="64" t="s">
        <v>962</v>
      </c>
      <c r="AC671" s="64" t="s">
        <v>962</v>
      </c>
    </row>
    <row r="672" spans="1:29" x14ac:dyDescent="0.25">
      <c r="A672" s="66">
        <f t="shared" si="20"/>
        <v>171173</v>
      </c>
      <c r="B672" s="69"/>
      <c r="C672" s="66"/>
      <c r="D672" s="64">
        <v>171173</v>
      </c>
      <c r="E672" s="64" t="s">
        <v>962</v>
      </c>
      <c r="F672" s="64" t="s">
        <v>962</v>
      </c>
      <c r="G672" s="64" t="s">
        <v>962</v>
      </c>
      <c r="H672" s="64" t="s">
        <v>962</v>
      </c>
      <c r="I672" s="64" t="s">
        <v>962</v>
      </c>
      <c r="J672" s="64" t="s">
        <v>962</v>
      </c>
      <c r="K672" s="64" t="s">
        <v>962</v>
      </c>
      <c r="L672" s="64" t="s">
        <v>962</v>
      </c>
      <c r="M672" s="64" t="s">
        <v>962</v>
      </c>
      <c r="N672" s="64" t="s">
        <v>962</v>
      </c>
      <c r="O672" s="64" t="s">
        <v>963</v>
      </c>
      <c r="P672" s="64" t="s">
        <v>962</v>
      </c>
      <c r="Q672" s="64" t="s">
        <v>962</v>
      </c>
      <c r="R672" s="64" t="s">
        <v>962</v>
      </c>
      <c r="S672" s="64" t="s">
        <v>962</v>
      </c>
      <c r="T672" s="64" t="s">
        <v>962</v>
      </c>
      <c r="U672" s="64" t="s">
        <v>962</v>
      </c>
      <c r="V672" s="64" t="s">
        <v>962</v>
      </c>
      <c r="W672" s="64" t="s">
        <v>962</v>
      </c>
      <c r="X672" s="64" t="s">
        <v>962</v>
      </c>
      <c r="Y672" s="64" t="s">
        <v>962</v>
      </c>
      <c r="Z672" s="64" t="s">
        <v>962</v>
      </c>
      <c r="AA672" s="64" t="s">
        <v>962</v>
      </c>
      <c r="AB672" s="64" t="s">
        <v>962</v>
      </c>
      <c r="AC672" s="64" t="s">
        <v>962</v>
      </c>
    </row>
    <row r="673" spans="1:29" x14ac:dyDescent="0.25">
      <c r="A673" s="66">
        <f t="shared" si="20"/>
        <v>171174</v>
      </c>
      <c r="B673" s="69"/>
      <c r="C673" s="66"/>
      <c r="D673" s="64">
        <v>171174</v>
      </c>
      <c r="E673" s="64" t="s">
        <v>962</v>
      </c>
      <c r="F673" s="64" t="s">
        <v>962</v>
      </c>
      <c r="G673" s="64" t="s">
        <v>962</v>
      </c>
      <c r="H673" s="64" t="s">
        <v>962</v>
      </c>
      <c r="I673" s="64" t="s">
        <v>962</v>
      </c>
      <c r="J673" s="64" t="s">
        <v>962</v>
      </c>
      <c r="K673" s="64" t="s">
        <v>962</v>
      </c>
      <c r="L673" s="64" t="s">
        <v>962</v>
      </c>
      <c r="M673" s="64" t="s">
        <v>962</v>
      </c>
      <c r="N673" s="64" t="s">
        <v>962</v>
      </c>
      <c r="O673" s="64" t="s">
        <v>962</v>
      </c>
      <c r="P673" s="64" t="s">
        <v>962</v>
      </c>
      <c r="Q673" s="64" t="s">
        <v>962</v>
      </c>
      <c r="R673" s="64" t="s">
        <v>962</v>
      </c>
      <c r="S673" s="64" t="s">
        <v>962</v>
      </c>
      <c r="T673" s="64" t="s">
        <v>962</v>
      </c>
      <c r="U673" s="64" t="s">
        <v>962</v>
      </c>
      <c r="V673" s="64" t="s">
        <v>962</v>
      </c>
      <c r="W673" s="64" t="s">
        <v>963</v>
      </c>
      <c r="X673" s="64" t="s">
        <v>962</v>
      </c>
      <c r="Y673" s="64" t="s">
        <v>962</v>
      </c>
      <c r="Z673" s="64" t="s">
        <v>962</v>
      </c>
      <c r="AA673" s="64" t="s">
        <v>962</v>
      </c>
      <c r="AB673" s="64" t="s">
        <v>962</v>
      </c>
      <c r="AC673" s="64" t="s">
        <v>962</v>
      </c>
    </row>
    <row r="674" spans="1:29" x14ac:dyDescent="0.25">
      <c r="A674" s="66">
        <f t="shared" si="20"/>
        <v>171175</v>
      </c>
      <c r="B674" s="69"/>
      <c r="C674" s="66"/>
      <c r="D674" s="64">
        <v>171175</v>
      </c>
      <c r="E674" s="64" t="s">
        <v>962</v>
      </c>
      <c r="F674" s="64" t="s">
        <v>962</v>
      </c>
      <c r="G674" s="64" t="s">
        <v>962</v>
      </c>
      <c r="H674" s="64" t="s">
        <v>962</v>
      </c>
      <c r="I674" s="64" t="s">
        <v>962</v>
      </c>
      <c r="J674" s="64" t="s">
        <v>962</v>
      </c>
      <c r="K674" s="64" t="s">
        <v>962</v>
      </c>
      <c r="L674" s="64" t="s">
        <v>962</v>
      </c>
      <c r="M674" s="64" t="s">
        <v>962</v>
      </c>
      <c r="N674" s="64" t="s">
        <v>962</v>
      </c>
      <c r="O674" s="64" t="s">
        <v>962</v>
      </c>
      <c r="P674" s="64" t="s">
        <v>962</v>
      </c>
      <c r="Q674" s="64" t="s">
        <v>962</v>
      </c>
      <c r="R674" s="64" t="s">
        <v>962</v>
      </c>
      <c r="S674" s="64" t="s">
        <v>962</v>
      </c>
      <c r="T674" s="64" t="s">
        <v>962</v>
      </c>
      <c r="U674" s="64" t="s">
        <v>962</v>
      </c>
      <c r="V674" s="64" t="s">
        <v>962</v>
      </c>
      <c r="W674" s="64" t="s">
        <v>963</v>
      </c>
      <c r="X674" s="64" t="s">
        <v>962</v>
      </c>
      <c r="Y674" s="64" t="s">
        <v>962</v>
      </c>
      <c r="Z674" s="64" t="s">
        <v>962</v>
      </c>
      <c r="AA674" s="64" t="s">
        <v>962</v>
      </c>
      <c r="AB674" s="64" t="s">
        <v>962</v>
      </c>
      <c r="AC674" s="64" t="s">
        <v>962</v>
      </c>
    </row>
    <row r="675" spans="1:29" x14ac:dyDescent="0.25">
      <c r="A675" s="66">
        <f t="shared" si="20"/>
        <v>770323</v>
      </c>
      <c r="B675" s="69"/>
      <c r="C675" s="66"/>
      <c r="D675" s="64">
        <v>770323</v>
      </c>
      <c r="E675" s="64" t="s">
        <v>962</v>
      </c>
      <c r="F675" s="64" t="s">
        <v>962</v>
      </c>
      <c r="G675" s="64" t="s">
        <v>962</v>
      </c>
      <c r="H675" s="64" t="s">
        <v>962</v>
      </c>
      <c r="I675" s="64" t="s">
        <v>962</v>
      </c>
      <c r="J675" s="64" t="s">
        <v>963</v>
      </c>
      <c r="K675" s="64" t="s">
        <v>962</v>
      </c>
      <c r="L675" s="64" t="s">
        <v>962</v>
      </c>
      <c r="M675" s="64" t="s">
        <v>962</v>
      </c>
      <c r="N675" s="64" t="s">
        <v>962</v>
      </c>
      <c r="O675" s="64" t="s">
        <v>962</v>
      </c>
      <c r="P675" s="64" t="s">
        <v>962</v>
      </c>
      <c r="Q675" s="64" t="s">
        <v>962</v>
      </c>
      <c r="R675" s="64" t="s">
        <v>962</v>
      </c>
      <c r="S675" s="64" t="s">
        <v>962</v>
      </c>
      <c r="T675" s="64" t="s">
        <v>962</v>
      </c>
      <c r="U675" s="64" t="s">
        <v>962</v>
      </c>
      <c r="V675" s="64" t="s">
        <v>962</v>
      </c>
      <c r="W675" s="64" t="s">
        <v>962</v>
      </c>
      <c r="X675" s="64" t="s">
        <v>962</v>
      </c>
      <c r="Y675" s="64" t="s">
        <v>962</v>
      </c>
      <c r="Z675" s="64" t="s">
        <v>962</v>
      </c>
      <c r="AA675" s="64" t="s">
        <v>962</v>
      </c>
      <c r="AB675" s="64" t="s">
        <v>962</v>
      </c>
      <c r="AC675" s="64" t="s">
        <v>962</v>
      </c>
    </row>
    <row r="676" spans="1:29" x14ac:dyDescent="0.25">
      <c r="A676" s="66">
        <f t="shared" si="20"/>
        <v>171176</v>
      </c>
      <c r="B676" s="69"/>
      <c r="C676" s="66"/>
      <c r="D676" s="64">
        <v>171176</v>
      </c>
      <c r="E676" s="64" t="s">
        <v>962</v>
      </c>
      <c r="F676" s="64" t="s">
        <v>962</v>
      </c>
      <c r="G676" s="64" t="s">
        <v>962</v>
      </c>
      <c r="H676" s="64" t="s">
        <v>962</v>
      </c>
      <c r="I676" s="64" t="s">
        <v>962</v>
      </c>
      <c r="J676" s="64" t="s">
        <v>962</v>
      </c>
      <c r="K676" s="64" t="s">
        <v>962</v>
      </c>
      <c r="L676" s="64" t="s">
        <v>962</v>
      </c>
      <c r="M676" s="64" t="s">
        <v>963</v>
      </c>
      <c r="N676" s="64" t="s">
        <v>962</v>
      </c>
      <c r="O676" s="64" t="s">
        <v>962</v>
      </c>
      <c r="P676" s="64" t="s">
        <v>962</v>
      </c>
      <c r="Q676" s="64" t="s">
        <v>962</v>
      </c>
      <c r="R676" s="64" t="s">
        <v>962</v>
      </c>
      <c r="S676" s="64" t="s">
        <v>962</v>
      </c>
      <c r="T676" s="64" t="s">
        <v>962</v>
      </c>
      <c r="U676" s="64" t="s">
        <v>962</v>
      </c>
      <c r="V676" s="64" t="s">
        <v>962</v>
      </c>
      <c r="W676" s="64" t="s">
        <v>962</v>
      </c>
      <c r="X676" s="64" t="s">
        <v>962</v>
      </c>
      <c r="Y676" s="64" t="s">
        <v>962</v>
      </c>
      <c r="Z676" s="64" t="s">
        <v>962</v>
      </c>
      <c r="AA676" s="64" t="s">
        <v>962</v>
      </c>
      <c r="AB676" s="64" t="s">
        <v>962</v>
      </c>
      <c r="AC676" s="64" t="s">
        <v>962</v>
      </c>
    </row>
    <row r="677" spans="1:29" x14ac:dyDescent="0.25">
      <c r="A677" s="66">
        <f t="shared" si="20"/>
        <v>770524</v>
      </c>
      <c r="B677" s="69"/>
      <c r="C677" s="66"/>
      <c r="D677" s="64">
        <v>770524</v>
      </c>
      <c r="E677" s="64" t="s">
        <v>962</v>
      </c>
      <c r="F677" s="64" t="s">
        <v>962</v>
      </c>
      <c r="G677" s="64" t="s">
        <v>962</v>
      </c>
      <c r="H677" s="64" t="s">
        <v>962</v>
      </c>
      <c r="I677" s="64" t="s">
        <v>962</v>
      </c>
      <c r="J677" s="64" t="s">
        <v>962</v>
      </c>
      <c r="K677" s="64" t="s">
        <v>962</v>
      </c>
      <c r="L677" s="64" t="s">
        <v>962</v>
      </c>
      <c r="M677" s="64" t="s">
        <v>962</v>
      </c>
      <c r="N677" s="64" t="s">
        <v>962</v>
      </c>
      <c r="O677" s="64" t="s">
        <v>962</v>
      </c>
      <c r="P677" s="64" t="s">
        <v>962</v>
      </c>
      <c r="Q677" s="64" t="s">
        <v>962</v>
      </c>
      <c r="R677" s="64" t="s">
        <v>962</v>
      </c>
      <c r="S677" s="64" t="s">
        <v>962</v>
      </c>
      <c r="T677" s="64" t="s">
        <v>962</v>
      </c>
      <c r="U677" s="64" t="s">
        <v>962</v>
      </c>
      <c r="V677" s="64" t="s">
        <v>962</v>
      </c>
      <c r="W677" s="64" t="s">
        <v>963</v>
      </c>
      <c r="X677" s="64" t="s">
        <v>962</v>
      </c>
      <c r="Y677" s="64" t="s">
        <v>962</v>
      </c>
      <c r="Z677" s="64" t="s">
        <v>962</v>
      </c>
      <c r="AA677" s="64" t="s">
        <v>962</v>
      </c>
      <c r="AB677" s="64" t="s">
        <v>962</v>
      </c>
      <c r="AC677" s="64" t="s">
        <v>962</v>
      </c>
    </row>
    <row r="678" spans="1:29" x14ac:dyDescent="0.25">
      <c r="A678" s="66">
        <f t="shared" si="20"/>
        <v>770525</v>
      </c>
      <c r="B678" s="69"/>
      <c r="C678" s="66"/>
      <c r="D678" s="64">
        <v>770525</v>
      </c>
      <c r="E678" s="64" t="s">
        <v>962</v>
      </c>
      <c r="F678" s="64" t="s">
        <v>962</v>
      </c>
      <c r="G678" s="64" t="s">
        <v>962</v>
      </c>
      <c r="H678" s="64" t="s">
        <v>962</v>
      </c>
      <c r="I678" s="64" t="s">
        <v>962</v>
      </c>
      <c r="J678" s="64" t="s">
        <v>962</v>
      </c>
      <c r="K678" s="64" t="s">
        <v>962</v>
      </c>
      <c r="L678" s="64" t="s">
        <v>962</v>
      </c>
      <c r="M678" s="64" t="s">
        <v>962</v>
      </c>
      <c r="N678" s="64" t="s">
        <v>962</v>
      </c>
      <c r="O678" s="64" t="s">
        <v>962</v>
      </c>
      <c r="P678" s="64" t="s">
        <v>962</v>
      </c>
      <c r="Q678" s="64" t="s">
        <v>962</v>
      </c>
      <c r="R678" s="64" t="s">
        <v>962</v>
      </c>
      <c r="S678" s="64" t="s">
        <v>962</v>
      </c>
      <c r="T678" s="64" t="s">
        <v>962</v>
      </c>
      <c r="U678" s="64" t="s">
        <v>962</v>
      </c>
      <c r="V678" s="64" t="s">
        <v>962</v>
      </c>
      <c r="W678" s="64" t="s">
        <v>963</v>
      </c>
      <c r="X678" s="64" t="s">
        <v>962</v>
      </c>
      <c r="Y678" s="64" t="s">
        <v>962</v>
      </c>
      <c r="Z678" s="64" t="s">
        <v>962</v>
      </c>
      <c r="AA678" s="64" t="s">
        <v>962</v>
      </c>
      <c r="AB678" s="64" t="s">
        <v>962</v>
      </c>
      <c r="AC678" s="64" t="s">
        <v>962</v>
      </c>
    </row>
    <row r="679" spans="1:29" x14ac:dyDescent="0.25">
      <c r="A679" s="66">
        <f t="shared" si="20"/>
        <v>770514</v>
      </c>
      <c r="B679" s="69"/>
      <c r="C679" s="66"/>
      <c r="D679" s="64">
        <v>770514</v>
      </c>
      <c r="E679" s="64" t="s">
        <v>962</v>
      </c>
      <c r="F679" s="64" t="s">
        <v>962</v>
      </c>
      <c r="G679" s="64" t="s">
        <v>962</v>
      </c>
      <c r="H679" s="64" t="s">
        <v>962</v>
      </c>
      <c r="I679" s="64" t="s">
        <v>962</v>
      </c>
      <c r="J679" s="64" t="s">
        <v>962</v>
      </c>
      <c r="K679" s="64" t="s">
        <v>962</v>
      </c>
      <c r="L679" s="64" t="s">
        <v>962</v>
      </c>
      <c r="M679" s="64" t="s">
        <v>962</v>
      </c>
      <c r="N679" s="64" t="s">
        <v>962</v>
      </c>
      <c r="O679" s="64" t="s">
        <v>962</v>
      </c>
      <c r="P679" s="64" t="s">
        <v>962</v>
      </c>
      <c r="Q679" s="64" t="s">
        <v>962</v>
      </c>
      <c r="R679" s="64" t="s">
        <v>962</v>
      </c>
      <c r="S679" s="64" t="s">
        <v>962</v>
      </c>
      <c r="T679" s="64" t="s">
        <v>963</v>
      </c>
      <c r="U679" s="64" t="s">
        <v>962</v>
      </c>
      <c r="V679" s="64" t="s">
        <v>962</v>
      </c>
      <c r="W679" s="64" t="s">
        <v>962</v>
      </c>
      <c r="X679" s="64" t="s">
        <v>962</v>
      </c>
      <c r="Y679" s="64" t="s">
        <v>962</v>
      </c>
      <c r="Z679" s="64" t="s">
        <v>962</v>
      </c>
      <c r="AA679" s="64" t="s">
        <v>962</v>
      </c>
      <c r="AB679" s="64" t="s">
        <v>962</v>
      </c>
      <c r="AC679" s="64" t="s">
        <v>962</v>
      </c>
    </row>
    <row r="680" spans="1:29" x14ac:dyDescent="0.25">
      <c r="A680" s="66">
        <f t="shared" si="20"/>
        <v>770526</v>
      </c>
      <c r="B680" s="69"/>
      <c r="C680" s="66"/>
      <c r="D680" s="64">
        <v>770526</v>
      </c>
      <c r="E680" s="64" t="s">
        <v>962</v>
      </c>
      <c r="F680" s="64" t="s">
        <v>962</v>
      </c>
      <c r="G680" s="64" t="s">
        <v>962</v>
      </c>
      <c r="H680" s="64" t="s">
        <v>962</v>
      </c>
      <c r="I680" s="64" t="s">
        <v>962</v>
      </c>
      <c r="J680" s="64" t="s">
        <v>962</v>
      </c>
      <c r="K680" s="64" t="s">
        <v>962</v>
      </c>
      <c r="L680" s="64" t="s">
        <v>962</v>
      </c>
      <c r="M680" s="64" t="s">
        <v>962</v>
      </c>
      <c r="N680" s="64" t="s">
        <v>962</v>
      </c>
      <c r="O680" s="64" t="s">
        <v>962</v>
      </c>
      <c r="P680" s="64" t="s">
        <v>962</v>
      </c>
      <c r="Q680" s="64" t="s">
        <v>962</v>
      </c>
      <c r="R680" s="64" t="s">
        <v>962</v>
      </c>
      <c r="S680" s="64" t="s">
        <v>962</v>
      </c>
      <c r="T680" s="64" t="s">
        <v>962</v>
      </c>
      <c r="U680" s="64" t="s">
        <v>963</v>
      </c>
      <c r="V680" s="64" t="s">
        <v>962</v>
      </c>
      <c r="W680" s="64" t="s">
        <v>962</v>
      </c>
      <c r="X680" s="64" t="s">
        <v>962</v>
      </c>
      <c r="Y680" s="64" t="s">
        <v>962</v>
      </c>
      <c r="Z680" s="64" t="s">
        <v>962</v>
      </c>
      <c r="AA680" s="64" t="s">
        <v>962</v>
      </c>
      <c r="AB680" s="64" t="s">
        <v>962</v>
      </c>
      <c r="AC680" s="64" t="s">
        <v>962</v>
      </c>
    </row>
    <row r="681" spans="1:29" x14ac:dyDescent="0.25">
      <c r="A681" s="66">
        <f t="shared" si="20"/>
        <v>0</v>
      </c>
      <c r="B681" s="69"/>
      <c r="C681" s="66"/>
      <c r="D681" s="64"/>
      <c r="E681" s="64"/>
      <c r="F681" s="64"/>
      <c r="G681" s="64"/>
      <c r="H681" s="64"/>
      <c r="I681" s="64"/>
      <c r="J681" s="64"/>
      <c r="K681" s="64"/>
      <c r="L681" s="64"/>
      <c r="M681" s="64"/>
      <c r="N681" s="64"/>
      <c r="O681" s="64"/>
      <c r="P681" s="64"/>
      <c r="Q681" s="64"/>
      <c r="R681" s="64"/>
      <c r="S681" s="64"/>
      <c r="T681" s="64"/>
      <c r="U681" s="64"/>
      <c r="V681" s="64"/>
      <c r="W681" s="64"/>
      <c r="X681" s="64"/>
      <c r="Y681" s="64"/>
      <c r="Z681" s="64"/>
      <c r="AA681" s="64"/>
      <c r="AB681" s="64"/>
      <c r="AC681" s="64"/>
    </row>
    <row r="682" spans="1:29" x14ac:dyDescent="0.25">
      <c r="A682" s="66">
        <f t="shared" si="20"/>
        <v>0</v>
      </c>
      <c r="B682" s="69"/>
      <c r="C682" s="66"/>
      <c r="D682" s="64"/>
      <c r="E682" s="64"/>
      <c r="F682" s="64"/>
      <c r="G682" s="64"/>
      <c r="H682" s="64"/>
      <c r="I682" s="64"/>
      <c r="J682" s="64"/>
      <c r="K682" s="64"/>
      <c r="L682" s="64"/>
      <c r="M682" s="64"/>
      <c r="N682" s="64"/>
      <c r="O682" s="64"/>
      <c r="P682" s="64"/>
      <c r="Q682" s="64"/>
      <c r="R682" s="64"/>
      <c r="S682" s="64"/>
      <c r="T682" s="64"/>
      <c r="U682" s="64"/>
      <c r="V682" s="64"/>
      <c r="W682" s="64"/>
      <c r="X682" s="64"/>
      <c r="Y682" s="64"/>
      <c r="Z682" s="64"/>
      <c r="AA682" s="64"/>
      <c r="AB682" s="64"/>
      <c r="AC682" s="64"/>
    </row>
    <row r="683" spans="1:29" x14ac:dyDescent="0.25">
      <c r="A683" s="66">
        <f t="shared" si="20"/>
        <v>0</v>
      </c>
      <c r="B683" s="69"/>
      <c r="C683" s="66"/>
      <c r="D683" s="64"/>
      <c r="E683" s="64"/>
      <c r="F683" s="64"/>
      <c r="G683" s="64"/>
      <c r="H683" s="64"/>
      <c r="I683" s="64"/>
      <c r="J683" s="64"/>
      <c r="K683" s="64"/>
      <c r="L683" s="64"/>
      <c r="M683" s="64"/>
      <c r="N683" s="64"/>
      <c r="O683" s="64"/>
      <c r="P683" s="64"/>
      <c r="Q683" s="64"/>
      <c r="R683" s="64"/>
      <c r="S683" s="64"/>
      <c r="T683" s="64"/>
      <c r="U683" s="64"/>
      <c r="V683" s="64"/>
      <c r="W683" s="64"/>
      <c r="X683" s="64"/>
      <c r="Y683" s="64"/>
      <c r="Z683" s="64"/>
      <c r="AA683" s="64"/>
      <c r="AB683" s="64"/>
      <c r="AC683" s="64"/>
    </row>
    <row r="684" spans="1:29" x14ac:dyDescent="0.25">
      <c r="A684" s="66">
        <f t="shared" si="20"/>
        <v>0</v>
      </c>
      <c r="B684" s="69"/>
      <c r="C684" s="66"/>
      <c r="D684" s="64"/>
      <c r="E684" s="64"/>
      <c r="F684" s="64"/>
      <c r="G684" s="64"/>
      <c r="H684" s="64"/>
      <c r="I684" s="64"/>
      <c r="J684" s="64"/>
      <c r="K684" s="64"/>
      <c r="L684" s="64"/>
      <c r="M684" s="64"/>
      <c r="N684" s="64"/>
      <c r="O684" s="64"/>
      <c r="P684" s="64"/>
      <c r="Q684" s="64"/>
      <c r="R684" s="64"/>
      <c r="S684" s="64"/>
      <c r="T684" s="64"/>
      <c r="U684" s="64"/>
      <c r="V684" s="64"/>
      <c r="W684" s="64"/>
      <c r="X684" s="64"/>
      <c r="Y684" s="64"/>
      <c r="Z684" s="64"/>
      <c r="AA684" s="64"/>
      <c r="AB684" s="64"/>
      <c r="AC684" s="64"/>
    </row>
    <row r="685" spans="1:29" x14ac:dyDescent="0.25">
      <c r="A685" s="66">
        <f t="shared" si="20"/>
        <v>0</v>
      </c>
      <c r="B685" s="69"/>
      <c r="C685" s="66"/>
      <c r="D685" s="64"/>
      <c r="E685" s="64"/>
      <c r="F685" s="64"/>
      <c r="G685" s="64"/>
      <c r="H685" s="64"/>
      <c r="I685" s="64"/>
      <c r="J685" s="64"/>
      <c r="K685" s="64"/>
      <c r="L685" s="64"/>
      <c r="M685" s="64"/>
      <c r="N685" s="64"/>
      <c r="O685" s="64"/>
      <c r="P685" s="64"/>
      <c r="Q685" s="64"/>
      <c r="R685" s="64"/>
      <c r="S685" s="64"/>
      <c r="T685" s="64"/>
      <c r="U685" s="64"/>
      <c r="V685" s="64"/>
      <c r="W685" s="64"/>
      <c r="X685" s="64"/>
      <c r="Y685" s="64"/>
      <c r="Z685" s="64"/>
      <c r="AA685" s="64"/>
      <c r="AB685" s="64"/>
      <c r="AC685" s="64"/>
    </row>
    <row r="686" spans="1:29" x14ac:dyDescent="0.25">
      <c r="A686" s="66">
        <f t="shared" si="20"/>
        <v>0</v>
      </c>
      <c r="B686" s="69"/>
      <c r="C686" s="66"/>
      <c r="D686" s="64"/>
      <c r="E686" s="64"/>
      <c r="F686" s="64"/>
      <c r="G686" s="64"/>
      <c r="H686" s="64"/>
      <c r="I686" s="64"/>
      <c r="J686" s="64"/>
      <c r="K686" s="64"/>
      <c r="L686" s="64"/>
      <c r="M686" s="64"/>
      <c r="N686" s="64"/>
      <c r="O686" s="64"/>
      <c r="P686" s="64"/>
      <c r="Q686" s="64"/>
      <c r="R686" s="64"/>
      <c r="S686" s="64"/>
      <c r="T686" s="64"/>
      <c r="U686" s="64"/>
      <c r="V686" s="64"/>
      <c r="W686" s="64"/>
      <c r="X686" s="64"/>
      <c r="Y686" s="64"/>
      <c r="Z686" s="64"/>
      <c r="AA686" s="64"/>
      <c r="AB686" s="64"/>
      <c r="AC686" s="64"/>
    </row>
    <row r="687" spans="1:29" x14ac:dyDescent="0.25">
      <c r="A687" s="66">
        <f t="shared" si="20"/>
        <v>0</v>
      </c>
      <c r="B687" s="69"/>
      <c r="C687" s="66"/>
      <c r="D687" s="64"/>
      <c r="E687" s="64"/>
      <c r="F687" s="64"/>
      <c r="G687" s="64"/>
      <c r="H687" s="64"/>
      <c r="I687" s="64"/>
      <c r="J687" s="64"/>
      <c r="K687" s="64"/>
      <c r="L687" s="64"/>
      <c r="M687" s="64"/>
      <c r="N687" s="64"/>
      <c r="O687" s="64"/>
      <c r="P687" s="64"/>
      <c r="Q687" s="64"/>
      <c r="R687" s="64"/>
      <c r="S687" s="64"/>
      <c r="T687" s="64"/>
      <c r="U687" s="64"/>
      <c r="V687" s="64"/>
      <c r="W687" s="64"/>
      <c r="X687" s="64"/>
      <c r="Y687" s="64"/>
      <c r="Z687" s="64"/>
      <c r="AA687" s="64"/>
      <c r="AB687" s="64"/>
      <c r="AC687" s="64"/>
    </row>
    <row r="688" spans="1:29" x14ac:dyDescent="0.25">
      <c r="A688" s="66">
        <f t="shared" si="20"/>
        <v>0</v>
      </c>
      <c r="B688" s="69"/>
      <c r="C688" s="66"/>
      <c r="D688" s="64"/>
      <c r="E688" s="64"/>
      <c r="F688" s="64"/>
      <c r="G688" s="64"/>
      <c r="H688" s="64"/>
      <c r="I688" s="64"/>
      <c r="J688" s="64"/>
      <c r="K688" s="64"/>
      <c r="L688" s="64"/>
      <c r="M688" s="64"/>
      <c r="N688" s="64"/>
      <c r="O688" s="64"/>
      <c r="P688" s="64"/>
      <c r="Q688" s="64"/>
      <c r="R688" s="64"/>
      <c r="S688" s="64"/>
      <c r="T688" s="64"/>
      <c r="U688" s="64"/>
      <c r="V688" s="64"/>
      <c r="W688" s="64"/>
      <c r="X688" s="64"/>
      <c r="Y688" s="64"/>
      <c r="Z688" s="64"/>
      <c r="AA688" s="64"/>
      <c r="AB688" s="64"/>
      <c r="AC688" s="64"/>
    </row>
    <row r="689" spans="1:29" x14ac:dyDescent="0.25">
      <c r="A689" s="66">
        <f t="shared" si="20"/>
        <v>0</v>
      </c>
      <c r="B689" s="69"/>
      <c r="C689" s="66"/>
      <c r="D689" s="64"/>
      <c r="E689" s="64"/>
      <c r="F689" s="64"/>
      <c r="G689" s="64"/>
      <c r="H689" s="64"/>
      <c r="I689" s="64"/>
      <c r="J689" s="64"/>
      <c r="K689" s="64"/>
      <c r="L689" s="64"/>
      <c r="M689" s="64"/>
      <c r="N689" s="64"/>
      <c r="O689" s="64"/>
      <c r="P689" s="64"/>
      <c r="Q689" s="64"/>
      <c r="R689" s="64"/>
      <c r="S689" s="64"/>
      <c r="T689" s="64"/>
      <c r="U689" s="64"/>
      <c r="V689" s="64"/>
      <c r="W689" s="64"/>
      <c r="X689" s="64"/>
      <c r="Y689" s="64"/>
      <c r="Z689" s="64"/>
      <c r="AA689" s="64"/>
      <c r="AB689" s="64"/>
      <c r="AC689" s="64"/>
    </row>
    <row r="690" spans="1:29" x14ac:dyDescent="0.25">
      <c r="A690" s="66">
        <f t="shared" si="20"/>
        <v>0</v>
      </c>
      <c r="B690" s="69"/>
      <c r="C690" s="66"/>
      <c r="D690" s="64"/>
      <c r="E690" s="64"/>
      <c r="F690" s="64"/>
      <c r="G690" s="64"/>
      <c r="H690" s="64"/>
      <c r="I690" s="64"/>
      <c r="J690" s="64"/>
      <c r="K690" s="64"/>
      <c r="L690" s="64"/>
      <c r="M690" s="64"/>
      <c r="N690" s="64"/>
      <c r="O690" s="64"/>
      <c r="P690" s="64"/>
      <c r="Q690" s="64"/>
      <c r="R690" s="64"/>
      <c r="S690" s="64"/>
      <c r="T690" s="64"/>
      <c r="U690" s="64"/>
      <c r="V690" s="64"/>
      <c r="W690" s="64"/>
      <c r="X690" s="64"/>
      <c r="Y690" s="64"/>
      <c r="Z690" s="64"/>
      <c r="AA690" s="64"/>
      <c r="AB690" s="64"/>
      <c r="AC690" s="64"/>
    </row>
    <row r="691" spans="1:29" x14ac:dyDescent="0.25">
      <c r="A691" s="66">
        <f t="shared" si="20"/>
        <v>0</v>
      </c>
      <c r="B691" s="69"/>
      <c r="C691" s="66"/>
      <c r="D691" s="64"/>
      <c r="E691" s="64"/>
      <c r="F691" s="64"/>
      <c r="G691" s="64"/>
      <c r="H691" s="64"/>
      <c r="I691" s="64"/>
      <c r="J691" s="64"/>
      <c r="K691" s="64"/>
      <c r="L691" s="64"/>
      <c r="M691" s="64"/>
      <c r="N691" s="64"/>
      <c r="O691" s="64"/>
      <c r="P691" s="64"/>
      <c r="Q691" s="64"/>
      <c r="R691" s="64"/>
      <c r="S691" s="64"/>
      <c r="T691" s="64"/>
      <c r="U691" s="64"/>
      <c r="V691" s="64"/>
      <c r="W691" s="64"/>
      <c r="X691" s="64"/>
      <c r="Y691" s="64"/>
      <c r="Z691" s="64"/>
      <c r="AA691" s="64"/>
      <c r="AB691" s="64"/>
      <c r="AC691" s="64"/>
    </row>
    <row r="692" spans="1:29" x14ac:dyDescent="0.25">
      <c r="A692" s="66">
        <f t="shared" si="20"/>
        <v>0</v>
      </c>
      <c r="B692" s="69"/>
      <c r="C692" s="66"/>
      <c r="D692" s="64"/>
      <c r="E692" s="64"/>
      <c r="F692" s="64"/>
      <c r="G692" s="64"/>
      <c r="H692" s="64"/>
      <c r="I692" s="64"/>
      <c r="J692" s="64"/>
      <c r="K692" s="64"/>
      <c r="L692" s="64"/>
      <c r="M692" s="64"/>
      <c r="N692" s="64"/>
      <c r="O692" s="64"/>
      <c r="P692" s="64"/>
      <c r="Q692" s="64"/>
      <c r="R692" s="64"/>
      <c r="S692" s="64"/>
      <c r="T692" s="64"/>
      <c r="U692" s="64"/>
      <c r="V692" s="64"/>
      <c r="W692" s="64"/>
      <c r="X692" s="64"/>
      <c r="Y692" s="64"/>
      <c r="Z692" s="64"/>
      <c r="AA692" s="64"/>
      <c r="AB692" s="64"/>
      <c r="AC692" s="64"/>
    </row>
    <row r="693" spans="1:29" x14ac:dyDescent="0.25">
      <c r="A693" s="66">
        <f t="shared" si="20"/>
        <v>0</v>
      </c>
      <c r="B693" s="69"/>
      <c r="C693" s="66"/>
      <c r="D693" s="64"/>
      <c r="E693" s="64"/>
      <c r="F693" s="64"/>
      <c r="G693" s="64"/>
      <c r="H693" s="64"/>
      <c r="I693" s="64"/>
      <c r="J693" s="64"/>
      <c r="K693" s="64"/>
      <c r="L693" s="64"/>
      <c r="M693" s="64"/>
      <c r="N693" s="64"/>
      <c r="O693" s="64"/>
      <c r="P693" s="64"/>
      <c r="Q693" s="64"/>
      <c r="R693" s="64"/>
      <c r="S693" s="64"/>
      <c r="T693" s="64"/>
      <c r="U693" s="64"/>
      <c r="V693" s="64"/>
      <c r="W693" s="64"/>
      <c r="X693" s="64"/>
      <c r="Y693" s="64"/>
      <c r="Z693" s="64"/>
      <c r="AA693" s="64"/>
      <c r="AB693" s="64"/>
      <c r="AC693" s="64"/>
    </row>
    <row r="694" spans="1:29" x14ac:dyDescent="0.25">
      <c r="A694" s="66">
        <f t="shared" si="20"/>
        <v>0</v>
      </c>
      <c r="B694" s="69"/>
      <c r="C694" s="66"/>
      <c r="D694" s="64"/>
      <c r="E694" s="64"/>
      <c r="F694" s="64"/>
      <c r="G694" s="64"/>
      <c r="H694" s="64"/>
      <c r="I694" s="64"/>
      <c r="J694" s="64"/>
      <c r="K694" s="64"/>
      <c r="L694" s="64"/>
      <c r="M694" s="64"/>
      <c r="N694" s="64"/>
      <c r="O694" s="64"/>
      <c r="P694" s="64"/>
      <c r="Q694" s="64"/>
      <c r="R694" s="64"/>
      <c r="S694" s="64"/>
      <c r="T694" s="64"/>
      <c r="U694" s="64"/>
      <c r="V694" s="64"/>
      <c r="W694" s="64"/>
      <c r="X694" s="64"/>
      <c r="Y694" s="64"/>
      <c r="Z694" s="64"/>
      <c r="AA694" s="64"/>
      <c r="AB694" s="64"/>
      <c r="AC694" s="64"/>
    </row>
    <row r="695" spans="1:29" x14ac:dyDescent="0.25">
      <c r="A695" s="66">
        <f t="shared" si="20"/>
        <v>0</v>
      </c>
      <c r="B695" s="69"/>
      <c r="C695" s="66"/>
      <c r="D695" s="64"/>
      <c r="E695" s="64"/>
      <c r="F695" s="64"/>
      <c r="G695" s="64"/>
      <c r="H695" s="64"/>
      <c r="I695" s="64"/>
      <c r="J695" s="64"/>
      <c r="K695" s="64"/>
      <c r="L695" s="64"/>
      <c r="M695" s="64"/>
      <c r="N695" s="64"/>
      <c r="O695" s="64"/>
      <c r="P695" s="64"/>
      <c r="Q695" s="64"/>
      <c r="R695" s="64"/>
      <c r="S695" s="64"/>
      <c r="T695" s="64"/>
      <c r="U695" s="64"/>
      <c r="V695" s="64"/>
      <c r="W695" s="64"/>
      <c r="X695" s="64"/>
      <c r="Y695" s="64"/>
      <c r="Z695" s="64"/>
      <c r="AA695" s="64"/>
      <c r="AB695" s="64"/>
      <c r="AC695" s="64"/>
    </row>
    <row r="696" spans="1:29" x14ac:dyDescent="0.25">
      <c r="A696" s="66">
        <f t="shared" si="20"/>
        <v>0</v>
      </c>
      <c r="B696" s="69"/>
      <c r="C696" s="66"/>
      <c r="D696" s="64"/>
      <c r="E696" s="64"/>
      <c r="F696" s="64"/>
      <c r="G696" s="64"/>
      <c r="H696" s="64"/>
      <c r="I696" s="64"/>
      <c r="J696" s="64"/>
      <c r="K696" s="64"/>
      <c r="L696" s="64"/>
      <c r="M696" s="64"/>
      <c r="N696" s="64"/>
      <c r="O696" s="64"/>
      <c r="P696" s="64"/>
      <c r="Q696" s="64"/>
      <c r="R696" s="64"/>
      <c r="S696" s="64"/>
      <c r="T696" s="64"/>
      <c r="U696" s="64"/>
      <c r="V696" s="64"/>
      <c r="W696" s="64"/>
      <c r="X696" s="64"/>
      <c r="Y696" s="64"/>
      <c r="Z696" s="64"/>
      <c r="AA696" s="64"/>
      <c r="AB696" s="64"/>
      <c r="AC696" s="64"/>
    </row>
    <row r="697" spans="1:29" x14ac:dyDescent="0.25">
      <c r="A697" s="66">
        <f t="shared" si="20"/>
        <v>0</v>
      </c>
      <c r="B697" s="69"/>
      <c r="C697" s="66"/>
      <c r="D697" s="64"/>
      <c r="E697" s="64"/>
      <c r="F697" s="64"/>
      <c r="G697" s="64"/>
      <c r="H697" s="64"/>
      <c r="I697" s="64"/>
      <c r="J697" s="64"/>
      <c r="K697" s="64"/>
      <c r="L697" s="64"/>
      <c r="M697" s="64"/>
      <c r="N697" s="64"/>
      <c r="O697" s="64"/>
      <c r="P697" s="64"/>
      <c r="Q697" s="64"/>
      <c r="R697" s="64"/>
      <c r="S697" s="64"/>
      <c r="T697" s="64"/>
      <c r="U697" s="64"/>
      <c r="V697" s="64"/>
      <c r="W697" s="64"/>
      <c r="X697" s="64"/>
      <c r="Y697" s="64"/>
      <c r="Z697" s="64"/>
      <c r="AA697" s="64"/>
      <c r="AB697" s="64"/>
      <c r="AC697" s="64"/>
    </row>
    <row r="698" spans="1:29" x14ac:dyDescent="0.25">
      <c r="A698" s="66">
        <f t="shared" si="20"/>
        <v>0</v>
      </c>
      <c r="B698" s="69"/>
      <c r="C698" s="66"/>
      <c r="D698" s="64"/>
      <c r="E698" s="64"/>
      <c r="F698" s="64"/>
      <c r="G698" s="64"/>
      <c r="H698" s="64"/>
      <c r="I698" s="64"/>
      <c r="J698" s="64"/>
      <c r="K698" s="64"/>
      <c r="L698" s="64"/>
      <c r="M698" s="64"/>
      <c r="N698" s="64"/>
      <c r="O698" s="64"/>
      <c r="P698" s="64"/>
      <c r="Q698" s="64"/>
      <c r="R698" s="64"/>
      <c r="S698" s="64"/>
      <c r="T698" s="64"/>
      <c r="U698" s="64"/>
      <c r="V698" s="64"/>
      <c r="W698" s="64"/>
      <c r="X698" s="64"/>
      <c r="Y698" s="64"/>
      <c r="Z698" s="64"/>
      <c r="AA698" s="64"/>
      <c r="AB698" s="64"/>
      <c r="AC698" s="64"/>
    </row>
    <row r="699" spans="1:29" x14ac:dyDescent="0.25">
      <c r="A699" s="66">
        <f t="shared" si="20"/>
        <v>0</v>
      </c>
      <c r="B699" s="69"/>
      <c r="C699" s="66"/>
      <c r="D699" s="64"/>
      <c r="E699" s="64"/>
      <c r="F699" s="64"/>
      <c r="G699" s="64"/>
      <c r="H699" s="64"/>
      <c r="I699" s="64"/>
      <c r="J699" s="64"/>
      <c r="K699" s="64"/>
      <c r="L699" s="64"/>
      <c r="M699" s="64"/>
      <c r="N699" s="64"/>
      <c r="O699" s="64"/>
      <c r="P699" s="64"/>
      <c r="Q699" s="64"/>
      <c r="R699" s="64"/>
      <c r="S699" s="64"/>
      <c r="T699" s="64"/>
      <c r="U699" s="64"/>
      <c r="V699" s="64"/>
      <c r="W699" s="64"/>
      <c r="X699" s="64"/>
      <c r="Y699" s="64"/>
      <c r="Z699" s="64"/>
      <c r="AA699" s="64"/>
      <c r="AB699" s="64"/>
      <c r="AC699" s="64"/>
    </row>
    <row r="700" spans="1:29" x14ac:dyDescent="0.25">
      <c r="A700" s="66">
        <f t="shared" si="20"/>
        <v>0</v>
      </c>
      <c r="B700" s="69"/>
      <c r="C700" s="66"/>
      <c r="D700" s="64"/>
      <c r="E700" s="64"/>
      <c r="F700" s="64"/>
      <c r="G700" s="64"/>
      <c r="H700" s="64"/>
      <c r="I700" s="64"/>
      <c r="J700" s="64"/>
      <c r="K700" s="64"/>
      <c r="L700" s="64"/>
      <c r="M700" s="64"/>
      <c r="N700" s="64"/>
      <c r="O700" s="64"/>
      <c r="P700" s="64"/>
      <c r="Q700" s="64"/>
      <c r="R700" s="64"/>
      <c r="S700" s="64"/>
      <c r="T700" s="64"/>
      <c r="U700" s="64"/>
      <c r="V700" s="64"/>
      <c r="W700" s="64"/>
      <c r="X700" s="64"/>
      <c r="Y700" s="64"/>
      <c r="Z700" s="64"/>
      <c r="AA700" s="64"/>
      <c r="AB700" s="64"/>
      <c r="AC700" s="64"/>
    </row>
    <row r="701" spans="1:29" x14ac:dyDescent="0.25">
      <c r="A701" s="66">
        <f t="shared" si="20"/>
        <v>0</v>
      </c>
      <c r="B701" s="69"/>
      <c r="C701" s="66"/>
      <c r="D701" s="64"/>
      <c r="E701" s="64"/>
      <c r="F701" s="64"/>
      <c r="G701" s="64"/>
      <c r="H701" s="64"/>
      <c r="I701" s="64"/>
      <c r="J701" s="64"/>
      <c r="K701" s="64"/>
      <c r="L701" s="64"/>
      <c r="M701" s="64"/>
      <c r="N701" s="64"/>
      <c r="O701" s="64"/>
      <c r="P701" s="64"/>
      <c r="Q701" s="64"/>
      <c r="R701" s="64"/>
      <c r="S701" s="64"/>
      <c r="T701" s="64"/>
      <c r="U701" s="64"/>
      <c r="V701" s="64"/>
      <c r="W701" s="64"/>
      <c r="X701" s="64"/>
      <c r="Y701" s="64"/>
      <c r="Z701" s="64"/>
      <c r="AA701" s="64"/>
      <c r="AB701" s="64"/>
      <c r="AC701" s="64"/>
    </row>
    <row r="702" spans="1:29" x14ac:dyDescent="0.25">
      <c r="A702" s="66">
        <f t="shared" si="20"/>
        <v>0</v>
      </c>
      <c r="B702" s="69"/>
      <c r="C702" s="66"/>
      <c r="D702" s="64"/>
      <c r="E702" s="64"/>
      <c r="F702" s="64"/>
      <c r="G702" s="64"/>
      <c r="H702" s="64"/>
      <c r="I702" s="64"/>
      <c r="J702" s="64"/>
      <c r="K702" s="64"/>
      <c r="L702" s="64"/>
      <c r="M702" s="64"/>
      <c r="N702" s="64"/>
      <c r="O702" s="64"/>
      <c r="P702" s="64"/>
      <c r="Q702" s="64"/>
      <c r="R702" s="64"/>
      <c r="S702" s="64"/>
      <c r="T702" s="64"/>
      <c r="U702" s="64"/>
      <c r="V702" s="64"/>
      <c r="W702" s="64"/>
      <c r="X702" s="64"/>
      <c r="Y702" s="64"/>
      <c r="Z702" s="64"/>
      <c r="AA702" s="64"/>
      <c r="AB702" s="64"/>
      <c r="AC702" s="64"/>
    </row>
    <row r="703" spans="1:29" x14ac:dyDescent="0.25">
      <c r="A703" s="66">
        <f t="shared" si="20"/>
        <v>0</v>
      </c>
      <c r="B703" s="69"/>
      <c r="C703" s="66"/>
      <c r="D703" s="64"/>
      <c r="E703" s="64"/>
      <c r="F703" s="64"/>
      <c r="G703" s="64"/>
      <c r="H703" s="64"/>
      <c r="I703" s="64"/>
      <c r="J703" s="64"/>
      <c r="K703" s="64"/>
      <c r="L703" s="64"/>
      <c r="M703" s="64"/>
      <c r="N703" s="64"/>
      <c r="O703" s="64"/>
      <c r="P703" s="64"/>
      <c r="Q703" s="64"/>
      <c r="R703" s="64"/>
      <c r="S703" s="64"/>
      <c r="T703" s="64"/>
      <c r="U703" s="64"/>
      <c r="V703" s="64"/>
      <c r="W703" s="64"/>
      <c r="X703" s="64"/>
      <c r="Y703" s="64"/>
      <c r="Z703" s="64"/>
      <c r="AA703" s="64"/>
      <c r="AB703" s="64"/>
      <c r="AC703" s="64"/>
    </row>
    <row r="704" spans="1:29" x14ac:dyDescent="0.25">
      <c r="A704" s="66">
        <f t="shared" si="20"/>
        <v>0</v>
      </c>
      <c r="B704" s="69"/>
      <c r="C704" s="66"/>
      <c r="D704" s="64"/>
      <c r="E704" s="64"/>
      <c r="F704" s="64"/>
      <c r="G704" s="64"/>
      <c r="H704" s="64"/>
      <c r="I704" s="64"/>
      <c r="J704" s="64"/>
      <c r="K704" s="64"/>
      <c r="L704" s="64"/>
      <c r="M704" s="64"/>
      <c r="N704" s="64"/>
      <c r="O704" s="64"/>
      <c r="P704" s="64"/>
      <c r="Q704" s="64"/>
      <c r="R704" s="64"/>
      <c r="S704" s="64"/>
      <c r="T704" s="64"/>
      <c r="U704" s="64"/>
      <c r="V704" s="64"/>
      <c r="W704" s="64"/>
      <c r="X704" s="64"/>
      <c r="Y704" s="64"/>
      <c r="Z704" s="64"/>
      <c r="AA704" s="64"/>
      <c r="AB704" s="64"/>
      <c r="AC704" s="64"/>
    </row>
    <row r="705" spans="1:29" x14ac:dyDescent="0.25">
      <c r="A705" s="66">
        <f t="shared" si="20"/>
        <v>0</v>
      </c>
      <c r="B705" s="69"/>
      <c r="C705" s="66"/>
      <c r="D705" s="64"/>
      <c r="E705" s="64"/>
      <c r="F705" s="64"/>
      <c r="G705" s="64"/>
      <c r="H705" s="64"/>
      <c r="I705" s="64"/>
      <c r="J705" s="64"/>
      <c r="K705" s="64"/>
      <c r="L705" s="64"/>
      <c r="M705" s="64"/>
      <c r="N705" s="64"/>
      <c r="O705" s="64"/>
      <c r="P705" s="64"/>
      <c r="Q705" s="64"/>
      <c r="R705" s="64"/>
      <c r="S705" s="64"/>
      <c r="T705" s="64"/>
      <c r="U705" s="64"/>
      <c r="V705" s="64"/>
      <c r="W705" s="64"/>
      <c r="X705" s="64"/>
      <c r="Y705" s="64"/>
      <c r="Z705" s="64"/>
      <c r="AA705" s="64"/>
      <c r="AB705" s="64"/>
      <c r="AC705" s="64"/>
    </row>
    <row r="706" spans="1:29" x14ac:dyDescent="0.25">
      <c r="A706" s="66">
        <f t="shared" si="20"/>
        <v>0</v>
      </c>
      <c r="B706" s="69"/>
      <c r="C706" s="66"/>
      <c r="D706" s="64"/>
      <c r="E706" s="64"/>
      <c r="F706" s="64"/>
      <c r="G706" s="64"/>
      <c r="H706" s="64"/>
      <c r="I706" s="64"/>
      <c r="J706" s="64"/>
      <c r="K706" s="64"/>
      <c r="L706" s="64"/>
      <c r="M706" s="64"/>
      <c r="N706" s="64"/>
      <c r="O706" s="64"/>
      <c r="P706" s="64"/>
      <c r="Q706" s="64"/>
      <c r="R706" s="64"/>
      <c r="S706" s="64"/>
      <c r="T706" s="64"/>
      <c r="U706" s="64"/>
      <c r="V706" s="64"/>
      <c r="W706" s="64"/>
      <c r="X706" s="64"/>
      <c r="Y706" s="64"/>
      <c r="Z706" s="64"/>
      <c r="AA706" s="64"/>
      <c r="AB706" s="64"/>
      <c r="AC706" s="64"/>
    </row>
    <row r="707" spans="1:29" x14ac:dyDescent="0.25">
      <c r="A707" s="66">
        <f t="shared" si="20"/>
        <v>0</v>
      </c>
      <c r="B707" s="69"/>
      <c r="C707" s="66"/>
      <c r="D707" s="64"/>
      <c r="E707" s="64"/>
      <c r="F707" s="64"/>
      <c r="G707" s="64"/>
      <c r="H707" s="64"/>
      <c r="I707" s="64"/>
      <c r="J707" s="64"/>
      <c r="K707" s="64"/>
      <c r="L707" s="64"/>
      <c r="M707" s="64"/>
      <c r="N707" s="64"/>
      <c r="O707" s="64"/>
      <c r="P707" s="64"/>
      <c r="Q707" s="64"/>
      <c r="R707" s="64"/>
      <c r="S707" s="64"/>
      <c r="T707" s="64"/>
      <c r="U707" s="64"/>
      <c r="V707" s="64"/>
      <c r="W707" s="64"/>
      <c r="X707" s="64"/>
      <c r="Y707" s="64"/>
      <c r="Z707" s="64"/>
      <c r="AA707" s="64"/>
      <c r="AB707" s="64"/>
      <c r="AC707" s="64"/>
    </row>
    <row r="708" spans="1:29" x14ac:dyDescent="0.25">
      <c r="A708" s="66">
        <f t="shared" ref="A708:A771" si="22">D708</f>
        <v>0</v>
      </c>
      <c r="B708" s="69"/>
      <c r="C708" s="66"/>
      <c r="D708" s="64"/>
      <c r="E708" s="64"/>
      <c r="F708" s="64"/>
      <c r="G708" s="64"/>
      <c r="H708" s="64"/>
      <c r="I708" s="64"/>
      <c r="J708" s="64"/>
      <c r="K708" s="64"/>
      <c r="L708" s="64"/>
      <c r="M708" s="64"/>
      <c r="N708" s="64"/>
      <c r="O708" s="64"/>
      <c r="P708" s="64"/>
      <c r="Q708" s="64"/>
      <c r="R708" s="64"/>
      <c r="S708" s="64"/>
      <c r="T708" s="64"/>
      <c r="U708" s="64"/>
      <c r="V708" s="64"/>
      <c r="W708" s="64"/>
      <c r="X708" s="64"/>
      <c r="Y708" s="64"/>
      <c r="Z708" s="64"/>
      <c r="AA708" s="64"/>
      <c r="AB708" s="64"/>
      <c r="AC708" s="64"/>
    </row>
    <row r="709" spans="1:29" x14ac:dyDescent="0.25">
      <c r="A709" s="66">
        <f t="shared" si="22"/>
        <v>0</v>
      </c>
      <c r="B709" s="69"/>
      <c r="C709" s="66"/>
      <c r="D709" s="64"/>
      <c r="E709" s="64"/>
      <c r="F709" s="64"/>
      <c r="G709" s="64"/>
      <c r="H709" s="64"/>
      <c r="I709" s="64"/>
      <c r="J709" s="64"/>
      <c r="K709" s="64"/>
      <c r="L709" s="64"/>
      <c r="M709" s="64"/>
      <c r="N709" s="64"/>
      <c r="O709" s="64"/>
      <c r="P709" s="64"/>
      <c r="Q709" s="64"/>
      <c r="R709" s="64"/>
      <c r="S709" s="64"/>
      <c r="T709" s="64"/>
      <c r="U709" s="64"/>
      <c r="V709" s="64"/>
      <c r="W709" s="64"/>
      <c r="X709" s="64"/>
      <c r="Y709" s="64"/>
      <c r="Z709" s="64"/>
      <c r="AA709" s="64"/>
      <c r="AB709" s="64"/>
      <c r="AC709" s="64"/>
    </row>
    <row r="710" spans="1:29" x14ac:dyDescent="0.25">
      <c r="A710" s="66">
        <f t="shared" si="22"/>
        <v>0</v>
      </c>
      <c r="B710" s="69"/>
      <c r="C710" s="66"/>
      <c r="D710" s="64"/>
      <c r="E710" s="64"/>
      <c r="F710" s="64"/>
      <c r="G710" s="64"/>
      <c r="H710" s="64"/>
      <c r="I710" s="64"/>
      <c r="J710" s="64"/>
      <c r="K710" s="64"/>
      <c r="L710" s="64"/>
      <c r="M710" s="64"/>
      <c r="N710" s="64"/>
      <c r="O710" s="64"/>
      <c r="P710" s="64"/>
      <c r="Q710" s="64"/>
      <c r="R710" s="64"/>
      <c r="S710" s="64"/>
      <c r="T710" s="64"/>
      <c r="U710" s="64"/>
      <c r="V710" s="64"/>
      <c r="W710" s="64"/>
      <c r="X710" s="64"/>
      <c r="Y710" s="64"/>
      <c r="Z710" s="64"/>
      <c r="AA710" s="64"/>
      <c r="AB710" s="64"/>
      <c r="AC710" s="64"/>
    </row>
    <row r="711" spans="1:29" x14ac:dyDescent="0.25">
      <c r="A711" s="66">
        <f t="shared" si="22"/>
        <v>0</v>
      </c>
      <c r="B711" s="69"/>
      <c r="C711" s="66"/>
      <c r="D711" s="64"/>
      <c r="E711" s="64"/>
      <c r="F711" s="64"/>
      <c r="G711" s="64"/>
      <c r="H711" s="64"/>
      <c r="I711" s="64"/>
      <c r="J711" s="64"/>
      <c r="K711" s="64"/>
      <c r="L711" s="64"/>
      <c r="M711" s="64"/>
      <c r="N711" s="64"/>
      <c r="O711" s="64"/>
      <c r="P711" s="64"/>
      <c r="Q711" s="64"/>
      <c r="R711" s="64"/>
      <c r="S711" s="64"/>
      <c r="T711" s="64"/>
      <c r="U711" s="64"/>
      <c r="V711" s="64"/>
      <c r="W711" s="64"/>
      <c r="X711" s="64"/>
      <c r="Y711" s="64"/>
      <c r="Z711" s="64"/>
      <c r="AA711" s="64"/>
      <c r="AB711" s="64"/>
      <c r="AC711" s="64"/>
    </row>
    <row r="712" spans="1:29" x14ac:dyDescent="0.25">
      <c r="A712" s="66">
        <f t="shared" si="22"/>
        <v>0</v>
      </c>
      <c r="B712" s="69"/>
      <c r="C712" s="66"/>
      <c r="D712" s="64"/>
      <c r="E712" s="64"/>
      <c r="F712" s="64"/>
      <c r="G712" s="64"/>
      <c r="H712" s="64"/>
      <c r="I712" s="64"/>
      <c r="J712" s="64"/>
      <c r="K712" s="64"/>
      <c r="L712" s="64"/>
      <c r="M712" s="64"/>
      <c r="N712" s="64"/>
      <c r="O712" s="64"/>
      <c r="P712" s="64"/>
      <c r="Q712" s="64"/>
      <c r="R712" s="64"/>
      <c r="S712" s="64"/>
      <c r="T712" s="64"/>
      <c r="U712" s="64"/>
      <c r="V712" s="64"/>
      <c r="W712" s="64"/>
      <c r="X712" s="64"/>
      <c r="Y712" s="64"/>
      <c r="Z712" s="64"/>
      <c r="AA712" s="64"/>
      <c r="AB712" s="64"/>
      <c r="AC712" s="64"/>
    </row>
    <row r="713" spans="1:29" x14ac:dyDescent="0.25">
      <c r="A713" s="66">
        <f t="shared" si="22"/>
        <v>0</v>
      </c>
      <c r="B713" s="69"/>
      <c r="C713" s="66"/>
      <c r="D713" s="64"/>
      <c r="E713" s="64"/>
      <c r="F713" s="64"/>
      <c r="G713" s="64"/>
      <c r="H713" s="64"/>
      <c r="I713" s="64"/>
      <c r="J713" s="64"/>
      <c r="K713" s="64"/>
      <c r="L713" s="64"/>
      <c r="M713" s="64"/>
      <c r="N713" s="64"/>
      <c r="O713" s="64"/>
      <c r="P713" s="64"/>
      <c r="Q713" s="64"/>
      <c r="R713" s="64"/>
      <c r="S713" s="64"/>
      <c r="T713" s="64"/>
      <c r="U713" s="64"/>
      <c r="V713" s="64"/>
      <c r="W713" s="64"/>
      <c r="X713" s="64"/>
      <c r="Y713" s="64"/>
      <c r="Z713" s="64"/>
      <c r="AA713" s="64"/>
      <c r="AB713" s="64"/>
      <c r="AC713" s="64"/>
    </row>
    <row r="714" spans="1:29" x14ac:dyDescent="0.25">
      <c r="A714" s="66">
        <f t="shared" si="22"/>
        <v>0</v>
      </c>
      <c r="B714" s="69"/>
      <c r="C714" s="66"/>
      <c r="D714" s="64"/>
      <c r="E714" s="64"/>
      <c r="F714" s="64"/>
      <c r="G714" s="64"/>
      <c r="H714" s="64"/>
      <c r="I714" s="64"/>
      <c r="J714" s="64"/>
      <c r="K714" s="64"/>
      <c r="L714" s="64"/>
      <c r="M714" s="64"/>
      <c r="N714" s="64"/>
      <c r="O714" s="64"/>
      <c r="P714" s="64"/>
      <c r="Q714" s="64"/>
      <c r="R714" s="64"/>
      <c r="S714" s="64"/>
      <c r="T714" s="64"/>
      <c r="U714" s="64"/>
      <c r="V714" s="64"/>
      <c r="W714" s="64"/>
      <c r="X714" s="64"/>
      <c r="Y714" s="64"/>
      <c r="Z714" s="64"/>
      <c r="AA714" s="64"/>
      <c r="AB714" s="64"/>
      <c r="AC714" s="64"/>
    </row>
    <row r="715" spans="1:29" x14ac:dyDescent="0.25">
      <c r="A715" s="66">
        <f t="shared" si="22"/>
        <v>0</v>
      </c>
      <c r="B715" s="69"/>
      <c r="C715" s="66"/>
      <c r="D715" s="64"/>
      <c r="E715" s="64"/>
      <c r="F715" s="64"/>
      <c r="G715" s="64"/>
      <c r="H715" s="64"/>
      <c r="I715" s="64"/>
      <c r="J715" s="64"/>
      <c r="K715" s="64"/>
      <c r="L715" s="64"/>
      <c r="M715" s="64"/>
      <c r="N715" s="64"/>
      <c r="O715" s="64"/>
      <c r="P715" s="64"/>
      <c r="Q715" s="64"/>
      <c r="R715" s="64"/>
      <c r="S715" s="64"/>
      <c r="T715" s="64"/>
      <c r="U715" s="64"/>
      <c r="V715" s="64"/>
      <c r="W715" s="64"/>
      <c r="X715" s="64"/>
      <c r="Y715" s="64"/>
      <c r="Z715" s="64"/>
      <c r="AA715" s="64"/>
      <c r="AB715" s="64"/>
      <c r="AC715" s="64"/>
    </row>
    <row r="716" spans="1:29" x14ac:dyDescent="0.25">
      <c r="A716" s="66">
        <f t="shared" si="22"/>
        <v>0</v>
      </c>
      <c r="B716" s="69"/>
      <c r="C716" s="66"/>
      <c r="D716" s="64"/>
      <c r="E716" s="64"/>
      <c r="F716" s="64"/>
      <c r="G716" s="64"/>
      <c r="H716" s="64"/>
      <c r="I716" s="64"/>
      <c r="J716" s="64"/>
      <c r="K716" s="64"/>
      <c r="L716" s="64"/>
      <c r="M716" s="64"/>
      <c r="N716" s="64"/>
      <c r="O716" s="64"/>
      <c r="P716" s="64"/>
      <c r="Q716" s="64"/>
      <c r="R716" s="64"/>
      <c r="S716" s="64"/>
      <c r="T716" s="64"/>
      <c r="U716" s="64"/>
      <c r="V716" s="64"/>
      <c r="W716" s="64"/>
      <c r="X716" s="64"/>
      <c r="Y716" s="64"/>
      <c r="Z716" s="64"/>
      <c r="AA716" s="64"/>
      <c r="AB716" s="64"/>
      <c r="AC716" s="64"/>
    </row>
    <row r="717" spans="1:29" x14ac:dyDescent="0.25">
      <c r="A717" s="66">
        <f t="shared" si="22"/>
        <v>0</v>
      </c>
      <c r="B717" s="69"/>
      <c r="C717" s="66"/>
      <c r="D717" s="64"/>
      <c r="E717" s="64"/>
      <c r="F717" s="64"/>
      <c r="G717" s="64"/>
      <c r="H717" s="64"/>
      <c r="I717" s="64"/>
      <c r="J717" s="64"/>
      <c r="K717" s="64"/>
      <c r="L717" s="64"/>
      <c r="M717" s="64"/>
      <c r="N717" s="64"/>
      <c r="O717" s="64"/>
      <c r="P717" s="64"/>
      <c r="Q717" s="64"/>
      <c r="R717" s="64"/>
      <c r="S717" s="64"/>
      <c r="T717" s="64"/>
      <c r="U717" s="64"/>
      <c r="V717" s="64"/>
      <c r="W717" s="64"/>
      <c r="X717" s="64"/>
      <c r="Y717" s="64"/>
      <c r="Z717" s="64"/>
      <c r="AA717" s="64"/>
      <c r="AB717" s="64"/>
      <c r="AC717" s="64"/>
    </row>
    <row r="718" spans="1:29" x14ac:dyDescent="0.25">
      <c r="A718" s="66">
        <f t="shared" si="22"/>
        <v>0</v>
      </c>
      <c r="B718" s="69"/>
      <c r="C718" s="66"/>
      <c r="D718" s="64"/>
      <c r="E718" s="64"/>
      <c r="F718" s="64"/>
      <c r="G718" s="64"/>
      <c r="H718" s="64"/>
      <c r="I718" s="64"/>
      <c r="J718" s="64"/>
      <c r="K718" s="64"/>
      <c r="L718" s="64"/>
      <c r="M718" s="64"/>
      <c r="N718" s="64"/>
      <c r="O718" s="64"/>
      <c r="P718" s="64"/>
      <c r="Q718" s="64"/>
      <c r="R718" s="64"/>
      <c r="S718" s="64"/>
      <c r="T718" s="64"/>
      <c r="U718" s="64"/>
      <c r="V718" s="64"/>
      <c r="W718" s="64"/>
      <c r="X718" s="64"/>
      <c r="Y718" s="64"/>
      <c r="Z718" s="64"/>
      <c r="AA718" s="64"/>
      <c r="AB718" s="64"/>
      <c r="AC718" s="64"/>
    </row>
    <row r="719" spans="1:29" x14ac:dyDescent="0.25">
      <c r="A719" s="66">
        <f t="shared" si="22"/>
        <v>0</v>
      </c>
      <c r="B719" s="69"/>
      <c r="C719" s="66"/>
      <c r="D719" s="64"/>
      <c r="E719" s="64"/>
      <c r="F719" s="64"/>
      <c r="G719" s="64"/>
      <c r="H719" s="64"/>
      <c r="I719" s="64"/>
      <c r="J719" s="64"/>
      <c r="K719" s="64"/>
      <c r="L719" s="64"/>
      <c r="M719" s="64"/>
      <c r="N719" s="64"/>
      <c r="O719" s="64"/>
      <c r="P719" s="64"/>
      <c r="Q719" s="64"/>
      <c r="R719" s="64"/>
      <c r="S719" s="64"/>
      <c r="T719" s="64"/>
      <c r="U719" s="64"/>
      <c r="V719" s="64"/>
      <c r="W719" s="64"/>
      <c r="X719" s="64"/>
      <c r="Y719" s="64"/>
      <c r="Z719" s="64"/>
      <c r="AA719" s="64"/>
      <c r="AB719" s="64"/>
      <c r="AC719" s="64"/>
    </row>
    <row r="720" spans="1:29" x14ac:dyDescent="0.25">
      <c r="A720" s="66">
        <f t="shared" si="22"/>
        <v>0</v>
      </c>
      <c r="B720" s="69"/>
      <c r="C720" s="66"/>
      <c r="D720" s="64"/>
      <c r="E720" s="64"/>
      <c r="F720" s="64"/>
      <c r="G720" s="64"/>
      <c r="H720" s="64"/>
      <c r="I720" s="64"/>
      <c r="J720" s="64"/>
      <c r="K720" s="64"/>
      <c r="L720" s="64"/>
      <c r="M720" s="64"/>
      <c r="N720" s="64"/>
      <c r="O720" s="64"/>
      <c r="P720" s="64"/>
      <c r="Q720" s="64"/>
      <c r="R720" s="64"/>
      <c r="S720" s="64"/>
      <c r="T720" s="64"/>
      <c r="U720" s="64"/>
      <c r="V720" s="64"/>
      <c r="W720" s="64"/>
      <c r="X720" s="64"/>
      <c r="Y720" s="64"/>
      <c r="Z720" s="64"/>
      <c r="AA720" s="64"/>
      <c r="AB720" s="64"/>
      <c r="AC720" s="64"/>
    </row>
    <row r="721" spans="1:29" x14ac:dyDescent="0.25">
      <c r="A721" s="66">
        <f t="shared" si="22"/>
        <v>0</v>
      </c>
      <c r="B721" s="69"/>
      <c r="C721" s="66"/>
      <c r="D721" s="64"/>
      <c r="E721" s="64"/>
      <c r="F721" s="64"/>
      <c r="G721" s="64"/>
      <c r="H721" s="64"/>
      <c r="I721" s="64"/>
      <c r="J721" s="64"/>
      <c r="K721" s="64"/>
      <c r="L721" s="64"/>
      <c r="M721" s="64"/>
      <c r="N721" s="64"/>
      <c r="O721" s="64"/>
      <c r="P721" s="64"/>
      <c r="Q721" s="64"/>
      <c r="R721" s="64"/>
      <c r="S721" s="64"/>
      <c r="T721" s="64"/>
      <c r="U721" s="64"/>
      <c r="V721" s="64"/>
      <c r="W721" s="64"/>
      <c r="X721" s="64"/>
      <c r="Y721" s="64"/>
      <c r="Z721" s="64"/>
      <c r="AA721" s="64"/>
      <c r="AB721" s="64"/>
      <c r="AC721" s="64"/>
    </row>
    <row r="722" spans="1:29" x14ac:dyDescent="0.25">
      <c r="A722" s="66">
        <f t="shared" si="22"/>
        <v>0</v>
      </c>
      <c r="B722" s="69"/>
      <c r="C722" s="66"/>
      <c r="D722" s="64"/>
      <c r="E722" s="64"/>
      <c r="F722" s="64"/>
      <c r="G722" s="64"/>
      <c r="H722" s="64"/>
      <c r="I722" s="64"/>
      <c r="J722" s="64"/>
      <c r="K722" s="64"/>
      <c r="L722" s="64"/>
      <c r="M722" s="64"/>
      <c r="N722" s="64"/>
      <c r="O722" s="64"/>
      <c r="P722" s="64"/>
      <c r="Q722" s="64"/>
      <c r="R722" s="64"/>
      <c r="S722" s="64"/>
      <c r="T722" s="64"/>
      <c r="U722" s="64"/>
      <c r="V722" s="64"/>
      <c r="W722" s="64"/>
      <c r="X722" s="64"/>
      <c r="Y722" s="64"/>
      <c r="Z722" s="64"/>
      <c r="AA722" s="64"/>
      <c r="AB722" s="64"/>
      <c r="AC722" s="64"/>
    </row>
    <row r="723" spans="1:29" x14ac:dyDescent="0.25">
      <c r="A723" s="66">
        <f t="shared" si="22"/>
        <v>0</v>
      </c>
      <c r="B723" s="69"/>
      <c r="C723" s="66"/>
      <c r="D723" s="64"/>
      <c r="E723" s="64"/>
      <c r="F723" s="64"/>
      <c r="G723" s="64"/>
      <c r="H723" s="64"/>
      <c r="I723" s="64"/>
      <c r="J723" s="64"/>
      <c r="K723" s="64"/>
      <c r="L723" s="64"/>
      <c r="M723" s="64"/>
      <c r="N723" s="64"/>
      <c r="O723" s="64"/>
      <c r="P723" s="64"/>
      <c r="Q723" s="64"/>
      <c r="R723" s="64"/>
      <c r="S723" s="64"/>
      <c r="T723" s="64"/>
      <c r="U723" s="64"/>
      <c r="V723" s="64"/>
      <c r="W723" s="64"/>
      <c r="X723" s="64"/>
      <c r="Y723" s="64"/>
      <c r="Z723" s="64"/>
      <c r="AA723" s="64"/>
      <c r="AB723" s="64"/>
      <c r="AC723" s="64"/>
    </row>
    <row r="724" spans="1:29" x14ac:dyDescent="0.25">
      <c r="A724" s="66">
        <f t="shared" si="22"/>
        <v>0</v>
      </c>
      <c r="B724" s="69"/>
      <c r="C724" s="66"/>
      <c r="D724" s="64"/>
      <c r="E724" s="64"/>
      <c r="F724" s="64"/>
      <c r="G724" s="64"/>
      <c r="H724" s="64"/>
      <c r="I724" s="64"/>
      <c r="J724" s="64"/>
      <c r="K724" s="64"/>
      <c r="L724" s="64"/>
      <c r="M724" s="64"/>
      <c r="N724" s="64"/>
      <c r="O724" s="64"/>
      <c r="P724" s="64"/>
      <c r="Q724" s="64"/>
      <c r="R724" s="64"/>
      <c r="S724" s="64"/>
      <c r="T724" s="64"/>
      <c r="U724" s="64"/>
      <c r="V724" s="64"/>
      <c r="W724" s="64"/>
      <c r="X724" s="64"/>
      <c r="Y724" s="64"/>
      <c r="Z724" s="64"/>
      <c r="AA724" s="64"/>
      <c r="AB724" s="64"/>
      <c r="AC724" s="64"/>
    </row>
    <row r="725" spans="1:29" x14ac:dyDescent="0.25">
      <c r="A725" s="66">
        <f t="shared" si="22"/>
        <v>0</v>
      </c>
      <c r="B725" s="69"/>
      <c r="C725" s="66"/>
      <c r="D725" s="64"/>
      <c r="E725" s="64"/>
      <c r="F725" s="64"/>
      <c r="G725" s="64"/>
      <c r="H725" s="64"/>
      <c r="I725" s="64"/>
      <c r="J725" s="64"/>
      <c r="K725" s="64"/>
      <c r="L725" s="64"/>
      <c r="M725" s="64"/>
      <c r="N725" s="64"/>
      <c r="O725" s="64"/>
      <c r="P725" s="64"/>
      <c r="Q725" s="64"/>
      <c r="R725" s="64"/>
      <c r="S725" s="64"/>
      <c r="T725" s="64"/>
      <c r="U725" s="64"/>
      <c r="V725" s="64"/>
      <c r="W725" s="64"/>
      <c r="X725" s="64"/>
      <c r="Y725" s="64"/>
      <c r="Z725" s="64"/>
      <c r="AA725" s="64"/>
      <c r="AB725" s="64"/>
      <c r="AC725" s="64"/>
    </row>
    <row r="726" spans="1:29" x14ac:dyDescent="0.25">
      <c r="A726" s="66">
        <f t="shared" si="22"/>
        <v>0</v>
      </c>
      <c r="B726" s="69"/>
      <c r="C726" s="66"/>
      <c r="D726" s="64"/>
      <c r="E726" s="64"/>
      <c r="F726" s="64"/>
      <c r="G726" s="64"/>
      <c r="H726" s="64"/>
      <c r="I726" s="64"/>
      <c r="J726" s="64"/>
      <c r="K726" s="64"/>
      <c r="L726" s="64"/>
      <c r="M726" s="64"/>
      <c r="N726" s="64"/>
      <c r="O726" s="64"/>
      <c r="P726" s="64"/>
      <c r="Q726" s="64"/>
      <c r="R726" s="64"/>
      <c r="S726" s="64"/>
      <c r="T726" s="64"/>
      <c r="U726" s="64"/>
      <c r="V726" s="64"/>
      <c r="W726" s="64"/>
      <c r="X726" s="64"/>
      <c r="Y726" s="64"/>
      <c r="Z726" s="64"/>
      <c r="AA726" s="64"/>
      <c r="AB726" s="64"/>
      <c r="AC726" s="64"/>
    </row>
    <row r="727" spans="1:29" x14ac:dyDescent="0.25">
      <c r="A727" s="66">
        <f t="shared" si="22"/>
        <v>0</v>
      </c>
      <c r="B727" s="69"/>
      <c r="C727" s="66"/>
      <c r="D727" s="64"/>
      <c r="E727" s="64"/>
      <c r="F727" s="64"/>
      <c r="G727" s="64"/>
      <c r="H727" s="64"/>
      <c r="I727" s="64"/>
      <c r="J727" s="64"/>
      <c r="K727" s="64"/>
      <c r="L727" s="64"/>
      <c r="M727" s="64"/>
      <c r="N727" s="64"/>
      <c r="O727" s="64"/>
      <c r="P727" s="64"/>
      <c r="Q727" s="64"/>
      <c r="R727" s="64"/>
      <c r="S727" s="64"/>
      <c r="T727" s="64"/>
      <c r="U727" s="64"/>
      <c r="V727" s="64"/>
      <c r="W727" s="64"/>
      <c r="X727" s="64"/>
      <c r="Y727" s="64"/>
      <c r="Z727" s="64"/>
      <c r="AA727" s="64"/>
      <c r="AB727" s="64"/>
      <c r="AC727" s="64"/>
    </row>
    <row r="728" spans="1:29" x14ac:dyDescent="0.25">
      <c r="A728" s="66">
        <f t="shared" si="22"/>
        <v>0</v>
      </c>
      <c r="B728" s="69"/>
      <c r="C728" s="66"/>
      <c r="D728" s="64"/>
      <c r="E728" s="64"/>
      <c r="F728" s="64"/>
      <c r="G728" s="64"/>
      <c r="H728" s="64"/>
      <c r="I728" s="64"/>
      <c r="J728" s="64"/>
      <c r="K728" s="64"/>
      <c r="L728" s="64"/>
      <c r="M728" s="64"/>
      <c r="N728" s="64"/>
      <c r="O728" s="64"/>
      <c r="P728" s="64"/>
      <c r="Q728" s="64"/>
      <c r="R728" s="64"/>
      <c r="S728" s="64"/>
      <c r="T728" s="64"/>
      <c r="U728" s="64"/>
      <c r="V728" s="64"/>
      <c r="W728" s="64"/>
      <c r="X728" s="64"/>
      <c r="Y728" s="64"/>
      <c r="Z728" s="64"/>
      <c r="AA728" s="64"/>
      <c r="AB728" s="64"/>
      <c r="AC728" s="64"/>
    </row>
    <row r="729" spans="1:29" x14ac:dyDescent="0.25">
      <c r="A729" s="66">
        <f t="shared" si="22"/>
        <v>0</v>
      </c>
      <c r="B729" s="69"/>
      <c r="C729" s="66"/>
      <c r="D729" s="64"/>
      <c r="E729" s="64"/>
      <c r="F729" s="64"/>
      <c r="G729" s="64"/>
      <c r="H729" s="64"/>
      <c r="I729" s="64"/>
      <c r="J729" s="64"/>
      <c r="K729" s="64"/>
      <c r="L729" s="64"/>
      <c r="M729" s="64"/>
      <c r="N729" s="64"/>
      <c r="O729" s="64"/>
      <c r="P729" s="64"/>
      <c r="Q729" s="64"/>
      <c r="R729" s="64"/>
      <c r="S729" s="64"/>
      <c r="T729" s="64"/>
      <c r="U729" s="64"/>
      <c r="V729" s="64"/>
      <c r="W729" s="64"/>
      <c r="X729" s="64"/>
      <c r="Y729" s="64"/>
      <c r="Z729" s="64"/>
      <c r="AA729" s="64"/>
      <c r="AB729" s="64"/>
      <c r="AC729" s="64"/>
    </row>
    <row r="730" spans="1:29" x14ac:dyDescent="0.25">
      <c r="A730" s="66">
        <f t="shared" si="22"/>
        <v>0</v>
      </c>
      <c r="B730" s="69"/>
      <c r="C730" s="66"/>
      <c r="D730" s="64"/>
      <c r="E730" s="64"/>
      <c r="F730" s="64"/>
      <c r="G730" s="64"/>
      <c r="H730" s="64"/>
      <c r="I730" s="64"/>
      <c r="J730" s="64"/>
      <c r="K730" s="64"/>
      <c r="L730" s="64"/>
      <c r="M730" s="64"/>
      <c r="N730" s="64"/>
      <c r="O730" s="64"/>
      <c r="P730" s="64"/>
      <c r="Q730" s="64"/>
      <c r="R730" s="64"/>
      <c r="S730" s="64"/>
      <c r="T730" s="64"/>
      <c r="U730" s="64"/>
      <c r="V730" s="64"/>
      <c r="W730" s="64"/>
      <c r="X730" s="64"/>
      <c r="Y730" s="64"/>
      <c r="Z730" s="64"/>
      <c r="AA730" s="64"/>
      <c r="AB730" s="64"/>
      <c r="AC730" s="64"/>
    </row>
    <row r="731" spans="1:29" x14ac:dyDescent="0.25">
      <c r="A731" s="66">
        <f t="shared" si="22"/>
        <v>0</v>
      </c>
      <c r="B731" s="69"/>
      <c r="C731" s="66"/>
      <c r="D731" s="64"/>
      <c r="E731" s="64"/>
      <c r="F731" s="64"/>
      <c r="G731" s="64"/>
      <c r="H731" s="64"/>
      <c r="I731" s="64"/>
      <c r="J731" s="64"/>
      <c r="K731" s="64"/>
      <c r="L731" s="64"/>
      <c r="M731" s="64"/>
      <c r="N731" s="64"/>
      <c r="O731" s="64"/>
      <c r="P731" s="64"/>
      <c r="Q731" s="64"/>
      <c r="R731" s="64"/>
      <c r="S731" s="64"/>
      <c r="T731" s="64"/>
      <c r="U731" s="64"/>
      <c r="V731" s="64"/>
      <c r="W731" s="64"/>
      <c r="X731" s="64"/>
      <c r="Y731" s="64"/>
      <c r="Z731" s="64"/>
      <c r="AA731" s="64"/>
      <c r="AB731" s="64"/>
      <c r="AC731" s="64"/>
    </row>
    <row r="732" spans="1:29" x14ac:dyDescent="0.25">
      <c r="A732" s="66">
        <f t="shared" si="22"/>
        <v>0</v>
      </c>
      <c r="B732" s="69"/>
      <c r="C732" s="66"/>
      <c r="D732" s="64"/>
      <c r="E732" s="64"/>
      <c r="F732" s="64"/>
      <c r="G732" s="64"/>
      <c r="H732" s="64"/>
      <c r="I732" s="64"/>
      <c r="J732" s="64"/>
      <c r="K732" s="64"/>
      <c r="L732" s="64"/>
      <c r="M732" s="64"/>
      <c r="N732" s="64"/>
      <c r="O732" s="64"/>
      <c r="P732" s="64"/>
      <c r="Q732" s="64"/>
      <c r="R732" s="64"/>
      <c r="S732" s="64"/>
      <c r="T732" s="64"/>
      <c r="U732" s="64"/>
      <c r="V732" s="64"/>
      <c r="W732" s="64"/>
      <c r="X732" s="64"/>
      <c r="Y732" s="64"/>
      <c r="Z732" s="64"/>
      <c r="AA732" s="64"/>
      <c r="AB732" s="64"/>
      <c r="AC732" s="64"/>
    </row>
    <row r="733" spans="1:29" x14ac:dyDescent="0.25">
      <c r="A733" s="66">
        <f t="shared" si="22"/>
        <v>0</v>
      </c>
      <c r="B733" s="69"/>
      <c r="C733" s="66"/>
      <c r="D733" s="64"/>
      <c r="E733" s="64"/>
      <c r="F733" s="64"/>
      <c r="G733" s="64"/>
      <c r="H733" s="64"/>
      <c r="I733" s="64"/>
      <c r="J733" s="64"/>
      <c r="K733" s="64"/>
      <c r="L733" s="64"/>
      <c r="M733" s="64"/>
      <c r="N733" s="64"/>
      <c r="O733" s="64"/>
      <c r="P733" s="64"/>
      <c r="Q733" s="64"/>
      <c r="R733" s="64"/>
      <c r="S733" s="64"/>
      <c r="T733" s="64"/>
      <c r="U733" s="64"/>
      <c r="V733" s="64"/>
      <c r="W733" s="64"/>
      <c r="X733" s="64"/>
      <c r="Y733" s="64"/>
      <c r="Z733" s="64"/>
      <c r="AA733" s="64"/>
      <c r="AB733" s="64"/>
      <c r="AC733" s="64"/>
    </row>
    <row r="734" spans="1:29" x14ac:dyDescent="0.25">
      <c r="A734" s="66">
        <f t="shared" si="22"/>
        <v>0</v>
      </c>
      <c r="B734" s="69"/>
      <c r="C734" s="66"/>
      <c r="D734" s="64"/>
      <c r="E734" s="64"/>
      <c r="F734" s="64"/>
      <c r="G734" s="64"/>
      <c r="H734" s="64"/>
      <c r="I734" s="64"/>
      <c r="J734" s="64"/>
      <c r="K734" s="64"/>
      <c r="L734" s="64"/>
      <c r="M734" s="64"/>
      <c r="N734" s="64"/>
      <c r="O734" s="64"/>
      <c r="P734" s="64"/>
      <c r="Q734" s="64"/>
      <c r="R734" s="64"/>
      <c r="S734" s="64"/>
      <c r="T734" s="64"/>
      <c r="U734" s="64"/>
      <c r="V734" s="64"/>
      <c r="W734" s="64"/>
      <c r="X734" s="64"/>
      <c r="Y734" s="64"/>
      <c r="Z734" s="64"/>
      <c r="AA734" s="64"/>
      <c r="AB734" s="64"/>
      <c r="AC734" s="64"/>
    </row>
    <row r="735" spans="1:29" x14ac:dyDescent="0.25">
      <c r="A735" s="66">
        <f t="shared" si="22"/>
        <v>0</v>
      </c>
      <c r="B735" s="69"/>
      <c r="C735" s="66"/>
      <c r="D735" s="64"/>
      <c r="E735" s="64"/>
      <c r="F735" s="64"/>
      <c r="G735" s="64"/>
      <c r="H735" s="64"/>
      <c r="I735" s="64"/>
      <c r="J735" s="64"/>
      <c r="K735" s="64"/>
      <c r="L735" s="64"/>
      <c r="M735" s="64"/>
      <c r="N735" s="64"/>
      <c r="O735" s="64"/>
      <c r="P735" s="64"/>
      <c r="Q735" s="64"/>
      <c r="R735" s="64"/>
      <c r="S735" s="64"/>
      <c r="T735" s="64"/>
      <c r="U735" s="64"/>
      <c r="V735" s="64"/>
      <c r="W735" s="64"/>
      <c r="X735" s="64"/>
      <c r="Y735" s="64"/>
      <c r="Z735" s="64"/>
      <c r="AA735" s="64"/>
      <c r="AB735" s="64"/>
      <c r="AC735" s="64"/>
    </row>
    <row r="736" spans="1:29" x14ac:dyDescent="0.25">
      <c r="A736" s="66">
        <f t="shared" si="22"/>
        <v>0</v>
      </c>
      <c r="B736" s="69"/>
      <c r="C736" s="66"/>
      <c r="D736" s="64"/>
      <c r="E736" s="64"/>
      <c r="F736" s="64"/>
      <c r="G736" s="64"/>
      <c r="H736" s="64"/>
      <c r="I736" s="64"/>
      <c r="J736" s="64"/>
      <c r="K736" s="64"/>
      <c r="L736" s="64"/>
      <c r="M736" s="64"/>
      <c r="N736" s="64"/>
      <c r="O736" s="64"/>
      <c r="P736" s="64"/>
      <c r="Q736" s="64"/>
      <c r="R736" s="64"/>
      <c r="S736" s="64"/>
      <c r="T736" s="64"/>
      <c r="U736" s="64"/>
      <c r="V736" s="64"/>
      <c r="W736" s="64"/>
      <c r="X736" s="64"/>
      <c r="Y736" s="64"/>
      <c r="Z736" s="64"/>
      <c r="AA736" s="64"/>
      <c r="AB736" s="64"/>
      <c r="AC736" s="64"/>
    </row>
    <row r="737" spans="1:29" x14ac:dyDescent="0.25">
      <c r="A737" s="66">
        <f t="shared" si="22"/>
        <v>0</v>
      </c>
      <c r="B737" s="69"/>
      <c r="C737" s="66"/>
      <c r="D737" s="64"/>
      <c r="E737" s="64"/>
      <c r="F737" s="64"/>
      <c r="G737" s="64"/>
      <c r="H737" s="64"/>
      <c r="I737" s="64"/>
      <c r="J737" s="64"/>
      <c r="K737" s="64"/>
      <c r="L737" s="64"/>
      <c r="M737" s="64"/>
      <c r="N737" s="64"/>
      <c r="O737" s="64"/>
      <c r="P737" s="64"/>
      <c r="Q737" s="64"/>
      <c r="R737" s="64"/>
      <c r="S737" s="64"/>
      <c r="T737" s="64"/>
      <c r="U737" s="64"/>
      <c r="V737" s="64"/>
      <c r="W737" s="64"/>
      <c r="X737" s="64"/>
      <c r="Y737" s="64"/>
      <c r="Z737" s="64"/>
      <c r="AA737" s="64"/>
      <c r="AB737" s="64"/>
      <c r="AC737" s="64"/>
    </row>
    <row r="738" spans="1:29" x14ac:dyDescent="0.25">
      <c r="A738" s="66">
        <f t="shared" si="22"/>
        <v>0</v>
      </c>
      <c r="B738" s="69"/>
      <c r="C738" s="66"/>
      <c r="D738" s="64"/>
      <c r="E738" s="64"/>
      <c r="F738" s="64"/>
      <c r="G738" s="64"/>
      <c r="H738" s="64"/>
      <c r="I738" s="64"/>
      <c r="J738" s="64"/>
      <c r="K738" s="64"/>
      <c r="L738" s="64"/>
      <c r="M738" s="64"/>
      <c r="N738" s="64"/>
      <c r="O738" s="64"/>
      <c r="P738" s="64"/>
      <c r="Q738" s="64"/>
      <c r="R738" s="64"/>
      <c r="S738" s="64"/>
      <c r="T738" s="64"/>
      <c r="U738" s="64"/>
      <c r="V738" s="64"/>
      <c r="W738" s="64"/>
      <c r="X738" s="64"/>
      <c r="Y738" s="64"/>
      <c r="Z738" s="64"/>
      <c r="AA738" s="64"/>
      <c r="AB738" s="64"/>
      <c r="AC738" s="64"/>
    </row>
    <row r="739" spans="1:29" x14ac:dyDescent="0.25">
      <c r="A739" s="66">
        <f t="shared" si="22"/>
        <v>0</v>
      </c>
      <c r="B739" s="69"/>
      <c r="C739" s="66"/>
      <c r="D739" s="64"/>
      <c r="E739" s="64"/>
      <c r="F739" s="64"/>
      <c r="G739" s="64"/>
      <c r="H739" s="64"/>
      <c r="I739" s="64"/>
      <c r="J739" s="64"/>
      <c r="K739" s="64"/>
      <c r="L739" s="64"/>
      <c r="M739" s="64"/>
      <c r="N739" s="64"/>
      <c r="O739" s="64"/>
      <c r="P739" s="64"/>
      <c r="Q739" s="64"/>
      <c r="R739" s="64"/>
      <c r="S739" s="64"/>
      <c r="T739" s="64"/>
      <c r="U739" s="64"/>
      <c r="V739" s="64"/>
      <c r="W739" s="64"/>
      <c r="X739" s="64"/>
      <c r="Y739" s="64"/>
      <c r="Z739" s="64"/>
      <c r="AA739" s="64"/>
      <c r="AB739" s="64"/>
      <c r="AC739" s="64"/>
    </row>
    <row r="740" spans="1:29" x14ac:dyDescent="0.25">
      <c r="A740" s="66">
        <f t="shared" si="22"/>
        <v>0</v>
      </c>
      <c r="B740" s="69"/>
      <c r="C740" s="66"/>
      <c r="D740" s="64"/>
      <c r="E740" s="64"/>
      <c r="F740" s="64"/>
      <c r="G740" s="64"/>
      <c r="H740" s="64"/>
      <c r="I740" s="64"/>
      <c r="J740" s="64"/>
      <c r="K740" s="64"/>
      <c r="L740" s="64"/>
      <c r="M740" s="64"/>
      <c r="N740" s="64"/>
      <c r="O740" s="64"/>
      <c r="P740" s="64"/>
      <c r="Q740" s="64"/>
      <c r="R740" s="64"/>
      <c r="S740" s="64"/>
      <c r="T740" s="64"/>
      <c r="U740" s="64"/>
      <c r="V740" s="64"/>
      <c r="W740" s="64"/>
      <c r="X740" s="64"/>
      <c r="Y740" s="64"/>
      <c r="Z740" s="64"/>
      <c r="AA740" s="64"/>
      <c r="AB740" s="64"/>
      <c r="AC740" s="64"/>
    </row>
    <row r="741" spans="1:29" x14ac:dyDescent="0.25">
      <c r="A741" s="66">
        <f t="shared" si="22"/>
        <v>0</v>
      </c>
      <c r="B741" s="69"/>
      <c r="C741" s="66"/>
      <c r="D741" s="64"/>
      <c r="E741" s="64"/>
      <c r="F741" s="64"/>
      <c r="G741" s="64"/>
      <c r="H741" s="64"/>
      <c r="I741" s="64"/>
      <c r="J741" s="64"/>
      <c r="K741" s="64"/>
      <c r="L741" s="64"/>
      <c r="M741" s="64"/>
      <c r="N741" s="64"/>
      <c r="O741" s="64"/>
      <c r="P741" s="64"/>
      <c r="Q741" s="64"/>
      <c r="R741" s="64"/>
      <c r="S741" s="64"/>
      <c r="T741" s="64"/>
      <c r="U741" s="64"/>
      <c r="V741" s="64"/>
      <c r="W741" s="64"/>
      <c r="X741" s="64"/>
      <c r="Y741" s="64"/>
      <c r="Z741" s="64"/>
      <c r="AA741" s="64"/>
      <c r="AB741" s="64"/>
      <c r="AC741" s="64"/>
    </row>
    <row r="742" spans="1:29" x14ac:dyDescent="0.25">
      <c r="A742" s="66">
        <f t="shared" si="22"/>
        <v>0</v>
      </c>
      <c r="B742" s="69"/>
      <c r="C742" s="66"/>
      <c r="D742" s="64"/>
      <c r="E742" s="64"/>
      <c r="F742" s="64"/>
      <c r="G742" s="64"/>
      <c r="H742" s="64"/>
      <c r="I742" s="64"/>
      <c r="J742" s="64"/>
      <c r="K742" s="64"/>
      <c r="L742" s="64"/>
      <c r="M742" s="64"/>
      <c r="N742" s="64"/>
      <c r="O742" s="64"/>
      <c r="P742" s="64"/>
      <c r="Q742" s="64"/>
      <c r="R742" s="64"/>
      <c r="S742" s="64"/>
      <c r="T742" s="64"/>
      <c r="U742" s="64"/>
      <c r="V742" s="64"/>
      <c r="W742" s="64"/>
      <c r="X742" s="64"/>
      <c r="Y742" s="64"/>
      <c r="Z742" s="64"/>
      <c r="AA742" s="64"/>
      <c r="AB742" s="64"/>
      <c r="AC742" s="64"/>
    </row>
    <row r="743" spans="1:29" x14ac:dyDescent="0.25">
      <c r="A743" s="66">
        <f t="shared" si="22"/>
        <v>0</v>
      </c>
      <c r="B743" s="69"/>
      <c r="C743" s="66"/>
      <c r="D743" s="64"/>
      <c r="E743" s="64"/>
      <c r="F743" s="64"/>
      <c r="G743" s="64"/>
      <c r="H743" s="64"/>
      <c r="I743" s="64"/>
      <c r="J743" s="64"/>
      <c r="K743" s="64"/>
      <c r="L743" s="64"/>
      <c r="M743" s="64"/>
      <c r="N743" s="64"/>
      <c r="O743" s="64"/>
      <c r="P743" s="64"/>
      <c r="Q743" s="64"/>
      <c r="R743" s="64"/>
      <c r="S743" s="64"/>
      <c r="T743" s="64"/>
      <c r="U743" s="64"/>
      <c r="V743" s="64"/>
      <c r="W743" s="64"/>
      <c r="X743" s="64"/>
      <c r="Y743" s="64"/>
      <c r="Z743" s="64"/>
      <c r="AA743" s="64"/>
      <c r="AB743" s="64"/>
      <c r="AC743" s="64"/>
    </row>
    <row r="744" spans="1:29" x14ac:dyDescent="0.25">
      <c r="A744" s="66">
        <f t="shared" si="22"/>
        <v>0</v>
      </c>
      <c r="B744" s="69"/>
      <c r="C744" s="66"/>
      <c r="D744" s="64"/>
      <c r="E744" s="64"/>
      <c r="F744" s="64"/>
      <c r="G744" s="64"/>
      <c r="H744" s="64"/>
      <c r="I744" s="64"/>
      <c r="J744" s="64"/>
      <c r="K744" s="64"/>
      <c r="L744" s="64"/>
      <c r="M744" s="64"/>
      <c r="N744" s="64"/>
      <c r="O744" s="64"/>
      <c r="P744" s="64"/>
      <c r="Q744" s="64"/>
      <c r="R744" s="64"/>
      <c r="S744" s="64"/>
      <c r="T744" s="64"/>
      <c r="U744" s="64"/>
      <c r="V744" s="64"/>
      <c r="W744" s="64"/>
      <c r="X744" s="64"/>
      <c r="Y744" s="64"/>
      <c r="Z744" s="64"/>
      <c r="AA744" s="64"/>
      <c r="AB744" s="64"/>
      <c r="AC744" s="64"/>
    </row>
    <row r="745" spans="1:29" x14ac:dyDescent="0.25">
      <c r="A745" s="66">
        <f t="shared" si="22"/>
        <v>0</v>
      </c>
      <c r="B745" s="69"/>
      <c r="C745" s="66"/>
      <c r="D745" s="64"/>
      <c r="E745" s="64"/>
      <c r="F745" s="64"/>
      <c r="G745" s="64"/>
      <c r="H745" s="64"/>
      <c r="I745" s="64"/>
      <c r="J745" s="64"/>
      <c r="K745" s="64"/>
      <c r="L745" s="64"/>
      <c r="M745" s="64"/>
      <c r="N745" s="64"/>
      <c r="O745" s="64"/>
      <c r="P745" s="64"/>
      <c r="Q745" s="64"/>
      <c r="R745" s="64"/>
      <c r="S745" s="64"/>
      <c r="T745" s="64"/>
      <c r="U745" s="64"/>
      <c r="V745" s="64"/>
      <c r="W745" s="64"/>
      <c r="X745" s="64"/>
      <c r="Y745" s="64"/>
      <c r="Z745" s="64"/>
      <c r="AA745" s="64"/>
      <c r="AB745" s="64"/>
      <c r="AC745" s="64"/>
    </row>
    <row r="746" spans="1:29" x14ac:dyDescent="0.25">
      <c r="A746" s="66">
        <f t="shared" si="22"/>
        <v>0</v>
      </c>
      <c r="B746" s="69"/>
      <c r="C746" s="66"/>
      <c r="D746" s="64"/>
      <c r="E746" s="64"/>
      <c r="F746" s="64"/>
      <c r="G746" s="64"/>
      <c r="H746" s="64"/>
      <c r="I746" s="64"/>
      <c r="J746" s="64"/>
      <c r="K746" s="64"/>
      <c r="L746" s="64"/>
      <c r="M746" s="64"/>
      <c r="N746" s="64"/>
      <c r="O746" s="64"/>
      <c r="P746" s="64"/>
      <c r="Q746" s="64"/>
      <c r="R746" s="64"/>
      <c r="S746" s="64"/>
      <c r="T746" s="64"/>
      <c r="U746" s="64"/>
      <c r="V746" s="64"/>
      <c r="W746" s="64"/>
      <c r="X746" s="64"/>
      <c r="Y746" s="64"/>
      <c r="Z746" s="64"/>
      <c r="AA746" s="64"/>
      <c r="AB746" s="64"/>
      <c r="AC746" s="64"/>
    </row>
    <row r="747" spans="1:29" x14ac:dyDescent="0.25">
      <c r="A747" s="66">
        <f t="shared" si="22"/>
        <v>0</v>
      </c>
      <c r="B747" s="69"/>
      <c r="C747" s="66"/>
      <c r="D747" s="64"/>
      <c r="E747" s="64"/>
      <c r="F747" s="64"/>
      <c r="G747" s="64"/>
      <c r="H747" s="64"/>
      <c r="I747" s="64"/>
      <c r="J747" s="64"/>
      <c r="K747" s="64"/>
      <c r="L747" s="64"/>
      <c r="M747" s="64"/>
      <c r="N747" s="64"/>
      <c r="O747" s="64"/>
      <c r="P747" s="64"/>
      <c r="Q747" s="64"/>
      <c r="R747" s="64"/>
      <c r="S747" s="64"/>
      <c r="T747" s="64"/>
      <c r="U747" s="64"/>
      <c r="V747" s="64"/>
      <c r="W747" s="64"/>
      <c r="X747" s="64"/>
      <c r="Y747" s="64"/>
      <c r="Z747" s="64"/>
      <c r="AA747" s="64"/>
      <c r="AB747" s="64"/>
      <c r="AC747" s="64"/>
    </row>
    <row r="748" spans="1:29" x14ac:dyDescent="0.25">
      <c r="A748" s="66">
        <f t="shared" si="22"/>
        <v>0</v>
      </c>
      <c r="B748" s="69"/>
      <c r="C748" s="66"/>
      <c r="D748" s="64"/>
      <c r="E748" s="64"/>
      <c r="F748" s="64"/>
      <c r="G748" s="64"/>
      <c r="H748" s="64"/>
      <c r="I748" s="64"/>
      <c r="J748" s="64"/>
      <c r="K748" s="64"/>
      <c r="L748" s="64"/>
      <c r="M748" s="64"/>
      <c r="N748" s="64"/>
      <c r="O748" s="64"/>
      <c r="P748" s="64"/>
      <c r="Q748" s="64"/>
      <c r="R748" s="64"/>
      <c r="S748" s="64"/>
      <c r="T748" s="64"/>
      <c r="U748" s="64"/>
      <c r="V748" s="64"/>
      <c r="W748" s="64"/>
      <c r="X748" s="64"/>
      <c r="Y748" s="64"/>
      <c r="Z748" s="64"/>
      <c r="AA748" s="64"/>
      <c r="AB748" s="64"/>
      <c r="AC748" s="64"/>
    </row>
    <row r="749" spans="1:29" x14ac:dyDescent="0.25">
      <c r="A749" s="66">
        <f t="shared" si="22"/>
        <v>0</v>
      </c>
      <c r="B749" s="69"/>
      <c r="C749" s="66"/>
      <c r="D749" s="64"/>
      <c r="E749" s="64"/>
      <c r="F749" s="64"/>
      <c r="G749" s="64"/>
      <c r="H749" s="64"/>
      <c r="I749" s="64"/>
      <c r="J749" s="64"/>
      <c r="K749" s="64"/>
      <c r="L749" s="64"/>
      <c r="M749" s="64"/>
      <c r="N749" s="64"/>
      <c r="O749" s="64"/>
      <c r="P749" s="64"/>
      <c r="Q749" s="64"/>
      <c r="R749" s="64"/>
      <c r="S749" s="64"/>
      <c r="T749" s="64"/>
      <c r="U749" s="64"/>
      <c r="V749" s="64"/>
      <c r="W749" s="64"/>
      <c r="X749" s="64"/>
      <c r="Y749" s="64"/>
      <c r="Z749" s="64"/>
      <c r="AA749" s="64"/>
      <c r="AB749" s="64"/>
      <c r="AC749" s="64"/>
    </row>
    <row r="750" spans="1:29" x14ac:dyDescent="0.25">
      <c r="A750" s="66">
        <f t="shared" si="22"/>
        <v>0</v>
      </c>
      <c r="B750" s="69"/>
      <c r="C750" s="66"/>
      <c r="D750" s="64"/>
      <c r="E750" s="64"/>
      <c r="F750" s="64"/>
      <c r="G750" s="64"/>
      <c r="H750" s="64"/>
      <c r="I750" s="64"/>
      <c r="J750" s="64"/>
      <c r="K750" s="64"/>
      <c r="L750" s="64"/>
      <c r="M750" s="64"/>
      <c r="N750" s="64"/>
      <c r="O750" s="64"/>
      <c r="P750" s="64"/>
      <c r="Q750" s="64"/>
      <c r="R750" s="64"/>
      <c r="S750" s="64"/>
      <c r="T750" s="64"/>
      <c r="U750" s="64"/>
      <c r="V750" s="64"/>
      <c r="W750" s="64"/>
      <c r="X750" s="64"/>
      <c r="Y750" s="64"/>
      <c r="Z750" s="64"/>
      <c r="AA750" s="64"/>
      <c r="AB750" s="64"/>
      <c r="AC750" s="64"/>
    </row>
    <row r="751" spans="1:29" x14ac:dyDescent="0.25">
      <c r="A751" s="66">
        <f t="shared" si="22"/>
        <v>0</v>
      </c>
      <c r="B751" s="69"/>
      <c r="C751" s="66"/>
      <c r="D751" s="64"/>
      <c r="E751" s="64"/>
      <c r="F751" s="64"/>
      <c r="G751" s="64"/>
      <c r="H751" s="64"/>
      <c r="I751" s="64"/>
      <c r="J751" s="64"/>
      <c r="K751" s="64"/>
      <c r="L751" s="64"/>
      <c r="M751" s="64"/>
      <c r="N751" s="64"/>
      <c r="O751" s="64"/>
      <c r="P751" s="64"/>
      <c r="Q751" s="64"/>
      <c r="R751" s="64"/>
      <c r="S751" s="64"/>
      <c r="T751" s="64"/>
      <c r="U751" s="64"/>
      <c r="V751" s="64"/>
      <c r="W751" s="64"/>
      <c r="X751" s="64"/>
      <c r="Y751" s="64"/>
      <c r="Z751" s="64"/>
      <c r="AA751" s="64"/>
      <c r="AB751" s="64"/>
      <c r="AC751" s="64"/>
    </row>
    <row r="752" spans="1:29" x14ac:dyDescent="0.25">
      <c r="A752" s="66">
        <f t="shared" si="22"/>
        <v>0</v>
      </c>
      <c r="B752" s="69"/>
      <c r="C752" s="66"/>
      <c r="D752" s="64"/>
      <c r="E752" s="64"/>
      <c r="F752" s="64"/>
      <c r="G752" s="64"/>
      <c r="H752" s="64"/>
      <c r="I752" s="64"/>
      <c r="J752" s="64"/>
      <c r="K752" s="64"/>
      <c r="L752" s="64"/>
      <c r="M752" s="64"/>
      <c r="N752" s="64"/>
      <c r="O752" s="64"/>
      <c r="P752" s="64"/>
      <c r="Q752" s="64"/>
      <c r="R752" s="64"/>
      <c r="S752" s="64"/>
      <c r="T752" s="64"/>
      <c r="U752" s="64"/>
      <c r="V752" s="64"/>
      <c r="W752" s="64"/>
      <c r="X752" s="64"/>
      <c r="Y752" s="64"/>
      <c r="Z752" s="64"/>
      <c r="AA752" s="64"/>
      <c r="AB752" s="64"/>
      <c r="AC752" s="64"/>
    </row>
    <row r="753" spans="1:29" x14ac:dyDescent="0.25">
      <c r="A753" s="66">
        <f t="shared" si="22"/>
        <v>0</v>
      </c>
      <c r="B753" s="69"/>
      <c r="C753" s="66"/>
      <c r="D753" s="64"/>
      <c r="E753" s="64"/>
      <c r="F753" s="64"/>
      <c r="G753" s="64"/>
      <c r="H753" s="64"/>
      <c r="I753" s="64"/>
      <c r="J753" s="64"/>
      <c r="K753" s="64"/>
      <c r="L753" s="64"/>
      <c r="M753" s="64"/>
      <c r="N753" s="64"/>
      <c r="O753" s="64"/>
      <c r="P753" s="64"/>
      <c r="Q753" s="64"/>
      <c r="R753" s="64"/>
      <c r="S753" s="64"/>
      <c r="T753" s="64"/>
      <c r="U753" s="64"/>
      <c r="V753" s="64"/>
      <c r="W753" s="64"/>
      <c r="X753" s="64"/>
      <c r="Y753" s="64"/>
      <c r="Z753" s="64"/>
      <c r="AA753" s="64"/>
      <c r="AB753" s="64"/>
      <c r="AC753" s="64"/>
    </row>
    <row r="754" spans="1:29" x14ac:dyDescent="0.25">
      <c r="A754" s="66">
        <f t="shared" si="22"/>
        <v>0</v>
      </c>
      <c r="B754" s="69"/>
      <c r="C754" s="66"/>
      <c r="D754" s="64"/>
      <c r="E754" s="64"/>
      <c r="F754" s="64"/>
      <c r="G754" s="64"/>
      <c r="H754" s="64"/>
      <c r="I754" s="64"/>
      <c r="J754" s="64"/>
      <c r="K754" s="64"/>
      <c r="L754" s="64"/>
      <c r="M754" s="64"/>
      <c r="N754" s="64"/>
      <c r="O754" s="64"/>
      <c r="P754" s="64"/>
      <c r="Q754" s="64"/>
      <c r="R754" s="64"/>
      <c r="S754" s="64"/>
      <c r="T754" s="64"/>
      <c r="U754" s="64"/>
      <c r="V754" s="64"/>
      <c r="W754" s="64"/>
      <c r="X754" s="64"/>
      <c r="Y754" s="64"/>
      <c r="Z754" s="64"/>
      <c r="AA754" s="64"/>
      <c r="AB754" s="64"/>
      <c r="AC754" s="64"/>
    </row>
    <row r="755" spans="1:29" x14ac:dyDescent="0.25">
      <c r="A755" s="66">
        <f t="shared" si="22"/>
        <v>0</v>
      </c>
      <c r="B755" s="69"/>
      <c r="C755" s="66"/>
      <c r="D755" s="64"/>
      <c r="E755" s="64"/>
      <c r="F755" s="64"/>
      <c r="G755" s="64"/>
      <c r="H755" s="64"/>
      <c r="I755" s="64"/>
      <c r="J755" s="64"/>
      <c r="K755" s="64"/>
      <c r="L755" s="64"/>
      <c r="M755" s="64"/>
      <c r="N755" s="64"/>
      <c r="O755" s="64"/>
      <c r="P755" s="64"/>
      <c r="Q755" s="64"/>
      <c r="R755" s="64"/>
      <c r="S755" s="64"/>
      <c r="T755" s="64"/>
      <c r="U755" s="64"/>
      <c r="V755" s="64"/>
      <c r="W755" s="64"/>
      <c r="X755" s="64"/>
      <c r="Y755" s="64"/>
      <c r="Z755" s="64"/>
      <c r="AA755" s="64"/>
      <c r="AB755" s="64"/>
      <c r="AC755" s="64"/>
    </row>
    <row r="756" spans="1:29" x14ac:dyDescent="0.25">
      <c r="A756" s="66">
        <f t="shared" si="22"/>
        <v>0</v>
      </c>
      <c r="B756" s="69"/>
      <c r="C756" s="66"/>
      <c r="D756" s="64"/>
      <c r="E756" s="64"/>
      <c r="F756" s="64"/>
      <c r="G756" s="64"/>
      <c r="H756" s="64"/>
      <c r="I756" s="64"/>
      <c r="J756" s="64"/>
      <c r="K756" s="64"/>
      <c r="L756" s="64"/>
      <c r="M756" s="64"/>
      <c r="N756" s="64"/>
      <c r="O756" s="64"/>
      <c r="P756" s="64"/>
      <c r="Q756" s="64"/>
      <c r="R756" s="64"/>
      <c r="S756" s="64"/>
      <c r="T756" s="64"/>
      <c r="U756" s="64"/>
      <c r="V756" s="64"/>
      <c r="W756" s="64"/>
      <c r="X756" s="64"/>
      <c r="Y756" s="64"/>
      <c r="Z756" s="64"/>
      <c r="AA756" s="64"/>
      <c r="AB756" s="64"/>
      <c r="AC756" s="64"/>
    </row>
    <row r="757" spans="1:29" x14ac:dyDescent="0.25">
      <c r="A757" s="66">
        <f t="shared" si="22"/>
        <v>0</v>
      </c>
      <c r="B757" s="69"/>
      <c r="C757" s="66"/>
      <c r="D757" s="64"/>
      <c r="E757" s="64"/>
      <c r="F757" s="64"/>
      <c r="G757" s="64"/>
      <c r="H757" s="64"/>
      <c r="I757" s="64"/>
      <c r="J757" s="64"/>
      <c r="K757" s="64"/>
      <c r="L757" s="64"/>
      <c r="M757" s="64"/>
      <c r="N757" s="64"/>
      <c r="O757" s="64"/>
      <c r="P757" s="64"/>
      <c r="Q757" s="64"/>
      <c r="R757" s="64"/>
      <c r="S757" s="64"/>
      <c r="T757" s="64"/>
      <c r="U757" s="64"/>
      <c r="V757" s="64"/>
      <c r="W757" s="64"/>
      <c r="X757" s="64"/>
      <c r="Y757" s="64"/>
      <c r="Z757" s="64"/>
      <c r="AA757" s="64"/>
      <c r="AB757" s="64"/>
      <c r="AC757" s="64"/>
    </row>
    <row r="758" spans="1:29" x14ac:dyDescent="0.25">
      <c r="A758" s="66">
        <f t="shared" si="22"/>
        <v>0</v>
      </c>
      <c r="B758" s="69"/>
      <c r="C758" s="66"/>
      <c r="D758" s="64"/>
      <c r="E758" s="64"/>
      <c r="F758" s="64"/>
      <c r="G758" s="64"/>
      <c r="H758" s="64"/>
      <c r="I758" s="64"/>
      <c r="J758" s="64"/>
      <c r="K758" s="64"/>
      <c r="L758" s="64"/>
      <c r="M758" s="64"/>
      <c r="N758" s="64"/>
      <c r="O758" s="64"/>
      <c r="P758" s="64"/>
      <c r="Q758" s="64"/>
      <c r="R758" s="64"/>
      <c r="S758" s="64"/>
      <c r="T758" s="64"/>
      <c r="U758" s="64"/>
      <c r="V758" s="64"/>
      <c r="W758" s="64"/>
      <c r="X758" s="64"/>
      <c r="Y758" s="64"/>
      <c r="Z758" s="64"/>
      <c r="AA758" s="64"/>
      <c r="AB758" s="64"/>
      <c r="AC758" s="64"/>
    </row>
    <row r="759" spans="1:29" x14ac:dyDescent="0.25">
      <c r="A759" s="66">
        <f t="shared" si="22"/>
        <v>0</v>
      </c>
      <c r="B759" s="69"/>
      <c r="C759" s="66"/>
      <c r="D759" s="64"/>
      <c r="E759" s="64"/>
      <c r="F759" s="64"/>
      <c r="G759" s="64"/>
      <c r="H759" s="64"/>
      <c r="I759" s="64"/>
      <c r="J759" s="64"/>
      <c r="K759" s="64"/>
      <c r="L759" s="64"/>
      <c r="M759" s="64"/>
      <c r="N759" s="64"/>
      <c r="O759" s="64"/>
      <c r="P759" s="64"/>
      <c r="Q759" s="64"/>
      <c r="R759" s="64"/>
      <c r="S759" s="64"/>
      <c r="T759" s="64"/>
      <c r="U759" s="64"/>
      <c r="V759" s="64"/>
      <c r="W759" s="64"/>
      <c r="X759" s="64"/>
      <c r="Y759" s="64"/>
      <c r="Z759" s="64"/>
      <c r="AA759" s="64"/>
      <c r="AB759" s="64"/>
      <c r="AC759" s="64"/>
    </row>
    <row r="760" spans="1:29" x14ac:dyDescent="0.25">
      <c r="A760" s="66">
        <f t="shared" si="22"/>
        <v>0</v>
      </c>
      <c r="B760" s="69"/>
      <c r="C760" s="66"/>
      <c r="D760" s="64"/>
      <c r="E760" s="64"/>
      <c r="F760" s="64"/>
      <c r="G760" s="64"/>
      <c r="H760" s="64"/>
      <c r="I760" s="64"/>
      <c r="J760" s="64"/>
      <c r="K760" s="64"/>
      <c r="L760" s="64"/>
      <c r="M760" s="64"/>
      <c r="N760" s="64"/>
      <c r="O760" s="64"/>
      <c r="P760" s="64"/>
      <c r="Q760" s="64"/>
      <c r="R760" s="64"/>
      <c r="S760" s="64"/>
      <c r="T760" s="64"/>
      <c r="U760" s="64"/>
      <c r="V760" s="64"/>
      <c r="W760" s="64"/>
      <c r="X760" s="64"/>
      <c r="Y760" s="64"/>
      <c r="Z760" s="64"/>
      <c r="AA760" s="64"/>
      <c r="AB760" s="64"/>
      <c r="AC760" s="64"/>
    </row>
    <row r="761" spans="1:29" x14ac:dyDescent="0.25">
      <c r="A761" s="66">
        <f t="shared" si="22"/>
        <v>0</v>
      </c>
      <c r="B761" s="69"/>
      <c r="C761" s="66"/>
      <c r="D761" s="64"/>
      <c r="E761" s="64"/>
      <c r="F761" s="64"/>
      <c r="G761" s="64"/>
      <c r="H761" s="64"/>
      <c r="I761" s="64"/>
      <c r="J761" s="64"/>
      <c r="K761" s="64"/>
      <c r="L761" s="64"/>
      <c r="M761" s="64"/>
      <c r="N761" s="64"/>
      <c r="O761" s="64"/>
      <c r="P761" s="64"/>
      <c r="Q761" s="64"/>
      <c r="R761" s="64"/>
      <c r="S761" s="64"/>
      <c r="T761" s="64"/>
      <c r="U761" s="64"/>
      <c r="V761" s="64"/>
      <c r="W761" s="64"/>
      <c r="X761" s="64"/>
      <c r="Y761" s="64"/>
      <c r="Z761" s="64"/>
      <c r="AA761" s="64"/>
      <c r="AB761" s="64"/>
      <c r="AC761" s="64"/>
    </row>
    <row r="762" spans="1:29" x14ac:dyDescent="0.25">
      <c r="A762" s="66">
        <f t="shared" si="22"/>
        <v>0</v>
      </c>
      <c r="B762" s="69"/>
      <c r="C762" s="66"/>
      <c r="D762" s="64"/>
      <c r="E762" s="64"/>
      <c r="F762" s="64"/>
      <c r="G762" s="64"/>
      <c r="H762" s="64"/>
      <c r="I762" s="64"/>
      <c r="J762" s="64"/>
      <c r="K762" s="64"/>
      <c r="L762" s="64"/>
      <c r="M762" s="64"/>
      <c r="N762" s="64"/>
      <c r="O762" s="64"/>
      <c r="P762" s="64"/>
      <c r="Q762" s="64"/>
      <c r="R762" s="64"/>
      <c r="S762" s="64"/>
      <c r="T762" s="64"/>
      <c r="U762" s="64"/>
      <c r="V762" s="64"/>
      <c r="W762" s="64"/>
      <c r="X762" s="64"/>
      <c r="Y762" s="64"/>
      <c r="Z762" s="64"/>
      <c r="AA762" s="64"/>
      <c r="AB762" s="64"/>
      <c r="AC762" s="64"/>
    </row>
    <row r="763" spans="1:29" x14ac:dyDescent="0.25">
      <c r="A763" s="66">
        <f t="shared" si="22"/>
        <v>0</v>
      </c>
      <c r="B763" s="69"/>
      <c r="C763" s="66"/>
      <c r="D763" s="64"/>
      <c r="E763" s="64"/>
      <c r="F763" s="64"/>
      <c r="G763" s="64"/>
      <c r="H763" s="64"/>
      <c r="I763" s="64"/>
      <c r="J763" s="64"/>
      <c r="K763" s="64"/>
      <c r="L763" s="64"/>
      <c r="M763" s="64"/>
      <c r="N763" s="64"/>
      <c r="O763" s="64"/>
      <c r="P763" s="64"/>
      <c r="Q763" s="64"/>
      <c r="R763" s="64"/>
      <c r="S763" s="64"/>
      <c r="T763" s="64"/>
      <c r="U763" s="64"/>
      <c r="V763" s="64"/>
      <c r="W763" s="64"/>
      <c r="X763" s="64"/>
      <c r="Y763" s="64"/>
      <c r="Z763" s="64"/>
      <c r="AA763" s="64"/>
      <c r="AB763" s="64"/>
      <c r="AC763" s="64"/>
    </row>
    <row r="764" spans="1:29" x14ac:dyDescent="0.25">
      <c r="A764" s="66">
        <f t="shared" si="22"/>
        <v>0</v>
      </c>
      <c r="B764" s="69"/>
      <c r="C764" s="66"/>
      <c r="D764" s="64"/>
      <c r="E764" s="64"/>
      <c r="F764" s="64"/>
      <c r="G764" s="64"/>
      <c r="H764" s="64"/>
      <c r="I764" s="64"/>
      <c r="J764" s="64"/>
      <c r="K764" s="64"/>
      <c r="L764" s="64"/>
      <c r="M764" s="64"/>
      <c r="N764" s="64"/>
      <c r="O764" s="64"/>
      <c r="P764" s="64"/>
      <c r="Q764" s="64"/>
      <c r="R764" s="64"/>
      <c r="S764" s="64"/>
      <c r="T764" s="64"/>
      <c r="U764" s="64"/>
      <c r="V764" s="64"/>
      <c r="W764" s="64"/>
      <c r="X764" s="64"/>
      <c r="Y764" s="64"/>
      <c r="Z764" s="64"/>
      <c r="AA764" s="64"/>
      <c r="AB764" s="64"/>
      <c r="AC764" s="64"/>
    </row>
    <row r="765" spans="1:29" x14ac:dyDescent="0.25">
      <c r="A765" s="66">
        <f t="shared" si="22"/>
        <v>0</v>
      </c>
      <c r="B765" s="69"/>
      <c r="C765" s="66"/>
      <c r="D765" s="64"/>
      <c r="E765" s="64"/>
      <c r="F765" s="64"/>
      <c r="G765" s="64"/>
      <c r="H765" s="64"/>
      <c r="I765" s="64"/>
      <c r="J765" s="64"/>
      <c r="K765" s="64"/>
      <c r="L765" s="64"/>
      <c r="M765" s="64"/>
      <c r="N765" s="64"/>
      <c r="O765" s="64"/>
      <c r="P765" s="64"/>
      <c r="Q765" s="64"/>
      <c r="R765" s="64"/>
      <c r="S765" s="64"/>
      <c r="T765" s="64"/>
      <c r="U765" s="64"/>
      <c r="V765" s="64"/>
      <c r="W765" s="64"/>
      <c r="X765" s="64"/>
      <c r="Y765" s="64"/>
      <c r="Z765" s="64"/>
      <c r="AA765" s="64"/>
      <c r="AB765" s="64"/>
      <c r="AC765" s="64"/>
    </row>
    <row r="766" spans="1:29" x14ac:dyDescent="0.25">
      <c r="A766" s="66">
        <f t="shared" si="22"/>
        <v>0</v>
      </c>
      <c r="B766" s="69"/>
      <c r="C766" s="66"/>
      <c r="D766" s="64"/>
      <c r="E766" s="64"/>
      <c r="F766" s="64"/>
      <c r="G766" s="64"/>
      <c r="H766" s="64"/>
      <c r="I766" s="64"/>
      <c r="J766" s="64"/>
      <c r="K766" s="64"/>
      <c r="L766" s="64"/>
      <c r="M766" s="64"/>
      <c r="N766" s="64"/>
      <c r="O766" s="64"/>
      <c r="P766" s="64"/>
      <c r="Q766" s="64"/>
      <c r="R766" s="64"/>
      <c r="S766" s="64"/>
      <c r="T766" s="64"/>
      <c r="U766" s="64"/>
      <c r="V766" s="64"/>
      <c r="W766" s="64"/>
      <c r="X766" s="64"/>
      <c r="Y766" s="64"/>
      <c r="Z766" s="64"/>
      <c r="AA766" s="64"/>
      <c r="AB766" s="64"/>
      <c r="AC766" s="64"/>
    </row>
    <row r="767" spans="1:29" x14ac:dyDescent="0.25">
      <c r="A767" s="66">
        <f t="shared" si="22"/>
        <v>0</v>
      </c>
      <c r="B767" s="69"/>
      <c r="C767" s="66"/>
      <c r="D767" s="64"/>
      <c r="E767" s="64"/>
      <c r="F767" s="64"/>
      <c r="G767" s="64"/>
      <c r="H767" s="64"/>
      <c r="I767" s="64"/>
      <c r="J767" s="64"/>
      <c r="K767" s="64"/>
      <c r="L767" s="64"/>
      <c r="M767" s="64"/>
      <c r="N767" s="64"/>
      <c r="O767" s="64"/>
      <c r="P767" s="64"/>
      <c r="Q767" s="64"/>
      <c r="R767" s="64"/>
      <c r="S767" s="64"/>
      <c r="T767" s="64"/>
      <c r="U767" s="64"/>
      <c r="V767" s="64"/>
      <c r="W767" s="64"/>
      <c r="X767" s="64"/>
      <c r="Y767" s="64"/>
      <c r="Z767" s="64"/>
      <c r="AA767" s="64"/>
      <c r="AB767" s="64"/>
      <c r="AC767" s="64"/>
    </row>
    <row r="768" spans="1:29" x14ac:dyDescent="0.25">
      <c r="A768" s="66">
        <f t="shared" si="22"/>
        <v>0</v>
      </c>
      <c r="B768" s="69"/>
      <c r="C768" s="66"/>
      <c r="D768" s="64"/>
      <c r="E768" s="64"/>
      <c r="F768" s="64"/>
      <c r="G768" s="64"/>
      <c r="H768" s="64"/>
      <c r="I768" s="64"/>
      <c r="J768" s="64"/>
      <c r="K768" s="64"/>
      <c r="L768" s="64"/>
      <c r="M768" s="64"/>
      <c r="N768" s="64"/>
      <c r="O768" s="64"/>
      <c r="P768" s="64"/>
      <c r="Q768" s="64"/>
      <c r="R768" s="64"/>
      <c r="S768" s="64"/>
      <c r="T768" s="64"/>
      <c r="U768" s="64"/>
      <c r="V768" s="64"/>
      <c r="W768" s="64"/>
      <c r="X768" s="64"/>
      <c r="Y768" s="64"/>
      <c r="Z768" s="64"/>
      <c r="AA768" s="64"/>
      <c r="AB768" s="64"/>
      <c r="AC768" s="64"/>
    </row>
    <row r="769" spans="1:29" x14ac:dyDescent="0.25">
      <c r="A769" s="66">
        <f t="shared" si="22"/>
        <v>0</v>
      </c>
      <c r="B769" s="69"/>
      <c r="C769" s="66"/>
      <c r="D769" s="64"/>
      <c r="E769" s="64"/>
      <c r="F769" s="64"/>
      <c r="G769" s="64"/>
      <c r="H769" s="64"/>
      <c r="I769" s="64"/>
      <c r="J769" s="64"/>
      <c r="K769" s="64"/>
      <c r="L769" s="64"/>
      <c r="M769" s="64"/>
      <c r="N769" s="64"/>
      <c r="O769" s="64"/>
      <c r="P769" s="64"/>
      <c r="Q769" s="64"/>
      <c r="R769" s="64"/>
      <c r="S769" s="64"/>
      <c r="T769" s="64"/>
      <c r="U769" s="64"/>
      <c r="V769" s="64"/>
      <c r="W769" s="64"/>
      <c r="X769" s="64"/>
      <c r="Y769" s="64"/>
      <c r="Z769" s="64"/>
      <c r="AA769" s="64"/>
      <c r="AB769" s="64"/>
      <c r="AC769" s="64"/>
    </row>
    <row r="770" spans="1:29" x14ac:dyDescent="0.25">
      <c r="A770" s="66">
        <f t="shared" si="22"/>
        <v>0</v>
      </c>
      <c r="B770" s="69"/>
      <c r="C770" s="66"/>
      <c r="D770" s="64"/>
      <c r="E770" s="64"/>
      <c r="F770" s="64"/>
      <c r="G770" s="64"/>
      <c r="H770" s="64"/>
      <c r="I770" s="64"/>
      <c r="J770" s="64"/>
      <c r="K770" s="64"/>
      <c r="L770" s="64"/>
      <c r="M770" s="64"/>
      <c r="N770" s="64"/>
      <c r="O770" s="64"/>
      <c r="P770" s="64"/>
      <c r="Q770" s="64"/>
      <c r="R770" s="64"/>
      <c r="S770" s="64"/>
      <c r="T770" s="64"/>
      <c r="U770" s="64"/>
      <c r="V770" s="64"/>
      <c r="W770" s="64"/>
      <c r="X770" s="64"/>
      <c r="Y770" s="64"/>
      <c r="Z770" s="64"/>
      <c r="AA770" s="64"/>
      <c r="AB770" s="64"/>
      <c r="AC770" s="64"/>
    </row>
    <row r="771" spans="1:29" x14ac:dyDescent="0.25">
      <c r="A771" s="66">
        <f t="shared" si="22"/>
        <v>0</v>
      </c>
      <c r="B771" s="69"/>
      <c r="C771" s="66"/>
      <c r="D771" s="64"/>
      <c r="E771" s="64"/>
      <c r="F771" s="64"/>
      <c r="G771" s="64"/>
      <c r="H771" s="64"/>
      <c r="I771" s="64"/>
      <c r="J771" s="64"/>
      <c r="K771" s="64"/>
      <c r="L771" s="64"/>
      <c r="M771" s="64"/>
      <c r="N771" s="64"/>
      <c r="O771" s="64"/>
      <c r="P771" s="64"/>
      <c r="Q771" s="64"/>
      <c r="R771" s="64"/>
      <c r="S771" s="64"/>
      <c r="T771" s="64"/>
      <c r="U771" s="64"/>
      <c r="V771" s="64"/>
      <c r="W771" s="64"/>
      <c r="X771" s="64"/>
      <c r="Y771" s="64"/>
      <c r="Z771" s="64"/>
      <c r="AA771" s="64"/>
      <c r="AB771" s="64"/>
      <c r="AC771" s="64"/>
    </row>
    <row r="772" spans="1:29" x14ac:dyDescent="0.25">
      <c r="A772" s="66">
        <f t="shared" ref="A772:A835" si="23">D772</f>
        <v>0</v>
      </c>
      <c r="B772" s="69"/>
      <c r="C772" s="66"/>
      <c r="D772" s="64"/>
      <c r="E772" s="64"/>
      <c r="F772" s="64"/>
      <c r="G772" s="64"/>
      <c r="H772" s="64"/>
      <c r="I772" s="64"/>
      <c r="J772" s="64"/>
      <c r="K772" s="64"/>
      <c r="L772" s="64"/>
      <c r="M772" s="64"/>
      <c r="N772" s="64"/>
      <c r="O772" s="64"/>
      <c r="P772" s="64"/>
      <c r="Q772" s="64"/>
      <c r="R772" s="64"/>
      <c r="S772" s="64"/>
      <c r="T772" s="64"/>
      <c r="U772" s="64"/>
      <c r="V772" s="64"/>
      <c r="W772" s="64"/>
      <c r="X772" s="64"/>
      <c r="Y772" s="64"/>
      <c r="Z772" s="64"/>
      <c r="AA772" s="64"/>
      <c r="AB772" s="64"/>
      <c r="AC772" s="64"/>
    </row>
    <row r="773" spans="1:29" x14ac:dyDescent="0.25">
      <c r="A773" s="66">
        <f t="shared" si="23"/>
        <v>0</v>
      </c>
      <c r="B773" s="69"/>
      <c r="C773" s="66"/>
      <c r="D773" s="64"/>
      <c r="E773" s="64"/>
      <c r="F773" s="64"/>
      <c r="G773" s="64"/>
      <c r="H773" s="64"/>
      <c r="I773" s="64"/>
      <c r="J773" s="64"/>
      <c r="K773" s="64"/>
      <c r="L773" s="64"/>
      <c r="M773" s="64"/>
      <c r="N773" s="64"/>
      <c r="O773" s="64"/>
      <c r="P773" s="64"/>
      <c r="Q773" s="64"/>
      <c r="R773" s="64"/>
      <c r="S773" s="64"/>
      <c r="T773" s="64"/>
      <c r="U773" s="64"/>
      <c r="V773" s="64"/>
      <c r="W773" s="64"/>
      <c r="X773" s="64"/>
      <c r="Y773" s="64"/>
      <c r="Z773" s="64"/>
      <c r="AA773" s="64"/>
      <c r="AB773" s="64"/>
      <c r="AC773" s="64"/>
    </row>
    <row r="774" spans="1:29" x14ac:dyDescent="0.25">
      <c r="A774" s="66">
        <f t="shared" si="23"/>
        <v>0</v>
      </c>
      <c r="B774" s="69"/>
      <c r="C774" s="66"/>
      <c r="D774" s="64"/>
      <c r="E774" s="64"/>
      <c r="F774" s="64"/>
      <c r="G774" s="64"/>
      <c r="H774" s="64"/>
      <c r="I774" s="64"/>
      <c r="J774" s="64"/>
      <c r="K774" s="64"/>
      <c r="L774" s="64"/>
      <c r="M774" s="64"/>
      <c r="N774" s="64"/>
      <c r="O774" s="64"/>
      <c r="P774" s="64"/>
      <c r="Q774" s="64"/>
      <c r="R774" s="64"/>
      <c r="S774" s="64"/>
      <c r="T774" s="64"/>
      <c r="U774" s="64"/>
      <c r="V774" s="64"/>
      <c r="W774" s="64"/>
      <c r="X774" s="64"/>
      <c r="Y774" s="64"/>
      <c r="Z774" s="64"/>
      <c r="AA774" s="64"/>
      <c r="AB774" s="64"/>
      <c r="AC774" s="64"/>
    </row>
    <row r="775" spans="1:29" x14ac:dyDescent="0.25">
      <c r="A775" s="66">
        <f t="shared" si="23"/>
        <v>0</v>
      </c>
      <c r="B775" s="69"/>
      <c r="C775" s="66"/>
      <c r="D775" s="64"/>
      <c r="E775" s="64"/>
      <c r="F775" s="64"/>
      <c r="G775" s="64"/>
      <c r="H775" s="64"/>
      <c r="I775" s="64"/>
      <c r="J775" s="64"/>
      <c r="K775" s="64"/>
      <c r="L775" s="64"/>
      <c r="M775" s="64"/>
      <c r="N775" s="64"/>
      <c r="O775" s="64"/>
      <c r="P775" s="64"/>
      <c r="Q775" s="64"/>
      <c r="R775" s="64"/>
      <c r="S775" s="64"/>
      <c r="T775" s="64"/>
      <c r="U775" s="64"/>
      <c r="V775" s="64"/>
      <c r="W775" s="64"/>
      <c r="X775" s="64"/>
      <c r="Y775" s="64"/>
      <c r="Z775" s="64"/>
      <c r="AA775" s="64"/>
      <c r="AB775" s="64"/>
      <c r="AC775" s="64"/>
    </row>
    <row r="776" spans="1:29" x14ac:dyDescent="0.25">
      <c r="A776" s="66">
        <f t="shared" si="23"/>
        <v>0</v>
      </c>
      <c r="B776" s="69"/>
      <c r="C776" s="66"/>
      <c r="D776" s="64"/>
      <c r="E776" s="64"/>
      <c r="F776" s="64"/>
      <c r="G776" s="64"/>
      <c r="H776" s="64"/>
      <c r="I776" s="64"/>
      <c r="J776" s="64"/>
      <c r="K776" s="64"/>
      <c r="L776" s="64"/>
      <c r="M776" s="64"/>
      <c r="N776" s="64"/>
      <c r="O776" s="64"/>
      <c r="P776" s="64"/>
      <c r="Q776" s="64"/>
      <c r="R776" s="64"/>
      <c r="S776" s="64"/>
      <c r="T776" s="64"/>
      <c r="U776" s="64"/>
      <c r="V776" s="64"/>
      <c r="W776" s="64"/>
      <c r="X776" s="64"/>
      <c r="Y776" s="64"/>
      <c r="Z776" s="64"/>
      <c r="AA776" s="64"/>
      <c r="AB776" s="64"/>
      <c r="AC776" s="64"/>
    </row>
    <row r="777" spans="1:29" x14ac:dyDescent="0.25">
      <c r="A777" s="66">
        <f t="shared" si="23"/>
        <v>0</v>
      </c>
      <c r="B777" s="69"/>
      <c r="C777" s="66"/>
      <c r="D777" s="64"/>
      <c r="E777" s="64"/>
      <c r="F777" s="64"/>
      <c r="G777" s="64"/>
      <c r="H777" s="64"/>
      <c r="I777" s="64"/>
      <c r="J777" s="64"/>
      <c r="K777" s="64"/>
      <c r="L777" s="64"/>
      <c r="M777" s="64"/>
      <c r="N777" s="64"/>
      <c r="O777" s="64"/>
      <c r="P777" s="64"/>
      <c r="Q777" s="64"/>
      <c r="R777" s="64"/>
      <c r="S777" s="64"/>
      <c r="T777" s="64"/>
      <c r="U777" s="64"/>
      <c r="V777" s="64"/>
      <c r="W777" s="64"/>
      <c r="X777" s="64"/>
      <c r="Y777" s="64"/>
      <c r="Z777" s="64"/>
      <c r="AA777" s="64"/>
      <c r="AB777" s="64"/>
      <c r="AC777" s="64"/>
    </row>
    <row r="778" spans="1:29" x14ac:dyDescent="0.25">
      <c r="A778" s="66">
        <f t="shared" si="23"/>
        <v>0</v>
      </c>
      <c r="B778" s="69"/>
      <c r="C778" s="66"/>
      <c r="D778" s="64"/>
      <c r="E778" s="64"/>
      <c r="F778" s="64"/>
      <c r="G778" s="64"/>
      <c r="H778" s="64"/>
      <c r="I778" s="64"/>
      <c r="J778" s="64"/>
      <c r="K778" s="64"/>
      <c r="L778" s="64"/>
      <c r="M778" s="64"/>
      <c r="N778" s="64"/>
      <c r="O778" s="64"/>
      <c r="P778" s="64"/>
      <c r="Q778" s="64"/>
      <c r="R778" s="64"/>
      <c r="S778" s="64"/>
      <c r="T778" s="64"/>
      <c r="U778" s="64"/>
      <c r="V778" s="64"/>
      <c r="W778" s="64"/>
      <c r="X778" s="64"/>
      <c r="Y778" s="64"/>
      <c r="Z778" s="64"/>
      <c r="AA778" s="64"/>
      <c r="AB778" s="64"/>
      <c r="AC778" s="64"/>
    </row>
    <row r="779" spans="1:29" x14ac:dyDescent="0.25">
      <c r="A779" s="66">
        <f t="shared" si="23"/>
        <v>0</v>
      </c>
      <c r="B779" s="69"/>
      <c r="C779" s="66"/>
      <c r="D779" s="64"/>
      <c r="E779" s="64"/>
      <c r="F779" s="64"/>
      <c r="G779" s="64"/>
      <c r="H779" s="64"/>
      <c r="I779" s="64"/>
      <c r="J779" s="64"/>
      <c r="K779" s="64"/>
      <c r="L779" s="64"/>
      <c r="M779" s="64"/>
      <c r="N779" s="64"/>
      <c r="O779" s="64"/>
      <c r="P779" s="64"/>
      <c r="Q779" s="64"/>
      <c r="R779" s="64"/>
      <c r="S779" s="64"/>
      <c r="T779" s="64"/>
      <c r="U779" s="64"/>
      <c r="V779" s="64"/>
      <c r="W779" s="64"/>
      <c r="X779" s="64"/>
      <c r="Y779" s="64"/>
      <c r="Z779" s="64"/>
      <c r="AA779" s="64"/>
      <c r="AB779" s="64"/>
      <c r="AC779" s="64"/>
    </row>
    <row r="780" spans="1:29" x14ac:dyDescent="0.25">
      <c r="A780" s="66">
        <f t="shared" si="23"/>
        <v>0</v>
      </c>
      <c r="B780" s="69"/>
      <c r="C780" s="66"/>
      <c r="D780" s="64"/>
      <c r="E780" s="64"/>
      <c r="F780" s="64"/>
      <c r="G780" s="64"/>
      <c r="H780" s="64"/>
      <c r="I780" s="64"/>
      <c r="J780" s="64"/>
      <c r="K780" s="64"/>
      <c r="L780" s="64"/>
      <c r="M780" s="64"/>
      <c r="N780" s="64"/>
      <c r="O780" s="64"/>
      <c r="P780" s="64"/>
      <c r="Q780" s="64"/>
      <c r="R780" s="64"/>
      <c r="S780" s="64"/>
      <c r="T780" s="64"/>
      <c r="U780" s="64"/>
      <c r="V780" s="64"/>
      <c r="W780" s="64"/>
      <c r="X780" s="64"/>
      <c r="Y780" s="64"/>
      <c r="Z780" s="64"/>
      <c r="AA780" s="64"/>
      <c r="AB780" s="64"/>
      <c r="AC780" s="64"/>
    </row>
    <row r="781" spans="1:29" x14ac:dyDescent="0.25">
      <c r="A781" s="66">
        <f t="shared" si="23"/>
        <v>0</v>
      </c>
      <c r="B781" s="69"/>
      <c r="C781" s="66"/>
      <c r="D781" s="64"/>
      <c r="E781" s="64"/>
      <c r="F781" s="64"/>
      <c r="G781" s="64"/>
      <c r="H781" s="64"/>
      <c r="I781" s="64"/>
      <c r="J781" s="64"/>
      <c r="K781" s="64"/>
      <c r="L781" s="64"/>
      <c r="M781" s="64"/>
      <c r="N781" s="64"/>
      <c r="O781" s="64"/>
      <c r="P781" s="64"/>
      <c r="Q781" s="64"/>
      <c r="R781" s="64"/>
      <c r="S781" s="64"/>
      <c r="T781" s="64"/>
      <c r="U781" s="64"/>
      <c r="V781" s="64"/>
      <c r="W781" s="64"/>
      <c r="X781" s="64"/>
      <c r="Y781" s="64"/>
      <c r="Z781" s="64"/>
      <c r="AA781" s="64"/>
      <c r="AB781" s="64"/>
      <c r="AC781" s="64"/>
    </row>
    <row r="782" spans="1:29" x14ac:dyDescent="0.25">
      <c r="A782" s="66">
        <f t="shared" si="23"/>
        <v>0</v>
      </c>
      <c r="B782" s="69"/>
      <c r="C782" s="66"/>
      <c r="D782" s="64"/>
      <c r="E782" s="64"/>
      <c r="F782" s="64"/>
      <c r="G782" s="64"/>
      <c r="H782" s="64"/>
      <c r="I782" s="64"/>
      <c r="J782" s="64"/>
      <c r="K782" s="64"/>
      <c r="L782" s="64"/>
      <c r="M782" s="64"/>
      <c r="N782" s="64"/>
      <c r="O782" s="64"/>
      <c r="P782" s="64"/>
      <c r="Q782" s="64"/>
      <c r="R782" s="64"/>
      <c r="S782" s="64"/>
      <c r="T782" s="64"/>
      <c r="U782" s="64"/>
      <c r="V782" s="64"/>
      <c r="W782" s="64"/>
      <c r="X782" s="64"/>
      <c r="Y782" s="64"/>
      <c r="Z782" s="64"/>
      <c r="AA782" s="64"/>
      <c r="AB782" s="64"/>
      <c r="AC782" s="64"/>
    </row>
    <row r="783" spans="1:29" x14ac:dyDescent="0.25">
      <c r="A783" s="66">
        <f t="shared" si="23"/>
        <v>0</v>
      </c>
      <c r="B783" s="69"/>
      <c r="C783" s="66"/>
      <c r="D783" s="64"/>
      <c r="E783" s="64"/>
      <c r="F783" s="64"/>
      <c r="G783" s="64"/>
      <c r="H783" s="64"/>
      <c r="I783" s="64"/>
      <c r="J783" s="64"/>
      <c r="K783" s="64"/>
      <c r="L783" s="64"/>
      <c r="M783" s="64"/>
      <c r="N783" s="64"/>
      <c r="O783" s="64"/>
      <c r="P783" s="64"/>
      <c r="Q783" s="64"/>
      <c r="R783" s="64"/>
      <c r="S783" s="64"/>
      <c r="T783" s="64"/>
      <c r="U783" s="64"/>
      <c r="V783" s="64"/>
      <c r="W783" s="64"/>
      <c r="X783" s="64"/>
      <c r="Y783" s="64"/>
      <c r="Z783" s="64"/>
      <c r="AA783" s="64"/>
      <c r="AB783" s="64"/>
      <c r="AC783" s="64"/>
    </row>
    <row r="784" spans="1:29" x14ac:dyDescent="0.25">
      <c r="A784" s="66">
        <f t="shared" si="23"/>
        <v>0</v>
      </c>
      <c r="B784" s="69"/>
      <c r="C784" s="66"/>
      <c r="D784" s="64"/>
      <c r="E784" s="64"/>
      <c r="F784" s="64"/>
      <c r="G784" s="64"/>
      <c r="H784" s="64"/>
      <c r="I784" s="64"/>
      <c r="J784" s="64"/>
      <c r="K784" s="64"/>
      <c r="L784" s="64"/>
      <c r="M784" s="64"/>
      <c r="N784" s="64"/>
      <c r="O784" s="64"/>
      <c r="P784" s="64"/>
      <c r="Q784" s="64"/>
      <c r="R784" s="64"/>
      <c r="S784" s="64"/>
      <c r="T784" s="64"/>
      <c r="U784" s="64"/>
      <c r="V784" s="64"/>
      <c r="W784" s="64"/>
      <c r="X784" s="64"/>
      <c r="Y784" s="64"/>
      <c r="Z784" s="64"/>
      <c r="AA784" s="64"/>
      <c r="AB784" s="64"/>
      <c r="AC784" s="64"/>
    </row>
    <row r="785" spans="1:29" x14ac:dyDescent="0.25">
      <c r="A785" s="66">
        <f t="shared" si="23"/>
        <v>0</v>
      </c>
      <c r="B785" s="69"/>
      <c r="C785" s="66"/>
      <c r="D785" s="64"/>
      <c r="E785" s="64"/>
      <c r="F785" s="64"/>
      <c r="G785" s="64"/>
      <c r="H785" s="64"/>
      <c r="I785" s="64"/>
      <c r="J785" s="64"/>
      <c r="K785" s="64"/>
      <c r="L785" s="64"/>
      <c r="M785" s="64"/>
      <c r="N785" s="64"/>
      <c r="O785" s="64"/>
      <c r="P785" s="64"/>
      <c r="Q785" s="64"/>
      <c r="R785" s="64"/>
      <c r="S785" s="64"/>
      <c r="T785" s="64"/>
      <c r="U785" s="64"/>
      <c r="V785" s="64"/>
      <c r="W785" s="64"/>
      <c r="X785" s="64"/>
      <c r="Y785" s="64"/>
      <c r="Z785" s="64"/>
      <c r="AA785" s="64"/>
      <c r="AB785" s="64"/>
      <c r="AC785" s="64"/>
    </row>
    <row r="786" spans="1:29" x14ac:dyDescent="0.25">
      <c r="A786" s="66">
        <f t="shared" si="23"/>
        <v>0</v>
      </c>
      <c r="B786" s="69"/>
      <c r="C786" s="66"/>
      <c r="D786" s="64"/>
      <c r="E786" s="64"/>
      <c r="F786" s="64"/>
      <c r="G786" s="64"/>
      <c r="H786" s="64"/>
      <c r="I786" s="64"/>
      <c r="J786" s="64"/>
      <c r="K786" s="64"/>
      <c r="L786" s="64"/>
      <c r="M786" s="64"/>
      <c r="N786" s="64"/>
      <c r="O786" s="64"/>
      <c r="P786" s="64"/>
      <c r="Q786" s="64"/>
      <c r="R786" s="64"/>
      <c r="S786" s="64"/>
      <c r="T786" s="64"/>
      <c r="U786" s="64"/>
      <c r="V786" s="64"/>
      <c r="W786" s="64"/>
      <c r="X786" s="64"/>
      <c r="Y786" s="64"/>
      <c r="Z786" s="64"/>
      <c r="AA786" s="64"/>
      <c r="AB786" s="64"/>
      <c r="AC786" s="64"/>
    </row>
    <row r="787" spans="1:29" x14ac:dyDescent="0.25">
      <c r="A787" s="66">
        <f t="shared" si="23"/>
        <v>0</v>
      </c>
      <c r="B787" s="69"/>
      <c r="C787" s="66"/>
      <c r="D787" s="64"/>
      <c r="E787" s="64"/>
      <c r="F787" s="64"/>
      <c r="G787" s="64"/>
      <c r="H787" s="64"/>
      <c r="I787" s="64"/>
      <c r="J787" s="64"/>
      <c r="K787" s="64"/>
      <c r="L787" s="64"/>
      <c r="M787" s="64"/>
      <c r="N787" s="64"/>
      <c r="O787" s="64"/>
      <c r="P787" s="64"/>
      <c r="Q787" s="64"/>
      <c r="R787" s="64"/>
      <c r="S787" s="64"/>
      <c r="T787" s="64"/>
      <c r="U787" s="64"/>
      <c r="V787" s="64"/>
      <c r="W787" s="64"/>
      <c r="X787" s="64"/>
      <c r="Y787" s="64"/>
      <c r="Z787" s="64"/>
      <c r="AA787" s="64"/>
      <c r="AB787" s="64"/>
      <c r="AC787" s="64"/>
    </row>
    <row r="788" spans="1:29" x14ac:dyDescent="0.25">
      <c r="A788" s="66">
        <f t="shared" si="23"/>
        <v>0</v>
      </c>
      <c r="B788" s="69"/>
      <c r="C788" s="66"/>
      <c r="D788" s="64"/>
      <c r="E788" s="64"/>
      <c r="F788" s="64"/>
      <c r="G788" s="64"/>
      <c r="H788" s="64"/>
      <c r="I788" s="64"/>
      <c r="J788" s="64"/>
      <c r="K788" s="64"/>
      <c r="L788" s="64"/>
      <c r="M788" s="64"/>
      <c r="N788" s="64"/>
      <c r="O788" s="64"/>
      <c r="P788" s="64"/>
      <c r="Q788" s="64"/>
      <c r="R788" s="64"/>
      <c r="S788" s="64"/>
      <c r="T788" s="64"/>
      <c r="U788" s="64"/>
      <c r="V788" s="64"/>
      <c r="W788" s="64"/>
      <c r="X788" s="64"/>
      <c r="Y788" s="64"/>
      <c r="Z788" s="64"/>
      <c r="AA788" s="64"/>
      <c r="AB788" s="64"/>
      <c r="AC788" s="64"/>
    </row>
    <row r="789" spans="1:29" x14ac:dyDescent="0.25">
      <c r="A789" s="66">
        <f t="shared" si="23"/>
        <v>0</v>
      </c>
      <c r="B789" s="69"/>
      <c r="C789" s="66"/>
      <c r="D789" s="64"/>
      <c r="E789" s="64"/>
      <c r="F789" s="64"/>
      <c r="G789" s="64"/>
      <c r="H789" s="64"/>
      <c r="I789" s="64"/>
      <c r="J789" s="64"/>
      <c r="K789" s="64"/>
      <c r="L789" s="64"/>
      <c r="M789" s="64"/>
      <c r="N789" s="64"/>
      <c r="O789" s="64"/>
      <c r="P789" s="64"/>
      <c r="Q789" s="64"/>
      <c r="R789" s="64"/>
      <c r="S789" s="64"/>
      <c r="T789" s="64"/>
      <c r="U789" s="64"/>
      <c r="V789" s="64"/>
      <c r="W789" s="64"/>
      <c r="X789" s="64"/>
      <c r="Y789" s="64"/>
      <c r="Z789" s="64"/>
      <c r="AA789" s="64"/>
      <c r="AB789" s="64"/>
      <c r="AC789" s="64"/>
    </row>
    <row r="790" spans="1:29" x14ac:dyDescent="0.25">
      <c r="A790" s="66">
        <f t="shared" si="23"/>
        <v>0</v>
      </c>
      <c r="B790" s="69"/>
      <c r="C790" s="66"/>
      <c r="D790" s="64"/>
      <c r="E790" s="64"/>
      <c r="F790" s="64"/>
      <c r="G790" s="64"/>
      <c r="H790" s="64"/>
      <c r="I790" s="64"/>
      <c r="J790" s="64"/>
      <c r="K790" s="64"/>
      <c r="L790" s="64"/>
      <c r="M790" s="64"/>
      <c r="N790" s="64"/>
      <c r="O790" s="64"/>
      <c r="P790" s="64"/>
      <c r="Q790" s="64"/>
      <c r="R790" s="64"/>
      <c r="S790" s="64"/>
      <c r="T790" s="64"/>
      <c r="U790" s="64"/>
      <c r="V790" s="64"/>
      <c r="W790" s="64"/>
      <c r="X790" s="64"/>
      <c r="Y790" s="64"/>
      <c r="Z790" s="64"/>
      <c r="AA790" s="64"/>
      <c r="AB790" s="64"/>
      <c r="AC790" s="64"/>
    </row>
    <row r="791" spans="1:29" x14ac:dyDescent="0.25">
      <c r="A791" s="66">
        <f t="shared" si="23"/>
        <v>0</v>
      </c>
      <c r="B791" s="69"/>
      <c r="C791" s="66"/>
      <c r="D791" s="64"/>
      <c r="E791" s="64"/>
      <c r="F791" s="64"/>
      <c r="G791" s="64"/>
      <c r="H791" s="64"/>
      <c r="I791" s="64"/>
      <c r="J791" s="64"/>
      <c r="K791" s="64"/>
      <c r="L791" s="64"/>
      <c r="M791" s="64"/>
      <c r="N791" s="64"/>
      <c r="O791" s="64"/>
      <c r="P791" s="64"/>
      <c r="Q791" s="64"/>
      <c r="R791" s="64"/>
      <c r="S791" s="64"/>
      <c r="T791" s="64"/>
      <c r="U791" s="64"/>
      <c r="V791" s="64"/>
      <c r="W791" s="64"/>
      <c r="X791" s="64"/>
      <c r="Y791" s="64"/>
      <c r="Z791" s="64"/>
      <c r="AA791" s="64"/>
      <c r="AB791" s="64"/>
      <c r="AC791" s="64"/>
    </row>
    <row r="792" spans="1:29" x14ac:dyDescent="0.25">
      <c r="A792" s="66">
        <f t="shared" si="23"/>
        <v>0</v>
      </c>
      <c r="B792" s="69"/>
      <c r="C792" s="66"/>
      <c r="D792" s="64"/>
      <c r="E792" s="64"/>
      <c r="F792" s="64"/>
      <c r="G792" s="64"/>
      <c r="H792" s="64"/>
      <c r="I792" s="64"/>
      <c r="J792" s="64"/>
      <c r="K792" s="64"/>
      <c r="L792" s="64"/>
      <c r="M792" s="64"/>
      <c r="N792" s="64"/>
      <c r="O792" s="64"/>
      <c r="P792" s="64"/>
      <c r="Q792" s="64"/>
      <c r="R792" s="64"/>
      <c r="S792" s="64"/>
      <c r="T792" s="64"/>
      <c r="U792" s="64"/>
      <c r="V792" s="64"/>
      <c r="W792" s="64"/>
      <c r="X792" s="64"/>
      <c r="Y792" s="64"/>
      <c r="Z792" s="64"/>
      <c r="AA792" s="64"/>
      <c r="AB792" s="64"/>
      <c r="AC792" s="64"/>
    </row>
    <row r="793" spans="1:29" x14ac:dyDescent="0.25">
      <c r="A793" s="66">
        <f t="shared" si="23"/>
        <v>0</v>
      </c>
      <c r="B793" s="69"/>
      <c r="C793" s="66"/>
      <c r="D793" s="64"/>
      <c r="E793" s="64"/>
      <c r="F793" s="64"/>
      <c r="G793" s="64"/>
      <c r="H793" s="64"/>
      <c r="I793" s="64"/>
      <c r="J793" s="64"/>
      <c r="K793" s="64"/>
      <c r="L793" s="64"/>
      <c r="M793" s="64"/>
      <c r="N793" s="64"/>
      <c r="O793" s="64"/>
      <c r="P793" s="64"/>
      <c r="Q793" s="64"/>
      <c r="R793" s="64"/>
      <c r="S793" s="64"/>
      <c r="T793" s="64"/>
      <c r="U793" s="64"/>
      <c r="V793" s="64"/>
      <c r="W793" s="64"/>
      <c r="X793" s="64"/>
      <c r="Y793" s="64"/>
      <c r="Z793" s="64"/>
      <c r="AA793" s="64"/>
      <c r="AB793" s="64"/>
      <c r="AC793" s="64"/>
    </row>
    <row r="794" spans="1:29" x14ac:dyDescent="0.25">
      <c r="A794" s="66">
        <f t="shared" si="23"/>
        <v>0</v>
      </c>
      <c r="B794" s="69"/>
      <c r="C794" s="66"/>
      <c r="D794" s="64"/>
      <c r="E794" s="64"/>
      <c r="F794" s="64"/>
      <c r="G794" s="64"/>
      <c r="H794" s="64"/>
      <c r="I794" s="64"/>
      <c r="J794" s="64"/>
      <c r="K794" s="64"/>
      <c r="L794" s="64"/>
      <c r="M794" s="64"/>
      <c r="N794" s="64"/>
      <c r="O794" s="64"/>
      <c r="P794" s="64"/>
      <c r="Q794" s="64"/>
      <c r="R794" s="64"/>
      <c r="S794" s="64"/>
      <c r="T794" s="64"/>
      <c r="U794" s="64"/>
      <c r="V794" s="64"/>
      <c r="W794" s="64"/>
      <c r="X794" s="64"/>
      <c r="Y794" s="64"/>
      <c r="Z794" s="64"/>
      <c r="AA794" s="64"/>
      <c r="AB794" s="64"/>
      <c r="AC794" s="64"/>
    </row>
    <row r="795" spans="1:29" x14ac:dyDescent="0.25">
      <c r="A795" s="66">
        <f t="shared" si="23"/>
        <v>0</v>
      </c>
      <c r="B795" s="69"/>
      <c r="C795" s="66"/>
      <c r="D795" s="64"/>
      <c r="E795" s="64"/>
      <c r="F795" s="64"/>
      <c r="G795" s="64"/>
      <c r="H795" s="64"/>
      <c r="I795" s="64"/>
      <c r="J795" s="64"/>
      <c r="K795" s="64"/>
      <c r="L795" s="64"/>
      <c r="M795" s="64"/>
      <c r="N795" s="64"/>
      <c r="O795" s="64"/>
      <c r="P795" s="64"/>
      <c r="Q795" s="64"/>
      <c r="R795" s="64"/>
      <c r="S795" s="64"/>
      <c r="T795" s="64"/>
      <c r="U795" s="64"/>
      <c r="V795" s="64"/>
      <c r="W795" s="64"/>
      <c r="X795" s="64"/>
      <c r="Y795" s="64"/>
      <c r="Z795" s="64"/>
      <c r="AA795" s="64"/>
      <c r="AB795" s="64"/>
      <c r="AC795" s="64"/>
    </row>
    <row r="796" spans="1:29" x14ac:dyDescent="0.25">
      <c r="A796" s="66">
        <f t="shared" si="23"/>
        <v>0</v>
      </c>
      <c r="B796" s="69"/>
      <c r="C796" s="66"/>
      <c r="D796" s="64"/>
      <c r="E796" s="64"/>
      <c r="F796" s="64"/>
      <c r="G796" s="64"/>
      <c r="H796" s="64"/>
      <c r="I796" s="64"/>
      <c r="J796" s="64"/>
      <c r="K796" s="64"/>
      <c r="L796" s="64"/>
      <c r="M796" s="64"/>
      <c r="N796" s="64"/>
      <c r="O796" s="64"/>
      <c r="P796" s="64"/>
      <c r="Q796" s="64"/>
      <c r="R796" s="64"/>
      <c r="S796" s="64"/>
      <c r="T796" s="64"/>
      <c r="U796" s="64"/>
      <c r="V796" s="64"/>
      <c r="W796" s="64"/>
      <c r="X796" s="64"/>
      <c r="Y796" s="64"/>
      <c r="Z796" s="64"/>
      <c r="AA796" s="64"/>
      <c r="AB796" s="64"/>
      <c r="AC796" s="64"/>
    </row>
    <row r="797" spans="1:29" x14ac:dyDescent="0.25">
      <c r="A797" s="66">
        <f t="shared" si="23"/>
        <v>0</v>
      </c>
      <c r="B797" s="69"/>
      <c r="C797" s="66"/>
      <c r="D797" s="64"/>
      <c r="E797" s="64"/>
      <c r="F797" s="64"/>
      <c r="G797" s="64"/>
      <c r="H797" s="64"/>
      <c r="I797" s="64"/>
      <c r="J797" s="64"/>
      <c r="K797" s="64"/>
      <c r="L797" s="64"/>
      <c r="M797" s="64"/>
      <c r="N797" s="64"/>
      <c r="O797" s="64"/>
      <c r="P797" s="64"/>
      <c r="Q797" s="64"/>
      <c r="R797" s="64"/>
      <c r="S797" s="64"/>
      <c r="T797" s="64"/>
      <c r="U797" s="64"/>
      <c r="V797" s="64"/>
      <c r="W797" s="64"/>
      <c r="X797" s="64"/>
      <c r="Y797" s="64"/>
      <c r="Z797" s="64"/>
      <c r="AA797" s="64"/>
      <c r="AB797" s="64"/>
      <c r="AC797" s="64"/>
    </row>
    <row r="798" spans="1:29" x14ac:dyDescent="0.25">
      <c r="A798" s="66">
        <f t="shared" si="23"/>
        <v>0</v>
      </c>
      <c r="B798" s="69"/>
      <c r="C798" s="66"/>
      <c r="D798" s="64"/>
      <c r="E798" s="64"/>
      <c r="F798" s="64"/>
      <c r="G798" s="64"/>
      <c r="H798" s="64"/>
      <c r="I798" s="64"/>
      <c r="J798" s="64"/>
      <c r="K798" s="64"/>
      <c r="L798" s="64"/>
      <c r="M798" s="64"/>
      <c r="N798" s="64"/>
      <c r="O798" s="64"/>
      <c r="P798" s="64"/>
      <c r="Q798" s="64"/>
      <c r="R798" s="64"/>
      <c r="S798" s="64"/>
      <c r="T798" s="64"/>
      <c r="U798" s="64"/>
      <c r="V798" s="64"/>
      <c r="W798" s="64"/>
      <c r="X798" s="64"/>
      <c r="Y798" s="64"/>
      <c r="Z798" s="64"/>
      <c r="AA798" s="64"/>
      <c r="AB798" s="64"/>
      <c r="AC798" s="64"/>
    </row>
    <row r="799" spans="1:29" x14ac:dyDescent="0.25">
      <c r="A799" s="66">
        <f t="shared" si="23"/>
        <v>0</v>
      </c>
      <c r="B799" s="69"/>
      <c r="C799" s="66"/>
      <c r="D799" s="64"/>
      <c r="E799" s="64"/>
      <c r="F799" s="64"/>
      <c r="G799" s="64"/>
      <c r="H799" s="64"/>
      <c r="I799" s="64"/>
      <c r="J799" s="64"/>
      <c r="K799" s="64"/>
      <c r="L799" s="64"/>
      <c r="M799" s="64"/>
      <c r="N799" s="64"/>
      <c r="O799" s="64"/>
      <c r="P799" s="64"/>
      <c r="Q799" s="64"/>
      <c r="R799" s="64"/>
      <c r="S799" s="64"/>
      <c r="T799" s="64"/>
      <c r="U799" s="64"/>
      <c r="V799" s="64"/>
      <c r="W799" s="64"/>
      <c r="X799" s="64"/>
      <c r="Y799" s="64"/>
      <c r="Z799" s="64"/>
      <c r="AA799" s="64"/>
      <c r="AB799" s="64"/>
      <c r="AC799" s="64"/>
    </row>
    <row r="800" spans="1:29" x14ac:dyDescent="0.25">
      <c r="A800" s="66">
        <f t="shared" si="23"/>
        <v>0</v>
      </c>
      <c r="B800" s="69"/>
      <c r="C800" s="66"/>
      <c r="D800" s="64"/>
      <c r="E800" s="64"/>
      <c r="F800" s="64"/>
      <c r="G800" s="64"/>
      <c r="H800" s="64"/>
      <c r="I800" s="64"/>
      <c r="J800" s="64"/>
      <c r="K800" s="64"/>
      <c r="L800" s="64"/>
      <c r="M800" s="64"/>
      <c r="N800" s="64"/>
      <c r="O800" s="64"/>
      <c r="P800" s="64"/>
      <c r="Q800" s="64"/>
      <c r="R800" s="64"/>
      <c r="S800" s="64"/>
      <c r="T800" s="64"/>
      <c r="U800" s="64"/>
      <c r="V800" s="64"/>
      <c r="W800" s="64"/>
      <c r="X800" s="64"/>
      <c r="Y800" s="64"/>
      <c r="Z800" s="64"/>
      <c r="AA800" s="64"/>
      <c r="AB800" s="64"/>
      <c r="AC800" s="64"/>
    </row>
    <row r="801" spans="1:29" x14ac:dyDescent="0.25">
      <c r="A801" s="66">
        <f t="shared" si="23"/>
        <v>0</v>
      </c>
      <c r="B801" s="69"/>
      <c r="C801" s="66"/>
      <c r="D801" s="64"/>
      <c r="E801" s="64"/>
      <c r="F801" s="64"/>
      <c r="G801" s="64"/>
      <c r="H801" s="64"/>
      <c r="I801" s="64"/>
      <c r="J801" s="64"/>
      <c r="K801" s="64"/>
      <c r="L801" s="64"/>
      <c r="M801" s="64"/>
      <c r="N801" s="64"/>
      <c r="O801" s="64"/>
      <c r="P801" s="64"/>
      <c r="Q801" s="64"/>
      <c r="R801" s="64"/>
      <c r="S801" s="64"/>
      <c r="T801" s="64"/>
      <c r="U801" s="64"/>
      <c r="V801" s="64"/>
      <c r="W801" s="64"/>
      <c r="X801" s="64"/>
      <c r="Y801" s="64"/>
      <c r="Z801" s="64"/>
      <c r="AA801" s="64"/>
      <c r="AB801" s="64"/>
      <c r="AC801" s="64"/>
    </row>
    <row r="802" spans="1:29" x14ac:dyDescent="0.25">
      <c r="A802" s="66">
        <f t="shared" si="23"/>
        <v>0</v>
      </c>
      <c r="B802" s="69"/>
      <c r="C802" s="66"/>
      <c r="D802" s="64"/>
      <c r="E802" s="64"/>
      <c r="F802" s="64"/>
      <c r="G802" s="64"/>
      <c r="H802" s="64"/>
      <c r="I802" s="64"/>
      <c r="J802" s="64"/>
      <c r="K802" s="64"/>
      <c r="L802" s="64"/>
      <c r="M802" s="64"/>
      <c r="N802" s="64"/>
      <c r="O802" s="64"/>
      <c r="P802" s="64"/>
      <c r="Q802" s="64"/>
      <c r="R802" s="64"/>
      <c r="S802" s="64"/>
      <c r="T802" s="64"/>
      <c r="U802" s="64"/>
      <c r="V802" s="64"/>
      <c r="W802" s="64"/>
      <c r="X802" s="64"/>
      <c r="Y802" s="64"/>
      <c r="Z802" s="64"/>
      <c r="AA802" s="64"/>
      <c r="AB802" s="64"/>
      <c r="AC802" s="64"/>
    </row>
    <row r="803" spans="1:29" x14ac:dyDescent="0.25">
      <c r="A803" s="66">
        <f t="shared" si="23"/>
        <v>0</v>
      </c>
      <c r="B803" s="69"/>
      <c r="C803" s="66"/>
      <c r="D803" s="64"/>
      <c r="E803" s="64"/>
      <c r="F803" s="64"/>
      <c r="G803" s="64"/>
      <c r="H803" s="64"/>
      <c r="I803" s="64"/>
      <c r="J803" s="64"/>
      <c r="K803" s="64"/>
      <c r="L803" s="64"/>
      <c r="M803" s="64"/>
      <c r="N803" s="64"/>
      <c r="O803" s="64"/>
      <c r="P803" s="64"/>
      <c r="Q803" s="64"/>
      <c r="R803" s="64"/>
      <c r="S803" s="64"/>
      <c r="T803" s="64"/>
      <c r="U803" s="64"/>
      <c r="V803" s="64"/>
      <c r="W803" s="64"/>
      <c r="X803" s="64"/>
      <c r="Y803" s="64"/>
      <c r="Z803" s="64"/>
      <c r="AA803" s="64"/>
      <c r="AB803" s="64"/>
      <c r="AC803" s="64"/>
    </row>
    <row r="804" spans="1:29" x14ac:dyDescent="0.25">
      <c r="A804" s="66">
        <f t="shared" si="23"/>
        <v>0</v>
      </c>
      <c r="B804" s="69"/>
      <c r="C804" s="66"/>
      <c r="D804" s="64"/>
      <c r="E804" s="64"/>
      <c r="F804" s="64"/>
      <c r="G804" s="64"/>
      <c r="H804" s="64"/>
      <c r="I804" s="64"/>
      <c r="J804" s="64"/>
      <c r="K804" s="64"/>
      <c r="L804" s="64"/>
      <c r="M804" s="64"/>
      <c r="N804" s="64"/>
      <c r="O804" s="64"/>
      <c r="P804" s="64"/>
      <c r="Q804" s="64"/>
      <c r="R804" s="64"/>
      <c r="S804" s="64"/>
      <c r="T804" s="64"/>
      <c r="U804" s="64"/>
      <c r="V804" s="64"/>
      <c r="W804" s="64"/>
      <c r="X804" s="64"/>
      <c r="Y804" s="64"/>
      <c r="Z804" s="64"/>
      <c r="AA804" s="64"/>
      <c r="AB804" s="64"/>
      <c r="AC804" s="64"/>
    </row>
    <row r="805" spans="1:29" x14ac:dyDescent="0.25">
      <c r="A805" s="66">
        <f t="shared" si="23"/>
        <v>0</v>
      </c>
      <c r="B805" s="69"/>
      <c r="C805" s="66"/>
      <c r="D805" s="64"/>
      <c r="E805" s="64"/>
      <c r="F805" s="64"/>
      <c r="G805" s="64"/>
      <c r="H805" s="64"/>
      <c r="I805" s="64"/>
      <c r="J805" s="64"/>
      <c r="K805" s="64"/>
      <c r="L805" s="64"/>
      <c r="M805" s="64"/>
      <c r="N805" s="64"/>
      <c r="O805" s="64"/>
      <c r="P805" s="64"/>
      <c r="Q805" s="64"/>
      <c r="R805" s="64"/>
      <c r="S805" s="64"/>
      <c r="T805" s="64"/>
      <c r="U805" s="64"/>
      <c r="V805" s="64"/>
      <c r="W805" s="64"/>
      <c r="X805" s="64"/>
      <c r="Y805" s="64"/>
      <c r="Z805" s="64"/>
      <c r="AA805" s="64"/>
      <c r="AB805" s="64"/>
      <c r="AC805" s="64"/>
    </row>
    <row r="806" spans="1:29" x14ac:dyDescent="0.25">
      <c r="A806" s="66">
        <f t="shared" si="23"/>
        <v>0</v>
      </c>
      <c r="B806" s="69"/>
      <c r="C806" s="66"/>
      <c r="D806" s="64"/>
      <c r="E806" s="64"/>
      <c r="F806" s="64"/>
      <c r="G806" s="64"/>
      <c r="H806" s="64"/>
      <c r="I806" s="64"/>
      <c r="J806" s="64"/>
      <c r="K806" s="64"/>
      <c r="L806" s="64"/>
      <c r="M806" s="64"/>
      <c r="N806" s="64"/>
      <c r="O806" s="64"/>
      <c r="P806" s="64"/>
      <c r="Q806" s="64"/>
      <c r="R806" s="64"/>
      <c r="S806" s="64"/>
      <c r="T806" s="64"/>
      <c r="U806" s="64"/>
      <c r="V806" s="64"/>
      <c r="W806" s="64"/>
      <c r="X806" s="64"/>
      <c r="Y806" s="64"/>
      <c r="Z806" s="64"/>
      <c r="AA806" s="64"/>
      <c r="AB806" s="64"/>
      <c r="AC806" s="64"/>
    </row>
    <row r="807" spans="1:29" x14ac:dyDescent="0.25">
      <c r="A807" s="66">
        <f t="shared" si="23"/>
        <v>0</v>
      </c>
      <c r="B807" s="69"/>
      <c r="C807" s="66"/>
      <c r="D807" s="64"/>
      <c r="E807" s="64"/>
      <c r="F807" s="64"/>
      <c r="G807" s="64"/>
      <c r="H807" s="64"/>
      <c r="I807" s="64"/>
      <c r="J807" s="64"/>
      <c r="K807" s="64"/>
      <c r="L807" s="64"/>
      <c r="M807" s="64"/>
      <c r="N807" s="64"/>
      <c r="O807" s="64"/>
      <c r="P807" s="64"/>
      <c r="Q807" s="64"/>
      <c r="R807" s="64"/>
      <c r="S807" s="64"/>
      <c r="T807" s="64"/>
      <c r="U807" s="64"/>
      <c r="V807" s="64"/>
      <c r="W807" s="64"/>
      <c r="X807" s="64"/>
      <c r="Y807" s="64"/>
      <c r="Z807" s="64"/>
      <c r="AA807" s="64"/>
      <c r="AB807" s="64"/>
      <c r="AC807" s="64"/>
    </row>
    <row r="808" spans="1:29" x14ac:dyDescent="0.25">
      <c r="A808" s="66">
        <f t="shared" si="23"/>
        <v>0</v>
      </c>
      <c r="B808" s="69"/>
      <c r="C808" s="66"/>
      <c r="D808" s="64"/>
      <c r="E808" s="64"/>
      <c r="F808" s="64"/>
      <c r="G808" s="64"/>
      <c r="H808" s="64"/>
      <c r="I808" s="64"/>
      <c r="J808" s="64"/>
      <c r="K808" s="64"/>
      <c r="L808" s="64"/>
      <c r="M808" s="64"/>
      <c r="N808" s="64"/>
      <c r="O808" s="64"/>
      <c r="P808" s="64"/>
      <c r="Q808" s="64"/>
      <c r="R808" s="64"/>
      <c r="S808" s="64"/>
      <c r="T808" s="64"/>
      <c r="U808" s="64"/>
      <c r="V808" s="64"/>
      <c r="W808" s="64"/>
      <c r="X808" s="64"/>
      <c r="Y808" s="64"/>
      <c r="Z808" s="64"/>
      <c r="AA808" s="64"/>
      <c r="AB808" s="64"/>
      <c r="AC808" s="64"/>
    </row>
    <row r="809" spans="1:29" x14ac:dyDescent="0.25">
      <c r="A809" s="66">
        <f t="shared" si="23"/>
        <v>0</v>
      </c>
      <c r="B809" s="69"/>
      <c r="C809" s="66"/>
      <c r="D809" s="64"/>
      <c r="E809" s="64"/>
      <c r="F809" s="64"/>
      <c r="G809" s="64"/>
      <c r="H809" s="64"/>
      <c r="I809" s="64"/>
      <c r="J809" s="64"/>
      <c r="K809" s="64"/>
      <c r="L809" s="64"/>
      <c r="M809" s="64"/>
      <c r="N809" s="64"/>
      <c r="O809" s="64"/>
      <c r="P809" s="64"/>
      <c r="Q809" s="64"/>
      <c r="R809" s="64"/>
      <c r="S809" s="64"/>
      <c r="T809" s="64"/>
      <c r="U809" s="64"/>
      <c r="V809" s="64"/>
      <c r="W809" s="64"/>
      <c r="X809" s="64"/>
      <c r="Y809" s="64"/>
      <c r="Z809" s="64"/>
      <c r="AA809" s="64"/>
      <c r="AB809" s="64"/>
      <c r="AC809" s="64"/>
    </row>
    <row r="810" spans="1:29" x14ac:dyDescent="0.25">
      <c r="A810" s="66">
        <f t="shared" si="23"/>
        <v>0</v>
      </c>
      <c r="B810" s="69"/>
      <c r="C810" s="66"/>
      <c r="D810" s="64"/>
      <c r="E810" s="64"/>
      <c r="F810" s="64"/>
      <c r="G810" s="64"/>
      <c r="H810" s="64"/>
      <c r="I810" s="64"/>
      <c r="J810" s="64"/>
      <c r="K810" s="64"/>
      <c r="L810" s="64"/>
      <c r="M810" s="64"/>
      <c r="N810" s="64"/>
      <c r="O810" s="64"/>
      <c r="P810" s="64"/>
      <c r="Q810" s="64"/>
      <c r="R810" s="64"/>
      <c r="S810" s="64"/>
      <c r="T810" s="64"/>
      <c r="U810" s="64"/>
      <c r="V810" s="64"/>
      <c r="W810" s="64"/>
      <c r="X810" s="64"/>
      <c r="Y810" s="64"/>
      <c r="Z810" s="64"/>
      <c r="AA810" s="64"/>
      <c r="AB810" s="64"/>
      <c r="AC810" s="64"/>
    </row>
    <row r="811" spans="1:29" x14ac:dyDescent="0.25">
      <c r="A811" s="66">
        <f t="shared" si="23"/>
        <v>0</v>
      </c>
      <c r="B811" s="69"/>
      <c r="C811" s="66"/>
      <c r="D811" s="64"/>
      <c r="E811" s="64"/>
      <c r="F811" s="64"/>
      <c r="G811" s="64"/>
      <c r="H811" s="64"/>
      <c r="I811" s="64"/>
      <c r="J811" s="64"/>
      <c r="K811" s="64"/>
      <c r="L811" s="64"/>
      <c r="M811" s="64"/>
      <c r="N811" s="64"/>
      <c r="O811" s="64"/>
      <c r="P811" s="64"/>
      <c r="Q811" s="64"/>
      <c r="R811" s="64"/>
      <c r="S811" s="64"/>
      <c r="T811" s="64"/>
      <c r="U811" s="64"/>
      <c r="V811" s="64"/>
      <c r="W811" s="64"/>
      <c r="X811" s="64"/>
      <c r="Y811" s="64"/>
      <c r="Z811" s="64"/>
      <c r="AA811" s="64"/>
      <c r="AB811" s="64"/>
      <c r="AC811" s="64"/>
    </row>
    <row r="812" spans="1:29" x14ac:dyDescent="0.25">
      <c r="A812" s="66">
        <f t="shared" si="23"/>
        <v>0</v>
      </c>
      <c r="B812" s="69"/>
      <c r="C812" s="66"/>
      <c r="D812" s="64"/>
      <c r="E812" s="64"/>
      <c r="F812" s="64"/>
      <c r="G812" s="64"/>
      <c r="H812" s="64"/>
      <c r="I812" s="64"/>
      <c r="J812" s="64"/>
      <c r="K812" s="64"/>
      <c r="L812" s="64"/>
      <c r="M812" s="64"/>
      <c r="N812" s="64"/>
      <c r="O812" s="64"/>
      <c r="P812" s="64"/>
      <c r="Q812" s="64"/>
      <c r="R812" s="64"/>
      <c r="S812" s="64"/>
      <c r="T812" s="64"/>
      <c r="U812" s="64"/>
      <c r="V812" s="64"/>
      <c r="W812" s="64"/>
      <c r="X812" s="64"/>
      <c r="Y812" s="64"/>
      <c r="Z812" s="64"/>
      <c r="AA812" s="64"/>
      <c r="AB812" s="64"/>
      <c r="AC812" s="64"/>
    </row>
    <row r="813" spans="1:29" x14ac:dyDescent="0.25">
      <c r="A813" s="66">
        <f t="shared" si="23"/>
        <v>0</v>
      </c>
      <c r="B813" s="69"/>
      <c r="C813" s="66"/>
      <c r="D813" s="64"/>
      <c r="E813" s="64"/>
      <c r="F813" s="64"/>
      <c r="G813" s="64"/>
      <c r="H813" s="64"/>
      <c r="I813" s="64"/>
      <c r="J813" s="64"/>
      <c r="K813" s="64"/>
      <c r="L813" s="64"/>
      <c r="M813" s="64"/>
      <c r="N813" s="64"/>
      <c r="O813" s="64"/>
      <c r="P813" s="64"/>
      <c r="Q813" s="64"/>
      <c r="R813" s="64"/>
      <c r="S813" s="64"/>
      <c r="T813" s="64"/>
      <c r="U813" s="64"/>
      <c r="V813" s="64"/>
      <c r="W813" s="64"/>
      <c r="X813" s="64"/>
      <c r="Y813" s="64"/>
      <c r="Z813" s="64"/>
      <c r="AA813" s="64"/>
      <c r="AB813" s="64"/>
      <c r="AC813" s="64"/>
    </row>
    <row r="814" spans="1:29" x14ac:dyDescent="0.25">
      <c r="A814" s="66">
        <f t="shared" si="23"/>
        <v>0</v>
      </c>
      <c r="B814" s="69"/>
      <c r="C814" s="66"/>
      <c r="D814" s="64"/>
      <c r="E814" s="64"/>
      <c r="F814" s="64"/>
      <c r="G814" s="64"/>
      <c r="H814" s="64"/>
      <c r="I814" s="64"/>
      <c r="J814" s="64"/>
      <c r="K814" s="64"/>
      <c r="L814" s="64"/>
      <c r="M814" s="64"/>
      <c r="N814" s="64"/>
      <c r="O814" s="64"/>
      <c r="P814" s="64"/>
      <c r="Q814" s="64"/>
      <c r="R814" s="64"/>
      <c r="S814" s="64"/>
      <c r="T814" s="64"/>
      <c r="U814" s="64"/>
      <c r="V814" s="64"/>
      <c r="W814" s="64"/>
      <c r="X814" s="64"/>
      <c r="Y814" s="64"/>
      <c r="Z814" s="64"/>
      <c r="AA814" s="64"/>
      <c r="AB814" s="64"/>
      <c r="AC814" s="64"/>
    </row>
    <row r="815" spans="1:29" x14ac:dyDescent="0.25">
      <c r="A815" s="66">
        <f t="shared" si="23"/>
        <v>0</v>
      </c>
      <c r="B815" s="69"/>
      <c r="C815" s="66"/>
      <c r="D815" s="64"/>
      <c r="E815" s="64"/>
      <c r="F815" s="64"/>
      <c r="G815" s="64"/>
      <c r="H815" s="64"/>
      <c r="I815" s="64"/>
      <c r="J815" s="64"/>
      <c r="K815" s="64"/>
      <c r="L815" s="64"/>
      <c r="M815" s="64"/>
      <c r="N815" s="64"/>
      <c r="O815" s="64"/>
      <c r="P815" s="64"/>
      <c r="Q815" s="64"/>
      <c r="R815" s="64"/>
      <c r="S815" s="64"/>
      <c r="T815" s="64"/>
      <c r="U815" s="64"/>
      <c r="V815" s="64"/>
      <c r="W815" s="64"/>
      <c r="X815" s="64"/>
      <c r="Y815" s="64"/>
      <c r="Z815" s="64"/>
      <c r="AA815" s="64"/>
      <c r="AB815" s="64"/>
      <c r="AC815" s="64"/>
    </row>
    <row r="816" spans="1:29" x14ac:dyDescent="0.25">
      <c r="A816" s="66">
        <f t="shared" si="23"/>
        <v>0</v>
      </c>
      <c r="B816" s="69"/>
      <c r="C816" s="66"/>
      <c r="D816" s="64"/>
      <c r="E816" s="64"/>
      <c r="F816" s="64"/>
      <c r="G816" s="64"/>
      <c r="H816" s="64"/>
      <c r="I816" s="64"/>
      <c r="J816" s="64"/>
      <c r="K816" s="64"/>
      <c r="L816" s="64"/>
      <c r="M816" s="64"/>
      <c r="N816" s="64"/>
      <c r="O816" s="64"/>
      <c r="P816" s="64"/>
      <c r="Q816" s="64"/>
      <c r="R816" s="64"/>
      <c r="S816" s="64"/>
      <c r="T816" s="64"/>
      <c r="U816" s="64"/>
      <c r="V816" s="64"/>
      <c r="W816" s="64"/>
      <c r="X816" s="64"/>
      <c r="Y816" s="64"/>
      <c r="Z816" s="64"/>
      <c r="AA816" s="64"/>
      <c r="AB816" s="64"/>
      <c r="AC816" s="64"/>
    </row>
    <row r="817" spans="1:29" x14ac:dyDescent="0.25">
      <c r="A817" s="66">
        <f t="shared" si="23"/>
        <v>0</v>
      </c>
      <c r="B817" s="69"/>
      <c r="C817" s="66"/>
      <c r="D817" s="64"/>
      <c r="E817" s="64"/>
      <c r="F817" s="64"/>
      <c r="G817" s="64"/>
      <c r="H817" s="64"/>
      <c r="I817" s="64"/>
      <c r="J817" s="64"/>
      <c r="K817" s="64"/>
      <c r="L817" s="64"/>
      <c r="M817" s="64"/>
      <c r="N817" s="64"/>
      <c r="O817" s="64"/>
      <c r="P817" s="64"/>
      <c r="Q817" s="64"/>
      <c r="R817" s="64"/>
      <c r="S817" s="64"/>
      <c r="T817" s="64"/>
      <c r="U817" s="64"/>
      <c r="V817" s="64"/>
      <c r="W817" s="64"/>
      <c r="X817" s="64"/>
      <c r="Y817" s="64"/>
      <c r="Z817" s="64"/>
      <c r="AA817" s="64"/>
      <c r="AB817" s="64"/>
      <c r="AC817" s="64"/>
    </row>
    <row r="818" spans="1:29" x14ac:dyDescent="0.25">
      <c r="A818" s="66">
        <f t="shared" si="23"/>
        <v>0</v>
      </c>
      <c r="B818" s="69"/>
      <c r="C818" s="66"/>
      <c r="D818" s="64"/>
      <c r="E818" s="64"/>
      <c r="F818" s="64"/>
      <c r="G818" s="64"/>
      <c r="H818" s="64"/>
      <c r="I818" s="64"/>
      <c r="J818" s="64"/>
      <c r="K818" s="64"/>
      <c r="L818" s="64"/>
      <c r="M818" s="64"/>
      <c r="N818" s="64"/>
      <c r="O818" s="64"/>
      <c r="P818" s="64"/>
      <c r="Q818" s="64"/>
      <c r="R818" s="64"/>
      <c r="S818" s="64"/>
      <c r="T818" s="64"/>
      <c r="U818" s="64"/>
      <c r="V818" s="64"/>
      <c r="W818" s="64"/>
      <c r="X818" s="64"/>
      <c r="Y818" s="64"/>
      <c r="Z818" s="64"/>
      <c r="AA818" s="64"/>
      <c r="AB818" s="64"/>
      <c r="AC818" s="64"/>
    </row>
    <row r="819" spans="1:29" x14ac:dyDescent="0.25">
      <c r="A819" s="66">
        <f t="shared" si="23"/>
        <v>0</v>
      </c>
      <c r="B819" s="69"/>
      <c r="C819" s="66"/>
      <c r="D819" s="64"/>
      <c r="E819" s="64"/>
      <c r="F819" s="64"/>
      <c r="G819" s="64"/>
      <c r="H819" s="64"/>
      <c r="I819" s="64"/>
      <c r="J819" s="64"/>
      <c r="K819" s="64"/>
      <c r="L819" s="64"/>
      <c r="M819" s="64"/>
      <c r="N819" s="64"/>
      <c r="O819" s="64"/>
      <c r="P819" s="64"/>
      <c r="Q819" s="64"/>
      <c r="R819" s="64"/>
      <c r="S819" s="64"/>
      <c r="T819" s="64"/>
      <c r="U819" s="64"/>
      <c r="V819" s="64"/>
      <c r="W819" s="64"/>
      <c r="X819" s="64"/>
      <c r="Y819" s="64"/>
      <c r="Z819" s="64"/>
      <c r="AA819" s="64"/>
      <c r="AB819" s="64"/>
      <c r="AC819" s="64"/>
    </row>
    <row r="820" spans="1:29" x14ac:dyDescent="0.25">
      <c r="A820" s="66">
        <f t="shared" si="23"/>
        <v>0</v>
      </c>
      <c r="B820" s="69"/>
      <c r="C820" s="66"/>
      <c r="D820" s="64"/>
      <c r="E820" s="64"/>
      <c r="F820" s="64"/>
      <c r="G820" s="64"/>
      <c r="H820" s="64"/>
      <c r="I820" s="64"/>
      <c r="J820" s="64"/>
      <c r="K820" s="64"/>
      <c r="L820" s="64"/>
      <c r="M820" s="64"/>
      <c r="N820" s="64"/>
      <c r="O820" s="64"/>
      <c r="P820" s="64"/>
      <c r="Q820" s="64"/>
      <c r="R820" s="64"/>
      <c r="S820" s="64"/>
      <c r="T820" s="64"/>
      <c r="U820" s="64"/>
      <c r="V820" s="64"/>
      <c r="W820" s="64"/>
      <c r="X820" s="64"/>
      <c r="Y820" s="64"/>
      <c r="Z820" s="64"/>
      <c r="AA820" s="64"/>
      <c r="AB820" s="64"/>
      <c r="AC820" s="64"/>
    </row>
    <row r="821" spans="1:29" x14ac:dyDescent="0.25">
      <c r="A821" s="66">
        <f t="shared" si="23"/>
        <v>0</v>
      </c>
      <c r="B821" s="69"/>
      <c r="C821" s="66"/>
      <c r="D821" s="64"/>
      <c r="E821" s="64"/>
      <c r="F821" s="64"/>
      <c r="G821" s="64"/>
      <c r="H821" s="64"/>
      <c r="I821" s="64"/>
      <c r="J821" s="64"/>
      <c r="K821" s="64"/>
      <c r="L821" s="64"/>
      <c r="M821" s="64"/>
      <c r="N821" s="64"/>
      <c r="O821" s="64"/>
      <c r="P821" s="64"/>
      <c r="Q821" s="64"/>
      <c r="R821" s="64"/>
      <c r="S821" s="64"/>
      <c r="T821" s="64"/>
      <c r="U821" s="64"/>
      <c r="V821" s="64"/>
      <c r="W821" s="64"/>
      <c r="X821" s="64"/>
      <c r="Y821" s="64"/>
      <c r="Z821" s="64"/>
      <c r="AA821" s="64"/>
      <c r="AB821" s="64"/>
      <c r="AC821" s="64"/>
    </row>
    <row r="822" spans="1:29" x14ac:dyDescent="0.25">
      <c r="A822" s="66">
        <f t="shared" si="23"/>
        <v>0</v>
      </c>
      <c r="B822" s="69"/>
      <c r="C822" s="66"/>
      <c r="D822" s="64"/>
      <c r="E822" s="64"/>
      <c r="F822" s="64"/>
      <c r="G822" s="64"/>
      <c r="H822" s="64"/>
      <c r="I822" s="64"/>
      <c r="J822" s="64"/>
      <c r="K822" s="64"/>
      <c r="L822" s="64"/>
      <c r="M822" s="64"/>
      <c r="N822" s="64"/>
      <c r="O822" s="64"/>
      <c r="P822" s="64"/>
      <c r="Q822" s="64"/>
      <c r="R822" s="64"/>
      <c r="S822" s="64"/>
      <c r="T822" s="64"/>
      <c r="U822" s="64"/>
      <c r="V822" s="64"/>
      <c r="W822" s="64"/>
      <c r="X822" s="64"/>
      <c r="Y822" s="64"/>
      <c r="Z822" s="64"/>
      <c r="AA822" s="64"/>
      <c r="AB822" s="64"/>
      <c r="AC822" s="64"/>
    </row>
    <row r="823" spans="1:29" x14ac:dyDescent="0.25">
      <c r="A823" s="66">
        <f t="shared" si="23"/>
        <v>0</v>
      </c>
      <c r="B823" s="69"/>
      <c r="C823" s="66"/>
      <c r="D823" s="64"/>
      <c r="E823" s="64"/>
      <c r="F823" s="64"/>
      <c r="G823" s="64"/>
      <c r="H823" s="64"/>
      <c r="I823" s="64"/>
      <c r="J823" s="64"/>
      <c r="K823" s="64"/>
      <c r="L823" s="64"/>
      <c r="M823" s="64"/>
      <c r="N823" s="64"/>
      <c r="O823" s="64"/>
      <c r="P823" s="64"/>
      <c r="Q823" s="64"/>
      <c r="R823" s="64"/>
      <c r="S823" s="64"/>
      <c r="T823" s="64"/>
      <c r="U823" s="64"/>
      <c r="V823" s="64"/>
      <c r="W823" s="64"/>
      <c r="X823" s="64"/>
      <c r="Y823" s="64"/>
      <c r="Z823" s="64"/>
      <c r="AA823" s="64"/>
      <c r="AB823" s="64"/>
      <c r="AC823" s="64"/>
    </row>
    <row r="824" spans="1:29" x14ac:dyDescent="0.25">
      <c r="A824" s="66">
        <f t="shared" si="23"/>
        <v>0</v>
      </c>
      <c r="B824" s="69"/>
      <c r="C824" s="66"/>
      <c r="D824" s="64"/>
      <c r="E824" s="64"/>
      <c r="F824" s="64"/>
      <c r="G824" s="64"/>
      <c r="H824" s="64"/>
      <c r="I824" s="64"/>
      <c r="J824" s="64"/>
      <c r="K824" s="64"/>
      <c r="L824" s="64"/>
      <c r="M824" s="64"/>
      <c r="N824" s="64"/>
      <c r="O824" s="64"/>
      <c r="P824" s="64"/>
      <c r="Q824" s="64"/>
      <c r="R824" s="64"/>
      <c r="S824" s="64"/>
      <c r="T824" s="64"/>
      <c r="U824" s="64"/>
      <c r="V824" s="64"/>
      <c r="W824" s="64"/>
      <c r="X824" s="64"/>
      <c r="Y824" s="64"/>
      <c r="Z824" s="64"/>
      <c r="AA824" s="64"/>
      <c r="AB824" s="64"/>
      <c r="AC824" s="64"/>
    </row>
    <row r="825" spans="1:29" x14ac:dyDescent="0.25">
      <c r="A825" s="66">
        <f t="shared" si="23"/>
        <v>0</v>
      </c>
      <c r="B825" s="69"/>
      <c r="C825" s="66"/>
      <c r="D825" s="64"/>
      <c r="E825" s="64"/>
      <c r="F825" s="64"/>
      <c r="G825" s="64"/>
      <c r="H825" s="64"/>
      <c r="I825" s="64"/>
      <c r="J825" s="64"/>
      <c r="K825" s="64"/>
      <c r="L825" s="64"/>
      <c r="M825" s="64"/>
      <c r="N825" s="64"/>
      <c r="O825" s="64"/>
      <c r="P825" s="64"/>
      <c r="Q825" s="64"/>
      <c r="R825" s="64"/>
      <c r="S825" s="64"/>
      <c r="T825" s="64"/>
      <c r="U825" s="64"/>
      <c r="V825" s="64"/>
      <c r="W825" s="64"/>
      <c r="X825" s="64"/>
      <c r="Y825" s="64"/>
      <c r="Z825" s="64"/>
      <c r="AA825" s="64"/>
      <c r="AB825" s="64"/>
      <c r="AC825" s="64"/>
    </row>
    <row r="826" spans="1:29" x14ac:dyDescent="0.25">
      <c r="A826" s="66">
        <f t="shared" si="23"/>
        <v>0</v>
      </c>
      <c r="B826" s="69"/>
      <c r="C826" s="66"/>
      <c r="D826" s="64"/>
      <c r="E826" s="64"/>
      <c r="F826" s="64"/>
      <c r="G826" s="64"/>
      <c r="H826" s="64"/>
      <c r="I826" s="64"/>
      <c r="J826" s="64"/>
      <c r="K826" s="64"/>
      <c r="L826" s="64"/>
      <c r="M826" s="64"/>
      <c r="N826" s="64"/>
      <c r="O826" s="64"/>
      <c r="P826" s="64"/>
      <c r="Q826" s="64"/>
      <c r="R826" s="64"/>
      <c r="S826" s="64"/>
      <c r="T826" s="64"/>
      <c r="U826" s="64"/>
      <c r="V826" s="64"/>
      <c r="W826" s="64"/>
      <c r="X826" s="64"/>
      <c r="Y826" s="64"/>
      <c r="Z826" s="64"/>
      <c r="AA826" s="64"/>
      <c r="AB826" s="64"/>
      <c r="AC826" s="64"/>
    </row>
    <row r="827" spans="1:29" x14ac:dyDescent="0.25">
      <c r="A827" s="66">
        <f t="shared" si="23"/>
        <v>0</v>
      </c>
      <c r="B827" s="69"/>
      <c r="C827" s="66"/>
      <c r="D827" s="64"/>
      <c r="E827" s="64"/>
      <c r="F827" s="64"/>
      <c r="G827" s="64"/>
      <c r="H827" s="64"/>
      <c r="I827" s="64"/>
      <c r="J827" s="64"/>
      <c r="K827" s="64"/>
      <c r="L827" s="64"/>
      <c r="M827" s="64"/>
      <c r="N827" s="64"/>
      <c r="O827" s="64"/>
      <c r="P827" s="64"/>
      <c r="Q827" s="64"/>
      <c r="R827" s="64"/>
      <c r="S827" s="64"/>
      <c r="T827" s="64"/>
      <c r="U827" s="64"/>
      <c r="V827" s="64"/>
      <c r="W827" s="64"/>
      <c r="X827" s="64"/>
      <c r="Y827" s="64"/>
      <c r="Z827" s="64"/>
      <c r="AA827" s="64"/>
      <c r="AB827" s="64"/>
      <c r="AC827" s="64"/>
    </row>
    <row r="828" spans="1:29" x14ac:dyDescent="0.25">
      <c r="A828" s="66">
        <f t="shared" si="23"/>
        <v>0</v>
      </c>
      <c r="B828" s="69"/>
      <c r="C828" s="66"/>
      <c r="D828" s="64"/>
      <c r="E828" s="64"/>
      <c r="F828" s="64"/>
      <c r="G828" s="64"/>
      <c r="H828" s="64"/>
      <c r="I828" s="64"/>
      <c r="J828" s="64"/>
      <c r="K828" s="64"/>
      <c r="L828" s="64"/>
      <c r="M828" s="64"/>
      <c r="N828" s="64"/>
      <c r="O828" s="64"/>
      <c r="P828" s="64"/>
      <c r="Q828" s="64"/>
      <c r="R828" s="64"/>
      <c r="S828" s="64"/>
      <c r="T828" s="64"/>
      <c r="U828" s="64"/>
      <c r="V828" s="64"/>
      <c r="W828" s="64"/>
      <c r="X828" s="64"/>
      <c r="Y828" s="64"/>
      <c r="Z828" s="64"/>
      <c r="AA828" s="64"/>
      <c r="AB828" s="64"/>
      <c r="AC828" s="64"/>
    </row>
    <row r="829" spans="1:29" x14ac:dyDescent="0.25">
      <c r="A829" s="66">
        <f t="shared" si="23"/>
        <v>0</v>
      </c>
      <c r="B829" s="69"/>
      <c r="C829" s="66"/>
      <c r="D829" s="64"/>
      <c r="E829" s="64"/>
      <c r="F829" s="64"/>
      <c r="G829" s="64"/>
      <c r="H829" s="64"/>
      <c r="I829" s="64"/>
      <c r="J829" s="64"/>
      <c r="K829" s="64"/>
      <c r="L829" s="64"/>
      <c r="M829" s="64"/>
      <c r="N829" s="64"/>
      <c r="O829" s="64"/>
      <c r="P829" s="64"/>
      <c r="Q829" s="64"/>
      <c r="R829" s="64"/>
      <c r="S829" s="64"/>
      <c r="T829" s="64"/>
      <c r="U829" s="64"/>
      <c r="V829" s="64"/>
      <c r="W829" s="64"/>
      <c r="X829" s="64"/>
      <c r="Y829" s="64"/>
      <c r="Z829" s="64"/>
      <c r="AA829" s="64"/>
      <c r="AB829" s="64"/>
      <c r="AC829" s="64"/>
    </row>
    <row r="830" spans="1:29" x14ac:dyDescent="0.25">
      <c r="A830" s="66">
        <f t="shared" si="23"/>
        <v>0</v>
      </c>
      <c r="B830" s="69"/>
      <c r="C830" s="66"/>
      <c r="D830" s="64"/>
      <c r="E830" s="64"/>
      <c r="F830" s="64"/>
      <c r="G830" s="64"/>
      <c r="H830" s="64"/>
      <c r="I830" s="64"/>
      <c r="J830" s="64"/>
      <c r="K830" s="64"/>
      <c r="L830" s="64"/>
      <c r="M830" s="64"/>
      <c r="N830" s="64"/>
      <c r="O830" s="64"/>
      <c r="P830" s="64"/>
      <c r="Q830" s="64"/>
      <c r="R830" s="64"/>
      <c r="S830" s="64"/>
      <c r="T830" s="64"/>
      <c r="U830" s="64"/>
      <c r="V830" s="64"/>
      <c r="W830" s="64"/>
      <c r="X830" s="64"/>
      <c r="Y830" s="64"/>
      <c r="Z830" s="64"/>
      <c r="AA830" s="64"/>
      <c r="AB830" s="64"/>
      <c r="AC830" s="64"/>
    </row>
    <row r="831" spans="1:29" x14ac:dyDescent="0.25">
      <c r="A831" s="66">
        <f t="shared" si="23"/>
        <v>0</v>
      </c>
      <c r="B831" s="69"/>
      <c r="C831" s="66"/>
      <c r="D831" s="64"/>
      <c r="E831" s="64"/>
      <c r="F831" s="64"/>
      <c r="G831" s="64"/>
      <c r="H831" s="64"/>
      <c r="I831" s="64"/>
      <c r="J831" s="64"/>
      <c r="K831" s="64"/>
      <c r="L831" s="64"/>
      <c r="M831" s="64"/>
      <c r="N831" s="64"/>
      <c r="O831" s="64"/>
      <c r="P831" s="64"/>
      <c r="Q831" s="64"/>
      <c r="R831" s="64"/>
      <c r="S831" s="64"/>
      <c r="T831" s="64"/>
      <c r="U831" s="64"/>
      <c r="V831" s="64"/>
      <c r="W831" s="64"/>
      <c r="X831" s="64"/>
      <c r="Y831" s="64"/>
      <c r="Z831" s="64"/>
      <c r="AA831" s="64"/>
      <c r="AB831" s="64"/>
      <c r="AC831" s="64"/>
    </row>
    <row r="832" spans="1:29" x14ac:dyDescent="0.25">
      <c r="A832" s="66">
        <f t="shared" si="23"/>
        <v>0</v>
      </c>
      <c r="B832" s="69"/>
      <c r="C832" s="66"/>
      <c r="D832" s="64"/>
      <c r="E832" s="64"/>
      <c r="F832" s="64"/>
      <c r="G832" s="64"/>
      <c r="H832" s="64"/>
      <c r="I832" s="64"/>
      <c r="J832" s="64"/>
      <c r="K832" s="64"/>
      <c r="L832" s="64"/>
      <c r="M832" s="64"/>
      <c r="N832" s="64"/>
      <c r="O832" s="64"/>
      <c r="P832" s="64"/>
      <c r="Q832" s="64"/>
      <c r="R832" s="64"/>
      <c r="S832" s="64"/>
      <c r="T832" s="64"/>
      <c r="U832" s="64"/>
      <c r="V832" s="64"/>
      <c r="W832" s="64"/>
      <c r="X832" s="64"/>
      <c r="Y832" s="64"/>
      <c r="Z832" s="64"/>
      <c r="AA832" s="64"/>
      <c r="AB832" s="64"/>
      <c r="AC832" s="64"/>
    </row>
    <row r="833" spans="1:29" x14ac:dyDescent="0.25">
      <c r="A833" s="66">
        <f t="shared" si="23"/>
        <v>0</v>
      </c>
      <c r="B833" s="69"/>
      <c r="C833" s="66"/>
      <c r="D833" s="64"/>
      <c r="E833" s="64"/>
      <c r="F833" s="64"/>
      <c r="G833" s="64"/>
      <c r="H833" s="64"/>
      <c r="I833" s="64"/>
      <c r="J833" s="64"/>
      <c r="K833" s="64"/>
      <c r="L833" s="64"/>
      <c r="M833" s="64"/>
      <c r="N833" s="64"/>
      <c r="O833" s="64"/>
      <c r="P833" s="64"/>
      <c r="Q833" s="64"/>
      <c r="R833" s="64"/>
      <c r="S833" s="64"/>
      <c r="T833" s="64"/>
      <c r="U833" s="64"/>
      <c r="V833" s="64"/>
      <c r="W833" s="64"/>
      <c r="X833" s="64"/>
      <c r="Y833" s="64"/>
      <c r="Z833" s="64"/>
      <c r="AA833" s="64"/>
      <c r="AB833" s="64"/>
      <c r="AC833" s="64"/>
    </row>
    <row r="834" spans="1:29" x14ac:dyDescent="0.25">
      <c r="A834" s="66">
        <f t="shared" si="23"/>
        <v>0</v>
      </c>
      <c r="B834" s="69"/>
      <c r="C834" s="66"/>
      <c r="D834" s="64"/>
      <c r="E834" s="64"/>
      <c r="F834" s="64"/>
      <c r="G834" s="64"/>
      <c r="H834" s="64"/>
      <c r="I834" s="64"/>
      <c r="J834" s="64"/>
      <c r="K834" s="64"/>
      <c r="L834" s="64"/>
      <c r="M834" s="64"/>
      <c r="N834" s="64"/>
      <c r="O834" s="64"/>
      <c r="P834" s="64"/>
      <c r="Q834" s="64"/>
      <c r="R834" s="64"/>
      <c r="S834" s="64"/>
      <c r="T834" s="64"/>
      <c r="U834" s="64"/>
      <c r="V834" s="64"/>
      <c r="W834" s="64"/>
      <c r="X834" s="64"/>
      <c r="Y834" s="64"/>
      <c r="Z834" s="64"/>
      <c r="AA834" s="64"/>
      <c r="AB834" s="64"/>
      <c r="AC834" s="64"/>
    </row>
    <row r="835" spans="1:29" x14ac:dyDescent="0.25">
      <c r="A835" s="66">
        <f t="shared" si="23"/>
        <v>0</v>
      </c>
      <c r="B835" s="69"/>
      <c r="C835" s="66"/>
      <c r="D835" s="64"/>
      <c r="E835" s="64"/>
      <c r="F835" s="64"/>
      <c r="G835" s="64"/>
      <c r="H835" s="64"/>
      <c r="I835" s="64"/>
      <c r="J835" s="64"/>
      <c r="K835" s="64"/>
      <c r="L835" s="64"/>
      <c r="M835" s="64"/>
      <c r="N835" s="64"/>
      <c r="O835" s="64"/>
      <c r="P835" s="64"/>
      <c r="Q835" s="64"/>
      <c r="R835" s="64"/>
      <c r="S835" s="64"/>
      <c r="T835" s="64"/>
      <c r="U835" s="64"/>
      <c r="V835" s="64"/>
      <c r="W835" s="64"/>
      <c r="X835" s="64"/>
      <c r="Y835" s="64"/>
      <c r="Z835" s="64"/>
      <c r="AA835" s="64"/>
      <c r="AB835" s="64"/>
      <c r="AC835" s="64"/>
    </row>
    <row r="836" spans="1:29" x14ac:dyDescent="0.25">
      <c r="A836" s="66">
        <f t="shared" ref="A836:A899" si="24">D836</f>
        <v>0</v>
      </c>
      <c r="B836" s="69"/>
      <c r="C836" s="66"/>
      <c r="D836" s="64"/>
      <c r="E836" s="64"/>
      <c r="F836" s="64"/>
      <c r="G836" s="64"/>
      <c r="H836" s="64"/>
      <c r="I836" s="64"/>
      <c r="J836" s="64"/>
      <c r="K836" s="64"/>
      <c r="L836" s="64"/>
      <c r="M836" s="64"/>
      <c r="N836" s="64"/>
      <c r="O836" s="64"/>
      <c r="P836" s="64"/>
      <c r="Q836" s="64"/>
      <c r="R836" s="64"/>
      <c r="S836" s="64"/>
      <c r="T836" s="64"/>
      <c r="U836" s="64"/>
      <c r="V836" s="64"/>
      <c r="W836" s="64"/>
      <c r="X836" s="64"/>
      <c r="Y836" s="64"/>
      <c r="Z836" s="64"/>
      <c r="AA836" s="64"/>
      <c r="AB836" s="64"/>
      <c r="AC836" s="64"/>
    </row>
    <row r="837" spans="1:29" x14ac:dyDescent="0.25">
      <c r="A837" s="66">
        <f t="shared" si="24"/>
        <v>0</v>
      </c>
      <c r="B837" s="69"/>
      <c r="C837" s="66"/>
      <c r="D837" s="64"/>
      <c r="E837" s="64"/>
      <c r="F837" s="64"/>
      <c r="G837" s="64"/>
      <c r="H837" s="64"/>
      <c r="I837" s="64"/>
      <c r="J837" s="64"/>
      <c r="K837" s="64"/>
      <c r="L837" s="64"/>
      <c r="M837" s="64"/>
      <c r="N837" s="64"/>
      <c r="O837" s="64"/>
      <c r="P837" s="64"/>
      <c r="Q837" s="64"/>
      <c r="R837" s="64"/>
      <c r="S837" s="64"/>
      <c r="T837" s="64"/>
      <c r="U837" s="64"/>
      <c r="V837" s="64"/>
      <c r="W837" s="64"/>
      <c r="X837" s="64"/>
      <c r="Y837" s="64"/>
      <c r="Z837" s="64"/>
      <c r="AA837" s="64"/>
      <c r="AB837" s="64"/>
      <c r="AC837" s="64"/>
    </row>
    <row r="838" spans="1:29" x14ac:dyDescent="0.25">
      <c r="A838" s="66">
        <f t="shared" si="24"/>
        <v>0</v>
      </c>
      <c r="B838" s="69"/>
      <c r="C838" s="66"/>
      <c r="D838" s="64"/>
      <c r="E838" s="64"/>
      <c r="F838" s="64"/>
      <c r="G838" s="64"/>
      <c r="H838" s="64"/>
      <c r="I838" s="64"/>
      <c r="J838" s="64"/>
      <c r="K838" s="64"/>
      <c r="L838" s="64"/>
      <c r="M838" s="64"/>
      <c r="N838" s="64"/>
      <c r="O838" s="64"/>
      <c r="P838" s="64"/>
      <c r="Q838" s="64"/>
      <c r="R838" s="64"/>
      <c r="S838" s="64"/>
      <c r="T838" s="64"/>
      <c r="U838" s="64"/>
      <c r="V838" s="64"/>
      <c r="W838" s="64"/>
      <c r="X838" s="64"/>
      <c r="Y838" s="64"/>
      <c r="Z838" s="64"/>
      <c r="AA838" s="64"/>
      <c r="AB838" s="64"/>
      <c r="AC838" s="64"/>
    </row>
    <row r="839" spans="1:29" x14ac:dyDescent="0.25">
      <c r="A839" s="66">
        <f t="shared" si="24"/>
        <v>0</v>
      </c>
      <c r="B839" s="69"/>
      <c r="C839" s="66"/>
      <c r="D839" s="64"/>
      <c r="E839" s="64"/>
      <c r="F839" s="64"/>
      <c r="G839" s="64"/>
      <c r="H839" s="64"/>
      <c r="I839" s="64"/>
      <c r="J839" s="64"/>
      <c r="K839" s="64"/>
      <c r="L839" s="64"/>
      <c r="M839" s="64"/>
      <c r="N839" s="64"/>
      <c r="O839" s="64"/>
      <c r="P839" s="64"/>
      <c r="Q839" s="64"/>
      <c r="R839" s="64"/>
      <c r="S839" s="64"/>
      <c r="T839" s="64"/>
      <c r="U839" s="64"/>
      <c r="V839" s="64"/>
      <c r="W839" s="64"/>
      <c r="X839" s="64"/>
      <c r="Y839" s="64"/>
      <c r="Z839" s="64"/>
      <c r="AA839" s="64"/>
      <c r="AB839" s="64"/>
      <c r="AC839" s="64"/>
    </row>
    <row r="840" spans="1:29" x14ac:dyDescent="0.25">
      <c r="A840" s="66">
        <f t="shared" si="24"/>
        <v>0</v>
      </c>
      <c r="B840" s="69"/>
      <c r="C840" s="66"/>
      <c r="D840" s="64"/>
      <c r="E840" s="64"/>
      <c r="F840" s="64"/>
      <c r="G840" s="64"/>
      <c r="H840" s="64"/>
      <c r="I840" s="64"/>
      <c r="J840" s="64"/>
      <c r="K840" s="64"/>
      <c r="L840" s="64"/>
      <c r="M840" s="64"/>
      <c r="N840" s="64"/>
      <c r="O840" s="64"/>
      <c r="P840" s="64"/>
      <c r="Q840" s="64"/>
      <c r="R840" s="64"/>
      <c r="S840" s="64"/>
      <c r="T840" s="64"/>
      <c r="U840" s="64"/>
      <c r="V840" s="64"/>
      <c r="W840" s="64"/>
      <c r="X840" s="64"/>
      <c r="Y840" s="64"/>
      <c r="Z840" s="64"/>
      <c r="AA840" s="64"/>
      <c r="AB840" s="64"/>
      <c r="AC840" s="64"/>
    </row>
    <row r="841" spans="1:29" x14ac:dyDescent="0.25">
      <c r="A841" s="66">
        <f t="shared" si="24"/>
        <v>0</v>
      </c>
      <c r="B841" s="69"/>
      <c r="C841" s="66"/>
      <c r="D841" s="64"/>
      <c r="E841" s="64"/>
      <c r="F841" s="64"/>
      <c r="G841" s="64"/>
      <c r="H841" s="64"/>
      <c r="I841" s="64"/>
      <c r="J841" s="64"/>
      <c r="K841" s="64"/>
      <c r="L841" s="64"/>
      <c r="M841" s="64"/>
      <c r="N841" s="64"/>
      <c r="O841" s="64"/>
      <c r="P841" s="64"/>
      <c r="Q841" s="64"/>
      <c r="R841" s="64"/>
      <c r="S841" s="64"/>
      <c r="T841" s="64"/>
      <c r="U841" s="64"/>
      <c r="V841" s="64"/>
      <c r="W841" s="64"/>
      <c r="X841" s="64"/>
      <c r="Y841" s="64"/>
      <c r="Z841" s="64"/>
      <c r="AA841" s="64"/>
      <c r="AB841" s="64"/>
      <c r="AC841" s="64"/>
    </row>
    <row r="842" spans="1:29" x14ac:dyDescent="0.25">
      <c r="A842" s="66">
        <f t="shared" si="24"/>
        <v>0</v>
      </c>
      <c r="B842" s="69"/>
      <c r="C842" s="66"/>
      <c r="D842" s="64"/>
      <c r="E842" s="64"/>
      <c r="F842" s="64"/>
      <c r="G842" s="64"/>
      <c r="H842" s="64"/>
      <c r="I842" s="64"/>
      <c r="J842" s="64"/>
      <c r="K842" s="64"/>
      <c r="L842" s="64"/>
      <c r="M842" s="64"/>
      <c r="N842" s="64"/>
      <c r="O842" s="64"/>
      <c r="P842" s="64"/>
      <c r="Q842" s="64"/>
      <c r="R842" s="64"/>
      <c r="S842" s="64"/>
      <c r="T842" s="64"/>
      <c r="U842" s="64"/>
      <c r="V842" s="64"/>
      <c r="W842" s="64"/>
      <c r="X842" s="64"/>
      <c r="Y842" s="64"/>
      <c r="Z842" s="64"/>
      <c r="AA842" s="64"/>
      <c r="AB842" s="64"/>
      <c r="AC842" s="64"/>
    </row>
    <row r="843" spans="1:29" x14ac:dyDescent="0.25">
      <c r="A843" s="66">
        <f t="shared" si="24"/>
        <v>0</v>
      </c>
      <c r="B843" s="69"/>
      <c r="C843" s="66"/>
      <c r="D843" s="64"/>
      <c r="E843" s="64"/>
      <c r="F843" s="64"/>
      <c r="G843" s="64"/>
      <c r="H843" s="64"/>
      <c r="I843" s="64"/>
      <c r="J843" s="64"/>
      <c r="K843" s="64"/>
      <c r="L843" s="64"/>
      <c r="M843" s="64"/>
      <c r="N843" s="64"/>
      <c r="O843" s="64"/>
      <c r="P843" s="64"/>
      <c r="Q843" s="64"/>
      <c r="R843" s="64"/>
      <c r="S843" s="64"/>
      <c r="T843" s="64"/>
      <c r="U843" s="64"/>
      <c r="V843" s="64"/>
      <c r="W843" s="64"/>
      <c r="X843" s="64"/>
      <c r="Y843" s="64"/>
      <c r="Z843" s="64"/>
      <c r="AA843" s="64"/>
      <c r="AB843" s="64"/>
      <c r="AC843" s="64"/>
    </row>
    <row r="844" spans="1:29" x14ac:dyDescent="0.25">
      <c r="A844" s="66">
        <f t="shared" si="24"/>
        <v>0</v>
      </c>
      <c r="B844" s="69"/>
      <c r="C844" s="66"/>
      <c r="D844" s="64"/>
      <c r="E844" s="64"/>
      <c r="F844" s="64"/>
      <c r="G844" s="64"/>
      <c r="H844" s="64"/>
      <c r="I844" s="64"/>
      <c r="J844" s="64"/>
      <c r="K844" s="64"/>
      <c r="L844" s="64"/>
      <c r="M844" s="64"/>
      <c r="N844" s="64"/>
      <c r="O844" s="64"/>
      <c r="P844" s="64"/>
      <c r="Q844" s="64"/>
      <c r="R844" s="64"/>
      <c r="S844" s="64"/>
      <c r="T844" s="64"/>
      <c r="U844" s="64"/>
      <c r="V844" s="64"/>
      <c r="W844" s="64"/>
      <c r="X844" s="64"/>
      <c r="Y844" s="64"/>
      <c r="Z844" s="64"/>
      <c r="AA844" s="64"/>
      <c r="AB844" s="64"/>
      <c r="AC844" s="64"/>
    </row>
    <row r="845" spans="1:29" x14ac:dyDescent="0.25">
      <c r="A845" s="66">
        <f t="shared" si="24"/>
        <v>0</v>
      </c>
      <c r="B845" s="69"/>
      <c r="C845" s="66"/>
      <c r="D845" s="64"/>
      <c r="E845" s="64"/>
      <c r="F845" s="64"/>
      <c r="G845" s="64"/>
      <c r="H845" s="64"/>
      <c r="I845" s="64"/>
      <c r="J845" s="64"/>
      <c r="K845" s="64"/>
      <c r="L845" s="64"/>
      <c r="M845" s="64"/>
      <c r="N845" s="64"/>
      <c r="O845" s="64"/>
      <c r="P845" s="64"/>
      <c r="Q845" s="64"/>
      <c r="R845" s="64"/>
      <c r="S845" s="64"/>
      <c r="T845" s="64"/>
      <c r="U845" s="64"/>
      <c r="V845" s="64"/>
      <c r="W845" s="64"/>
      <c r="X845" s="64"/>
      <c r="Y845" s="64"/>
      <c r="Z845" s="64"/>
      <c r="AA845" s="64"/>
      <c r="AB845" s="64"/>
      <c r="AC845" s="64"/>
    </row>
    <row r="846" spans="1:29" x14ac:dyDescent="0.25">
      <c r="A846" s="66">
        <f t="shared" si="24"/>
        <v>0</v>
      </c>
      <c r="B846" s="69"/>
      <c r="C846" s="66"/>
      <c r="D846" s="64"/>
      <c r="E846" s="64"/>
      <c r="F846" s="64"/>
      <c r="G846" s="64"/>
      <c r="H846" s="64"/>
      <c r="I846" s="64"/>
      <c r="J846" s="64"/>
      <c r="K846" s="64"/>
      <c r="L846" s="64"/>
      <c r="M846" s="64"/>
      <c r="N846" s="64"/>
      <c r="O846" s="64"/>
      <c r="P846" s="64"/>
      <c r="Q846" s="64"/>
      <c r="R846" s="64"/>
      <c r="S846" s="64"/>
      <c r="T846" s="64"/>
      <c r="U846" s="64"/>
      <c r="V846" s="64"/>
      <c r="W846" s="64"/>
      <c r="X846" s="64"/>
      <c r="Y846" s="64"/>
      <c r="Z846" s="64"/>
      <c r="AA846" s="64"/>
      <c r="AB846" s="64"/>
      <c r="AC846" s="64"/>
    </row>
    <row r="847" spans="1:29" x14ac:dyDescent="0.25">
      <c r="A847" s="66">
        <f t="shared" si="24"/>
        <v>0</v>
      </c>
      <c r="B847" s="69"/>
      <c r="C847" s="66"/>
      <c r="D847" s="64"/>
      <c r="E847" s="64"/>
      <c r="F847" s="64"/>
      <c r="G847" s="64"/>
      <c r="H847" s="64"/>
      <c r="I847" s="64"/>
      <c r="J847" s="64"/>
      <c r="K847" s="64"/>
      <c r="L847" s="64"/>
      <c r="M847" s="64"/>
      <c r="N847" s="64"/>
      <c r="O847" s="64"/>
      <c r="P847" s="64"/>
      <c r="Q847" s="64"/>
      <c r="R847" s="64"/>
      <c r="S847" s="64"/>
      <c r="T847" s="64"/>
      <c r="U847" s="64"/>
      <c r="V847" s="64"/>
      <c r="W847" s="64"/>
      <c r="X847" s="64"/>
      <c r="Y847" s="64"/>
      <c r="Z847" s="64"/>
      <c r="AA847" s="64"/>
      <c r="AB847" s="64"/>
      <c r="AC847" s="64"/>
    </row>
    <row r="848" spans="1:29" x14ac:dyDescent="0.25">
      <c r="A848" s="66">
        <f t="shared" si="24"/>
        <v>0</v>
      </c>
      <c r="B848" s="69"/>
      <c r="C848" s="66"/>
      <c r="D848" s="64"/>
      <c r="E848" s="64"/>
      <c r="F848" s="64"/>
      <c r="G848" s="64"/>
      <c r="H848" s="64"/>
      <c r="I848" s="64"/>
      <c r="J848" s="64"/>
      <c r="K848" s="64"/>
      <c r="L848" s="64"/>
      <c r="M848" s="64"/>
      <c r="N848" s="64"/>
      <c r="O848" s="64"/>
      <c r="P848" s="64"/>
      <c r="Q848" s="64"/>
      <c r="R848" s="64"/>
      <c r="S848" s="64"/>
      <c r="T848" s="64"/>
      <c r="U848" s="64"/>
      <c r="V848" s="64"/>
      <c r="W848" s="64"/>
      <c r="X848" s="64"/>
      <c r="Y848" s="64"/>
      <c r="Z848" s="64"/>
      <c r="AA848" s="64"/>
      <c r="AB848" s="64"/>
      <c r="AC848" s="64"/>
    </row>
    <row r="849" spans="1:29" x14ac:dyDescent="0.25">
      <c r="A849" s="66">
        <f t="shared" si="24"/>
        <v>0</v>
      </c>
      <c r="B849" s="69"/>
      <c r="C849" s="66"/>
      <c r="D849" s="64"/>
      <c r="E849" s="64"/>
      <c r="F849" s="64"/>
      <c r="G849" s="64"/>
      <c r="H849" s="64"/>
      <c r="I849" s="64"/>
      <c r="J849" s="64"/>
      <c r="K849" s="64"/>
      <c r="L849" s="64"/>
      <c r="M849" s="64"/>
      <c r="N849" s="64"/>
      <c r="O849" s="64"/>
      <c r="P849" s="64"/>
      <c r="Q849" s="64"/>
      <c r="R849" s="64"/>
      <c r="S849" s="64"/>
      <c r="T849" s="64"/>
      <c r="U849" s="64"/>
      <c r="V849" s="64"/>
      <c r="W849" s="64"/>
      <c r="X849" s="64"/>
      <c r="Y849" s="64"/>
      <c r="Z849" s="64"/>
      <c r="AA849" s="64"/>
      <c r="AB849" s="64"/>
      <c r="AC849" s="64"/>
    </row>
    <row r="850" spans="1:29" x14ac:dyDescent="0.25">
      <c r="A850" s="66">
        <f t="shared" si="24"/>
        <v>0</v>
      </c>
      <c r="B850" s="69"/>
      <c r="C850" s="66"/>
      <c r="D850" s="64"/>
      <c r="E850" s="64"/>
      <c r="F850" s="64"/>
      <c r="G850" s="64"/>
      <c r="H850" s="64"/>
      <c r="I850" s="64"/>
      <c r="J850" s="64"/>
      <c r="K850" s="64"/>
      <c r="L850" s="64"/>
      <c r="M850" s="64"/>
      <c r="N850" s="64"/>
      <c r="O850" s="64"/>
      <c r="P850" s="64"/>
      <c r="Q850" s="64"/>
      <c r="R850" s="64"/>
      <c r="S850" s="64"/>
      <c r="T850" s="64"/>
      <c r="U850" s="64"/>
      <c r="V850" s="64"/>
      <c r="W850" s="64"/>
      <c r="X850" s="64"/>
      <c r="Y850" s="64"/>
      <c r="Z850" s="64"/>
      <c r="AA850" s="64"/>
      <c r="AB850" s="64"/>
      <c r="AC850" s="64"/>
    </row>
    <row r="851" spans="1:29" x14ac:dyDescent="0.25">
      <c r="A851" s="66">
        <f t="shared" si="24"/>
        <v>0</v>
      </c>
      <c r="B851" s="69"/>
      <c r="C851" s="66"/>
      <c r="D851" s="64"/>
      <c r="E851" s="64"/>
      <c r="F851" s="64"/>
      <c r="G851" s="64"/>
      <c r="H851" s="64"/>
      <c r="I851" s="64"/>
      <c r="J851" s="64"/>
      <c r="K851" s="64"/>
      <c r="L851" s="64"/>
      <c r="M851" s="64"/>
      <c r="N851" s="64"/>
      <c r="O851" s="64"/>
      <c r="P851" s="64"/>
      <c r="Q851" s="64"/>
      <c r="R851" s="64"/>
      <c r="S851" s="64"/>
      <c r="T851" s="64"/>
      <c r="U851" s="64"/>
      <c r="V851" s="64"/>
      <c r="W851" s="64"/>
      <c r="X851" s="64"/>
      <c r="Y851" s="64"/>
      <c r="Z851" s="64"/>
      <c r="AA851" s="64"/>
      <c r="AB851" s="64"/>
      <c r="AC851" s="64"/>
    </row>
    <row r="852" spans="1:29" x14ac:dyDescent="0.25">
      <c r="A852" s="66">
        <f t="shared" si="24"/>
        <v>0</v>
      </c>
      <c r="B852" s="69"/>
      <c r="C852" s="66"/>
      <c r="D852" s="64"/>
      <c r="E852" s="64"/>
      <c r="F852" s="64"/>
      <c r="G852" s="64"/>
      <c r="H852" s="64"/>
      <c r="I852" s="64"/>
      <c r="J852" s="64"/>
      <c r="K852" s="64"/>
      <c r="L852" s="64"/>
      <c r="M852" s="64"/>
      <c r="N852" s="64"/>
      <c r="O852" s="64"/>
      <c r="P852" s="64"/>
      <c r="Q852" s="64"/>
      <c r="R852" s="64"/>
      <c r="S852" s="64"/>
      <c r="T852" s="64"/>
      <c r="U852" s="64"/>
      <c r="V852" s="64"/>
      <c r="W852" s="64"/>
      <c r="X852" s="64"/>
      <c r="Y852" s="64"/>
      <c r="Z852" s="64"/>
      <c r="AA852" s="64"/>
      <c r="AB852" s="64"/>
      <c r="AC852" s="64"/>
    </row>
    <row r="853" spans="1:29" x14ac:dyDescent="0.25">
      <c r="A853" s="66">
        <f t="shared" si="24"/>
        <v>0</v>
      </c>
      <c r="B853" s="69"/>
      <c r="C853" s="66"/>
      <c r="D853" s="64"/>
      <c r="E853" s="64"/>
      <c r="F853" s="64"/>
      <c r="G853" s="64"/>
      <c r="H853" s="64"/>
      <c r="I853" s="64"/>
      <c r="J853" s="64"/>
      <c r="K853" s="64"/>
      <c r="L853" s="64"/>
      <c r="M853" s="64"/>
      <c r="N853" s="64"/>
      <c r="O853" s="64"/>
      <c r="P853" s="64"/>
      <c r="Q853" s="64"/>
      <c r="R853" s="64"/>
      <c r="S853" s="64"/>
      <c r="T853" s="64"/>
      <c r="U853" s="64"/>
      <c r="V853" s="64"/>
      <c r="W853" s="64"/>
      <c r="X853" s="64"/>
      <c r="Y853" s="64"/>
      <c r="Z853" s="64"/>
      <c r="AA853" s="64"/>
      <c r="AB853" s="64"/>
      <c r="AC853" s="64"/>
    </row>
    <row r="854" spans="1:29" x14ac:dyDescent="0.25">
      <c r="A854" s="66">
        <f t="shared" si="24"/>
        <v>0</v>
      </c>
      <c r="B854" s="69"/>
      <c r="C854" s="66"/>
      <c r="D854" s="64"/>
      <c r="E854" s="64"/>
      <c r="F854" s="64"/>
      <c r="G854" s="64"/>
      <c r="H854" s="64"/>
      <c r="I854" s="64"/>
      <c r="J854" s="64"/>
      <c r="K854" s="64"/>
      <c r="L854" s="64"/>
      <c r="M854" s="64"/>
      <c r="N854" s="64"/>
      <c r="O854" s="64"/>
      <c r="P854" s="64"/>
      <c r="Q854" s="64"/>
      <c r="R854" s="64"/>
      <c r="S854" s="64"/>
      <c r="T854" s="64"/>
      <c r="U854" s="64"/>
      <c r="V854" s="64"/>
      <c r="W854" s="64"/>
      <c r="X854" s="64"/>
      <c r="Y854" s="64"/>
      <c r="Z854" s="64"/>
      <c r="AA854" s="64"/>
      <c r="AB854" s="64"/>
      <c r="AC854" s="64"/>
    </row>
    <row r="855" spans="1:29" x14ac:dyDescent="0.25">
      <c r="A855" s="66">
        <f t="shared" si="24"/>
        <v>0</v>
      </c>
      <c r="B855" s="69"/>
      <c r="C855" s="66"/>
      <c r="D855" s="64"/>
      <c r="E855" s="64"/>
      <c r="F855" s="64"/>
      <c r="G855" s="64"/>
      <c r="H855" s="64"/>
      <c r="I855" s="64"/>
      <c r="J855" s="64"/>
      <c r="K855" s="64"/>
      <c r="L855" s="64"/>
      <c r="M855" s="64"/>
      <c r="N855" s="64"/>
      <c r="O855" s="64"/>
      <c r="P855" s="64"/>
      <c r="Q855" s="64"/>
      <c r="R855" s="64"/>
      <c r="S855" s="64"/>
      <c r="T855" s="64"/>
      <c r="U855" s="64"/>
      <c r="V855" s="64"/>
      <c r="W855" s="64"/>
      <c r="X855" s="64"/>
      <c r="Y855" s="64"/>
      <c r="Z855" s="64"/>
      <c r="AA855" s="64"/>
      <c r="AB855" s="64"/>
      <c r="AC855" s="64"/>
    </row>
    <row r="856" spans="1:29" x14ac:dyDescent="0.25">
      <c r="A856" s="66">
        <f t="shared" si="24"/>
        <v>0</v>
      </c>
      <c r="B856" s="69"/>
      <c r="C856" s="66"/>
      <c r="D856" s="64"/>
      <c r="E856" s="64"/>
      <c r="F856" s="64"/>
      <c r="G856" s="64"/>
      <c r="H856" s="64"/>
      <c r="I856" s="64"/>
      <c r="J856" s="64"/>
      <c r="K856" s="64"/>
      <c r="L856" s="64"/>
      <c r="M856" s="64"/>
      <c r="N856" s="64"/>
      <c r="O856" s="64"/>
      <c r="P856" s="64"/>
      <c r="Q856" s="64"/>
      <c r="R856" s="64"/>
      <c r="S856" s="64"/>
      <c r="T856" s="64"/>
      <c r="U856" s="64"/>
      <c r="V856" s="64"/>
      <c r="W856" s="64"/>
      <c r="X856" s="64"/>
      <c r="Y856" s="64"/>
      <c r="Z856" s="64"/>
      <c r="AA856" s="64"/>
      <c r="AB856" s="64"/>
      <c r="AC856" s="64"/>
    </row>
    <row r="857" spans="1:29" x14ac:dyDescent="0.25">
      <c r="A857" s="66">
        <f t="shared" si="24"/>
        <v>0</v>
      </c>
      <c r="B857" s="69"/>
      <c r="C857" s="66"/>
      <c r="D857" s="64"/>
      <c r="E857" s="64"/>
      <c r="F857" s="64"/>
      <c r="G857" s="64"/>
      <c r="H857" s="64"/>
      <c r="I857" s="64"/>
      <c r="J857" s="64"/>
      <c r="K857" s="64"/>
      <c r="L857" s="64"/>
      <c r="M857" s="64"/>
      <c r="N857" s="64"/>
      <c r="O857" s="64"/>
      <c r="P857" s="64"/>
      <c r="Q857" s="64"/>
      <c r="R857" s="64"/>
      <c r="S857" s="64"/>
      <c r="T857" s="64"/>
      <c r="U857" s="64"/>
      <c r="V857" s="64"/>
      <c r="W857" s="64"/>
      <c r="X857" s="64"/>
      <c r="Y857" s="64"/>
      <c r="Z857" s="64"/>
      <c r="AA857" s="64"/>
      <c r="AB857" s="64"/>
      <c r="AC857" s="64"/>
    </row>
    <row r="858" spans="1:29" x14ac:dyDescent="0.25">
      <c r="A858" s="66">
        <f t="shared" si="24"/>
        <v>0</v>
      </c>
      <c r="B858" s="69"/>
      <c r="C858" s="66"/>
      <c r="D858" s="64"/>
      <c r="E858" s="64"/>
      <c r="F858" s="64"/>
      <c r="G858" s="64"/>
      <c r="H858" s="64"/>
      <c r="I858" s="64"/>
      <c r="J858" s="64"/>
      <c r="K858" s="64"/>
      <c r="L858" s="64"/>
      <c r="M858" s="64"/>
      <c r="N858" s="64"/>
      <c r="O858" s="64"/>
      <c r="P858" s="64"/>
      <c r="Q858" s="64"/>
      <c r="R858" s="64"/>
      <c r="S858" s="64"/>
      <c r="T858" s="64"/>
      <c r="U858" s="64"/>
      <c r="V858" s="64"/>
      <c r="W858" s="64"/>
      <c r="X858" s="64"/>
      <c r="Y858" s="64"/>
      <c r="Z858" s="64"/>
      <c r="AA858" s="64"/>
      <c r="AB858" s="64"/>
      <c r="AC858" s="64"/>
    </row>
    <row r="859" spans="1:29" x14ac:dyDescent="0.25">
      <c r="A859" s="66">
        <f t="shared" si="24"/>
        <v>0</v>
      </c>
      <c r="B859" s="69"/>
      <c r="C859" s="66"/>
      <c r="D859" s="64"/>
      <c r="E859" s="64"/>
      <c r="F859" s="64"/>
      <c r="G859" s="64"/>
      <c r="H859" s="64"/>
      <c r="I859" s="64"/>
      <c r="J859" s="64"/>
      <c r="K859" s="64"/>
      <c r="L859" s="64"/>
      <c r="M859" s="64"/>
      <c r="N859" s="64"/>
      <c r="O859" s="64"/>
      <c r="P859" s="64"/>
      <c r="Q859" s="64"/>
      <c r="R859" s="64"/>
      <c r="S859" s="64"/>
      <c r="T859" s="64"/>
      <c r="U859" s="64"/>
      <c r="V859" s="64"/>
      <c r="W859" s="64"/>
      <c r="X859" s="64"/>
      <c r="Y859" s="64"/>
      <c r="Z859" s="64"/>
      <c r="AA859" s="64"/>
      <c r="AB859" s="64"/>
      <c r="AC859" s="64"/>
    </row>
    <row r="860" spans="1:29" x14ac:dyDescent="0.25">
      <c r="A860" s="66">
        <f t="shared" si="24"/>
        <v>0</v>
      </c>
      <c r="B860" s="69"/>
      <c r="C860" s="66"/>
      <c r="D860" s="64"/>
      <c r="E860" s="64"/>
      <c r="F860" s="64"/>
      <c r="G860" s="64"/>
      <c r="H860" s="64"/>
      <c r="I860" s="64"/>
      <c r="J860" s="64"/>
      <c r="K860" s="64"/>
      <c r="L860" s="64"/>
      <c r="M860" s="64"/>
      <c r="N860" s="64"/>
      <c r="O860" s="64"/>
      <c r="P860" s="64"/>
      <c r="Q860" s="64"/>
      <c r="R860" s="64"/>
      <c r="S860" s="64"/>
      <c r="T860" s="64"/>
      <c r="U860" s="64"/>
      <c r="V860" s="64"/>
      <c r="W860" s="64"/>
      <c r="X860" s="64"/>
      <c r="Y860" s="64"/>
      <c r="Z860" s="64"/>
      <c r="AA860" s="64"/>
      <c r="AB860" s="64"/>
      <c r="AC860" s="64"/>
    </row>
    <row r="861" spans="1:29" x14ac:dyDescent="0.25">
      <c r="A861" s="66">
        <f t="shared" si="24"/>
        <v>0</v>
      </c>
      <c r="B861" s="69"/>
      <c r="C861" s="66"/>
      <c r="D861" s="64"/>
      <c r="E861" s="64"/>
      <c r="F861" s="64"/>
      <c r="G861" s="64"/>
      <c r="H861" s="64"/>
      <c r="I861" s="64"/>
      <c r="J861" s="64"/>
      <c r="K861" s="64"/>
      <c r="L861" s="64"/>
      <c r="M861" s="64"/>
      <c r="N861" s="64"/>
      <c r="O861" s="64"/>
      <c r="P861" s="64"/>
      <c r="Q861" s="64"/>
      <c r="R861" s="64"/>
      <c r="S861" s="64"/>
      <c r="T861" s="64"/>
      <c r="U861" s="64"/>
      <c r="V861" s="64"/>
      <c r="W861" s="64"/>
      <c r="X861" s="64"/>
      <c r="Y861" s="64"/>
      <c r="Z861" s="64"/>
      <c r="AA861" s="64"/>
      <c r="AB861" s="64"/>
      <c r="AC861" s="64"/>
    </row>
    <row r="862" spans="1:29" x14ac:dyDescent="0.25">
      <c r="A862" s="66">
        <f t="shared" si="24"/>
        <v>0</v>
      </c>
      <c r="B862" s="69"/>
      <c r="C862" s="66"/>
      <c r="D862" s="64"/>
      <c r="E862" s="64"/>
      <c r="F862" s="64"/>
      <c r="G862" s="64"/>
      <c r="H862" s="64"/>
      <c r="I862" s="64"/>
      <c r="J862" s="64"/>
      <c r="K862" s="64"/>
      <c r="L862" s="64"/>
      <c r="M862" s="64"/>
      <c r="N862" s="64"/>
      <c r="O862" s="64"/>
      <c r="P862" s="64"/>
      <c r="Q862" s="64"/>
      <c r="R862" s="64"/>
      <c r="S862" s="64"/>
      <c r="T862" s="64"/>
      <c r="U862" s="64"/>
      <c r="V862" s="64"/>
      <c r="W862" s="64"/>
      <c r="X862" s="64"/>
      <c r="Y862" s="64"/>
      <c r="Z862" s="64"/>
      <c r="AA862" s="64"/>
      <c r="AB862" s="64"/>
      <c r="AC862" s="64"/>
    </row>
    <row r="863" spans="1:29" x14ac:dyDescent="0.25">
      <c r="A863" s="66">
        <f t="shared" si="24"/>
        <v>0</v>
      </c>
      <c r="B863" s="69"/>
      <c r="C863" s="66"/>
      <c r="D863" s="64"/>
      <c r="E863" s="64"/>
      <c r="F863" s="64"/>
      <c r="G863" s="64"/>
      <c r="H863" s="64"/>
      <c r="I863" s="64"/>
      <c r="J863" s="64"/>
      <c r="K863" s="64"/>
      <c r="L863" s="64"/>
      <c r="M863" s="64"/>
      <c r="N863" s="64"/>
      <c r="O863" s="64"/>
      <c r="P863" s="64"/>
      <c r="Q863" s="64"/>
      <c r="R863" s="64"/>
      <c r="S863" s="64"/>
      <c r="T863" s="64"/>
      <c r="U863" s="64"/>
      <c r="V863" s="64"/>
      <c r="W863" s="64"/>
      <c r="X863" s="64"/>
      <c r="Y863" s="64"/>
      <c r="Z863" s="64"/>
      <c r="AA863" s="64"/>
      <c r="AB863" s="64"/>
      <c r="AC863" s="64"/>
    </row>
    <row r="864" spans="1:29" x14ac:dyDescent="0.25">
      <c r="A864" s="66">
        <f t="shared" si="24"/>
        <v>0</v>
      </c>
      <c r="B864" s="69"/>
      <c r="C864" s="66"/>
      <c r="D864" s="64"/>
      <c r="E864" s="64"/>
      <c r="F864" s="64"/>
      <c r="G864" s="64"/>
      <c r="H864" s="64"/>
      <c r="I864" s="64"/>
      <c r="J864" s="64"/>
      <c r="K864" s="64"/>
      <c r="L864" s="64"/>
      <c r="M864" s="64"/>
      <c r="N864" s="64"/>
      <c r="O864" s="64"/>
      <c r="P864" s="64"/>
      <c r="Q864" s="64"/>
      <c r="R864" s="64"/>
      <c r="S864" s="64"/>
      <c r="T864" s="64"/>
      <c r="U864" s="64"/>
      <c r="V864" s="64"/>
      <c r="W864" s="64"/>
      <c r="X864" s="64"/>
      <c r="Y864" s="64"/>
      <c r="Z864" s="64"/>
      <c r="AA864" s="64"/>
      <c r="AB864" s="64"/>
      <c r="AC864" s="64"/>
    </row>
    <row r="865" spans="1:29" x14ac:dyDescent="0.25">
      <c r="A865" s="66">
        <f t="shared" si="24"/>
        <v>0</v>
      </c>
      <c r="B865" s="69"/>
      <c r="C865" s="66"/>
      <c r="D865" s="64"/>
      <c r="E865" s="64"/>
      <c r="F865" s="64"/>
      <c r="G865" s="64"/>
      <c r="H865" s="64"/>
      <c r="I865" s="64"/>
      <c r="J865" s="64"/>
      <c r="K865" s="64"/>
      <c r="L865" s="64"/>
      <c r="M865" s="64"/>
      <c r="N865" s="64"/>
      <c r="O865" s="64"/>
      <c r="P865" s="64"/>
      <c r="Q865" s="64"/>
      <c r="R865" s="64"/>
      <c r="S865" s="64"/>
      <c r="T865" s="64"/>
      <c r="U865" s="64"/>
      <c r="V865" s="64"/>
      <c r="W865" s="64"/>
      <c r="X865" s="64"/>
      <c r="Y865" s="64"/>
      <c r="Z865" s="64"/>
      <c r="AA865" s="64"/>
      <c r="AB865" s="64"/>
      <c r="AC865" s="64"/>
    </row>
    <row r="866" spans="1:29" x14ac:dyDescent="0.25">
      <c r="A866" s="66">
        <f t="shared" si="24"/>
        <v>0</v>
      </c>
      <c r="B866" s="69"/>
      <c r="C866" s="66"/>
      <c r="D866" s="64"/>
      <c r="E866" s="64"/>
      <c r="F866" s="64"/>
      <c r="G866" s="64"/>
      <c r="H866" s="64"/>
      <c r="I866" s="64"/>
      <c r="J866" s="64"/>
      <c r="K866" s="64"/>
      <c r="L866" s="64"/>
      <c r="M866" s="64"/>
      <c r="N866" s="64"/>
      <c r="O866" s="64"/>
      <c r="P866" s="64"/>
      <c r="Q866" s="64"/>
      <c r="R866" s="64"/>
      <c r="S866" s="64"/>
      <c r="T866" s="64"/>
      <c r="U866" s="64"/>
      <c r="V866" s="64"/>
      <c r="W866" s="64"/>
      <c r="X866" s="64"/>
      <c r="Y866" s="64"/>
      <c r="Z866" s="64"/>
      <c r="AA866" s="64"/>
      <c r="AB866" s="64"/>
      <c r="AC866" s="64"/>
    </row>
    <row r="867" spans="1:29" x14ac:dyDescent="0.25">
      <c r="A867" s="66">
        <f t="shared" si="24"/>
        <v>0</v>
      </c>
      <c r="B867" s="69"/>
      <c r="C867" s="66"/>
      <c r="D867" s="64"/>
      <c r="E867" s="64"/>
      <c r="F867" s="64"/>
      <c r="G867" s="64"/>
      <c r="H867" s="64"/>
      <c r="I867" s="64"/>
      <c r="J867" s="64"/>
      <c r="K867" s="64"/>
      <c r="L867" s="64"/>
      <c r="M867" s="64"/>
      <c r="N867" s="64"/>
      <c r="O867" s="64"/>
      <c r="P867" s="64"/>
      <c r="Q867" s="64"/>
      <c r="R867" s="64"/>
      <c r="S867" s="64"/>
      <c r="T867" s="64"/>
      <c r="U867" s="64"/>
      <c r="V867" s="64"/>
      <c r="W867" s="64"/>
      <c r="X867" s="64"/>
      <c r="Y867" s="64"/>
      <c r="Z867" s="64"/>
      <c r="AA867" s="64"/>
      <c r="AB867" s="64"/>
      <c r="AC867" s="64"/>
    </row>
    <row r="868" spans="1:29" x14ac:dyDescent="0.25">
      <c r="A868" s="66">
        <f t="shared" si="24"/>
        <v>0</v>
      </c>
      <c r="B868" s="69"/>
      <c r="C868" s="66"/>
      <c r="D868" s="64"/>
      <c r="E868" s="64"/>
      <c r="F868" s="64"/>
      <c r="G868" s="64"/>
      <c r="H868" s="64"/>
      <c r="I868" s="64"/>
      <c r="J868" s="64"/>
      <c r="K868" s="64"/>
      <c r="L868" s="64"/>
      <c r="M868" s="64"/>
      <c r="N868" s="64"/>
      <c r="O868" s="64"/>
      <c r="P868" s="64"/>
      <c r="Q868" s="64"/>
      <c r="R868" s="64"/>
      <c r="S868" s="64"/>
      <c r="T868" s="64"/>
      <c r="U868" s="64"/>
      <c r="V868" s="64"/>
      <c r="W868" s="64"/>
      <c r="X868" s="64"/>
      <c r="Y868" s="64"/>
      <c r="Z868" s="64"/>
      <c r="AA868" s="64"/>
      <c r="AB868" s="64"/>
      <c r="AC868" s="64"/>
    </row>
    <row r="869" spans="1:29" x14ac:dyDescent="0.25">
      <c r="A869" s="66">
        <f t="shared" si="24"/>
        <v>0</v>
      </c>
      <c r="B869" s="69"/>
      <c r="C869" s="66"/>
      <c r="D869" s="64"/>
      <c r="E869" s="64"/>
      <c r="F869" s="64"/>
      <c r="G869" s="64"/>
      <c r="H869" s="64"/>
      <c r="I869" s="64"/>
      <c r="J869" s="64"/>
      <c r="K869" s="64"/>
      <c r="L869" s="64"/>
      <c r="M869" s="64"/>
      <c r="N869" s="64"/>
      <c r="O869" s="64"/>
      <c r="P869" s="64"/>
      <c r="Q869" s="64"/>
      <c r="R869" s="64"/>
      <c r="S869" s="64"/>
      <c r="T869" s="64"/>
      <c r="U869" s="64"/>
      <c r="V869" s="64"/>
      <c r="W869" s="64"/>
      <c r="X869" s="64"/>
      <c r="Y869" s="64"/>
      <c r="Z869" s="64"/>
      <c r="AA869" s="64"/>
      <c r="AB869" s="64"/>
      <c r="AC869" s="64"/>
    </row>
    <row r="870" spans="1:29" x14ac:dyDescent="0.25">
      <c r="A870" s="66">
        <f t="shared" si="24"/>
        <v>0</v>
      </c>
      <c r="B870" s="69"/>
      <c r="C870" s="66"/>
      <c r="D870" s="64"/>
      <c r="E870" s="64"/>
      <c r="F870" s="64"/>
      <c r="G870" s="64"/>
      <c r="H870" s="64"/>
      <c r="I870" s="64"/>
      <c r="J870" s="64"/>
      <c r="K870" s="64"/>
      <c r="L870" s="64"/>
      <c r="M870" s="64"/>
      <c r="N870" s="64"/>
      <c r="O870" s="64"/>
      <c r="P870" s="64"/>
      <c r="Q870" s="64"/>
      <c r="R870" s="64"/>
      <c r="S870" s="64"/>
      <c r="T870" s="64"/>
      <c r="U870" s="64"/>
      <c r="V870" s="64"/>
      <c r="W870" s="64"/>
      <c r="X870" s="64"/>
      <c r="Y870" s="64"/>
      <c r="Z870" s="64"/>
      <c r="AA870" s="64"/>
      <c r="AB870" s="64"/>
      <c r="AC870" s="64"/>
    </row>
    <row r="871" spans="1:29" x14ac:dyDescent="0.25">
      <c r="A871" s="66">
        <f t="shared" si="24"/>
        <v>0</v>
      </c>
      <c r="B871" s="69"/>
      <c r="C871" s="66"/>
      <c r="D871" s="64"/>
      <c r="E871" s="64"/>
      <c r="F871" s="64"/>
      <c r="G871" s="64"/>
      <c r="H871" s="64"/>
      <c r="I871" s="64"/>
      <c r="J871" s="64"/>
      <c r="K871" s="64"/>
      <c r="L871" s="64"/>
      <c r="M871" s="64"/>
      <c r="N871" s="64"/>
      <c r="O871" s="64"/>
      <c r="P871" s="64"/>
      <c r="Q871" s="64"/>
      <c r="R871" s="64"/>
      <c r="S871" s="64"/>
      <c r="T871" s="64"/>
      <c r="U871" s="64"/>
      <c r="V871" s="64"/>
      <c r="W871" s="64"/>
      <c r="X871" s="64"/>
      <c r="Y871" s="64"/>
      <c r="Z871" s="64"/>
      <c r="AA871" s="64"/>
      <c r="AB871" s="64"/>
      <c r="AC871" s="64"/>
    </row>
    <row r="872" spans="1:29" x14ac:dyDescent="0.25">
      <c r="A872" s="66">
        <f t="shared" si="24"/>
        <v>0</v>
      </c>
      <c r="B872" s="69"/>
      <c r="C872" s="66"/>
      <c r="D872" s="64"/>
      <c r="E872" s="64"/>
      <c r="F872" s="64"/>
      <c r="G872" s="64"/>
      <c r="H872" s="64"/>
      <c r="I872" s="64"/>
      <c r="J872" s="64"/>
      <c r="K872" s="64"/>
      <c r="L872" s="64"/>
      <c r="M872" s="64"/>
      <c r="N872" s="64"/>
      <c r="O872" s="64"/>
      <c r="P872" s="64"/>
      <c r="Q872" s="64"/>
      <c r="R872" s="64"/>
      <c r="S872" s="64"/>
      <c r="T872" s="64"/>
      <c r="U872" s="64"/>
      <c r="V872" s="64"/>
      <c r="W872" s="64"/>
      <c r="X872" s="64"/>
      <c r="Y872" s="64"/>
      <c r="Z872" s="64"/>
      <c r="AA872" s="64"/>
      <c r="AB872" s="64"/>
      <c r="AC872" s="64"/>
    </row>
    <row r="873" spans="1:29" x14ac:dyDescent="0.25">
      <c r="A873" s="66">
        <f t="shared" si="24"/>
        <v>0</v>
      </c>
      <c r="B873" s="69"/>
      <c r="C873" s="66"/>
      <c r="D873" s="64"/>
      <c r="E873" s="64"/>
      <c r="F873" s="64"/>
      <c r="G873" s="64"/>
      <c r="H873" s="64"/>
      <c r="I873" s="64"/>
      <c r="J873" s="64"/>
      <c r="K873" s="64"/>
      <c r="L873" s="64"/>
      <c r="M873" s="64"/>
      <c r="N873" s="64"/>
      <c r="O873" s="64"/>
      <c r="P873" s="64"/>
      <c r="Q873" s="64"/>
      <c r="R873" s="64"/>
      <c r="S873" s="64"/>
      <c r="T873" s="64"/>
      <c r="U873" s="64"/>
      <c r="V873" s="64"/>
      <c r="W873" s="64"/>
      <c r="X873" s="64"/>
      <c r="Y873" s="64"/>
      <c r="Z873" s="64"/>
      <c r="AA873" s="64"/>
      <c r="AB873" s="64"/>
      <c r="AC873" s="64"/>
    </row>
    <row r="874" spans="1:29" x14ac:dyDescent="0.25">
      <c r="A874" s="66">
        <f t="shared" si="24"/>
        <v>0</v>
      </c>
      <c r="B874" s="69"/>
      <c r="C874" s="66"/>
      <c r="D874" s="64"/>
      <c r="E874" s="64"/>
      <c r="F874" s="64"/>
      <c r="G874" s="64"/>
      <c r="H874" s="64"/>
      <c r="I874" s="64"/>
      <c r="J874" s="64"/>
      <c r="K874" s="64"/>
      <c r="L874" s="64"/>
      <c r="M874" s="64"/>
      <c r="N874" s="64"/>
      <c r="O874" s="64"/>
      <c r="P874" s="64"/>
      <c r="Q874" s="64"/>
      <c r="R874" s="64"/>
      <c r="S874" s="64"/>
      <c r="T874" s="64"/>
      <c r="U874" s="64"/>
      <c r="V874" s="64"/>
      <c r="W874" s="64"/>
      <c r="X874" s="64"/>
      <c r="Y874" s="64"/>
      <c r="Z874" s="64"/>
      <c r="AA874" s="64"/>
      <c r="AB874" s="64"/>
      <c r="AC874" s="64"/>
    </row>
    <row r="875" spans="1:29" x14ac:dyDescent="0.25">
      <c r="A875" s="66">
        <f t="shared" si="24"/>
        <v>0</v>
      </c>
      <c r="B875" s="69"/>
      <c r="C875" s="66"/>
      <c r="D875" s="64"/>
      <c r="E875" s="64"/>
      <c r="F875" s="64"/>
      <c r="G875" s="64"/>
      <c r="H875" s="64"/>
      <c r="I875" s="64"/>
      <c r="J875" s="64"/>
      <c r="K875" s="64"/>
      <c r="L875" s="64"/>
      <c r="M875" s="64"/>
      <c r="N875" s="64"/>
      <c r="O875" s="64"/>
      <c r="P875" s="64"/>
      <c r="Q875" s="64"/>
      <c r="R875" s="64"/>
      <c r="S875" s="64"/>
      <c r="T875" s="64"/>
      <c r="U875" s="64"/>
      <c r="V875" s="64"/>
      <c r="W875" s="64"/>
      <c r="X875" s="64"/>
      <c r="Y875" s="64"/>
      <c r="Z875" s="64"/>
      <c r="AA875" s="64"/>
      <c r="AB875" s="64"/>
      <c r="AC875" s="64"/>
    </row>
    <row r="876" spans="1:29" x14ac:dyDescent="0.25">
      <c r="A876" s="66">
        <f t="shared" si="24"/>
        <v>0</v>
      </c>
      <c r="B876" s="69"/>
      <c r="C876" s="66"/>
      <c r="D876" s="64"/>
      <c r="E876" s="64"/>
      <c r="F876" s="64"/>
      <c r="G876" s="64"/>
      <c r="H876" s="64"/>
      <c r="I876" s="64"/>
      <c r="J876" s="64"/>
      <c r="K876" s="64"/>
      <c r="L876" s="64"/>
      <c r="M876" s="64"/>
      <c r="N876" s="64"/>
      <c r="O876" s="64"/>
      <c r="P876" s="64"/>
      <c r="Q876" s="64"/>
      <c r="R876" s="64"/>
      <c r="S876" s="64"/>
      <c r="T876" s="64"/>
      <c r="U876" s="64"/>
      <c r="V876" s="64"/>
      <c r="W876" s="64"/>
      <c r="X876" s="64"/>
      <c r="Y876" s="64"/>
      <c r="Z876" s="64"/>
      <c r="AA876" s="64"/>
      <c r="AB876" s="64"/>
      <c r="AC876" s="64"/>
    </row>
    <row r="877" spans="1:29" x14ac:dyDescent="0.25">
      <c r="A877" s="66">
        <f t="shared" si="24"/>
        <v>0</v>
      </c>
      <c r="B877" s="69"/>
      <c r="C877" s="66"/>
      <c r="D877" s="64"/>
      <c r="E877" s="64"/>
      <c r="F877" s="64"/>
      <c r="G877" s="64"/>
      <c r="H877" s="64"/>
      <c r="I877" s="64"/>
      <c r="J877" s="64"/>
      <c r="K877" s="64"/>
      <c r="L877" s="64"/>
      <c r="M877" s="64"/>
      <c r="N877" s="64"/>
      <c r="O877" s="64"/>
      <c r="P877" s="64"/>
      <c r="Q877" s="64"/>
      <c r="R877" s="64"/>
      <c r="S877" s="64"/>
      <c r="T877" s="64"/>
      <c r="U877" s="64"/>
      <c r="V877" s="64"/>
      <c r="W877" s="64"/>
      <c r="X877" s="64"/>
      <c r="Y877" s="64"/>
      <c r="Z877" s="64"/>
      <c r="AA877" s="64"/>
      <c r="AB877" s="64"/>
      <c r="AC877" s="64"/>
    </row>
    <row r="878" spans="1:29" x14ac:dyDescent="0.25">
      <c r="A878" s="66">
        <f t="shared" si="24"/>
        <v>0</v>
      </c>
      <c r="B878" s="69"/>
      <c r="C878" s="66"/>
      <c r="D878" s="64"/>
      <c r="E878" s="64"/>
      <c r="F878" s="64"/>
      <c r="G878" s="64"/>
      <c r="H878" s="64"/>
      <c r="I878" s="64"/>
      <c r="J878" s="64"/>
      <c r="K878" s="64"/>
      <c r="L878" s="64"/>
      <c r="M878" s="64"/>
      <c r="N878" s="64"/>
      <c r="O878" s="64"/>
      <c r="P878" s="64"/>
      <c r="Q878" s="64"/>
      <c r="R878" s="64"/>
      <c r="S878" s="64"/>
      <c r="T878" s="64"/>
      <c r="U878" s="64"/>
      <c r="V878" s="64"/>
      <c r="W878" s="64"/>
      <c r="X878" s="64"/>
      <c r="Y878" s="64"/>
      <c r="Z878" s="64"/>
      <c r="AA878" s="64"/>
      <c r="AB878" s="64"/>
      <c r="AC878" s="64"/>
    </row>
    <row r="879" spans="1:29" x14ac:dyDescent="0.25">
      <c r="A879" s="66">
        <f t="shared" si="24"/>
        <v>0</v>
      </c>
      <c r="B879" s="69"/>
      <c r="C879" s="66"/>
      <c r="D879" s="64"/>
      <c r="E879" s="64"/>
      <c r="F879" s="64"/>
      <c r="G879" s="64"/>
      <c r="H879" s="64"/>
      <c r="I879" s="64"/>
      <c r="J879" s="64"/>
      <c r="K879" s="64"/>
      <c r="L879" s="64"/>
      <c r="M879" s="64"/>
      <c r="N879" s="64"/>
      <c r="O879" s="64"/>
      <c r="P879" s="64"/>
      <c r="Q879" s="64"/>
      <c r="R879" s="64"/>
      <c r="S879" s="64"/>
      <c r="T879" s="64"/>
      <c r="U879" s="64"/>
      <c r="V879" s="64"/>
      <c r="W879" s="64"/>
      <c r="X879" s="64"/>
      <c r="Y879" s="64"/>
      <c r="Z879" s="64"/>
      <c r="AA879" s="64"/>
      <c r="AB879" s="64"/>
      <c r="AC879" s="64"/>
    </row>
    <row r="880" spans="1:29" x14ac:dyDescent="0.25">
      <c r="A880" s="66">
        <f t="shared" si="24"/>
        <v>0</v>
      </c>
      <c r="B880" s="69"/>
      <c r="C880" s="66"/>
      <c r="D880" s="64"/>
      <c r="E880" s="64"/>
      <c r="F880" s="64"/>
      <c r="G880" s="64"/>
      <c r="H880" s="64"/>
      <c r="I880" s="64"/>
      <c r="J880" s="64"/>
      <c r="K880" s="64"/>
      <c r="L880" s="64"/>
      <c r="M880" s="64"/>
      <c r="N880" s="64"/>
      <c r="O880" s="64"/>
      <c r="P880" s="64"/>
      <c r="Q880" s="64"/>
      <c r="R880" s="64"/>
      <c r="S880" s="64"/>
      <c r="T880" s="64"/>
      <c r="U880" s="64"/>
      <c r="V880" s="64"/>
      <c r="W880" s="64"/>
      <c r="X880" s="64"/>
      <c r="Y880" s="64"/>
      <c r="Z880" s="64"/>
      <c r="AA880" s="64"/>
      <c r="AB880" s="64"/>
      <c r="AC880" s="64"/>
    </row>
    <row r="881" spans="1:29" x14ac:dyDescent="0.25">
      <c r="A881" s="66">
        <f t="shared" si="24"/>
        <v>0</v>
      </c>
      <c r="B881" s="69"/>
      <c r="C881" s="66"/>
      <c r="D881" s="64"/>
      <c r="E881" s="64"/>
      <c r="F881" s="64"/>
      <c r="G881" s="64"/>
      <c r="H881" s="64"/>
      <c r="I881" s="64"/>
      <c r="J881" s="64"/>
      <c r="K881" s="64"/>
      <c r="L881" s="64"/>
      <c r="M881" s="64"/>
      <c r="N881" s="64"/>
      <c r="O881" s="64"/>
      <c r="P881" s="64"/>
      <c r="Q881" s="64"/>
      <c r="R881" s="64"/>
      <c r="S881" s="64"/>
      <c r="T881" s="64"/>
      <c r="U881" s="64"/>
      <c r="V881" s="64"/>
      <c r="W881" s="64"/>
      <c r="X881" s="64"/>
      <c r="Y881" s="64"/>
      <c r="Z881" s="64"/>
      <c r="AA881" s="64"/>
      <c r="AB881" s="64"/>
      <c r="AC881" s="64"/>
    </row>
    <row r="882" spans="1:29" x14ac:dyDescent="0.25">
      <c r="A882" s="66">
        <f t="shared" si="24"/>
        <v>0</v>
      </c>
      <c r="B882" s="69"/>
      <c r="C882" s="66"/>
      <c r="D882" s="64"/>
      <c r="E882" s="64"/>
      <c r="F882" s="64"/>
      <c r="G882" s="64"/>
      <c r="H882" s="64"/>
      <c r="I882" s="64"/>
      <c r="J882" s="64"/>
      <c r="K882" s="64"/>
      <c r="L882" s="64"/>
      <c r="M882" s="64"/>
      <c r="N882" s="64"/>
      <c r="O882" s="64"/>
      <c r="P882" s="64"/>
      <c r="Q882" s="64"/>
      <c r="R882" s="64"/>
      <c r="S882" s="64"/>
      <c r="T882" s="64"/>
      <c r="U882" s="64"/>
      <c r="V882" s="64"/>
      <c r="W882" s="64"/>
      <c r="X882" s="64"/>
      <c r="Y882" s="64"/>
      <c r="Z882" s="64"/>
      <c r="AA882" s="64"/>
      <c r="AB882" s="64"/>
      <c r="AC882" s="64"/>
    </row>
    <row r="883" spans="1:29" x14ac:dyDescent="0.25">
      <c r="A883" s="66">
        <f t="shared" si="24"/>
        <v>0</v>
      </c>
      <c r="B883" s="69"/>
      <c r="C883" s="66"/>
      <c r="D883" s="64"/>
      <c r="E883" s="64"/>
      <c r="F883" s="64"/>
      <c r="G883" s="64"/>
      <c r="H883" s="64"/>
      <c r="I883" s="64"/>
      <c r="J883" s="64"/>
      <c r="K883" s="64"/>
      <c r="L883" s="64"/>
      <c r="M883" s="64"/>
      <c r="N883" s="64"/>
      <c r="O883" s="64"/>
      <c r="P883" s="64"/>
      <c r="Q883" s="64"/>
      <c r="R883" s="64"/>
      <c r="S883" s="64"/>
      <c r="T883" s="64"/>
      <c r="U883" s="64"/>
      <c r="V883" s="64"/>
      <c r="W883" s="64"/>
      <c r="X883" s="64"/>
      <c r="Y883" s="64"/>
      <c r="Z883" s="64"/>
      <c r="AA883" s="64"/>
      <c r="AB883" s="64"/>
      <c r="AC883" s="64"/>
    </row>
    <row r="884" spans="1:29" x14ac:dyDescent="0.25">
      <c r="A884" s="66">
        <f t="shared" si="24"/>
        <v>0</v>
      </c>
      <c r="B884" s="69"/>
      <c r="C884" s="66"/>
      <c r="D884" s="64"/>
      <c r="E884" s="64"/>
      <c r="F884" s="64"/>
      <c r="G884" s="64"/>
      <c r="H884" s="64"/>
      <c r="I884" s="64"/>
      <c r="J884" s="64"/>
      <c r="K884" s="64"/>
      <c r="L884" s="64"/>
      <c r="M884" s="64"/>
      <c r="N884" s="64"/>
      <c r="O884" s="64"/>
      <c r="P884" s="64"/>
      <c r="Q884" s="64"/>
      <c r="R884" s="64"/>
      <c r="S884" s="64"/>
      <c r="T884" s="64"/>
      <c r="U884" s="64"/>
      <c r="V884" s="64"/>
      <c r="W884" s="64"/>
      <c r="X884" s="64"/>
      <c r="Y884" s="64"/>
      <c r="Z884" s="64"/>
      <c r="AA884" s="64"/>
      <c r="AB884" s="64"/>
      <c r="AC884" s="64"/>
    </row>
    <row r="885" spans="1:29" x14ac:dyDescent="0.25">
      <c r="A885" s="66">
        <f t="shared" si="24"/>
        <v>0</v>
      </c>
      <c r="B885" s="69"/>
      <c r="C885" s="66"/>
      <c r="D885" s="64"/>
      <c r="E885" s="64"/>
      <c r="F885" s="64"/>
      <c r="G885" s="64"/>
      <c r="H885" s="64"/>
      <c r="I885" s="64"/>
      <c r="J885" s="64"/>
      <c r="K885" s="64"/>
      <c r="L885" s="64"/>
      <c r="M885" s="64"/>
      <c r="N885" s="64"/>
      <c r="O885" s="64"/>
      <c r="P885" s="64"/>
      <c r="Q885" s="64"/>
      <c r="R885" s="64"/>
      <c r="S885" s="64"/>
      <c r="T885" s="64"/>
      <c r="U885" s="64"/>
      <c r="V885" s="64"/>
      <c r="W885" s="64"/>
      <c r="X885" s="64"/>
      <c r="Y885" s="64"/>
      <c r="Z885" s="64"/>
      <c r="AA885" s="64"/>
      <c r="AB885" s="64"/>
      <c r="AC885" s="64"/>
    </row>
    <row r="886" spans="1:29" x14ac:dyDescent="0.25">
      <c r="A886" s="66">
        <f t="shared" si="24"/>
        <v>0</v>
      </c>
      <c r="B886" s="69"/>
      <c r="C886" s="66"/>
      <c r="D886" s="64"/>
      <c r="E886" s="64"/>
      <c r="F886" s="64"/>
      <c r="G886" s="64"/>
      <c r="H886" s="64"/>
      <c r="I886" s="64"/>
      <c r="J886" s="64"/>
      <c r="K886" s="64"/>
      <c r="L886" s="64"/>
      <c r="M886" s="64"/>
      <c r="N886" s="64"/>
      <c r="O886" s="64"/>
      <c r="P886" s="64"/>
      <c r="Q886" s="64"/>
      <c r="R886" s="64"/>
      <c r="S886" s="64"/>
      <c r="T886" s="64"/>
      <c r="U886" s="64"/>
      <c r="V886" s="64"/>
      <c r="W886" s="64"/>
      <c r="X886" s="64"/>
      <c r="Y886" s="64"/>
      <c r="Z886" s="64"/>
      <c r="AA886" s="64"/>
      <c r="AB886" s="64"/>
      <c r="AC886" s="64"/>
    </row>
    <row r="887" spans="1:29" x14ac:dyDescent="0.25">
      <c r="A887" s="66">
        <f t="shared" si="24"/>
        <v>0</v>
      </c>
      <c r="B887" s="69"/>
      <c r="C887" s="66"/>
      <c r="D887" s="64"/>
      <c r="E887" s="64"/>
      <c r="F887" s="64"/>
      <c r="G887" s="64"/>
      <c r="H887" s="64"/>
      <c r="I887" s="64"/>
      <c r="J887" s="64"/>
      <c r="K887" s="64"/>
      <c r="L887" s="64"/>
      <c r="M887" s="64"/>
      <c r="N887" s="64"/>
      <c r="O887" s="64"/>
      <c r="P887" s="64"/>
      <c r="Q887" s="64"/>
      <c r="R887" s="64"/>
      <c r="S887" s="64"/>
      <c r="T887" s="64"/>
      <c r="U887" s="64"/>
      <c r="V887" s="64"/>
      <c r="W887" s="64"/>
      <c r="X887" s="64"/>
      <c r="Y887" s="64"/>
      <c r="Z887" s="64"/>
      <c r="AA887" s="64"/>
      <c r="AB887" s="64"/>
      <c r="AC887" s="64"/>
    </row>
    <row r="888" spans="1:29" x14ac:dyDescent="0.25">
      <c r="A888" s="66">
        <f t="shared" si="24"/>
        <v>0</v>
      </c>
      <c r="B888" s="69"/>
      <c r="C888" s="66"/>
      <c r="D888" s="64"/>
      <c r="E888" s="64"/>
      <c r="F888" s="64"/>
      <c r="G888" s="64"/>
      <c r="H888" s="64"/>
      <c r="I888" s="64"/>
      <c r="J888" s="64"/>
      <c r="K888" s="64"/>
      <c r="L888" s="64"/>
      <c r="M888" s="64"/>
      <c r="N888" s="64"/>
      <c r="O888" s="64"/>
      <c r="P888" s="64"/>
      <c r="Q888" s="64"/>
      <c r="R888" s="64"/>
      <c r="S888" s="64"/>
      <c r="T888" s="64"/>
      <c r="U888" s="64"/>
      <c r="V888" s="64"/>
      <c r="W888" s="64"/>
      <c r="X888" s="64"/>
      <c r="Y888" s="64"/>
      <c r="Z888" s="64"/>
      <c r="AA888" s="64"/>
      <c r="AB888" s="64"/>
      <c r="AC888" s="64"/>
    </row>
    <row r="889" spans="1:29" x14ac:dyDescent="0.25">
      <c r="A889" s="66">
        <f t="shared" si="24"/>
        <v>0</v>
      </c>
      <c r="B889" s="69"/>
      <c r="C889" s="66"/>
      <c r="D889" s="64"/>
      <c r="E889" s="64"/>
      <c r="F889" s="64"/>
      <c r="G889" s="64"/>
      <c r="H889" s="64"/>
      <c r="I889" s="64"/>
      <c r="J889" s="64"/>
      <c r="K889" s="64"/>
      <c r="L889" s="64"/>
      <c r="M889" s="64"/>
      <c r="N889" s="64"/>
      <c r="O889" s="64"/>
      <c r="P889" s="64"/>
      <c r="Q889" s="64"/>
      <c r="R889" s="64"/>
      <c r="S889" s="64"/>
      <c r="T889" s="64"/>
      <c r="U889" s="64"/>
      <c r="V889" s="64"/>
      <c r="W889" s="64"/>
      <c r="X889" s="64"/>
      <c r="Y889" s="64"/>
      <c r="Z889" s="64"/>
      <c r="AA889" s="64"/>
      <c r="AB889" s="64"/>
      <c r="AC889" s="64"/>
    </row>
    <row r="890" spans="1:29" x14ac:dyDescent="0.25">
      <c r="A890" s="66">
        <f t="shared" si="24"/>
        <v>0</v>
      </c>
      <c r="B890" s="69"/>
      <c r="C890" s="66"/>
      <c r="D890" s="64"/>
      <c r="E890" s="64"/>
      <c r="F890" s="64"/>
      <c r="G890" s="64"/>
      <c r="H890" s="64"/>
      <c r="I890" s="64"/>
      <c r="J890" s="64"/>
      <c r="K890" s="64"/>
      <c r="L890" s="64"/>
      <c r="M890" s="64"/>
      <c r="N890" s="64"/>
      <c r="O890" s="64"/>
      <c r="P890" s="64"/>
      <c r="Q890" s="64"/>
      <c r="R890" s="64"/>
      <c r="S890" s="64"/>
      <c r="T890" s="64"/>
      <c r="U890" s="64"/>
      <c r="V890" s="64"/>
      <c r="W890" s="64"/>
      <c r="X890" s="64"/>
      <c r="Y890" s="64"/>
      <c r="Z890" s="64"/>
      <c r="AA890" s="64"/>
      <c r="AB890" s="64"/>
      <c r="AC890" s="64"/>
    </row>
    <row r="891" spans="1:29" x14ac:dyDescent="0.25">
      <c r="A891" s="66">
        <f t="shared" si="24"/>
        <v>0</v>
      </c>
      <c r="B891" s="69"/>
      <c r="C891" s="66"/>
      <c r="D891" s="64"/>
      <c r="E891" s="64"/>
      <c r="F891" s="64"/>
      <c r="G891" s="64"/>
      <c r="H891" s="64"/>
      <c r="I891" s="64"/>
      <c r="J891" s="64"/>
      <c r="K891" s="64"/>
      <c r="L891" s="64"/>
      <c r="M891" s="64"/>
      <c r="N891" s="64"/>
      <c r="O891" s="64"/>
      <c r="P891" s="64"/>
      <c r="Q891" s="64"/>
      <c r="R891" s="64"/>
      <c r="S891" s="64"/>
      <c r="T891" s="64"/>
      <c r="U891" s="64"/>
      <c r="V891" s="64"/>
      <c r="W891" s="64"/>
      <c r="X891" s="64"/>
      <c r="Y891" s="64"/>
      <c r="Z891" s="64"/>
      <c r="AA891" s="64"/>
      <c r="AB891" s="64"/>
      <c r="AC891" s="64"/>
    </row>
    <row r="892" spans="1:29" x14ac:dyDescent="0.25">
      <c r="A892" s="66">
        <f t="shared" si="24"/>
        <v>0</v>
      </c>
      <c r="B892" s="69"/>
      <c r="C892" s="66"/>
      <c r="D892" s="64"/>
      <c r="E892" s="64"/>
      <c r="F892" s="64"/>
      <c r="G892" s="64"/>
      <c r="H892" s="64"/>
      <c r="I892" s="64"/>
      <c r="J892" s="64"/>
      <c r="K892" s="64"/>
      <c r="L892" s="64"/>
      <c r="M892" s="64"/>
      <c r="N892" s="64"/>
      <c r="O892" s="64"/>
      <c r="P892" s="64"/>
      <c r="Q892" s="64"/>
      <c r="R892" s="64"/>
      <c r="S892" s="64"/>
      <c r="T892" s="64"/>
      <c r="U892" s="64"/>
      <c r="V892" s="64"/>
      <c r="W892" s="64"/>
      <c r="X892" s="64"/>
      <c r="Y892" s="64"/>
      <c r="Z892" s="64"/>
      <c r="AA892" s="64"/>
      <c r="AB892" s="64"/>
      <c r="AC892" s="64"/>
    </row>
    <row r="893" spans="1:29" x14ac:dyDescent="0.25">
      <c r="A893" s="66">
        <f t="shared" si="24"/>
        <v>0</v>
      </c>
      <c r="B893" s="69"/>
      <c r="C893" s="66"/>
      <c r="D893" s="64"/>
      <c r="E893" s="64"/>
      <c r="F893" s="64"/>
      <c r="G893" s="64"/>
      <c r="H893" s="64"/>
      <c r="I893" s="64"/>
      <c r="J893" s="64"/>
      <c r="K893" s="64"/>
      <c r="L893" s="64"/>
      <c r="M893" s="64"/>
      <c r="N893" s="64"/>
      <c r="O893" s="64"/>
      <c r="P893" s="64"/>
      <c r="Q893" s="64"/>
      <c r="R893" s="64"/>
      <c r="S893" s="64"/>
      <c r="T893" s="64"/>
      <c r="U893" s="64"/>
      <c r="V893" s="64"/>
      <c r="W893" s="64"/>
      <c r="X893" s="64"/>
      <c r="Y893" s="64"/>
      <c r="Z893" s="64"/>
      <c r="AA893" s="64"/>
      <c r="AB893" s="64"/>
      <c r="AC893" s="64"/>
    </row>
    <row r="894" spans="1:29" x14ac:dyDescent="0.25">
      <c r="A894" s="66">
        <f t="shared" si="24"/>
        <v>0</v>
      </c>
      <c r="B894" s="69"/>
      <c r="C894" s="66"/>
      <c r="D894" s="64"/>
      <c r="E894" s="64"/>
      <c r="F894" s="64"/>
      <c r="G894" s="64"/>
      <c r="H894" s="64"/>
      <c r="I894" s="64"/>
      <c r="J894" s="64"/>
      <c r="K894" s="64"/>
      <c r="L894" s="64"/>
      <c r="M894" s="64"/>
      <c r="N894" s="64"/>
      <c r="O894" s="64"/>
      <c r="P894" s="64"/>
      <c r="Q894" s="64"/>
      <c r="R894" s="64"/>
      <c r="S894" s="64"/>
      <c r="T894" s="64"/>
      <c r="U894" s="64"/>
      <c r="V894" s="64"/>
      <c r="W894" s="64"/>
      <c r="X894" s="64"/>
      <c r="Y894" s="64"/>
      <c r="Z894" s="64"/>
      <c r="AA894" s="64"/>
      <c r="AB894" s="64"/>
      <c r="AC894" s="64"/>
    </row>
    <row r="895" spans="1:29" x14ac:dyDescent="0.25">
      <c r="A895" s="66">
        <f t="shared" si="24"/>
        <v>0</v>
      </c>
      <c r="B895" s="69"/>
      <c r="C895" s="66"/>
      <c r="D895" s="64"/>
      <c r="E895" s="64"/>
      <c r="F895" s="64"/>
      <c r="G895" s="64"/>
      <c r="H895" s="64"/>
      <c r="I895" s="64"/>
      <c r="J895" s="64"/>
      <c r="K895" s="64"/>
      <c r="L895" s="64"/>
      <c r="M895" s="64"/>
      <c r="N895" s="64"/>
      <c r="O895" s="64"/>
      <c r="P895" s="64"/>
      <c r="Q895" s="64"/>
      <c r="R895" s="64"/>
      <c r="S895" s="64"/>
      <c r="T895" s="64"/>
      <c r="U895" s="64"/>
      <c r="V895" s="64"/>
      <c r="W895" s="64"/>
      <c r="X895" s="64"/>
      <c r="Y895" s="64"/>
      <c r="Z895" s="64"/>
      <c r="AA895" s="64"/>
      <c r="AB895" s="64"/>
      <c r="AC895" s="64"/>
    </row>
    <row r="896" spans="1:29" x14ac:dyDescent="0.25">
      <c r="A896" s="66">
        <f t="shared" si="24"/>
        <v>0</v>
      </c>
      <c r="B896" s="69"/>
      <c r="C896" s="66"/>
      <c r="D896" s="64"/>
      <c r="E896" s="64"/>
      <c r="F896" s="64"/>
      <c r="G896" s="64"/>
      <c r="H896" s="64"/>
      <c r="I896" s="64"/>
      <c r="J896" s="64"/>
      <c r="K896" s="64"/>
      <c r="L896" s="64"/>
      <c r="M896" s="64"/>
      <c r="N896" s="64"/>
      <c r="O896" s="64"/>
      <c r="P896" s="64"/>
      <c r="Q896" s="64"/>
      <c r="R896" s="64"/>
      <c r="S896" s="64"/>
      <c r="T896" s="64"/>
      <c r="U896" s="64"/>
      <c r="V896" s="64"/>
      <c r="W896" s="64"/>
      <c r="X896" s="64"/>
      <c r="Y896" s="64"/>
      <c r="Z896" s="64"/>
      <c r="AA896" s="64"/>
      <c r="AB896" s="64"/>
      <c r="AC896" s="64"/>
    </row>
    <row r="897" spans="1:29" x14ac:dyDescent="0.25">
      <c r="A897" s="66">
        <f t="shared" si="24"/>
        <v>0</v>
      </c>
      <c r="B897" s="69"/>
      <c r="C897" s="66"/>
      <c r="D897" s="64"/>
      <c r="E897" s="64"/>
      <c r="F897" s="64"/>
      <c r="G897" s="64"/>
      <c r="H897" s="64"/>
      <c r="I897" s="64"/>
      <c r="J897" s="64"/>
      <c r="K897" s="64"/>
      <c r="L897" s="64"/>
      <c r="M897" s="64"/>
      <c r="N897" s="64"/>
      <c r="O897" s="64"/>
      <c r="P897" s="64"/>
      <c r="Q897" s="64"/>
      <c r="R897" s="64"/>
      <c r="S897" s="64"/>
      <c r="T897" s="64"/>
      <c r="U897" s="64"/>
      <c r="V897" s="64"/>
      <c r="W897" s="64"/>
      <c r="X897" s="64"/>
      <c r="Y897" s="64"/>
      <c r="Z897" s="64"/>
      <c r="AA897" s="64"/>
      <c r="AB897" s="64"/>
      <c r="AC897" s="64"/>
    </row>
    <row r="898" spans="1:29" x14ac:dyDescent="0.25">
      <c r="A898" s="66">
        <f t="shared" si="24"/>
        <v>0</v>
      </c>
      <c r="B898" s="69"/>
      <c r="C898" s="66"/>
      <c r="D898" s="64"/>
      <c r="E898" s="64"/>
      <c r="F898" s="64"/>
      <c r="G898" s="64"/>
      <c r="H898" s="64"/>
      <c r="I898" s="64"/>
      <c r="J898" s="64"/>
      <c r="K898" s="64"/>
      <c r="L898" s="64"/>
      <c r="M898" s="64"/>
      <c r="N898" s="64"/>
      <c r="O898" s="64"/>
      <c r="P898" s="64"/>
      <c r="Q898" s="64"/>
      <c r="R898" s="64"/>
      <c r="S898" s="64"/>
      <c r="T898" s="64"/>
      <c r="U898" s="64"/>
      <c r="V898" s="64"/>
      <c r="W898" s="64"/>
      <c r="X898" s="64"/>
      <c r="Y898" s="64"/>
      <c r="Z898" s="64"/>
      <c r="AA898" s="64"/>
      <c r="AB898" s="64"/>
      <c r="AC898" s="64"/>
    </row>
    <row r="899" spans="1:29" x14ac:dyDescent="0.25">
      <c r="A899" s="66">
        <f t="shared" si="24"/>
        <v>0</v>
      </c>
      <c r="B899" s="69"/>
      <c r="C899" s="66"/>
      <c r="D899" s="64"/>
      <c r="E899" s="64"/>
      <c r="F899" s="64"/>
      <c r="G899" s="64"/>
      <c r="H899" s="64"/>
      <c r="I899" s="64"/>
      <c r="J899" s="64"/>
      <c r="K899" s="64"/>
      <c r="L899" s="64"/>
      <c r="M899" s="64"/>
      <c r="N899" s="64"/>
      <c r="O899" s="64"/>
      <c r="P899" s="64"/>
      <c r="Q899" s="64"/>
      <c r="R899" s="64"/>
      <c r="S899" s="64"/>
      <c r="T899" s="64"/>
      <c r="U899" s="64"/>
      <c r="V899" s="64"/>
      <c r="W899" s="64"/>
      <c r="X899" s="64"/>
      <c r="Y899" s="64"/>
      <c r="Z899" s="64"/>
      <c r="AA899" s="64"/>
      <c r="AB899" s="64"/>
      <c r="AC899" s="64"/>
    </row>
    <row r="900" spans="1:29" x14ac:dyDescent="0.25">
      <c r="A900" s="66">
        <f t="shared" ref="A900" si="25">D900</f>
        <v>0</v>
      </c>
      <c r="B900" s="69"/>
      <c r="C900" s="66"/>
      <c r="D900" s="64"/>
      <c r="E900" s="64"/>
      <c r="F900" s="64"/>
      <c r="G900" s="64"/>
      <c r="H900" s="64"/>
      <c r="I900" s="64"/>
      <c r="J900" s="64"/>
      <c r="K900" s="64"/>
      <c r="L900" s="64"/>
      <c r="M900" s="64"/>
      <c r="N900" s="64"/>
      <c r="O900" s="64"/>
      <c r="P900" s="64"/>
      <c r="Q900" s="64"/>
      <c r="R900" s="64"/>
      <c r="S900" s="64"/>
      <c r="T900" s="64"/>
      <c r="U900" s="64"/>
      <c r="V900" s="64"/>
      <c r="W900" s="64"/>
      <c r="X900" s="64"/>
      <c r="Y900" s="64"/>
      <c r="Z900" s="64"/>
      <c r="AA900" s="64"/>
      <c r="AB900" s="64"/>
      <c r="AC900" s="64"/>
    </row>
  </sheetData>
  <mergeCells count="1">
    <mergeCell ref="A1:C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7A14B-998C-4E09-BA48-E2E29F6DC6EC}">
  <dimension ref="A1:H643"/>
  <sheetViews>
    <sheetView workbookViewId="0">
      <selection activeCell="E8" sqref="E8"/>
    </sheetView>
  </sheetViews>
  <sheetFormatPr defaultRowHeight="12.75" x14ac:dyDescent="0.2"/>
  <cols>
    <col min="1" max="1" width="13.42578125" bestFit="1" customWidth="1"/>
    <col min="2" max="2" width="11" bestFit="1" customWidth="1"/>
    <col min="3" max="3" width="10.5703125" bestFit="1" customWidth="1"/>
    <col min="4" max="4" width="8.28515625" bestFit="1" customWidth="1"/>
    <col min="5" max="5" width="47.42578125" bestFit="1" customWidth="1"/>
    <col min="6" max="6" width="47.140625" bestFit="1" customWidth="1"/>
    <col min="7" max="7" width="13.85546875" bestFit="1" customWidth="1"/>
    <col min="8" max="8" width="13.85546875" style="41" bestFit="1" customWidth="1"/>
  </cols>
  <sheetData>
    <row r="1" spans="1:8" x14ac:dyDescent="0.2">
      <c r="A1" t="s">
        <v>252</v>
      </c>
      <c r="B1" t="s">
        <v>253</v>
      </c>
      <c r="C1" t="s">
        <v>254</v>
      </c>
      <c r="D1" t="s">
        <v>255</v>
      </c>
      <c r="E1" t="s">
        <v>256</v>
      </c>
      <c r="F1" t="s">
        <v>257</v>
      </c>
      <c r="G1" t="s">
        <v>120</v>
      </c>
      <c r="H1" s="41" t="s">
        <v>119</v>
      </c>
    </row>
    <row r="2" spans="1:8" x14ac:dyDescent="0.2">
      <c r="A2" t="s">
        <v>258</v>
      </c>
      <c r="B2">
        <v>111156</v>
      </c>
      <c r="C2" t="s">
        <v>258</v>
      </c>
      <c r="D2">
        <v>111106</v>
      </c>
      <c r="E2" t="s">
        <v>259</v>
      </c>
      <c r="F2" t="s">
        <v>260</v>
      </c>
      <c r="G2" t="s">
        <v>121</v>
      </c>
      <c r="H2" s="41">
        <v>44255.568518518499</v>
      </c>
    </row>
    <row r="3" spans="1:8" x14ac:dyDescent="0.2">
      <c r="A3" t="s">
        <v>258</v>
      </c>
      <c r="B3">
        <v>111214</v>
      </c>
      <c r="C3" t="s">
        <v>258</v>
      </c>
      <c r="D3">
        <v>17848</v>
      </c>
      <c r="E3" t="s">
        <v>261</v>
      </c>
      <c r="F3" t="s">
        <v>262</v>
      </c>
      <c r="G3" t="s">
        <v>122</v>
      </c>
      <c r="H3" s="41">
        <v>44258.543796296297</v>
      </c>
    </row>
    <row r="4" spans="1:8" x14ac:dyDescent="0.2">
      <c r="A4" t="s">
        <v>258</v>
      </c>
      <c r="B4">
        <v>111219</v>
      </c>
      <c r="C4" t="s">
        <v>258</v>
      </c>
      <c r="D4">
        <v>111020</v>
      </c>
      <c r="E4" t="s">
        <v>263</v>
      </c>
      <c r="F4" t="s">
        <v>263</v>
      </c>
      <c r="G4" t="s">
        <v>122</v>
      </c>
      <c r="H4" s="41">
        <v>44733.370393518497</v>
      </c>
    </row>
    <row r="5" spans="1:8" x14ac:dyDescent="0.2">
      <c r="A5" t="s">
        <v>258</v>
      </c>
      <c r="B5">
        <v>111220</v>
      </c>
      <c r="C5" t="s">
        <v>258</v>
      </c>
      <c r="D5">
        <v>111208</v>
      </c>
      <c r="E5" t="s">
        <v>1786</v>
      </c>
      <c r="F5" t="s">
        <v>1787</v>
      </c>
      <c r="G5" t="s">
        <v>121</v>
      </c>
      <c r="H5" s="41">
        <v>44692.609930555598</v>
      </c>
    </row>
    <row r="6" spans="1:8" x14ac:dyDescent="0.2">
      <c r="A6" t="s">
        <v>258</v>
      </c>
      <c r="B6">
        <v>146405</v>
      </c>
      <c r="C6" t="s">
        <v>258</v>
      </c>
      <c r="D6">
        <v>146395</v>
      </c>
      <c r="E6" t="s">
        <v>264</v>
      </c>
      <c r="F6" t="s">
        <v>265</v>
      </c>
      <c r="G6" t="s">
        <v>121</v>
      </c>
      <c r="H6" s="41">
        <v>44195.510601851798</v>
      </c>
    </row>
    <row r="7" spans="1:8" x14ac:dyDescent="0.2">
      <c r="A7" t="s">
        <v>258</v>
      </c>
      <c r="B7">
        <v>146545</v>
      </c>
      <c r="C7" t="s">
        <v>258</v>
      </c>
      <c r="D7">
        <v>145290</v>
      </c>
      <c r="E7" t="s">
        <v>266</v>
      </c>
      <c r="F7" t="s">
        <v>267</v>
      </c>
      <c r="G7" t="s">
        <v>122</v>
      </c>
      <c r="H7" s="41">
        <v>43986.7025810185</v>
      </c>
    </row>
    <row r="8" spans="1:8" x14ac:dyDescent="0.2">
      <c r="A8" t="s">
        <v>258</v>
      </c>
      <c r="B8">
        <v>146606</v>
      </c>
      <c r="C8" t="s">
        <v>258</v>
      </c>
      <c r="D8">
        <v>146574</v>
      </c>
      <c r="E8" t="s">
        <v>268</v>
      </c>
      <c r="F8" t="s">
        <v>269</v>
      </c>
      <c r="G8" t="s">
        <v>121</v>
      </c>
      <c r="H8" s="41">
        <v>44035.744652777801</v>
      </c>
    </row>
    <row r="9" spans="1:8" x14ac:dyDescent="0.2">
      <c r="A9" t="s">
        <v>258</v>
      </c>
      <c r="B9">
        <v>146703</v>
      </c>
      <c r="C9" t="s">
        <v>258</v>
      </c>
      <c r="D9">
        <v>146722</v>
      </c>
      <c r="E9" t="s">
        <v>270</v>
      </c>
      <c r="F9" t="s">
        <v>271</v>
      </c>
      <c r="G9" t="s">
        <v>121</v>
      </c>
      <c r="H9" s="41">
        <v>44423.708657407398</v>
      </c>
    </row>
    <row r="10" spans="1:8" x14ac:dyDescent="0.2">
      <c r="A10" t="s">
        <v>258</v>
      </c>
      <c r="B10">
        <v>146706</v>
      </c>
      <c r="C10" t="s">
        <v>258</v>
      </c>
      <c r="D10">
        <v>146667</v>
      </c>
      <c r="E10" t="s">
        <v>272</v>
      </c>
      <c r="F10" t="s">
        <v>273</v>
      </c>
      <c r="G10" t="s">
        <v>121</v>
      </c>
      <c r="H10" s="41">
        <v>43671.278831018499</v>
      </c>
    </row>
    <row r="11" spans="1:8" x14ac:dyDescent="0.2">
      <c r="A11" t="s">
        <v>258</v>
      </c>
      <c r="B11">
        <v>146724</v>
      </c>
      <c r="C11" t="s">
        <v>258</v>
      </c>
      <c r="D11">
        <v>146667</v>
      </c>
      <c r="E11" t="s">
        <v>273</v>
      </c>
      <c r="F11" t="s">
        <v>273</v>
      </c>
      <c r="G11" t="s">
        <v>121</v>
      </c>
      <c r="H11" s="41">
        <v>43671.278831018499</v>
      </c>
    </row>
    <row r="12" spans="1:8" x14ac:dyDescent="0.2">
      <c r="A12" t="s">
        <v>258</v>
      </c>
      <c r="B12">
        <v>146757</v>
      </c>
      <c r="C12" t="s">
        <v>258</v>
      </c>
      <c r="D12">
        <v>146569</v>
      </c>
      <c r="E12" t="s">
        <v>274</v>
      </c>
      <c r="F12" t="s">
        <v>275</v>
      </c>
      <c r="G12" t="s">
        <v>121</v>
      </c>
      <c r="H12" s="41">
        <v>43823.581157407403</v>
      </c>
    </row>
    <row r="13" spans="1:8" x14ac:dyDescent="0.2">
      <c r="A13" t="s">
        <v>258</v>
      </c>
      <c r="B13">
        <v>146767</v>
      </c>
      <c r="C13" t="s">
        <v>258</v>
      </c>
      <c r="D13">
        <v>144525</v>
      </c>
      <c r="E13" t="s">
        <v>276</v>
      </c>
      <c r="F13" t="s">
        <v>276</v>
      </c>
      <c r="G13" t="s">
        <v>122</v>
      </c>
      <c r="H13" s="41">
        <v>43955.472673611097</v>
      </c>
    </row>
    <row r="14" spans="1:8" x14ac:dyDescent="0.2">
      <c r="A14" t="s">
        <v>258</v>
      </c>
      <c r="B14">
        <v>150012</v>
      </c>
      <c r="C14" t="s">
        <v>258</v>
      </c>
      <c r="D14">
        <v>146787</v>
      </c>
      <c r="E14" t="s">
        <v>277</v>
      </c>
      <c r="F14" t="s">
        <v>277</v>
      </c>
      <c r="G14" t="s">
        <v>121</v>
      </c>
      <c r="H14" s="41">
        <v>44747.621365740699</v>
      </c>
    </row>
    <row r="15" spans="1:8" x14ac:dyDescent="0.2">
      <c r="A15" t="s">
        <v>258</v>
      </c>
      <c r="B15">
        <v>171001</v>
      </c>
      <c r="C15" t="s">
        <v>258</v>
      </c>
      <c r="D15">
        <v>600922</v>
      </c>
      <c r="E15" t="s">
        <v>1788</v>
      </c>
      <c r="F15" t="s">
        <v>183</v>
      </c>
      <c r="G15" t="s">
        <v>121</v>
      </c>
      <c r="H15" s="41">
        <v>44643.478958333297</v>
      </c>
    </row>
    <row r="16" spans="1:8" x14ac:dyDescent="0.2">
      <c r="A16" t="s">
        <v>258</v>
      </c>
      <c r="B16">
        <v>171002</v>
      </c>
      <c r="C16" t="s">
        <v>258</v>
      </c>
      <c r="D16">
        <v>600921</v>
      </c>
      <c r="E16" t="s">
        <v>1789</v>
      </c>
      <c r="F16" t="s">
        <v>182</v>
      </c>
      <c r="G16" t="s">
        <v>121</v>
      </c>
      <c r="H16" s="41">
        <v>44636.518773148098</v>
      </c>
    </row>
    <row r="17" spans="1:8" x14ac:dyDescent="0.2">
      <c r="A17" t="s">
        <v>258</v>
      </c>
      <c r="B17">
        <v>171003</v>
      </c>
      <c r="C17" t="s">
        <v>258</v>
      </c>
      <c r="D17">
        <v>600901</v>
      </c>
      <c r="E17" t="s">
        <v>569</v>
      </c>
      <c r="F17" t="s">
        <v>179</v>
      </c>
      <c r="G17" t="s">
        <v>1790</v>
      </c>
      <c r="H17" s="41">
        <v>44488.291666666701</v>
      </c>
    </row>
    <row r="18" spans="1:8" x14ac:dyDescent="0.2">
      <c r="A18" t="s">
        <v>258</v>
      </c>
      <c r="B18">
        <v>171004</v>
      </c>
      <c r="C18" t="s">
        <v>258</v>
      </c>
      <c r="D18">
        <v>601092</v>
      </c>
      <c r="E18" t="s">
        <v>278</v>
      </c>
      <c r="F18" t="s">
        <v>201</v>
      </c>
      <c r="G18" t="s">
        <v>1790</v>
      </c>
      <c r="H18" s="41">
        <v>44488.291666666701</v>
      </c>
    </row>
    <row r="19" spans="1:8" x14ac:dyDescent="0.2">
      <c r="A19" t="s">
        <v>258</v>
      </c>
      <c r="B19">
        <v>171005</v>
      </c>
      <c r="C19" t="s">
        <v>258</v>
      </c>
      <c r="D19">
        <v>601093</v>
      </c>
      <c r="E19" t="s">
        <v>279</v>
      </c>
      <c r="F19" t="s">
        <v>202</v>
      </c>
      <c r="G19" t="s">
        <v>121</v>
      </c>
      <c r="H19" s="41">
        <v>44270.585370370398</v>
      </c>
    </row>
    <row r="20" spans="1:8" x14ac:dyDescent="0.2">
      <c r="A20" t="s">
        <v>258</v>
      </c>
      <c r="B20">
        <v>171006</v>
      </c>
      <c r="C20" t="s">
        <v>258</v>
      </c>
      <c r="D20">
        <v>601551</v>
      </c>
      <c r="E20" t="s">
        <v>280</v>
      </c>
      <c r="F20" t="s">
        <v>229</v>
      </c>
      <c r="G20" t="s">
        <v>121</v>
      </c>
      <c r="H20" s="41">
        <v>44532.598530092597</v>
      </c>
    </row>
    <row r="21" spans="1:8" x14ac:dyDescent="0.2">
      <c r="A21" t="s">
        <v>258</v>
      </c>
      <c r="B21">
        <v>171010</v>
      </c>
      <c r="C21" t="s">
        <v>258</v>
      </c>
      <c r="D21">
        <v>600885</v>
      </c>
      <c r="E21" t="s">
        <v>281</v>
      </c>
      <c r="F21" t="s">
        <v>177</v>
      </c>
      <c r="G21" t="s">
        <v>121</v>
      </c>
      <c r="H21" s="41">
        <v>44609.668773148202</v>
      </c>
    </row>
    <row r="22" spans="1:8" x14ac:dyDescent="0.2">
      <c r="A22" t="s">
        <v>258</v>
      </c>
      <c r="B22">
        <v>171015</v>
      </c>
      <c r="C22" t="s">
        <v>258</v>
      </c>
      <c r="D22">
        <v>600921</v>
      </c>
      <c r="F22" t="s">
        <v>182</v>
      </c>
      <c r="G22" t="s">
        <v>121</v>
      </c>
      <c r="H22" s="41">
        <v>44636.518773148098</v>
      </c>
    </row>
    <row r="23" spans="1:8" x14ac:dyDescent="0.2">
      <c r="A23" t="s">
        <v>258</v>
      </c>
      <c r="B23">
        <v>171017</v>
      </c>
      <c r="C23" t="s">
        <v>258</v>
      </c>
      <c r="D23">
        <v>602050</v>
      </c>
      <c r="E23" t="s">
        <v>282</v>
      </c>
      <c r="F23" t="s">
        <v>250</v>
      </c>
      <c r="G23" t="s">
        <v>1790</v>
      </c>
      <c r="H23" s="41">
        <v>44488.291666666701</v>
      </c>
    </row>
    <row r="24" spans="1:8" x14ac:dyDescent="0.2">
      <c r="A24" t="s">
        <v>258</v>
      </c>
      <c r="B24">
        <v>171018</v>
      </c>
      <c r="C24" t="s">
        <v>258</v>
      </c>
      <c r="D24">
        <v>600886</v>
      </c>
      <c r="E24" t="s">
        <v>283</v>
      </c>
      <c r="F24" t="s">
        <v>178</v>
      </c>
      <c r="G24" t="s">
        <v>1790</v>
      </c>
      <c r="H24" s="41">
        <v>44488.291666666701</v>
      </c>
    </row>
    <row r="25" spans="1:8" x14ac:dyDescent="0.2">
      <c r="A25" t="s">
        <v>258</v>
      </c>
      <c r="B25">
        <v>171019</v>
      </c>
      <c r="C25" t="s">
        <v>258</v>
      </c>
      <c r="D25">
        <v>601907</v>
      </c>
      <c r="E25" t="s">
        <v>284</v>
      </c>
      <c r="F25" t="s">
        <v>240</v>
      </c>
      <c r="G25" t="s">
        <v>1790</v>
      </c>
      <c r="H25" s="41">
        <v>44488.291666666701</v>
      </c>
    </row>
    <row r="26" spans="1:8" x14ac:dyDescent="0.2">
      <c r="A26" t="s">
        <v>258</v>
      </c>
      <c r="B26">
        <v>171020</v>
      </c>
      <c r="C26" t="s">
        <v>258</v>
      </c>
      <c r="D26">
        <v>601908</v>
      </c>
      <c r="E26" t="s">
        <v>285</v>
      </c>
      <c r="F26" t="s">
        <v>241</v>
      </c>
      <c r="G26" t="s">
        <v>1790</v>
      </c>
      <c r="H26" s="41">
        <v>44488.291666666701</v>
      </c>
    </row>
    <row r="27" spans="1:8" x14ac:dyDescent="0.2">
      <c r="A27" t="s">
        <v>258</v>
      </c>
      <c r="B27">
        <v>171021</v>
      </c>
      <c r="C27" t="s">
        <v>258</v>
      </c>
      <c r="D27">
        <v>600928</v>
      </c>
      <c r="E27" t="s">
        <v>286</v>
      </c>
      <c r="F27" t="s">
        <v>185</v>
      </c>
      <c r="G27" t="s">
        <v>1790</v>
      </c>
      <c r="H27" s="41">
        <v>44488.291666666701</v>
      </c>
    </row>
    <row r="28" spans="1:8" x14ac:dyDescent="0.2">
      <c r="A28" t="s">
        <v>258</v>
      </c>
      <c r="B28">
        <v>171023</v>
      </c>
      <c r="C28" t="s">
        <v>258</v>
      </c>
      <c r="D28">
        <v>600927</v>
      </c>
      <c r="E28" t="s">
        <v>287</v>
      </c>
      <c r="F28" t="s">
        <v>184</v>
      </c>
      <c r="G28" t="s">
        <v>1790</v>
      </c>
      <c r="H28" s="41">
        <v>44488.291666666701</v>
      </c>
    </row>
    <row r="29" spans="1:8" x14ac:dyDescent="0.2">
      <c r="A29" t="s">
        <v>258</v>
      </c>
      <c r="B29">
        <v>171025</v>
      </c>
      <c r="C29" t="s">
        <v>258</v>
      </c>
      <c r="D29">
        <v>600950</v>
      </c>
      <c r="E29" t="s">
        <v>288</v>
      </c>
      <c r="F29" t="s">
        <v>186</v>
      </c>
      <c r="G29" t="s">
        <v>1790</v>
      </c>
      <c r="H29" s="41">
        <v>44488.291666666701</v>
      </c>
    </row>
    <row r="30" spans="1:8" x14ac:dyDescent="0.2">
      <c r="A30" t="s">
        <v>258</v>
      </c>
      <c r="B30">
        <v>171026</v>
      </c>
      <c r="C30" t="s">
        <v>258</v>
      </c>
      <c r="D30">
        <v>600951</v>
      </c>
      <c r="E30" t="s">
        <v>289</v>
      </c>
      <c r="F30" t="s">
        <v>187</v>
      </c>
      <c r="G30" t="s">
        <v>1790</v>
      </c>
      <c r="H30" s="41">
        <v>44488.291666666701</v>
      </c>
    </row>
    <row r="31" spans="1:8" x14ac:dyDescent="0.2">
      <c r="A31" t="s">
        <v>258</v>
      </c>
      <c r="B31">
        <v>171027</v>
      </c>
      <c r="C31" t="s">
        <v>258</v>
      </c>
      <c r="D31">
        <v>600954</v>
      </c>
      <c r="E31" t="s">
        <v>290</v>
      </c>
      <c r="F31" t="s">
        <v>189</v>
      </c>
      <c r="G31" t="s">
        <v>1790</v>
      </c>
      <c r="H31" s="41">
        <v>44488.291666666701</v>
      </c>
    </row>
    <row r="32" spans="1:8" x14ac:dyDescent="0.2">
      <c r="A32" t="s">
        <v>258</v>
      </c>
      <c r="B32">
        <v>171028</v>
      </c>
      <c r="C32" t="s">
        <v>258</v>
      </c>
      <c r="D32">
        <v>600953</v>
      </c>
      <c r="E32" t="s">
        <v>291</v>
      </c>
      <c r="F32" t="s">
        <v>188</v>
      </c>
      <c r="G32" t="s">
        <v>1790</v>
      </c>
      <c r="H32" s="41">
        <v>44488.291666666701</v>
      </c>
    </row>
    <row r="33" spans="1:8" x14ac:dyDescent="0.2">
      <c r="A33" t="s">
        <v>258</v>
      </c>
      <c r="B33">
        <v>171029</v>
      </c>
      <c r="C33" t="s">
        <v>258</v>
      </c>
      <c r="D33">
        <v>601545</v>
      </c>
      <c r="E33" t="s">
        <v>292</v>
      </c>
      <c r="F33" t="s">
        <v>224</v>
      </c>
      <c r="G33" t="s">
        <v>1790</v>
      </c>
      <c r="H33" s="41">
        <v>44488.291666666701</v>
      </c>
    </row>
    <row r="34" spans="1:8" x14ac:dyDescent="0.2">
      <c r="A34" t="s">
        <v>258</v>
      </c>
      <c r="B34">
        <v>171030</v>
      </c>
      <c r="C34" t="s">
        <v>258</v>
      </c>
      <c r="D34">
        <v>600832</v>
      </c>
      <c r="E34" t="s">
        <v>293</v>
      </c>
      <c r="F34" t="s">
        <v>175</v>
      </c>
      <c r="G34" t="s">
        <v>1790</v>
      </c>
      <c r="H34" s="41">
        <v>44488.291666666701</v>
      </c>
    </row>
    <row r="35" spans="1:8" x14ac:dyDescent="0.2">
      <c r="A35" t="s">
        <v>258</v>
      </c>
      <c r="B35">
        <v>171031</v>
      </c>
      <c r="C35" t="s">
        <v>258</v>
      </c>
      <c r="D35">
        <v>600831</v>
      </c>
      <c r="E35" t="s">
        <v>294</v>
      </c>
      <c r="F35" t="s">
        <v>174</v>
      </c>
      <c r="G35" t="s">
        <v>1790</v>
      </c>
      <c r="H35" s="41">
        <v>44488.291666666701</v>
      </c>
    </row>
    <row r="36" spans="1:8" x14ac:dyDescent="0.2">
      <c r="A36" t="s">
        <v>258</v>
      </c>
      <c r="B36">
        <v>171032</v>
      </c>
      <c r="C36" t="s">
        <v>258</v>
      </c>
      <c r="D36">
        <v>601546</v>
      </c>
      <c r="E36" t="s">
        <v>295</v>
      </c>
      <c r="F36" t="s">
        <v>225</v>
      </c>
      <c r="G36" t="s">
        <v>1790</v>
      </c>
      <c r="H36" s="41">
        <v>44488.291666666701</v>
      </c>
    </row>
    <row r="37" spans="1:8" x14ac:dyDescent="0.2">
      <c r="A37" t="s">
        <v>258</v>
      </c>
      <c r="B37">
        <v>171038</v>
      </c>
      <c r="C37" t="s">
        <v>258</v>
      </c>
      <c r="D37">
        <v>600912</v>
      </c>
      <c r="E37" t="s">
        <v>296</v>
      </c>
      <c r="F37" t="s">
        <v>181</v>
      </c>
      <c r="G37" t="s">
        <v>1790</v>
      </c>
      <c r="H37" s="41">
        <v>44488.291666666701</v>
      </c>
    </row>
    <row r="38" spans="1:8" x14ac:dyDescent="0.2">
      <c r="A38" t="s">
        <v>258</v>
      </c>
      <c r="B38">
        <v>171040</v>
      </c>
      <c r="C38" t="s">
        <v>258</v>
      </c>
      <c r="D38">
        <v>601004</v>
      </c>
      <c r="E38" t="s">
        <v>297</v>
      </c>
      <c r="F38" t="s">
        <v>192</v>
      </c>
      <c r="G38" t="s">
        <v>1790</v>
      </c>
      <c r="H38" s="41">
        <v>44488.291666666701</v>
      </c>
    </row>
    <row r="39" spans="1:8" x14ac:dyDescent="0.2">
      <c r="A39" t="s">
        <v>258</v>
      </c>
      <c r="B39">
        <v>171043</v>
      </c>
      <c r="C39" t="s">
        <v>258</v>
      </c>
      <c r="D39">
        <v>601052</v>
      </c>
      <c r="E39" t="s">
        <v>298</v>
      </c>
      <c r="F39" t="s">
        <v>200</v>
      </c>
      <c r="G39" t="s">
        <v>1790</v>
      </c>
      <c r="H39" s="41">
        <v>44488.291666666701</v>
      </c>
    </row>
    <row r="40" spans="1:8" x14ac:dyDescent="0.2">
      <c r="A40" t="s">
        <v>258</v>
      </c>
      <c r="B40">
        <v>171048</v>
      </c>
      <c r="C40" t="s">
        <v>258</v>
      </c>
      <c r="D40">
        <v>601547</v>
      </c>
      <c r="E40" t="s">
        <v>299</v>
      </c>
      <c r="F40" t="s">
        <v>226</v>
      </c>
      <c r="G40" t="s">
        <v>1790</v>
      </c>
      <c r="H40" s="41">
        <v>44488.291666666701</v>
      </c>
    </row>
    <row r="41" spans="1:8" x14ac:dyDescent="0.2">
      <c r="A41" t="s">
        <v>258</v>
      </c>
      <c r="B41">
        <v>171049</v>
      </c>
      <c r="C41" t="s">
        <v>258</v>
      </c>
      <c r="D41">
        <v>601548</v>
      </c>
      <c r="E41" t="s">
        <v>300</v>
      </c>
      <c r="F41" t="s">
        <v>227</v>
      </c>
      <c r="G41" t="s">
        <v>1790</v>
      </c>
      <c r="H41" s="41">
        <v>44488.291666666701</v>
      </c>
    </row>
    <row r="42" spans="1:8" x14ac:dyDescent="0.2">
      <c r="A42" t="s">
        <v>258</v>
      </c>
      <c r="B42">
        <v>171050</v>
      </c>
      <c r="C42" t="s">
        <v>258</v>
      </c>
      <c r="D42">
        <v>601539</v>
      </c>
      <c r="E42" t="s">
        <v>301</v>
      </c>
      <c r="F42" t="s">
        <v>219</v>
      </c>
      <c r="G42" t="s">
        <v>1790</v>
      </c>
      <c r="H42" s="41">
        <v>44488.291666666701</v>
      </c>
    </row>
    <row r="43" spans="1:8" x14ac:dyDescent="0.2">
      <c r="A43" t="s">
        <v>258</v>
      </c>
      <c r="B43">
        <v>171051</v>
      </c>
      <c r="C43" t="s">
        <v>258</v>
      </c>
      <c r="D43">
        <v>601006</v>
      </c>
      <c r="E43" t="s">
        <v>302</v>
      </c>
      <c r="F43" t="s">
        <v>194</v>
      </c>
      <c r="G43" t="s">
        <v>1790</v>
      </c>
      <c r="H43" s="41">
        <v>44488.291666666701</v>
      </c>
    </row>
    <row r="44" spans="1:8" x14ac:dyDescent="0.2">
      <c r="A44" t="s">
        <v>258</v>
      </c>
      <c r="B44">
        <v>171052</v>
      </c>
      <c r="C44" t="s">
        <v>258</v>
      </c>
      <c r="D44">
        <v>601005</v>
      </c>
      <c r="E44" t="s">
        <v>303</v>
      </c>
      <c r="F44" t="s">
        <v>193</v>
      </c>
      <c r="G44" t="s">
        <v>1790</v>
      </c>
      <c r="H44" s="41">
        <v>44488.291666666701</v>
      </c>
    </row>
    <row r="45" spans="1:8" x14ac:dyDescent="0.2">
      <c r="A45" t="s">
        <v>258</v>
      </c>
      <c r="B45">
        <v>171057</v>
      </c>
      <c r="C45" t="s">
        <v>258</v>
      </c>
      <c r="D45">
        <v>601035</v>
      </c>
      <c r="E45" t="s">
        <v>304</v>
      </c>
      <c r="F45" t="s">
        <v>197</v>
      </c>
      <c r="G45" t="s">
        <v>1790</v>
      </c>
      <c r="H45" s="41">
        <v>44488.291666666701</v>
      </c>
    </row>
    <row r="46" spans="1:8" x14ac:dyDescent="0.2">
      <c r="A46" t="s">
        <v>258</v>
      </c>
      <c r="B46">
        <v>171061</v>
      </c>
      <c r="C46" t="s">
        <v>258</v>
      </c>
      <c r="D46">
        <v>601099</v>
      </c>
      <c r="E46" t="s">
        <v>305</v>
      </c>
      <c r="F46" t="s">
        <v>205</v>
      </c>
      <c r="G46" t="s">
        <v>1790</v>
      </c>
      <c r="H46" s="41">
        <v>44488.291666666701</v>
      </c>
    </row>
    <row r="47" spans="1:8" x14ac:dyDescent="0.2">
      <c r="A47" t="s">
        <v>258</v>
      </c>
      <c r="B47">
        <v>171062</v>
      </c>
      <c r="C47" t="s">
        <v>258</v>
      </c>
      <c r="D47">
        <v>601098</v>
      </c>
      <c r="E47" t="s">
        <v>306</v>
      </c>
      <c r="F47" t="s">
        <v>204</v>
      </c>
      <c r="G47" t="s">
        <v>1790</v>
      </c>
      <c r="H47" s="41">
        <v>44488.291666666701</v>
      </c>
    </row>
    <row r="48" spans="1:8" x14ac:dyDescent="0.2">
      <c r="A48" t="s">
        <v>258</v>
      </c>
      <c r="B48">
        <v>171063</v>
      </c>
      <c r="C48" t="s">
        <v>258</v>
      </c>
      <c r="D48">
        <v>601542</v>
      </c>
      <c r="E48" t="s">
        <v>307</v>
      </c>
      <c r="F48" t="s">
        <v>221</v>
      </c>
      <c r="G48" t="s">
        <v>1790</v>
      </c>
      <c r="H48" s="41">
        <v>44488.291666666701</v>
      </c>
    </row>
    <row r="49" spans="1:8" x14ac:dyDescent="0.2">
      <c r="A49" t="s">
        <v>258</v>
      </c>
      <c r="B49">
        <v>171064</v>
      </c>
      <c r="C49" t="s">
        <v>258</v>
      </c>
      <c r="D49">
        <v>601096</v>
      </c>
      <c r="E49" t="s">
        <v>308</v>
      </c>
      <c r="F49" t="s">
        <v>203</v>
      </c>
      <c r="G49" t="s">
        <v>1790</v>
      </c>
      <c r="H49" s="41">
        <v>44488.291666666701</v>
      </c>
    </row>
    <row r="50" spans="1:8" x14ac:dyDescent="0.2">
      <c r="A50" t="s">
        <v>258</v>
      </c>
      <c r="B50">
        <v>171065</v>
      </c>
      <c r="C50" t="s">
        <v>258</v>
      </c>
      <c r="D50">
        <v>600807</v>
      </c>
      <c r="E50" t="s">
        <v>309</v>
      </c>
      <c r="F50" t="s">
        <v>168</v>
      </c>
      <c r="G50" t="s">
        <v>121</v>
      </c>
      <c r="H50" s="41">
        <v>44362.601122685199</v>
      </c>
    </row>
    <row r="51" spans="1:8" x14ac:dyDescent="0.2">
      <c r="A51" t="s">
        <v>258</v>
      </c>
      <c r="B51">
        <v>171066</v>
      </c>
      <c r="C51" t="s">
        <v>258</v>
      </c>
      <c r="D51">
        <v>600808</v>
      </c>
      <c r="E51" t="s">
        <v>310</v>
      </c>
      <c r="F51" t="s">
        <v>169</v>
      </c>
      <c r="G51" t="s">
        <v>1790</v>
      </c>
      <c r="H51" s="41">
        <v>44488.291666666701</v>
      </c>
    </row>
    <row r="52" spans="1:8" x14ac:dyDescent="0.2">
      <c r="A52" t="s">
        <v>258</v>
      </c>
      <c r="B52">
        <v>171067</v>
      </c>
      <c r="C52" t="s">
        <v>258</v>
      </c>
      <c r="D52">
        <v>601528</v>
      </c>
      <c r="E52" t="s">
        <v>311</v>
      </c>
      <c r="F52" t="s">
        <v>215</v>
      </c>
      <c r="G52" t="s">
        <v>1790</v>
      </c>
      <c r="H52" s="41">
        <v>44488.291666666701</v>
      </c>
    </row>
    <row r="53" spans="1:8" x14ac:dyDescent="0.2">
      <c r="A53" t="s">
        <v>258</v>
      </c>
      <c r="B53">
        <v>171076</v>
      </c>
      <c r="C53" t="s">
        <v>258</v>
      </c>
      <c r="D53">
        <v>600866</v>
      </c>
      <c r="E53" t="s">
        <v>312</v>
      </c>
      <c r="F53" t="s">
        <v>176</v>
      </c>
      <c r="G53" t="s">
        <v>1790</v>
      </c>
      <c r="H53" s="41">
        <v>44488.291666666701</v>
      </c>
    </row>
    <row r="54" spans="1:8" x14ac:dyDescent="0.2">
      <c r="A54" t="s">
        <v>258</v>
      </c>
      <c r="B54">
        <v>171094</v>
      </c>
      <c r="C54" t="s">
        <v>258</v>
      </c>
      <c r="D54">
        <v>600961</v>
      </c>
      <c r="E54" t="s">
        <v>313</v>
      </c>
      <c r="F54" t="s">
        <v>190</v>
      </c>
      <c r="G54" t="s">
        <v>1790</v>
      </c>
      <c r="H54" s="41">
        <v>44488.291666666701</v>
      </c>
    </row>
    <row r="55" spans="1:8" x14ac:dyDescent="0.2">
      <c r="A55" t="s">
        <v>258</v>
      </c>
      <c r="B55">
        <v>171096</v>
      </c>
      <c r="C55" t="s">
        <v>258</v>
      </c>
      <c r="D55">
        <v>602110</v>
      </c>
      <c r="E55" t="s">
        <v>1791</v>
      </c>
      <c r="F55" t="s">
        <v>1792</v>
      </c>
      <c r="G55" t="s">
        <v>121</v>
      </c>
      <c r="H55" s="41">
        <v>44488.578553240703</v>
      </c>
    </row>
    <row r="56" spans="1:8" x14ac:dyDescent="0.2">
      <c r="A56" t="s">
        <v>258</v>
      </c>
      <c r="B56">
        <v>171097</v>
      </c>
      <c r="C56" t="s">
        <v>258</v>
      </c>
      <c r="D56">
        <v>601901</v>
      </c>
      <c r="E56" t="s">
        <v>1793</v>
      </c>
      <c r="F56" t="s">
        <v>237</v>
      </c>
      <c r="G56" t="s">
        <v>121</v>
      </c>
      <c r="H56" s="41">
        <v>44530.824456018498</v>
      </c>
    </row>
    <row r="57" spans="1:8" x14ac:dyDescent="0.2">
      <c r="A57" t="s">
        <v>258</v>
      </c>
      <c r="B57">
        <v>171099</v>
      </c>
      <c r="C57" t="s">
        <v>258</v>
      </c>
      <c r="D57">
        <v>172006</v>
      </c>
      <c r="E57" t="s">
        <v>314</v>
      </c>
      <c r="F57" t="s">
        <v>315</v>
      </c>
      <c r="G57" t="s">
        <v>121</v>
      </c>
      <c r="H57" s="41">
        <v>44270.527407407397</v>
      </c>
    </row>
    <row r="58" spans="1:8" x14ac:dyDescent="0.2">
      <c r="A58" t="s">
        <v>258</v>
      </c>
      <c r="B58">
        <v>171101</v>
      </c>
      <c r="C58" t="s">
        <v>258</v>
      </c>
      <c r="D58">
        <v>600811</v>
      </c>
      <c r="E58" t="s">
        <v>316</v>
      </c>
      <c r="F58" t="s">
        <v>172</v>
      </c>
      <c r="G58" t="s">
        <v>1790</v>
      </c>
      <c r="H58" s="41">
        <v>44488.291666666701</v>
      </c>
    </row>
    <row r="59" spans="1:8" x14ac:dyDescent="0.2">
      <c r="A59" t="s">
        <v>258</v>
      </c>
      <c r="B59">
        <v>171102</v>
      </c>
      <c r="C59" t="s">
        <v>258</v>
      </c>
      <c r="D59">
        <v>600812</v>
      </c>
      <c r="E59" t="s">
        <v>317</v>
      </c>
      <c r="F59" t="s">
        <v>173</v>
      </c>
      <c r="G59" t="s">
        <v>121</v>
      </c>
      <c r="H59" s="41">
        <v>44571.660844907397</v>
      </c>
    </row>
    <row r="60" spans="1:8" x14ac:dyDescent="0.2">
      <c r="A60" t="s">
        <v>258</v>
      </c>
      <c r="B60">
        <v>171103</v>
      </c>
      <c r="C60" t="s">
        <v>258</v>
      </c>
      <c r="D60">
        <v>601544</v>
      </c>
      <c r="E60" t="s">
        <v>318</v>
      </c>
      <c r="F60" t="s">
        <v>223</v>
      </c>
      <c r="G60" t="s">
        <v>1790</v>
      </c>
      <c r="H60" s="41">
        <v>44488.291666666701</v>
      </c>
    </row>
    <row r="61" spans="1:8" x14ac:dyDescent="0.2">
      <c r="A61" t="s">
        <v>258</v>
      </c>
      <c r="B61">
        <v>171104</v>
      </c>
      <c r="C61" t="s">
        <v>258</v>
      </c>
      <c r="D61">
        <v>600809</v>
      </c>
      <c r="E61" t="s">
        <v>319</v>
      </c>
      <c r="F61" t="s">
        <v>170</v>
      </c>
      <c r="G61" t="s">
        <v>1790</v>
      </c>
      <c r="H61" s="41">
        <v>44488.291666666701</v>
      </c>
    </row>
    <row r="62" spans="1:8" x14ac:dyDescent="0.2">
      <c r="A62" t="s">
        <v>258</v>
      </c>
      <c r="B62">
        <v>171105</v>
      </c>
      <c r="C62" t="s">
        <v>258</v>
      </c>
      <c r="D62">
        <v>600810</v>
      </c>
      <c r="E62" t="s">
        <v>320</v>
      </c>
      <c r="F62" t="s">
        <v>171</v>
      </c>
      <c r="G62" t="s">
        <v>1790</v>
      </c>
      <c r="H62" s="41">
        <v>44488.291666666701</v>
      </c>
    </row>
    <row r="63" spans="1:8" x14ac:dyDescent="0.2">
      <c r="A63" t="s">
        <v>258</v>
      </c>
      <c r="B63">
        <v>171106</v>
      </c>
      <c r="C63" t="s">
        <v>258</v>
      </c>
      <c r="D63">
        <v>600812</v>
      </c>
      <c r="E63" t="s">
        <v>1794</v>
      </c>
      <c r="F63" t="s">
        <v>173</v>
      </c>
      <c r="G63" t="s">
        <v>121</v>
      </c>
      <c r="H63" s="41">
        <v>44571.660844907397</v>
      </c>
    </row>
    <row r="64" spans="1:8" x14ac:dyDescent="0.2">
      <c r="A64" t="s">
        <v>258</v>
      </c>
      <c r="B64">
        <v>171107</v>
      </c>
      <c r="C64" t="s">
        <v>258</v>
      </c>
      <c r="D64">
        <v>600908</v>
      </c>
      <c r="E64" t="s">
        <v>321</v>
      </c>
      <c r="F64" t="s">
        <v>180</v>
      </c>
      <c r="G64" t="s">
        <v>1790</v>
      </c>
      <c r="H64" s="41">
        <v>44488.291666666701</v>
      </c>
    </row>
    <row r="65" spans="1:8" x14ac:dyDescent="0.2">
      <c r="A65" t="s">
        <v>258</v>
      </c>
      <c r="B65">
        <v>171109</v>
      </c>
      <c r="C65" t="s">
        <v>258</v>
      </c>
      <c r="D65">
        <v>601046</v>
      </c>
      <c r="E65" t="s">
        <v>322</v>
      </c>
      <c r="F65" t="s">
        <v>198</v>
      </c>
      <c r="G65" t="s">
        <v>1790</v>
      </c>
      <c r="H65" s="41">
        <v>44488.291666666701</v>
      </c>
    </row>
    <row r="66" spans="1:8" x14ac:dyDescent="0.2">
      <c r="A66" t="s">
        <v>258</v>
      </c>
      <c r="B66">
        <v>171111</v>
      </c>
      <c r="C66" t="s">
        <v>258</v>
      </c>
      <c r="D66">
        <v>600965</v>
      </c>
      <c r="E66" t="s">
        <v>323</v>
      </c>
      <c r="F66" t="s">
        <v>191</v>
      </c>
      <c r="G66" t="s">
        <v>1790</v>
      </c>
      <c r="H66" s="41">
        <v>44488.291666666701</v>
      </c>
    </row>
    <row r="67" spans="1:8" x14ac:dyDescent="0.2">
      <c r="A67" t="s">
        <v>258</v>
      </c>
      <c r="B67">
        <v>171112</v>
      </c>
      <c r="C67" t="s">
        <v>258</v>
      </c>
      <c r="D67">
        <v>601538</v>
      </c>
      <c r="E67" t="s">
        <v>324</v>
      </c>
      <c r="F67" t="s">
        <v>218</v>
      </c>
      <c r="G67" t="s">
        <v>1790</v>
      </c>
      <c r="H67" s="41">
        <v>44488.291666666701</v>
      </c>
    </row>
    <row r="68" spans="1:8" x14ac:dyDescent="0.2">
      <c r="A68" t="s">
        <v>258</v>
      </c>
      <c r="B68">
        <v>171113</v>
      </c>
      <c r="C68" t="s">
        <v>258</v>
      </c>
      <c r="D68">
        <v>601536</v>
      </c>
      <c r="E68" t="s">
        <v>325</v>
      </c>
      <c r="F68" t="s">
        <v>216</v>
      </c>
      <c r="G68" t="s">
        <v>1790</v>
      </c>
      <c r="H68" s="41">
        <v>44488.291666666701</v>
      </c>
    </row>
    <row r="69" spans="1:8" x14ac:dyDescent="0.2">
      <c r="A69" t="s">
        <v>258</v>
      </c>
      <c r="B69">
        <v>171114</v>
      </c>
      <c r="C69" t="s">
        <v>258</v>
      </c>
      <c r="D69">
        <v>601537</v>
      </c>
      <c r="E69" t="s">
        <v>326</v>
      </c>
      <c r="F69" t="s">
        <v>217</v>
      </c>
      <c r="G69" t="s">
        <v>1790</v>
      </c>
      <c r="H69" s="41">
        <v>44488.291666666701</v>
      </c>
    </row>
    <row r="70" spans="1:8" x14ac:dyDescent="0.2">
      <c r="A70" t="s">
        <v>258</v>
      </c>
      <c r="B70">
        <v>171118</v>
      </c>
      <c r="C70" t="s">
        <v>258</v>
      </c>
      <c r="D70">
        <v>600806</v>
      </c>
      <c r="E70" t="s">
        <v>327</v>
      </c>
      <c r="F70" t="s">
        <v>167</v>
      </c>
      <c r="G70" t="s">
        <v>1790</v>
      </c>
      <c r="H70" s="41">
        <v>44488.291666666701</v>
      </c>
    </row>
    <row r="71" spans="1:8" x14ac:dyDescent="0.2">
      <c r="A71" t="s">
        <v>258</v>
      </c>
      <c r="B71">
        <v>171121</v>
      </c>
      <c r="C71" t="s">
        <v>258</v>
      </c>
      <c r="D71">
        <v>601525</v>
      </c>
      <c r="E71" t="s">
        <v>1795</v>
      </c>
      <c r="F71" t="s">
        <v>212</v>
      </c>
      <c r="G71" t="s">
        <v>121</v>
      </c>
      <c r="H71" s="41">
        <v>44530.8514699074</v>
      </c>
    </row>
    <row r="72" spans="1:8" x14ac:dyDescent="0.2">
      <c r="A72" t="s">
        <v>258</v>
      </c>
      <c r="B72">
        <v>171123</v>
      </c>
      <c r="C72" t="s">
        <v>258</v>
      </c>
      <c r="D72">
        <v>601540</v>
      </c>
      <c r="E72" t="s">
        <v>328</v>
      </c>
      <c r="F72" t="s">
        <v>220</v>
      </c>
      <c r="G72" t="s">
        <v>1790</v>
      </c>
      <c r="H72" s="41">
        <v>44488.291666666701</v>
      </c>
    </row>
    <row r="73" spans="1:8" x14ac:dyDescent="0.2">
      <c r="A73" t="s">
        <v>258</v>
      </c>
      <c r="B73">
        <v>171124</v>
      </c>
      <c r="C73" t="s">
        <v>258</v>
      </c>
      <c r="D73">
        <v>601051</v>
      </c>
      <c r="E73" t="s">
        <v>1796</v>
      </c>
      <c r="F73" t="s">
        <v>199</v>
      </c>
      <c r="G73" t="s">
        <v>1790</v>
      </c>
      <c r="H73" s="41">
        <v>44488.291666666701</v>
      </c>
    </row>
    <row r="74" spans="1:8" x14ac:dyDescent="0.2">
      <c r="A74" t="s">
        <v>258</v>
      </c>
      <c r="B74">
        <v>171125</v>
      </c>
      <c r="C74" t="s">
        <v>258</v>
      </c>
      <c r="D74">
        <v>601526</v>
      </c>
      <c r="E74" t="s">
        <v>329</v>
      </c>
      <c r="F74" t="s">
        <v>213</v>
      </c>
      <c r="G74" t="s">
        <v>1790</v>
      </c>
      <c r="H74" s="41">
        <v>44488.291666666701</v>
      </c>
    </row>
    <row r="75" spans="1:8" x14ac:dyDescent="0.2">
      <c r="A75" t="s">
        <v>258</v>
      </c>
      <c r="B75">
        <v>171126</v>
      </c>
      <c r="C75" t="s">
        <v>258</v>
      </c>
      <c r="D75">
        <v>601527</v>
      </c>
      <c r="E75" t="s">
        <v>330</v>
      </c>
      <c r="F75" t="s">
        <v>214</v>
      </c>
      <c r="G75" t="s">
        <v>1790</v>
      </c>
      <c r="H75" s="41">
        <v>44488.291666666701</v>
      </c>
    </row>
    <row r="76" spans="1:8" x14ac:dyDescent="0.2">
      <c r="A76" t="s">
        <v>258</v>
      </c>
      <c r="B76">
        <v>171131</v>
      </c>
      <c r="C76" t="s">
        <v>258</v>
      </c>
      <c r="D76">
        <v>601911</v>
      </c>
      <c r="E76" t="s">
        <v>331</v>
      </c>
      <c r="F76" t="s">
        <v>243</v>
      </c>
      <c r="G76" t="s">
        <v>1790</v>
      </c>
      <c r="H76" s="41">
        <v>44488.291666666701</v>
      </c>
    </row>
    <row r="77" spans="1:8" x14ac:dyDescent="0.2">
      <c r="A77" t="s">
        <v>258</v>
      </c>
      <c r="B77">
        <v>171133</v>
      </c>
      <c r="C77" t="s">
        <v>258</v>
      </c>
      <c r="D77">
        <v>601550</v>
      </c>
      <c r="E77" t="s">
        <v>332</v>
      </c>
      <c r="F77" t="s">
        <v>228</v>
      </c>
      <c r="G77" t="s">
        <v>1790</v>
      </c>
      <c r="H77" s="41">
        <v>44488.291666666701</v>
      </c>
    </row>
    <row r="78" spans="1:8" x14ac:dyDescent="0.2">
      <c r="A78" t="s">
        <v>258</v>
      </c>
      <c r="B78">
        <v>171134</v>
      </c>
      <c r="C78" t="s">
        <v>258</v>
      </c>
      <c r="D78">
        <v>602031</v>
      </c>
      <c r="E78" t="s">
        <v>1797</v>
      </c>
      <c r="F78" t="s">
        <v>39</v>
      </c>
      <c r="G78" t="s">
        <v>121</v>
      </c>
      <c r="H78" s="41">
        <v>44643.480092592603</v>
      </c>
    </row>
    <row r="79" spans="1:8" x14ac:dyDescent="0.2">
      <c r="A79" t="s">
        <v>258</v>
      </c>
      <c r="B79">
        <v>171135</v>
      </c>
      <c r="C79" t="s">
        <v>258</v>
      </c>
      <c r="D79">
        <v>601910</v>
      </c>
      <c r="E79" t="s">
        <v>333</v>
      </c>
      <c r="F79" t="s">
        <v>242</v>
      </c>
      <c r="G79" t="s">
        <v>121</v>
      </c>
      <c r="H79" s="41">
        <v>44620.746446759302</v>
      </c>
    </row>
    <row r="80" spans="1:8" x14ac:dyDescent="0.2">
      <c r="A80" t="s">
        <v>258</v>
      </c>
      <c r="B80">
        <v>171143</v>
      </c>
      <c r="C80" t="s">
        <v>258</v>
      </c>
      <c r="D80">
        <v>601143</v>
      </c>
      <c r="E80" t="s">
        <v>334</v>
      </c>
      <c r="F80" t="s">
        <v>208</v>
      </c>
      <c r="G80" t="s">
        <v>1790</v>
      </c>
      <c r="H80" s="41">
        <v>44488.291666666701</v>
      </c>
    </row>
    <row r="81" spans="1:8" x14ac:dyDescent="0.2">
      <c r="A81" t="s">
        <v>258</v>
      </c>
      <c r="B81">
        <v>171144</v>
      </c>
      <c r="C81" t="s">
        <v>258</v>
      </c>
      <c r="D81">
        <v>601905</v>
      </c>
      <c r="E81" t="s">
        <v>335</v>
      </c>
      <c r="F81" t="s">
        <v>238</v>
      </c>
      <c r="G81" t="s">
        <v>1790</v>
      </c>
      <c r="H81" s="41">
        <v>44488.291666666701</v>
      </c>
    </row>
    <row r="82" spans="1:8" x14ac:dyDescent="0.2">
      <c r="A82" t="s">
        <v>258</v>
      </c>
      <c r="B82">
        <v>171145</v>
      </c>
      <c r="C82" t="s">
        <v>258</v>
      </c>
      <c r="D82">
        <v>601906</v>
      </c>
      <c r="E82" t="s">
        <v>336</v>
      </c>
      <c r="F82" t="s">
        <v>239</v>
      </c>
      <c r="G82" t="s">
        <v>1790</v>
      </c>
      <c r="H82" s="41">
        <v>44488.291666666701</v>
      </c>
    </row>
    <row r="83" spans="1:8" x14ac:dyDescent="0.2">
      <c r="A83" t="s">
        <v>258</v>
      </c>
      <c r="B83">
        <v>171146</v>
      </c>
      <c r="C83" t="s">
        <v>258</v>
      </c>
      <c r="D83">
        <v>601543</v>
      </c>
      <c r="E83" t="s">
        <v>337</v>
      </c>
      <c r="F83" t="s">
        <v>222</v>
      </c>
      <c r="G83" t="s">
        <v>121</v>
      </c>
      <c r="H83" s="41">
        <v>44677.521423611099</v>
      </c>
    </row>
    <row r="84" spans="1:8" x14ac:dyDescent="0.2">
      <c r="A84" t="s">
        <v>258</v>
      </c>
      <c r="B84">
        <v>171148</v>
      </c>
      <c r="C84" t="s">
        <v>258</v>
      </c>
      <c r="D84">
        <v>602042</v>
      </c>
      <c r="E84" t="s">
        <v>1798</v>
      </c>
      <c r="F84" t="s">
        <v>1799</v>
      </c>
      <c r="G84" t="s">
        <v>121</v>
      </c>
      <c r="H84" s="41">
        <v>44727.514386574097</v>
      </c>
    </row>
    <row r="85" spans="1:8" x14ac:dyDescent="0.2">
      <c r="A85" t="s">
        <v>258</v>
      </c>
      <c r="B85">
        <v>171149</v>
      </c>
      <c r="C85" t="s">
        <v>258</v>
      </c>
      <c r="D85">
        <v>602032</v>
      </c>
      <c r="E85" t="s">
        <v>1800</v>
      </c>
      <c r="F85" t="s">
        <v>1801</v>
      </c>
      <c r="G85" t="s">
        <v>121</v>
      </c>
      <c r="H85" s="41">
        <v>44643.480706018498</v>
      </c>
    </row>
    <row r="86" spans="1:8" x14ac:dyDescent="0.2">
      <c r="A86" t="s">
        <v>258</v>
      </c>
      <c r="B86">
        <v>171151</v>
      </c>
      <c r="C86" t="s">
        <v>258</v>
      </c>
      <c r="D86">
        <v>602070</v>
      </c>
      <c r="E86" t="s">
        <v>338</v>
      </c>
      <c r="F86" t="s">
        <v>251</v>
      </c>
      <c r="G86" t="s">
        <v>1790</v>
      </c>
      <c r="H86" s="41">
        <v>44488.291666666701</v>
      </c>
    </row>
    <row r="87" spans="1:8" x14ac:dyDescent="0.2">
      <c r="A87" t="s">
        <v>258</v>
      </c>
      <c r="B87">
        <v>171173</v>
      </c>
      <c r="C87" t="s">
        <v>258</v>
      </c>
      <c r="D87">
        <v>602138</v>
      </c>
      <c r="E87" t="s">
        <v>1802</v>
      </c>
      <c r="F87" t="s">
        <v>1803</v>
      </c>
      <c r="G87" t="s">
        <v>121</v>
      </c>
      <c r="H87" s="41">
        <v>44570.690590277802</v>
      </c>
    </row>
    <row r="88" spans="1:8" x14ac:dyDescent="0.2">
      <c r="A88" t="s">
        <v>258</v>
      </c>
      <c r="B88">
        <v>172002</v>
      </c>
      <c r="C88" t="s">
        <v>258</v>
      </c>
      <c r="D88">
        <v>171095</v>
      </c>
      <c r="E88" t="s">
        <v>1804</v>
      </c>
      <c r="F88" t="s">
        <v>1805</v>
      </c>
      <c r="G88" t="s">
        <v>121</v>
      </c>
      <c r="H88" s="41">
        <v>44635.819247685198</v>
      </c>
    </row>
    <row r="89" spans="1:8" x14ac:dyDescent="0.2">
      <c r="A89" t="s">
        <v>258</v>
      </c>
      <c r="B89">
        <v>172003</v>
      </c>
      <c r="C89" t="s">
        <v>258</v>
      </c>
      <c r="D89">
        <v>602110</v>
      </c>
      <c r="E89" t="s">
        <v>1806</v>
      </c>
      <c r="F89" t="s">
        <v>1792</v>
      </c>
      <c r="G89" t="s">
        <v>121</v>
      </c>
      <c r="H89" s="41">
        <v>44488.578553240703</v>
      </c>
    </row>
    <row r="90" spans="1:8" x14ac:dyDescent="0.2">
      <c r="A90" t="s">
        <v>258</v>
      </c>
      <c r="B90">
        <v>172004</v>
      </c>
      <c r="C90" t="s">
        <v>258</v>
      </c>
      <c r="D90">
        <v>601901</v>
      </c>
      <c r="E90" t="s">
        <v>1807</v>
      </c>
      <c r="F90" t="s">
        <v>237</v>
      </c>
      <c r="G90" t="s">
        <v>121</v>
      </c>
      <c r="H90" s="41">
        <v>44530.824456018498</v>
      </c>
    </row>
    <row r="91" spans="1:8" x14ac:dyDescent="0.2">
      <c r="A91" t="s">
        <v>258</v>
      </c>
      <c r="B91">
        <v>201728</v>
      </c>
      <c r="C91" t="s">
        <v>258</v>
      </c>
      <c r="D91">
        <v>201744</v>
      </c>
      <c r="E91" t="s">
        <v>339</v>
      </c>
      <c r="F91" t="s">
        <v>339</v>
      </c>
      <c r="G91" t="s">
        <v>121</v>
      </c>
      <c r="H91" s="41">
        <v>44110.571064814802</v>
      </c>
    </row>
    <row r="92" spans="1:8" x14ac:dyDescent="0.2">
      <c r="A92" t="s">
        <v>258</v>
      </c>
      <c r="B92">
        <v>201735</v>
      </c>
      <c r="C92" t="s">
        <v>258</v>
      </c>
      <c r="D92">
        <v>201719</v>
      </c>
      <c r="E92" t="s">
        <v>340</v>
      </c>
      <c r="F92" t="s">
        <v>341</v>
      </c>
      <c r="G92" t="s">
        <v>121</v>
      </c>
      <c r="H92" s="41">
        <v>43900.510416666701</v>
      </c>
    </row>
    <row r="93" spans="1:8" x14ac:dyDescent="0.2">
      <c r="A93" t="s">
        <v>258</v>
      </c>
      <c r="B93">
        <v>201738</v>
      </c>
      <c r="C93" t="s">
        <v>258</v>
      </c>
      <c r="D93">
        <v>201729</v>
      </c>
      <c r="E93" t="s">
        <v>342</v>
      </c>
      <c r="F93" t="s">
        <v>342</v>
      </c>
      <c r="G93" t="s">
        <v>121</v>
      </c>
      <c r="H93" s="41">
        <v>43900.510787036997</v>
      </c>
    </row>
    <row r="94" spans="1:8" x14ac:dyDescent="0.2">
      <c r="A94" t="s">
        <v>258</v>
      </c>
      <c r="B94">
        <v>201739</v>
      </c>
      <c r="C94" t="s">
        <v>258</v>
      </c>
      <c r="D94">
        <v>201724</v>
      </c>
      <c r="E94" t="s">
        <v>343</v>
      </c>
      <c r="F94" t="s">
        <v>343</v>
      </c>
      <c r="G94" t="s">
        <v>121</v>
      </c>
      <c r="H94" s="41">
        <v>43900.510636574101</v>
      </c>
    </row>
    <row r="95" spans="1:8" x14ac:dyDescent="0.2">
      <c r="A95" t="s">
        <v>258</v>
      </c>
      <c r="B95">
        <v>201740</v>
      </c>
      <c r="C95" t="s">
        <v>258</v>
      </c>
      <c r="D95">
        <v>201727</v>
      </c>
      <c r="E95" t="s">
        <v>344</v>
      </c>
      <c r="F95" t="s">
        <v>344</v>
      </c>
      <c r="G95" t="s">
        <v>121</v>
      </c>
      <c r="H95" s="41">
        <v>44131.8297916667</v>
      </c>
    </row>
    <row r="96" spans="1:8" x14ac:dyDescent="0.2">
      <c r="A96" t="s">
        <v>258</v>
      </c>
      <c r="B96">
        <v>201741</v>
      </c>
      <c r="C96" t="s">
        <v>258</v>
      </c>
      <c r="D96">
        <v>201726</v>
      </c>
      <c r="E96" t="s">
        <v>345</v>
      </c>
      <c r="F96" t="s">
        <v>346</v>
      </c>
      <c r="G96" t="s">
        <v>121</v>
      </c>
      <c r="H96" s="41">
        <v>44215.870902777802</v>
      </c>
    </row>
    <row r="97" spans="1:8" x14ac:dyDescent="0.2">
      <c r="A97" t="s">
        <v>258</v>
      </c>
      <c r="B97">
        <v>201746</v>
      </c>
      <c r="C97" t="s">
        <v>258</v>
      </c>
      <c r="D97">
        <v>201743</v>
      </c>
      <c r="E97" t="s">
        <v>347</v>
      </c>
      <c r="F97" t="s">
        <v>347</v>
      </c>
      <c r="G97" t="s">
        <v>121</v>
      </c>
      <c r="H97" s="41">
        <v>43900.511365740698</v>
      </c>
    </row>
    <row r="98" spans="1:8" x14ac:dyDescent="0.2">
      <c r="A98" t="s">
        <v>258</v>
      </c>
      <c r="B98">
        <v>201750</v>
      </c>
      <c r="C98" t="s">
        <v>258</v>
      </c>
      <c r="D98">
        <v>201749</v>
      </c>
      <c r="E98" t="s">
        <v>348</v>
      </c>
      <c r="F98" t="s">
        <v>348</v>
      </c>
      <c r="G98" t="s">
        <v>121</v>
      </c>
      <c r="H98" s="41">
        <v>44530.6007523148</v>
      </c>
    </row>
    <row r="99" spans="1:8" x14ac:dyDescent="0.2">
      <c r="A99" t="s">
        <v>258</v>
      </c>
      <c r="B99">
        <v>201752</v>
      </c>
      <c r="C99" t="s">
        <v>258</v>
      </c>
      <c r="D99">
        <v>201751</v>
      </c>
      <c r="E99" t="s">
        <v>349</v>
      </c>
      <c r="F99" t="s">
        <v>349</v>
      </c>
      <c r="G99" t="s">
        <v>121</v>
      </c>
      <c r="H99" s="41">
        <v>43900.512395833299</v>
      </c>
    </row>
    <row r="100" spans="1:8" x14ac:dyDescent="0.2">
      <c r="A100" t="s">
        <v>258</v>
      </c>
      <c r="B100">
        <v>201755</v>
      </c>
      <c r="C100" t="s">
        <v>258</v>
      </c>
      <c r="D100">
        <v>201718</v>
      </c>
      <c r="E100" t="s">
        <v>350</v>
      </c>
      <c r="F100" t="s">
        <v>350</v>
      </c>
      <c r="G100" t="s">
        <v>121</v>
      </c>
      <c r="H100" s="41">
        <v>44011.434340277803</v>
      </c>
    </row>
    <row r="101" spans="1:8" x14ac:dyDescent="0.2">
      <c r="A101" t="s">
        <v>258</v>
      </c>
      <c r="B101">
        <v>201756</v>
      </c>
      <c r="C101" t="s">
        <v>258</v>
      </c>
      <c r="D101">
        <v>201730</v>
      </c>
      <c r="E101" t="s">
        <v>351</v>
      </c>
      <c r="F101" t="s">
        <v>351</v>
      </c>
      <c r="G101" t="s">
        <v>121</v>
      </c>
      <c r="H101" s="41">
        <v>44167.525995370401</v>
      </c>
    </row>
    <row r="102" spans="1:8" x14ac:dyDescent="0.2">
      <c r="A102" t="s">
        <v>258</v>
      </c>
      <c r="B102">
        <v>201757</v>
      </c>
      <c r="C102" t="s">
        <v>258</v>
      </c>
      <c r="D102">
        <v>201733</v>
      </c>
      <c r="E102" t="s">
        <v>352</v>
      </c>
      <c r="F102" t="s">
        <v>352</v>
      </c>
      <c r="G102" t="s">
        <v>121</v>
      </c>
      <c r="H102" s="41">
        <v>43900.511041666701</v>
      </c>
    </row>
    <row r="103" spans="1:8" x14ac:dyDescent="0.2">
      <c r="A103" t="s">
        <v>258</v>
      </c>
      <c r="B103">
        <v>201758</v>
      </c>
      <c r="C103" t="s">
        <v>258</v>
      </c>
      <c r="D103">
        <v>201725</v>
      </c>
      <c r="E103" t="s">
        <v>353</v>
      </c>
      <c r="F103" t="s">
        <v>353</v>
      </c>
      <c r="G103" t="s">
        <v>121</v>
      </c>
      <c r="H103" s="41">
        <v>43900.510659722197</v>
      </c>
    </row>
    <row r="104" spans="1:8" x14ac:dyDescent="0.2">
      <c r="A104" t="s">
        <v>258</v>
      </c>
      <c r="B104">
        <v>201760</v>
      </c>
      <c r="C104" t="s">
        <v>258</v>
      </c>
      <c r="D104">
        <v>201732</v>
      </c>
      <c r="E104" t="s">
        <v>354</v>
      </c>
      <c r="F104" t="s">
        <v>354</v>
      </c>
      <c r="G104" t="s">
        <v>121</v>
      </c>
      <c r="H104" s="41">
        <v>44105.5061921296</v>
      </c>
    </row>
    <row r="105" spans="1:8" x14ac:dyDescent="0.2">
      <c r="A105" t="s">
        <v>258</v>
      </c>
      <c r="B105">
        <v>201763</v>
      </c>
      <c r="C105" t="s">
        <v>258</v>
      </c>
      <c r="D105">
        <v>201762</v>
      </c>
      <c r="E105" t="s">
        <v>355</v>
      </c>
      <c r="F105" t="s">
        <v>356</v>
      </c>
      <c r="G105" t="s">
        <v>121</v>
      </c>
      <c r="H105" s="41">
        <v>44322.821412037003</v>
      </c>
    </row>
    <row r="106" spans="1:8" x14ac:dyDescent="0.2">
      <c r="A106" t="s">
        <v>258</v>
      </c>
      <c r="B106">
        <v>201765</v>
      </c>
      <c r="C106" t="s">
        <v>258</v>
      </c>
      <c r="D106">
        <v>201764</v>
      </c>
      <c r="E106" t="s">
        <v>357</v>
      </c>
      <c r="F106" t="s">
        <v>358</v>
      </c>
      <c r="G106" t="s">
        <v>122</v>
      </c>
      <c r="H106" s="41">
        <v>44204.679722222201</v>
      </c>
    </row>
    <row r="107" spans="1:8" x14ac:dyDescent="0.2">
      <c r="A107" t="s">
        <v>258</v>
      </c>
      <c r="B107">
        <v>201768</v>
      </c>
      <c r="C107" t="s">
        <v>258</v>
      </c>
      <c r="D107">
        <v>201767</v>
      </c>
      <c r="E107" t="s">
        <v>359</v>
      </c>
      <c r="F107" t="s">
        <v>359</v>
      </c>
      <c r="G107" t="s">
        <v>121</v>
      </c>
      <c r="H107" s="41">
        <v>43966.676932870403</v>
      </c>
    </row>
    <row r="108" spans="1:8" x14ac:dyDescent="0.2">
      <c r="A108" t="s">
        <v>258</v>
      </c>
      <c r="B108">
        <v>201769</v>
      </c>
      <c r="C108" t="s">
        <v>258</v>
      </c>
      <c r="D108">
        <v>201766</v>
      </c>
      <c r="E108" t="s">
        <v>360</v>
      </c>
      <c r="F108" t="s">
        <v>360</v>
      </c>
      <c r="G108" t="s">
        <v>121</v>
      </c>
      <c r="H108" s="41">
        <v>44510.6801851852</v>
      </c>
    </row>
    <row r="109" spans="1:8" x14ac:dyDescent="0.2">
      <c r="A109" t="s">
        <v>258</v>
      </c>
      <c r="B109">
        <v>201771</v>
      </c>
      <c r="C109" t="s">
        <v>258</v>
      </c>
      <c r="D109">
        <v>201770</v>
      </c>
      <c r="E109" t="s">
        <v>361</v>
      </c>
      <c r="F109" t="s">
        <v>362</v>
      </c>
      <c r="G109" t="s">
        <v>121</v>
      </c>
      <c r="H109" s="41">
        <v>43900.513124999998</v>
      </c>
    </row>
    <row r="110" spans="1:8" x14ac:dyDescent="0.2">
      <c r="A110" t="s">
        <v>258</v>
      </c>
      <c r="B110">
        <v>201773</v>
      </c>
      <c r="C110" t="s">
        <v>258</v>
      </c>
      <c r="D110">
        <v>201772</v>
      </c>
      <c r="E110" t="s">
        <v>363</v>
      </c>
      <c r="F110" t="s">
        <v>364</v>
      </c>
      <c r="G110" t="s">
        <v>121</v>
      </c>
      <c r="H110" s="41">
        <v>43922.617013888899</v>
      </c>
    </row>
    <row r="111" spans="1:8" x14ac:dyDescent="0.2">
      <c r="A111" t="s">
        <v>258</v>
      </c>
      <c r="B111">
        <v>201775</v>
      </c>
      <c r="C111" t="s">
        <v>258</v>
      </c>
      <c r="D111">
        <v>201774</v>
      </c>
      <c r="E111" t="s">
        <v>365</v>
      </c>
      <c r="F111" t="s">
        <v>366</v>
      </c>
      <c r="G111" t="s">
        <v>121</v>
      </c>
      <c r="H111" s="41">
        <v>44616.709374999999</v>
      </c>
    </row>
    <row r="112" spans="1:8" x14ac:dyDescent="0.2">
      <c r="A112" t="s">
        <v>258</v>
      </c>
      <c r="B112">
        <v>201781</v>
      </c>
      <c r="C112" t="s">
        <v>258</v>
      </c>
      <c r="D112">
        <v>201780</v>
      </c>
      <c r="E112" t="s">
        <v>367</v>
      </c>
      <c r="F112" t="s">
        <v>368</v>
      </c>
      <c r="G112" t="s">
        <v>121</v>
      </c>
      <c r="H112" s="41">
        <v>44231.940648148098</v>
      </c>
    </row>
    <row r="113" spans="1:8" x14ac:dyDescent="0.2">
      <c r="A113" t="s">
        <v>258</v>
      </c>
      <c r="B113">
        <v>201787</v>
      </c>
      <c r="C113" t="s">
        <v>258</v>
      </c>
      <c r="D113">
        <v>201786</v>
      </c>
      <c r="E113" t="s">
        <v>1808</v>
      </c>
      <c r="F113" t="s">
        <v>1809</v>
      </c>
      <c r="G113" t="s">
        <v>121</v>
      </c>
      <c r="H113" s="41">
        <v>44539.730115740698</v>
      </c>
    </row>
    <row r="114" spans="1:8" x14ac:dyDescent="0.2">
      <c r="A114" t="s">
        <v>258</v>
      </c>
      <c r="B114">
        <v>238209</v>
      </c>
      <c r="C114" t="s">
        <v>258</v>
      </c>
      <c r="D114">
        <v>440090</v>
      </c>
      <c r="E114" t="s">
        <v>369</v>
      </c>
      <c r="F114" t="s">
        <v>370</v>
      </c>
      <c r="G114" t="s">
        <v>121</v>
      </c>
      <c r="H114" s="41">
        <v>43819.503854166702</v>
      </c>
    </row>
    <row r="115" spans="1:8" x14ac:dyDescent="0.2">
      <c r="A115" t="s">
        <v>258</v>
      </c>
      <c r="B115">
        <v>260901</v>
      </c>
      <c r="C115" t="s">
        <v>258</v>
      </c>
      <c r="D115">
        <v>260330</v>
      </c>
      <c r="E115" t="s">
        <v>371</v>
      </c>
      <c r="F115" t="s">
        <v>371</v>
      </c>
      <c r="G115" t="s">
        <v>121</v>
      </c>
      <c r="H115" s="41">
        <v>43719.600810185198</v>
      </c>
    </row>
    <row r="116" spans="1:8" x14ac:dyDescent="0.2">
      <c r="A116" t="s">
        <v>258</v>
      </c>
      <c r="B116">
        <v>260963</v>
      </c>
      <c r="C116" t="s">
        <v>258</v>
      </c>
      <c r="D116">
        <v>260920</v>
      </c>
      <c r="E116" t="s">
        <v>372</v>
      </c>
      <c r="F116" t="s">
        <v>372</v>
      </c>
      <c r="G116" t="s">
        <v>1790</v>
      </c>
      <c r="H116" s="41">
        <v>44488.291666666701</v>
      </c>
    </row>
    <row r="117" spans="1:8" x14ac:dyDescent="0.2">
      <c r="A117" t="s">
        <v>258</v>
      </c>
      <c r="B117">
        <v>260971</v>
      </c>
      <c r="C117" t="s">
        <v>258</v>
      </c>
      <c r="D117">
        <v>260972</v>
      </c>
      <c r="E117" t="s">
        <v>373</v>
      </c>
      <c r="F117" t="s">
        <v>374</v>
      </c>
      <c r="G117" t="s">
        <v>121</v>
      </c>
      <c r="H117" s="41">
        <v>44179.535092592603</v>
      </c>
    </row>
    <row r="118" spans="1:8" x14ac:dyDescent="0.2">
      <c r="A118" t="s">
        <v>258</v>
      </c>
      <c r="B118">
        <v>261049</v>
      </c>
      <c r="C118" t="s">
        <v>258</v>
      </c>
      <c r="D118">
        <v>160160</v>
      </c>
      <c r="E118" t="s">
        <v>376</v>
      </c>
      <c r="F118" t="s">
        <v>165</v>
      </c>
      <c r="G118" t="s">
        <v>121</v>
      </c>
      <c r="H118" s="41">
        <v>43438.650173611102</v>
      </c>
    </row>
    <row r="119" spans="1:8" x14ac:dyDescent="0.2">
      <c r="A119" t="s">
        <v>258</v>
      </c>
      <c r="B119">
        <v>261050</v>
      </c>
      <c r="C119" t="s">
        <v>258</v>
      </c>
      <c r="D119">
        <v>160140</v>
      </c>
      <c r="E119" t="s">
        <v>377</v>
      </c>
      <c r="F119" t="s">
        <v>164</v>
      </c>
      <c r="G119" t="s">
        <v>121</v>
      </c>
      <c r="H119" s="41">
        <v>43438.619490740697</v>
      </c>
    </row>
    <row r="120" spans="1:8" x14ac:dyDescent="0.2">
      <c r="A120" t="s">
        <v>258</v>
      </c>
      <c r="B120">
        <v>261056</v>
      </c>
      <c r="C120" t="s">
        <v>258</v>
      </c>
      <c r="D120">
        <v>261056</v>
      </c>
      <c r="E120" t="s">
        <v>378</v>
      </c>
      <c r="F120" t="s">
        <v>378</v>
      </c>
      <c r="G120" t="s">
        <v>121</v>
      </c>
      <c r="H120" s="41">
        <v>44636.5261805556</v>
      </c>
    </row>
    <row r="121" spans="1:8" x14ac:dyDescent="0.2">
      <c r="A121" t="s">
        <v>258</v>
      </c>
      <c r="B121">
        <v>261058</v>
      </c>
      <c r="C121" t="s">
        <v>258</v>
      </c>
      <c r="D121">
        <v>261058</v>
      </c>
      <c r="E121" t="s">
        <v>141</v>
      </c>
      <c r="F121" t="s">
        <v>141</v>
      </c>
      <c r="G121" t="s">
        <v>121</v>
      </c>
      <c r="H121" s="41">
        <v>44678.499224537001</v>
      </c>
    </row>
    <row r="122" spans="1:8" x14ac:dyDescent="0.2">
      <c r="A122" t="s">
        <v>258</v>
      </c>
      <c r="B122">
        <v>261135</v>
      </c>
      <c r="C122" t="s">
        <v>258</v>
      </c>
      <c r="D122">
        <v>261123</v>
      </c>
      <c r="E122" t="s">
        <v>379</v>
      </c>
      <c r="F122" t="s">
        <v>380</v>
      </c>
      <c r="G122" t="s">
        <v>121</v>
      </c>
      <c r="H122" s="41">
        <v>44726.5312962963</v>
      </c>
    </row>
    <row r="123" spans="1:8" x14ac:dyDescent="0.2">
      <c r="A123" t="s">
        <v>258</v>
      </c>
      <c r="B123">
        <v>261181</v>
      </c>
      <c r="C123" t="s">
        <v>258</v>
      </c>
      <c r="D123">
        <v>770305</v>
      </c>
      <c r="E123" t="s">
        <v>537</v>
      </c>
      <c r="F123" t="s">
        <v>799</v>
      </c>
      <c r="G123" t="s">
        <v>121</v>
      </c>
      <c r="H123" s="41">
        <v>44481.5938888889</v>
      </c>
    </row>
    <row r="124" spans="1:8" x14ac:dyDescent="0.2">
      <c r="A124" t="s">
        <v>258</v>
      </c>
      <c r="B124">
        <v>261216</v>
      </c>
      <c r="C124" t="s">
        <v>258</v>
      </c>
      <c r="D124">
        <v>260985</v>
      </c>
      <c r="E124" t="s">
        <v>245</v>
      </c>
      <c r="F124" t="s">
        <v>375</v>
      </c>
      <c r="G124" t="s">
        <v>121</v>
      </c>
      <c r="H124" s="41">
        <v>44530.525196759299</v>
      </c>
    </row>
    <row r="125" spans="1:8" x14ac:dyDescent="0.2">
      <c r="A125" t="s">
        <v>258</v>
      </c>
      <c r="B125">
        <v>261227</v>
      </c>
      <c r="C125" t="s">
        <v>258</v>
      </c>
      <c r="D125">
        <v>380040</v>
      </c>
      <c r="E125" t="s">
        <v>1810</v>
      </c>
      <c r="F125" t="s">
        <v>1811</v>
      </c>
      <c r="G125" t="s">
        <v>121</v>
      </c>
      <c r="H125" s="41">
        <v>44706.4868055556</v>
      </c>
    </row>
    <row r="126" spans="1:8" x14ac:dyDescent="0.2">
      <c r="A126" t="s">
        <v>258</v>
      </c>
      <c r="B126">
        <v>261228</v>
      </c>
      <c r="C126" t="s">
        <v>258</v>
      </c>
      <c r="D126">
        <v>380050</v>
      </c>
      <c r="E126" t="s">
        <v>1812</v>
      </c>
      <c r="F126" t="s">
        <v>1813</v>
      </c>
      <c r="G126" t="s">
        <v>121</v>
      </c>
      <c r="H126" s="41">
        <v>44503.612523148098</v>
      </c>
    </row>
    <row r="127" spans="1:8" x14ac:dyDescent="0.2">
      <c r="A127" t="s">
        <v>258</v>
      </c>
      <c r="B127">
        <v>261232</v>
      </c>
      <c r="C127" t="s">
        <v>258</v>
      </c>
      <c r="D127">
        <v>260927</v>
      </c>
      <c r="E127" t="s">
        <v>1814</v>
      </c>
      <c r="F127" t="s">
        <v>1815</v>
      </c>
      <c r="G127" t="s">
        <v>121</v>
      </c>
      <c r="H127" s="41">
        <v>44668.658657407403</v>
      </c>
    </row>
    <row r="128" spans="1:8" x14ac:dyDescent="0.2">
      <c r="A128" t="s">
        <v>258</v>
      </c>
      <c r="B128">
        <v>261233</v>
      </c>
      <c r="C128" t="s">
        <v>258</v>
      </c>
      <c r="D128">
        <v>380040</v>
      </c>
      <c r="E128" t="s">
        <v>1816</v>
      </c>
      <c r="F128" t="s">
        <v>1811</v>
      </c>
      <c r="G128" t="s">
        <v>121</v>
      </c>
      <c r="H128" s="41">
        <v>44706.4868055556</v>
      </c>
    </row>
    <row r="129" spans="1:8" x14ac:dyDescent="0.2">
      <c r="A129" t="s">
        <v>258</v>
      </c>
      <c r="B129">
        <v>261234</v>
      </c>
      <c r="C129" t="s">
        <v>258</v>
      </c>
      <c r="D129">
        <v>780002</v>
      </c>
      <c r="E129" t="s">
        <v>1817</v>
      </c>
      <c r="F129" t="s">
        <v>886</v>
      </c>
      <c r="G129" t="s">
        <v>122</v>
      </c>
      <c r="H129" s="41">
        <v>44732.497002314798</v>
      </c>
    </row>
    <row r="130" spans="1:8" x14ac:dyDescent="0.2">
      <c r="A130" t="s">
        <v>258</v>
      </c>
      <c r="B130">
        <v>299014</v>
      </c>
      <c r="C130" t="s">
        <v>258</v>
      </c>
      <c r="D130">
        <v>299008</v>
      </c>
      <c r="E130" t="s">
        <v>383</v>
      </c>
      <c r="F130" t="s">
        <v>384</v>
      </c>
      <c r="G130" t="s">
        <v>121</v>
      </c>
      <c r="H130" s="41">
        <v>43438.634814814803</v>
      </c>
    </row>
    <row r="131" spans="1:8" x14ac:dyDescent="0.2">
      <c r="A131" t="s">
        <v>258</v>
      </c>
      <c r="B131">
        <v>299074</v>
      </c>
      <c r="C131" t="s">
        <v>258</v>
      </c>
      <c r="D131">
        <v>299073</v>
      </c>
      <c r="E131" t="s">
        <v>385</v>
      </c>
      <c r="F131" t="s">
        <v>386</v>
      </c>
      <c r="G131" t="s">
        <v>121</v>
      </c>
      <c r="H131" s="41">
        <v>43902.532118055598</v>
      </c>
    </row>
    <row r="132" spans="1:8" x14ac:dyDescent="0.2">
      <c r="A132" t="s">
        <v>258</v>
      </c>
      <c r="B132">
        <v>299076</v>
      </c>
      <c r="C132" t="s">
        <v>258</v>
      </c>
      <c r="D132">
        <v>299075</v>
      </c>
      <c r="E132" t="s">
        <v>387</v>
      </c>
      <c r="F132" t="s">
        <v>388</v>
      </c>
      <c r="G132" t="s">
        <v>121</v>
      </c>
      <c r="H132" s="41">
        <v>44120.417187500003</v>
      </c>
    </row>
    <row r="133" spans="1:8" x14ac:dyDescent="0.2">
      <c r="A133" t="s">
        <v>258</v>
      </c>
      <c r="B133">
        <v>299079</v>
      </c>
      <c r="C133" t="s">
        <v>258</v>
      </c>
      <c r="D133">
        <v>299073</v>
      </c>
      <c r="E133" t="s">
        <v>389</v>
      </c>
      <c r="F133" t="s">
        <v>386</v>
      </c>
      <c r="G133" t="s">
        <v>121</v>
      </c>
      <c r="H133" s="41">
        <v>43902.532118055598</v>
      </c>
    </row>
    <row r="134" spans="1:8" x14ac:dyDescent="0.2">
      <c r="A134" t="s">
        <v>258</v>
      </c>
      <c r="B134">
        <v>299081</v>
      </c>
      <c r="C134" t="s">
        <v>258</v>
      </c>
      <c r="D134">
        <v>299073</v>
      </c>
      <c r="E134" t="s">
        <v>390</v>
      </c>
      <c r="F134" t="s">
        <v>386</v>
      </c>
      <c r="G134" t="s">
        <v>121</v>
      </c>
      <c r="H134" s="41">
        <v>43902.532118055598</v>
      </c>
    </row>
    <row r="135" spans="1:8" x14ac:dyDescent="0.2">
      <c r="A135" t="s">
        <v>258</v>
      </c>
      <c r="B135">
        <v>299087</v>
      </c>
      <c r="C135" t="s">
        <v>258</v>
      </c>
      <c r="D135">
        <v>299073</v>
      </c>
      <c r="E135" t="s">
        <v>391</v>
      </c>
      <c r="F135" t="s">
        <v>386</v>
      </c>
      <c r="G135" t="s">
        <v>121</v>
      </c>
      <c r="H135" s="41">
        <v>43902.532118055598</v>
      </c>
    </row>
    <row r="136" spans="1:8" x14ac:dyDescent="0.2">
      <c r="A136" t="s">
        <v>258</v>
      </c>
      <c r="B136">
        <v>299093</v>
      </c>
      <c r="C136" t="s">
        <v>258</v>
      </c>
      <c r="D136">
        <v>299075</v>
      </c>
      <c r="E136" t="s">
        <v>392</v>
      </c>
      <c r="F136" t="s">
        <v>388</v>
      </c>
      <c r="G136" t="s">
        <v>121</v>
      </c>
      <c r="H136" s="41">
        <v>44120.417187500003</v>
      </c>
    </row>
    <row r="137" spans="1:8" x14ac:dyDescent="0.2">
      <c r="A137" t="s">
        <v>258</v>
      </c>
      <c r="B137">
        <v>299200</v>
      </c>
      <c r="C137" t="s">
        <v>258</v>
      </c>
      <c r="D137">
        <v>500062</v>
      </c>
      <c r="E137" t="s">
        <v>393</v>
      </c>
      <c r="F137" t="s">
        <v>394</v>
      </c>
      <c r="G137" t="s">
        <v>121</v>
      </c>
      <c r="H137" s="41">
        <v>44390.811145833301</v>
      </c>
    </row>
    <row r="138" spans="1:8" x14ac:dyDescent="0.2">
      <c r="A138" t="s">
        <v>258</v>
      </c>
      <c r="B138">
        <v>299297</v>
      </c>
      <c r="C138" t="s">
        <v>258</v>
      </c>
      <c r="D138">
        <v>299276</v>
      </c>
      <c r="E138" t="s">
        <v>395</v>
      </c>
      <c r="F138" t="s">
        <v>396</v>
      </c>
      <c r="G138" t="s">
        <v>121</v>
      </c>
      <c r="H138" s="41">
        <v>44224.603564814803</v>
      </c>
    </row>
    <row r="139" spans="1:8" x14ac:dyDescent="0.2">
      <c r="A139" t="s">
        <v>258</v>
      </c>
      <c r="B139">
        <v>299302</v>
      </c>
      <c r="C139" t="s">
        <v>258</v>
      </c>
      <c r="D139">
        <v>299276</v>
      </c>
      <c r="E139" t="s">
        <v>397</v>
      </c>
      <c r="F139" t="s">
        <v>396</v>
      </c>
      <c r="G139" t="s">
        <v>121</v>
      </c>
      <c r="H139" s="41">
        <v>44224.603564814803</v>
      </c>
    </row>
    <row r="140" spans="1:8" x14ac:dyDescent="0.2">
      <c r="A140" t="s">
        <v>258</v>
      </c>
      <c r="B140">
        <v>302010</v>
      </c>
      <c r="C140" t="s">
        <v>258</v>
      </c>
      <c r="D140">
        <v>302009</v>
      </c>
      <c r="E140" t="s">
        <v>398</v>
      </c>
      <c r="F140" t="s">
        <v>399</v>
      </c>
      <c r="G140" t="s">
        <v>121</v>
      </c>
      <c r="H140" s="41">
        <v>43538.757743055598</v>
      </c>
    </row>
    <row r="141" spans="1:8" x14ac:dyDescent="0.2">
      <c r="A141" t="s">
        <v>258</v>
      </c>
      <c r="B141">
        <v>305122</v>
      </c>
      <c r="C141" t="s">
        <v>258</v>
      </c>
      <c r="D141">
        <v>305121</v>
      </c>
      <c r="E141" t="s">
        <v>1818</v>
      </c>
      <c r="F141" t="s">
        <v>1819</v>
      </c>
      <c r="G141" t="s">
        <v>121</v>
      </c>
      <c r="H141" s="41">
        <v>44684.631053240701</v>
      </c>
    </row>
    <row r="142" spans="1:8" x14ac:dyDescent="0.2">
      <c r="A142" t="s">
        <v>258</v>
      </c>
      <c r="B142">
        <v>308035</v>
      </c>
      <c r="C142" t="s">
        <v>258</v>
      </c>
      <c r="D142">
        <v>160060</v>
      </c>
      <c r="E142" t="s">
        <v>400</v>
      </c>
      <c r="F142" t="s">
        <v>163</v>
      </c>
      <c r="G142" t="s">
        <v>121</v>
      </c>
      <c r="H142" s="41">
        <v>43438.654432870397</v>
      </c>
    </row>
    <row r="143" spans="1:8" x14ac:dyDescent="0.2">
      <c r="A143" t="s">
        <v>258</v>
      </c>
      <c r="B143">
        <v>313063</v>
      </c>
      <c r="C143" t="s">
        <v>258</v>
      </c>
      <c r="D143">
        <v>313052</v>
      </c>
      <c r="E143" t="s">
        <v>401</v>
      </c>
      <c r="F143" t="s">
        <v>402</v>
      </c>
      <c r="G143" t="s">
        <v>121</v>
      </c>
      <c r="H143" s="41">
        <v>43551.639525462997</v>
      </c>
    </row>
    <row r="144" spans="1:8" x14ac:dyDescent="0.2">
      <c r="A144" t="s">
        <v>258</v>
      </c>
      <c r="B144">
        <v>313109</v>
      </c>
      <c r="C144" t="s">
        <v>258</v>
      </c>
      <c r="D144">
        <v>313052</v>
      </c>
      <c r="E144" t="s">
        <v>403</v>
      </c>
      <c r="F144" t="s">
        <v>402</v>
      </c>
      <c r="G144" t="s">
        <v>121</v>
      </c>
      <c r="H144" s="41">
        <v>43551.639525462997</v>
      </c>
    </row>
    <row r="145" spans="1:8" x14ac:dyDescent="0.2">
      <c r="A145" t="s">
        <v>258</v>
      </c>
      <c r="B145">
        <v>313125</v>
      </c>
      <c r="C145" t="s">
        <v>258</v>
      </c>
      <c r="D145">
        <v>313052</v>
      </c>
      <c r="E145" t="s">
        <v>404</v>
      </c>
      <c r="F145" t="s">
        <v>402</v>
      </c>
      <c r="G145" t="s">
        <v>121</v>
      </c>
      <c r="H145" s="41">
        <v>43551.639525462997</v>
      </c>
    </row>
    <row r="146" spans="1:8" x14ac:dyDescent="0.2">
      <c r="A146" t="s">
        <v>258</v>
      </c>
      <c r="B146">
        <v>313128</v>
      </c>
      <c r="C146" t="s">
        <v>258</v>
      </c>
      <c r="D146">
        <v>313052</v>
      </c>
      <c r="E146" t="s">
        <v>405</v>
      </c>
      <c r="F146" t="s">
        <v>402</v>
      </c>
      <c r="G146" t="s">
        <v>121</v>
      </c>
      <c r="H146" s="41">
        <v>43551.639525462997</v>
      </c>
    </row>
    <row r="147" spans="1:8" x14ac:dyDescent="0.2">
      <c r="A147" t="s">
        <v>258</v>
      </c>
      <c r="B147">
        <v>313134</v>
      </c>
      <c r="C147" t="s">
        <v>258</v>
      </c>
      <c r="D147">
        <v>313133</v>
      </c>
      <c r="E147" t="s">
        <v>406</v>
      </c>
      <c r="F147" t="s">
        <v>406</v>
      </c>
      <c r="G147" t="s">
        <v>121</v>
      </c>
      <c r="H147" s="41">
        <v>44728.567824074104</v>
      </c>
    </row>
    <row r="148" spans="1:8" x14ac:dyDescent="0.2">
      <c r="A148" t="s">
        <v>258</v>
      </c>
      <c r="B148">
        <v>316143</v>
      </c>
      <c r="C148" t="s">
        <v>258</v>
      </c>
      <c r="D148">
        <v>316142</v>
      </c>
      <c r="E148" t="s">
        <v>407</v>
      </c>
      <c r="F148" t="s">
        <v>408</v>
      </c>
      <c r="G148" t="s">
        <v>121</v>
      </c>
      <c r="H148" s="41">
        <v>44761.654837962997</v>
      </c>
    </row>
    <row r="149" spans="1:8" x14ac:dyDescent="0.2">
      <c r="A149" t="s">
        <v>258</v>
      </c>
      <c r="B149">
        <v>316144</v>
      </c>
      <c r="C149" t="s">
        <v>258</v>
      </c>
      <c r="D149">
        <v>316142</v>
      </c>
      <c r="E149" t="s">
        <v>409</v>
      </c>
      <c r="F149" t="s">
        <v>408</v>
      </c>
      <c r="G149" t="s">
        <v>121</v>
      </c>
      <c r="H149" s="41">
        <v>44761.654837962997</v>
      </c>
    </row>
    <row r="150" spans="1:8" x14ac:dyDescent="0.2">
      <c r="A150" t="s">
        <v>258</v>
      </c>
      <c r="B150">
        <v>316145</v>
      </c>
      <c r="C150" t="s">
        <v>258</v>
      </c>
      <c r="D150">
        <v>316142</v>
      </c>
      <c r="E150" t="s">
        <v>410</v>
      </c>
      <c r="F150" t="s">
        <v>408</v>
      </c>
      <c r="G150" t="s">
        <v>121</v>
      </c>
      <c r="H150" s="41">
        <v>44761.654837962997</v>
      </c>
    </row>
    <row r="151" spans="1:8" x14ac:dyDescent="0.2">
      <c r="A151" t="s">
        <v>258</v>
      </c>
      <c r="B151">
        <v>316146</v>
      </c>
      <c r="C151" t="s">
        <v>258</v>
      </c>
      <c r="D151">
        <v>316142</v>
      </c>
      <c r="E151" t="s">
        <v>411</v>
      </c>
      <c r="F151" t="s">
        <v>408</v>
      </c>
      <c r="G151" t="s">
        <v>121</v>
      </c>
      <c r="H151" s="41">
        <v>44761.654837962997</v>
      </c>
    </row>
    <row r="152" spans="1:8" x14ac:dyDescent="0.2">
      <c r="A152" t="s">
        <v>258</v>
      </c>
      <c r="B152">
        <v>316147</v>
      </c>
      <c r="C152" t="s">
        <v>258</v>
      </c>
      <c r="D152">
        <v>316142</v>
      </c>
      <c r="E152" t="s">
        <v>412</v>
      </c>
      <c r="F152" t="s">
        <v>408</v>
      </c>
      <c r="G152" t="s">
        <v>121</v>
      </c>
      <c r="H152" s="41">
        <v>44761.654837962997</v>
      </c>
    </row>
    <row r="153" spans="1:8" x14ac:dyDescent="0.2">
      <c r="A153" t="s">
        <v>258</v>
      </c>
      <c r="B153">
        <v>316148</v>
      </c>
      <c r="C153" t="s">
        <v>258</v>
      </c>
      <c r="D153">
        <v>316142</v>
      </c>
      <c r="E153" t="s">
        <v>413</v>
      </c>
      <c r="F153" t="s">
        <v>408</v>
      </c>
      <c r="G153" t="s">
        <v>121</v>
      </c>
      <c r="H153" s="41">
        <v>44761.654837962997</v>
      </c>
    </row>
    <row r="154" spans="1:8" x14ac:dyDescent="0.2">
      <c r="A154" t="s">
        <v>258</v>
      </c>
      <c r="B154">
        <v>316149</v>
      </c>
      <c r="C154" t="s">
        <v>258</v>
      </c>
      <c r="D154">
        <v>316142</v>
      </c>
      <c r="E154" t="s">
        <v>414</v>
      </c>
      <c r="F154" t="s">
        <v>408</v>
      </c>
      <c r="G154" t="s">
        <v>121</v>
      </c>
      <c r="H154" s="41">
        <v>44761.654837962997</v>
      </c>
    </row>
    <row r="155" spans="1:8" x14ac:dyDescent="0.2">
      <c r="A155" t="s">
        <v>258</v>
      </c>
      <c r="B155">
        <v>316152</v>
      </c>
      <c r="C155" t="s">
        <v>258</v>
      </c>
      <c r="D155">
        <v>316142</v>
      </c>
      <c r="E155" t="s">
        <v>415</v>
      </c>
      <c r="F155" t="s">
        <v>408</v>
      </c>
      <c r="G155" t="s">
        <v>121</v>
      </c>
      <c r="H155" s="41">
        <v>44761.654837962997</v>
      </c>
    </row>
    <row r="156" spans="1:8" x14ac:dyDescent="0.2">
      <c r="A156" t="s">
        <v>258</v>
      </c>
      <c r="B156">
        <v>316153</v>
      </c>
      <c r="C156" t="s">
        <v>258</v>
      </c>
      <c r="D156">
        <v>316142</v>
      </c>
      <c r="E156" t="s">
        <v>416</v>
      </c>
      <c r="F156" t="s">
        <v>408</v>
      </c>
      <c r="G156" t="s">
        <v>121</v>
      </c>
      <c r="H156" s="41">
        <v>44761.654837962997</v>
      </c>
    </row>
    <row r="157" spans="1:8" x14ac:dyDescent="0.2">
      <c r="A157" t="s">
        <v>258</v>
      </c>
      <c r="B157">
        <v>316154</v>
      </c>
      <c r="C157" t="s">
        <v>258</v>
      </c>
      <c r="D157">
        <v>316142</v>
      </c>
      <c r="E157" t="s">
        <v>417</v>
      </c>
      <c r="F157" t="s">
        <v>408</v>
      </c>
      <c r="G157" t="s">
        <v>121</v>
      </c>
      <c r="H157" s="41">
        <v>44761.654837962997</v>
      </c>
    </row>
    <row r="158" spans="1:8" x14ac:dyDescent="0.2">
      <c r="A158" t="s">
        <v>258</v>
      </c>
      <c r="B158">
        <v>316155</v>
      </c>
      <c r="C158" t="s">
        <v>258</v>
      </c>
      <c r="D158">
        <v>316142</v>
      </c>
      <c r="E158" t="s">
        <v>418</v>
      </c>
      <c r="F158" t="s">
        <v>408</v>
      </c>
      <c r="G158" t="s">
        <v>121</v>
      </c>
      <c r="H158" s="41">
        <v>44761.654837962997</v>
      </c>
    </row>
    <row r="159" spans="1:8" x14ac:dyDescent="0.2">
      <c r="A159" t="s">
        <v>258</v>
      </c>
      <c r="B159">
        <v>316159</v>
      </c>
      <c r="C159" t="s">
        <v>258</v>
      </c>
      <c r="D159">
        <v>316142</v>
      </c>
      <c r="E159" t="s">
        <v>419</v>
      </c>
      <c r="F159" t="s">
        <v>408</v>
      </c>
      <c r="G159" t="s">
        <v>121</v>
      </c>
      <c r="H159" s="41">
        <v>44761.654837962997</v>
      </c>
    </row>
    <row r="160" spans="1:8" x14ac:dyDescent="0.2">
      <c r="A160" t="s">
        <v>258</v>
      </c>
      <c r="B160">
        <v>316160</v>
      </c>
      <c r="C160" t="s">
        <v>258</v>
      </c>
      <c r="D160">
        <v>316142</v>
      </c>
      <c r="E160" t="s">
        <v>420</v>
      </c>
      <c r="F160" t="s">
        <v>408</v>
      </c>
      <c r="G160" t="s">
        <v>121</v>
      </c>
      <c r="H160" s="41">
        <v>44761.654837962997</v>
      </c>
    </row>
    <row r="161" spans="1:8" x14ac:dyDescent="0.2">
      <c r="A161" t="s">
        <v>258</v>
      </c>
      <c r="B161">
        <v>316161</v>
      </c>
      <c r="C161" t="s">
        <v>258</v>
      </c>
      <c r="D161">
        <v>316142</v>
      </c>
      <c r="E161" t="s">
        <v>421</v>
      </c>
      <c r="F161" t="s">
        <v>408</v>
      </c>
      <c r="G161" t="s">
        <v>121</v>
      </c>
      <c r="H161" s="41">
        <v>44761.654837962997</v>
      </c>
    </row>
    <row r="162" spans="1:8" x14ac:dyDescent="0.2">
      <c r="A162" t="s">
        <v>258</v>
      </c>
      <c r="B162">
        <v>316162</v>
      </c>
      <c r="C162" t="s">
        <v>258</v>
      </c>
      <c r="D162">
        <v>316142</v>
      </c>
      <c r="E162" t="s">
        <v>422</v>
      </c>
      <c r="F162" t="s">
        <v>408</v>
      </c>
      <c r="G162" t="s">
        <v>121</v>
      </c>
      <c r="H162" s="41">
        <v>44761.654837962997</v>
      </c>
    </row>
    <row r="163" spans="1:8" x14ac:dyDescent="0.2">
      <c r="A163" t="s">
        <v>258</v>
      </c>
      <c r="B163">
        <v>316164</v>
      </c>
      <c r="C163" t="s">
        <v>258</v>
      </c>
      <c r="D163">
        <v>316142</v>
      </c>
      <c r="E163" t="s">
        <v>423</v>
      </c>
      <c r="F163" t="s">
        <v>408</v>
      </c>
      <c r="G163" t="s">
        <v>121</v>
      </c>
      <c r="H163" s="41">
        <v>44761.654837962997</v>
      </c>
    </row>
    <row r="164" spans="1:8" x14ac:dyDescent="0.2">
      <c r="A164" t="s">
        <v>258</v>
      </c>
      <c r="B164">
        <v>316165</v>
      </c>
      <c r="C164" t="s">
        <v>258</v>
      </c>
      <c r="D164">
        <v>316142</v>
      </c>
      <c r="E164" t="s">
        <v>423</v>
      </c>
      <c r="F164" t="s">
        <v>408</v>
      </c>
      <c r="G164" t="s">
        <v>121</v>
      </c>
      <c r="H164" s="41">
        <v>44761.654837962997</v>
      </c>
    </row>
    <row r="165" spans="1:8" x14ac:dyDescent="0.2">
      <c r="A165" t="s">
        <v>258</v>
      </c>
      <c r="B165">
        <v>316167</v>
      </c>
      <c r="C165" t="s">
        <v>258</v>
      </c>
      <c r="D165">
        <v>316142</v>
      </c>
      <c r="E165" t="s">
        <v>424</v>
      </c>
      <c r="F165" t="s">
        <v>408</v>
      </c>
      <c r="G165" t="s">
        <v>121</v>
      </c>
      <c r="H165" s="41">
        <v>44761.654837962997</v>
      </c>
    </row>
    <row r="166" spans="1:8" x14ac:dyDescent="0.2">
      <c r="A166" t="s">
        <v>258</v>
      </c>
      <c r="B166">
        <v>321053</v>
      </c>
      <c r="C166" t="s">
        <v>258</v>
      </c>
      <c r="D166">
        <v>321045</v>
      </c>
      <c r="E166" t="s">
        <v>425</v>
      </c>
      <c r="F166" t="s">
        <v>425</v>
      </c>
      <c r="G166" t="s">
        <v>121</v>
      </c>
      <c r="H166" s="41">
        <v>43438.619768518503</v>
      </c>
    </row>
    <row r="167" spans="1:8" x14ac:dyDescent="0.2">
      <c r="A167" t="s">
        <v>258</v>
      </c>
      <c r="B167">
        <v>322005</v>
      </c>
      <c r="C167" t="s">
        <v>258</v>
      </c>
      <c r="D167">
        <v>322004</v>
      </c>
      <c r="E167" t="s">
        <v>426</v>
      </c>
      <c r="F167" t="s">
        <v>427</v>
      </c>
      <c r="G167" t="s">
        <v>121</v>
      </c>
      <c r="H167" s="41">
        <v>44229.778460648202</v>
      </c>
    </row>
    <row r="168" spans="1:8" x14ac:dyDescent="0.2">
      <c r="A168" t="s">
        <v>258</v>
      </c>
      <c r="B168">
        <v>322006</v>
      </c>
      <c r="C168" t="s">
        <v>258</v>
      </c>
      <c r="D168">
        <v>322004</v>
      </c>
      <c r="E168" t="s">
        <v>426</v>
      </c>
      <c r="F168" t="s">
        <v>427</v>
      </c>
      <c r="G168" t="s">
        <v>121</v>
      </c>
      <c r="H168" s="41">
        <v>44229.778460648202</v>
      </c>
    </row>
    <row r="169" spans="1:8" x14ac:dyDescent="0.2">
      <c r="A169" t="s">
        <v>258</v>
      </c>
      <c r="B169">
        <v>322055</v>
      </c>
      <c r="C169" t="s">
        <v>258</v>
      </c>
      <c r="D169">
        <v>322054</v>
      </c>
      <c r="E169" t="s">
        <v>428</v>
      </c>
      <c r="F169" t="s">
        <v>428</v>
      </c>
      <c r="G169" t="s">
        <v>121</v>
      </c>
      <c r="H169" s="41">
        <v>43438.654108796298</v>
      </c>
    </row>
    <row r="170" spans="1:8" x14ac:dyDescent="0.2">
      <c r="A170" t="s">
        <v>258</v>
      </c>
      <c r="B170">
        <v>322056</v>
      </c>
      <c r="C170" t="s">
        <v>258</v>
      </c>
      <c r="D170">
        <v>322054</v>
      </c>
      <c r="E170" t="s">
        <v>428</v>
      </c>
      <c r="F170" t="s">
        <v>428</v>
      </c>
      <c r="G170" t="s">
        <v>121</v>
      </c>
      <c r="H170" s="41">
        <v>43438.654108796298</v>
      </c>
    </row>
    <row r="171" spans="1:8" x14ac:dyDescent="0.2">
      <c r="A171" t="s">
        <v>258</v>
      </c>
      <c r="B171">
        <v>324115</v>
      </c>
      <c r="C171" t="s">
        <v>258</v>
      </c>
      <c r="D171">
        <v>324107</v>
      </c>
      <c r="E171" t="s">
        <v>1820</v>
      </c>
      <c r="F171" t="s">
        <v>1821</v>
      </c>
      <c r="G171" t="s">
        <v>121</v>
      </c>
      <c r="H171" s="41">
        <v>44530.8531365741</v>
      </c>
    </row>
    <row r="172" spans="1:8" x14ac:dyDescent="0.2">
      <c r="A172" t="s">
        <v>258</v>
      </c>
      <c r="B172">
        <v>325081</v>
      </c>
      <c r="C172" t="s">
        <v>258</v>
      </c>
      <c r="D172">
        <v>313083</v>
      </c>
      <c r="E172" t="s">
        <v>429</v>
      </c>
      <c r="F172" t="s">
        <v>430</v>
      </c>
      <c r="G172" t="s">
        <v>121</v>
      </c>
      <c r="H172" s="41">
        <v>44544.815706018497</v>
      </c>
    </row>
    <row r="173" spans="1:8" x14ac:dyDescent="0.2">
      <c r="A173" t="s">
        <v>258</v>
      </c>
      <c r="B173">
        <v>325082</v>
      </c>
      <c r="C173" t="s">
        <v>258</v>
      </c>
      <c r="D173">
        <v>313083</v>
      </c>
      <c r="E173" t="s">
        <v>431</v>
      </c>
      <c r="F173" t="s">
        <v>430</v>
      </c>
      <c r="G173" t="s">
        <v>121</v>
      </c>
      <c r="H173" s="41">
        <v>44544.815706018497</v>
      </c>
    </row>
    <row r="174" spans="1:8" x14ac:dyDescent="0.2">
      <c r="A174" t="s">
        <v>258</v>
      </c>
      <c r="B174">
        <v>325083</v>
      </c>
      <c r="C174" t="s">
        <v>258</v>
      </c>
      <c r="D174">
        <v>313083</v>
      </c>
      <c r="E174" t="s">
        <v>432</v>
      </c>
      <c r="F174" t="s">
        <v>430</v>
      </c>
      <c r="G174" t="s">
        <v>121</v>
      </c>
      <c r="H174" s="41">
        <v>44544.815706018497</v>
      </c>
    </row>
    <row r="175" spans="1:8" x14ac:dyDescent="0.2">
      <c r="A175" t="s">
        <v>258</v>
      </c>
      <c r="B175">
        <v>325084</v>
      </c>
      <c r="C175" t="s">
        <v>258</v>
      </c>
      <c r="D175">
        <v>313083</v>
      </c>
      <c r="E175" t="s">
        <v>433</v>
      </c>
      <c r="F175" t="s">
        <v>430</v>
      </c>
      <c r="G175" t="s">
        <v>121</v>
      </c>
      <c r="H175" s="41">
        <v>44544.815706018497</v>
      </c>
    </row>
    <row r="176" spans="1:8" x14ac:dyDescent="0.2">
      <c r="A176" t="s">
        <v>258</v>
      </c>
      <c r="B176">
        <v>329018</v>
      </c>
      <c r="C176" t="s">
        <v>258</v>
      </c>
      <c r="D176">
        <v>329013</v>
      </c>
      <c r="E176" t="s">
        <v>434</v>
      </c>
      <c r="F176" t="s">
        <v>434</v>
      </c>
      <c r="G176" t="s">
        <v>121</v>
      </c>
      <c r="H176" s="41">
        <v>44329.647604166697</v>
      </c>
    </row>
    <row r="177" spans="1:8" x14ac:dyDescent="0.2">
      <c r="A177" t="s">
        <v>258</v>
      </c>
      <c r="B177">
        <v>329019</v>
      </c>
      <c r="C177" t="s">
        <v>258</v>
      </c>
      <c r="D177">
        <v>329013</v>
      </c>
      <c r="E177" t="s">
        <v>434</v>
      </c>
      <c r="F177" t="s">
        <v>434</v>
      </c>
      <c r="G177" t="s">
        <v>121</v>
      </c>
      <c r="H177" s="41">
        <v>44329.647604166697</v>
      </c>
    </row>
    <row r="178" spans="1:8" x14ac:dyDescent="0.2">
      <c r="A178" t="s">
        <v>258</v>
      </c>
      <c r="B178">
        <v>329020</v>
      </c>
      <c r="C178" t="s">
        <v>258</v>
      </c>
      <c r="D178">
        <v>329013</v>
      </c>
      <c r="E178" t="s">
        <v>434</v>
      </c>
      <c r="F178" t="s">
        <v>434</v>
      </c>
      <c r="G178" t="s">
        <v>121</v>
      </c>
      <c r="H178" s="41">
        <v>44329.647604166697</v>
      </c>
    </row>
    <row r="179" spans="1:8" x14ac:dyDescent="0.2">
      <c r="A179" t="s">
        <v>258</v>
      </c>
      <c r="B179">
        <v>329039</v>
      </c>
      <c r="C179" t="s">
        <v>258</v>
      </c>
      <c r="D179">
        <v>329013</v>
      </c>
      <c r="E179" t="s">
        <v>435</v>
      </c>
      <c r="F179" t="s">
        <v>434</v>
      </c>
      <c r="G179" t="s">
        <v>121</v>
      </c>
      <c r="H179" s="41">
        <v>44329.647604166697</v>
      </c>
    </row>
    <row r="180" spans="1:8" x14ac:dyDescent="0.2">
      <c r="A180" t="s">
        <v>258</v>
      </c>
      <c r="B180">
        <v>401000</v>
      </c>
      <c r="C180" t="s">
        <v>258</v>
      </c>
      <c r="D180">
        <v>401001</v>
      </c>
      <c r="E180" t="s">
        <v>436</v>
      </c>
      <c r="F180" t="s">
        <v>437</v>
      </c>
      <c r="G180" t="s">
        <v>121</v>
      </c>
      <c r="H180" s="41">
        <v>44216.448032407403</v>
      </c>
    </row>
    <row r="181" spans="1:8" x14ac:dyDescent="0.2">
      <c r="A181" t="s">
        <v>258</v>
      </c>
      <c r="B181">
        <v>401001</v>
      </c>
      <c r="C181" t="s">
        <v>258</v>
      </c>
      <c r="D181">
        <v>401000</v>
      </c>
      <c r="E181" t="s">
        <v>437</v>
      </c>
      <c r="F181" t="s">
        <v>436</v>
      </c>
      <c r="G181" t="s">
        <v>121</v>
      </c>
      <c r="H181" s="41">
        <v>43703.4945717593</v>
      </c>
    </row>
    <row r="182" spans="1:8" x14ac:dyDescent="0.2">
      <c r="A182" t="s">
        <v>258</v>
      </c>
      <c r="B182">
        <v>401005</v>
      </c>
      <c r="C182" t="s">
        <v>258</v>
      </c>
      <c r="D182">
        <v>401001</v>
      </c>
      <c r="E182" t="s">
        <v>438</v>
      </c>
      <c r="F182" t="s">
        <v>437</v>
      </c>
      <c r="G182" t="s">
        <v>121</v>
      </c>
      <c r="H182" s="41">
        <v>44216.448032407403</v>
      </c>
    </row>
    <row r="183" spans="1:8" x14ac:dyDescent="0.2">
      <c r="A183" t="s">
        <v>258</v>
      </c>
      <c r="B183">
        <v>401112</v>
      </c>
      <c r="C183" t="s">
        <v>258</v>
      </c>
      <c r="D183">
        <v>322041</v>
      </c>
      <c r="E183" t="s">
        <v>439</v>
      </c>
      <c r="F183" t="s">
        <v>440</v>
      </c>
      <c r="G183" t="s">
        <v>122</v>
      </c>
      <c r="H183" s="41">
        <v>44363.520104166702</v>
      </c>
    </row>
    <row r="184" spans="1:8" x14ac:dyDescent="0.2">
      <c r="A184" t="s">
        <v>258</v>
      </c>
      <c r="B184">
        <v>401149</v>
      </c>
      <c r="C184" t="s">
        <v>258</v>
      </c>
      <c r="D184">
        <v>401148</v>
      </c>
      <c r="E184" t="s">
        <v>441</v>
      </c>
      <c r="F184" t="s">
        <v>441</v>
      </c>
      <c r="G184" t="s">
        <v>121</v>
      </c>
      <c r="H184" s="41">
        <v>44509.833703703698</v>
      </c>
    </row>
    <row r="185" spans="1:8" x14ac:dyDescent="0.2">
      <c r="A185" t="s">
        <v>258</v>
      </c>
      <c r="B185">
        <v>401164</v>
      </c>
      <c r="C185" t="s">
        <v>258</v>
      </c>
      <c r="D185">
        <v>401135</v>
      </c>
      <c r="E185" t="s">
        <v>442</v>
      </c>
      <c r="F185" t="s">
        <v>1822</v>
      </c>
      <c r="G185" t="s">
        <v>121</v>
      </c>
      <c r="H185" s="41">
        <v>44333.7805324074</v>
      </c>
    </row>
    <row r="186" spans="1:8" x14ac:dyDescent="0.2">
      <c r="A186" t="s">
        <v>258</v>
      </c>
      <c r="B186">
        <v>401166</v>
      </c>
      <c r="C186" t="s">
        <v>258</v>
      </c>
      <c r="D186">
        <v>401148</v>
      </c>
      <c r="E186" t="s">
        <v>441</v>
      </c>
      <c r="F186" t="s">
        <v>441</v>
      </c>
      <c r="G186" t="s">
        <v>121</v>
      </c>
      <c r="H186" s="41">
        <v>44509.833703703698</v>
      </c>
    </row>
    <row r="187" spans="1:8" x14ac:dyDescent="0.2">
      <c r="A187" t="s">
        <v>258</v>
      </c>
      <c r="B187">
        <v>403057</v>
      </c>
      <c r="C187" t="s">
        <v>258</v>
      </c>
      <c r="D187">
        <v>403092</v>
      </c>
      <c r="E187" t="s">
        <v>443</v>
      </c>
      <c r="F187" t="s">
        <v>444</v>
      </c>
      <c r="G187" t="s">
        <v>121</v>
      </c>
      <c r="H187" s="41">
        <v>44413.602523148104</v>
      </c>
    </row>
    <row r="188" spans="1:8" x14ac:dyDescent="0.2">
      <c r="A188" t="s">
        <v>258</v>
      </c>
      <c r="B188">
        <v>403071</v>
      </c>
      <c r="C188" t="s">
        <v>258</v>
      </c>
      <c r="D188">
        <v>403046</v>
      </c>
      <c r="E188" t="s">
        <v>445</v>
      </c>
      <c r="F188" t="s">
        <v>445</v>
      </c>
      <c r="G188" t="s">
        <v>121</v>
      </c>
      <c r="H188" s="41">
        <v>44335.504409722198</v>
      </c>
    </row>
    <row r="189" spans="1:8" x14ac:dyDescent="0.2">
      <c r="A189" t="s">
        <v>258</v>
      </c>
      <c r="B189">
        <v>403096</v>
      </c>
      <c r="C189" t="s">
        <v>258</v>
      </c>
      <c r="D189">
        <v>403046</v>
      </c>
      <c r="E189" t="s">
        <v>446</v>
      </c>
      <c r="F189" t="s">
        <v>445</v>
      </c>
      <c r="G189" t="s">
        <v>121</v>
      </c>
      <c r="H189" s="41">
        <v>44335.504409722198</v>
      </c>
    </row>
    <row r="190" spans="1:8" x14ac:dyDescent="0.2">
      <c r="A190" t="s">
        <v>258</v>
      </c>
      <c r="B190">
        <v>403101</v>
      </c>
      <c r="C190" t="s">
        <v>258</v>
      </c>
      <c r="D190">
        <v>403097</v>
      </c>
      <c r="E190" t="s">
        <v>447</v>
      </c>
      <c r="F190" t="s">
        <v>447</v>
      </c>
      <c r="G190" t="s">
        <v>121</v>
      </c>
      <c r="H190" s="41">
        <v>44419.509861111103</v>
      </c>
    </row>
    <row r="191" spans="1:8" x14ac:dyDescent="0.2">
      <c r="A191" t="s">
        <v>258</v>
      </c>
      <c r="B191">
        <v>411029</v>
      </c>
      <c r="C191" t="s">
        <v>258</v>
      </c>
      <c r="D191">
        <v>313008</v>
      </c>
      <c r="E191" t="s">
        <v>448</v>
      </c>
      <c r="F191" t="s">
        <v>449</v>
      </c>
      <c r="G191" t="s">
        <v>121</v>
      </c>
      <c r="H191" s="41">
        <v>44104.620370370401</v>
      </c>
    </row>
    <row r="192" spans="1:8" x14ac:dyDescent="0.2">
      <c r="A192" t="s">
        <v>258</v>
      </c>
      <c r="B192">
        <v>431010</v>
      </c>
      <c r="C192" t="s">
        <v>258</v>
      </c>
      <c r="D192">
        <v>237584</v>
      </c>
      <c r="E192" t="s">
        <v>1823</v>
      </c>
      <c r="F192" t="s">
        <v>1824</v>
      </c>
      <c r="G192" t="s">
        <v>121</v>
      </c>
      <c r="H192" s="41">
        <v>44606.792476851901</v>
      </c>
    </row>
    <row r="193" spans="1:8" x14ac:dyDescent="0.2">
      <c r="A193" t="s">
        <v>258</v>
      </c>
      <c r="B193">
        <v>440175</v>
      </c>
      <c r="C193" t="s">
        <v>258</v>
      </c>
      <c r="D193">
        <v>440170</v>
      </c>
      <c r="E193" t="s">
        <v>450</v>
      </c>
      <c r="F193" t="s">
        <v>451</v>
      </c>
      <c r="G193" t="s">
        <v>121</v>
      </c>
      <c r="H193" s="41">
        <v>44550.605428240699</v>
      </c>
    </row>
    <row r="194" spans="1:8" x14ac:dyDescent="0.2">
      <c r="A194" t="s">
        <v>258</v>
      </c>
      <c r="B194">
        <v>440195</v>
      </c>
      <c r="C194" t="s">
        <v>258</v>
      </c>
      <c r="D194">
        <v>440190</v>
      </c>
      <c r="E194" t="s">
        <v>452</v>
      </c>
      <c r="F194" t="s">
        <v>452</v>
      </c>
      <c r="G194" t="s">
        <v>122</v>
      </c>
      <c r="H194" s="41">
        <v>44418.504166666702</v>
      </c>
    </row>
    <row r="195" spans="1:8" x14ac:dyDescent="0.2">
      <c r="A195" t="s">
        <v>258</v>
      </c>
      <c r="B195">
        <v>441574</v>
      </c>
      <c r="C195" t="s">
        <v>258</v>
      </c>
      <c r="D195">
        <v>201110</v>
      </c>
      <c r="E195" t="s">
        <v>453</v>
      </c>
      <c r="F195" t="s">
        <v>453</v>
      </c>
      <c r="G195" t="s">
        <v>121</v>
      </c>
      <c r="H195" s="41">
        <v>44621.804293981499</v>
      </c>
    </row>
    <row r="196" spans="1:8" x14ac:dyDescent="0.2">
      <c r="A196" t="s">
        <v>258</v>
      </c>
      <c r="B196">
        <v>441599</v>
      </c>
      <c r="C196" t="s">
        <v>258</v>
      </c>
      <c r="D196">
        <v>440170</v>
      </c>
      <c r="E196" t="s">
        <v>450</v>
      </c>
      <c r="F196" t="s">
        <v>451</v>
      </c>
      <c r="G196" t="s">
        <v>121</v>
      </c>
      <c r="H196" s="41">
        <v>44550.605428240699</v>
      </c>
    </row>
    <row r="197" spans="1:8" x14ac:dyDescent="0.2">
      <c r="A197" t="s">
        <v>258</v>
      </c>
      <c r="B197">
        <v>441618</v>
      </c>
      <c r="C197" t="s">
        <v>258</v>
      </c>
      <c r="D197">
        <v>441616</v>
      </c>
      <c r="E197" t="s">
        <v>454</v>
      </c>
      <c r="F197" t="s">
        <v>454</v>
      </c>
      <c r="G197" t="s">
        <v>122</v>
      </c>
      <c r="H197" s="41">
        <v>44399.081921296303</v>
      </c>
    </row>
    <row r="198" spans="1:8" x14ac:dyDescent="0.2">
      <c r="A198" t="s">
        <v>258</v>
      </c>
      <c r="B198">
        <v>441623</v>
      </c>
      <c r="C198" t="s">
        <v>258</v>
      </c>
      <c r="D198">
        <v>441616</v>
      </c>
      <c r="E198" t="s">
        <v>454</v>
      </c>
      <c r="F198" t="s">
        <v>454</v>
      </c>
      <c r="G198" t="s">
        <v>122</v>
      </c>
      <c r="H198" s="41">
        <v>44399.081921296303</v>
      </c>
    </row>
    <row r="199" spans="1:8" x14ac:dyDescent="0.2">
      <c r="A199" t="s">
        <v>258</v>
      </c>
      <c r="B199">
        <v>441624</v>
      </c>
      <c r="C199" t="s">
        <v>258</v>
      </c>
      <c r="D199">
        <v>441622</v>
      </c>
      <c r="E199" t="s">
        <v>1825</v>
      </c>
      <c r="F199" t="s">
        <v>1826</v>
      </c>
      <c r="G199" t="s">
        <v>121</v>
      </c>
      <c r="H199" s="41">
        <v>44406.493101851898</v>
      </c>
    </row>
    <row r="200" spans="1:8" x14ac:dyDescent="0.2">
      <c r="A200" t="s">
        <v>258</v>
      </c>
      <c r="B200">
        <v>441628</v>
      </c>
      <c r="C200" t="s">
        <v>258</v>
      </c>
      <c r="D200">
        <v>441607</v>
      </c>
      <c r="E200" t="s">
        <v>455</v>
      </c>
      <c r="F200" t="s">
        <v>456</v>
      </c>
      <c r="G200" t="s">
        <v>121</v>
      </c>
      <c r="H200" s="41">
        <v>44523.7735300926</v>
      </c>
    </row>
    <row r="201" spans="1:8" x14ac:dyDescent="0.2">
      <c r="A201" t="s">
        <v>258</v>
      </c>
      <c r="B201">
        <v>441630</v>
      </c>
      <c r="C201" t="s">
        <v>258</v>
      </c>
      <c r="D201">
        <v>441629</v>
      </c>
      <c r="E201" t="s">
        <v>457</v>
      </c>
      <c r="F201" t="s">
        <v>458</v>
      </c>
      <c r="G201" t="s">
        <v>121</v>
      </c>
      <c r="H201" s="41">
        <v>44195.746284722198</v>
      </c>
    </row>
    <row r="202" spans="1:8" x14ac:dyDescent="0.2">
      <c r="A202" t="s">
        <v>258</v>
      </c>
      <c r="B202">
        <v>441632</v>
      </c>
      <c r="C202" t="s">
        <v>258</v>
      </c>
      <c r="D202">
        <v>441571</v>
      </c>
      <c r="E202" t="s">
        <v>459</v>
      </c>
      <c r="F202" t="s">
        <v>460</v>
      </c>
      <c r="G202" t="s">
        <v>121</v>
      </c>
      <c r="H202" s="41">
        <v>44046.529837962997</v>
      </c>
    </row>
    <row r="203" spans="1:8" x14ac:dyDescent="0.2">
      <c r="A203" t="s">
        <v>258</v>
      </c>
      <c r="B203">
        <v>441635</v>
      </c>
      <c r="C203" t="s">
        <v>258</v>
      </c>
      <c r="D203">
        <v>880001</v>
      </c>
      <c r="E203" t="s">
        <v>461</v>
      </c>
      <c r="F203" t="s">
        <v>462</v>
      </c>
      <c r="G203" t="s">
        <v>121</v>
      </c>
      <c r="H203" s="41">
        <v>44103.498553240701</v>
      </c>
    </row>
    <row r="204" spans="1:8" x14ac:dyDescent="0.2">
      <c r="A204" t="s">
        <v>258</v>
      </c>
      <c r="B204">
        <v>500030</v>
      </c>
      <c r="C204" t="s">
        <v>258</v>
      </c>
      <c r="D204">
        <v>500030</v>
      </c>
      <c r="E204" t="s">
        <v>1827</v>
      </c>
      <c r="F204" t="s">
        <v>1827</v>
      </c>
      <c r="G204" t="s">
        <v>121</v>
      </c>
      <c r="H204" s="41">
        <v>44717.6046180556</v>
      </c>
    </row>
    <row r="205" spans="1:8" x14ac:dyDescent="0.2">
      <c r="A205" t="s">
        <v>258</v>
      </c>
      <c r="B205">
        <v>500084</v>
      </c>
      <c r="C205" t="s">
        <v>258</v>
      </c>
      <c r="D205">
        <v>299199</v>
      </c>
      <c r="E205" t="s">
        <v>463</v>
      </c>
      <c r="F205" t="s">
        <v>464</v>
      </c>
      <c r="G205" t="s">
        <v>121</v>
      </c>
      <c r="H205" s="41">
        <v>44390.811909722201</v>
      </c>
    </row>
    <row r="206" spans="1:8" x14ac:dyDescent="0.2">
      <c r="A206" t="s">
        <v>258</v>
      </c>
      <c r="B206">
        <v>550000</v>
      </c>
      <c r="C206" t="s">
        <v>258</v>
      </c>
      <c r="D206">
        <v>500002</v>
      </c>
      <c r="E206" t="s">
        <v>1828</v>
      </c>
      <c r="F206" t="s">
        <v>1828</v>
      </c>
      <c r="G206" t="s">
        <v>121</v>
      </c>
      <c r="H206" s="41">
        <v>44602.395833333299</v>
      </c>
    </row>
    <row r="207" spans="1:8" x14ac:dyDescent="0.2">
      <c r="A207" t="s">
        <v>258</v>
      </c>
      <c r="B207">
        <v>550001</v>
      </c>
      <c r="C207" t="s">
        <v>258</v>
      </c>
      <c r="D207">
        <v>500004</v>
      </c>
      <c r="E207" t="s">
        <v>1829</v>
      </c>
      <c r="F207" t="s">
        <v>1829</v>
      </c>
      <c r="G207" t="s">
        <v>121</v>
      </c>
      <c r="H207" s="41">
        <v>44602.395833333299</v>
      </c>
    </row>
    <row r="208" spans="1:8" x14ac:dyDescent="0.2">
      <c r="A208" t="s">
        <v>258</v>
      </c>
      <c r="B208">
        <v>550002</v>
      </c>
      <c r="C208" t="s">
        <v>258</v>
      </c>
      <c r="D208">
        <v>500009</v>
      </c>
      <c r="E208" t="s">
        <v>1830</v>
      </c>
      <c r="F208" t="s">
        <v>1830</v>
      </c>
      <c r="G208" t="s">
        <v>121</v>
      </c>
      <c r="H208" s="41">
        <v>44602.395833333299</v>
      </c>
    </row>
    <row r="209" spans="1:8" x14ac:dyDescent="0.2">
      <c r="A209" t="s">
        <v>258</v>
      </c>
      <c r="B209">
        <v>550003</v>
      </c>
      <c r="C209" t="s">
        <v>258</v>
      </c>
      <c r="D209">
        <v>500010</v>
      </c>
      <c r="E209" t="s">
        <v>1831</v>
      </c>
      <c r="F209" t="s">
        <v>1831</v>
      </c>
      <c r="G209" t="s">
        <v>121</v>
      </c>
      <c r="H209" s="41">
        <v>44602.395833333299</v>
      </c>
    </row>
    <row r="210" spans="1:8" x14ac:dyDescent="0.2">
      <c r="A210" t="s">
        <v>258</v>
      </c>
      <c r="B210">
        <v>550004</v>
      </c>
      <c r="C210" t="s">
        <v>258</v>
      </c>
      <c r="D210">
        <v>500011</v>
      </c>
      <c r="E210" t="s">
        <v>1832</v>
      </c>
      <c r="F210" t="s">
        <v>1832</v>
      </c>
      <c r="G210" t="s">
        <v>121</v>
      </c>
      <c r="H210" s="41">
        <v>44602.395833333299</v>
      </c>
    </row>
    <row r="211" spans="1:8" x14ac:dyDescent="0.2">
      <c r="A211" t="s">
        <v>258</v>
      </c>
      <c r="B211">
        <v>550005</v>
      </c>
      <c r="C211" t="s">
        <v>258</v>
      </c>
      <c r="D211">
        <v>500016</v>
      </c>
      <c r="E211" t="s">
        <v>1833</v>
      </c>
      <c r="F211" t="s">
        <v>1834</v>
      </c>
      <c r="G211" t="s">
        <v>122</v>
      </c>
      <c r="H211" s="41">
        <v>44615.456469907404</v>
      </c>
    </row>
    <row r="212" spans="1:8" x14ac:dyDescent="0.2">
      <c r="A212" t="s">
        <v>258</v>
      </c>
      <c r="B212">
        <v>550006</v>
      </c>
      <c r="C212" t="s">
        <v>258</v>
      </c>
      <c r="D212">
        <v>500017</v>
      </c>
      <c r="E212" t="s">
        <v>1835</v>
      </c>
      <c r="F212" t="s">
        <v>1835</v>
      </c>
      <c r="G212" t="s">
        <v>121</v>
      </c>
      <c r="H212" s="41">
        <v>44602.395833333299</v>
      </c>
    </row>
    <row r="213" spans="1:8" x14ac:dyDescent="0.2">
      <c r="A213" t="s">
        <v>258</v>
      </c>
      <c r="B213">
        <v>550007</v>
      </c>
      <c r="C213" t="s">
        <v>258</v>
      </c>
      <c r="D213">
        <v>500018</v>
      </c>
      <c r="E213" t="s">
        <v>1836</v>
      </c>
      <c r="F213" t="s">
        <v>1836</v>
      </c>
      <c r="G213" t="s">
        <v>121</v>
      </c>
      <c r="H213" s="41">
        <v>44602.395833333299</v>
      </c>
    </row>
    <row r="214" spans="1:8" x14ac:dyDescent="0.2">
      <c r="A214" t="s">
        <v>258</v>
      </c>
      <c r="B214">
        <v>550008</v>
      </c>
      <c r="C214" t="s">
        <v>258</v>
      </c>
      <c r="D214">
        <v>500022</v>
      </c>
      <c r="E214" t="s">
        <v>1837</v>
      </c>
      <c r="F214" t="s">
        <v>1837</v>
      </c>
      <c r="G214" t="s">
        <v>121</v>
      </c>
      <c r="H214" s="41">
        <v>44602.395833333299</v>
      </c>
    </row>
    <row r="215" spans="1:8" x14ac:dyDescent="0.2">
      <c r="A215" t="s">
        <v>258</v>
      </c>
      <c r="B215">
        <v>550009</v>
      </c>
      <c r="C215" t="s">
        <v>258</v>
      </c>
      <c r="D215">
        <v>500023</v>
      </c>
      <c r="E215" t="s">
        <v>1838</v>
      </c>
      <c r="F215" t="s">
        <v>1838</v>
      </c>
      <c r="G215" t="s">
        <v>121</v>
      </c>
      <c r="H215" s="41">
        <v>44602.395833333299</v>
      </c>
    </row>
    <row r="216" spans="1:8" x14ac:dyDescent="0.2">
      <c r="A216" t="s">
        <v>258</v>
      </c>
      <c r="B216">
        <v>550010</v>
      </c>
      <c r="C216" t="s">
        <v>258</v>
      </c>
      <c r="D216">
        <v>500019</v>
      </c>
      <c r="E216" t="s">
        <v>1839</v>
      </c>
      <c r="F216" t="s">
        <v>1839</v>
      </c>
      <c r="G216" t="s">
        <v>121</v>
      </c>
      <c r="H216" s="41">
        <v>44602.395833333299</v>
      </c>
    </row>
    <row r="217" spans="1:8" x14ac:dyDescent="0.2">
      <c r="A217" t="s">
        <v>258</v>
      </c>
      <c r="B217">
        <v>550011</v>
      </c>
      <c r="C217" t="s">
        <v>258</v>
      </c>
      <c r="D217">
        <v>500020</v>
      </c>
      <c r="E217" t="s">
        <v>1840</v>
      </c>
      <c r="F217" t="s">
        <v>1840</v>
      </c>
      <c r="G217" t="s">
        <v>121</v>
      </c>
      <c r="H217" s="41">
        <v>44602.395833333299</v>
      </c>
    </row>
    <row r="218" spans="1:8" x14ac:dyDescent="0.2">
      <c r="A218" t="s">
        <v>258</v>
      </c>
      <c r="B218">
        <v>550012</v>
      </c>
      <c r="C218" t="s">
        <v>258</v>
      </c>
      <c r="D218">
        <v>500024</v>
      </c>
      <c r="E218" t="s">
        <v>1841</v>
      </c>
      <c r="F218" t="s">
        <v>1841</v>
      </c>
      <c r="G218" t="s">
        <v>121</v>
      </c>
      <c r="H218" s="41">
        <v>44602.395833333299</v>
      </c>
    </row>
    <row r="219" spans="1:8" x14ac:dyDescent="0.2">
      <c r="A219" t="s">
        <v>258</v>
      </c>
      <c r="B219">
        <v>550013</v>
      </c>
      <c r="C219" t="s">
        <v>258</v>
      </c>
      <c r="D219">
        <v>500027</v>
      </c>
      <c r="E219" t="s">
        <v>1842</v>
      </c>
      <c r="F219" t="s">
        <v>1842</v>
      </c>
      <c r="G219" t="s">
        <v>121</v>
      </c>
      <c r="H219" s="41">
        <v>44602.395833333299</v>
      </c>
    </row>
    <row r="220" spans="1:8" x14ac:dyDescent="0.2">
      <c r="A220" t="s">
        <v>258</v>
      </c>
      <c r="B220">
        <v>550014</v>
      </c>
      <c r="C220" t="s">
        <v>258</v>
      </c>
      <c r="D220">
        <v>500028</v>
      </c>
      <c r="E220" t="s">
        <v>1843</v>
      </c>
      <c r="F220" t="s">
        <v>1843</v>
      </c>
      <c r="G220" t="s">
        <v>121</v>
      </c>
      <c r="H220" s="41">
        <v>44635.527060185203</v>
      </c>
    </row>
    <row r="221" spans="1:8" x14ac:dyDescent="0.2">
      <c r="A221" t="s">
        <v>258</v>
      </c>
      <c r="B221">
        <v>550015</v>
      </c>
      <c r="C221" t="s">
        <v>258</v>
      </c>
      <c r="D221">
        <v>500029</v>
      </c>
      <c r="E221" t="s">
        <v>1844</v>
      </c>
      <c r="F221" t="s">
        <v>1844</v>
      </c>
      <c r="G221" t="s">
        <v>121</v>
      </c>
      <c r="H221" s="41">
        <v>44602.395833333299</v>
      </c>
    </row>
    <row r="222" spans="1:8" x14ac:dyDescent="0.2">
      <c r="A222" t="s">
        <v>258</v>
      </c>
      <c r="B222">
        <v>550016</v>
      </c>
      <c r="C222" t="s">
        <v>258</v>
      </c>
      <c r="D222">
        <v>500031</v>
      </c>
      <c r="E222" t="s">
        <v>1845</v>
      </c>
      <c r="F222" t="s">
        <v>1846</v>
      </c>
      <c r="G222" t="s">
        <v>121</v>
      </c>
      <c r="H222" s="41">
        <v>44693.567222222198</v>
      </c>
    </row>
    <row r="223" spans="1:8" x14ac:dyDescent="0.2">
      <c r="A223" t="s">
        <v>258</v>
      </c>
      <c r="B223">
        <v>550017</v>
      </c>
      <c r="C223" t="s">
        <v>258</v>
      </c>
      <c r="D223">
        <v>500032</v>
      </c>
      <c r="E223" t="s">
        <v>1847</v>
      </c>
      <c r="F223" t="s">
        <v>1847</v>
      </c>
      <c r="G223" t="s">
        <v>121</v>
      </c>
      <c r="H223" s="41">
        <v>44602.395833333299</v>
      </c>
    </row>
    <row r="224" spans="1:8" x14ac:dyDescent="0.2">
      <c r="A224" t="s">
        <v>258</v>
      </c>
      <c r="B224">
        <v>550018</v>
      </c>
      <c r="C224" t="s">
        <v>258</v>
      </c>
      <c r="D224">
        <v>500062</v>
      </c>
      <c r="E224" t="s">
        <v>394</v>
      </c>
      <c r="F224" t="s">
        <v>394</v>
      </c>
      <c r="G224" t="s">
        <v>121</v>
      </c>
      <c r="H224" s="41">
        <v>44602.395833333299</v>
      </c>
    </row>
    <row r="225" spans="1:8" x14ac:dyDescent="0.2">
      <c r="A225" t="s">
        <v>258</v>
      </c>
      <c r="B225">
        <v>550019</v>
      </c>
      <c r="C225" t="s">
        <v>258</v>
      </c>
      <c r="D225">
        <v>500070</v>
      </c>
      <c r="E225" t="s">
        <v>1848</v>
      </c>
      <c r="F225" t="s">
        <v>1848</v>
      </c>
      <c r="G225" t="s">
        <v>121</v>
      </c>
      <c r="H225" s="41">
        <v>44602.395833333299</v>
      </c>
    </row>
    <row r="226" spans="1:8" x14ac:dyDescent="0.2">
      <c r="A226" t="s">
        <v>258</v>
      </c>
      <c r="B226">
        <v>550020</v>
      </c>
      <c r="C226" t="s">
        <v>258</v>
      </c>
      <c r="D226">
        <v>500071</v>
      </c>
      <c r="E226" t="s">
        <v>1849</v>
      </c>
      <c r="F226" t="s">
        <v>1849</v>
      </c>
      <c r="G226" t="s">
        <v>121</v>
      </c>
      <c r="H226" s="41">
        <v>44602.395833333299</v>
      </c>
    </row>
    <row r="227" spans="1:8" x14ac:dyDescent="0.2">
      <c r="A227" t="s">
        <v>258</v>
      </c>
      <c r="B227">
        <v>550021</v>
      </c>
      <c r="C227" t="s">
        <v>258</v>
      </c>
      <c r="D227">
        <v>500072</v>
      </c>
      <c r="E227" t="s">
        <v>1850</v>
      </c>
      <c r="F227" t="s">
        <v>1851</v>
      </c>
      <c r="G227" t="s">
        <v>121</v>
      </c>
      <c r="H227" s="41">
        <v>44602.395833333299</v>
      </c>
    </row>
    <row r="228" spans="1:8" x14ac:dyDescent="0.2">
      <c r="A228" t="s">
        <v>258</v>
      </c>
      <c r="B228">
        <v>550022</v>
      </c>
      <c r="C228" t="s">
        <v>258</v>
      </c>
      <c r="D228">
        <v>500073</v>
      </c>
      <c r="E228" t="s">
        <v>1852</v>
      </c>
      <c r="F228" t="s">
        <v>1852</v>
      </c>
      <c r="G228" t="s">
        <v>121</v>
      </c>
      <c r="H228" s="41">
        <v>44602.395833333299</v>
      </c>
    </row>
    <row r="229" spans="1:8" x14ac:dyDescent="0.2">
      <c r="A229" t="s">
        <v>258</v>
      </c>
      <c r="B229">
        <v>550023</v>
      </c>
      <c r="C229" t="s">
        <v>258</v>
      </c>
      <c r="D229">
        <v>500074</v>
      </c>
      <c r="E229" t="s">
        <v>1853</v>
      </c>
      <c r="F229" t="s">
        <v>1853</v>
      </c>
      <c r="G229" t="s">
        <v>121</v>
      </c>
      <c r="H229" s="41">
        <v>44602.395833333299</v>
      </c>
    </row>
    <row r="230" spans="1:8" x14ac:dyDescent="0.2">
      <c r="A230" t="s">
        <v>258</v>
      </c>
      <c r="B230">
        <v>550024</v>
      </c>
      <c r="C230" t="s">
        <v>258</v>
      </c>
      <c r="D230">
        <v>500076</v>
      </c>
      <c r="E230" t="s">
        <v>1854</v>
      </c>
      <c r="F230" t="s">
        <v>1855</v>
      </c>
      <c r="G230" t="s">
        <v>121</v>
      </c>
      <c r="H230" s="41">
        <v>44602.395833333299</v>
      </c>
    </row>
    <row r="231" spans="1:8" x14ac:dyDescent="0.2">
      <c r="A231" t="s">
        <v>258</v>
      </c>
      <c r="B231">
        <v>550025</v>
      </c>
      <c r="C231" t="s">
        <v>258</v>
      </c>
      <c r="D231">
        <v>500077</v>
      </c>
      <c r="E231" t="s">
        <v>1856</v>
      </c>
      <c r="F231" t="s">
        <v>1856</v>
      </c>
      <c r="G231" t="s">
        <v>121</v>
      </c>
      <c r="H231" s="41">
        <v>44602.395833333299</v>
      </c>
    </row>
    <row r="232" spans="1:8" x14ac:dyDescent="0.2">
      <c r="A232" t="s">
        <v>258</v>
      </c>
      <c r="B232">
        <v>550026</v>
      </c>
      <c r="C232" t="s">
        <v>258</v>
      </c>
      <c r="D232">
        <v>500078</v>
      </c>
      <c r="E232" t="s">
        <v>1857</v>
      </c>
      <c r="F232" t="s">
        <v>1857</v>
      </c>
      <c r="G232" t="s">
        <v>121</v>
      </c>
      <c r="H232" s="41">
        <v>44602.395833333299</v>
      </c>
    </row>
    <row r="233" spans="1:8" x14ac:dyDescent="0.2">
      <c r="A233" t="s">
        <v>258</v>
      </c>
      <c r="B233">
        <v>550027</v>
      </c>
      <c r="C233" t="s">
        <v>258</v>
      </c>
      <c r="D233">
        <v>500079</v>
      </c>
      <c r="E233" t="s">
        <v>1858</v>
      </c>
      <c r="F233" t="s">
        <v>1858</v>
      </c>
      <c r="G233" t="s">
        <v>121</v>
      </c>
      <c r="H233" s="41">
        <v>44602.395833333299</v>
      </c>
    </row>
    <row r="234" spans="1:8" x14ac:dyDescent="0.2">
      <c r="A234" t="s">
        <v>258</v>
      </c>
      <c r="B234">
        <v>550028</v>
      </c>
      <c r="C234" t="s">
        <v>258</v>
      </c>
      <c r="D234">
        <v>500080</v>
      </c>
      <c r="E234" t="s">
        <v>1859</v>
      </c>
      <c r="F234" t="s">
        <v>1859</v>
      </c>
      <c r="G234" t="s">
        <v>121</v>
      </c>
      <c r="H234" s="41">
        <v>44732.729722222197</v>
      </c>
    </row>
    <row r="235" spans="1:8" x14ac:dyDescent="0.2">
      <c r="A235" t="s">
        <v>258</v>
      </c>
      <c r="B235">
        <v>550029</v>
      </c>
      <c r="C235" t="s">
        <v>258</v>
      </c>
      <c r="D235">
        <v>500109</v>
      </c>
      <c r="E235" t="s">
        <v>1860</v>
      </c>
      <c r="F235" t="s">
        <v>1860</v>
      </c>
      <c r="G235" t="s">
        <v>121</v>
      </c>
      <c r="H235" s="41">
        <v>44602.395833333299</v>
      </c>
    </row>
    <row r="236" spans="1:8" x14ac:dyDescent="0.2">
      <c r="A236" t="s">
        <v>258</v>
      </c>
      <c r="B236">
        <v>550030</v>
      </c>
      <c r="C236" t="s">
        <v>258</v>
      </c>
      <c r="D236">
        <v>500056</v>
      </c>
      <c r="E236" t="s">
        <v>1861</v>
      </c>
      <c r="F236" t="s">
        <v>1861</v>
      </c>
      <c r="G236" t="s">
        <v>121</v>
      </c>
      <c r="H236" s="41">
        <v>44602.395833333299</v>
      </c>
    </row>
    <row r="237" spans="1:8" x14ac:dyDescent="0.2">
      <c r="A237" t="s">
        <v>258</v>
      </c>
      <c r="B237">
        <v>550031</v>
      </c>
      <c r="C237" t="s">
        <v>258</v>
      </c>
      <c r="D237">
        <v>500114</v>
      </c>
      <c r="E237" t="s">
        <v>1862</v>
      </c>
      <c r="F237" t="s">
        <v>1862</v>
      </c>
      <c r="G237" t="s">
        <v>121</v>
      </c>
      <c r="H237" s="41">
        <v>44602.395833333299</v>
      </c>
    </row>
    <row r="238" spans="1:8" x14ac:dyDescent="0.2">
      <c r="A238" t="s">
        <v>258</v>
      </c>
      <c r="B238">
        <v>550032</v>
      </c>
      <c r="C238" t="s">
        <v>258</v>
      </c>
      <c r="D238">
        <v>500117</v>
      </c>
      <c r="E238" t="s">
        <v>1863</v>
      </c>
      <c r="F238" t="s">
        <v>1863</v>
      </c>
      <c r="G238" t="s">
        <v>121</v>
      </c>
      <c r="H238" s="41">
        <v>44602.395833333299</v>
      </c>
    </row>
    <row r="239" spans="1:8" x14ac:dyDescent="0.2">
      <c r="A239" t="s">
        <v>258</v>
      </c>
      <c r="B239">
        <v>550033</v>
      </c>
      <c r="C239" t="s">
        <v>258</v>
      </c>
      <c r="D239">
        <v>500118</v>
      </c>
      <c r="E239" t="s">
        <v>1864</v>
      </c>
      <c r="F239" t="s">
        <v>1864</v>
      </c>
      <c r="G239" t="s">
        <v>121</v>
      </c>
      <c r="H239" s="41">
        <v>44602.395833333299</v>
      </c>
    </row>
    <row r="240" spans="1:8" x14ac:dyDescent="0.2">
      <c r="A240" t="s">
        <v>258</v>
      </c>
      <c r="B240">
        <v>550034</v>
      </c>
      <c r="C240" t="s">
        <v>258</v>
      </c>
      <c r="D240">
        <v>500119</v>
      </c>
      <c r="E240" t="s">
        <v>1865</v>
      </c>
      <c r="F240" t="s">
        <v>1865</v>
      </c>
      <c r="G240" t="s">
        <v>121</v>
      </c>
      <c r="H240" s="41">
        <v>44602.395833333299</v>
      </c>
    </row>
    <row r="241" spans="1:8" x14ac:dyDescent="0.2">
      <c r="A241" t="s">
        <v>258</v>
      </c>
      <c r="B241">
        <v>550035</v>
      </c>
      <c r="C241" t="s">
        <v>258</v>
      </c>
      <c r="D241">
        <v>500121</v>
      </c>
      <c r="E241" t="s">
        <v>1866</v>
      </c>
      <c r="F241" t="s">
        <v>1867</v>
      </c>
      <c r="G241" t="s">
        <v>121</v>
      </c>
      <c r="H241" s="41">
        <v>44602.395833333299</v>
      </c>
    </row>
    <row r="242" spans="1:8" x14ac:dyDescent="0.2">
      <c r="A242" t="s">
        <v>258</v>
      </c>
      <c r="B242">
        <v>550036</v>
      </c>
      <c r="C242" t="s">
        <v>258</v>
      </c>
      <c r="D242">
        <v>500127</v>
      </c>
      <c r="E242" t="s">
        <v>1868</v>
      </c>
      <c r="F242" t="s">
        <v>1869</v>
      </c>
      <c r="G242" t="s">
        <v>121</v>
      </c>
      <c r="H242" s="41">
        <v>44602.395833333299</v>
      </c>
    </row>
    <row r="243" spans="1:8" x14ac:dyDescent="0.2">
      <c r="A243" t="s">
        <v>258</v>
      </c>
      <c r="B243">
        <v>550037</v>
      </c>
      <c r="C243" t="s">
        <v>258</v>
      </c>
      <c r="D243">
        <v>500131</v>
      </c>
      <c r="E243" t="s">
        <v>1870</v>
      </c>
      <c r="F243" t="s">
        <v>1870</v>
      </c>
      <c r="G243" t="s">
        <v>121</v>
      </c>
      <c r="H243" s="41">
        <v>44602.395833333299</v>
      </c>
    </row>
    <row r="244" spans="1:8" x14ac:dyDescent="0.2">
      <c r="A244" t="s">
        <v>258</v>
      </c>
      <c r="B244">
        <v>550038</v>
      </c>
      <c r="C244" t="s">
        <v>258</v>
      </c>
      <c r="D244">
        <v>500133</v>
      </c>
      <c r="E244" t="s">
        <v>1871</v>
      </c>
      <c r="F244" t="s">
        <v>1871</v>
      </c>
      <c r="G244" t="s">
        <v>121</v>
      </c>
      <c r="H244" s="41">
        <v>44602.395833333299</v>
      </c>
    </row>
    <row r="245" spans="1:8" x14ac:dyDescent="0.2">
      <c r="A245" t="s">
        <v>258</v>
      </c>
      <c r="B245">
        <v>550039</v>
      </c>
      <c r="C245" t="s">
        <v>258</v>
      </c>
      <c r="D245">
        <v>500135</v>
      </c>
      <c r="E245" t="s">
        <v>1872</v>
      </c>
      <c r="F245" t="s">
        <v>1872</v>
      </c>
      <c r="G245" t="s">
        <v>121</v>
      </c>
      <c r="H245" s="41">
        <v>44602.395833333299</v>
      </c>
    </row>
    <row r="246" spans="1:8" x14ac:dyDescent="0.2">
      <c r="A246" t="s">
        <v>258</v>
      </c>
      <c r="B246">
        <v>550040</v>
      </c>
      <c r="C246" t="s">
        <v>258</v>
      </c>
      <c r="D246">
        <v>500136</v>
      </c>
      <c r="E246" t="s">
        <v>1873</v>
      </c>
      <c r="F246" t="s">
        <v>1873</v>
      </c>
      <c r="G246" t="s">
        <v>121</v>
      </c>
      <c r="H246" s="41">
        <v>44602.395833333299</v>
      </c>
    </row>
    <row r="247" spans="1:8" x14ac:dyDescent="0.2">
      <c r="A247" t="s">
        <v>258</v>
      </c>
      <c r="B247">
        <v>550041</v>
      </c>
      <c r="C247" t="s">
        <v>258</v>
      </c>
      <c r="D247">
        <v>500149</v>
      </c>
      <c r="E247" t="s">
        <v>1874</v>
      </c>
      <c r="F247" t="s">
        <v>1874</v>
      </c>
      <c r="G247" t="s">
        <v>121</v>
      </c>
      <c r="H247" s="41">
        <v>44602.395833333299</v>
      </c>
    </row>
    <row r="248" spans="1:8" x14ac:dyDescent="0.2">
      <c r="A248" t="s">
        <v>258</v>
      </c>
      <c r="B248">
        <v>550042</v>
      </c>
      <c r="C248" t="s">
        <v>258</v>
      </c>
      <c r="D248">
        <v>500156</v>
      </c>
      <c r="E248" t="s">
        <v>1875</v>
      </c>
      <c r="F248" t="s">
        <v>1875</v>
      </c>
      <c r="G248" t="s">
        <v>121</v>
      </c>
      <c r="H248" s="41">
        <v>44602.395833333299</v>
      </c>
    </row>
    <row r="249" spans="1:8" x14ac:dyDescent="0.2">
      <c r="A249" t="s">
        <v>258</v>
      </c>
      <c r="B249">
        <v>550043</v>
      </c>
      <c r="C249" t="s">
        <v>258</v>
      </c>
      <c r="D249">
        <v>500164</v>
      </c>
      <c r="E249" t="s">
        <v>1876</v>
      </c>
      <c r="F249" t="s">
        <v>1876</v>
      </c>
      <c r="G249" t="s">
        <v>121</v>
      </c>
      <c r="H249" s="41">
        <v>44602.395833333299</v>
      </c>
    </row>
    <row r="250" spans="1:8" x14ac:dyDescent="0.2">
      <c r="A250" t="s">
        <v>258</v>
      </c>
      <c r="B250">
        <v>550044</v>
      </c>
      <c r="C250" t="s">
        <v>258</v>
      </c>
      <c r="D250">
        <v>500167</v>
      </c>
      <c r="E250" t="s">
        <v>1877</v>
      </c>
      <c r="F250" t="s">
        <v>1877</v>
      </c>
      <c r="G250" t="s">
        <v>121</v>
      </c>
      <c r="H250" s="41">
        <v>44602.395833333299</v>
      </c>
    </row>
    <row r="251" spans="1:8" x14ac:dyDescent="0.2">
      <c r="A251" t="s">
        <v>258</v>
      </c>
      <c r="B251">
        <v>550045</v>
      </c>
      <c r="C251" t="s">
        <v>258</v>
      </c>
      <c r="D251">
        <v>500168</v>
      </c>
      <c r="E251" t="s">
        <v>1878</v>
      </c>
      <c r="F251" t="s">
        <v>1878</v>
      </c>
      <c r="G251" t="s">
        <v>121</v>
      </c>
      <c r="H251" s="41">
        <v>44602.395833333299</v>
      </c>
    </row>
    <row r="252" spans="1:8" x14ac:dyDescent="0.2">
      <c r="A252" t="s">
        <v>258</v>
      </c>
      <c r="B252">
        <v>550046</v>
      </c>
      <c r="C252" t="s">
        <v>258</v>
      </c>
      <c r="D252">
        <v>500172</v>
      </c>
      <c r="E252" t="s">
        <v>1879</v>
      </c>
      <c r="F252" t="s">
        <v>1879</v>
      </c>
      <c r="G252" t="s">
        <v>121</v>
      </c>
      <c r="H252" s="41">
        <v>44602.395833333299</v>
      </c>
    </row>
    <row r="253" spans="1:8" x14ac:dyDescent="0.2">
      <c r="A253" t="s">
        <v>258</v>
      </c>
      <c r="B253">
        <v>550047</v>
      </c>
      <c r="C253" t="s">
        <v>258</v>
      </c>
      <c r="D253">
        <v>500192</v>
      </c>
      <c r="E253" t="s">
        <v>1880</v>
      </c>
      <c r="F253" t="s">
        <v>1880</v>
      </c>
      <c r="G253" t="s">
        <v>121</v>
      </c>
      <c r="H253" s="41">
        <v>44602.395833333299</v>
      </c>
    </row>
    <row r="254" spans="1:8" x14ac:dyDescent="0.2">
      <c r="A254" t="s">
        <v>258</v>
      </c>
      <c r="B254">
        <v>550048</v>
      </c>
      <c r="C254" t="s">
        <v>258</v>
      </c>
      <c r="D254">
        <v>500193</v>
      </c>
      <c r="E254" t="s">
        <v>1881</v>
      </c>
      <c r="F254" t="s">
        <v>1881</v>
      </c>
      <c r="G254" t="s">
        <v>121</v>
      </c>
      <c r="H254" s="41">
        <v>44602.395833333299</v>
      </c>
    </row>
    <row r="255" spans="1:8" x14ac:dyDescent="0.2">
      <c r="A255" t="s">
        <v>258</v>
      </c>
      <c r="B255">
        <v>550049</v>
      </c>
      <c r="C255" t="s">
        <v>258</v>
      </c>
      <c r="D255">
        <v>500195</v>
      </c>
      <c r="E255" t="s">
        <v>1882</v>
      </c>
      <c r="F255" t="s">
        <v>1882</v>
      </c>
      <c r="G255" t="s">
        <v>121</v>
      </c>
      <c r="H255" s="41">
        <v>44602.395833333299</v>
      </c>
    </row>
    <row r="256" spans="1:8" x14ac:dyDescent="0.2">
      <c r="A256" t="s">
        <v>258</v>
      </c>
      <c r="B256">
        <v>550050</v>
      </c>
      <c r="C256" t="s">
        <v>258</v>
      </c>
      <c r="D256">
        <v>500196</v>
      </c>
      <c r="E256" t="s">
        <v>1883</v>
      </c>
      <c r="F256" t="s">
        <v>1883</v>
      </c>
      <c r="G256" t="s">
        <v>121</v>
      </c>
      <c r="H256" s="41">
        <v>44602.395833333299</v>
      </c>
    </row>
    <row r="257" spans="1:8" x14ac:dyDescent="0.2">
      <c r="A257" t="s">
        <v>258</v>
      </c>
      <c r="B257">
        <v>550051</v>
      </c>
      <c r="C257" t="s">
        <v>258</v>
      </c>
      <c r="D257">
        <v>500203</v>
      </c>
      <c r="E257" t="s">
        <v>1884</v>
      </c>
      <c r="F257" t="s">
        <v>1884</v>
      </c>
      <c r="G257" t="s">
        <v>121</v>
      </c>
      <c r="H257" s="41">
        <v>44602.395833333299</v>
      </c>
    </row>
    <row r="258" spans="1:8" x14ac:dyDescent="0.2">
      <c r="A258" t="s">
        <v>258</v>
      </c>
      <c r="B258">
        <v>550052</v>
      </c>
      <c r="C258" t="s">
        <v>258</v>
      </c>
      <c r="D258">
        <v>500206</v>
      </c>
      <c r="E258" t="s">
        <v>1885</v>
      </c>
      <c r="F258" t="s">
        <v>1885</v>
      </c>
      <c r="G258" t="s">
        <v>121</v>
      </c>
      <c r="H258" s="41">
        <v>44602.395833333299</v>
      </c>
    </row>
    <row r="259" spans="1:8" x14ac:dyDescent="0.2">
      <c r="A259" t="s">
        <v>258</v>
      </c>
      <c r="B259">
        <v>550053</v>
      </c>
      <c r="C259" t="s">
        <v>258</v>
      </c>
      <c r="D259">
        <v>500210</v>
      </c>
      <c r="E259" t="s">
        <v>1886</v>
      </c>
      <c r="F259" t="s">
        <v>1886</v>
      </c>
      <c r="G259" t="s">
        <v>121</v>
      </c>
      <c r="H259" s="41">
        <v>44602.395833333299</v>
      </c>
    </row>
    <row r="260" spans="1:8" x14ac:dyDescent="0.2">
      <c r="A260" t="s">
        <v>258</v>
      </c>
      <c r="B260">
        <v>550054</v>
      </c>
      <c r="C260" t="s">
        <v>258</v>
      </c>
      <c r="D260">
        <v>500211</v>
      </c>
      <c r="E260" t="s">
        <v>1887</v>
      </c>
      <c r="F260" t="s">
        <v>1887</v>
      </c>
      <c r="G260" t="s">
        <v>121</v>
      </c>
      <c r="H260" s="41">
        <v>44602.395833333299</v>
      </c>
    </row>
    <row r="261" spans="1:8" x14ac:dyDescent="0.2">
      <c r="A261" t="s">
        <v>258</v>
      </c>
      <c r="B261">
        <v>550055</v>
      </c>
      <c r="C261" t="s">
        <v>258</v>
      </c>
      <c r="D261">
        <v>500213</v>
      </c>
      <c r="E261" t="s">
        <v>1888</v>
      </c>
      <c r="F261" t="s">
        <v>1888</v>
      </c>
      <c r="G261" t="s">
        <v>121</v>
      </c>
      <c r="H261" s="41">
        <v>44602.395833333299</v>
      </c>
    </row>
    <row r="262" spans="1:8" x14ac:dyDescent="0.2">
      <c r="A262" t="s">
        <v>258</v>
      </c>
      <c r="B262">
        <v>550056</v>
      </c>
      <c r="C262" t="s">
        <v>258</v>
      </c>
      <c r="D262">
        <v>500214</v>
      </c>
      <c r="E262" t="s">
        <v>1889</v>
      </c>
      <c r="F262" t="s">
        <v>1889</v>
      </c>
      <c r="G262" t="s">
        <v>121</v>
      </c>
      <c r="H262" s="41">
        <v>44602.395833333299</v>
      </c>
    </row>
    <row r="263" spans="1:8" x14ac:dyDescent="0.2">
      <c r="A263" t="s">
        <v>258</v>
      </c>
      <c r="B263">
        <v>550057</v>
      </c>
      <c r="C263" t="s">
        <v>258</v>
      </c>
      <c r="D263">
        <v>500219</v>
      </c>
      <c r="E263" t="s">
        <v>1890</v>
      </c>
      <c r="F263" t="s">
        <v>1890</v>
      </c>
      <c r="G263" t="s">
        <v>121</v>
      </c>
      <c r="H263" s="41">
        <v>44602.395833333299</v>
      </c>
    </row>
    <row r="264" spans="1:8" x14ac:dyDescent="0.2">
      <c r="A264" t="s">
        <v>258</v>
      </c>
      <c r="B264">
        <v>550058</v>
      </c>
      <c r="C264" t="s">
        <v>258</v>
      </c>
      <c r="D264">
        <v>500222</v>
      </c>
      <c r="E264" t="s">
        <v>1891</v>
      </c>
      <c r="F264" t="s">
        <v>1891</v>
      </c>
      <c r="G264" t="s">
        <v>121</v>
      </c>
      <c r="H264" s="41">
        <v>44602.395833333299</v>
      </c>
    </row>
    <row r="265" spans="1:8" x14ac:dyDescent="0.2">
      <c r="A265" t="s">
        <v>258</v>
      </c>
      <c r="B265">
        <v>550059</v>
      </c>
      <c r="C265" t="s">
        <v>258</v>
      </c>
      <c r="D265">
        <v>500226</v>
      </c>
      <c r="E265" t="s">
        <v>1892</v>
      </c>
      <c r="F265" t="s">
        <v>1892</v>
      </c>
      <c r="G265" t="s">
        <v>121</v>
      </c>
      <c r="H265" s="41">
        <v>44602.395833333299</v>
      </c>
    </row>
    <row r="266" spans="1:8" x14ac:dyDescent="0.2">
      <c r="A266" t="s">
        <v>258</v>
      </c>
      <c r="B266">
        <v>550060</v>
      </c>
      <c r="C266" t="s">
        <v>258</v>
      </c>
      <c r="D266">
        <v>500228</v>
      </c>
      <c r="E266" t="s">
        <v>1893</v>
      </c>
      <c r="F266" t="s">
        <v>1893</v>
      </c>
      <c r="G266" t="s">
        <v>121</v>
      </c>
      <c r="H266" s="41">
        <v>44602.395833333299</v>
      </c>
    </row>
    <row r="267" spans="1:8" x14ac:dyDescent="0.2">
      <c r="A267" t="s">
        <v>258</v>
      </c>
      <c r="B267">
        <v>550061</v>
      </c>
      <c r="C267" t="s">
        <v>258</v>
      </c>
      <c r="D267">
        <v>500230</v>
      </c>
      <c r="E267" t="s">
        <v>1894</v>
      </c>
      <c r="F267" t="s">
        <v>1894</v>
      </c>
      <c r="G267" t="s">
        <v>121</v>
      </c>
      <c r="H267" s="41">
        <v>44602.395833333299</v>
      </c>
    </row>
    <row r="268" spans="1:8" x14ac:dyDescent="0.2">
      <c r="A268" t="s">
        <v>258</v>
      </c>
      <c r="B268">
        <v>550062</v>
      </c>
      <c r="C268" t="s">
        <v>258</v>
      </c>
      <c r="D268">
        <v>500238</v>
      </c>
      <c r="E268" t="s">
        <v>1895</v>
      </c>
      <c r="F268" t="s">
        <v>1895</v>
      </c>
      <c r="G268" t="s">
        <v>121</v>
      </c>
      <c r="H268" s="41">
        <v>44713.514710648102</v>
      </c>
    </row>
    <row r="269" spans="1:8" x14ac:dyDescent="0.2">
      <c r="A269" t="s">
        <v>258</v>
      </c>
      <c r="B269">
        <v>550063</v>
      </c>
      <c r="C269" t="s">
        <v>258</v>
      </c>
      <c r="D269">
        <v>500239</v>
      </c>
      <c r="E269" t="s">
        <v>1896</v>
      </c>
      <c r="F269" t="s">
        <v>1896</v>
      </c>
      <c r="G269" t="s">
        <v>121</v>
      </c>
      <c r="H269" s="41">
        <v>44602.395833333299</v>
      </c>
    </row>
    <row r="270" spans="1:8" x14ac:dyDescent="0.2">
      <c r="A270" t="s">
        <v>258</v>
      </c>
      <c r="B270">
        <v>550064</v>
      </c>
      <c r="C270" t="s">
        <v>258</v>
      </c>
      <c r="D270">
        <v>500240</v>
      </c>
      <c r="E270" t="s">
        <v>1897</v>
      </c>
      <c r="F270" t="s">
        <v>1897</v>
      </c>
      <c r="G270" t="s">
        <v>121</v>
      </c>
      <c r="H270" s="41">
        <v>44602.395833333299</v>
      </c>
    </row>
    <row r="271" spans="1:8" x14ac:dyDescent="0.2">
      <c r="A271" t="s">
        <v>258</v>
      </c>
      <c r="B271">
        <v>550065</v>
      </c>
      <c r="C271" t="s">
        <v>258</v>
      </c>
      <c r="D271">
        <v>500243</v>
      </c>
      <c r="E271" t="s">
        <v>1898</v>
      </c>
      <c r="F271" t="s">
        <v>1898</v>
      </c>
      <c r="G271" t="s">
        <v>121</v>
      </c>
      <c r="H271" s="41">
        <v>44602.395833333299</v>
      </c>
    </row>
    <row r="272" spans="1:8" x14ac:dyDescent="0.2">
      <c r="A272" t="s">
        <v>258</v>
      </c>
      <c r="B272">
        <v>550066</v>
      </c>
      <c r="C272" t="s">
        <v>258</v>
      </c>
      <c r="D272">
        <v>500244</v>
      </c>
      <c r="E272" t="s">
        <v>1899</v>
      </c>
      <c r="F272" t="s">
        <v>1899</v>
      </c>
      <c r="G272" t="s">
        <v>121</v>
      </c>
      <c r="H272" s="41">
        <v>44602.395833333299</v>
      </c>
    </row>
    <row r="273" spans="1:8" x14ac:dyDescent="0.2">
      <c r="A273" t="s">
        <v>258</v>
      </c>
      <c r="B273">
        <v>550067</v>
      </c>
      <c r="C273" t="s">
        <v>258</v>
      </c>
      <c r="D273">
        <v>500245</v>
      </c>
      <c r="E273" t="s">
        <v>1900</v>
      </c>
      <c r="F273" t="s">
        <v>1900</v>
      </c>
      <c r="G273" t="s">
        <v>121</v>
      </c>
      <c r="H273" s="41">
        <v>44602.395833333299</v>
      </c>
    </row>
    <row r="274" spans="1:8" x14ac:dyDescent="0.2">
      <c r="A274" t="s">
        <v>258</v>
      </c>
      <c r="B274">
        <v>550068</v>
      </c>
      <c r="C274" t="s">
        <v>258</v>
      </c>
      <c r="D274">
        <v>500247</v>
      </c>
      <c r="E274" t="s">
        <v>1901</v>
      </c>
      <c r="F274" t="s">
        <v>1901</v>
      </c>
      <c r="G274" t="s">
        <v>121</v>
      </c>
      <c r="H274" s="41">
        <v>44602.395833333299</v>
      </c>
    </row>
    <row r="275" spans="1:8" x14ac:dyDescent="0.2">
      <c r="A275" t="s">
        <v>258</v>
      </c>
      <c r="B275">
        <v>550069</v>
      </c>
      <c r="C275" t="s">
        <v>258</v>
      </c>
      <c r="D275">
        <v>500249</v>
      </c>
      <c r="E275" t="s">
        <v>1902</v>
      </c>
      <c r="F275" t="s">
        <v>1902</v>
      </c>
      <c r="G275" t="s">
        <v>121</v>
      </c>
      <c r="H275" s="41">
        <v>44602.395833333299</v>
      </c>
    </row>
    <row r="276" spans="1:8" x14ac:dyDescent="0.2">
      <c r="A276" t="s">
        <v>258</v>
      </c>
      <c r="B276">
        <v>550070</v>
      </c>
      <c r="C276" t="s">
        <v>258</v>
      </c>
      <c r="D276">
        <v>500252</v>
      </c>
      <c r="E276" t="s">
        <v>1903</v>
      </c>
      <c r="F276" t="s">
        <v>1903</v>
      </c>
      <c r="G276" t="s">
        <v>121</v>
      </c>
      <c r="H276" s="41">
        <v>44602.395833333299</v>
      </c>
    </row>
    <row r="277" spans="1:8" x14ac:dyDescent="0.2">
      <c r="A277" t="s">
        <v>258</v>
      </c>
      <c r="B277">
        <v>550071</v>
      </c>
      <c r="C277" t="s">
        <v>258</v>
      </c>
      <c r="D277">
        <v>500254</v>
      </c>
      <c r="E277" t="s">
        <v>1901</v>
      </c>
      <c r="F277" t="s">
        <v>1901</v>
      </c>
      <c r="G277" t="s">
        <v>121</v>
      </c>
      <c r="H277" s="41">
        <v>44602.395833333299</v>
      </c>
    </row>
    <row r="278" spans="1:8" x14ac:dyDescent="0.2">
      <c r="A278" t="s">
        <v>258</v>
      </c>
      <c r="B278">
        <v>550072</v>
      </c>
      <c r="C278" t="s">
        <v>258</v>
      </c>
      <c r="D278">
        <v>500255</v>
      </c>
      <c r="E278" t="s">
        <v>1904</v>
      </c>
      <c r="F278" t="s">
        <v>1904</v>
      </c>
      <c r="G278" t="s">
        <v>121</v>
      </c>
      <c r="H278" s="41">
        <v>44602.395833333299</v>
      </c>
    </row>
    <row r="279" spans="1:8" x14ac:dyDescent="0.2">
      <c r="A279" t="s">
        <v>258</v>
      </c>
      <c r="B279">
        <v>550073</v>
      </c>
      <c r="C279" t="s">
        <v>258</v>
      </c>
      <c r="D279">
        <v>500256</v>
      </c>
      <c r="F279" t="s">
        <v>1905</v>
      </c>
      <c r="G279" t="s">
        <v>122</v>
      </c>
      <c r="H279" s="41">
        <v>44644.580231481501</v>
      </c>
    </row>
    <row r="280" spans="1:8" x14ac:dyDescent="0.2">
      <c r="A280" t="s">
        <v>258</v>
      </c>
      <c r="B280">
        <v>600043</v>
      </c>
      <c r="C280" t="s">
        <v>258</v>
      </c>
      <c r="D280">
        <v>260915</v>
      </c>
      <c r="E280" t="s">
        <v>19</v>
      </c>
      <c r="F280" t="s">
        <v>465</v>
      </c>
      <c r="G280" t="s">
        <v>1790</v>
      </c>
      <c r="H280" s="41">
        <v>44488.291666666701</v>
      </c>
    </row>
    <row r="281" spans="1:8" x14ac:dyDescent="0.2">
      <c r="A281" t="s">
        <v>258</v>
      </c>
      <c r="B281">
        <v>600044</v>
      </c>
      <c r="C281" t="s">
        <v>258</v>
      </c>
      <c r="D281">
        <v>260920</v>
      </c>
      <c r="E281" t="s">
        <v>21</v>
      </c>
      <c r="F281" t="s">
        <v>372</v>
      </c>
      <c r="G281" t="s">
        <v>1790</v>
      </c>
      <c r="H281" s="41">
        <v>44488.291666666701</v>
      </c>
    </row>
    <row r="282" spans="1:8" x14ac:dyDescent="0.2">
      <c r="A282" t="s">
        <v>258</v>
      </c>
      <c r="B282">
        <v>600045</v>
      </c>
      <c r="C282" t="s">
        <v>258</v>
      </c>
      <c r="D282">
        <v>260919</v>
      </c>
      <c r="E282" t="s">
        <v>123</v>
      </c>
      <c r="F282" t="s">
        <v>466</v>
      </c>
      <c r="G282" t="s">
        <v>1790</v>
      </c>
      <c r="H282" s="41">
        <v>44488.291666666701</v>
      </c>
    </row>
    <row r="283" spans="1:8" x14ac:dyDescent="0.2">
      <c r="A283" t="s">
        <v>258</v>
      </c>
      <c r="B283">
        <v>600046</v>
      </c>
      <c r="C283" t="s">
        <v>258</v>
      </c>
      <c r="D283">
        <v>260916</v>
      </c>
      <c r="E283" t="s">
        <v>124</v>
      </c>
      <c r="F283" t="s">
        <v>467</v>
      </c>
      <c r="G283" t="s">
        <v>1790</v>
      </c>
      <c r="H283" s="41">
        <v>44488.291666666701</v>
      </c>
    </row>
    <row r="284" spans="1:8" x14ac:dyDescent="0.2">
      <c r="A284" t="s">
        <v>258</v>
      </c>
      <c r="B284">
        <v>600047</v>
      </c>
      <c r="C284" t="s">
        <v>258</v>
      </c>
      <c r="D284">
        <v>260917</v>
      </c>
      <c r="E284" t="s">
        <v>36</v>
      </c>
      <c r="F284" t="s">
        <v>468</v>
      </c>
      <c r="G284" t="s">
        <v>121</v>
      </c>
      <c r="H284" s="41">
        <v>44543.515810185199</v>
      </c>
    </row>
    <row r="285" spans="1:8" x14ac:dyDescent="0.2">
      <c r="A285" t="s">
        <v>258</v>
      </c>
      <c r="B285">
        <v>600048</v>
      </c>
      <c r="C285" t="s">
        <v>258</v>
      </c>
      <c r="D285">
        <v>260918</v>
      </c>
      <c r="E285" t="s">
        <v>89</v>
      </c>
      <c r="F285" t="s">
        <v>469</v>
      </c>
      <c r="G285" t="s">
        <v>1790</v>
      </c>
      <c r="H285" s="41">
        <v>44488.291666666701</v>
      </c>
    </row>
    <row r="286" spans="1:8" x14ac:dyDescent="0.2">
      <c r="A286" t="s">
        <v>258</v>
      </c>
      <c r="B286">
        <v>600063</v>
      </c>
      <c r="C286" t="s">
        <v>258</v>
      </c>
      <c r="D286">
        <v>780000</v>
      </c>
      <c r="E286" t="s">
        <v>125</v>
      </c>
      <c r="F286" t="s">
        <v>885</v>
      </c>
      <c r="G286" t="s">
        <v>1790</v>
      </c>
      <c r="H286" s="41">
        <v>44488.291666666701</v>
      </c>
    </row>
    <row r="287" spans="1:8" x14ac:dyDescent="0.2">
      <c r="A287" t="s">
        <v>258</v>
      </c>
      <c r="B287">
        <v>600064</v>
      </c>
      <c r="C287" t="s">
        <v>258</v>
      </c>
      <c r="D287">
        <v>780002</v>
      </c>
      <c r="E287" t="s">
        <v>15</v>
      </c>
      <c r="F287" t="s">
        <v>886</v>
      </c>
      <c r="G287" t="s">
        <v>122</v>
      </c>
      <c r="H287" s="41">
        <v>44732.497002314798</v>
      </c>
    </row>
    <row r="288" spans="1:8" x14ac:dyDescent="0.2">
      <c r="A288" t="s">
        <v>258</v>
      </c>
      <c r="B288">
        <v>600066</v>
      </c>
      <c r="C288" t="s">
        <v>258</v>
      </c>
      <c r="D288">
        <v>780003</v>
      </c>
      <c r="E288" t="s">
        <v>126</v>
      </c>
      <c r="F288" t="s">
        <v>887</v>
      </c>
      <c r="G288" t="s">
        <v>121</v>
      </c>
      <c r="H288" s="41">
        <v>44691.590543981503</v>
      </c>
    </row>
    <row r="289" spans="1:8" x14ac:dyDescent="0.2">
      <c r="A289" t="s">
        <v>258</v>
      </c>
      <c r="B289">
        <v>600067</v>
      </c>
      <c r="C289" t="s">
        <v>258</v>
      </c>
      <c r="D289">
        <v>780005</v>
      </c>
      <c r="E289" t="s">
        <v>29</v>
      </c>
      <c r="F289" t="s">
        <v>889</v>
      </c>
      <c r="G289" t="s">
        <v>1790</v>
      </c>
      <c r="H289" s="41">
        <v>44488.291666666701</v>
      </c>
    </row>
    <row r="290" spans="1:8" x14ac:dyDescent="0.2">
      <c r="A290" t="s">
        <v>258</v>
      </c>
      <c r="B290">
        <v>600068</v>
      </c>
      <c r="C290" t="s">
        <v>258</v>
      </c>
      <c r="D290">
        <v>780006</v>
      </c>
      <c r="E290" t="s">
        <v>127</v>
      </c>
      <c r="F290" t="s">
        <v>890</v>
      </c>
      <c r="G290" t="s">
        <v>122</v>
      </c>
      <c r="H290" s="41">
        <v>44725.630486111098</v>
      </c>
    </row>
    <row r="291" spans="1:8" x14ac:dyDescent="0.2">
      <c r="A291" t="s">
        <v>258</v>
      </c>
      <c r="B291">
        <v>600069</v>
      </c>
      <c r="C291" t="s">
        <v>258</v>
      </c>
      <c r="D291">
        <v>780007</v>
      </c>
      <c r="E291" t="s">
        <v>33</v>
      </c>
      <c r="F291" t="s">
        <v>891</v>
      </c>
      <c r="G291" t="s">
        <v>121</v>
      </c>
      <c r="H291" s="41">
        <v>44691.590613425898</v>
      </c>
    </row>
    <row r="292" spans="1:8" x14ac:dyDescent="0.2">
      <c r="A292" t="s">
        <v>258</v>
      </c>
      <c r="B292">
        <v>600070</v>
      </c>
      <c r="C292" t="s">
        <v>258</v>
      </c>
      <c r="D292">
        <v>780008</v>
      </c>
      <c r="E292" t="s">
        <v>34</v>
      </c>
      <c r="F292" t="s">
        <v>470</v>
      </c>
      <c r="G292" t="s">
        <v>1790</v>
      </c>
      <c r="H292" s="41">
        <v>44488.291666666701</v>
      </c>
    </row>
    <row r="293" spans="1:8" x14ac:dyDescent="0.2">
      <c r="A293" t="s">
        <v>258</v>
      </c>
      <c r="B293">
        <v>600071</v>
      </c>
      <c r="C293" t="s">
        <v>258</v>
      </c>
      <c r="D293">
        <v>780010</v>
      </c>
      <c r="E293" t="s">
        <v>128</v>
      </c>
      <c r="F293" t="s">
        <v>471</v>
      </c>
      <c r="G293" t="s">
        <v>121</v>
      </c>
      <c r="H293" s="41">
        <v>44697.773541666698</v>
      </c>
    </row>
    <row r="294" spans="1:8" x14ac:dyDescent="0.2">
      <c r="A294" t="s">
        <v>258</v>
      </c>
      <c r="B294">
        <v>600072</v>
      </c>
      <c r="C294" t="s">
        <v>258</v>
      </c>
      <c r="D294">
        <v>780013</v>
      </c>
      <c r="E294" t="s">
        <v>61</v>
      </c>
      <c r="F294" t="s">
        <v>893</v>
      </c>
      <c r="G294" t="s">
        <v>1790</v>
      </c>
      <c r="H294" s="41">
        <v>44488.291666666701</v>
      </c>
    </row>
    <row r="295" spans="1:8" x14ac:dyDescent="0.2">
      <c r="A295" t="s">
        <v>258</v>
      </c>
      <c r="B295">
        <v>600073</v>
      </c>
      <c r="C295" t="s">
        <v>258</v>
      </c>
      <c r="D295">
        <v>780017</v>
      </c>
      <c r="E295" t="s">
        <v>129</v>
      </c>
      <c r="F295" t="s">
        <v>472</v>
      </c>
      <c r="G295" t="s">
        <v>1790</v>
      </c>
      <c r="H295" s="41">
        <v>44488.291666666701</v>
      </c>
    </row>
    <row r="296" spans="1:8" x14ac:dyDescent="0.2">
      <c r="A296" t="s">
        <v>258</v>
      </c>
      <c r="B296">
        <v>600074</v>
      </c>
      <c r="C296" t="s">
        <v>258</v>
      </c>
      <c r="D296">
        <v>780018</v>
      </c>
      <c r="E296" t="s">
        <v>79</v>
      </c>
      <c r="F296" t="s">
        <v>1906</v>
      </c>
      <c r="G296" t="s">
        <v>1790</v>
      </c>
      <c r="H296" s="41">
        <v>44488.291666666701</v>
      </c>
    </row>
    <row r="297" spans="1:8" x14ac:dyDescent="0.2">
      <c r="A297" t="s">
        <v>258</v>
      </c>
      <c r="B297">
        <v>600075</v>
      </c>
      <c r="C297" t="s">
        <v>258</v>
      </c>
      <c r="D297">
        <v>780019</v>
      </c>
      <c r="E297" t="s">
        <v>130</v>
      </c>
      <c r="F297" t="s">
        <v>473</v>
      </c>
      <c r="G297" t="s">
        <v>1790</v>
      </c>
      <c r="H297" s="41">
        <v>44488.291666666701</v>
      </c>
    </row>
    <row r="298" spans="1:8" x14ac:dyDescent="0.2">
      <c r="A298" t="s">
        <v>258</v>
      </c>
      <c r="B298">
        <v>600076</v>
      </c>
      <c r="C298" t="s">
        <v>258</v>
      </c>
      <c r="D298">
        <v>261063</v>
      </c>
      <c r="E298" t="s">
        <v>9</v>
      </c>
      <c r="F298" t="s">
        <v>474</v>
      </c>
      <c r="G298" t="s">
        <v>1790</v>
      </c>
      <c r="H298" s="41">
        <v>44488.291666666701</v>
      </c>
    </row>
    <row r="299" spans="1:8" x14ac:dyDescent="0.2">
      <c r="A299" t="s">
        <v>258</v>
      </c>
      <c r="B299">
        <v>600077</v>
      </c>
      <c r="C299" t="s">
        <v>258</v>
      </c>
      <c r="D299">
        <v>261060</v>
      </c>
      <c r="E299" t="s">
        <v>16</v>
      </c>
      <c r="F299" t="s">
        <v>475</v>
      </c>
      <c r="G299" t="s">
        <v>1790</v>
      </c>
      <c r="H299" s="41">
        <v>44488.291666666701</v>
      </c>
    </row>
    <row r="300" spans="1:8" x14ac:dyDescent="0.2">
      <c r="A300" t="s">
        <v>258</v>
      </c>
      <c r="B300">
        <v>600078</v>
      </c>
      <c r="C300" t="s">
        <v>258</v>
      </c>
      <c r="D300">
        <v>261062</v>
      </c>
      <c r="E300" t="s">
        <v>22</v>
      </c>
      <c r="F300" t="s">
        <v>476</v>
      </c>
      <c r="G300" t="s">
        <v>1790</v>
      </c>
      <c r="H300" s="41">
        <v>44488.291666666701</v>
      </c>
    </row>
    <row r="301" spans="1:8" x14ac:dyDescent="0.2">
      <c r="A301" t="s">
        <v>258</v>
      </c>
      <c r="B301">
        <v>600079</v>
      </c>
      <c r="C301" t="s">
        <v>258</v>
      </c>
      <c r="D301">
        <v>261059</v>
      </c>
      <c r="E301" t="s">
        <v>23</v>
      </c>
      <c r="F301" t="s">
        <v>477</v>
      </c>
      <c r="G301" t="s">
        <v>1790</v>
      </c>
      <c r="H301" s="41">
        <v>44488.291666666701</v>
      </c>
    </row>
    <row r="302" spans="1:8" x14ac:dyDescent="0.2">
      <c r="A302" t="s">
        <v>258</v>
      </c>
      <c r="B302">
        <v>600080</v>
      </c>
      <c r="C302" t="s">
        <v>258</v>
      </c>
      <c r="D302">
        <v>261061</v>
      </c>
      <c r="E302" t="s">
        <v>31</v>
      </c>
      <c r="F302" t="s">
        <v>478</v>
      </c>
      <c r="G302" t="s">
        <v>1790</v>
      </c>
      <c r="H302" s="41">
        <v>44488.291666666701</v>
      </c>
    </row>
    <row r="303" spans="1:8" x14ac:dyDescent="0.2">
      <c r="A303" t="s">
        <v>258</v>
      </c>
      <c r="B303">
        <v>600093</v>
      </c>
      <c r="C303" t="s">
        <v>258</v>
      </c>
      <c r="D303">
        <v>261156</v>
      </c>
      <c r="E303" t="s">
        <v>92</v>
      </c>
      <c r="F303" t="s">
        <v>479</v>
      </c>
      <c r="G303" t="s">
        <v>1790</v>
      </c>
      <c r="H303" s="41">
        <v>44488.291666666701</v>
      </c>
    </row>
    <row r="304" spans="1:8" x14ac:dyDescent="0.2">
      <c r="A304" t="s">
        <v>258</v>
      </c>
      <c r="B304">
        <v>600094</v>
      </c>
      <c r="C304" t="s">
        <v>258</v>
      </c>
      <c r="D304">
        <v>261158</v>
      </c>
      <c r="E304" t="s">
        <v>56</v>
      </c>
      <c r="F304" t="s">
        <v>480</v>
      </c>
      <c r="G304" t="s">
        <v>1790</v>
      </c>
      <c r="H304" s="41">
        <v>44488.291666666701</v>
      </c>
    </row>
    <row r="305" spans="1:8" x14ac:dyDescent="0.2">
      <c r="A305" t="s">
        <v>258</v>
      </c>
      <c r="B305">
        <v>600095</v>
      </c>
      <c r="C305" t="s">
        <v>258</v>
      </c>
      <c r="D305">
        <v>261157</v>
      </c>
      <c r="E305" t="s">
        <v>57</v>
      </c>
      <c r="F305" t="s">
        <v>481</v>
      </c>
      <c r="G305" t="s">
        <v>1790</v>
      </c>
      <c r="H305" s="41">
        <v>44488.291666666701</v>
      </c>
    </row>
    <row r="306" spans="1:8" x14ac:dyDescent="0.2">
      <c r="A306" t="s">
        <v>258</v>
      </c>
      <c r="B306">
        <v>600101</v>
      </c>
      <c r="C306" t="s">
        <v>258</v>
      </c>
      <c r="D306">
        <v>261151</v>
      </c>
      <c r="E306" t="s">
        <v>26</v>
      </c>
      <c r="F306" t="s">
        <v>482</v>
      </c>
      <c r="G306" t="s">
        <v>121</v>
      </c>
      <c r="H306" s="41">
        <v>44503.564189814802</v>
      </c>
    </row>
    <row r="307" spans="1:8" x14ac:dyDescent="0.2">
      <c r="A307" t="s">
        <v>258</v>
      </c>
      <c r="B307">
        <v>600102</v>
      </c>
      <c r="C307" t="s">
        <v>258</v>
      </c>
      <c r="D307">
        <v>261153</v>
      </c>
      <c r="E307" t="s">
        <v>27</v>
      </c>
      <c r="F307" t="s">
        <v>483</v>
      </c>
      <c r="G307" t="s">
        <v>1790</v>
      </c>
      <c r="H307" s="41">
        <v>44488.291666666701</v>
      </c>
    </row>
    <row r="308" spans="1:8" x14ac:dyDescent="0.2">
      <c r="A308" t="s">
        <v>258</v>
      </c>
      <c r="B308">
        <v>600103</v>
      </c>
      <c r="C308" t="s">
        <v>258</v>
      </c>
      <c r="D308">
        <v>261152</v>
      </c>
      <c r="E308" t="s">
        <v>28</v>
      </c>
      <c r="F308" t="s">
        <v>484</v>
      </c>
      <c r="G308" t="s">
        <v>1790</v>
      </c>
      <c r="H308" s="41">
        <v>44488.291666666701</v>
      </c>
    </row>
    <row r="309" spans="1:8" x14ac:dyDescent="0.2">
      <c r="A309" t="s">
        <v>258</v>
      </c>
      <c r="B309">
        <v>600104</v>
      </c>
      <c r="C309" t="s">
        <v>258</v>
      </c>
      <c r="D309">
        <v>261154</v>
      </c>
      <c r="E309" t="s">
        <v>90</v>
      </c>
      <c r="F309" t="s">
        <v>485</v>
      </c>
      <c r="G309" t="s">
        <v>1790</v>
      </c>
      <c r="H309" s="41">
        <v>44488.291666666701</v>
      </c>
    </row>
    <row r="310" spans="1:8" x14ac:dyDescent="0.2">
      <c r="A310" t="s">
        <v>258</v>
      </c>
      <c r="B310">
        <v>600134</v>
      </c>
      <c r="C310" t="s">
        <v>258</v>
      </c>
      <c r="D310">
        <v>260200</v>
      </c>
      <c r="E310" t="s">
        <v>32</v>
      </c>
      <c r="F310" t="s">
        <v>487</v>
      </c>
      <c r="G310" t="s">
        <v>121</v>
      </c>
      <c r="H310" s="41">
        <v>44336.564942129597</v>
      </c>
    </row>
    <row r="311" spans="1:8" x14ac:dyDescent="0.2">
      <c r="A311" t="s">
        <v>258</v>
      </c>
      <c r="B311">
        <v>600142</v>
      </c>
      <c r="C311" t="s">
        <v>258</v>
      </c>
      <c r="D311">
        <v>261165</v>
      </c>
      <c r="E311" t="s">
        <v>131</v>
      </c>
      <c r="F311" t="s">
        <v>489</v>
      </c>
      <c r="G311" t="s">
        <v>121</v>
      </c>
      <c r="H311" s="41">
        <v>43719.593217592599</v>
      </c>
    </row>
    <row r="312" spans="1:8" x14ac:dyDescent="0.2">
      <c r="A312" t="s">
        <v>258</v>
      </c>
      <c r="B312">
        <v>600143</v>
      </c>
      <c r="C312" t="s">
        <v>258</v>
      </c>
      <c r="D312">
        <v>261161</v>
      </c>
      <c r="E312" t="s">
        <v>25</v>
      </c>
      <c r="F312" t="s">
        <v>490</v>
      </c>
      <c r="G312" t="s">
        <v>121</v>
      </c>
      <c r="H312" s="41">
        <v>43719.593449074098</v>
      </c>
    </row>
    <row r="313" spans="1:8" x14ac:dyDescent="0.2">
      <c r="A313" t="s">
        <v>258</v>
      </c>
      <c r="B313">
        <v>600146</v>
      </c>
      <c r="C313" t="s">
        <v>258</v>
      </c>
      <c r="D313">
        <v>261163</v>
      </c>
      <c r="E313" t="s">
        <v>45</v>
      </c>
      <c r="F313" t="s">
        <v>492</v>
      </c>
      <c r="G313" t="s">
        <v>121</v>
      </c>
      <c r="H313" s="41">
        <v>43719.592962962997</v>
      </c>
    </row>
    <row r="314" spans="1:8" x14ac:dyDescent="0.2">
      <c r="A314" t="s">
        <v>258</v>
      </c>
      <c r="B314">
        <v>600147</v>
      </c>
      <c r="C314" t="s">
        <v>258</v>
      </c>
      <c r="D314">
        <v>261167</v>
      </c>
      <c r="E314" t="s">
        <v>59</v>
      </c>
      <c r="F314" t="s">
        <v>493</v>
      </c>
      <c r="G314" t="s">
        <v>121</v>
      </c>
      <c r="H314" s="41">
        <v>44336.563333333303</v>
      </c>
    </row>
    <row r="315" spans="1:8" x14ac:dyDescent="0.2">
      <c r="A315" t="s">
        <v>258</v>
      </c>
      <c r="B315">
        <v>600149</v>
      </c>
      <c r="C315" t="s">
        <v>258</v>
      </c>
      <c r="D315">
        <v>261168</v>
      </c>
      <c r="E315" t="s">
        <v>66</v>
      </c>
      <c r="F315" t="s">
        <v>494</v>
      </c>
      <c r="G315" t="s">
        <v>121</v>
      </c>
      <c r="H315" s="41">
        <v>43719.594375000001</v>
      </c>
    </row>
    <row r="316" spans="1:8" x14ac:dyDescent="0.2">
      <c r="A316" t="s">
        <v>258</v>
      </c>
      <c r="B316">
        <v>600150</v>
      </c>
      <c r="C316" t="s">
        <v>258</v>
      </c>
      <c r="D316">
        <v>261162</v>
      </c>
      <c r="E316" t="s">
        <v>132</v>
      </c>
      <c r="F316" t="s">
        <v>495</v>
      </c>
      <c r="G316" t="s">
        <v>121</v>
      </c>
      <c r="H316" s="41">
        <v>43719.594861111102</v>
      </c>
    </row>
    <row r="317" spans="1:8" x14ac:dyDescent="0.2">
      <c r="A317" t="s">
        <v>258</v>
      </c>
      <c r="B317">
        <v>600169</v>
      </c>
      <c r="C317" t="s">
        <v>258</v>
      </c>
      <c r="D317">
        <v>260340</v>
      </c>
      <c r="E317" t="s">
        <v>13</v>
      </c>
      <c r="F317" t="s">
        <v>497</v>
      </c>
      <c r="G317" t="s">
        <v>121</v>
      </c>
      <c r="H317" s="41">
        <v>44336.556886574101</v>
      </c>
    </row>
    <row r="318" spans="1:8" x14ac:dyDescent="0.2">
      <c r="A318" t="s">
        <v>258</v>
      </c>
      <c r="B318">
        <v>600170</v>
      </c>
      <c r="C318" t="s">
        <v>258</v>
      </c>
      <c r="D318">
        <v>260350</v>
      </c>
      <c r="E318" t="s">
        <v>14</v>
      </c>
      <c r="F318" t="s">
        <v>498</v>
      </c>
      <c r="G318" t="s">
        <v>122</v>
      </c>
      <c r="H318" s="41">
        <v>44672.694305555597</v>
      </c>
    </row>
    <row r="319" spans="1:8" x14ac:dyDescent="0.2">
      <c r="A319" t="s">
        <v>258</v>
      </c>
      <c r="B319">
        <v>600171</v>
      </c>
      <c r="C319" t="s">
        <v>258</v>
      </c>
      <c r="D319">
        <v>260360</v>
      </c>
      <c r="E319" t="s">
        <v>37</v>
      </c>
      <c r="F319" t="s">
        <v>499</v>
      </c>
      <c r="G319" t="s">
        <v>121</v>
      </c>
      <c r="H319" s="41">
        <v>43438.6403587963</v>
      </c>
    </row>
    <row r="320" spans="1:8" x14ac:dyDescent="0.2">
      <c r="A320" t="s">
        <v>258</v>
      </c>
      <c r="B320">
        <v>600173</v>
      </c>
      <c r="C320" t="s">
        <v>258</v>
      </c>
      <c r="D320">
        <v>260370</v>
      </c>
      <c r="E320" t="s">
        <v>91</v>
      </c>
      <c r="F320" t="s">
        <v>501</v>
      </c>
      <c r="G320" t="s">
        <v>121</v>
      </c>
      <c r="H320" s="41">
        <v>44336.557152777801</v>
      </c>
    </row>
    <row r="321" spans="1:8" x14ac:dyDescent="0.2">
      <c r="A321" t="s">
        <v>258</v>
      </c>
      <c r="B321">
        <v>600174</v>
      </c>
      <c r="C321" t="s">
        <v>258</v>
      </c>
      <c r="D321">
        <v>260330</v>
      </c>
      <c r="E321" t="s">
        <v>50</v>
      </c>
      <c r="F321" t="s">
        <v>371</v>
      </c>
      <c r="G321" t="s">
        <v>121</v>
      </c>
      <c r="H321" s="41">
        <v>43719.600810185198</v>
      </c>
    </row>
    <row r="322" spans="1:8" x14ac:dyDescent="0.2">
      <c r="A322" t="s">
        <v>258</v>
      </c>
      <c r="B322">
        <v>600176</v>
      </c>
      <c r="C322" t="s">
        <v>258</v>
      </c>
      <c r="D322">
        <v>260380</v>
      </c>
      <c r="E322" t="s">
        <v>51</v>
      </c>
      <c r="F322" t="s">
        <v>502</v>
      </c>
      <c r="G322" t="s">
        <v>121</v>
      </c>
      <c r="H322" s="41">
        <v>44259.666597222204</v>
      </c>
    </row>
    <row r="323" spans="1:8" x14ac:dyDescent="0.2">
      <c r="A323" t="s">
        <v>258</v>
      </c>
      <c r="B323">
        <v>600179</v>
      </c>
      <c r="C323" t="s">
        <v>258</v>
      </c>
      <c r="D323">
        <v>260325</v>
      </c>
      <c r="E323" t="s">
        <v>133</v>
      </c>
      <c r="F323" t="s">
        <v>503</v>
      </c>
      <c r="G323" t="s">
        <v>121</v>
      </c>
      <c r="H323" s="41">
        <v>43873.591562499998</v>
      </c>
    </row>
    <row r="324" spans="1:8" x14ac:dyDescent="0.2">
      <c r="A324" t="s">
        <v>258</v>
      </c>
      <c r="B324">
        <v>600180</v>
      </c>
      <c r="C324" t="s">
        <v>258</v>
      </c>
      <c r="D324">
        <v>260335</v>
      </c>
      <c r="E324" t="s">
        <v>80</v>
      </c>
      <c r="F324" t="s">
        <v>504</v>
      </c>
      <c r="G324" t="s">
        <v>121</v>
      </c>
      <c r="H324" s="41">
        <v>43998.622974537</v>
      </c>
    </row>
    <row r="325" spans="1:8" x14ac:dyDescent="0.2">
      <c r="A325" t="s">
        <v>258</v>
      </c>
      <c r="B325">
        <v>600187</v>
      </c>
      <c r="C325" t="s">
        <v>258</v>
      </c>
      <c r="D325">
        <v>260993</v>
      </c>
      <c r="E325" t="s">
        <v>47</v>
      </c>
      <c r="F325" t="s">
        <v>505</v>
      </c>
      <c r="G325" t="s">
        <v>1790</v>
      </c>
      <c r="H325" s="41">
        <v>44488.291666666701</v>
      </c>
    </row>
    <row r="326" spans="1:8" x14ac:dyDescent="0.2">
      <c r="A326" t="s">
        <v>258</v>
      </c>
      <c r="B326">
        <v>600188</v>
      </c>
      <c r="C326" t="s">
        <v>258</v>
      </c>
      <c r="D326">
        <v>260995</v>
      </c>
      <c r="E326" t="s">
        <v>134</v>
      </c>
      <c r="F326" t="s">
        <v>382</v>
      </c>
      <c r="G326" t="s">
        <v>121</v>
      </c>
      <c r="H326" s="41">
        <v>44532.573564814797</v>
      </c>
    </row>
    <row r="327" spans="1:8" x14ac:dyDescent="0.2">
      <c r="A327" t="s">
        <v>258</v>
      </c>
      <c r="B327">
        <v>600189</v>
      </c>
      <c r="C327" t="s">
        <v>258</v>
      </c>
      <c r="D327">
        <v>260996</v>
      </c>
      <c r="E327" t="s">
        <v>64</v>
      </c>
      <c r="F327" t="s">
        <v>506</v>
      </c>
      <c r="G327" t="s">
        <v>1790</v>
      </c>
      <c r="H327" s="41">
        <v>44488.291666666701</v>
      </c>
    </row>
    <row r="328" spans="1:8" x14ac:dyDescent="0.2">
      <c r="A328" t="s">
        <v>258</v>
      </c>
      <c r="B328">
        <v>600190</v>
      </c>
      <c r="C328" t="s">
        <v>258</v>
      </c>
      <c r="D328">
        <v>260994</v>
      </c>
      <c r="E328" t="s">
        <v>73</v>
      </c>
      <c r="F328" t="s">
        <v>507</v>
      </c>
      <c r="G328" t="s">
        <v>1790</v>
      </c>
      <c r="H328" s="41">
        <v>44488.291666666701</v>
      </c>
    </row>
    <row r="329" spans="1:8" x14ac:dyDescent="0.2">
      <c r="A329" t="s">
        <v>258</v>
      </c>
      <c r="B329">
        <v>600191</v>
      </c>
      <c r="C329" t="s">
        <v>258</v>
      </c>
      <c r="D329">
        <v>260992</v>
      </c>
      <c r="E329" t="s">
        <v>82</v>
      </c>
      <c r="F329" t="s">
        <v>508</v>
      </c>
      <c r="G329" t="s">
        <v>1790</v>
      </c>
      <c r="H329" s="41">
        <v>44488.291666666701</v>
      </c>
    </row>
    <row r="330" spans="1:8" x14ac:dyDescent="0.2">
      <c r="A330" t="s">
        <v>258</v>
      </c>
      <c r="B330">
        <v>600192</v>
      </c>
      <c r="C330" t="s">
        <v>258</v>
      </c>
      <c r="D330">
        <v>261140</v>
      </c>
      <c r="E330" t="s">
        <v>10</v>
      </c>
      <c r="F330" t="s">
        <v>509</v>
      </c>
      <c r="G330" t="s">
        <v>1790</v>
      </c>
      <c r="H330" s="41">
        <v>44488.291666666701</v>
      </c>
    </row>
    <row r="331" spans="1:8" x14ac:dyDescent="0.2">
      <c r="A331" t="s">
        <v>258</v>
      </c>
      <c r="B331">
        <v>600195</v>
      </c>
      <c r="C331" t="s">
        <v>258</v>
      </c>
      <c r="D331">
        <v>261142</v>
      </c>
      <c r="E331" t="s">
        <v>135</v>
      </c>
      <c r="F331" t="s">
        <v>46</v>
      </c>
      <c r="G331" t="s">
        <v>1790</v>
      </c>
      <c r="H331" s="41">
        <v>44488.291666666701</v>
      </c>
    </row>
    <row r="332" spans="1:8" x14ac:dyDescent="0.2">
      <c r="A332" t="s">
        <v>258</v>
      </c>
      <c r="B332">
        <v>600196</v>
      </c>
      <c r="C332" t="s">
        <v>258</v>
      </c>
      <c r="D332">
        <v>261143</v>
      </c>
      <c r="E332" t="s">
        <v>49</v>
      </c>
      <c r="F332" t="s">
        <v>511</v>
      </c>
      <c r="G332" t="s">
        <v>1790</v>
      </c>
      <c r="H332" s="41">
        <v>44488.291666666701</v>
      </c>
    </row>
    <row r="333" spans="1:8" x14ac:dyDescent="0.2">
      <c r="A333" t="s">
        <v>258</v>
      </c>
      <c r="B333">
        <v>600197</v>
      </c>
      <c r="C333" t="s">
        <v>258</v>
      </c>
      <c r="D333">
        <v>261150</v>
      </c>
      <c r="E333" t="s">
        <v>52</v>
      </c>
      <c r="F333" t="s">
        <v>512</v>
      </c>
      <c r="G333" t="s">
        <v>1790</v>
      </c>
      <c r="H333" s="41">
        <v>44488.291666666701</v>
      </c>
    </row>
    <row r="334" spans="1:8" x14ac:dyDescent="0.2">
      <c r="A334" t="s">
        <v>258</v>
      </c>
      <c r="B334">
        <v>600198</v>
      </c>
      <c r="C334" t="s">
        <v>258</v>
      </c>
      <c r="D334">
        <v>261146</v>
      </c>
      <c r="E334" t="s">
        <v>70</v>
      </c>
      <c r="F334" t="s">
        <v>513</v>
      </c>
      <c r="G334" t="s">
        <v>1790</v>
      </c>
      <c r="H334" s="41">
        <v>44488.291666666701</v>
      </c>
    </row>
    <row r="335" spans="1:8" x14ac:dyDescent="0.2">
      <c r="A335" t="s">
        <v>258</v>
      </c>
      <c r="B335">
        <v>600199</v>
      </c>
      <c r="C335" t="s">
        <v>258</v>
      </c>
      <c r="D335">
        <v>261144</v>
      </c>
      <c r="E335" t="s">
        <v>78</v>
      </c>
      <c r="F335" t="s">
        <v>514</v>
      </c>
      <c r="G335" t="s">
        <v>1790</v>
      </c>
      <c r="H335" s="41">
        <v>44488.291666666701</v>
      </c>
    </row>
    <row r="336" spans="1:8" x14ac:dyDescent="0.2">
      <c r="A336" t="s">
        <v>258</v>
      </c>
      <c r="B336">
        <v>600200</v>
      </c>
      <c r="C336" t="s">
        <v>258</v>
      </c>
      <c r="D336">
        <v>261147</v>
      </c>
      <c r="E336" t="s">
        <v>136</v>
      </c>
      <c r="F336" t="s">
        <v>515</v>
      </c>
      <c r="G336" t="s">
        <v>1790</v>
      </c>
      <c r="H336" s="41">
        <v>44488.291666666701</v>
      </c>
    </row>
    <row r="337" spans="1:8" x14ac:dyDescent="0.2">
      <c r="A337" t="s">
        <v>258</v>
      </c>
      <c r="B337">
        <v>600201</v>
      </c>
      <c r="C337" t="s">
        <v>258</v>
      </c>
      <c r="D337">
        <v>261145</v>
      </c>
      <c r="E337" t="s">
        <v>137</v>
      </c>
      <c r="F337" t="s">
        <v>85</v>
      </c>
      <c r="G337" t="s">
        <v>1790</v>
      </c>
      <c r="H337" s="41">
        <v>44488.291666666701</v>
      </c>
    </row>
    <row r="338" spans="1:8" x14ac:dyDescent="0.2">
      <c r="A338" t="s">
        <v>258</v>
      </c>
      <c r="B338">
        <v>600202</v>
      </c>
      <c r="C338" t="s">
        <v>258</v>
      </c>
      <c r="D338">
        <v>261149</v>
      </c>
      <c r="E338" t="s">
        <v>1907</v>
      </c>
      <c r="F338" t="s">
        <v>1907</v>
      </c>
      <c r="G338" t="s">
        <v>1790</v>
      </c>
      <c r="H338" s="41">
        <v>44488.291666666701</v>
      </c>
    </row>
    <row r="339" spans="1:8" x14ac:dyDescent="0.2">
      <c r="A339" t="s">
        <v>258</v>
      </c>
      <c r="B339">
        <v>600203</v>
      </c>
      <c r="C339" t="s">
        <v>258</v>
      </c>
      <c r="D339">
        <v>260973</v>
      </c>
      <c r="E339" t="s">
        <v>40</v>
      </c>
      <c r="F339" t="s">
        <v>516</v>
      </c>
      <c r="G339" t="s">
        <v>121</v>
      </c>
      <c r="H339" s="41">
        <v>44179.534155092602</v>
      </c>
    </row>
    <row r="340" spans="1:8" x14ac:dyDescent="0.2">
      <c r="A340" t="s">
        <v>258</v>
      </c>
      <c r="B340">
        <v>600204</v>
      </c>
      <c r="C340" t="s">
        <v>258</v>
      </c>
      <c r="D340">
        <v>260972</v>
      </c>
      <c r="E340" t="s">
        <v>138</v>
      </c>
      <c r="F340" t="s">
        <v>374</v>
      </c>
      <c r="G340" t="s">
        <v>121</v>
      </c>
      <c r="H340" s="41">
        <v>44179.535092592603</v>
      </c>
    </row>
    <row r="341" spans="1:8" x14ac:dyDescent="0.2">
      <c r="A341" t="s">
        <v>258</v>
      </c>
      <c r="B341">
        <v>600208</v>
      </c>
      <c r="C341" t="s">
        <v>258</v>
      </c>
      <c r="D341">
        <v>261187</v>
      </c>
      <c r="E341" t="s">
        <v>20</v>
      </c>
      <c r="F341" t="s">
        <v>20</v>
      </c>
      <c r="G341" t="s">
        <v>1790</v>
      </c>
      <c r="H341" s="41">
        <v>44488.291666666701</v>
      </c>
    </row>
    <row r="342" spans="1:8" x14ac:dyDescent="0.2">
      <c r="A342" t="s">
        <v>258</v>
      </c>
      <c r="B342">
        <v>600209</v>
      </c>
      <c r="C342" t="s">
        <v>258</v>
      </c>
      <c r="D342">
        <v>261185</v>
      </c>
      <c r="E342" t="s">
        <v>41</v>
      </c>
      <c r="F342" t="s">
        <v>41</v>
      </c>
      <c r="G342" t="s">
        <v>1790</v>
      </c>
      <c r="H342" s="41">
        <v>44488.291666666701</v>
      </c>
    </row>
    <row r="343" spans="1:8" x14ac:dyDescent="0.2">
      <c r="A343" t="s">
        <v>258</v>
      </c>
      <c r="B343">
        <v>600210</v>
      </c>
      <c r="C343" t="s">
        <v>258</v>
      </c>
      <c r="D343">
        <v>261186</v>
      </c>
      <c r="E343" t="s">
        <v>53</v>
      </c>
      <c r="F343" t="s">
        <v>53</v>
      </c>
      <c r="G343" t="s">
        <v>1790</v>
      </c>
      <c r="H343" s="41">
        <v>44488.291666666701</v>
      </c>
    </row>
    <row r="344" spans="1:8" x14ac:dyDescent="0.2">
      <c r="A344" t="s">
        <v>258</v>
      </c>
      <c r="B344">
        <v>600211</v>
      </c>
      <c r="C344" t="s">
        <v>258</v>
      </c>
      <c r="D344">
        <v>261184</v>
      </c>
      <c r="E344" t="s">
        <v>54</v>
      </c>
      <c r="F344" t="s">
        <v>54</v>
      </c>
      <c r="G344" t="s">
        <v>1790</v>
      </c>
      <c r="H344" s="41">
        <v>44488.291666666701</v>
      </c>
    </row>
    <row r="345" spans="1:8" x14ac:dyDescent="0.2">
      <c r="A345" t="s">
        <v>258</v>
      </c>
      <c r="B345">
        <v>600212</v>
      </c>
      <c r="C345" t="s">
        <v>258</v>
      </c>
      <c r="D345">
        <v>261188</v>
      </c>
      <c r="E345" t="s">
        <v>139</v>
      </c>
      <c r="F345" t="s">
        <v>62</v>
      </c>
      <c r="G345" t="s">
        <v>1790</v>
      </c>
      <c r="H345" s="41">
        <v>44488.291666666701</v>
      </c>
    </row>
    <row r="346" spans="1:8" x14ac:dyDescent="0.2">
      <c r="A346" t="s">
        <v>258</v>
      </c>
      <c r="B346">
        <v>600230</v>
      </c>
      <c r="C346" t="s">
        <v>258</v>
      </c>
      <c r="D346">
        <v>260950</v>
      </c>
      <c r="E346" t="s">
        <v>38</v>
      </c>
      <c r="F346" t="s">
        <v>517</v>
      </c>
      <c r="G346" t="s">
        <v>1790</v>
      </c>
      <c r="H346" s="41">
        <v>44488.291666666701</v>
      </c>
    </row>
    <row r="347" spans="1:8" x14ac:dyDescent="0.2">
      <c r="A347" t="s">
        <v>258</v>
      </c>
      <c r="B347">
        <v>600232</v>
      </c>
      <c r="C347" t="s">
        <v>258</v>
      </c>
      <c r="D347">
        <v>260949</v>
      </c>
      <c r="E347" t="s">
        <v>58</v>
      </c>
      <c r="F347" t="s">
        <v>1908</v>
      </c>
      <c r="G347" t="s">
        <v>121</v>
      </c>
      <c r="H347" s="41">
        <v>44634.690868055601</v>
      </c>
    </row>
    <row r="348" spans="1:8" x14ac:dyDescent="0.2">
      <c r="A348" t="s">
        <v>258</v>
      </c>
      <c r="B348">
        <v>600233</v>
      </c>
      <c r="C348" t="s">
        <v>258</v>
      </c>
      <c r="D348">
        <v>260954</v>
      </c>
      <c r="E348" t="s">
        <v>60</v>
      </c>
      <c r="F348" t="s">
        <v>518</v>
      </c>
      <c r="G348" t="s">
        <v>1790</v>
      </c>
      <c r="H348" s="41">
        <v>44488.291666666701</v>
      </c>
    </row>
    <row r="349" spans="1:8" x14ac:dyDescent="0.2">
      <c r="A349" t="s">
        <v>258</v>
      </c>
      <c r="B349">
        <v>600234</v>
      </c>
      <c r="C349" t="s">
        <v>258</v>
      </c>
      <c r="D349">
        <v>260951</v>
      </c>
      <c r="E349" t="s">
        <v>67</v>
      </c>
      <c r="F349" t="s">
        <v>519</v>
      </c>
      <c r="G349" t="s">
        <v>1790</v>
      </c>
      <c r="H349" s="41">
        <v>44488.291666666701</v>
      </c>
    </row>
    <row r="350" spans="1:8" x14ac:dyDescent="0.2">
      <c r="A350" t="s">
        <v>258</v>
      </c>
      <c r="B350">
        <v>600235</v>
      </c>
      <c r="C350" t="s">
        <v>258</v>
      </c>
      <c r="D350">
        <v>260953</v>
      </c>
      <c r="E350" t="s">
        <v>140</v>
      </c>
      <c r="F350" t="s">
        <v>68</v>
      </c>
      <c r="G350" t="s">
        <v>1790</v>
      </c>
      <c r="H350" s="41">
        <v>44488.291666666701</v>
      </c>
    </row>
    <row r="351" spans="1:8" x14ac:dyDescent="0.2">
      <c r="A351" t="s">
        <v>258</v>
      </c>
      <c r="B351">
        <v>600251</v>
      </c>
      <c r="C351" t="s">
        <v>258</v>
      </c>
      <c r="D351">
        <v>261041</v>
      </c>
      <c r="E351" t="s">
        <v>93</v>
      </c>
      <c r="F351" t="s">
        <v>528</v>
      </c>
      <c r="G351" t="s">
        <v>121</v>
      </c>
      <c r="H351" s="41">
        <v>43719.620428240698</v>
      </c>
    </row>
    <row r="352" spans="1:8" x14ac:dyDescent="0.2">
      <c r="A352" t="s">
        <v>258</v>
      </c>
      <c r="B352">
        <v>600252</v>
      </c>
      <c r="C352" t="s">
        <v>258</v>
      </c>
      <c r="D352">
        <v>261125</v>
      </c>
      <c r="E352" t="s">
        <v>44</v>
      </c>
      <c r="F352" t="s">
        <v>529</v>
      </c>
      <c r="G352" t="s">
        <v>121</v>
      </c>
      <c r="H352" s="41">
        <v>43719.622094907398</v>
      </c>
    </row>
    <row r="353" spans="1:8" x14ac:dyDescent="0.2">
      <c r="A353" t="s">
        <v>258</v>
      </c>
      <c r="B353">
        <v>600255</v>
      </c>
      <c r="C353" t="s">
        <v>258</v>
      </c>
      <c r="D353">
        <v>261126</v>
      </c>
      <c r="E353" t="s">
        <v>71</v>
      </c>
      <c r="F353" t="s">
        <v>531</v>
      </c>
      <c r="G353" t="s">
        <v>121</v>
      </c>
      <c r="H353" s="41">
        <v>43438.641064814801</v>
      </c>
    </row>
    <row r="354" spans="1:8" x14ac:dyDescent="0.2">
      <c r="A354" t="s">
        <v>258</v>
      </c>
      <c r="B354">
        <v>600304</v>
      </c>
      <c r="C354" t="s">
        <v>258</v>
      </c>
      <c r="D354">
        <v>261051</v>
      </c>
      <c r="E354" t="s">
        <v>84</v>
      </c>
      <c r="F354" t="s">
        <v>533</v>
      </c>
      <c r="G354" t="s">
        <v>121</v>
      </c>
      <c r="H354" s="41">
        <v>43472.693819444401</v>
      </c>
    </row>
    <row r="355" spans="1:8" x14ac:dyDescent="0.2">
      <c r="A355" t="s">
        <v>258</v>
      </c>
      <c r="B355">
        <v>600317</v>
      </c>
      <c r="C355" t="s">
        <v>258</v>
      </c>
      <c r="D355">
        <v>261176</v>
      </c>
      <c r="E355" t="s">
        <v>95</v>
      </c>
      <c r="F355" t="s">
        <v>1909</v>
      </c>
      <c r="G355" t="s">
        <v>1790</v>
      </c>
      <c r="H355" s="41">
        <v>44488.291666666701</v>
      </c>
    </row>
    <row r="356" spans="1:8" x14ac:dyDescent="0.2">
      <c r="A356" t="s">
        <v>258</v>
      </c>
      <c r="B356">
        <v>600318</v>
      </c>
      <c r="C356" t="s">
        <v>258</v>
      </c>
      <c r="D356">
        <v>261177</v>
      </c>
      <c r="E356" t="s">
        <v>55</v>
      </c>
      <c r="F356" t="s">
        <v>535</v>
      </c>
      <c r="G356" t="s">
        <v>121</v>
      </c>
      <c r="H356" s="41">
        <v>43719.616053240701</v>
      </c>
    </row>
    <row r="357" spans="1:8" x14ac:dyDescent="0.2">
      <c r="A357" t="s">
        <v>258</v>
      </c>
      <c r="B357">
        <v>600320</v>
      </c>
      <c r="C357" t="s">
        <v>258</v>
      </c>
      <c r="D357">
        <v>261182</v>
      </c>
      <c r="E357" t="s">
        <v>72</v>
      </c>
      <c r="F357" t="s">
        <v>536</v>
      </c>
      <c r="G357" t="s">
        <v>1790</v>
      </c>
      <c r="H357" s="41">
        <v>44488.291666666701</v>
      </c>
    </row>
    <row r="358" spans="1:8" x14ac:dyDescent="0.2">
      <c r="A358" t="s">
        <v>258</v>
      </c>
      <c r="B358">
        <v>600322</v>
      </c>
      <c r="C358" t="s">
        <v>258</v>
      </c>
      <c r="D358">
        <v>261181</v>
      </c>
      <c r="E358" t="s">
        <v>94</v>
      </c>
      <c r="F358" t="s">
        <v>537</v>
      </c>
      <c r="G358" t="s">
        <v>121</v>
      </c>
      <c r="H358" s="41">
        <v>44634.925555555601</v>
      </c>
    </row>
    <row r="359" spans="1:8" x14ac:dyDescent="0.2">
      <c r="A359" t="s">
        <v>258</v>
      </c>
      <c r="B359">
        <v>600332</v>
      </c>
      <c r="C359" t="s">
        <v>258</v>
      </c>
      <c r="D359">
        <v>261071</v>
      </c>
      <c r="E359" t="s">
        <v>12</v>
      </c>
      <c r="F359" t="s">
        <v>538</v>
      </c>
      <c r="G359" t="s">
        <v>1790</v>
      </c>
      <c r="H359" s="41">
        <v>44488.291666666701</v>
      </c>
    </row>
    <row r="360" spans="1:8" x14ac:dyDescent="0.2">
      <c r="A360" t="s">
        <v>258</v>
      </c>
      <c r="B360">
        <v>600333</v>
      </c>
      <c r="C360" t="s">
        <v>258</v>
      </c>
      <c r="D360">
        <v>261072</v>
      </c>
      <c r="E360" t="s">
        <v>17</v>
      </c>
      <c r="F360" t="s">
        <v>539</v>
      </c>
      <c r="G360" t="s">
        <v>1790</v>
      </c>
      <c r="H360" s="41">
        <v>44488.291666666701</v>
      </c>
    </row>
    <row r="361" spans="1:8" x14ac:dyDescent="0.2">
      <c r="A361" t="s">
        <v>258</v>
      </c>
      <c r="B361">
        <v>600334</v>
      </c>
      <c r="C361" t="s">
        <v>258</v>
      </c>
      <c r="D361">
        <v>261070</v>
      </c>
      <c r="E361" t="s">
        <v>74</v>
      </c>
      <c r="F361" t="s">
        <v>540</v>
      </c>
      <c r="G361" t="s">
        <v>1790</v>
      </c>
      <c r="H361" s="41">
        <v>44488.291666666701</v>
      </c>
    </row>
    <row r="362" spans="1:8" x14ac:dyDescent="0.2">
      <c r="A362" t="s">
        <v>258</v>
      </c>
      <c r="B362">
        <v>600337</v>
      </c>
      <c r="C362" t="s">
        <v>258</v>
      </c>
      <c r="D362">
        <v>261055</v>
      </c>
      <c r="E362" t="s">
        <v>11</v>
      </c>
      <c r="F362" t="s">
        <v>541</v>
      </c>
      <c r="G362" t="s">
        <v>121</v>
      </c>
      <c r="H362" s="41">
        <v>44643.481550925899</v>
      </c>
    </row>
    <row r="363" spans="1:8" x14ac:dyDescent="0.2">
      <c r="A363" t="s">
        <v>258</v>
      </c>
      <c r="B363">
        <v>600339</v>
      </c>
      <c r="C363" t="s">
        <v>258</v>
      </c>
      <c r="D363">
        <v>261056</v>
      </c>
      <c r="E363" t="s">
        <v>75</v>
      </c>
      <c r="F363" t="s">
        <v>378</v>
      </c>
      <c r="G363" t="s">
        <v>121</v>
      </c>
      <c r="H363" s="41">
        <v>44636.5261805556</v>
      </c>
    </row>
    <row r="364" spans="1:8" x14ac:dyDescent="0.2">
      <c r="A364" t="s">
        <v>258</v>
      </c>
      <c r="B364">
        <v>600340</v>
      </c>
      <c r="C364" t="s">
        <v>258</v>
      </c>
      <c r="D364">
        <v>261057</v>
      </c>
      <c r="E364" t="s">
        <v>76</v>
      </c>
      <c r="F364" t="s">
        <v>76</v>
      </c>
      <c r="G364" t="s">
        <v>121</v>
      </c>
      <c r="H364" s="41">
        <v>43719.624722222201</v>
      </c>
    </row>
    <row r="365" spans="1:8" x14ac:dyDescent="0.2">
      <c r="A365" t="s">
        <v>258</v>
      </c>
      <c r="B365">
        <v>600364</v>
      </c>
      <c r="C365" t="s">
        <v>258</v>
      </c>
      <c r="D365">
        <v>260807</v>
      </c>
      <c r="E365" t="s">
        <v>48</v>
      </c>
      <c r="F365" t="s">
        <v>542</v>
      </c>
      <c r="G365" t="s">
        <v>121</v>
      </c>
      <c r="H365" s="41">
        <v>43438.649687500001</v>
      </c>
    </row>
    <row r="366" spans="1:8" x14ac:dyDescent="0.2">
      <c r="A366" t="s">
        <v>258</v>
      </c>
      <c r="B366">
        <v>600365</v>
      </c>
      <c r="C366" t="s">
        <v>258</v>
      </c>
      <c r="D366">
        <v>260806</v>
      </c>
      <c r="E366" t="s">
        <v>69</v>
      </c>
      <c r="F366" t="s">
        <v>543</v>
      </c>
      <c r="G366" t="s">
        <v>121</v>
      </c>
      <c r="H366" s="41">
        <v>43438.621296296304</v>
      </c>
    </row>
    <row r="367" spans="1:8" x14ac:dyDescent="0.2">
      <c r="A367" t="s">
        <v>258</v>
      </c>
      <c r="B367">
        <v>600366</v>
      </c>
      <c r="C367" t="s">
        <v>258</v>
      </c>
      <c r="D367">
        <v>260871</v>
      </c>
      <c r="E367" t="s">
        <v>96</v>
      </c>
      <c r="F367" t="s">
        <v>544</v>
      </c>
      <c r="G367" t="s">
        <v>121</v>
      </c>
      <c r="H367" s="41">
        <v>43719.6254976852</v>
      </c>
    </row>
    <row r="368" spans="1:8" x14ac:dyDescent="0.2">
      <c r="A368" t="s">
        <v>258</v>
      </c>
      <c r="B368">
        <v>600367</v>
      </c>
      <c r="C368" t="s">
        <v>258</v>
      </c>
      <c r="D368">
        <v>260890</v>
      </c>
      <c r="E368" t="s">
        <v>18</v>
      </c>
      <c r="F368" t="s">
        <v>545</v>
      </c>
      <c r="G368" t="s">
        <v>121</v>
      </c>
      <c r="H368" s="41">
        <v>44276.615856481498</v>
      </c>
    </row>
    <row r="369" spans="1:8" x14ac:dyDescent="0.2">
      <c r="A369" t="s">
        <v>258</v>
      </c>
      <c r="B369">
        <v>600368</v>
      </c>
      <c r="C369" t="s">
        <v>258</v>
      </c>
      <c r="D369">
        <v>260864</v>
      </c>
      <c r="E369" t="s">
        <v>24</v>
      </c>
      <c r="F369" t="s">
        <v>546</v>
      </c>
      <c r="G369" t="s">
        <v>122</v>
      </c>
      <c r="H369" s="41">
        <v>43724.307013888902</v>
      </c>
    </row>
    <row r="370" spans="1:8" x14ac:dyDescent="0.2">
      <c r="A370" t="s">
        <v>258</v>
      </c>
      <c r="B370">
        <v>600369</v>
      </c>
      <c r="C370" t="s">
        <v>258</v>
      </c>
      <c r="D370">
        <v>260974</v>
      </c>
      <c r="E370" t="s">
        <v>97</v>
      </c>
      <c r="F370" t="s">
        <v>547</v>
      </c>
      <c r="G370" t="s">
        <v>121</v>
      </c>
      <c r="H370" s="41">
        <v>43719.6261689815</v>
      </c>
    </row>
    <row r="371" spans="1:8" x14ac:dyDescent="0.2">
      <c r="A371" t="s">
        <v>258</v>
      </c>
      <c r="B371">
        <v>600370</v>
      </c>
      <c r="C371" t="s">
        <v>258</v>
      </c>
      <c r="D371">
        <v>260876</v>
      </c>
      <c r="E371" t="s">
        <v>142</v>
      </c>
      <c r="F371" t="s">
        <v>548</v>
      </c>
      <c r="G371" t="s">
        <v>121</v>
      </c>
      <c r="H371" s="41">
        <v>43817.625173611101</v>
      </c>
    </row>
    <row r="372" spans="1:8" x14ac:dyDescent="0.2">
      <c r="A372" t="s">
        <v>258</v>
      </c>
      <c r="B372">
        <v>600371</v>
      </c>
      <c r="C372" t="s">
        <v>258</v>
      </c>
      <c r="D372">
        <v>260865</v>
      </c>
      <c r="E372" t="s">
        <v>98</v>
      </c>
      <c r="F372" t="s">
        <v>549</v>
      </c>
      <c r="G372" t="s">
        <v>121</v>
      </c>
      <c r="H372" s="41">
        <v>43719.626840277801</v>
      </c>
    </row>
    <row r="373" spans="1:8" x14ac:dyDescent="0.2">
      <c r="A373" t="s">
        <v>258</v>
      </c>
      <c r="B373">
        <v>600372</v>
      </c>
      <c r="C373" t="s">
        <v>258</v>
      </c>
      <c r="D373">
        <v>260880</v>
      </c>
      <c r="E373" t="s">
        <v>99</v>
      </c>
      <c r="F373" t="s">
        <v>550</v>
      </c>
      <c r="G373" t="s">
        <v>121</v>
      </c>
      <c r="H373" s="41">
        <v>43719.6270717593</v>
      </c>
    </row>
    <row r="374" spans="1:8" x14ac:dyDescent="0.2">
      <c r="A374" t="s">
        <v>258</v>
      </c>
      <c r="B374">
        <v>600373</v>
      </c>
      <c r="C374" t="s">
        <v>258</v>
      </c>
      <c r="D374">
        <v>260882</v>
      </c>
      <c r="E374" t="s">
        <v>143</v>
      </c>
      <c r="F374" t="s">
        <v>551</v>
      </c>
      <c r="G374" t="s">
        <v>121</v>
      </c>
      <c r="H374" s="41">
        <v>43719.627314814803</v>
      </c>
    </row>
    <row r="375" spans="1:8" x14ac:dyDescent="0.2">
      <c r="A375" t="s">
        <v>258</v>
      </c>
      <c r="B375">
        <v>600377</v>
      </c>
      <c r="C375" t="s">
        <v>258</v>
      </c>
      <c r="D375">
        <v>260866</v>
      </c>
      <c r="E375" t="s">
        <v>100</v>
      </c>
      <c r="F375" t="s">
        <v>552</v>
      </c>
      <c r="G375" t="s">
        <v>121</v>
      </c>
      <c r="H375" s="41">
        <v>44266.637685185196</v>
      </c>
    </row>
    <row r="376" spans="1:8" x14ac:dyDescent="0.2">
      <c r="A376" t="s">
        <v>258</v>
      </c>
      <c r="B376">
        <v>600381</v>
      </c>
      <c r="C376" t="s">
        <v>258</v>
      </c>
      <c r="D376">
        <v>261211</v>
      </c>
      <c r="E376" t="s">
        <v>63</v>
      </c>
      <c r="F376" t="s">
        <v>554</v>
      </c>
      <c r="G376" t="s">
        <v>121</v>
      </c>
      <c r="H376" s="41">
        <v>43732.764201388898</v>
      </c>
    </row>
    <row r="377" spans="1:8" x14ac:dyDescent="0.2">
      <c r="A377" t="s">
        <v>258</v>
      </c>
      <c r="B377">
        <v>600382</v>
      </c>
      <c r="C377" t="s">
        <v>258</v>
      </c>
      <c r="D377">
        <v>261212</v>
      </c>
      <c r="E377" t="s">
        <v>1910</v>
      </c>
      <c r="F377" t="s">
        <v>1910</v>
      </c>
      <c r="G377" t="s">
        <v>1790</v>
      </c>
      <c r="H377" s="41">
        <v>44488.291666666701</v>
      </c>
    </row>
    <row r="378" spans="1:8" x14ac:dyDescent="0.2">
      <c r="A378" t="s">
        <v>258</v>
      </c>
      <c r="B378">
        <v>600385</v>
      </c>
      <c r="C378" t="s">
        <v>258</v>
      </c>
      <c r="D378">
        <v>260942</v>
      </c>
      <c r="E378" t="s">
        <v>43</v>
      </c>
      <c r="F378" t="s">
        <v>1911</v>
      </c>
      <c r="G378" t="s">
        <v>1790</v>
      </c>
      <c r="H378" s="41">
        <v>44488.291666666701</v>
      </c>
    </row>
    <row r="379" spans="1:8" x14ac:dyDescent="0.2">
      <c r="A379" t="s">
        <v>258</v>
      </c>
      <c r="B379">
        <v>600386</v>
      </c>
      <c r="C379" t="s">
        <v>258</v>
      </c>
      <c r="D379">
        <v>260943</v>
      </c>
      <c r="E379" t="s">
        <v>65</v>
      </c>
      <c r="F379" t="s">
        <v>1912</v>
      </c>
      <c r="G379" t="s">
        <v>1790</v>
      </c>
      <c r="H379" s="41">
        <v>44488.291666666701</v>
      </c>
    </row>
    <row r="380" spans="1:8" x14ac:dyDescent="0.2">
      <c r="A380" t="s">
        <v>258</v>
      </c>
      <c r="B380">
        <v>600387</v>
      </c>
      <c r="C380" t="s">
        <v>258</v>
      </c>
      <c r="D380">
        <v>260945</v>
      </c>
      <c r="E380" t="s">
        <v>144</v>
      </c>
      <c r="F380" t="s">
        <v>1913</v>
      </c>
      <c r="G380" t="s">
        <v>1790</v>
      </c>
      <c r="H380" s="41">
        <v>44488.291666666701</v>
      </c>
    </row>
    <row r="381" spans="1:8" x14ac:dyDescent="0.2">
      <c r="A381" t="s">
        <v>258</v>
      </c>
      <c r="B381">
        <v>600388</v>
      </c>
      <c r="C381" t="s">
        <v>258</v>
      </c>
      <c r="D381">
        <v>260944</v>
      </c>
      <c r="E381" t="s">
        <v>77</v>
      </c>
      <c r="F381" t="s">
        <v>1914</v>
      </c>
      <c r="G381" t="s">
        <v>1790</v>
      </c>
      <c r="H381" s="41">
        <v>44488.291666666701</v>
      </c>
    </row>
    <row r="382" spans="1:8" x14ac:dyDescent="0.2">
      <c r="A382" t="s">
        <v>258</v>
      </c>
      <c r="B382">
        <v>600389</v>
      </c>
      <c r="C382" t="s">
        <v>258</v>
      </c>
      <c r="D382">
        <v>260946</v>
      </c>
      <c r="E382" t="s">
        <v>83</v>
      </c>
      <c r="F382" t="s">
        <v>1915</v>
      </c>
      <c r="G382" t="s">
        <v>1790</v>
      </c>
      <c r="H382" s="41">
        <v>44488.291666666701</v>
      </c>
    </row>
    <row r="383" spans="1:8" x14ac:dyDescent="0.2">
      <c r="A383" t="s">
        <v>258</v>
      </c>
      <c r="B383">
        <v>600418</v>
      </c>
      <c r="C383" t="s">
        <v>258</v>
      </c>
      <c r="D383">
        <v>260957</v>
      </c>
      <c r="E383" t="s">
        <v>8</v>
      </c>
      <c r="F383" t="s">
        <v>556</v>
      </c>
      <c r="G383" t="s">
        <v>1790</v>
      </c>
      <c r="H383" s="41">
        <v>44488.291666666701</v>
      </c>
    </row>
    <row r="384" spans="1:8" x14ac:dyDescent="0.2">
      <c r="A384" t="s">
        <v>258</v>
      </c>
      <c r="B384">
        <v>600419</v>
      </c>
      <c r="C384" t="s">
        <v>258</v>
      </c>
      <c r="D384">
        <v>260958</v>
      </c>
      <c r="E384" t="s">
        <v>30</v>
      </c>
      <c r="F384" t="s">
        <v>557</v>
      </c>
      <c r="G384" t="s">
        <v>1790</v>
      </c>
      <c r="H384" s="41">
        <v>44488.291666666701</v>
      </c>
    </row>
    <row r="385" spans="1:8" x14ac:dyDescent="0.2">
      <c r="A385" t="s">
        <v>258</v>
      </c>
      <c r="B385">
        <v>600420</v>
      </c>
      <c r="C385" t="s">
        <v>258</v>
      </c>
      <c r="D385">
        <v>260956</v>
      </c>
      <c r="E385" t="s">
        <v>145</v>
      </c>
      <c r="F385" t="s">
        <v>558</v>
      </c>
      <c r="G385" t="s">
        <v>1790</v>
      </c>
      <c r="H385" s="41">
        <v>44488.291666666701</v>
      </c>
    </row>
    <row r="386" spans="1:8" x14ac:dyDescent="0.2">
      <c r="A386" t="s">
        <v>258</v>
      </c>
      <c r="B386">
        <v>600421</v>
      </c>
      <c r="C386" t="s">
        <v>258</v>
      </c>
      <c r="D386">
        <v>260959</v>
      </c>
      <c r="E386" t="s">
        <v>81</v>
      </c>
      <c r="F386" t="s">
        <v>559</v>
      </c>
      <c r="G386" t="s">
        <v>1790</v>
      </c>
      <c r="H386" s="41">
        <v>44488.291666666701</v>
      </c>
    </row>
    <row r="387" spans="1:8" x14ac:dyDescent="0.2">
      <c r="A387" t="s">
        <v>258</v>
      </c>
      <c r="B387">
        <v>600422</v>
      </c>
      <c r="C387" t="s">
        <v>258</v>
      </c>
      <c r="D387">
        <v>260955</v>
      </c>
      <c r="E387" t="s">
        <v>86</v>
      </c>
      <c r="F387" t="s">
        <v>560</v>
      </c>
      <c r="G387" t="s">
        <v>1790</v>
      </c>
      <c r="H387" s="41">
        <v>44488.291666666701</v>
      </c>
    </row>
    <row r="388" spans="1:8" x14ac:dyDescent="0.2">
      <c r="A388" t="s">
        <v>258</v>
      </c>
      <c r="B388">
        <v>600433</v>
      </c>
      <c r="C388" t="s">
        <v>258</v>
      </c>
      <c r="D388">
        <v>780009</v>
      </c>
      <c r="E388" t="s">
        <v>35</v>
      </c>
      <c r="F388" t="s">
        <v>892</v>
      </c>
      <c r="G388" t="s">
        <v>121</v>
      </c>
      <c r="H388" s="41">
        <v>44531.779861111099</v>
      </c>
    </row>
    <row r="389" spans="1:8" x14ac:dyDescent="0.2">
      <c r="A389" t="s">
        <v>258</v>
      </c>
      <c r="B389">
        <v>600434</v>
      </c>
      <c r="C389" t="s">
        <v>258</v>
      </c>
      <c r="D389">
        <v>780004</v>
      </c>
      <c r="E389" t="s">
        <v>146</v>
      </c>
      <c r="F389" t="s">
        <v>888</v>
      </c>
      <c r="G389" t="s">
        <v>1790</v>
      </c>
      <c r="H389" s="41">
        <v>44488.291666666701</v>
      </c>
    </row>
    <row r="390" spans="1:8" x14ac:dyDescent="0.2">
      <c r="A390" t="s">
        <v>258</v>
      </c>
      <c r="B390">
        <v>600435</v>
      </c>
      <c r="C390" t="s">
        <v>258</v>
      </c>
      <c r="D390">
        <v>780011</v>
      </c>
      <c r="E390" t="s">
        <v>147</v>
      </c>
      <c r="F390" t="s">
        <v>561</v>
      </c>
      <c r="G390" t="s">
        <v>1790</v>
      </c>
      <c r="H390" s="41">
        <v>44488.291666666701</v>
      </c>
    </row>
    <row r="391" spans="1:8" x14ac:dyDescent="0.2">
      <c r="A391" t="s">
        <v>258</v>
      </c>
      <c r="B391">
        <v>600436</v>
      </c>
      <c r="C391" t="s">
        <v>258</v>
      </c>
      <c r="D391">
        <v>780014</v>
      </c>
      <c r="E391" t="s">
        <v>148</v>
      </c>
      <c r="F391" t="s">
        <v>894</v>
      </c>
      <c r="G391" t="s">
        <v>1790</v>
      </c>
      <c r="H391" s="41">
        <v>44488.291666666701</v>
      </c>
    </row>
    <row r="392" spans="1:8" x14ac:dyDescent="0.2">
      <c r="A392" t="s">
        <v>258</v>
      </c>
      <c r="B392">
        <v>600437</v>
      </c>
      <c r="C392" t="s">
        <v>258</v>
      </c>
      <c r="D392">
        <v>780015</v>
      </c>
      <c r="E392" t="s">
        <v>149</v>
      </c>
      <c r="F392" t="s">
        <v>895</v>
      </c>
      <c r="G392" t="s">
        <v>1790</v>
      </c>
      <c r="H392" s="41">
        <v>44488.291666666701</v>
      </c>
    </row>
    <row r="393" spans="1:8" x14ac:dyDescent="0.2">
      <c r="A393" t="s">
        <v>258</v>
      </c>
      <c r="B393">
        <v>600445</v>
      </c>
      <c r="C393" t="s">
        <v>258</v>
      </c>
      <c r="D393">
        <v>260872</v>
      </c>
      <c r="E393" t="s">
        <v>150</v>
      </c>
      <c r="F393" t="s">
        <v>562</v>
      </c>
      <c r="G393" t="s">
        <v>121</v>
      </c>
      <c r="H393" s="41">
        <v>43719.625775462999</v>
      </c>
    </row>
    <row r="394" spans="1:8" x14ac:dyDescent="0.2">
      <c r="A394" t="s">
        <v>258</v>
      </c>
      <c r="B394">
        <v>600446</v>
      </c>
      <c r="C394" t="s">
        <v>258</v>
      </c>
      <c r="D394">
        <v>261128</v>
      </c>
      <c r="E394" t="s">
        <v>151</v>
      </c>
      <c r="F394" t="s">
        <v>563</v>
      </c>
      <c r="G394" t="s">
        <v>122</v>
      </c>
      <c r="H394" s="41">
        <v>43801.420995370398</v>
      </c>
    </row>
    <row r="395" spans="1:8" x14ac:dyDescent="0.2">
      <c r="A395" t="s">
        <v>258</v>
      </c>
      <c r="B395">
        <v>600490</v>
      </c>
      <c r="C395" t="s">
        <v>258</v>
      </c>
      <c r="D395">
        <v>299262</v>
      </c>
      <c r="E395" t="s">
        <v>564</v>
      </c>
      <c r="F395" t="s">
        <v>565</v>
      </c>
      <c r="G395" t="s">
        <v>121</v>
      </c>
      <c r="H395" s="41">
        <v>44118.608946759297</v>
      </c>
    </row>
    <row r="396" spans="1:8" x14ac:dyDescent="0.2">
      <c r="A396" t="s">
        <v>258</v>
      </c>
      <c r="B396">
        <v>600548</v>
      </c>
      <c r="C396" t="s">
        <v>258</v>
      </c>
      <c r="D396">
        <v>260982</v>
      </c>
      <c r="E396" t="s">
        <v>152</v>
      </c>
      <c r="F396" t="s">
        <v>566</v>
      </c>
      <c r="G396" t="s">
        <v>121</v>
      </c>
      <c r="H396" s="41">
        <v>44110.849618055603</v>
      </c>
    </row>
    <row r="397" spans="1:8" x14ac:dyDescent="0.2">
      <c r="A397" t="s">
        <v>258</v>
      </c>
      <c r="B397">
        <v>600557</v>
      </c>
      <c r="C397" t="s">
        <v>258</v>
      </c>
      <c r="D397">
        <v>260925</v>
      </c>
      <c r="E397" t="s">
        <v>1916</v>
      </c>
      <c r="F397" t="s">
        <v>1917</v>
      </c>
      <c r="G397" t="s">
        <v>121</v>
      </c>
      <c r="H397" s="41">
        <v>44479.519861111097</v>
      </c>
    </row>
    <row r="398" spans="1:8" x14ac:dyDescent="0.2">
      <c r="A398" t="s">
        <v>258</v>
      </c>
      <c r="B398">
        <v>600558</v>
      </c>
      <c r="C398" t="s">
        <v>258</v>
      </c>
      <c r="D398">
        <v>260926</v>
      </c>
      <c r="E398" t="s">
        <v>1918</v>
      </c>
      <c r="F398" t="s">
        <v>1919</v>
      </c>
      <c r="G398" t="s">
        <v>121</v>
      </c>
      <c r="H398" s="41">
        <v>44479.520937499998</v>
      </c>
    </row>
    <row r="399" spans="1:8" x14ac:dyDescent="0.2">
      <c r="A399" t="s">
        <v>258</v>
      </c>
      <c r="B399">
        <v>600563</v>
      </c>
      <c r="C399" t="s">
        <v>258</v>
      </c>
      <c r="D399">
        <v>160050</v>
      </c>
      <c r="E399" t="s">
        <v>153</v>
      </c>
      <c r="F399" t="s">
        <v>153</v>
      </c>
      <c r="G399" t="s">
        <v>121</v>
      </c>
      <c r="H399" s="41">
        <v>44501.5449884259</v>
      </c>
    </row>
    <row r="400" spans="1:8" x14ac:dyDescent="0.2">
      <c r="A400" t="s">
        <v>258</v>
      </c>
      <c r="B400">
        <v>600564</v>
      </c>
      <c r="C400" t="s">
        <v>258</v>
      </c>
      <c r="D400">
        <v>160070</v>
      </c>
      <c r="E400" t="s">
        <v>154</v>
      </c>
      <c r="F400" t="s">
        <v>154</v>
      </c>
      <c r="G400" t="s">
        <v>121</v>
      </c>
      <c r="H400" s="41">
        <v>44501.547627314802</v>
      </c>
    </row>
    <row r="401" spans="1:8" x14ac:dyDescent="0.2">
      <c r="A401" t="s">
        <v>258</v>
      </c>
      <c r="B401">
        <v>600565</v>
      </c>
      <c r="C401" t="s">
        <v>258</v>
      </c>
      <c r="D401">
        <v>160120</v>
      </c>
      <c r="E401" t="s">
        <v>155</v>
      </c>
      <c r="F401" t="s">
        <v>155</v>
      </c>
      <c r="G401" t="s">
        <v>121</v>
      </c>
      <c r="H401" s="41">
        <v>43719.632280092599</v>
      </c>
    </row>
    <row r="402" spans="1:8" x14ac:dyDescent="0.2">
      <c r="A402" t="s">
        <v>258</v>
      </c>
      <c r="B402">
        <v>600566</v>
      </c>
      <c r="C402" t="s">
        <v>258</v>
      </c>
      <c r="D402">
        <v>160080</v>
      </c>
      <c r="E402" t="s">
        <v>156</v>
      </c>
      <c r="F402" t="s">
        <v>567</v>
      </c>
      <c r="G402" t="s">
        <v>121</v>
      </c>
      <c r="H402" s="41">
        <v>44501.548599537004</v>
      </c>
    </row>
    <row r="403" spans="1:8" x14ac:dyDescent="0.2">
      <c r="A403" t="s">
        <v>258</v>
      </c>
      <c r="B403">
        <v>600567</v>
      </c>
      <c r="C403" t="s">
        <v>258</v>
      </c>
      <c r="D403">
        <v>160020</v>
      </c>
      <c r="E403" t="s">
        <v>157</v>
      </c>
      <c r="F403" t="s">
        <v>157</v>
      </c>
      <c r="G403" t="s">
        <v>121</v>
      </c>
      <c r="H403" s="41">
        <v>44501.544351851902</v>
      </c>
    </row>
    <row r="404" spans="1:8" x14ac:dyDescent="0.2">
      <c r="A404" t="s">
        <v>258</v>
      </c>
      <c r="B404">
        <v>600568</v>
      </c>
      <c r="C404" t="s">
        <v>258</v>
      </c>
      <c r="D404">
        <v>160000</v>
      </c>
      <c r="E404" t="s">
        <v>158</v>
      </c>
      <c r="F404" t="s">
        <v>158</v>
      </c>
      <c r="G404" t="s">
        <v>121</v>
      </c>
      <c r="H404" s="41">
        <v>43705.806087962999</v>
      </c>
    </row>
    <row r="405" spans="1:8" x14ac:dyDescent="0.2">
      <c r="A405" t="s">
        <v>258</v>
      </c>
      <c r="B405">
        <v>600569</v>
      </c>
      <c r="C405" t="s">
        <v>258</v>
      </c>
      <c r="D405">
        <v>160010</v>
      </c>
      <c r="E405" t="s">
        <v>159</v>
      </c>
      <c r="F405" t="s">
        <v>159</v>
      </c>
      <c r="G405" t="s">
        <v>121</v>
      </c>
      <c r="H405" s="41">
        <v>43438.642129629603</v>
      </c>
    </row>
    <row r="406" spans="1:8" x14ac:dyDescent="0.2">
      <c r="A406" t="s">
        <v>258</v>
      </c>
      <c r="B406">
        <v>600570</v>
      </c>
      <c r="C406" t="s">
        <v>258</v>
      </c>
      <c r="D406">
        <v>160030</v>
      </c>
      <c r="E406" t="s">
        <v>160</v>
      </c>
      <c r="F406" t="s">
        <v>160</v>
      </c>
      <c r="G406" t="s">
        <v>121</v>
      </c>
      <c r="H406" s="41">
        <v>43438.625937500001</v>
      </c>
    </row>
    <row r="407" spans="1:8" x14ac:dyDescent="0.2">
      <c r="A407" t="s">
        <v>258</v>
      </c>
      <c r="B407">
        <v>600571</v>
      </c>
      <c r="C407" t="s">
        <v>258</v>
      </c>
      <c r="D407">
        <v>160040</v>
      </c>
      <c r="E407" t="s">
        <v>161</v>
      </c>
      <c r="F407" t="s">
        <v>161</v>
      </c>
      <c r="G407" t="s">
        <v>121</v>
      </c>
      <c r="H407" s="41">
        <v>43438.641724537003</v>
      </c>
    </row>
    <row r="408" spans="1:8" x14ac:dyDescent="0.2">
      <c r="A408" t="s">
        <v>258</v>
      </c>
      <c r="B408">
        <v>600577</v>
      </c>
      <c r="C408" t="s">
        <v>258</v>
      </c>
      <c r="D408">
        <v>770450</v>
      </c>
      <c r="E408" t="s">
        <v>162</v>
      </c>
      <c r="F408" t="s">
        <v>568</v>
      </c>
      <c r="G408" t="s">
        <v>121</v>
      </c>
      <c r="H408" s="41">
        <v>43719.631249999999</v>
      </c>
    </row>
    <row r="409" spans="1:8" x14ac:dyDescent="0.2">
      <c r="A409" t="s">
        <v>258</v>
      </c>
      <c r="B409">
        <v>600793</v>
      </c>
      <c r="C409" t="s">
        <v>258</v>
      </c>
      <c r="D409">
        <v>160060</v>
      </c>
      <c r="E409" t="s">
        <v>163</v>
      </c>
      <c r="F409" t="s">
        <v>163</v>
      </c>
      <c r="G409" t="s">
        <v>121</v>
      </c>
      <c r="H409" s="41">
        <v>43438.654432870397</v>
      </c>
    </row>
    <row r="410" spans="1:8" x14ac:dyDescent="0.2">
      <c r="A410" t="s">
        <v>258</v>
      </c>
      <c r="B410">
        <v>600794</v>
      </c>
      <c r="C410" t="s">
        <v>258</v>
      </c>
      <c r="D410">
        <v>160090</v>
      </c>
      <c r="E410" t="s">
        <v>249</v>
      </c>
      <c r="F410" t="s">
        <v>1920</v>
      </c>
      <c r="G410" t="s">
        <v>121</v>
      </c>
      <c r="H410" s="41">
        <v>44439.557766203703</v>
      </c>
    </row>
    <row r="411" spans="1:8" x14ac:dyDescent="0.2">
      <c r="A411" t="s">
        <v>258</v>
      </c>
      <c r="B411">
        <v>600795</v>
      </c>
      <c r="C411" t="s">
        <v>258</v>
      </c>
      <c r="D411">
        <v>160140</v>
      </c>
      <c r="E411" t="s">
        <v>164</v>
      </c>
      <c r="F411" t="s">
        <v>164</v>
      </c>
      <c r="G411" t="s">
        <v>121</v>
      </c>
      <c r="H411" s="41">
        <v>43438.619490740697</v>
      </c>
    </row>
    <row r="412" spans="1:8" x14ac:dyDescent="0.2">
      <c r="A412" t="s">
        <v>258</v>
      </c>
      <c r="B412">
        <v>600797</v>
      </c>
      <c r="C412" t="s">
        <v>258</v>
      </c>
      <c r="D412">
        <v>160160</v>
      </c>
      <c r="E412" t="s">
        <v>165</v>
      </c>
      <c r="F412" t="s">
        <v>165</v>
      </c>
      <c r="G412" t="s">
        <v>121</v>
      </c>
      <c r="H412" s="41">
        <v>43438.650173611102</v>
      </c>
    </row>
    <row r="413" spans="1:8" x14ac:dyDescent="0.2">
      <c r="A413" t="s">
        <v>258</v>
      </c>
      <c r="B413">
        <v>600798</v>
      </c>
      <c r="C413" t="s">
        <v>258</v>
      </c>
      <c r="D413">
        <v>160130</v>
      </c>
      <c r="E413" t="s">
        <v>166</v>
      </c>
      <c r="F413" t="s">
        <v>166</v>
      </c>
      <c r="G413" t="s">
        <v>121</v>
      </c>
      <c r="H413" s="41">
        <v>43438.6477199074</v>
      </c>
    </row>
    <row r="414" spans="1:8" x14ac:dyDescent="0.2">
      <c r="A414" t="s">
        <v>258</v>
      </c>
      <c r="B414">
        <v>601031</v>
      </c>
      <c r="C414" t="s">
        <v>258</v>
      </c>
      <c r="D414">
        <v>601030</v>
      </c>
      <c r="E414" t="s">
        <v>196</v>
      </c>
      <c r="F414" t="s">
        <v>195</v>
      </c>
      <c r="G414" t="s">
        <v>121</v>
      </c>
      <c r="H414" s="41">
        <v>43966.661712963003</v>
      </c>
    </row>
    <row r="415" spans="1:8" x14ac:dyDescent="0.2">
      <c r="A415" t="s">
        <v>258</v>
      </c>
      <c r="B415">
        <v>601113</v>
      </c>
      <c r="C415" t="s">
        <v>258</v>
      </c>
      <c r="D415">
        <v>601112</v>
      </c>
      <c r="E415" t="s">
        <v>207</v>
      </c>
      <c r="F415" t="s">
        <v>206</v>
      </c>
      <c r="G415" t="s">
        <v>121</v>
      </c>
      <c r="H415" s="41">
        <v>43966.661203703698</v>
      </c>
    </row>
    <row r="416" spans="1:8" x14ac:dyDescent="0.2">
      <c r="A416" t="s">
        <v>258</v>
      </c>
      <c r="B416">
        <v>601449</v>
      </c>
      <c r="C416" t="s">
        <v>258</v>
      </c>
      <c r="D416">
        <v>160110</v>
      </c>
      <c r="E416" t="s">
        <v>1921</v>
      </c>
      <c r="F416" t="s">
        <v>1922</v>
      </c>
      <c r="G416" t="s">
        <v>121</v>
      </c>
      <c r="H416" s="41">
        <v>44501.549513888902</v>
      </c>
    </row>
    <row r="417" spans="1:8" x14ac:dyDescent="0.2">
      <c r="A417" t="s">
        <v>258</v>
      </c>
      <c r="B417">
        <v>601450</v>
      </c>
      <c r="C417" t="s">
        <v>258</v>
      </c>
      <c r="D417">
        <v>160150</v>
      </c>
      <c r="E417" t="s">
        <v>209</v>
      </c>
      <c r="F417" t="s">
        <v>209</v>
      </c>
      <c r="G417" t="s">
        <v>121</v>
      </c>
      <c r="H417" s="41">
        <v>43538.498206018499</v>
      </c>
    </row>
    <row r="418" spans="1:8" x14ac:dyDescent="0.2">
      <c r="A418" t="s">
        <v>258</v>
      </c>
      <c r="B418">
        <v>601483</v>
      </c>
      <c r="C418" t="s">
        <v>258</v>
      </c>
      <c r="D418">
        <v>260802</v>
      </c>
      <c r="E418" t="s">
        <v>210</v>
      </c>
      <c r="F418" t="s">
        <v>570</v>
      </c>
      <c r="G418" t="s">
        <v>121</v>
      </c>
      <c r="H418" s="41">
        <v>44102.522384259297</v>
      </c>
    </row>
    <row r="419" spans="1:8" x14ac:dyDescent="0.2">
      <c r="A419" t="s">
        <v>258</v>
      </c>
      <c r="B419">
        <v>601484</v>
      </c>
      <c r="C419" t="s">
        <v>258</v>
      </c>
      <c r="D419">
        <v>260831</v>
      </c>
      <c r="E419" t="s">
        <v>211</v>
      </c>
      <c r="F419" t="s">
        <v>571</v>
      </c>
      <c r="G419" t="s">
        <v>121</v>
      </c>
      <c r="H419" s="41">
        <v>43438.644606481503</v>
      </c>
    </row>
    <row r="420" spans="1:8" x14ac:dyDescent="0.2">
      <c r="A420" t="s">
        <v>258</v>
      </c>
      <c r="B420">
        <v>601744</v>
      </c>
      <c r="C420" t="s">
        <v>258</v>
      </c>
      <c r="D420">
        <v>780016</v>
      </c>
      <c r="E420" t="s">
        <v>1923</v>
      </c>
      <c r="F420" t="s">
        <v>1924</v>
      </c>
      <c r="G420" t="s">
        <v>121</v>
      </c>
      <c r="H420" s="41">
        <v>44634.468900462998</v>
      </c>
    </row>
    <row r="421" spans="1:8" x14ac:dyDescent="0.2">
      <c r="A421" t="s">
        <v>258</v>
      </c>
      <c r="B421">
        <v>601745</v>
      </c>
      <c r="C421" t="s">
        <v>258</v>
      </c>
      <c r="D421">
        <v>780001</v>
      </c>
      <c r="E421" t="s">
        <v>230</v>
      </c>
      <c r="F421" t="s">
        <v>572</v>
      </c>
      <c r="G421" t="s">
        <v>121</v>
      </c>
      <c r="H421" s="41">
        <v>44125.7730787037</v>
      </c>
    </row>
    <row r="422" spans="1:8" x14ac:dyDescent="0.2">
      <c r="A422" t="s">
        <v>258</v>
      </c>
      <c r="B422">
        <v>601749</v>
      </c>
      <c r="C422" t="s">
        <v>258</v>
      </c>
      <c r="D422">
        <v>261166</v>
      </c>
      <c r="E422" t="s">
        <v>231</v>
      </c>
      <c r="F422" t="s">
        <v>573</v>
      </c>
      <c r="G422" t="s">
        <v>121</v>
      </c>
      <c r="H422" s="41">
        <v>44336.563055555598</v>
      </c>
    </row>
    <row r="423" spans="1:8" x14ac:dyDescent="0.2">
      <c r="A423" t="s">
        <v>258</v>
      </c>
      <c r="B423">
        <v>601762</v>
      </c>
      <c r="C423" t="s">
        <v>258</v>
      </c>
      <c r="D423">
        <v>261164</v>
      </c>
      <c r="E423" t="s">
        <v>232</v>
      </c>
      <c r="F423" t="s">
        <v>574</v>
      </c>
      <c r="G423" t="s">
        <v>121</v>
      </c>
      <c r="H423" s="41">
        <v>43438.6484375</v>
      </c>
    </row>
    <row r="424" spans="1:8" x14ac:dyDescent="0.2">
      <c r="A424" t="s">
        <v>258</v>
      </c>
      <c r="B424">
        <v>601817</v>
      </c>
      <c r="C424" t="s">
        <v>258</v>
      </c>
      <c r="D424">
        <v>260984</v>
      </c>
      <c r="E424" t="s">
        <v>233</v>
      </c>
      <c r="F424" t="s">
        <v>233</v>
      </c>
      <c r="G424" t="s">
        <v>1790</v>
      </c>
      <c r="H424" s="41">
        <v>44488.291666666701</v>
      </c>
    </row>
    <row r="425" spans="1:8" x14ac:dyDescent="0.2">
      <c r="A425" t="s">
        <v>258</v>
      </c>
      <c r="B425">
        <v>601818</v>
      </c>
      <c r="C425" t="s">
        <v>258</v>
      </c>
      <c r="D425">
        <v>260988</v>
      </c>
      <c r="E425" t="s">
        <v>234</v>
      </c>
      <c r="F425" t="s">
        <v>575</v>
      </c>
      <c r="G425" t="s">
        <v>1790</v>
      </c>
      <c r="H425" s="41">
        <v>44488.291666666701</v>
      </c>
    </row>
    <row r="426" spans="1:8" x14ac:dyDescent="0.2">
      <c r="A426" t="s">
        <v>258</v>
      </c>
      <c r="B426">
        <v>601819</v>
      </c>
      <c r="C426" t="s">
        <v>258</v>
      </c>
      <c r="D426">
        <v>260989</v>
      </c>
      <c r="E426" t="s">
        <v>235</v>
      </c>
      <c r="F426" t="s">
        <v>235</v>
      </c>
      <c r="G426" t="s">
        <v>1790</v>
      </c>
      <c r="H426" s="41">
        <v>44488.291666666701</v>
      </c>
    </row>
    <row r="427" spans="1:8" x14ac:dyDescent="0.2">
      <c r="A427" t="s">
        <v>258</v>
      </c>
      <c r="B427">
        <v>601820</v>
      </c>
      <c r="C427" t="s">
        <v>258</v>
      </c>
      <c r="D427">
        <v>260991</v>
      </c>
      <c r="E427" t="s">
        <v>236</v>
      </c>
      <c r="F427" t="s">
        <v>236</v>
      </c>
      <c r="G427" t="s">
        <v>1790</v>
      </c>
      <c r="H427" s="41">
        <v>44488.291666666701</v>
      </c>
    </row>
    <row r="428" spans="1:8" x14ac:dyDescent="0.2">
      <c r="A428" t="s">
        <v>258</v>
      </c>
      <c r="B428">
        <v>601916</v>
      </c>
      <c r="C428" t="s">
        <v>258</v>
      </c>
      <c r="D428">
        <v>260986</v>
      </c>
      <c r="E428" t="s">
        <v>244</v>
      </c>
      <c r="F428" t="s">
        <v>381</v>
      </c>
      <c r="G428" t="s">
        <v>1790</v>
      </c>
      <c r="H428" s="41">
        <v>44488.291666666701</v>
      </c>
    </row>
    <row r="429" spans="1:8" x14ac:dyDescent="0.2">
      <c r="A429" t="s">
        <v>258</v>
      </c>
      <c r="B429">
        <v>601952</v>
      </c>
      <c r="C429" t="s">
        <v>258</v>
      </c>
      <c r="D429">
        <v>260985</v>
      </c>
      <c r="E429" t="s">
        <v>245</v>
      </c>
      <c r="F429" t="s">
        <v>375</v>
      </c>
      <c r="G429" t="s">
        <v>121</v>
      </c>
      <c r="H429" s="41">
        <v>44530.525196759299</v>
      </c>
    </row>
    <row r="430" spans="1:8" x14ac:dyDescent="0.2">
      <c r="A430" t="s">
        <v>258</v>
      </c>
      <c r="B430">
        <v>602046</v>
      </c>
      <c r="C430" t="s">
        <v>258</v>
      </c>
      <c r="D430">
        <v>261207</v>
      </c>
      <c r="E430" t="s">
        <v>246</v>
      </c>
      <c r="F430" t="s">
        <v>246</v>
      </c>
      <c r="G430" t="s">
        <v>121</v>
      </c>
      <c r="H430" s="41">
        <v>44419.769004629597</v>
      </c>
    </row>
    <row r="431" spans="1:8" x14ac:dyDescent="0.2">
      <c r="A431" t="s">
        <v>258</v>
      </c>
      <c r="B431">
        <v>602048</v>
      </c>
      <c r="C431" t="s">
        <v>258</v>
      </c>
      <c r="D431">
        <v>260990</v>
      </c>
      <c r="E431" t="s">
        <v>247</v>
      </c>
      <c r="F431" t="s">
        <v>576</v>
      </c>
      <c r="G431" t="s">
        <v>1790</v>
      </c>
      <c r="H431" s="41">
        <v>44488.291666666701</v>
      </c>
    </row>
    <row r="432" spans="1:8" x14ac:dyDescent="0.2">
      <c r="A432" t="s">
        <v>258</v>
      </c>
      <c r="B432">
        <v>602049</v>
      </c>
      <c r="C432" t="s">
        <v>258</v>
      </c>
      <c r="D432">
        <v>260987</v>
      </c>
      <c r="E432" t="s">
        <v>248</v>
      </c>
      <c r="F432" t="s">
        <v>577</v>
      </c>
      <c r="G432" t="s">
        <v>1790</v>
      </c>
      <c r="H432" s="41">
        <v>44488.291666666701</v>
      </c>
    </row>
    <row r="433" spans="1:8" x14ac:dyDescent="0.2">
      <c r="A433" t="s">
        <v>258</v>
      </c>
      <c r="B433">
        <v>602075</v>
      </c>
      <c r="C433" t="s">
        <v>258</v>
      </c>
      <c r="D433">
        <v>601901</v>
      </c>
      <c r="E433" t="s">
        <v>1925</v>
      </c>
      <c r="F433" t="s">
        <v>237</v>
      </c>
      <c r="G433" t="s">
        <v>121</v>
      </c>
      <c r="H433" s="41">
        <v>44530.824456018498</v>
      </c>
    </row>
    <row r="434" spans="1:8" x14ac:dyDescent="0.2">
      <c r="A434" t="s">
        <v>258</v>
      </c>
      <c r="B434">
        <v>602092</v>
      </c>
      <c r="C434" t="s">
        <v>258</v>
      </c>
      <c r="D434">
        <v>380050</v>
      </c>
      <c r="E434" t="s">
        <v>1926</v>
      </c>
      <c r="F434" t="s">
        <v>1813</v>
      </c>
      <c r="G434" t="s">
        <v>121</v>
      </c>
      <c r="H434" s="41">
        <v>44503.612523148098</v>
      </c>
    </row>
    <row r="435" spans="1:8" x14ac:dyDescent="0.2">
      <c r="A435" t="s">
        <v>258</v>
      </c>
      <c r="B435">
        <v>602093</v>
      </c>
      <c r="C435" t="s">
        <v>258</v>
      </c>
      <c r="D435">
        <v>380080</v>
      </c>
      <c r="E435" t="s">
        <v>1927</v>
      </c>
      <c r="F435" t="s">
        <v>1928</v>
      </c>
      <c r="G435" t="s">
        <v>121</v>
      </c>
      <c r="H435" s="41">
        <v>44503.6108564815</v>
      </c>
    </row>
    <row r="436" spans="1:8" x14ac:dyDescent="0.2">
      <c r="A436" t="s">
        <v>258</v>
      </c>
      <c r="B436">
        <v>602094</v>
      </c>
      <c r="C436" t="s">
        <v>258</v>
      </c>
      <c r="D436">
        <v>380060</v>
      </c>
      <c r="E436" t="s">
        <v>1929</v>
      </c>
      <c r="F436" t="s">
        <v>1930</v>
      </c>
      <c r="G436" t="s">
        <v>121</v>
      </c>
      <c r="H436" s="41">
        <v>44503.613067129598</v>
      </c>
    </row>
    <row r="437" spans="1:8" x14ac:dyDescent="0.2">
      <c r="A437" t="s">
        <v>258</v>
      </c>
      <c r="B437">
        <v>602095</v>
      </c>
      <c r="C437" t="s">
        <v>258</v>
      </c>
      <c r="D437">
        <v>380070</v>
      </c>
      <c r="E437" t="s">
        <v>1931</v>
      </c>
      <c r="F437" t="s">
        <v>1932</v>
      </c>
      <c r="G437" t="s">
        <v>122</v>
      </c>
      <c r="H437" s="41">
        <v>44644.384548611102</v>
      </c>
    </row>
    <row r="438" spans="1:8" x14ac:dyDescent="0.2">
      <c r="A438" t="s">
        <v>258</v>
      </c>
      <c r="B438">
        <v>602139</v>
      </c>
      <c r="C438" t="s">
        <v>258</v>
      </c>
      <c r="D438">
        <v>171108</v>
      </c>
      <c r="E438" t="s">
        <v>1933</v>
      </c>
      <c r="F438" t="s">
        <v>1934</v>
      </c>
      <c r="G438" t="s">
        <v>121</v>
      </c>
      <c r="H438" s="41">
        <v>44634.9210185185</v>
      </c>
    </row>
    <row r="439" spans="1:8" x14ac:dyDescent="0.2">
      <c r="A439" t="s">
        <v>258</v>
      </c>
      <c r="B439">
        <v>60922</v>
      </c>
      <c r="C439" t="s">
        <v>258</v>
      </c>
      <c r="D439">
        <v>260922</v>
      </c>
      <c r="F439" t="s">
        <v>1935</v>
      </c>
      <c r="G439" t="s">
        <v>121</v>
      </c>
      <c r="H439" s="41">
        <v>44634.921597222201</v>
      </c>
    </row>
    <row r="440" spans="1:8" x14ac:dyDescent="0.2">
      <c r="A440" t="s">
        <v>258</v>
      </c>
      <c r="B440">
        <v>760019</v>
      </c>
      <c r="C440" t="s">
        <v>258</v>
      </c>
      <c r="D440">
        <v>780000</v>
      </c>
      <c r="E440" t="s">
        <v>579</v>
      </c>
      <c r="F440" t="s">
        <v>885</v>
      </c>
      <c r="G440" t="s">
        <v>1790</v>
      </c>
      <c r="H440" s="41">
        <v>44488.291666666701</v>
      </c>
    </row>
    <row r="441" spans="1:8" x14ac:dyDescent="0.2">
      <c r="A441" t="s">
        <v>258</v>
      </c>
      <c r="B441">
        <v>760021</v>
      </c>
      <c r="C441" t="s">
        <v>258</v>
      </c>
      <c r="D441">
        <v>780002</v>
      </c>
      <c r="E441" t="s">
        <v>580</v>
      </c>
      <c r="F441" t="s">
        <v>886</v>
      </c>
      <c r="G441" t="s">
        <v>122</v>
      </c>
      <c r="H441" s="41">
        <v>44732.497002314798</v>
      </c>
    </row>
    <row r="442" spans="1:8" x14ac:dyDescent="0.2">
      <c r="A442" t="s">
        <v>258</v>
      </c>
      <c r="B442">
        <v>760022</v>
      </c>
      <c r="C442" t="s">
        <v>258</v>
      </c>
      <c r="D442">
        <v>780010</v>
      </c>
      <c r="E442" t="s">
        <v>581</v>
      </c>
      <c r="F442" t="s">
        <v>471</v>
      </c>
      <c r="G442" t="s">
        <v>121</v>
      </c>
      <c r="H442" s="41">
        <v>44697.773541666698</v>
      </c>
    </row>
    <row r="443" spans="1:8" x14ac:dyDescent="0.2">
      <c r="A443" t="s">
        <v>258</v>
      </c>
      <c r="B443">
        <v>760023</v>
      </c>
      <c r="C443" t="s">
        <v>258</v>
      </c>
      <c r="D443">
        <v>780003</v>
      </c>
      <c r="E443" t="s">
        <v>582</v>
      </c>
      <c r="F443" t="s">
        <v>887</v>
      </c>
      <c r="G443" t="s">
        <v>121</v>
      </c>
      <c r="H443" s="41">
        <v>44691.590543981503</v>
      </c>
    </row>
    <row r="444" spans="1:8" x14ac:dyDescent="0.2">
      <c r="A444" t="s">
        <v>258</v>
      </c>
      <c r="B444">
        <v>760024</v>
      </c>
      <c r="C444" t="s">
        <v>258</v>
      </c>
      <c r="D444">
        <v>780004</v>
      </c>
      <c r="E444" t="s">
        <v>583</v>
      </c>
      <c r="F444" t="s">
        <v>888</v>
      </c>
      <c r="G444" t="s">
        <v>1790</v>
      </c>
      <c r="H444" s="41">
        <v>44488.291666666701</v>
      </c>
    </row>
    <row r="445" spans="1:8" x14ac:dyDescent="0.2">
      <c r="A445" t="s">
        <v>258</v>
      </c>
      <c r="B445">
        <v>760025</v>
      </c>
      <c r="C445" t="s">
        <v>258</v>
      </c>
      <c r="D445">
        <v>780005</v>
      </c>
      <c r="E445" t="s">
        <v>584</v>
      </c>
      <c r="F445" t="s">
        <v>889</v>
      </c>
      <c r="G445" t="s">
        <v>1790</v>
      </c>
      <c r="H445" s="41">
        <v>44488.291666666701</v>
      </c>
    </row>
    <row r="446" spans="1:8" x14ac:dyDescent="0.2">
      <c r="A446" t="s">
        <v>258</v>
      </c>
      <c r="B446">
        <v>760026</v>
      </c>
      <c r="C446" t="s">
        <v>258</v>
      </c>
      <c r="D446">
        <v>780007</v>
      </c>
      <c r="E446" t="s">
        <v>585</v>
      </c>
      <c r="F446" t="s">
        <v>891</v>
      </c>
      <c r="G446" t="s">
        <v>121</v>
      </c>
      <c r="H446" s="41">
        <v>44691.590613425898</v>
      </c>
    </row>
    <row r="447" spans="1:8" x14ac:dyDescent="0.2">
      <c r="A447" t="s">
        <v>258</v>
      </c>
      <c r="B447">
        <v>760027</v>
      </c>
      <c r="C447" t="s">
        <v>258</v>
      </c>
      <c r="D447">
        <v>780009</v>
      </c>
      <c r="E447" t="s">
        <v>586</v>
      </c>
      <c r="F447" t="s">
        <v>892</v>
      </c>
      <c r="G447" t="s">
        <v>121</v>
      </c>
      <c r="H447" s="41">
        <v>44531.779861111099</v>
      </c>
    </row>
    <row r="448" spans="1:8" x14ac:dyDescent="0.2">
      <c r="A448" t="s">
        <v>258</v>
      </c>
      <c r="B448">
        <v>760028</v>
      </c>
      <c r="C448" t="s">
        <v>258</v>
      </c>
      <c r="D448">
        <v>780008</v>
      </c>
      <c r="E448" t="s">
        <v>587</v>
      </c>
      <c r="F448" t="s">
        <v>470</v>
      </c>
      <c r="G448" t="s">
        <v>1790</v>
      </c>
      <c r="H448" s="41">
        <v>44488.291666666701</v>
      </c>
    </row>
    <row r="449" spans="1:8" x14ac:dyDescent="0.2">
      <c r="A449" t="s">
        <v>258</v>
      </c>
      <c r="B449">
        <v>760029</v>
      </c>
      <c r="C449" t="s">
        <v>258</v>
      </c>
      <c r="D449">
        <v>780011</v>
      </c>
      <c r="E449" t="s">
        <v>588</v>
      </c>
      <c r="F449" t="s">
        <v>561</v>
      </c>
      <c r="G449" t="s">
        <v>1790</v>
      </c>
      <c r="H449" s="41">
        <v>44488.291666666701</v>
      </c>
    </row>
    <row r="450" spans="1:8" x14ac:dyDescent="0.2">
      <c r="A450" t="s">
        <v>258</v>
      </c>
      <c r="B450">
        <v>760030</v>
      </c>
      <c r="C450" t="s">
        <v>258</v>
      </c>
      <c r="D450">
        <v>780013</v>
      </c>
      <c r="E450" t="s">
        <v>589</v>
      </c>
      <c r="F450" t="s">
        <v>893</v>
      </c>
      <c r="G450" t="s">
        <v>1790</v>
      </c>
      <c r="H450" s="41">
        <v>44488.291666666701</v>
      </c>
    </row>
    <row r="451" spans="1:8" x14ac:dyDescent="0.2">
      <c r="A451" t="s">
        <v>258</v>
      </c>
      <c r="B451">
        <v>760031</v>
      </c>
      <c r="C451" t="s">
        <v>258</v>
      </c>
      <c r="D451">
        <v>780006</v>
      </c>
      <c r="E451" t="s">
        <v>590</v>
      </c>
      <c r="F451" t="s">
        <v>890</v>
      </c>
      <c r="G451" t="s">
        <v>122</v>
      </c>
      <c r="H451" s="41">
        <v>44725.630486111098</v>
      </c>
    </row>
    <row r="452" spans="1:8" x14ac:dyDescent="0.2">
      <c r="A452" t="s">
        <v>258</v>
      </c>
      <c r="B452">
        <v>760032</v>
      </c>
      <c r="C452" t="s">
        <v>258</v>
      </c>
      <c r="D452">
        <v>780014</v>
      </c>
      <c r="E452" t="s">
        <v>591</v>
      </c>
      <c r="F452" t="s">
        <v>894</v>
      </c>
      <c r="G452" t="s">
        <v>1790</v>
      </c>
      <c r="H452" s="41">
        <v>44488.291666666701</v>
      </c>
    </row>
    <row r="453" spans="1:8" x14ac:dyDescent="0.2">
      <c r="A453" t="s">
        <v>258</v>
      </c>
      <c r="B453">
        <v>760033</v>
      </c>
      <c r="C453" t="s">
        <v>258</v>
      </c>
      <c r="D453">
        <v>780015</v>
      </c>
      <c r="E453" t="s">
        <v>592</v>
      </c>
      <c r="F453" t="s">
        <v>895</v>
      </c>
      <c r="G453" t="s">
        <v>1790</v>
      </c>
      <c r="H453" s="41">
        <v>44488.291666666701</v>
      </c>
    </row>
    <row r="454" spans="1:8" x14ac:dyDescent="0.2">
      <c r="A454" t="s">
        <v>258</v>
      </c>
      <c r="B454">
        <v>760034</v>
      </c>
      <c r="C454" t="s">
        <v>258</v>
      </c>
      <c r="D454">
        <v>780017</v>
      </c>
      <c r="E454" t="s">
        <v>593</v>
      </c>
      <c r="F454" t="s">
        <v>472</v>
      </c>
      <c r="G454" t="s">
        <v>1790</v>
      </c>
      <c r="H454" s="41">
        <v>44488.291666666701</v>
      </c>
    </row>
    <row r="455" spans="1:8" x14ac:dyDescent="0.2">
      <c r="A455" t="s">
        <v>258</v>
      </c>
      <c r="B455">
        <v>760035</v>
      </c>
      <c r="C455" t="s">
        <v>258</v>
      </c>
      <c r="D455">
        <v>780018</v>
      </c>
      <c r="E455" t="s">
        <v>594</v>
      </c>
      <c r="F455" t="s">
        <v>1906</v>
      </c>
      <c r="G455" t="s">
        <v>1790</v>
      </c>
      <c r="H455" s="41">
        <v>44488.291666666701</v>
      </c>
    </row>
    <row r="456" spans="1:8" x14ac:dyDescent="0.2">
      <c r="A456" t="s">
        <v>258</v>
      </c>
      <c r="B456">
        <v>760036</v>
      </c>
      <c r="C456" t="s">
        <v>258</v>
      </c>
      <c r="D456">
        <v>780019</v>
      </c>
      <c r="E456" t="s">
        <v>595</v>
      </c>
      <c r="F456" t="s">
        <v>473</v>
      </c>
      <c r="G456" t="s">
        <v>1790</v>
      </c>
      <c r="H456" s="41">
        <v>44488.291666666701</v>
      </c>
    </row>
    <row r="457" spans="1:8" x14ac:dyDescent="0.2">
      <c r="A457" t="s">
        <v>258</v>
      </c>
      <c r="B457">
        <v>760038</v>
      </c>
      <c r="C457" t="s">
        <v>258</v>
      </c>
      <c r="D457">
        <v>760037</v>
      </c>
      <c r="E457" t="s">
        <v>596</v>
      </c>
      <c r="F457" t="s">
        <v>597</v>
      </c>
      <c r="G457" t="s">
        <v>122</v>
      </c>
      <c r="H457" s="41">
        <v>44516.661724537</v>
      </c>
    </row>
    <row r="458" spans="1:8" x14ac:dyDescent="0.2">
      <c r="A458" t="s">
        <v>258</v>
      </c>
      <c r="B458">
        <v>760059</v>
      </c>
      <c r="C458" t="s">
        <v>258</v>
      </c>
      <c r="D458">
        <v>760018</v>
      </c>
      <c r="E458" t="s">
        <v>1936</v>
      </c>
      <c r="F458" t="s">
        <v>1937</v>
      </c>
      <c r="G458" t="s">
        <v>121</v>
      </c>
      <c r="H458" s="41">
        <v>44537.599548611099</v>
      </c>
    </row>
    <row r="459" spans="1:8" x14ac:dyDescent="0.2">
      <c r="A459" t="s">
        <v>258</v>
      </c>
      <c r="B459">
        <v>760060</v>
      </c>
      <c r="C459" t="s">
        <v>258</v>
      </c>
      <c r="D459">
        <v>760018</v>
      </c>
      <c r="E459" t="s">
        <v>598</v>
      </c>
      <c r="F459" t="s">
        <v>1937</v>
      </c>
      <c r="G459" t="s">
        <v>121</v>
      </c>
      <c r="H459" s="41">
        <v>44537.599548611099</v>
      </c>
    </row>
    <row r="460" spans="1:8" x14ac:dyDescent="0.2">
      <c r="A460" t="s">
        <v>258</v>
      </c>
      <c r="B460">
        <v>760062</v>
      </c>
      <c r="C460" t="s">
        <v>258</v>
      </c>
      <c r="D460">
        <v>760008</v>
      </c>
      <c r="E460" t="s">
        <v>599</v>
      </c>
      <c r="F460" t="s">
        <v>599</v>
      </c>
      <c r="G460" t="s">
        <v>1790</v>
      </c>
      <c r="H460" s="41">
        <v>44488.291666666701</v>
      </c>
    </row>
    <row r="461" spans="1:8" x14ac:dyDescent="0.2">
      <c r="A461" t="s">
        <v>258</v>
      </c>
      <c r="B461">
        <v>760064</v>
      </c>
      <c r="C461" t="s">
        <v>258</v>
      </c>
      <c r="D461">
        <v>760018</v>
      </c>
      <c r="E461" t="s">
        <v>1937</v>
      </c>
      <c r="F461" t="s">
        <v>1937</v>
      </c>
      <c r="G461" t="s">
        <v>121</v>
      </c>
      <c r="H461" s="41">
        <v>44537.599548611099</v>
      </c>
    </row>
    <row r="462" spans="1:8" x14ac:dyDescent="0.2">
      <c r="A462" t="s">
        <v>258</v>
      </c>
      <c r="B462">
        <v>760065</v>
      </c>
      <c r="C462" t="s">
        <v>258</v>
      </c>
      <c r="D462">
        <v>760014</v>
      </c>
      <c r="E462" t="s">
        <v>600</v>
      </c>
      <c r="F462" t="s">
        <v>600</v>
      </c>
      <c r="G462" t="s">
        <v>121</v>
      </c>
      <c r="H462" s="41">
        <v>44634.599618055603</v>
      </c>
    </row>
    <row r="463" spans="1:8" x14ac:dyDescent="0.2">
      <c r="A463" t="s">
        <v>258</v>
      </c>
      <c r="B463">
        <v>760066</v>
      </c>
      <c r="C463" t="s">
        <v>258</v>
      </c>
      <c r="D463">
        <v>780012</v>
      </c>
      <c r="E463" t="s">
        <v>601</v>
      </c>
      <c r="F463" t="s">
        <v>602</v>
      </c>
      <c r="G463" t="s">
        <v>121</v>
      </c>
      <c r="H463" s="41">
        <v>44691.590104166702</v>
      </c>
    </row>
    <row r="464" spans="1:8" x14ac:dyDescent="0.2">
      <c r="A464" t="s">
        <v>258</v>
      </c>
      <c r="B464">
        <v>760070</v>
      </c>
      <c r="C464" t="s">
        <v>258</v>
      </c>
      <c r="D464">
        <v>760018</v>
      </c>
      <c r="E464" t="s">
        <v>1938</v>
      </c>
      <c r="F464" t="s">
        <v>1937</v>
      </c>
      <c r="G464" t="s">
        <v>121</v>
      </c>
      <c r="H464" s="41">
        <v>44537.599548611099</v>
      </c>
    </row>
    <row r="465" spans="1:8" x14ac:dyDescent="0.2">
      <c r="A465" t="s">
        <v>258</v>
      </c>
      <c r="B465">
        <v>760078</v>
      </c>
      <c r="C465" t="s">
        <v>258</v>
      </c>
      <c r="D465">
        <v>780011</v>
      </c>
      <c r="E465" t="s">
        <v>603</v>
      </c>
      <c r="F465" t="s">
        <v>561</v>
      </c>
      <c r="G465" t="s">
        <v>1790</v>
      </c>
      <c r="H465" s="41">
        <v>44488.291666666701</v>
      </c>
    </row>
    <row r="466" spans="1:8" x14ac:dyDescent="0.2">
      <c r="A466" t="s">
        <v>258</v>
      </c>
      <c r="B466">
        <v>770000</v>
      </c>
      <c r="C466" t="s">
        <v>258</v>
      </c>
      <c r="D466">
        <v>261063</v>
      </c>
      <c r="E466" t="s">
        <v>604</v>
      </c>
      <c r="F466" t="s">
        <v>474</v>
      </c>
      <c r="G466" t="s">
        <v>1790</v>
      </c>
      <c r="H466" s="41">
        <v>44488.291666666701</v>
      </c>
    </row>
    <row r="467" spans="1:8" x14ac:dyDescent="0.2">
      <c r="A467" t="s">
        <v>258</v>
      </c>
      <c r="B467">
        <v>770002</v>
      </c>
      <c r="C467" t="s">
        <v>258</v>
      </c>
      <c r="D467">
        <v>780006</v>
      </c>
      <c r="E467" t="s">
        <v>606</v>
      </c>
      <c r="F467" t="s">
        <v>890</v>
      </c>
      <c r="G467" t="s">
        <v>122</v>
      </c>
      <c r="H467" s="41">
        <v>44725.630486111098</v>
      </c>
    </row>
    <row r="468" spans="1:8" x14ac:dyDescent="0.2">
      <c r="A468" t="s">
        <v>258</v>
      </c>
      <c r="B468">
        <v>770025</v>
      </c>
      <c r="C468" t="s">
        <v>258</v>
      </c>
      <c r="D468">
        <v>308034</v>
      </c>
      <c r="E468" t="s">
        <v>616</v>
      </c>
      <c r="F468" t="s">
        <v>1939</v>
      </c>
      <c r="G468" t="s">
        <v>121</v>
      </c>
      <c r="H468" s="41">
        <v>44677.5078125</v>
      </c>
    </row>
    <row r="469" spans="1:8" x14ac:dyDescent="0.2">
      <c r="A469" t="s">
        <v>258</v>
      </c>
      <c r="B469">
        <v>770034</v>
      </c>
      <c r="C469" t="s">
        <v>258</v>
      </c>
      <c r="D469">
        <v>260802</v>
      </c>
      <c r="E469" t="s">
        <v>619</v>
      </c>
      <c r="F469" t="s">
        <v>570</v>
      </c>
      <c r="G469" t="s">
        <v>121</v>
      </c>
      <c r="H469" s="41">
        <v>44102.522384259297</v>
      </c>
    </row>
    <row r="470" spans="1:8" x14ac:dyDescent="0.2">
      <c r="A470" t="s">
        <v>258</v>
      </c>
      <c r="B470">
        <v>770035</v>
      </c>
      <c r="C470" t="s">
        <v>258</v>
      </c>
      <c r="D470">
        <v>780002</v>
      </c>
      <c r="E470" t="s">
        <v>620</v>
      </c>
      <c r="F470" t="s">
        <v>886</v>
      </c>
      <c r="G470" t="s">
        <v>122</v>
      </c>
      <c r="H470" s="41">
        <v>44732.497002314798</v>
      </c>
    </row>
    <row r="471" spans="1:8" x14ac:dyDescent="0.2">
      <c r="A471" t="s">
        <v>258</v>
      </c>
      <c r="B471">
        <v>770050</v>
      </c>
      <c r="C471" t="s">
        <v>258</v>
      </c>
      <c r="D471">
        <v>260915</v>
      </c>
      <c r="E471" t="s">
        <v>628</v>
      </c>
      <c r="F471" t="s">
        <v>465</v>
      </c>
      <c r="G471" t="s">
        <v>1790</v>
      </c>
      <c r="H471" s="41">
        <v>44488.291666666701</v>
      </c>
    </row>
    <row r="472" spans="1:8" x14ac:dyDescent="0.2">
      <c r="A472" t="s">
        <v>258</v>
      </c>
      <c r="B472">
        <v>770051</v>
      </c>
      <c r="C472" t="s">
        <v>258</v>
      </c>
      <c r="D472">
        <v>260920</v>
      </c>
      <c r="E472" t="s">
        <v>629</v>
      </c>
      <c r="F472" t="s">
        <v>372</v>
      </c>
      <c r="G472" t="s">
        <v>1790</v>
      </c>
      <c r="H472" s="41">
        <v>44488.291666666701</v>
      </c>
    </row>
    <row r="473" spans="1:8" x14ac:dyDescent="0.2">
      <c r="A473" t="s">
        <v>258</v>
      </c>
      <c r="B473">
        <v>770052</v>
      </c>
      <c r="C473" t="s">
        <v>258</v>
      </c>
      <c r="D473">
        <v>260919</v>
      </c>
      <c r="E473" t="s">
        <v>630</v>
      </c>
      <c r="F473" t="s">
        <v>466</v>
      </c>
      <c r="G473" t="s">
        <v>1790</v>
      </c>
      <c r="H473" s="41">
        <v>44488.291666666701</v>
      </c>
    </row>
    <row r="474" spans="1:8" x14ac:dyDescent="0.2">
      <c r="A474" t="s">
        <v>258</v>
      </c>
      <c r="B474">
        <v>770053</v>
      </c>
      <c r="C474" t="s">
        <v>258</v>
      </c>
      <c r="D474">
        <v>260916</v>
      </c>
      <c r="E474" t="s">
        <v>631</v>
      </c>
      <c r="F474" t="s">
        <v>467</v>
      </c>
      <c r="G474" t="s">
        <v>1790</v>
      </c>
      <c r="H474" s="41">
        <v>44488.291666666701</v>
      </c>
    </row>
    <row r="475" spans="1:8" x14ac:dyDescent="0.2">
      <c r="A475" t="s">
        <v>258</v>
      </c>
      <c r="B475">
        <v>770054</v>
      </c>
      <c r="C475" t="s">
        <v>258</v>
      </c>
      <c r="D475">
        <v>260917</v>
      </c>
      <c r="E475" t="s">
        <v>632</v>
      </c>
      <c r="F475" t="s">
        <v>468</v>
      </c>
      <c r="G475" t="s">
        <v>121</v>
      </c>
      <c r="H475" s="41">
        <v>44543.515810185199</v>
      </c>
    </row>
    <row r="476" spans="1:8" x14ac:dyDescent="0.2">
      <c r="A476" t="s">
        <v>258</v>
      </c>
      <c r="B476">
        <v>770055</v>
      </c>
      <c r="C476" t="s">
        <v>258</v>
      </c>
      <c r="D476">
        <v>260918</v>
      </c>
      <c r="E476" t="s">
        <v>633</v>
      </c>
      <c r="F476" t="s">
        <v>469</v>
      </c>
      <c r="G476" t="s">
        <v>1790</v>
      </c>
      <c r="H476" s="41">
        <v>44488.291666666701</v>
      </c>
    </row>
    <row r="477" spans="1:8" x14ac:dyDescent="0.2">
      <c r="A477" t="s">
        <v>258</v>
      </c>
      <c r="B477">
        <v>770068</v>
      </c>
      <c r="C477" t="s">
        <v>258</v>
      </c>
      <c r="D477">
        <v>261060</v>
      </c>
      <c r="E477" t="s">
        <v>642</v>
      </c>
      <c r="F477" t="s">
        <v>475</v>
      </c>
      <c r="G477" t="s">
        <v>1790</v>
      </c>
      <c r="H477" s="41">
        <v>44488.291666666701</v>
      </c>
    </row>
    <row r="478" spans="1:8" x14ac:dyDescent="0.2">
      <c r="A478" t="s">
        <v>258</v>
      </c>
      <c r="B478">
        <v>770069</v>
      </c>
      <c r="C478" t="s">
        <v>258</v>
      </c>
      <c r="D478">
        <v>261062</v>
      </c>
      <c r="E478" t="s">
        <v>643</v>
      </c>
      <c r="F478" t="s">
        <v>476</v>
      </c>
      <c r="G478" t="s">
        <v>1790</v>
      </c>
      <c r="H478" s="41">
        <v>44488.291666666701</v>
      </c>
    </row>
    <row r="479" spans="1:8" x14ac:dyDescent="0.2">
      <c r="A479" t="s">
        <v>258</v>
      </c>
      <c r="B479">
        <v>770070</v>
      </c>
      <c r="C479" t="s">
        <v>258</v>
      </c>
      <c r="D479">
        <v>261059</v>
      </c>
      <c r="E479" t="s">
        <v>644</v>
      </c>
      <c r="F479" t="s">
        <v>477</v>
      </c>
      <c r="G479" t="s">
        <v>1790</v>
      </c>
      <c r="H479" s="41">
        <v>44488.291666666701</v>
      </c>
    </row>
    <row r="480" spans="1:8" x14ac:dyDescent="0.2">
      <c r="A480" t="s">
        <v>258</v>
      </c>
      <c r="B480">
        <v>770071</v>
      </c>
      <c r="C480" t="s">
        <v>258</v>
      </c>
      <c r="D480">
        <v>261061</v>
      </c>
      <c r="E480" t="s">
        <v>645</v>
      </c>
      <c r="F480" t="s">
        <v>478</v>
      </c>
      <c r="G480" t="s">
        <v>1790</v>
      </c>
      <c r="H480" s="41">
        <v>44488.291666666701</v>
      </c>
    </row>
    <row r="481" spans="1:8" x14ac:dyDescent="0.2">
      <c r="A481" t="s">
        <v>258</v>
      </c>
      <c r="B481">
        <v>770079</v>
      </c>
      <c r="C481" t="s">
        <v>258</v>
      </c>
      <c r="D481">
        <v>780009</v>
      </c>
      <c r="E481" t="s">
        <v>651</v>
      </c>
      <c r="F481" t="s">
        <v>892</v>
      </c>
      <c r="G481" t="s">
        <v>121</v>
      </c>
      <c r="H481" s="41">
        <v>44531.779861111099</v>
      </c>
    </row>
    <row r="482" spans="1:8" x14ac:dyDescent="0.2">
      <c r="A482" t="s">
        <v>258</v>
      </c>
      <c r="B482">
        <v>770081</v>
      </c>
      <c r="C482" t="s">
        <v>258</v>
      </c>
      <c r="D482">
        <v>780008</v>
      </c>
      <c r="E482" t="s">
        <v>653</v>
      </c>
      <c r="F482" t="s">
        <v>470</v>
      </c>
      <c r="G482" t="s">
        <v>1790</v>
      </c>
      <c r="H482" s="41">
        <v>44488.291666666701</v>
      </c>
    </row>
    <row r="483" spans="1:8" x14ac:dyDescent="0.2">
      <c r="A483" t="s">
        <v>258</v>
      </c>
      <c r="B483">
        <v>770091</v>
      </c>
      <c r="C483" t="s">
        <v>258</v>
      </c>
      <c r="D483">
        <v>261154</v>
      </c>
      <c r="E483" t="s">
        <v>657</v>
      </c>
      <c r="F483" t="s">
        <v>485</v>
      </c>
      <c r="G483" t="s">
        <v>1790</v>
      </c>
      <c r="H483" s="41">
        <v>44488.291666666701</v>
      </c>
    </row>
    <row r="484" spans="1:8" x14ac:dyDescent="0.2">
      <c r="A484" t="s">
        <v>258</v>
      </c>
      <c r="B484">
        <v>770092</v>
      </c>
      <c r="C484" t="s">
        <v>258</v>
      </c>
      <c r="D484">
        <v>261153</v>
      </c>
      <c r="E484" t="s">
        <v>658</v>
      </c>
      <c r="F484" t="s">
        <v>483</v>
      </c>
      <c r="G484" t="s">
        <v>1790</v>
      </c>
      <c r="H484" s="41">
        <v>44488.291666666701</v>
      </c>
    </row>
    <row r="485" spans="1:8" x14ac:dyDescent="0.2">
      <c r="A485" t="s">
        <v>258</v>
      </c>
      <c r="B485">
        <v>770093</v>
      </c>
      <c r="C485" t="s">
        <v>258</v>
      </c>
      <c r="D485">
        <v>261152</v>
      </c>
      <c r="E485" t="s">
        <v>659</v>
      </c>
      <c r="F485" t="s">
        <v>484</v>
      </c>
      <c r="G485" t="s">
        <v>1790</v>
      </c>
      <c r="H485" s="41">
        <v>44488.291666666701</v>
      </c>
    </row>
    <row r="486" spans="1:8" x14ac:dyDescent="0.2">
      <c r="A486" t="s">
        <v>258</v>
      </c>
      <c r="B486">
        <v>770104</v>
      </c>
      <c r="C486" t="s">
        <v>258</v>
      </c>
      <c r="D486">
        <v>780001</v>
      </c>
      <c r="E486" t="s">
        <v>663</v>
      </c>
      <c r="F486" t="s">
        <v>572</v>
      </c>
      <c r="G486" t="s">
        <v>121</v>
      </c>
      <c r="H486" s="41">
        <v>44125.7730787037</v>
      </c>
    </row>
    <row r="487" spans="1:8" x14ac:dyDescent="0.2">
      <c r="A487" t="s">
        <v>258</v>
      </c>
      <c r="B487">
        <v>770116</v>
      </c>
      <c r="C487" t="s">
        <v>258</v>
      </c>
      <c r="D487">
        <v>260210</v>
      </c>
      <c r="E487" t="s">
        <v>667</v>
      </c>
      <c r="F487" t="s">
        <v>486</v>
      </c>
      <c r="G487" t="s">
        <v>121</v>
      </c>
      <c r="H487" s="41">
        <v>44677.503310185202</v>
      </c>
    </row>
    <row r="488" spans="1:8" x14ac:dyDescent="0.2">
      <c r="A488" t="s">
        <v>258</v>
      </c>
      <c r="B488">
        <v>770118</v>
      </c>
      <c r="C488" t="s">
        <v>258</v>
      </c>
      <c r="D488">
        <v>260220</v>
      </c>
      <c r="E488" t="s">
        <v>669</v>
      </c>
      <c r="F488" t="s">
        <v>488</v>
      </c>
      <c r="G488" t="s">
        <v>121</v>
      </c>
      <c r="H488" s="41">
        <v>44670.576759259297</v>
      </c>
    </row>
    <row r="489" spans="1:8" x14ac:dyDescent="0.2">
      <c r="A489" t="s">
        <v>258</v>
      </c>
      <c r="B489">
        <v>770125</v>
      </c>
      <c r="C489" t="s">
        <v>258</v>
      </c>
      <c r="D489">
        <v>261161</v>
      </c>
      <c r="E489" t="s">
        <v>673</v>
      </c>
      <c r="F489" t="s">
        <v>490</v>
      </c>
      <c r="G489" t="s">
        <v>121</v>
      </c>
      <c r="H489" s="41">
        <v>43719.593449074098</v>
      </c>
    </row>
    <row r="490" spans="1:8" x14ac:dyDescent="0.2">
      <c r="A490" t="s">
        <v>258</v>
      </c>
      <c r="B490">
        <v>770126</v>
      </c>
      <c r="C490" t="s">
        <v>258</v>
      </c>
      <c r="D490">
        <v>780005</v>
      </c>
      <c r="E490" t="s">
        <v>674</v>
      </c>
      <c r="F490" t="s">
        <v>889</v>
      </c>
      <c r="G490" t="s">
        <v>1790</v>
      </c>
      <c r="H490" s="41">
        <v>44488.291666666701</v>
      </c>
    </row>
    <row r="491" spans="1:8" x14ac:dyDescent="0.2">
      <c r="A491" t="s">
        <v>258</v>
      </c>
      <c r="B491">
        <v>770127</v>
      </c>
      <c r="C491" t="s">
        <v>258</v>
      </c>
      <c r="D491">
        <v>261160</v>
      </c>
      <c r="E491" t="s">
        <v>675</v>
      </c>
      <c r="F491" t="s">
        <v>491</v>
      </c>
      <c r="G491" t="s">
        <v>121</v>
      </c>
      <c r="H491" s="41">
        <v>44669.518865740698</v>
      </c>
    </row>
    <row r="492" spans="1:8" x14ac:dyDescent="0.2">
      <c r="A492" t="s">
        <v>258</v>
      </c>
      <c r="B492">
        <v>770130</v>
      </c>
      <c r="C492" t="s">
        <v>258</v>
      </c>
      <c r="D492">
        <v>261172</v>
      </c>
      <c r="E492" t="s">
        <v>0</v>
      </c>
      <c r="F492" t="s">
        <v>676</v>
      </c>
      <c r="G492" t="s">
        <v>121</v>
      </c>
      <c r="H492" s="41">
        <v>43719.595335648097</v>
      </c>
    </row>
    <row r="493" spans="1:8" x14ac:dyDescent="0.2">
      <c r="A493" t="s">
        <v>258</v>
      </c>
      <c r="B493">
        <v>770131</v>
      </c>
      <c r="C493" t="s">
        <v>258</v>
      </c>
      <c r="D493">
        <v>261171</v>
      </c>
      <c r="E493" t="s">
        <v>677</v>
      </c>
      <c r="F493" t="s">
        <v>678</v>
      </c>
      <c r="G493" t="s">
        <v>121</v>
      </c>
      <c r="H493" s="41">
        <v>43719.595543981501</v>
      </c>
    </row>
    <row r="494" spans="1:8" x14ac:dyDescent="0.2">
      <c r="A494" t="s">
        <v>258</v>
      </c>
      <c r="B494">
        <v>770132</v>
      </c>
      <c r="C494" t="s">
        <v>258</v>
      </c>
      <c r="D494">
        <v>261170</v>
      </c>
      <c r="E494" t="s">
        <v>679</v>
      </c>
      <c r="F494" t="s">
        <v>680</v>
      </c>
      <c r="G494" t="s">
        <v>121</v>
      </c>
      <c r="H494" s="41">
        <v>43719.595775463</v>
      </c>
    </row>
    <row r="495" spans="1:8" x14ac:dyDescent="0.2">
      <c r="A495" t="s">
        <v>258</v>
      </c>
      <c r="B495">
        <v>770133</v>
      </c>
      <c r="C495" t="s">
        <v>258</v>
      </c>
      <c r="D495">
        <v>261175</v>
      </c>
      <c r="E495" t="s">
        <v>681</v>
      </c>
      <c r="F495" t="s">
        <v>682</v>
      </c>
      <c r="G495" t="s">
        <v>121</v>
      </c>
      <c r="H495" s="41">
        <v>43745.800937499997</v>
      </c>
    </row>
    <row r="496" spans="1:8" x14ac:dyDescent="0.2">
      <c r="A496" t="s">
        <v>258</v>
      </c>
      <c r="B496">
        <v>770134</v>
      </c>
      <c r="C496" t="s">
        <v>258</v>
      </c>
      <c r="D496">
        <v>261169</v>
      </c>
      <c r="E496" t="s">
        <v>683</v>
      </c>
      <c r="F496" t="s">
        <v>684</v>
      </c>
      <c r="G496" t="s">
        <v>1790</v>
      </c>
      <c r="H496" s="41">
        <v>44488.291666666701</v>
      </c>
    </row>
    <row r="497" spans="1:8" x14ac:dyDescent="0.2">
      <c r="A497" t="s">
        <v>258</v>
      </c>
      <c r="B497">
        <v>770135</v>
      </c>
      <c r="C497" t="s">
        <v>258</v>
      </c>
      <c r="D497">
        <v>261174</v>
      </c>
      <c r="E497" t="s">
        <v>685</v>
      </c>
      <c r="F497" t="s">
        <v>686</v>
      </c>
      <c r="G497" t="s">
        <v>121</v>
      </c>
      <c r="H497" s="41">
        <v>43719.596435185202</v>
      </c>
    </row>
    <row r="498" spans="1:8" x14ac:dyDescent="0.2">
      <c r="A498" t="s">
        <v>258</v>
      </c>
      <c r="B498">
        <v>770136</v>
      </c>
      <c r="C498" t="s">
        <v>258</v>
      </c>
      <c r="D498">
        <v>261173</v>
      </c>
      <c r="E498" t="s">
        <v>687</v>
      </c>
      <c r="F498" t="s">
        <v>688</v>
      </c>
      <c r="G498" t="s">
        <v>121</v>
      </c>
      <c r="H498" s="41">
        <v>43719.596620370401</v>
      </c>
    </row>
    <row r="499" spans="1:8" x14ac:dyDescent="0.2">
      <c r="A499" t="s">
        <v>258</v>
      </c>
      <c r="B499">
        <v>770139</v>
      </c>
      <c r="C499" t="s">
        <v>258</v>
      </c>
      <c r="D499">
        <v>780004</v>
      </c>
      <c r="E499" t="s">
        <v>689</v>
      </c>
      <c r="F499" t="s">
        <v>888</v>
      </c>
      <c r="G499" t="s">
        <v>1790</v>
      </c>
      <c r="H499" s="41">
        <v>44488.291666666701</v>
      </c>
    </row>
    <row r="500" spans="1:8" x14ac:dyDescent="0.2">
      <c r="A500" t="s">
        <v>258</v>
      </c>
      <c r="B500">
        <v>770151</v>
      </c>
      <c r="C500" t="s">
        <v>258</v>
      </c>
      <c r="D500">
        <v>780000</v>
      </c>
      <c r="E500" t="s">
        <v>690</v>
      </c>
      <c r="F500" t="s">
        <v>885</v>
      </c>
      <c r="G500" t="s">
        <v>1790</v>
      </c>
      <c r="H500" s="41">
        <v>44488.291666666701</v>
      </c>
    </row>
    <row r="501" spans="1:8" x14ac:dyDescent="0.2">
      <c r="A501" t="s">
        <v>258</v>
      </c>
      <c r="B501">
        <v>770152</v>
      </c>
      <c r="C501" t="s">
        <v>258</v>
      </c>
      <c r="D501">
        <v>260999</v>
      </c>
      <c r="E501" t="s">
        <v>691</v>
      </c>
      <c r="F501" t="s">
        <v>692</v>
      </c>
      <c r="G501" t="s">
        <v>121</v>
      </c>
      <c r="H501" s="41">
        <v>44130.5879166667</v>
      </c>
    </row>
    <row r="502" spans="1:8" x14ac:dyDescent="0.2">
      <c r="A502" t="s">
        <v>258</v>
      </c>
      <c r="B502">
        <v>770154</v>
      </c>
      <c r="C502" t="s">
        <v>258</v>
      </c>
      <c r="D502">
        <v>261004</v>
      </c>
      <c r="E502" t="s">
        <v>693</v>
      </c>
      <c r="F502" t="s">
        <v>694</v>
      </c>
      <c r="G502" t="s">
        <v>121</v>
      </c>
      <c r="H502" s="41">
        <v>44129.6082523148</v>
      </c>
    </row>
    <row r="503" spans="1:8" x14ac:dyDescent="0.2">
      <c r="A503" t="s">
        <v>258</v>
      </c>
      <c r="B503">
        <v>770157</v>
      </c>
      <c r="C503" t="s">
        <v>258</v>
      </c>
      <c r="D503">
        <v>260975</v>
      </c>
      <c r="E503" t="s">
        <v>696</v>
      </c>
      <c r="F503" t="s">
        <v>697</v>
      </c>
      <c r="G503" t="s">
        <v>121</v>
      </c>
      <c r="H503" s="41">
        <v>44129.608530092599</v>
      </c>
    </row>
    <row r="504" spans="1:8" x14ac:dyDescent="0.2">
      <c r="A504" t="s">
        <v>258</v>
      </c>
      <c r="B504">
        <v>770159</v>
      </c>
      <c r="C504" t="s">
        <v>258</v>
      </c>
      <c r="D504">
        <v>260977</v>
      </c>
      <c r="E504" t="s">
        <v>698</v>
      </c>
      <c r="F504" t="s">
        <v>699</v>
      </c>
      <c r="G504" t="s">
        <v>121</v>
      </c>
      <c r="H504" s="41">
        <v>44335.601435185199</v>
      </c>
    </row>
    <row r="505" spans="1:8" x14ac:dyDescent="0.2">
      <c r="A505" t="s">
        <v>258</v>
      </c>
      <c r="B505">
        <v>770160</v>
      </c>
      <c r="C505" t="s">
        <v>258</v>
      </c>
      <c r="D505">
        <v>261010</v>
      </c>
      <c r="E505" t="s">
        <v>700</v>
      </c>
      <c r="F505" t="s">
        <v>701</v>
      </c>
      <c r="G505" t="s">
        <v>121</v>
      </c>
      <c r="H505" s="41">
        <v>44130.587430555599</v>
      </c>
    </row>
    <row r="506" spans="1:8" x14ac:dyDescent="0.2">
      <c r="A506" t="s">
        <v>258</v>
      </c>
      <c r="B506">
        <v>770161</v>
      </c>
      <c r="C506" t="s">
        <v>258</v>
      </c>
      <c r="D506">
        <v>261044</v>
      </c>
      <c r="E506" t="s">
        <v>702</v>
      </c>
      <c r="F506" t="s">
        <v>703</v>
      </c>
      <c r="G506" t="s">
        <v>121</v>
      </c>
      <c r="H506" s="41">
        <v>44129.607719907399</v>
      </c>
    </row>
    <row r="507" spans="1:8" x14ac:dyDescent="0.2">
      <c r="A507" t="s">
        <v>258</v>
      </c>
      <c r="B507">
        <v>770162</v>
      </c>
      <c r="C507" t="s">
        <v>258</v>
      </c>
      <c r="D507">
        <v>261016</v>
      </c>
      <c r="E507" t="s">
        <v>704</v>
      </c>
      <c r="F507" t="s">
        <v>705</v>
      </c>
      <c r="G507" t="s">
        <v>121</v>
      </c>
      <c r="H507" s="41">
        <v>44130.588344907403</v>
      </c>
    </row>
    <row r="508" spans="1:8" x14ac:dyDescent="0.2">
      <c r="A508" t="s">
        <v>258</v>
      </c>
      <c r="B508">
        <v>770163</v>
      </c>
      <c r="C508" t="s">
        <v>258</v>
      </c>
      <c r="D508">
        <v>261018</v>
      </c>
      <c r="E508" t="s">
        <v>706</v>
      </c>
      <c r="F508" t="s">
        <v>707</v>
      </c>
      <c r="G508" t="s">
        <v>121</v>
      </c>
      <c r="H508" s="41">
        <v>44335.601597222201</v>
      </c>
    </row>
    <row r="509" spans="1:8" x14ac:dyDescent="0.2">
      <c r="A509" t="s">
        <v>258</v>
      </c>
      <c r="B509">
        <v>770172</v>
      </c>
      <c r="C509" t="s">
        <v>258</v>
      </c>
      <c r="D509">
        <v>770170</v>
      </c>
      <c r="E509" t="s">
        <v>712</v>
      </c>
      <c r="F509" t="s">
        <v>710</v>
      </c>
      <c r="G509" t="s">
        <v>121</v>
      </c>
      <c r="H509" s="41">
        <v>44676.5328703704</v>
      </c>
    </row>
    <row r="510" spans="1:8" x14ac:dyDescent="0.2">
      <c r="A510" t="s">
        <v>258</v>
      </c>
      <c r="B510">
        <v>770183</v>
      </c>
      <c r="C510" t="s">
        <v>258</v>
      </c>
      <c r="D510">
        <v>260962</v>
      </c>
      <c r="E510" t="s">
        <v>714</v>
      </c>
      <c r="F510" t="s">
        <v>532</v>
      </c>
      <c r="G510" t="s">
        <v>121</v>
      </c>
      <c r="H510" s="41">
        <v>44697.517384259299</v>
      </c>
    </row>
    <row r="511" spans="1:8" x14ac:dyDescent="0.2">
      <c r="A511" t="s">
        <v>258</v>
      </c>
      <c r="B511">
        <v>770184</v>
      </c>
      <c r="C511" t="s">
        <v>258</v>
      </c>
      <c r="D511">
        <v>260310</v>
      </c>
      <c r="E511" t="s">
        <v>715</v>
      </c>
      <c r="F511" t="s">
        <v>496</v>
      </c>
      <c r="G511" t="s">
        <v>121</v>
      </c>
      <c r="H511" s="41">
        <v>44677.508564814802</v>
      </c>
    </row>
    <row r="512" spans="1:8" x14ac:dyDescent="0.2">
      <c r="A512" t="s">
        <v>258</v>
      </c>
      <c r="B512">
        <v>770186</v>
      </c>
      <c r="C512" t="s">
        <v>258</v>
      </c>
      <c r="D512">
        <v>780010</v>
      </c>
      <c r="E512" t="s">
        <v>717</v>
      </c>
      <c r="F512" t="s">
        <v>471</v>
      </c>
      <c r="G512" t="s">
        <v>121</v>
      </c>
      <c r="H512" s="41">
        <v>44697.773541666698</v>
      </c>
    </row>
    <row r="513" spans="1:8" x14ac:dyDescent="0.2">
      <c r="A513" t="s">
        <v>258</v>
      </c>
      <c r="B513">
        <v>770187</v>
      </c>
      <c r="C513" t="s">
        <v>258</v>
      </c>
      <c r="D513">
        <v>260320</v>
      </c>
      <c r="E513" t="s">
        <v>718</v>
      </c>
      <c r="F513" t="s">
        <v>500</v>
      </c>
      <c r="G513" t="s">
        <v>121</v>
      </c>
      <c r="H513" s="41">
        <v>44684.572789351798</v>
      </c>
    </row>
    <row r="514" spans="1:8" x14ac:dyDescent="0.2">
      <c r="A514" t="s">
        <v>258</v>
      </c>
      <c r="B514">
        <v>770195</v>
      </c>
      <c r="C514" t="s">
        <v>258</v>
      </c>
      <c r="D514">
        <v>780007</v>
      </c>
      <c r="E514" t="s">
        <v>723</v>
      </c>
      <c r="F514" t="s">
        <v>891</v>
      </c>
      <c r="G514" t="s">
        <v>121</v>
      </c>
      <c r="H514" s="41">
        <v>44691.590613425898</v>
      </c>
    </row>
    <row r="515" spans="1:8" x14ac:dyDescent="0.2">
      <c r="A515" t="s">
        <v>258</v>
      </c>
      <c r="B515">
        <v>770196</v>
      </c>
      <c r="C515" t="s">
        <v>258</v>
      </c>
      <c r="D515">
        <v>260997</v>
      </c>
      <c r="E515" t="s">
        <v>724</v>
      </c>
      <c r="F515" t="s">
        <v>725</v>
      </c>
      <c r="G515" t="s">
        <v>1790</v>
      </c>
      <c r="H515" s="41">
        <v>44488.291666666701</v>
      </c>
    </row>
    <row r="516" spans="1:8" x14ac:dyDescent="0.2">
      <c r="A516" t="s">
        <v>258</v>
      </c>
      <c r="B516">
        <v>770197</v>
      </c>
      <c r="C516" t="s">
        <v>258</v>
      </c>
      <c r="D516">
        <v>260924</v>
      </c>
      <c r="E516" t="s">
        <v>726</v>
      </c>
      <c r="F516" t="s">
        <v>1940</v>
      </c>
      <c r="G516" t="s">
        <v>121</v>
      </c>
      <c r="H516" s="41">
        <v>44704.463425925896</v>
      </c>
    </row>
    <row r="517" spans="1:8" x14ac:dyDescent="0.2">
      <c r="A517" t="s">
        <v>258</v>
      </c>
      <c r="B517">
        <v>770199</v>
      </c>
      <c r="C517" t="s">
        <v>258</v>
      </c>
      <c r="D517">
        <v>260923</v>
      </c>
      <c r="E517" t="s">
        <v>728</v>
      </c>
      <c r="F517" t="s">
        <v>1941</v>
      </c>
      <c r="G517" t="s">
        <v>121</v>
      </c>
      <c r="H517" s="41">
        <v>44696.625347222202</v>
      </c>
    </row>
    <row r="518" spans="1:8" x14ac:dyDescent="0.2">
      <c r="A518" t="s">
        <v>258</v>
      </c>
      <c r="B518">
        <v>770201</v>
      </c>
      <c r="C518" t="s">
        <v>258</v>
      </c>
      <c r="D518">
        <v>261140</v>
      </c>
      <c r="E518" t="s">
        <v>729</v>
      </c>
      <c r="F518" t="s">
        <v>509</v>
      </c>
      <c r="G518" t="s">
        <v>1790</v>
      </c>
      <c r="H518" s="41">
        <v>44488.291666666701</v>
      </c>
    </row>
    <row r="519" spans="1:8" x14ac:dyDescent="0.2">
      <c r="A519" t="s">
        <v>258</v>
      </c>
      <c r="B519">
        <v>770202</v>
      </c>
      <c r="C519" t="s">
        <v>258</v>
      </c>
      <c r="D519">
        <v>261141</v>
      </c>
      <c r="E519" t="s">
        <v>730</v>
      </c>
      <c r="F519" t="s">
        <v>510</v>
      </c>
      <c r="G519" t="s">
        <v>121</v>
      </c>
      <c r="H519" s="41">
        <v>44742.517546296302</v>
      </c>
    </row>
    <row r="520" spans="1:8" x14ac:dyDescent="0.2">
      <c r="A520" t="s">
        <v>258</v>
      </c>
      <c r="B520">
        <v>770203</v>
      </c>
      <c r="C520" t="s">
        <v>258</v>
      </c>
      <c r="D520">
        <v>261143</v>
      </c>
      <c r="E520" t="s">
        <v>731</v>
      </c>
      <c r="F520" t="s">
        <v>511</v>
      </c>
      <c r="G520" t="s">
        <v>1790</v>
      </c>
      <c r="H520" s="41">
        <v>44488.291666666701</v>
      </c>
    </row>
    <row r="521" spans="1:8" x14ac:dyDescent="0.2">
      <c r="A521" t="s">
        <v>258</v>
      </c>
      <c r="B521">
        <v>770204</v>
      </c>
      <c r="C521" t="s">
        <v>258</v>
      </c>
      <c r="D521">
        <v>261150</v>
      </c>
      <c r="E521" t="s">
        <v>732</v>
      </c>
      <c r="F521" t="s">
        <v>512</v>
      </c>
      <c r="G521" t="s">
        <v>1790</v>
      </c>
      <c r="H521" s="41">
        <v>44488.291666666701</v>
      </c>
    </row>
    <row r="522" spans="1:8" x14ac:dyDescent="0.2">
      <c r="A522" t="s">
        <v>258</v>
      </c>
      <c r="B522">
        <v>770206</v>
      </c>
      <c r="C522" t="s">
        <v>258</v>
      </c>
      <c r="D522">
        <v>261148</v>
      </c>
      <c r="E522" t="s">
        <v>733</v>
      </c>
      <c r="F522" t="s">
        <v>1942</v>
      </c>
      <c r="G522" t="s">
        <v>121</v>
      </c>
      <c r="H522" s="41">
        <v>44742.516759259299</v>
      </c>
    </row>
    <row r="523" spans="1:8" x14ac:dyDescent="0.2">
      <c r="A523" t="s">
        <v>258</v>
      </c>
      <c r="B523">
        <v>770207</v>
      </c>
      <c r="C523" t="s">
        <v>258</v>
      </c>
      <c r="D523">
        <v>261142</v>
      </c>
      <c r="E523" t="s">
        <v>734</v>
      </c>
      <c r="F523" t="s">
        <v>46</v>
      </c>
      <c r="G523" t="s">
        <v>1790</v>
      </c>
      <c r="H523" s="41">
        <v>44488.291666666701</v>
      </c>
    </row>
    <row r="524" spans="1:8" x14ac:dyDescent="0.2">
      <c r="A524" t="s">
        <v>258</v>
      </c>
      <c r="B524">
        <v>770208</v>
      </c>
      <c r="C524" t="s">
        <v>258</v>
      </c>
      <c r="D524">
        <v>261149</v>
      </c>
      <c r="E524" t="s">
        <v>1943</v>
      </c>
      <c r="F524" t="s">
        <v>1907</v>
      </c>
      <c r="G524" t="s">
        <v>1790</v>
      </c>
      <c r="H524" s="41">
        <v>44488.291666666701</v>
      </c>
    </row>
    <row r="525" spans="1:8" x14ac:dyDescent="0.2">
      <c r="A525" t="s">
        <v>258</v>
      </c>
      <c r="B525">
        <v>770209</v>
      </c>
      <c r="C525" t="s">
        <v>258</v>
      </c>
      <c r="D525">
        <v>780016</v>
      </c>
      <c r="E525" t="s">
        <v>735</v>
      </c>
      <c r="F525" t="s">
        <v>1924</v>
      </c>
      <c r="G525" t="s">
        <v>121</v>
      </c>
      <c r="H525" s="41">
        <v>44634.468900462998</v>
      </c>
    </row>
    <row r="526" spans="1:8" x14ac:dyDescent="0.2">
      <c r="A526" t="s">
        <v>258</v>
      </c>
      <c r="B526">
        <v>770210</v>
      </c>
      <c r="C526" t="s">
        <v>258</v>
      </c>
      <c r="D526">
        <v>261146</v>
      </c>
      <c r="E526" t="s">
        <v>736</v>
      </c>
      <c r="F526" t="s">
        <v>513</v>
      </c>
      <c r="G526" t="s">
        <v>1790</v>
      </c>
      <c r="H526" s="41">
        <v>44488.291666666701</v>
      </c>
    </row>
    <row r="527" spans="1:8" x14ac:dyDescent="0.2">
      <c r="A527" t="s">
        <v>258</v>
      </c>
      <c r="B527">
        <v>770211</v>
      </c>
      <c r="C527" t="s">
        <v>258</v>
      </c>
      <c r="D527">
        <v>261144</v>
      </c>
      <c r="E527" t="s">
        <v>737</v>
      </c>
      <c r="F527" t="s">
        <v>514</v>
      </c>
      <c r="G527" t="s">
        <v>1790</v>
      </c>
      <c r="H527" s="41">
        <v>44488.291666666701</v>
      </c>
    </row>
    <row r="528" spans="1:8" x14ac:dyDescent="0.2">
      <c r="A528" t="s">
        <v>258</v>
      </c>
      <c r="B528">
        <v>770212</v>
      </c>
      <c r="C528" t="s">
        <v>258</v>
      </c>
      <c r="D528">
        <v>780017</v>
      </c>
      <c r="E528" t="s">
        <v>738</v>
      </c>
      <c r="F528" t="s">
        <v>472</v>
      </c>
      <c r="G528" t="s">
        <v>1790</v>
      </c>
      <c r="H528" s="41">
        <v>44488.291666666701</v>
      </c>
    </row>
    <row r="529" spans="1:8" x14ac:dyDescent="0.2">
      <c r="A529" t="s">
        <v>258</v>
      </c>
      <c r="B529">
        <v>770213</v>
      </c>
      <c r="C529" t="s">
        <v>258</v>
      </c>
      <c r="D529">
        <v>261147</v>
      </c>
      <c r="E529" t="s">
        <v>739</v>
      </c>
      <c r="F529" t="s">
        <v>515</v>
      </c>
      <c r="G529" t="s">
        <v>1790</v>
      </c>
      <c r="H529" s="41">
        <v>44488.291666666701</v>
      </c>
    </row>
    <row r="530" spans="1:8" x14ac:dyDescent="0.2">
      <c r="A530" t="s">
        <v>258</v>
      </c>
      <c r="B530">
        <v>770214</v>
      </c>
      <c r="C530" t="s">
        <v>258</v>
      </c>
      <c r="D530">
        <v>261145</v>
      </c>
      <c r="E530" t="s">
        <v>740</v>
      </c>
      <c r="F530" t="s">
        <v>85</v>
      </c>
      <c r="G530" t="s">
        <v>1790</v>
      </c>
      <c r="H530" s="41">
        <v>44488.291666666701</v>
      </c>
    </row>
    <row r="531" spans="1:8" x14ac:dyDescent="0.2">
      <c r="A531" t="s">
        <v>258</v>
      </c>
      <c r="B531">
        <v>770216</v>
      </c>
      <c r="C531" t="s">
        <v>258</v>
      </c>
      <c r="D531">
        <v>780015</v>
      </c>
      <c r="E531" t="s">
        <v>741</v>
      </c>
      <c r="F531" t="s">
        <v>895</v>
      </c>
      <c r="G531" t="s">
        <v>1790</v>
      </c>
      <c r="H531" s="41">
        <v>44488.291666666701</v>
      </c>
    </row>
    <row r="532" spans="1:8" x14ac:dyDescent="0.2">
      <c r="A532" t="s">
        <v>258</v>
      </c>
      <c r="B532">
        <v>770221</v>
      </c>
      <c r="C532" t="s">
        <v>258</v>
      </c>
      <c r="D532">
        <v>261156</v>
      </c>
      <c r="E532" t="s">
        <v>742</v>
      </c>
      <c r="F532" t="s">
        <v>479</v>
      </c>
      <c r="G532" t="s">
        <v>1790</v>
      </c>
      <c r="H532" s="41">
        <v>44488.291666666701</v>
      </c>
    </row>
    <row r="533" spans="1:8" x14ac:dyDescent="0.2">
      <c r="A533" t="s">
        <v>258</v>
      </c>
      <c r="B533">
        <v>770222</v>
      </c>
      <c r="C533" t="s">
        <v>258</v>
      </c>
      <c r="D533">
        <v>261158</v>
      </c>
      <c r="E533" t="s">
        <v>743</v>
      </c>
      <c r="F533" t="s">
        <v>480</v>
      </c>
      <c r="G533" t="s">
        <v>1790</v>
      </c>
      <c r="H533" s="41">
        <v>44488.291666666701</v>
      </c>
    </row>
    <row r="534" spans="1:8" x14ac:dyDescent="0.2">
      <c r="A534" t="s">
        <v>258</v>
      </c>
      <c r="B534">
        <v>770223</v>
      </c>
      <c r="C534" t="s">
        <v>258</v>
      </c>
      <c r="D534">
        <v>261157</v>
      </c>
      <c r="E534" t="s">
        <v>744</v>
      </c>
      <c r="F534" t="s">
        <v>481</v>
      </c>
      <c r="G534" t="s">
        <v>1790</v>
      </c>
      <c r="H534" s="41">
        <v>44488.291666666701</v>
      </c>
    </row>
    <row r="535" spans="1:8" x14ac:dyDescent="0.2">
      <c r="A535" t="s">
        <v>258</v>
      </c>
      <c r="B535">
        <v>770224</v>
      </c>
      <c r="C535" t="s">
        <v>258</v>
      </c>
      <c r="D535">
        <v>261177</v>
      </c>
      <c r="E535" t="s">
        <v>745</v>
      </c>
      <c r="F535" t="s">
        <v>535</v>
      </c>
      <c r="G535" t="s">
        <v>121</v>
      </c>
      <c r="H535" s="41">
        <v>43719.616053240701</v>
      </c>
    </row>
    <row r="536" spans="1:8" x14ac:dyDescent="0.2">
      <c r="A536" t="s">
        <v>258</v>
      </c>
      <c r="B536">
        <v>770225</v>
      </c>
      <c r="C536" t="s">
        <v>258</v>
      </c>
      <c r="D536">
        <v>261167</v>
      </c>
      <c r="E536" t="s">
        <v>746</v>
      </c>
      <c r="F536" t="s">
        <v>493</v>
      </c>
      <c r="G536" t="s">
        <v>121</v>
      </c>
      <c r="H536" s="41">
        <v>44336.563333333303</v>
      </c>
    </row>
    <row r="537" spans="1:8" x14ac:dyDescent="0.2">
      <c r="A537" t="s">
        <v>258</v>
      </c>
      <c r="B537">
        <v>770229</v>
      </c>
      <c r="C537" t="s">
        <v>258</v>
      </c>
      <c r="D537">
        <v>780003</v>
      </c>
      <c r="E537" t="s">
        <v>747</v>
      </c>
      <c r="F537" t="s">
        <v>887</v>
      </c>
      <c r="G537" t="s">
        <v>121</v>
      </c>
      <c r="H537" s="41">
        <v>44691.590543981503</v>
      </c>
    </row>
    <row r="538" spans="1:8" x14ac:dyDescent="0.2">
      <c r="A538" t="s">
        <v>258</v>
      </c>
      <c r="B538">
        <v>770230</v>
      </c>
      <c r="C538" t="s">
        <v>258</v>
      </c>
      <c r="D538">
        <v>260961</v>
      </c>
      <c r="E538" t="s">
        <v>748</v>
      </c>
      <c r="F538" t="s">
        <v>749</v>
      </c>
      <c r="G538" t="s">
        <v>1790</v>
      </c>
      <c r="H538" s="41">
        <v>44488.291666666701</v>
      </c>
    </row>
    <row r="539" spans="1:8" x14ac:dyDescent="0.2">
      <c r="A539" t="s">
        <v>258</v>
      </c>
      <c r="B539">
        <v>770239</v>
      </c>
      <c r="C539" t="s">
        <v>258</v>
      </c>
      <c r="D539">
        <v>261203</v>
      </c>
      <c r="E539" t="s">
        <v>751</v>
      </c>
      <c r="F539" t="s">
        <v>752</v>
      </c>
      <c r="G539" t="s">
        <v>121</v>
      </c>
      <c r="H539" s="41">
        <v>43732.762118055602</v>
      </c>
    </row>
    <row r="540" spans="1:8" x14ac:dyDescent="0.2">
      <c r="A540" t="s">
        <v>258</v>
      </c>
      <c r="B540">
        <v>770240</v>
      </c>
      <c r="C540" t="s">
        <v>258</v>
      </c>
      <c r="D540">
        <v>261201</v>
      </c>
      <c r="E540" t="s">
        <v>753</v>
      </c>
      <c r="F540" t="s">
        <v>754</v>
      </c>
      <c r="G540" t="s">
        <v>121</v>
      </c>
      <c r="H540" s="41">
        <v>44152.651759259301</v>
      </c>
    </row>
    <row r="541" spans="1:8" x14ac:dyDescent="0.2">
      <c r="A541" t="s">
        <v>258</v>
      </c>
      <c r="B541">
        <v>770242</v>
      </c>
      <c r="C541" t="s">
        <v>258</v>
      </c>
      <c r="D541">
        <v>261205</v>
      </c>
      <c r="E541" t="s">
        <v>756</v>
      </c>
      <c r="F541" t="s">
        <v>757</v>
      </c>
      <c r="G541" t="s">
        <v>121</v>
      </c>
      <c r="H541" s="41">
        <v>43719.616481481498</v>
      </c>
    </row>
    <row r="542" spans="1:8" x14ac:dyDescent="0.2">
      <c r="A542" t="s">
        <v>258</v>
      </c>
      <c r="B542">
        <v>770244</v>
      </c>
      <c r="C542" t="s">
        <v>258</v>
      </c>
      <c r="D542">
        <v>260950</v>
      </c>
      <c r="E542" t="s">
        <v>758</v>
      </c>
      <c r="F542" t="s">
        <v>517</v>
      </c>
      <c r="G542" t="s">
        <v>1790</v>
      </c>
      <c r="H542" s="41">
        <v>44488.291666666701</v>
      </c>
    </row>
    <row r="543" spans="1:8" x14ac:dyDescent="0.2">
      <c r="A543" t="s">
        <v>258</v>
      </c>
      <c r="B543">
        <v>770245</v>
      </c>
      <c r="C543" t="s">
        <v>258</v>
      </c>
      <c r="D543">
        <v>260949</v>
      </c>
      <c r="E543" t="s">
        <v>759</v>
      </c>
      <c r="F543" t="s">
        <v>1908</v>
      </c>
      <c r="G543" t="s">
        <v>121</v>
      </c>
      <c r="H543" s="41">
        <v>44634.690868055601</v>
      </c>
    </row>
    <row r="544" spans="1:8" x14ac:dyDescent="0.2">
      <c r="A544" t="s">
        <v>258</v>
      </c>
      <c r="B544">
        <v>770246</v>
      </c>
      <c r="C544" t="s">
        <v>258</v>
      </c>
      <c r="D544">
        <v>260954</v>
      </c>
      <c r="E544" t="s">
        <v>760</v>
      </c>
      <c r="F544" t="s">
        <v>518</v>
      </c>
      <c r="G544" t="s">
        <v>1790</v>
      </c>
      <c r="H544" s="41">
        <v>44488.291666666701</v>
      </c>
    </row>
    <row r="545" spans="1:8" x14ac:dyDescent="0.2">
      <c r="A545" t="s">
        <v>258</v>
      </c>
      <c r="B545">
        <v>770247</v>
      </c>
      <c r="C545" t="s">
        <v>258</v>
      </c>
      <c r="D545">
        <v>260951</v>
      </c>
      <c r="E545" t="s">
        <v>761</v>
      </c>
      <c r="F545" t="s">
        <v>519</v>
      </c>
      <c r="G545" t="s">
        <v>1790</v>
      </c>
      <c r="H545" s="41">
        <v>44488.291666666701</v>
      </c>
    </row>
    <row r="546" spans="1:8" x14ac:dyDescent="0.2">
      <c r="A546" t="s">
        <v>258</v>
      </c>
      <c r="B546">
        <v>770248</v>
      </c>
      <c r="C546" t="s">
        <v>258</v>
      </c>
      <c r="D546">
        <v>260953</v>
      </c>
      <c r="E546" t="s">
        <v>762</v>
      </c>
      <c r="F546" t="s">
        <v>68</v>
      </c>
      <c r="G546" t="s">
        <v>1790</v>
      </c>
      <c r="H546" s="41">
        <v>44488.291666666701</v>
      </c>
    </row>
    <row r="547" spans="1:8" x14ac:dyDescent="0.2">
      <c r="A547" t="s">
        <v>258</v>
      </c>
      <c r="B547">
        <v>770249</v>
      </c>
      <c r="C547" t="s">
        <v>258</v>
      </c>
      <c r="D547">
        <v>260801</v>
      </c>
      <c r="E547" t="s">
        <v>763</v>
      </c>
      <c r="F547" t="s">
        <v>764</v>
      </c>
      <c r="G547" t="s">
        <v>121</v>
      </c>
      <c r="H547" s="41">
        <v>43719.617766203701</v>
      </c>
    </row>
    <row r="548" spans="1:8" x14ac:dyDescent="0.2">
      <c r="A548" t="s">
        <v>258</v>
      </c>
      <c r="B548">
        <v>770250</v>
      </c>
      <c r="C548" t="s">
        <v>258</v>
      </c>
      <c r="D548">
        <v>260800</v>
      </c>
      <c r="E548" t="s">
        <v>765</v>
      </c>
      <c r="F548" t="s">
        <v>766</v>
      </c>
      <c r="G548" t="s">
        <v>121</v>
      </c>
      <c r="H548" s="41">
        <v>43719.617928240703</v>
      </c>
    </row>
    <row r="549" spans="1:8" x14ac:dyDescent="0.2">
      <c r="A549" t="s">
        <v>258</v>
      </c>
      <c r="B549">
        <v>770253</v>
      </c>
      <c r="C549" t="s">
        <v>258</v>
      </c>
      <c r="D549">
        <v>760018</v>
      </c>
      <c r="E549" t="s">
        <v>1944</v>
      </c>
      <c r="F549" t="s">
        <v>1937</v>
      </c>
      <c r="G549" t="s">
        <v>121</v>
      </c>
      <c r="H549" s="41">
        <v>44537.599548611099</v>
      </c>
    </row>
    <row r="550" spans="1:8" x14ac:dyDescent="0.2">
      <c r="A550" t="s">
        <v>258</v>
      </c>
      <c r="B550">
        <v>770269</v>
      </c>
      <c r="C550" t="s">
        <v>258</v>
      </c>
      <c r="D550">
        <v>261034</v>
      </c>
      <c r="E550" t="s">
        <v>771</v>
      </c>
      <c r="F550" t="s">
        <v>520</v>
      </c>
      <c r="G550" t="s">
        <v>1790</v>
      </c>
      <c r="H550" s="41">
        <v>44488.291666666701</v>
      </c>
    </row>
    <row r="551" spans="1:8" x14ac:dyDescent="0.2">
      <c r="A551" t="s">
        <v>258</v>
      </c>
      <c r="B551">
        <v>770270</v>
      </c>
      <c r="C551" t="s">
        <v>258</v>
      </c>
      <c r="D551">
        <v>261159</v>
      </c>
      <c r="E551" t="s">
        <v>772</v>
      </c>
      <c r="F551" t="s">
        <v>773</v>
      </c>
      <c r="G551" t="s">
        <v>1790</v>
      </c>
      <c r="H551" s="41">
        <v>44488.291666666701</v>
      </c>
    </row>
    <row r="552" spans="1:8" x14ac:dyDescent="0.2">
      <c r="A552" t="s">
        <v>258</v>
      </c>
      <c r="B552">
        <v>770271</v>
      </c>
      <c r="C552" t="s">
        <v>258</v>
      </c>
      <c r="D552">
        <v>261035</v>
      </c>
      <c r="E552" t="s">
        <v>774</v>
      </c>
      <c r="F552" t="s">
        <v>521</v>
      </c>
      <c r="G552" t="s">
        <v>1790</v>
      </c>
      <c r="H552" s="41">
        <v>44488.291666666701</v>
      </c>
    </row>
    <row r="553" spans="1:8" x14ac:dyDescent="0.2">
      <c r="A553" t="s">
        <v>258</v>
      </c>
      <c r="B553">
        <v>770272</v>
      </c>
      <c r="C553" t="s">
        <v>258</v>
      </c>
      <c r="D553">
        <v>261042</v>
      </c>
      <c r="E553" t="s">
        <v>775</v>
      </c>
      <c r="F553" t="s">
        <v>522</v>
      </c>
      <c r="G553" t="s">
        <v>1790</v>
      </c>
      <c r="H553" s="41">
        <v>44488.291666666701</v>
      </c>
    </row>
    <row r="554" spans="1:8" x14ac:dyDescent="0.2">
      <c r="A554" t="s">
        <v>258</v>
      </c>
      <c r="B554">
        <v>770273</v>
      </c>
      <c r="C554" t="s">
        <v>258</v>
      </c>
      <c r="D554">
        <v>261036</v>
      </c>
      <c r="E554" t="s">
        <v>776</v>
      </c>
      <c r="F554" t="s">
        <v>523</v>
      </c>
      <c r="G554" t="s">
        <v>1790</v>
      </c>
      <c r="H554" s="41">
        <v>44488.291666666701</v>
      </c>
    </row>
    <row r="555" spans="1:8" x14ac:dyDescent="0.2">
      <c r="A555" t="s">
        <v>258</v>
      </c>
      <c r="B555">
        <v>770274</v>
      </c>
      <c r="C555" t="s">
        <v>258</v>
      </c>
      <c r="D555">
        <v>261037</v>
      </c>
      <c r="E555" t="s">
        <v>777</v>
      </c>
      <c r="F555" t="s">
        <v>778</v>
      </c>
      <c r="G555" t="s">
        <v>1790</v>
      </c>
      <c r="H555" s="41">
        <v>44488.291666666701</v>
      </c>
    </row>
    <row r="556" spans="1:8" x14ac:dyDescent="0.2">
      <c r="A556" t="s">
        <v>258</v>
      </c>
      <c r="B556">
        <v>770276</v>
      </c>
      <c r="C556" t="s">
        <v>258</v>
      </c>
      <c r="D556">
        <v>780013</v>
      </c>
      <c r="E556" t="s">
        <v>779</v>
      </c>
      <c r="F556" t="s">
        <v>893</v>
      </c>
      <c r="G556" t="s">
        <v>1790</v>
      </c>
      <c r="H556" s="41">
        <v>44488.291666666701</v>
      </c>
    </row>
    <row r="557" spans="1:8" x14ac:dyDescent="0.2">
      <c r="A557" t="s">
        <v>258</v>
      </c>
      <c r="B557">
        <v>770277</v>
      </c>
      <c r="C557" t="s">
        <v>258</v>
      </c>
      <c r="D557">
        <v>261038</v>
      </c>
      <c r="E557" t="s">
        <v>780</v>
      </c>
      <c r="F557" t="s">
        <v>524</v>
      </c>
      <c r="G557" t="s">
        <v>1790</v>
      </c>
      <c r="H557" s="41">
        <v>44488.291666666701</v>
      </c>
    </row>
    <row r="558" spans="1:8" x14ac:dyDescent="0.2">
      <c r="A558" t="s">
        <v>258</v>
      </c>
      <c r="B558">
        <v>770278</v>
      </c>
      <c r="C558" t="s">
        <v>258</v>
      </c>
      <c r="D558">
        <v>261043</v>
      </c>
      <c r="E558" t="s">
        <v>781</v>
      </c>
      <c r="F558" t="s">
        <v>525</v>
      </c>
      <c r="G558" t="s">
        <v>1790</v>
      </c>
      <c r="H558" s="41">
        <v>44488.291666666701</v>
      </c>
    </row>
    <row r="559" spans="1:8" x14ac:dyDescent="0.2">
      <c r="A559" t="s">
        <v>258</v>
      </c>
      <c r="B559">
        <v>770279</v>
      </c>
      <c r="C559" t="s">
        <v>258</v>
      </c>
      <c r="D559">
        <v>261039</v>
      </c>
      <c r="E559" t="s">
        <v>782</v>
      </c>
      <c r="F559" t="s">
        <v>526</v>
      </c>
      <c r="G559" t="s">
        <v>1790</v>
      </c>
      <c r="H559" s="41">
        <v>44488.291666666701</v>
      </c>
    </row>
    <row r="560" spans="1:8" x14ac:dyDescent="0.2">
      <c r="A560" t="s">
        <v>258</v>
      </c>
      <c r="B560">
        <v>770280</v>
      </c>
      <c r="C560" t="s">
        <v>258</v>
      </c>
      <c r="D560">
        <v>261040</v>
      </c>
      <c r="E560" t="s">
        <v>783</v>
      </c>
      <c r="F560" t="s">
        <v>527</v>
      </c>
      <c r="G560" t="s">
        <v>1790</v>
      </c>
      <c r="H560" s="41">
        <v>44488.291666666701</v>
      </c>
    </row>
    <row r="561" spans="1:8" x14ac:dyDescent="0.2">
      <c r="A561" t="s">
        <v>258</v>
      </c>
      <c r="B561">
        <v>770281</v>
      </c>
      <c r="C561" t="s">
        <v>258</v>
      </c>
      <c r="D561">
        <v>261041</v>
      </c>
      <c r="E561" t="s">
        <v>784</v>
      </c>
      <c r="F561" t="s">
        <v>528</v>
      </c>
      <c r="G561" t="s">
        <v>121</v>
      </c>
      <c r="H561" s="41">
        <v>43719.620428240698</v>
      </c>
    </row>
    <row r="562" spans="1:8" x14ac:dyDescent="0.2">
      <c r="A562" t="s">
        <v>258</v>
      </c>
      <c r="B562">
        <v>770282</v>
      </c>
      <c r="C562" t="s">
        <v>258</v>
      </c>
      <c r="D562">
        <v>261187</v>
      </c>
      <c r="E562" t="s">
        <v>785</v>
      </c>
      <c r="F562" t="s">
        <v>20</v>
      </c>
      <c r="G562" t="s">
        <v>1790</v>
      </c>
      <c r="H562" s="41">
        <v>44488.291666666701</v>
      </c>
    </row>
    <row r="563" spans="1:8" x14ac:dyDescent="0.2">
      <c r="A563" t="s">
        <v>258</v>
      </c>
      <c r="B563">
        <v>770283</v>
      </c>
      <c r="C563" t="s">
        <v>258</v>
      </c>
      <c r="D563">
        <v>261184</v>
      </c>
      <c r="E563" t="s">
        <v>786</v>
      </c>
      <c r="F563" t="s">
        <v>54</v>
      </c>
      <c r="G563" t="s">
        <v>1790</v>
      </c>
      <c r="H563" s="41">
        <v>44488.291666666701</v>
      </c>
    </row>
    <row r="564" spans="1:8" x14ac:dyDescent="0.2">
      <c r="A564" t="s">
        <v>258</v>
      </c>
      <c r="B564">
        <v>770284</v>
      </c>
      <c r="C564" t="s">
        <v>258</v>
      </c>
      <c r="D564">
        <v>261186</v>
      </c>
      <c r="E564" t="s">
        <v>787</v>
      </c>
      <c r="F564" t="s">
        <v>53</v>
      </c>
      <c r="G564" t="s">
        <v>1790</v>
      </c>
      <c r="H564" s="41">
        <v>44488.291666666701</v>
      </c>
    </row>
    <row r="565" spans="1:8" x14ac:dyDescent="0.2">
      <c r="A565" t="s">
        <v>258</v>
      </c>
      <c r="B565">
        <v>770285</v>
      </c>
      <c r="C565" t="s">
        <v>258</v>
      </c>
      <c r="D565">
        <v>261188</v>
      </c>
      <c r="E565" t="s">
        <v>788</v>
      </c>
      <c r="F565" t="s">
        <v>62</v>
      </c>
      <c r="G565" t="s">
        <v>1790</v>
      </c>
      <c r="H565" s="41">
        <v>44488.291666666701</v>
      </c>
    </row>
    <row r="566" spans="1:8" x14ac:dyDescent="0.2">
      <c r="A566" t="s">
        <v>258</v>
      </c>
      <c r="B566">
        <v>770286</v>
      </c>
      <c r="C566" t="s">
        <v>258</v>
      </c>
      <c r="D566">
        <v>261185</v>
      </c>
      <c r="E566" t="s">
        <v>789</v>
      </c>
      <c r="F566" t="s">
        <v>41</v>
      </c>
      <c r="G566" t="s">
        <v>1790</v>
      </c>
      <c r="H566" s="41">
        <v>44488.291666666701</v>
      </c>
    </row>
    <row r="567" spans="1:8" x14ac:dyDescent="0.2">
      <c r="A567" t="s">
        <v>258</v>
      </c>
      <c r="B567">
        <v>770287</v>
      </c>
      <c r="C567" t="s">
        <v>258</v>
      </c>
      <c r="D567">
        <v>260945</v>
      </c>
      <c r="E567" t="s">
        <v>790</v>
      </c>
      <c r="F567" t="s">
        <v>1913</v>
      </c>
      <c r="G567" t="s">
        <v>1790</v>
      </c>
      <c r="H567" s="41">
        <v>44488.291666666701</v>
      </c>
    </row>
    <row r="568" spans="1:8" x14ac:dyDescent="0.2">
      <c r="A568" t="s">
        <v>258</v>
      </c>
      <c r="B568">
        <v>770289</v>
      </c>
      <c r="C568" t="s">
        <v>258</v>
      </c>
      <c r="D568">
        <v>261178</v>
      </c>
      <c r="E568" t="s">
        <v>791</v>
      </c>
      <c r="F568" t="s">
        <v>792</v>
      </c>
      <c r="G568" t="s">
        <v>121</v>
      </c>
      <c r="H568" s="41">
        <v>44312.535613425898</v>
      </c>
    </row>
    <row r="569" spans="1:8" x14ac:dyDescent="0.2">
      <c r="A569" t="s">
        <v>258</v>
      </c>
      <c r="B569">
        <v>770291</v>
      </c>
      <c r="C569" t="s">
        <v>258</v>
      </c>
      <c r="D569">
        <v>261124</v>
      </c>
      <c r="E569" t="s">
        <v>793</v>
      </c>
      <c r="F569" t="s">
        <v>530</v>
      </c>
      <c r="G569" t="s">
        <v>121</v>
      </c>
      <c r="H569" s="41">
        <v>44725.533703703702</v>
      </c>
    </row>
    <row r="570" spans="1:8" x14ac:dyDescent="0.2">
      <c r="A570" t="s">
        <v>258</v>
      </c>
      <c r="B570">
        <v>770292</v>
      </c>
      <c r="C570" t="s">
        <v>258</v>
      </c>
      <c r="D570">
        <v>261123</v>
      </c>
      <c r="E570" t="s">
        <v>794</v>
      </c>
      <c r="F570" t="s">
        <v>380</v>
      </c>
      <c r="G570" t="s">
        <v>121</v>
      </c>
      <c r="H570" s="41">
        <v>44726.5312962963</v>
      </c>
    </row>
    <row r="571" spans="1:8" x14ac:dyDescent="0.2">
      <c r="A571" t="s">
        <v>258</v>
      </c>
      <c r="B571">
        <v>770303</v>
      </c>
      <c r="C571" t="s">
        <v>258</v>
      </c>
      <c r="D571">
        <v>261182</v>
      </c>
      <c r="E571" t="s">
        <v>798</v>
      </c>
      <c r="F571" t="s">
        <v>536</v>
      </c>
      <c r="G571" t="s">
        <v>1790</v>
      </c>
      <c r="H571" s="41">
        <v>44488.291666666701</v>
      </c>
    </row>
    <row r="572" spans="1:8" x14ac:dyDescent="0.2">
      <c r="A572" t="s">
        <v>258</v>
      </c>
      <c r="B572">
        <v>770305</v>
      </c>
      <c r="C572" t="s">
        <v>258</v>
      </c>
      <c r="D572">
        <v>261181</v>
      </c>
      <c r="E572" t="s">
        <v>799</v>
      </c>
      <c r="F572" t="s">
        <v>537</v>
      </c>
      <c r="G572" t="s">
        <v>121</v>
      </c>
      <c r="H572" s="41">
        <v>44634.925555555601</v>
      </c>
    </row>
    <row r="573" spans="1:8" x14ac:dyDescent="0.2">
      <c r="A573" t="s">
        <v>258</v>
      </c>
      <c r="B573">
        <v>770308</v>
      </c>
      <c r="C573" t="s">
        <v>258</v>
      </c>
      <c r="D573">
        <v>380040</v>
      </c>
      <c r="E573" t="s">
        <v>800</v>
      </c>
      <c r="F573" t="s">
        <v>1811</v>
      </c>
      <c r="G573" t="s">
        <v>121</v>
      </c>
      <c r="H573" s="41">
        <v>44706.4868055556</v>
      </c>
    </row>
    <row r="574" spans="1:8" x14ac:dyDescent="0.2">
      <c r="A574" t="s">
        <v>258</v>
      </c>
      <c r="B574">
        <v>770318</v>
      </c>
      <c r="C574" t="s">
        <v>258</v>
      </c>
      <c r="D574">
        <v>261212</v>
      </c>
      <c r="E574" t="s">
        <v>1910</v>
      </c>
      <c r="F574" t="s">
        <v>1910</v>
      </c>
      <c r="G574" t="s">
        <v>1790</v>
      </c>
      <c r="H574" s="41">
        <v>44488.291666666701</v>
      </c>
    </row>
    <row r="575" spans="1:8" x14ac:dyDescent="0.2">
      <c r="A575" t="s">
        <v>258</v>
      </c>
      <c r="B575">
        <v>770342</v>
      </c>
      <c r="C575" t="s">
        <v>258</v>
      </c>
      <c r="D575">
        <v>260601</v>
      </c>
      <c r="E575" t="s">
        <v>812</v>
      </c>
      <c r="F575" t="s">
        <v>534</v>
      </c>
      <c r="G575" t="s">
        <v>121</v>
      </c>
      <c r="H575" s="41">
        <v>44670.579282407401</v>
      </c>
    </row>
    <row r="576" spans="1:8" x14ac:dyDescent="0.2">
      <c r="A576" t="s">
        <v>258</v>
      </c>
      <c r="B576">
        <v>770349</v>
      </c>
      <c r="C576" t="s">
        <v>258</v>
      </c>
      <c r="D576">
        <v>260921</v>
      </c>
      <c r="E576" t="s">
        <v>814</v>
      </c>
      <c r="F576" t="s">
        <v>1945</v>
      </c>
      <c r="G576" t="s">
        <v>121</v>
      </c>
      <c r="H576" s="41">
        <v>44696.624756944402</v>
      </c>
    </row>
    <row r="577" spans="1:8" x14ac:dyDescent="0.2">
      <c r="A577" t="s">
        <v>258</v>
      </c>
      <c r="B577">
        <v>770350</v>
      </c>
      <c r="C577" t="s">
        <v>258</v>
      </c>
      <c r="D577">
        <v>260927</v>
      </c>
      <c r="E577" t="s">
        <v>815</v>
      </c>
      <c r="F577" t="s">
        <v>1815</v>
      </c>
      <c r="G577" t="s">
        <v>121</v>
      </c>
      <c r="H577" s="41">
        <v>44668.658657407403</v>
      </c>
    </row>
    <row r="578" spans="1:8" x14ac:dyDescent="0.2">
      <c r="A578" t="s">
        <v>258</v>
      </c>
      <c r="B578">
        <v>770367</v>
      </c>
      <c r="C578" t="s">
        <v>258</v>
      </c>
      <c r="D578">
        <v>780011</v>
      </c>
      <c r="E578" t="s">
        <v>819</v>
      </c>
      <c r="F578" t="s">
        <v>561</v>
      </c>
      <c r="G578" t="s">
        <v>1790</v>
      </c>
      <c r="H578" s="41">
        <v>44488.291666666701</v>
      </c>
    </row>
    <row r="579" spans="1:8" x14ac:dyDescent="0.2">
      <c r="A579" t="s">
        <v>258</v>
      </c>
      <c r="B579">
        <v>770371</v>
      </c>
      <c r="C579" t="s">
        <v>258</v>
      </c>
      <c r="D579">
        <v>261176</v>
      </c>
      <c r="E579" t="s">
        <v>822</v>
      </c>
      <c r="F579" t="s">
        <v>1909</v>
      </c>
      <c r="G579" t="s">
        <v>1790</v>
      </c>
      <c r="H579" s="41">
        <v>44488.291666666701</v>
      </c>
    </row>
    <row r="580" spans="1:8" x14ac:dyDescent="0.2">
      <c r="A580" t="s">
        <v>258</v>
      </c>
      <c r="B580">
        <v>770378</v>
      </c>
      <c r="C580" t="s">
        <v>258</v>
      </c>
      <c r="D580">
        <v>602083</v>
      </c>
      <c r="E580" t="s">
        <v>958</v>
      </c>
      <c r="F580" t="s">
        <v>1946</v>
      </c>
      <c r="G580" t="s">
        <v>121</v>
      </c>
      <c r="H580" s="41">
        <v>44530.867615740703</v>
      </c>
    </row>
    <row r="581" spans="1:8" x14ac:dyDescent="0.2">
      <c r="A581" t="s">
        <v>258</v>
      </c>
      <c r="B581">
        <v>770382</v>
      </c>
      <c r="C581" t="s">
        <v>258</v>
      </c>
      <c r="D581">
        <v>261071</v>
      </c>
      <c r="E581" t="s">
        <v>826</v>
      </c>
      <c r="F581" t="s">
        <v>538</v>
      </c>
      <c r="G581" t="s">
        <v>1790</v>
      </c>
      <c r="H581" s="41">
        <v>44488.291666666701</v>
      </c>
    </row>
    <row r="582" spans="1:8" x14ac:dyDescent="0.2">
      <c r="A582" t="s">
        <v>258</v>
      </c>
      <c r="B582">
        <v>770383</v>
      </c>
      <c r="C582" t="s">
        <v>258</v>
      </c>
      <c r="D582">
        <v>261072</v>
      </c>
      <c r="E582" t="s">
        <v>827</v>
      </c>
      <c r="F582" t="s">
        <v>539</v>
      </c>
      <c r="G582" t="s">
        <v>1790</v>
      </c>
      <c r="H582" s="41">
        <v>44488.291666666701</v>
      </c>
    </row>
    <row r="583" spans="1:8" x14ac:dyDescent="0.2">
      <c r="A583" t="s">
        <v>258</v>
      </c>
      <c r="B583">
        <v>770384</v>
      </c>
      <c r="C583" t="s">
        <v>258</v>
      </c>
      <c r="D583">
        <v>261070</v>
      </c>
      <c r="E583" t="s">
        <v>828</v>
      </c>
      <c r="F583" t="s">
        <v>540</v>
      </c>
      <c r="G583" t="s">
        <v>1790</v>
      </c>
      <c r="H583" s="41">
        <v>44488.291666666701</v>
      </c>
    </row>
    <row r="584" spans="1:8" x14ac:dyDescent="0.2">
      <c r="A584" t="s">
        <v>258</v>
      </c>
      <c r="B584">
        <v>770385</v>
      </c>
      <c r="C584" t="s">
        <v>258</v>
      </c>
      <c r="D584">
        <v>261055</v>
      </c>
      <c r="E584" t="s">
        <v>1947</v>
      </c>
      <c r="F584" t="s">
        <v>541</v>
      </c>
      <c r="G584" t="s">
        <v>121</v>
      </c>
      <c r="H584" s="41">
        <v>44643.481550925899</v>
      </c>
    </row>
    <row r="585" spans="1:8" x14ac:dyDescent="0.2">
      <c r="A585" t="s">
        <v>258</v>
      </c>
      <c r="B585">
        <v>770386</v>
      </c>
      <c r="C585" t="s">
        <v>258</v>
      </c>
      <c r="D585">
        <v>261058</v>
      </c>
      <c r="E585" t="s">
        <v>141</v>
      </c>
      <c r="F585" t="s">
        <v>141</v>
      </c>
      <c r="G585" t="s">
        <v>121</v>
      </c>
      <c r="H585" s="41">
        <v>44678.499224537001</v>
      </c>
    </row>
    <row r="586" spans="1:8" x14ac:dyDescent="0.2">
      <c r="A586" t="s">
        <v>258</v>
      </c>
      <c r="B586">
        <v>770387</v>
      </c>
      <c r="C586" t="s">
        <v>258</v>
      </c>
      <c r="D586">
        <v>261056</v>
      </c>
      <c r="E586" t="s">
        <v>829</v>
      </c>
      <c r="F586" t="s">
        <v>378</v>
      </c>
      <c r="G586" t="s">
        <v>121</v>
      </c>
      <c r="H586" s="41">
        <v>44636.5261805556</v>
      </c>
    </row>
    <row r="587" spans="1:8" x14ac:dyDescent="0.2">
      <c r="A587" t="s">
        <v>258</v>
      </c>
      <c r="B587">
        <v>770391</v>
      </c>
      <c r="C587" t="s">
        <v>258</v>
      </c>
      <c r="D587">
        <v>780014</v>
      </c>
      <c r="E587" t="s">
        <v>830</v>
      </c>
      <c r="F587" t="s">
        <v>894</v>
      </c>
      <c r="G587" t="s">
        <v>1790</v>
      </c>
      <c r="H587" s="41">
        <v>44488.291666666701</v>
      </c>
    </row>
    <row r="588" spans="1:8" x14ac:dyDescent="0.2">
      <c r="A588" t="s">
        <v>258</v>
      </c>
      <c r="B588">
        <v>770418</v>
      </c>
      <c r="C588" t="s">
        <v>258</v>
      </c>
      <c r="D588">
        <v>260871</v>
      </c>
      <c r="E588" t="s">
        <v>846</v>
      </c>
      <c r="F588" t="s">
        <v>544</v>
      </c>
      <c r="G588" t="s">
        <v>121</v>
      </c>
      <c r="H588" s="41">
        <v>43719.6254976852</v>
      </c>
    </row>
    <row r="589" spans="1:8" x14ac:dyDescent="0.2">
      <c r="A589" t="s">
        <v>258</v>
      </c>
      <c r="B589">
        <v>770419</v>
      </c>
      <c r="C589" t="s">
        <v>258</v>
      </c>
      <c r="D589">
        <v>260872</v>
      </c>
      <c r="E589" t="s">
        <v>847</v>
      </c>
      <c r="F589" t="s">
        <v>562</v>
      </c>
      <c r="G589" t="s">
        <v>121</v>
      </c>
      <c r="H589" s="41">
        <v>43719.625775462999</v>
      </c>
    </row>
    <row r="590" spans="1:8" x14ac:dyDescent="0.2">
      <c r="A590" t="s">
        <v>258</v>
      </c>
      <c r="B590">
        <v>770421</v>
      </c>
      <c r="C590" t="s">
        <v>258</v>
      </c>
      <c r="D590">
        <v>260864</v>
      </c>
      <c r="E590" t="s">
        <v>848</v>
      </c>
      <c r="F590" t="s">
        <v>546</v>
      </c>
      <c r="G590" t="s">
        <v>122</v>
      </c>
      <c r="H590" s="41">
        <v>43724.307013888902</v>
      </c>
    </row>
    <row r="591" spans="1:8" x14ac:dyDescent="0.2">
      <c r="A591" t="s">
        <v>258</v>
      </c>
      <c r="B591">
        <v>770422</v>
      </c>
      <c r="C591" t="s">
        <v>258</v>
      </c>
      <c r="D591">
        <v>260974</v>
      </c>
      <c r="E591" t="s">
        <v>849</v>
      </c>
      <c r="F591" t="s">
        <v>547</v>
      </c>
      <c r="G591" t="s">
        <v>121</v>
      </c>
      <c r="H591" s="41">
        <v>43719.6261689815</v>
      </c>
    </row>
    <row r="592" spans="1:8" x14ac:dyDescent="0.2">
      <c r="A592" t="s">
        <v>258</v>
      </c>
      <c r="B592">
        <v>770423</v>
      </c>
      <c r="C592" t="s">
        <v>258</v>
      </c>
      <c r="D592">
        <v>260876</v>
      </c>
      <c r="E592" t="s">
        <v>850</v>
      </c>
      <c r="F592" t="s">
        <v>548</v>
      </c>
      <c r="G592" t="s">
        <v>121</v>
      </c>
      <c r="H592" s="41">
        <v>43817.625173611101</v>
      </c>
    </row>
    <row r="593" spans="1:8" x14ac:dyDescent="0.2">
      <c r="A593" t="s">
        <v>258</v>
      </c>
      <c r="B593">
        <v>770424</v>
      </c>
      <c r="C593" t="s">
        <v>258</v>
      </c>
      <c r="D593">
        <v>261128</v>
      </c>
      <c r="E593" t="s">
        <v>851</v>
      </c>
      <c r="F593" t="s">
        <v>563</v>
      </c>
      <c r="G593" t="s">
        <v>122</v>
      </c>
      <c r="H593" s="41">
        <v>43801.420995370398</v>
      </c>
    </row>
    <row r="594" spans="1:8" x14ac:dyDescent="0.2">
      <c r="A594" t="s">
        <v>258</v>
      </c>
      <c r="B594">
        <v>770425</v>
      </c>
      <c r="C594" t="s">
        <v>258</v>
      </c>
      <c r="D594">
        <v>260865</v>
      </c>
      <c r="E594" t="s">
        <v>852</v>
      </c>
      <c r="F594" t="s">
        <v>549</v>
      </c>
      <c r="G594" t="s">
        <v>121</v>
      </c>
      <c r="H594" s="41">
        <v>43719.626840277801</v>
      </c>
    </row>
    <row r="595" spans="1:8" x14ac:dyDescent="0.2">
      <c r="A595" t="s">
        <v>258</v>
      </c>
      <c r="B595">
        <v>770426</v>
      </c>
      <c r="C595" t="s">
        <v>258</v>
      </c>
      <c r="D595">
        <v>260880</v>
      </c>
      <c r="E595" t="s">
        <v>853</v>
      </c>
      <c r="F595" t="s">
        <v>550</v>
      </c>
      <c r="G595" t="s">
        <v>121</v>
      </c>
      <c r="H595" s="41">
        <v>43719.6270717593</v>
      </c>
    </row>
    <row r="596" spans="1:8" x14ac:dyDescent="0.2">
      <c r="A596" t="s">
        <v>258</v>
      </c>
      <c r="B596">
        <v>770427</v>
      </c>
      <c r="C596" t="s">
        <v>258</v>
      </c>
      <c r="D596">
        <v>260882</v>
      </c>
      <c r="E596" t="s">
        <v>854</v>
      </c>
      <c r="F596" t="s">
        <v>551</v>
      </c>
      <c r="G596" t="s">
        <v>121</v>
      </c>
      <c r="H596" s="41">
        <v>43719.627314814803</v>
      </c>
    </row>
    <row r="597" spans="1:8" x14ac:dyDescent="0.2">
      <c r="A597" t="s">
        <v>258</v>
      </c>
      <c r="B597">
        <v>770428</v>
      </c>
      <c r="C597" t="s">
        <v>258</v>
      </c>
      <c r="D597">
        <v>780018</v>
      </c>
      <c r="E597" t="s">
        <v>1948</v>
      </c>
      <c r="F597" t="s">
        <v>1906</v>
      </c>
      <c r="G597" t="s">
        <v>1790</v>
      </c>
      <c r="H597" s="41">
        <v>44488.291666666701</v>
      </c>
    </row>
    <row r="598" spans="1:8" x14ac:dyDescent="0.2">
      <c r="A598" t="s">
        <v>258</v>
      </c>
      <c r="B598">
        <v>770433</v>
      </c>
      <c r="C598" t="s">
        <v>258</v>
      </c>
      <c r="D598">
        <v>260866</v>
      </c>
      <c r="E598" t="s">
        <v>855</v>
      </c>
      <c r="F598" t="s">
        <v>552</v>
      </c>
      <c r="G598" t="s">
        <v>121</v>
      </c>
      <c r="H598" s="41">
        <v>44266.637685185196</v>
      </c>
    </row>
    <row r="599" spans="1:8" x14ac:dyDescent="0.2">
      <c r="A599" t="s">
        <v>258</v>
      </c>
      <c r="B599">
        <v>770435</v>
      </c>
      <c r="C599" t="s">
        <v>258</v>
      </c>
      <c r="D599">
        <v>261211</v>
      </c>
      <c r="E599" t="s">
        <v>857</v>
      </c>
      <c r="F599" t="s">
        <v>554</v>
      </c>
      <c r="G599" t="s">
        <v>121</v>
      </c>
      <c r="H599" s="41">
        <v>43732.764201388898</v>
      </c>
    </row>
    <row r="600" spans="1:8" x14ac:dyDescent="0.2">
      <c r="A600" t="s">
        <v>258</v>
      </c>
      <c r="B600">
        <v>770437</v>
      </c>
      <c r="C600" t="s">
        <v>258</v>
      </c>
      <c r="D600">
        <v>261209</v>
      </c>
      <c r="E600" t="s">
        <v>859</v>
      </c>
      <c r="F600" t="s">
        <v>553</v>
      </c>
      <c r="G600" t="s">
        <v>121</v>
      </c>
      <c r="H600" s="41">
        <v>44726.520347222198</v>
      </c>
    </row>
    <row r="601" spans="1:8" x14ac:dyDescent="0.2">
      <c r="A601" t="s">
        <v>258</v>
      </c>
      <c r="B601">
        <v>770438</v>
      </c>
      <c r="C601" t="s">
        <v>258</v>
      </c>
      <c r="D601">
        <v>261208</v>
      </c>
      <c r="E601" t="s">
        <v>860</v>
      </c>
      <c r="F601" t="s">
        <v>555</v>
      </c>
      <c r="G601" t="s">
        <v>121</v>
      </c>
      <c r="H601" s="41">
        <v>44677.506898148102</v>
      </c>
    </row>
    <row r="602" spans="1:8" x14ac:dyDescent="0.2">
      <c r="A602" t="s">
        <v>258</v>
      </c>
      <c r="B602">
        <v>770439</v>
      </c>
      <c r="C602" t="s">
        <v>258</v>
      </c>
      <c r="D602">
        <v>260944</v>
      </c>
      <c r="E602" t="s">
        <v>861</v>
      </c>
      <c r="F602" t="s">
        <v>1914</v>
      </c>
      <c r="G602" t="s">
        <v>1790</v>
      </c>
      <c r="H602" s="41">
        <v>44488.291666666701</v>
      </c>
    </row>
    <row r="603" spans="1:8" x14ac:dyDescent="0.2">
      <c r="A603" t="s">
        <v>258</v>
      </c>
      <c r="B603">
        <v>770440</v>
      </c>
      <c r="C603" t="s">
        <v>258</v>
      </c>
      <c r="D603">
        <v>260942</v>
      </c>
      <c r="E603" t="s">
        <v>862</v>
      </c>
      <c r="F603" t="s">
        <v>1911</v>
      </c>
      <c r="G603" t="s">
        <v>1790</v>
      </c>
      <c r="H603" s="41">
        <v>44488.291666666701</v>
      </c>
    </row>
    <row r="604" spans="1:8" x14ac:dyDescent="0.2">
      <c r="A604" t="s">
        <v>258</v>
      </c>
      <c r="B604">
        <v>770441</v>
      </c>
      <c r="C604" t="s">
        <v>258</v>
      </c>
      <c r="D604">
        <v>260943</v>
      </c>
      <c r="E604" t="s">
        <v>863</v>
      </c>
      <c r="F604" t="s">
        <v>1912</v>
      </c>
      <c r="G604" t="s">
        <v>1790</v>
      </c>
      <c r="H604" s="41">
        <v>44488.291666666701</v>
      </c>
    </row>
    <row r="605" spans="1:8" x14ac:dyDescent="0.2">
      <c r="A605" t="s">
        <v>258</v>
      </c>
      <c r="B605">
        <v>770442</v>
      </c>
      <c r="C605" t="s">
        <v>258</v>
      </c>
      <c r="D605">
        <v>260946</v>
      </c>
      <c r="E605" t="s">
        <v>864</v>
      </c>
      <c r="F605" t="s">
        <v>1915</v>
      </c>
      <c r="G605" t="s">
        <v>1790</v>
      </c>
      <c r="H605" s="41">
        <v>44488.291666666701</v>
      </c>
    </row>
    <row r="606" spans="1:8" x14ac:dyDescent="0.2">
      <c r="A606" t="s">
        <v>258</v>
      </c>
      <c r="B606">
        <v>770443</v>
      </c>
      <c r="C606" t="s">
        <v>258</v>
      </c>
      <c r="D606">
        <v>160020</v>
      </c>
      <c r="E606" t="s">
        <v>865</v>
      </c>
      <c r="F606" t="s">
        <v>157</v>
      </c>
      <c r="G606" t="s">
        <v>121</v>
      </c>
      <c r="H606" s="41">
        <v>44501.544351851902</v>
      </c>
    </row>
    <row r="607" spans="1:8" x14ac:dyDescent="0.2">
      <c r="A607" t="s">
        <v>258</v>
      </c>
      <c r="B607">
        <v>770444</v>
      </c>
      <c r="C607" t="s">
        <v>258</v>
      </c>
      <c r="D607">
        <v>160050</v>
      </c>
      <c r="E607" t="s">
        <v>153</v>
      </c>
      <c r="F607" t="s">
        <v>153</v>
      </c>
      <c r="G607" t="s">
        <v>121</v>
      </c>
      <c r="H607" s="41">
        <v>44501.5449884259</v>
      </c>
    </row>
    <row r="608" spans="1:8" x14ac:dyDescent="0.2">
      <c r="A608" t="s">
        <v>258</v>
      </c>
      <c r="B608">
        <v>770446</v>
      </c>
      <c r="C608" t="s">
        <v>258</v>
      </c>
      <c r="D608">
        <v>160070</v>
      </c>
      <c r="E608" t="s">
        <v>866</v>
      </c>
      <c r="F608" t="s">
        <v>154</v>
      </c>
      <c r="G608" t="s">
        <v>121</v>
      </c>
      <c r="H608" s="41">
        <v>44501.547627314802</v>
      </c>
    </row>
    <row r="609" spans="1:8" x14ac:dyDescent="0.2">
      <c r="A609" t="s">
        <v>258</v>
      </c>
      <c r="B609">
        <v>770447</v>
      </c>
      <c r="C609" t="s">
        <v>258</v>
      </c>
      <c r="D609">
        <v>160080</v>
      </c>
      <c r="E609" t="s">
        <v>867</v>
      </c>
      <c r="F609" t="s">
        <v>567</v>
      </c>
      <c r="G609" t="s">
        <v>121</v>
      </c>
      <c r="H609" s="41">
        <v>44501.548599537004</v>
      </c>
    </row>
    <row r="610" spans="1:8" x14ac:dyDescent="0.2">
      <c r="A610" t="s">
        <v>258</v>
      </c>
      <c r="B610">
        <v>770448</v>
      </c>
      <c r="C610" t="s">
        <v>258</v>
      </c>
      <c r="D610">
        <v>160110</v>
      </c>
      <c r="E610" t="s">
        <v>1949</v>
      </c>
      <c r="F610" t="s">
        <v>1922</v>
      </c>
      <c r="G610" t="s">
        <v>121</v>
      </c>
      <c r="H610" s="41">
        <v>44501.549513888902</v>
      </c>
    </row>
    <row r="611" spans="1:8" x14ac:dyDescent="0.2">
      <c r="A611" t="s">
        <v>258</v>
      </c>
      <c r="B611">
        <v>770465</v>
      </c>
      <c r="C611" t="s">
        <v>258</v>
      </c>
      <c r="D611">
        <v>780019</v>
      </c>
      <c r="E611" t="s">
        <v>873</v>
      </c>
      <c r="F611" t="s">
        <v>473</v>
      </c>
      <c r="G611" t="s">
        <v>1790</v>
      </c>
      <c r="H611" s="41">
        <v>44488.291666666701</v>
      </c>
    </row>
    <row r="612" spans="1:8" x14ac:dyDescent="0.2">
      <c r="A612" t="s">
        <v>258</v>
      </c>
      <c r="B612">
        <v>770479</v>
      </c>
      <c r="C612" t="s">
        <v>258</v>
      </c>
      <c r="D612">
        <v>260957</v>
      </c>
      <c r="E612" t="s">
        <v>877</v>
      </c>
      <c r="F612" t="s">
        <v>556</v>
      </c>
      <c r="G612" t="s">
        <v>1790</v>
      </c>
      <c r="H612" s="41">
        <v>44488.291666666701</v>
      </c>
    </row>
    <row r="613" spans="1:8" x14ac:dyDescent="0.2">
      <c r="A613" t="s">
        <v>258</v>
      </c>
      <c r="B613">
        <v>770480</v>
      </c>
      <c r="C613" t="s">
        <v>258</v>
      </c>
      <c r="D613">
        <v>260958</v>
      </c>
      <c r="E613" t="s">
        <v>878</v>
      </c>
      <c r="F613" t="s">
        <v>557</v>
      </c>
      <c r="G613" t="s">
        <v>1790</v>
      </c>
      <c r="H613" s="41">
        <v>44488.291666666701</v>
      </c>
    </row>
    <row r="614" spans="1:8" x14ac:dyDescent="0.2">
      <c r="A614" t="s">
        <v>258</v>
      </c>
      <c r="B614">
        <v>770481</v>
      </c>
      <c r="C614" t="s">
        <v>258</v>
      </c>
      <c r="D614">
        <v>260956</v>
      </c>
      <c r="E614" t="s">
        <v>879</v>
      </c>
      <c r="F614" t="s">
        <v>558</v>
      </c>
      <c r="G614" t="s">
        <v>1790</v>
      </c>
      <c r="H614" s="41">
        <v>44488.291666666701</v>
      </c>
    </row>
    <row r="615" spans="1:8" x14ac:dyDescent="0.2">
      <c r="A615" t="s">
        <v>258</v>
      </c>
      <c r="B615">
        <v>770482</v>
      </c>
      <c r="C615" t="s">
        <v>258</v>
      </c>
      <c r="D615">
        <v>260959</v>
      </c>
      <c r="E615" t="s">
        <v>880</v>
      </c>
      <c r="F615" t="s">
        <v>559</v>
      </c>
      <c r="G615" t="s">
        <v>1790</v>
      </c>
      <c r="H615" s="41">
        <v>44488.291666666701</v>
      </c>
    </row>
    <row r="616" spans="1:8" x14ac:dyDescent="0.2">
      <c r="A616" t="s">
        <v>258</v>
      </c>
      <c r="B616">
        <v>770483</v>
      </c>
      <c r="C616" t="s">
        <v>258</v>
      </c>
      <c r="D616">
        <v>260955</v>
      </c>
      <c r="E616" t="s">
        <v>881</v>
      </c>
      <c r="F616" t="s">
        <v>560</v>
      </c>
      <c r="G616" t="s">
        <v>1790</v>
      </c>
      <c r="H616" s="41">
        <v>44488.291666666701</v>
      </c>
    </row>
    <row r="617" spans="1:8" x14ac:dyDescent="0.2">
      <c r="A617" t="s">
        <v>258</v>
      </c>
      <c r="B617">
        <v>770501</v>
      </c>
      <c r="C617" t="s">
        <v>258</v>
      </c>
      <c r="D617">
        <v>780012</v>
      </c>
      <c r="E617" t="s">
        <v>883</v>
      </c>
      <c r="F617" t="s">
        <v>602</v>
      </c>
      <c r="G617" t="s">
        <v>121</v>
      </c>
      <c r="H617" s="41">
        <v>44691.590104166702</v>
      </c>
    </row>
    <row r="618" spans="1:8" x14ac:dyDescent="0.2">
      <c r="A618" t="s">
        <v>258</v>
      </c>
      <c r="B618">
        <v>770504</v>
      </c>
      <c r="C618" t="s">
        <v>258</v>
      </c>
      <c r="D618">
        <v>261218</v>
      </c>
      <c r="E618" t="s">
        <v>1950</v>
      </c>
      <c r="F618" t="s">
        <v>1951</v>
      </c>
      <c r="G618" t="s">
        <v>121</v>
      </c>
      <c r="H618" s="41">
        <v>44684.574675925898</v>
      </c>
    </row>
    <row r="619" spans="1:8" x14ac:dyDescent="0.2">
      <c r="A619" t="s">
        <v>258</v>
      </c>
      <c r="B619">
        <v>770517</v>
      </c>
      <c r="C619" t="s">
        <v>258</v>
      </c>
      <c r="D619">
        <v>261223</v>
      </c>
      <c r="E619" t="s">
        <v>884</v>
      </c>
      <c r="F619" t="s">
        <v>578</v>
      </c>
      <c r="G619" t="s">
        <v>121</v>
      </c>
      <c r="H619" s="41">
        <v>44725.539687500001</v>
      </c>
    </row>
    <row r="620" spans="1:8" x14ac:dyDescent="0.2">
      <c r="A620" t="s">
        <v>258</v>
      </c>
      <c r="B620">
        <v>791160</v>
      </c>
      <c r="C620" t="s">
        <v>258</v>
      </c>
      <c r="D620">
        <v>401020</v>
      </c>
      <c r="E620" t="s">
        <v>896</v>
      </c>
      <c r="F620" t="s">
        <v>897</v>
      </c>
      <c r="G620" t="s">
        <v>121</v>
      </c>
      <c r="H620" s="41">
        <v>43826.523668981499</v>
      </c>
    </row>
    <row r="621" spans="1:8" x14ac:dyDescent="0.2">
      <c r="A621" t="s">
        <v>258</v>
      </c>
      <c r="B621">
        <v>791306</v>
      </c>
      <c r="C621" t="s">
        <v>258</v>
      </c>
      <c r="D621">
        <v>791305</v>
      </c>
      <c r="E621" t="s">
        <v>898</v>
      </c>
      <c r="F621" t="s">
        <v>898</v>
      </c>
      <c r="G621" t="s">
        <v>121</v>
      </c>
      <c r="H621" s="41">
        <v>43438.647546296299</v>
      </c>
    </row>
    <row r="622" spans="1:8" x14ac:dyDescent="0.2">
      <c r="A622" t="s">
        <v>258</v>
      </c>
      <c r="B622">
        <v>791331</v>
      </c>
      <c r="C622" t="s">
        <v>258</v>
      </c>
      <c r="D622">
        <v>791330</v>
      </c>
      <c r="E622" t="s">
        <v>899</v>
      </c>
      <c r="F622" t="s">
        <v>899</v>
      </c>
      <c r="G622" t="s">
        <v>121</v>
      </c>
      <c r="H622" s="41">
        <v>43791.490185185197</v>
      </c>
    </row>
    <row r="623" spans="1:8" x14ac:dyDescent="0.2">
      <c r="A623" t="s">
        <v>258</v>
      </c>
      <c r="B623">
        <v>791357</v>
      </c>
      <c r="C623" t="s">
        <v>258</v>
      </c>
      <c r="D623">
        <v>17373</v>
      </c>
      <c r="E623" t="s">
        <v>900</v>
      </c>
      <c r="F623" t="s">
        <v>901</v>
      </c>
      <c r="G623" t="s">
        <v>121</v>
      </c>
      <c r="H623" s="41">
        <v>43892.751180555599</v>
      </c>
    </row>
    <row r="624" spans="1:8" x14ac:dyDescent="0.2">
      <c r="A624" t="s">
        <v>258</v>
      </c>
      <c r="B624">
        <v>791393</v>
      </c>
      <c r="C624" t="s">
        <v>258</v>
      </c>
      <c r="D624">
        <v>791335</v>
      </c>
      <c r="E624" t="s">
        <v>902</v>
      </c>
      <c r="F624" t="s">
        <v>903</v>
      </c>
      <c r="G624" t="s">
        <v>121</v>
      </c>
      <c r="H624" s="41">
        <v>43438.634571759299</v>
      </c>
    </row>
    <row r="625" spans="1:8" x14ac:dyDescent="0.2">
      <c r="A625" t="s">
        <v>258</v>
      </c>
      <c r="B625">
        <v>791402</v>
      </c>
      <c r="C625" t="s">
        <v>258</v>
      </c>
      <c r="D625">
        <v>791401</v>
      </c>
      <c r="E625" t="s">
        <v>904</v>
      </c>
      <c r="F625" t="s">
        <v>905</v>
      </c>
      <c r="G625" t="s">
        <v>121</v>
      </c>
      <c r="H625" s="41">
        <v>44270.817233796297</v>
      </c>
    </row>
    <row r="626" spans="1:8" x14ac:dyDescent="0.2">
      <c r="A626" t="s">
        <v>258</v>
      </c>
      <c r="B626">
        <v>792080</v>
      </c>
      <c r="C626" t="s">
        <v>258</v>
      </c>
      <c r="D626">
        <v>441595</v>
      </c>
      <c r="E626" t="s">
        <v>906</v>
      </c>
      <c r="F626" t="s">
        <v>906</v>
      </c>
      <c r="G626" t="s">
        <v>121</v>
      </c>
      <c r="H626" s="41">
        <v>43438.642453703702</v>
      </c>
    </row>
    <row r="627" spans="1:8" x14ac:dyDescent="0.2">
      <c r="A627" t="s">
        <v>258</v>
      </c>
      <c r="B627">
        <v>794030</v>
      </c>
      <c r="C627" t="s">
        <v>258</v>
      </c>
      <c r="D627">
        <v>794100</v>
      </c>
      <c r="E627" t="s">
        <v>907</v>
      </c>
      <c r="F627" t="s">
        <v>908</v>
      </c>
      <c r="G627" t="s">
        <v>122</v>
      </c>
      <c r="H627" s="41">
        <v>44020.444710648102</v>
      </c>
    </row>
    <row r="628" spans="1:8" x14ac:dyDescent="0.2">
      <c r="A628" t="s">
        <v>258</v>
      </c>
      <c r="B628">
        <v>794110</v>
      </c>
      <c r="C628" t="s">
        <v>258</v>
      </c>
      <c r="D628">
        <v>98300</v>
      </c>
      <c r="E628" t="s">
        <v>909</v>
      </c>
      <c r="F628" t="s">
        <v>910</v>
      </c>
      <c r="G628" t="s">
        <v>121</v>
      </c>
      <c r="H628" s="41">
        <v>44200.515659722201</v>
      </c>
    </row>
    <row r="629" spans="1:8" x14ac:dyDescent="0.2">
      <c r="A629" t="s">
        <v>258</v>
      </c>
      <c r="B629">
        <v>794120</v>
      </c>
      <c r="C629" t="s">
        <v>258</v>
      </c>
      <c r="D629">
        <v>793200</v>
      </c>
      <c r="E629" t="s">
        <v>911</v>
      </c>
      <c r="F629" t="s">
        <v>912</v>
      </c>
      <c r="G629" t="s">
        <v>121</v>
      </c>
      <c r="H629" s="41">
        <v>44312.817789351902</v>
      </c>
    </row>
    <row r="630" spans="1:8" x14ac:dyDescent="0.2">
      <c r="A630" t="s">
        <v>258</v>
      </c>
      <c r="B630">
        <v>794130</v>
      </c>
      <c r="C630" t="s">
        <v>258</v>
      </c>
      <c r="D630">
        <v>793190</v>
      </c>
      <c r="E630" t="s">
        <v>913</v>
      </c>
      <c r="F630" t="s">
        <v>914</v>
      </c>
      <c r="G630" t="s">
        <v>121</v>
      </c>
      <c r="H630" s="41">
        <v>43788.7565046296</v>
      </c>
    </row>
    <row r="631" spans="1:8" x14ac:dyDescent="0.2">
      <c r="A631" t="s">
        <v>258</v>
      </c>
      <c r="B631">
        <v>794140</v>
      </c>
      <c r="C631" t="s">
        <v>258</v>
      </c>
      <c r="D631">
        <v>125410</v>
      </c>
      <c r="E631" t="s">
        <v>915</v>
      </c>
      <c r="F631" t="s">
        <v>916</v>
      </c>
      <c r="G631" t="s">
        <v>121</v>
      </c>
      <c r="H631" s="41">
        <v>44305.509895833296</v>
      </c>
    </row>
    <row r="632" spans="1:8" x14ac:dyDescent="0.2">
      <c r="A632" t="s">
        <v>258</v>
      </c>
      <c r="B632">
        <v>794150</v>
      </c>
      <c r="C632" t="s">
        <v>258</v>
      </c>
      <c r="D632">
        <v>235890</v>
      </c>
      <c r="E632" t="s">
        <v>917</v>
      </c>
      <c r="F632" t="s">
        <v>918</v>
      </c>
      <c r="G632" t="s">
        <v>121</v>
      </c>
      <c r="H632" s="41">
        <v>44606.792268518497</v>
      </c>
    </row>
    <row r="633" spans="1:8" x14ac:dyDescent="0.2">
      <c r="A633" t="s">
        <v>258</v>
      </c>
      <c r="B633">
        <v>794160</v>
      </c>
      <c r="C633" t="s">
        <v>258</v>
      </c>
      <c r="D633">
        <v>236440</v>
      </c>
      <c r="E633" t="s">
        <v>919</v>
      </c>
      <c r="F633" t="s">
        <v>919</v>
      </c>
      <c r="G633" t="s">
        <v>121</v>
      </c>
      <c r="H633" s="41">
        <v>44118.729942129597</v>
      </c>
    </row>
    <row r="634" spans="1:8" x14ac:dyDescent="0.2">
      <c r="A634" t="s">
        <v>258</v>
      </c>
      <c r="B634">
        <v>794170</v>
      </c>
      <c r="C634" t="s">
        <v>258</v>
      </c>
      <c r="D634">
        <v>201030</v>
      </c>
      <c r="E634" t="s">
        <v>920</v>
      </c>
      <c r="F634" t="s">
        <v>921</v>
      </c>
      <c r="G634" t="s">
        <v>121</v>
      </c>
      <c r="H634" s="41">
        <v>44613.492812500001</v>
      </c>
    </row>
    <row r="635" spans="1:8" x14ac:dyDescent="0.2">
      <c r="A635" t="s">
        <v>258</v>
      </c>
      <c r="B635">
        <v>794180</v>
      </c>
      <c r="C635" t="s">
        <v>258</v>
      </c>
      <c r="D635">
        <v>55630</v>
      </c>
      <c r="E635" t="s">
        <v>922</v>
      </c>
      <c r="F635" t="s">
        <v>923</v>
      </c>
      <c r="G635" t="s">
        <v>121</v>
      </c>
      <c r="H635" s="41">
        <v>43465.753449074102</v>
      </c>
    </row>
    <row r="636" spans="1:8" x14ac:dyDescent="0.2">
      <c r="A636" t="s">
        <v>258</v>
      </c>
      <c r="B636">
        <v>794200</v>
      </c>
      <c r="C636" t="s">
        <v>258</v>
      </c>
      <c r="D636">
        <v>108060</v>
      </c>
      <c r="E636" t="s">
        <v>924</v>
      </c>
      <c r="F636" t="s">
        <v>925</v>
      </c>
      <c r="G636" t="s">
        <v>122</v>
      </c>
      <c r="H636" s="41">
        <v>44657.7347800926</v>
      </c>
    </row>
    <row r="637" spans="1:8" x14ac:dyDescent="0.2">
      <c r="A637" t="s">
        <v>258</v>
      </c>
      <c r="B637">
        <v>794730</v>
      </c>
      <c r="C637" t="s">
        <v>258</v>
      </c>
      <c r="D637">
        <v>794720</v>
      </c>
      <c r="E637" t="s">
        <v>926</v>
      </c>
      <c r="F637" t="s">
        <v>927</v>
      </c>
      <c r="G637" t="s">
        <v>121</v>
      </c>
      <c r="H637" s="41">
        <v>44201.579594907402</v>
      </c>
    </row>
    <row r="638" spans="1:8" x14ac:dyDescent="0.2">
      <c r="A638" t="s">
        <v>258</v>
      </c>
      <c r="B638">
        <v>794870</v>
      </c>
      <c r="C638" t="s">
        <v>258</v>
      </c>
      <c r="D638">
        <v>794860</v>
      </c>
      <c r="E638" t="s">
        <v>928</v>
      </c>
      <c r="F638" t="s">
        <v>929</v>
      </c>
      <c r="G638" t="s">
        <v>121</v>
      </c>
      <c r="H638" s="41">
        <v>44025.743113425902</v>
      </c>
    </row>
    <row r="639" spans="1:8" x14ac:dyDescent="0.2">
      <c r="A639" t="s">
        <v>258</v>
      </c>
      <c r="B639">
        <v>794970</v>
      </c>
      <c r="C639" t="s">
        <v>258</v>
      </c>
      <c r="D639">
        <v>794450</v>
      </c>
      <c r="E639" t="s">
        <v>930</v>
      </c>
      <c r="F639" t="s">
        <v>931</v>
      </c>
      <c r="G639" t="s">
        <v>121</v>
      </c>
      <c r="H639" s="41">
        <v>44613.711099537002</v>
      </c>
    </row>
    <row r="640" spans="1:8" x14ac:dyDescent="0.2">
      <c r="A640" t="s">
        <v>258</v>
      </c>
      <c r="B640">
        <v>797181</v>
      </c>
      <c r="C640" t="s">
        <v>258</v>
      </c>
      <c r="D640">
        <v>797180</v>
      </c>
      <c r="E640" t="s">
        <v>932</v>
      </c>
      <c r="F640" t="s">
        <v>933</v>
      </c>
      <c r="G640" t="s">
        <v>121</v>
      </c>
      <c r="H640" s="41">
        <v>43438.634988425903</v>
      </c>
    </row>
    <row r="641" spans="1:8" x14ac:dyDescent="0.2">
      <c r="A641" t="s">
        <v>258</v>
      </c>
      <c r="B641">
        <v>797495</v>
      </c>
      <c r="C641" t="s">
        <v>258</v>
      </c>
      <c r="D641">
        <v>797490</v>
      </c>
      <c r="E641" t="s">
        <v>934</v>
      </c>
      <c r="F641" t="s">
        <v>935</v>
      </c>
      <c r="G641" t="s">
        <v>121</v>
      </c>
      <c r="H641" s="41">
        <v>43984.711516203701</v>
      </c>
    </row>
    <row r="642" spans="1:8" x14ac:dyDescent="0.2">
      <c r="A642" t="s">
        <v>258</v>
      </c>
      <c r="B642">
        <v>799115</v>
      </c>
      <c r="C642" t="s">
        <v>258</v>
      </c>
      <c r="D642">
        <v>799111</v>
      </c>
      <c r="E642" t="s">
        <v>936</v>
      </c>
      <c r="F642" t="s">
        <v>937</v>
      </c>
      <c r="G642" t="s">
        <v>121</v>
      </c>
      <c r="H642" s="41">
        <v>43471.636990740699</v>
      </c>
    </row>
    <row r="643" spans="1:8" x14ac:dyDescent="0.2">
      <c r="A643" t="s">
        <v>258</v>
      </c>
      <c r="B643">
        <v>910001</v>
      </c>
      <c r="C643" t="s">
        <v>258</v>
      </c>
      <c r="D643">
        <v>910000</v>
      </c>
      <c r="E643" t="s">
        <v>1952</v>
      </c>
      <c r="F643" t="s">
        <v>1953</v>
      </c>
      <c r="G643" t="s">
        <v>121</v>
      </c>
      <c r="H643" s="41">
        <v>44509.589976851901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2023 BB Locations</vt:lpstr>
      <vt:lpstr>Monthy Distribution</vt:lpstr>
      <vt:lpstr>Holiday Dates</vt:lpstr>
      <vt:lpstr>Once a Month Delivery File</vt:lpstr>
      <vt:lpstr>Location Substitution table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Rubin, Michelle 054</dc:creator>
  <cp:lastModifiedBy>Fiore, Susan</cp:lastModifiedBy>
  <cp:lastPrinted>2022-07-19T16:28:09Z</cp:lastPrinted>
  <dcterms:created xsi:type="dcterms:W3CDTF">2011-07-05T18:28:50Z</dcterms:created>
  <dcterms:modified xsi:type="dcterms:W3CDTF">2023-08-15T13:19:17Z</dcterms:modified>
</cp:coreProperties>
</file>